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DMY\Downloads\"/>
    </mc:Choice>
  </mc:AlternateContent>
  <xr:revisionPtr revIDLastSave="0" documentId="13_ncr:1_{E0605F96-A84E-4246-A68B-4CB857E1753E}" xr6:coauthVersionLast="47" xr6:coauthVersionMax="47" xr10:uidLastSave="{00000000-0000-0000-0000-000000000000}"/>
  <bookViews>
    <workbookView xWindow="-110" yWindow="-110" windowWidth="19420" windowHeight="10300" firstSheet="1" activeTab="1" xr2:uid="{10A49650-AB95-43FB-96F6-1820690C96D9}"/>
  </bookViews>
  <sheets>
    <sheet name="Congelado Geral" sheetId="2" state="hidden" r:id="rId1"/>
    <sheet name="Carteira" sheetId="1" r:id="rId2"/>
    <sheet name="Relatorio" sheetId="11" r:id="rId3"/>
    <sheet name="Planilha2" sheetId="10" state="hidden" r:id="rId4"/>
    <sheet name="Premissas Atualização" sheetId="3" state="hidden" r:id="rId5"/>
    <sheet name="Produtividade Fabricação" sheetId="4" state="hidden" r:id="rId6"/>
    <sheet name="Listas" sheetId="5" state="hidden" r:id="rId7"/>
  </sheets>
  <definedNames>
    <definedName name="_xlnm._FilterDatabase" localSheetId="1" hidden="1">Carteira!$A$1:$CB$780</definedName>
    <definedName name="_xlnm._FilterDatabase" localSheetId="0" hidden="1">'Congelado Geral'!$A$1:$U$1797</definedName>
    <definedName name="_xlnm._FilterDatabase" localSheetId="3" hidden="1">Planilha2!$A$1:$A$339</definedName>
    <definedName name="DadosExternos_1" localSheetId="2" hidden="1">Relatorio!$A$1:$H$4006</definedName>
    <definedName name="DATA1" localSheetId="1">#REF!</definedName>
    <definedName name="DATA1">#REF!</definedName>
    <definedName name="DATA10" localSheetId="1">#REF!</definedName>
    <definedName name="DATA10">#REF!</definedName>
    <definedName name="DATA100" localSheetId="1">#REF!</definedName>
    <definedName name="DATA100">#REF!</definedName>
    <definedName name="DATA101" localSheetId="1">#REF!</definedName>
    <definedName name="DATA101">#REF!</definedName>
    <definedName name="DATA102" localSheetId="1">#REF!</definedName>
    <definedName name="DATA102">#REF!</definedName>
    <definedName name="DATA103" localSheetId="1">#REF!</definedName>
    <definedName name="DATA103">#REF!</definedName>
    <definedName name="DATA104" localSheetId="1">#REF!</definedName>
    <definedName name="DATA104">#REF!</definedName>
    <definedName name="DATA105" localSheetId="1">#REF!</definedName>
    <definedName name="DATA105">#REF!</definedName>
    <definedName name="DATA106" localSheetId="1">#REF!</definedName>
    <definedName name="DATA106">#REF!</definedName>
    <definedName name="DATA107" localSheetId="1">#REF!</definedName>
    <definedName name="DATA107">#REF!</definedName>
    <definedName name="DATA108" localSheetId="1">#REF!</definedName>
    <definedName name="DATA108">#REF!</definedName>
    <definedName name="DATA109" localSheetId="1">#REF!</definedName>
    <definedName name="DATA109">#REF!</definedName>
    <definedName name="DATA11" localSheetId="1">#REF!</definedName>
    <definedName name="DATA11">#REF!</definedName>
    <definedName name="DATA110" localSheetId="1">#REF!</definedName>
    <definedName name="DATA110">#REF!</definedName>
    <definedName name="DATA111" localSheetId="1">#REF!</definedName>
    <definedName name="DATA111">#REF!</definedName>
    <definedName name="DATA112" localSheetId="1">#REF!</definedName>
    <definedName name="DATA112">#REF!</definedName>
    <definedName name="DATA113" localSheetId="1">#REF!</definedName>
    <definedName name="DATA113">#REF!</definedName>
    <definedName name="DATA114" localSheetId="1">#REF!</definedName>
    <definedName name="DATA114">#REF!</definedName>
    <definedName name="DATA115" localSheetId="1">#REF!</definedName>
    <definedName name="DATA115">#REF!</definedName>
    <definedName name="DATA116" localSheetId="1">#REF!</definedName>
    <definedName name="DATA116">#REF!</definedName>
    <definedName name="DATA117" localSheetId="1">#REF!</definedName>
    <definedName name="DATA117">#REF!</definedName>
    <definedName name="DATA118" localSheetId="1">#REF!</definedName>
    <definedName name="DATA118">#REF!</definedName>
    <definedName name="DATA119" localSheetId="1">#REF!</definedName>
    <definedName name="DATA119">#REF!</definedName>
    <definedName name="DATA12" localSheetId="1">#REF!</definedName>
    <definedName name="DATA12">#REF!</definedName>
    <definedName name="DATA120" localSheetId="1">#REF!</definedName>
    <definedName name="DATA120">#REF!</definedName>
    <definedName name="DATA121" localSheetId="1">#REF!</definedName>
    <definedName name="DATA121">#REF!</definedName>
    <definedName name="DATA122" localSheetId="1">#REF!</definedName>
    <definedName name="DATA122">#REF!</definedName>
    <definedName name="DATA123" localSheetId="1">#REF!</definedName>
    <definedName name="DATA123">#REF!</definedName>
    <definedName name="DATA124" localSheetId="1">#REF!</definedName>
    <definedName name="DATA124">#REF!</definedName>
    <definedName name="DATA125" localSheetId="1">#REF!</definedName>
    <definedName name="DATA125">#REF!</definedName>
    <definedName name="DATA126" localSheetId="1">#REF!</definedName>
    <definedName name="DATA126">#REF!</definedName>
    <definedName name="DATA127" localSheetId="1">#REF!</definedName>
    <definedName name="DATA127">#REF!</definedName>
    <definedName name="DATA128" localSheetId="1">#REF!</definedName>
    <definedName name="DATA128">#REF!</definedName>
    <definedName name="DATA129" localSheetId="1">#REF!</definedName>
    <definedName name="DATA129">#REF!</definedName>
    <definedName name="DATA13" localSheetId="1">#REF!</definedName>
    <definedName name="DATA13">#REF!</definedName>
    <definedName name="DATA130" localSheetId="1">#REF!</definedName>
    <definedName name="DATA130">#REF!</definedName>
    <definedName name="DATA131" localSheetId="1">#REF!</definedName>
    <definedName name="DATA131">#REF!</definedName>
    <definedName name="DATA132" localSheetId="1">#REF!</definedName>
    <definedName name="DATA132">#REF!</definedName>
    <definedName name="DATA133" localSheetId="1">#REF!</definedName>
    <definedName name="DATA133">#REF!</definedName>
    <definedName name="DATA134" localSheetId="1">#REF!</definedName>
    <definedName name="DATA134">#REF!</definedName>
    <definedName name="DATA135" localSheetId="1">#REF!</definedName>
    <definedName name="DATA135">#REF!</definedName>
    <definedName name="DATA136" localSheetId="1">#REF!</definedName>
    <definedName name="DATA136">#REF!</definedName>
    <definedName name="DATA137" localSheetId="1">#REF!</definedName>
    <definedName name="DATA137">#REF!</definedName>
    <definedName name="DATA138" localSheetId="1">#REF!</definedName>
    <definedName name="DATA138">#REF!</definedName>
    <definedName name="DATA139" localSheetId="1">#REF!</definedName>
    <definedName name="DATA139">#REF!</definedName>
    <definedName name="DATA14" localSheetId="1">#REF!</definedName>
    <definedName name="DATA14">#REF!</definedName>
    <definedName name="DATA140" localSheetId="1">#REF!</definedName>
    <definedName name="DATA140">#REF!</definedName>
    <definedName name="DATA141" localSheetId="1">#REF!</definedName>
    <definedName name="DATA141">#REF!</definedName>
    <definedName name="DATA142" localSheetId="1">#REF!</definedName>
    <definedName name="DATA142">#REF!</definedName>
    <definedName name="DATA143" localSheetId="1">#REF!</definedName>
    <definedName name="DATA143">#REF!</definedName>
    <definedName name="DATA144" localSheetId="1">#REF!</definedName>
    <definedName name="DATA144">#REF!</definedName>
    <definedName name="DATA145" localSheetId="1">#REF!</definedName>
    <definedName name="DATA145">#REF!</definedName>
    <definedName name="DATA146" localSheetId="1">#REF!</definedName>
    <definedName name="DATA146">#REF!</definedName>
    <definedName name="DATA147" localSheetId="1">#REF!</definedName>
    <definedName name="DATA147">#REF!</definedName>
    <definedName name="DATA148" localSheetId="1">#REF!</definedName>
    <definedName name="DATA148">#REF!</definedName>
    <definedName name="DATA149" localSheetId="1">#REF!</definedName>
    <definedName name="DATA149">#REF!</definedName>
    <definedName name="DATA15" localSheetId="1">#REF!</definedName>
    <definedName name="DATA15">#REF!</definedName>
    <definedName name="DATA150" localSheetId="1">#REF!</definedName>
    <definedName name="DATA150">#REF!</definedName>
    <definedName name="DATA151" localSheetId="1">#REF!</definedName>
    <definedName name="DATA151">#REF!</definedName>
    <definedName name="DATA152" localSheetId="1">#REF!</definedName>
    <definedName name="DATA152">#REF!</definedName>
    <definedName name="DATA153" localSheetId="1">#REF!</definedName>
    <definedName name="DATA153">#REF!</definedName>
    <definedName name="DATA154" localSheetId="1">#REF!</definedName>
    <definedName name="DATA154">#REF!</definedName>
    <definedName name="DATA155" localSheetId="1">#REF!</definedName>
    <definedName name="DATA155">#REF!</definedName>
    <definedName name="DATA156" localSheetId="1">#REF!</definedName>
    <definedName name="DATA156">#REF!</definedName>
    <definedName name="DATA157" localSheetId="1">#REF!</definedName>
    <definedName name="DATA157">#REF!</definedName>
    <definedName name="DATA158" localSheetId="1">#REF!</definedName>
    <definedName name="DATA158">#REF!</definedName>
    <definedName name="DATA159" localSheetId="1">#REF!</definedName>
    <definedName name="DATA159">#REF!</definedName>
    <definedName name="DATA16" localSheetId="1">#REF!</definedName>
    <definedName name="DATA16">#REF!</definedName>
    <definedName name="DATA160" localSheetId="1">#REF!</definedName>
    <definedName name="DATA160">#REF!</definedName>
    <definedName name="DATA161" localSheetId="1">#REF!</definedName>
    <definedName name="DATA161">#REF!</definedName>
    <definedName name="DATA162" localSheetId="1">#REF!</definedName>
    <definedName name="DATA162">#REF!</definedName>
    <definedName name="DATA163" localSheetId="1">#REF!</definedName>
    <definedName name="DATA163">#REF!</definedName>
    <definedName name="DATA164" localSheetId="1">#REF!</definedName>
    <definedName name="DATA164">#REF!</definedName>
    <definedName name="DATA165" localSheetId="1">#REF!</definedName>
    <definedName name="DATA165">#REF!</definedName>
    <definedName name="DATA166" localSheetId="1">#REF!</definedName>
    <definedName name="DATA166">#REF!</definedName>
    <definedName name="DATA167" localSheetId="1">#REF!</definedName>
    <definedName name="DATA167">#REF!</definedName>
    <definedName name="DATA168" localSheetId="1">#REF!</definedName>
    <definedName name="DATA168">#REF!</definedName>
    <definedName name="DATA169" localSheetId="1">#REF!</definedName>
    <definedName name="DATA169">#REF!</definedName>
    <definedName name="DATA17" localSheetId="1">#REF!</definedName>
    <definedName name="DATA17">#REF!</definedName>
    <definedName name="DATA170" localSheetId="1">#REF!</definedName>
    <definedName name="DATA170">#REF!</definedName>
    <definedName name="DATA171" localSheetId="1">#REF!</definedName>
    <definedName name="DATA171">#REF!</definedName>
    <definedName name="DATA172" localSheetId="1">#REF!</definedName>
    <definedName name="DATA172">#REF!</definedName>
    <definedName name="DATA173" localSheetId="1">#REF!</definedName>
    <definedName name="DATA173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localSheetId="1">#REF!</definedName>
    <definedName name="DATA2">#REF!</definedName>
    <definedName name="DATA20" localSheetId="1">#REF!</definedName>
    <definedName name="DATA20">#REF!</definedName>
    <definedName name="DATA21" localSheetId="1">#REF!</definedName>
    <definedName name="DATA21">#REF!</definedName>
    <definedName name="DATA22" localSheetId="1">#REF!</definedName>
    <definedName name="DATA22">#REF!</definedName>
    <definedName name="DATA23" localSheetId="1">#REF!</definedName>
    <definedName name="DATA23">#REF!</definedName>
    <definedName name="DATA24" localSheetId="1">#REF!</definedName>
    <definedName name="DATA24">#REF!</definedName>
    <definedName name="DATA25" localSheetId="1">#REF!</definedName>
    <definedName name="DATA25">#REF!</definedName>
    <definedName name="DATA26" localSheetId="1">#REF!</definedName>
    <definedName name="DATA26">#REF!</definedName>
    <definedName name="DATA27" localSheetId="1">#REF!</definedName>
    <definedName name="DATA27">#REF!</definedName>
    <definedName name="DATA28" localSheetId="1">#REF!</definedName>
    <definedName name="DATA28">#REF!</definedName>
    <definedName name="DATA29" localSheetId="1">#REF!</definedName>
    <definedName name="DATA29">#REF!</definedName>
    <definedName name="DATA3" localSheetId="1">#REF!</definedName>
    <definedName name="DATA3">#REF!</definedName>
    <definedName name="DATA30" localSheetId="1">#REF!</definedName>
    <definedName name="DATA30">#REF!</definedName>
    <definedName name="DATA31" localSheetId="1">#REF!</definedName>
    <definedName name="DATA31">#REF!</definedName>
    <definedName name="DATA32" localSheetId="1">#REF!</definedName>
    <definedName name="DATA32">#REF!</definedName>
    <definedName name="DATA33" localSheetId="1">#REF!</definedName>
    <definedName name="DATA33">#REF!</definedName>
    <definedName name="DATA34" localSheetId="1">#REF!</definedName>
    <definedName name="DATA34">#REF!</definedName>
    <definedName name="DATA35" localSheetId="1">#REF!</definedName>
    <definedName name="DATA35">#REF!</definedName>
    <definedName name="DATA36" localSheetId="1">#REF!</definedName>
    <definedName name="DATA36">#REF!</definedName>
    <definedName name="DATA37" localSheetId="1">#REF!</definedName>
    <definedName name="DATA37">#REF!</definedName>
    <definedName name="DATA38" localSheetId="1">#REF!</definedName>
    <definedName name="DATA38">#REF!</definedName>
    <definedName name="DATA39" localSheetId="1">#REF!</definedName>
    <definedName name="DATA39">#REF!</definedName>
    <definedName name="DATA4" localSheetId="1">#REF!</definedName>
    <definedName name="DATA4">#REF!</definedName>
    <definedName name="DATA40" localSheetId="1">#REF!</definedName>
    <definedName name="DATA40">#REF!</definedName>
    <definedName name="DATA41" localSheetId="1">#REF!</definedName>
    <definedName name="DATA41">#REF!</definedName>
    <definedName name="DATA42" localSheetId="1">#REF!</definedName>
    <definedName name="DATA42">#REF!</definedName>
    <definedName name="DATA43" localSheetId="1">#REF!</definedName>
    <definedName name="DATA43">#REF!</definedName>
    <definedName name="DATA44" localSheetId="1">#REF!</definedName>
    <definedName name="DATA44">#REF!</definedName>
    <definedName name="DATA45" localSheetId="1">#REF!</definedName>
    <definedName name="DATA45">#REF!</definedName>
    <definedName name="DATA46" localSheetId="1">#REF!</definedName>
    <definedName name="DATA46">#REF!</definedName>
    <definedName name="DATA47" localSheetId="1">#REF!</definedName>
    <definedName name="DATA47">#REF!</definedName>
    <definedName name="DATA48" localSheetId="1">#REF!</definedName>
    <definedName name="DATA48">#REF!</definedName>
    <definedName name="DATA49" localSheetId="1">#REF!</definedName>
    <definedName name="DATA49">#REF!</definedName>
    <definedName name="DATA5" localSheetId="1">#REF!</definedName>
    <definedName name="DATA5">#REF!</definedName>
    <definedName name="DATA50" localSheetId="1">#REF!</definedName>
    <definedName name="DATA50">#REF!</definedName>
    <definedName name="DATA51" localSheetId="1">#REF!</definedName>
    <definedName name="DATA51">#REF!</definedName>
    <definedName name="DATA52" localSheetId="1">#REF!</definedName>
    <definedName name="DATA52">#REF!</definedName>
    <definedName name="DATA53" localSheetId="1">#REF!</definedName>
    <definedName name="DATA53">#REF!</definedName>
    <definedName name="DATA54" localSheetId="1">#REF!</definedName>
    <definedName name="DATA54">#REF!</definedName>
    <definedName name="DATA55" localSheetId="1">#REF!</definedName>
    <definedName name="DATA55">#REF!</definedName>
    <definedName name="DATA56" localSheetId="1">#REF!</definedName>
    <definedName name="DATA56">#REF!</definedName>
    <definedName name="DATA57" localSheetId="1">#REF!</definedName>
    <definedName name="DATA57">#REF!</definedName>
    <definedName name="DATA58" localSheetId="1">#REF!</definedName>
    <definedName name="DATA58">#REF!</definedName>
    <definedName name="DATA59" localSheetId="1">#REF!</definedName>
    <definedName name="DATA59">#REF!</definedName>
    <definedName name="DATA6" localSheetId="1">#REF!</definedName>
    <definedName name="DATA6">#REF!</definedName>
    <definedName name="DATA60" localSheetId="1">#REF!</definedName>
    <definedName name="DATA60">#REF!</definedName>
    <definedName name="DATA61" localSheetId="1">#REF!</definedName>
    <definedName name="DATA61">#REF!</definedName>
    <definedName name="DATA62" localSheetId="1">#REF!</definedName>
    <definedName name="DATA62">#REF!</definedName>
    <definedName name="DATA63" localSheetId="1">#REF!</definedName>
    <definedName name="DATA63">#REF!</definedName>
    <definedName name="DATA64" localSheetId="1">#REF!</definedName>
    <definedName name="DATA64">#REF!</definedName>
    <definedName name="DATA65" localSheetId="1">#REF!</definedName>
    <definedName name="DATA65">#REF!</definedName>
    <definedName name="DATA66" localSheetId="1">#REF!</definedName>
    <definedName name="DATA66">#REF!</definedName>
    <definedName name="DATA67" localSheetId="1">#REF!</definedName>
    <definedName name="DATA67">#REF!</definedName>
    <definedName name="DATA68" localSheetId="1">#REF!</definedName>
    <definedName name="DATA68">#REF!</definedName>
    <definedName name="DATA69" localSheetId="1">#REF!</definedName>
    <definedName name="DATA69">#REF!</definedName>
    <definedName name="DATA7" localSheetId="1">#REF!</definedName>
    <definedName name="DATA7">#REF!</definedName>
    <definedName name="DATA70" localSheetId="1">#REF!</definedName>
    <definedName name="DATA70">#REF!</definedName>
    <definedName name="DATA71" localSheetId="1">#REF!</definedName>
    <definedName name="DATA71">#REF!</definedName>
    <definedName name="DATA72" localSheetId="1">#REF!</definedName>
    <definedName name="DATA72">#REF!</definedName>
    <definedName name="DATA73" localSheetId="1">#REF!</definedName>
    <definedName name="DATA73">#REF!</definedName>
    <definedName name="DATA74" localSheetId="1">#REF!</definedName>
    <definedName name="DATA74">#REF!</definedName>
    <definedName name="DATA75" localSheetId="1">#REF!</definedName>
    <definedName name="DATA75">#REF!</definedName>
    <definedName name="DATA76" localSheetId="1">#REF!</definedName>
    <definedName name="DATA76">#REF!</definedName>
    <definedName name="DATA77" localSheetId="1">#REF!</definedName>
    <definedName name="DATA77">#REF!</definedName>
    <definedName name="DATA78" localSheetId="1">#REF!</definedName>
    <definedName name="DATA78">#REF!</definedName>
    <definedName name="DATA79" localSheetId="1">#REF!</definedName>
    <definedName name="DATA79">#REF!</definedName>
    <definedName name="DATA8" localSheetId="1">#REF!</definedName>
    <definedName name="DATA8">#REF!</definedName>
    <definedName name="DATA80" localSheetId="1">#REF!</definedName>
    <definedName name="DATA80">#REF!</definedName>
    <definedName name="DATA81" localSheetId="1">#REF!</definedName>
    <definedName name="DATA81">#REF!</definedName>
    <definedName name="DATA82" localSheetId="1">#REF!</definedName>
    <definedName name="DATA82">#REF!</definedName>
    <definedName name="DATA83" localSheetId="1">#REF!</definedName>
    <definedName name="DATA83">#REF!</definedName>
    <definedName name="DATA84" localSheetId="1">#REF!</definedName>
    <definedName name="DATA84">#REF!</definedName>
    <definedName name="DATA85" localSheetId="1">#REF!</definedName>
    <definedName name="DATA85">#REF!</definedName>
    <definedName name="DATA86" localSheetId="1">#REF!</definedName>
    <definedName name="DATA86">#REF!</definedName>
    <definedName name="DATA87" localSheetId="1">#REF!</definedName>
    <definedName name="DATA87">#REF!</definedName>
    <definedName name="DATA88" localSheetId="1">#REF!</definedName>
    <definedName name="DATA88">#REF!</definedName>
    <definedName name="DATA89" localSheetId="1">#REF!</definedName>
    <definedName name="DATA89">#REF!</definedName>
    <definedName name="DATA9" localSheetId="1">#REF!</definedName>
    <definedName name="DATA9">#REF!</definedName>
    <definedName name="DATA90" localSheetId="1">#REF!</definedName>
    <definedName name="DATA90">#REF!</definedName>
    <definedName name="DATA91" localSheetId="1">#REF!</definedName>
    <definedName name="DATA91">#REF!</definedName>
    <definedName name="DATA92" localSheetId="1">#REF!</definedName>
    <definedName name="DATA92">#REF!</definedName>
    <definedName name="DATA93" localSheetId="1">#REF!</definedName>
    <definedName name="DATA93">#REF!</definedName>
    <definedName name="DATA94" localSheetId="1">#REF!</definedName>
    <definedName name="DATA94">#REF!</definedName>
    <definedName name="DATA95" localSheetId="1">#REF!</definedName>
    <definedName name="DATA95">#REF!</definedName>
    <definedName name="DATA96" localSheetId="1">#REF!</definedName>
    <definedName name="DATA96">#REF!</definedName>
    <definedName name="DATA97" localSheetId="1">#REF!</definedName>
    <definedName name="DATA97">#REF!</definedName>
    <definedName name="DATA98" localSheetId="1">#REF!</definedName>
    <definedName name="DATA98">#REF!</definedName>
    <definedName name="DATA99" localSheetId="1">#REF!</definedName>
    <definedName name="DATA99">#REF!</definedName>
    <definedName name="Etapa">#REF!</definedName>
    <definedName name="Status">#REF!</definedName>
    <definedName name="TEST0" localSheetId="1">#REF!</definedName>
    <definedName name="TEST0">#REF!</definedName>
    <definedName name="TEST1" localSheetId="1">#REF!</definedName>
    <definedName name="TEST1">#REF!</definedName>
    <definedName name="TEST2" localSheetId="1">#REF!</definedName>
    <definedName name="TEST2">#REF!</definedName>
    <definedName name="TEST3" localSheetId="1">#REF!</definedName>
    <definedName name="TEST3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VKEY" localSheetId="1">#REF!</definedName>
    <definedName name="TESTVKEY">#REF!</definedName>
    <definedName name="TextoMaterial" localSheetId="1">#REF!</definedName>
    <definedName name="TextoMaterial">#REF!</definedName>
    <definedName name="Textomaterialpadrao" localSheetId="1">#REF!</definedName>
    <definedName name="Textomaterialpadrao">#REF!</definedName>
    <definedName name="Textopadrao">#REF!</definedName>
    <definedName name="Z_00A917F1_9465_401F_AFA6_03C956AA8876_.wvu.FilterData" localSheetId="1" hidden="1">Carteira!$J$1:$CA$101</definedName>
    <definedName name="Z_01F66BF9_214F_4F28_A92C_0D8043C6D57C_.wvu.FilterData" localSheetId="1" hidden="1">Carteira!$J$1:$CA$101</definedName>
    <definedName name="Z_0407A8DF_5A1F_4C05_93A9_3BD429FE57F7_.wvu.FilterData" localSheetId="1" hidden="1">Carteira!$C$1:$CB$101</definedName>
    <definedName name="Z_04CFD29A_3DE1_4630_AF4C_FA0B7DCE7C1C_.wvu.FilterData" localSheetId="1" hidden="1">Carteira!$J$1:$CA$101</definedName>
    <definedName name="Z_0625F9E1_A7B5_4F87_A4E4_FA68FC90E047_.wvu.FilterData" localSheetId="1" hidden="1">Carteira!$J$1:$CA$101</definedName>
    <definedName name="Z_08245646_3D91_473C_93D1_535AAFD40B8B_.wvu.FilterData" localSheetId="1" hidden="1">Carteira!$J$1:$CA$101</definedName>
    <definedName name="Z_09B5613A_D6A9_4004_AE80_90185B5FC49D_.wvu.FilterData" localSheetId="1" hidden="1">Carteira!$J$1:$CA$101</definedName>
    <definedName name="Z_09BEE4D0_502F_462B_AEA7_2B9320F9EF91_.wvu.FilterData" localSheetId="1" hidden="1">Carteira!$J$1:$CA$101</definedName>
    <definedName name="Z_0BDE7DBD_0043_4AD1_BD1B_B8AA2423FF39_.wvu.FilterData" localSheetId="1" hidden="1">Carteira!$J$1:$CA$101</definedName>
    <definedName name="Z_0C3925C6_F613_4668_AB24_89943BDCCF61_.wvu.FilterData" localSheetId="1" hidden="1">Carteira!$J$1:$CA$101</definedName>
    <definedName name="Z_0DC40FB2_DC8F_40A0_B3A5_686E3E267D16_.wvu.FilterData" localSheetId="1" hidden="1">Carteira!$J$1:$CA$101</definedName>
    <definedName name="Z_0EDAFA87_2E00_4260_9690_F0591FD431A3_.wvu.FilterData" localSheetId="1" hidden="1">Carteira!$J$1:$CA$101</definedName>
    <definedName name="Z_0EDEC902_68D4_4C58_A4BB_9C54F4B5021C_.wvu.FilterData" localSheetId="1" hidden="1">Carteira!$J$1:$CA$101</definedName>
    <definedName name="Z_12C768A9_3D13_4436_AE1E_391AE8034EE0_.wvu.FilterData" localSheetId="1" hidden="1">Carteira!$J$1:$CA$101</definedName>
    <definedName name="Z_147CB92D_A4AC_4BC8_8B89_D2E84C596175_.wvu.FilterData" localSheetId="1" hidden="1">Carteira!$C$1:$CB$101</definedName>
    <definedName name="Z_14BB95C5_B607_4ED3_BD2C_BA117184DD93_.wvu.FilterData" localSheetId="1" hidden="1">Carteira!$J$1:$CA$101</definedName>
    <definedName name="Z_14F3457D_2678_4CC6_A433_03D00A021270_.wvu.FilterData" localSheetId="1" hidden="1">Carteira!$J$1:$CA$101</definedName>
    <definedName name="Z_16FEDB7A_1F37_4457_BCD5_A564F90B6B31_.wvu.FilterData" localSheetId="1" hidden="1">Carteira!$J$1:$CA$101</definedName>
    <definedName name="Z_1738894F_D292_4808_AC88_0A3460F622CA_.wvu.FilterData" localSheetId="1" hidden="1">Carteira!$J$1:$CA$101</definedName>
    <definedName name="Z_17596354_0FDD_4897_98C3_2258DE3A4350_.wvu.FilterData" localSheetId="1" hidden="1">Carteira!$J$1:$CA$101</definedName>
    <definedName name="Z_18BB2CED_DF1A_4E99_8904_53E0C78FAC38_.wvu.FilterData" localSheetId="1" hidden="1">Carteira!$J$1:$CA$101</definedName>
    <definedName name="Z_1AEFB6D7_751B_416C_B123_3047EBB20C79_.wvu.FilterData" localSheetId="1" hidden="1">Carteira!$J$1:$CA$101</definedName>
    <definedName name="Z_1BB7A8A5_A1A9_430E_BB69_0C77943B91D9_.wvu.FilterData" localSheetId="1" hidden="1">Carteira!$J$1:$CA$101</definedName>
    <definedName name="Z_1C11E52D_59F4_42BA_A8B1_8E6ACF54D975_.wvu.FilterData" localSheetId="1" hidden="1">Carteira!$J$1:$CA$101</definedName>
    <definedName name="Z_1D62ACC5_0DFD_4307_B3C9_040F58442F80_.wvu.FilterData" localSheetId="1" hidden="1">Carteira!$J$1:$CA$101</definedName>
    <definedName name="Z_1D7B26A0_8930_4D46_B937_A89B48B0848A_.wvu.FilterData" localSheetId="1" hidden="1">Carteira!$J$1:$CA$101</definedName>
    <definedName name="Z_1E4ADBF3_4B58_4735_8D9F_FACF4C8A78D1_.wvu.FilterData" localSheetId="1" hidden="1">Carteira!$J$1:$CA$101</definedName>
    <definedName name="Z_202D0497_90AF_475E_9895_C28367C1D7E0_.wvu.FilterData" localSheetId="1" hidden="1">Carteira!$J$1:$CA$101</definedName>
    <definedName name="Z_26404B6C_AE25_4314_ABAD_464CEEC72023_.wvu.FilterData" localSheetId="1" hidden="1">Carteira!$J$1:$CA$101</definedName>
    <definedName name="Z_2A3D9ED0_A22C_4971_8341_76F1D8B24787_.wvu.FilterData" localSheetId="1" hidden="1">Carteira!$J$1:$CA$101</definedName>
    <definedName name="Z_2B7D2962_0B17_45C7_A628_DD821E6FC28F_.wvu.FilterData" localSheetId="1" hidden="1">Carteira!$J$1:$CA$101</definedName>
    <definedName name="Z_2CC6557F_F02C_4F48_B8FB_8A7260D6F1A8_.wvu.FilterData" localSheetId="1" hidden="1">Carteira!$J$1:$CA$101</definedName>
    <definedName name="Z_2D7AF31D_ACCE_4C1A_ABD9_6BF8B673CDB4_.wvu.FilterData" localSheetId="1" hidden="1">Carteira!$J$1:$CA$101</definedName>
    <definedName name="Z_2E5982AD_9E05_4574_B852_70121A417C7E_.wvu.FilterData" localSheetId="1" hidden="1">Carteira!$J$1:$CA$101</definedName>
    <definedName name="Z_2E69FF64_FD0E_4708_8245_CF63E1D5B85B_.wvu.FilterData" localSheetId="1" hidden="1">Carteira!$J$1:$CA$101</definedName>
    <definedName name="Z_2FB5D381_65AF_43EA_BF7A_EAD3B47C222E_.wvu.FilterData" localSheetId="1" hidden="1">Carteira!$J$1:$CA$101</definedName>
    <definedName name="Z_3050E75A_299E_495A_9844_07FB4148B3C3_.wvu.FilterData" localSheetId="1" hidden="1">Carteira!$J$1:$CA$101</definedName>
    <definedName name="Z_305A392D_16D9_4774_8A78_AF9C442B0BF0_.wvu.FilterData" localSheetId="1" hidden="1">Carteira!$J$1:$CA$101</definedName>
    <definedName name="Z_31B46F6B_FA76_4254_A597_94C4116B1616_.wvu.FilterData" localSheetId="1" hidden="1">Carteira!$J$1:$CA$101</definedName>
    <definedName name="Z_32585D4D_A52C_4855_9E15_C78680977F7D_.wvu.FilterData" localSheetId="1" hidden="1">Carteira!$J$1:$CA$101</definedName>
    <definedName name="Z_355F9887_1382_4D2A_89BE_08F599510A71_.wvu.FilterData" localSheetId="1" hidden="1">Carteira!$J$1:$CA$101</definedName>
    <definedName name="Z_35BD6040_B2CB_4836_9BD7_19C107BB2CC7_.wvu.FilterData" localSheetId="1" hidden="1">Carteira!$J$1:$CA$101</definedName>
    <definedName name="Z_35DCFDC2_ACDB_4EB7_A2D3_57FAD8E62643_.wvu.FilterData" localSheetId="1" hidden="1">Carteira!$J$1:$CA$101</definedName>
    <definedName name="Z_36A08A54_F0CB_4D5B_9120_2FF69C763F8B_.wvu.FilterData" localSheetId="1" hidden="1">Carteira!$J$1:$CA$101</definedName>
    <definedName name="Z_38C5A112_2CEF_46D0_A00B_DF8CECE52F95_.wvu.FilterData" localSheetId="1" hidden="1">Carteira!$J$1:$CA$101</definedName>
    <definedName name="Z_3A32041A_408C_4C96_B0B6_D271481BCF9C_.wvu.FilterData" localSheetId="1" hidden="1">Carteira!$J$1:$CA$101</definedName>
    <definedName name="Z_3BB74C24_D9B8_4710_A1EA_5027FE3723DD_.wvu.FilterData" localSheetId="1" hidden="1">Carteira!$J$1:$CA$101</definedName>
    <definedName name="Z_3D5D3102_AEE0_4439_9347_ABB0466AEAA1_.wvu.FilterData" localSheetId="1" hidden="1">Carteira!$J$1:$CA$101</definedName>
    <definedName name="Z_3EA64F6B_4F20_4B29_8AD9_D28AD5208560_.wvu.FilterData" localSheetId="1" hidden="1">Carteira!$J$1:$CA$101</definedName>
    <definedName name="Z_432FC830_96BC_4296_9F4E_3D708E5342EC_.wvu.FilterData" localSheetId="1" hidden="1">Carteira!$J$1:$CA$101</definedName>
    <definedName name="Z_435DAD1B_669C_415F_BB70_8D9085D6D932_.wvu.FilterData" localSheetId="1" hidden="1">Carteira!$J$1:$CA$101</definedName>
    <definedName name="Z_43D6B56B_542A_4CD8_B821_ABAC6AFD86C2_.wvu.FilterData" localSheetId="1" hidden="1">Carteira!$J$1:$CA$101</definedName>
    <definedName name="Z_44486BB3_A465_4348_B997_171AF94A551B_.wvu.FilterData" localSheetId="1" hidden="1">Carteira!$J$1:$CA$101</definedName>
    <definedName name="Z_45FBD474_9DF4_46DB_96AE_7B5D134FC33F_.wvu.FilterData" localSheetId="1" hidden="1">Carteira!$J$1:$CA$101</definedName>
    <definedName name="Z_47033B53_74F8_4028_800E_A0685B16049A_.wvu.FilterData" localSheetId="1" hidden="1">Carteira!$J$1:$CA$101</definedName>
    <definedName name="Z_4A1371B9_73BB_4908_BB2B_6071A5E6DC34_.wvu.FilterData" localSheetId="1" hidden="1">Carteira!$J$1:$CA$101</definedName>
    <definedName name="Z_4B5CB7A6_C131_4DF1_8BDD_D5F8FE7A258B_.wvu.FilterData" localSheetId="1" hidden="1">Carteira!$J$1:$CA$101</definedName>
    <definedName name="Z_4C18C305_31CE_4E5C_A708_99ECE629A709_.wvu.FilterData" localSheetId="1" hidden="1">Carteira!$J$1:$CA$101</definedName>
    <definedName name="Z_4D5DF4BC_87B7_4302_9236_F5D10FE8CA72_.wvu.FilterData" localSheetId="1" hidden="1">Carteira!$J$1:$CA$101</definedName>
    <definedName name="Z_50A4308C_8FE3_4222_9F15_4543F4B49862_.wvu.FilterData" localSheetId="1" hidden="1">Carteira!$J$1:$CA$101</definedName>
    <definedName name="Z_50ED87CF_525E_4B61_BDBA_93F61BD04740_.wvu.FilterData" localSheetId="1" hidden="1">Carteira!$J$1:$CA$101</definedName>
    <definedName name="Z_53FC5FE1_CBB2_4933_873C_7F4E31D67FC2_.wvu.FilterData" localSheetId="1" hidden="1">Carteira!$J$1:$CA$101</definedName>
    <definedName name="Z_550D4F6E_11CD_4CD9_9106_F137E9B95672_.wvu.FilterData" localSheetId="1" hidden="1">Carteira!$J$1:$CA$101</definedName>
    <definedName name="Z_554AD311_F17C_417E_9A22_8C497A795806_.wvu.FilterData" localSheetId="1" hidden="1">Carteira!$J$1:$CA$101</definedName>
    <definedName name="Z_557B634C_E2D9_4BF4_AD56_81651FFD93DB_.wvu.FilterData" localSheetId="1" hidden="1">Carteira!$J$1:$CA$101</definedName>
    <definedName name="Z_57D70B4E_44D2_4D87_B195_BA731BD92C97_.wvu.FilterData" localSheetId="1" hidden="1">Carteira!$J$1:$CA$101</definedName>
    <definedName name="Z_5882CACF_4404_4687_AC53_3113959DB2A6_.wvu.FilterData" localSheetId="1" hidden="1">Carteira!$J$1:$CA$101</definedName>
    <definedName name="Z_58E6C0D8_34F2_4FAC_87F1_4076E1AA2317_.wvu.FilterData" localSheetId="1" hidden="1">Carteira!$J$1:$CA$101</definedName>
    <definedName name="Z_59C39F8A_D747_4C71_BA18_0EC450F6EBDA_.wvu.FilterData" localSheetId="1" hidden="1">Carteira!$J$1:$CA$101</definedName>
    <definedName name="Z_59D838A0_05FA_48B6_ABFD_841A49170159_.wvu.FilterData" localSheetId="1" hidden="1">Carteira!$J$1:$CA$101</definedName>
    <definedName name="Z_59E1B9B6_B939_49B0_8749_0559DD63FAF7_.wvu.FilterData" localSheetId="1" hidden="1">Carteira!$J$1:$CA$101</definedName>
    <definedName name="Z_5AFCA507_F0CD_4390_8A1F_040D54225645_.wvu.FilterData" localSheetId="1" hidden="1">Carteira!$J$1:$CA$101</definedName>
    <definedName name="Z_5E90E642_FC3A_4A6B_A35D_57A8E68C6F0F_.wvu.FilterData" localSheetId="1" hidden="1">Carteira!$J$1:$CA$101</definedName>
    <definedName name="Z_60A351EA_3108_4798_9359_4C01D12FE831_.wvu.FilterData" localSheetId="1" hidden="1">Carteira!$J$1:$CA$101</definedName>
    <definedName name="Z_6242A8E5_CD79_406D_8C5F_9A4E28E21618_.wvu.FilterData" localSheetId="1" hidden="1">Carteira!$J$1:$CA$101</definedName>
    <definedName name="Z_6293D3DD_9E81_4847_8ADB_EB3A54A4EB93_.wvu.FilterData" localSheetId="1" hidden="1">Carteira!$J$1:$CA$101</definedName>
    <definedName name="Z_649721AD_4972_41A9_B12D_9F31F138FC7A_.wvu.FilterData" localSheetId="1" hidden="1">Carteira!$J$1:$CA$101</definedName>
    <definedName name="Z_67FCC15F_77A6_4DB4_ACB1_05CF1CC11999_.wvu.FilterData" localSheetId="1" hidden="1">Carteira!$J$1:$CA$101</definedName>
    <definedName name="Z_691ADE48_A642_4464_BCCA_4CA128B4858C_.wvu.FilterData" localSheetId="1" hidden="1">Carteira!$J$1:$CA$101</definedName>
    <definedName name="Z_6A7739F6_FB75_472F_9682_A29E04664722_.wvu.Cols" localSheetId="1" hidden="1">Carteira!#REF!,Carteira!$AH:$AN,Carteira!$AT:$AZ,Carteira!$BF:$BL,Carteira!#REF!,Carteira!#REF!</definedName>
    <definedName name="Z_6A7739F6_FB75_472F_9682_A29E04664722_.wvu.FilterData" localSheetId="1" hidden="1">Carteira!$C$1:$CB$101</definedName>
    <definedName name="Z_6AF5DC99_9F76_421B_8FC6_B128CB46D385_.wvu.FilterData" localSheetId="1" hidden="1">Carteira!$J$1:$CA$101</definedName>
    <definedName name="Z_6C3FAEDF_E71C_48A7_A090_91F176FE05F8_.wvu.Cols" localSheetId="1" hidden="1">Carteira!$L:$BL,Carteira!#REF!,Carteira!$AH:$AK,Carteira!$AT:$AX,Carteira!$BF:$BL,Carteira!#REF!,Carteira!#REF!</definedName>
    <definedName name="Z_6C3FAEDF_E71C_48A7_A090_91F176FE05F8_.wvu.FilterData" localSheetId="1" hidden="1">Carteira!$J$1:$CA$101</definedName>
    <definedName name="Z_6CE415E0_64FC_4067_9713_2BA320DFA62E_.wvu.FilterData" localSheetId="1" hidden="1">Carteira!$J$1:$CA$101</definedName>
    <definedName name="Z_6CF1B2E4_93C4_4181_A97A_718C5CBE4CAC_.wvu.FilterData" localSheetId="1" hidden="1">Carteira!$J$1:$CA$101</definedName>
    <definedName name="Z_6D2985A9_6A69_4EAD_BC76_FE9C8C035F0E_.wvu.FilterData" localSheetId="1" hidden="1">Carteira!$J$1:$CA$101</definedName>
    <definedName name="Z_7094906D_E1DE_456D_A946_971E371B938E_.wvu.FilterData" localSheetId="1" hidden="1">Carteira!$J$1:$CA$101</definedName>
    <definedName name="Z_7097039E_DD79_4155_AF6F_8754F15995A3_.wvu.FilterData" localSheetId="1" hidden="1">Carteira!$J$1:$CA$101</definedName>
    <definedName name="Z_717ACA99_5EC4_4513_BE41_F660C3A22BFD_.wvu.FilterData" localSheetId="1" hidden="1">Carteira!$J$1:$CA$101</definedName>
    <definedName name="Z_71B491AD_464A_4414_BE6E_59172B1B44F0_.wvu.FilterData" localSheetId="1" hidden="1">Carteira!$J$1:$CA$101</definedName>
    <definedName name="Z_71B82517_6410_49EC_8273_6AFC6F2EDD78_.wvu.FilterData" localSheetId="1" hidden="1">Carteira!$J$1:$CA$101</definedName>
    <definedName name="Z_7629126B_20C2_47D2_8B0D_042BEBCA2C93_.wvu.FilterData" localSheetId="1" hidden="1">Carteira!$J$1:$CA$101</definedName>
    <definedName name="Z_766B57B4_916A_45F5_B312_2CFB85564463_.wvu.FilterData" localSheetId="1" hidden="1">Carteira!$J$1:$CA$101</definedName>
    <definedName name="Z_76D55190_DE30_436B_9554_908126AA0D4E_.wvu.FilterData" localSheetId="1" hidden="1">Carteira!$J$1:$CA$101</definedName>
    <definedName name="Z_76E28014_9E7E_49EC_8D6C_A7D13DFCF4EE_.wvu.FilterData" localSheetId="1" hidden="1">Carteira!$J$1:$CA$101</definedName>
    <definedName name="Z_76FDD1F7_0916_42C6_9065_F14D23B97F80_.wvu.FilterData" localSheetId="1" hidden="1">Carteira!$J$1:$CA$101</definedName>
    <definedName name="Z_772E3785_D6CF_47D1_8A1F_0361CEFC6950_.wvu.FilterData" localSheetId="1" hidden="1">Carteira!$J$1:$CA$101</definedName>
    <definedName name="Z_78466FFB_EE0B_4D7D_BCA0_89C45C04CF5B_.wvu.FilterData" localSheetId="1" hidden="1">Carteira!$J$1:$CA$101</definedName>
    <definedName name="Z_7A9B3DDA_B561_4526_8804_DD60B15D00C0_.wvu.FilterData" localSheetId="1" hidden="1">Carteira!$J$1:$CA$101</definedName>
    <definedName name="Z_7AD2C0E5_6C6B_40F2_8491_BA4650CB6916_.wvu.FilterData" localSheetId="1" hidden="1">Carteira!$J$1:$CA$101</definedName>
    <definedName name="Z_7BFCABF4_5986_491A_A8DA_1528C4984B41_.wvu.FilterData" localSheetId="1" hidden="1">Carteira!$C$1:$CB$101</definedName>
    <definedName name="Z_82B13087_6310_4EE0_9BE1_99959B73C318_.wvu.FilterData" localSheetId="1" hidden="1">Carteira!$J$1:$CA$101</definedName>
    <definedName name="Z_82BC7E68_5E61_4FE2_AAFC_BE0F7CAF4FB0_.wvu.FilterData" localSheetId="1" hidden="1">Carteira!$J$1:$CA$101</definedName>
    <definedName name="Z_83E73554_C72B_4002_A77E_9F4E4C378360_.wvu.FilterData" localSheetId="1" hidden="1">Carteira!$C$1:$CB$101</definedName>
    <definedName name="Z_8537D7DE_442B_4A00_8D7F_96935CBE6861_.wvu.FilterData" localSheetId="1" hidden="1">Carteira!$J$1:$CA$101</definedName>
    <definedName name="Z_87E748FD_E493_4351_94E4_EE593B0026D7_.wvu.FilterData" localSheetId="1" hidden="1">Carteira!$J$1:$CA$101</definedName>
    <definedName name="Z_89E38CC6_44DE_4000_8657_A9B895585417_.wvu.Cols" localSheetId="1" hidden="1">Carteira!$L:$BL,Carteira!#REF!,Carteira!#REF!,Carteira!$AT:$AZ,Carteira!$BF:$BL,Carteira!#REF!</definedName>
    <definedName name="Z_89E38CC6_44DE_4000_8657_A9B895585417_.wvu.FilterData" localSheetId="1" hidden="1">Carteira!$C$1:$CB$101</definedName>
    <definedName name="Z_8BEF1C1B_1DBF_4CBD_BE19_3B3A944358BA_.wvu.FilterData" localSheetId="1" hidden="1">Carteira!$C$1:$CB$101</definedName>
    <definedName name="Z_8C216BE5_9C77_4BBE_9184_543864ADBF36_.wvu.FilterData" localSheetId="1" hidden="1">Carteira!$J$1:$CA$101</definedName>
    <definedName name="Z_8E82965B_0B6C_4C90_BF6C_4823ECE80B2A_.wvu.FilterData" localSheetId="1" hidden="1">Carteira!$J$1:$CA$101</definedName>
    <definedName name="Z_8FAD868E_2FEE_423A_B589_1D3956F0D8A0_.wvu.FilterData" localSheetId="1" hidden="1">Carteira!$J$1:$CA$101</definedName>
    <definedName name="Z_8FD58C6D_F1A2_4F9C_B3FB_7EAC87F19AA4_.wvu.FilterData" localSheetId="1" hidden="1">Carteira!$J$1:$CA$101</definedName>
    <definedName name="Z_90A15FD8_77E2_4A5D_972D_E683487E7D71_.wvu.FilterData" localSheetId="1" hidden="1">Carteira!$J$1:$CA$101</definedName>
    <definedName name="Z_910CFF5B_69B4_4CC4_95AE_FDF71B52628E_.wvu.FilterData" localSheetId="1" hidden="1">Carteira!$J$1:$CA$101</definedName>
    <definedName name="Z_94420D81_2F3B_4D37_A403_C384C860AF6D_.wvu.FilterData" localSheetId="1" hidden="1">Carteira!$C$1:$CB$101</definedName>
    <definedName name="Z_94C9F0E0_A1DB_46D9_9DF6_C85EAC72B0F1_.wvu.FilterData" localSheetId="1" hidden="1">Carteira!$J$1:$CA$101</definedName>
    <definedName name="Z_96A7615E_7BA8_4E3E_B75D_4ED19DEE45D7_.wvu.FilterData" localSheetId="1" hidden="1">Carteira!$J$1:$CA$101</definedName>
    <definedName name="Z_98E6932E_0183_4712_B75C_6BDFD2F59A5D_.wvu.FilterData" localSheetId="1" hidden="1">Carteira!$J$1:$CA$101</definedName>
    <definedName name="Z_9A56E672_623A_402F_A584_33CBAFD33CDE_.wvu.FilterData" localSheetId="1" hidden="1">Carteira!$J$1:$CA$101</definedName>
    <definedName name="Z_9D232D7A_FB6B_4A01_BF68_81F0FE143532_.wvu.FilterData" localSheetId="1" hidden="1">Carteira!$J$1:$CA$101</definedName>
    <definedName name="Z_9EB51E3F_428A_4129_BB62_D103D7E4FAE3_.wvu.FilterData" localSheetId="1" hidden="1">Carteira!$J$1:$CA$101</definedName>
    <definedName name="Z_9F84BDDD_B347_4DDA_B497_E26250030052_.wvu.FilterData" localSheetId="1" hidden="1">Carteira!$J$1:$CA$101</definedName>
    <definedName name="Z_A2DBB32A_7042_42EB_896E_D7EB93C3F9BC_.wvu.FilterData" localSheetId="1" hidden="1">Carteira!$J$1:$CA$101</definedName>
    <definedName name="Z_A4603396_1364_4381_B744_18335055B1F6_.wvu.FilterData" localSheetId="1" hidden="1">Carteira!$J$1:$CA$101</definedName>
    <definedName name="Z_A7F96E83_AEE2_473F_808D_D6F7238ED685_.wvu.FilterData" localSheetId="1" hidden="1">Carteira!$J$1:$CA$101</definedName>
    <definedName name="Z_A818226A_72F7_4E51_8118_0C777709E7D3_.wvu.FilterData" localSheetId="1" hidden="1">Carteira!$J$1:$CA$101</definedName>
    <definedName name="Z_AAC07351_C7EF_456A_95C3_CFD54C6DBD61_.wvu.FilterData" localSheetId="1" hidden="1">Carteira!$J$1:$CA$101</definedName>
    <definedName name="Z_AB93213E_A91E_434C_A00B_D6CD88DCE93B_.wvu.FilterData" localSheetId="1" hidden="1">Carteira!$J$1:$CA$101</definedName>
    <definedName name="Z_AB97C459_519B_4910_BEA6_4D8EE0E0A0AC_.wvu.FilterData" localSheetId="1" hidden="1">Carteira!$J$1:$CA$101</definedName>
    <definedName name="Z_AE54A692_9B9F_4208_AEA6_3B2B0D8F17BE_.wvu.FilterData" localSheetId="1" hidden="1">Carteira!$J$1:$CA$101</definedName>
    <definedName name="Z_AF7EE51C_9457_47B7_9286_90844AC0E3C8_.wvu.FilterData" localSheetId="1" hidden="1">Carteira!$J$1:$CA$101</definedName>
    <definedName name="Z_B02EA359_D6E6_4445_B2D7_D6856FC4FF1F_.wvu.FilterData" localSheetId="1" hidden="1">Carteira!$J$1:$CA$101</definedName>
    <definedName name="Z_B256BD06_4086_4FE5_97DD_9A1CC6DF0E2E_.wvu.FilterData" localSheetId="1" hidden="1">Carteira!$J$1:$CA$101</definedName>
    <definedName name="Z_B30B953A_C9F6_4C51_8B18_D6634633A4A9_.wvu.FilterData" localSheetId="1" hidden="1">Carteira!$J$1:$CA$101</definedName>
    <definedName name="Z_B3F79787_808E_4663_9EF5_8634D1530652_.wvu.FilterData" localSheetId="1" hidden="1">Carteira!$J$1:$CA$101</definedName>
    <definedName name="Z_B5303FFE_C0AD_4046_A6D8_005F70AE250F_.wvu.FilterData" localSheetId="1" hidden="1">Carteira!$J$1:$CA$101</definedName>
    <definedName name="Z_B5B515C8_CE9C_487F_9E17_9835E8485749_.wvu.FilterData" localSheetId="1" hidden="1">Carteira!$J$1:$CA$101</definedName>
    <definedName name="Z_B9416379_7687_4659_B16F_A19FF43ACF12_.wvu.FilterData" localSheetId="1" hidden="1">Carteira!$J$1:$CA$101</definedName>
    <definedName name="Z_BA379558_8126_479B_A592_B0544114DDAF_.wvu.FilterData" localSheetId="1" hidden="1">Carteira!$J$1:$CA$101</definedName>
    <definedName name="Z_BC4052FD_5E95_480F_915F_1345F8273F5F_.wvu.FilterData" localSheetId="1" hidden="1">Carteira!$J$1:$CA$101</definedName>
    <definedName name="Z_BCDBE1BC_25B8_4A01_9A6D_A90C6D3B95D9_.wvu.FilterData" localSheetId="1" hidden="1">Carteira!$J$1:$CA$101</definedName>
    <definedName name="Z_BDBA34E3_1EB2_4214_9E6C_2938449B2607_.wvu.FilterData" localSheetId="1" hidden="1">Carteira!$J$1:$CA$101</definedName>
    <definedName name="Z_BE87CE32_8754_48ED_9A1B_439825A56A94_.wvu.FilterData" localSheetId="1" hidden="1">Carteira!$J$1:$CA$101</definedName>
    <definedName name="Z_C0E86733_5A0A_432B_9EF8_7C1049BF137E_.wvu.FilterData" localSheetId="1" hidden="1">Carteira!$J$1:$CA$101</definedName>
    <definedName name="Z_C2A118F6_62CD_4A16_9D3C_4CDF40F8E83F_.wvu.FilterData" localSheetId="1" hidden="1">Carteira!$J$1:$CA$101</definedName>
    <definedName name="Z_C3A52F2E_53C4_4B4F_B284_02C984352665_.wvu.FilterData" localSheetId="1" hidden="1">Carteira!$J$1:$CA$101</definedName>
    <definedName name="Z_C474AFE3_F84F_43DA_A0A7_5EE44EDC09BD_.wvu.FilterData" localSheetId="1" hidden="1">Carteira!$J$1:$CA$101</definedName>
    <definedName name="Z_C539F06F_D2E3_4077_9F08_9C46DFA20E97_.wvu.FilterData" localSheetId="1" hidden="1">Carteira!$J$1:$CA$101</definedName>
    <definedName name="Z_C6239A8F_6D09_47D5_9420_40735D6F2371_.wvu.FilterData" localSheetId="1" hidden="1">Carteira!$J$1:$CA$101</definedName>
    <definedName name="Z_C6BBDA46_0AA5_4BE6_BEA6_6DD8D3AC4F64_.wvu.FilterData" localSheetId="1" hidden="1">Carteira!$J$1:$CA$101</definedName>
    <definedName name="Z_C7367613_B003_4D3C_8624_D6AD97E74593_.wvu.Cols" localSheetId="1" hidden="1">Carteira!$L:$BL,Carteira!#REF!,Carteira!$AH:$AK,Carteira!$AT:$AX,Carteira!$BF:$BL,Carteira!#REF!,Carteira!#REF!</definedName>
    <definedName name="Z_C7367613_B003_4D3C_8624_D6AD97E74593_.wvu.Rows" localSheetId="1" hidden="1">Carteira!#REF!</definedName>
    <definedName name="Z_C9287838_C582_4414_B180_A8B202BC0738_.wvu.FilterData" localSheetId="1" hidden="1">Carteira!$J$1:$CA$101</definedName>
    <definedName name="Z_C9FB6A1B_DD47_46BB_9DA3_5C3EFE1FC885_.wvu.FilterData" localSheetId="1" hidden="1">Carteira!$J$1:$CA$101</definedName>
    <definedName name="Z_CAA6C839_02A9_448A_891B_7DF1D45081F3_.wvu.FilterData" localSheetId="1" hidden="1">Carteira!$J$1:$CA$101</definedName>
    <definedName name="Z_CB1B6E45_DB6D_440C_B33F_705DAC0E5373_.wvu.FilterData" localSheetId="1" hidden="1">Carteira!$J$1:$CA$101</definedName>
    <definedName name="Z_CB667CA8_0ED7_49BD_9864_9694E64315B0_.wvu.FilterData" localSheetId="1" hidden="1">Carteira!$J$1:$CA$101</definedName>
    <definedName name="Z_CC8FF11E_CCF5_412A_9D5C_F0FC6ADA5859_.wvu.FilterData" localSheetId="1" hidden="1">Carteira!$J$1:$CA$101</definedName>
    <definedName name="Z_CD0062CB_6A23_4FEB_9DED_9A2943BDED1D_.wvu.FilterData" localSheetId="1" hidden="1">Carteira!$J$1:$CA$101</definedName>
    <definedName name="Z_CD3372A8_08FE_455B_B489_7762006E2E98_.wvu.FilterData" localSheetId="1" hidden="1">Carteira!$J$1:$CA$101</definedName>
    <definedName name="Z_CFAE6575_F2B8_4C89_A9F0_BE6EDEC201DE_.wvu.FilterData" localSheetId="1" hidden="1">Carteira!$J$1:$CA$101</definedName>
    <definedName name="Z_D0DD4F22_DDB4_4723_962F_8B7DBB92E159_.wvu.Cols" localSheetId="1" hidden="1">Carteira!$L:$BL,Carteira!#REF!,Carteira!$AH:$AN,Carteira!$AT:$AZ,Carteira!$BF:$BL,Carteira!#REF!,Carteira!#REF!</definedName>
    <definedName name="Z_D0DD4F22_DDB4_4723_962F_8B7DBB92E159_.wvu.FilterData" localSheetId="1" hidden="1">Carteira!$C$1:$CB$101</definedName>
    <definedName name="Z_D20B48FF_2B51_4B1C_996F_60103B19747D_.wvu.FilterData" localSheetId="1" hidden="1">Carteira!$J$1:$CA$101</definedName>
    <definedName name="Z_D273FCEB_FCCF_4419_9821_FC7A44CA6842_.wvu.FilterData" localSheetId="1" hidden="1">Carteira!$J$1:$CA$101</definedName>
    <definedName name="Z_D3D1BFF3_D05E_4142_9A8D_A3ABA12C048F_.wvu.FilterData" localSheetId="1" hidden="1">Carteira!$J$1:$CA$101</definedName>
    <definedName name="Z_D4F33339_497A_4C42_8E8E_19DF6E808CE8_.wvu.FilterData" localSheetId="1" hidden="1">Carteira!$J$1:$CA$101</definedName>
    <definedName name="Z_D658C84B_5FDC_4962_B361_DE652B01FBCA_.wvu.FilterData" localSheetId="1" hidden="1">Carteira!$J$1:$CA$101</definedName>
    <definedName name="Z_D71C4DAB_DDDF_4A39_A939_1CE2DFAAA2F3_.wvu.FilterData" localSheetId="1" hidden="1">Carteira!$J$1:$CA$101</definedName>
    <definedName name="Z_DC5A286F_4AAD_4C81_B692_0FC4751C7AE0_.wvu.FilterData" localSheetId="1" hidden="1">Carteira!$J$1:$CA$101</definedName>
    <definedName name="Z_DE9B6E81_82CC_4E3B_9FCA_3BF34C6CA575_.wvu.FilterData" localSheetId="1" hidden="1">Carteira!$J$1:$CA$101</definedName>
    <definedName name="Z_DF5917CB_1A4F_42F0_A83F_41FDD526D836_.wvu.FilterData" localSheetId="1" hidden="1">Carteira!$J$1:$CA$101</definedName>
    <definedName name="Z_DFB66648_7B04_4465_A012_0880A30244FE_.wvu.FilterData" localSheetId="1" hidden="1">Carteira!$J$1:$CA$101</definedName>
    <definedName name="Z_E020CA20_879D_4B94_BD37_ACE3CB19629C_.wvu.FilterData" localSheetId="1" hidden="1">Carteira!$J$1:$CA$101</definedName>
    <definedName name="Z_E14C24F1_D612_4390_8982_41910DE0FB7D_.wvu.FilterData" localSheetId="1" hidden="1">Carteira!$J$1:$CA$101</definedName>
    <definedName name="Z_E2301B6C_D341_463B_9C3E_AC12E4CA8853_.wvu.FilterData" localSheetId="1" hidden="1">Carteira!$J$1:$CA$101</definedName>
    <definedName name="Z_E36AE6B2_F835_4B3D_AF0F_2C801BEB19AD_.wvu.FilterData" localSheetId="1" hidden="1">Carteira!$J$1:$CA$101</definedName>
    <definedName name="Z_E500A2FA_F157_40A1_B63D_264FF8EEEEEB_.wvu.FilterData" localSheetId="1" hidden="1">Carteira!$J$1:$CA$101</definedName>
    <definedName name="Z_E5288791_702C_42F1_9924_4F47FBDAAD0A_.wvu.FilterData" localSheetId="1" hidden="1">Carteira!$J$1:$CA$101</definedName>
    <definedName name="Z_E54551A7_B87F_40E3_B8B2_40E929F2FFBD_.wvu.FilterData" localSheetId="1" hidden="1">Carteira!$J$1:$CA$101</definedName>
    <definedName name="Z_EB07506C_3090_42B2_B793_AE849825C1BA_.wvu.FilterData" localSheetId="1" hidden="1">Carteira!$J$1:$CA$101</definedName>
    <definedName name="Z_EBC853EB_DCE8_4860_8AE7_E9A12B286360_.wvu.FilterData" localSheetId="1" hidden="1">Carteira!$C$1:$CB$101</definedName>
    <definedName name="Z_EBDFCE14_D8D3_4BCB_8A38_350FD933F00C_.wvu.FilterData" localSheetId="1" hidden="1">Carteira!$J$1:$CA$101</definedName>
    <definedName name="Z_EC1FF03F_D8F7_41E8_BA28_97B0869FBFCC_.wvu.FilterData" localSheetId="1" hidden="1">Carteira!$J$1:$CA$101</definedName>
    <definedName name="Z_EDFDDE1E_3444_47D5_BC52_1B47120B3012_.wvu.FilterData" localSheetId="1" hidden="1">Carteira!$J$1:$CA$101</definedName>
    <definedName name="Z_F10D8BD0_E152_4C37_8A9C_5DBE4BFFA5E6_.wvu.FilterData" localSheetId="1" hidden="1">Carteira!$J$1:$CA$101</definedName>
    <definedName name="Z_F1E1DD57_A09D_4117_A00B_CECE8A011DC2_.wvu.FilterData" localSheetId="1" hidden="1">Carteira!$J$1:$CA$101</definedName>
    <definedName name="Z_F25B0946_610F_442B_8A39_3162E064FAFE_.wvu.FilterData" localSheetId="1" hidden="1">Carteira!$J$1:$CA$101</definedName>
    <definedName name="Z_F35E76EA_EF0A_4006_836C_F4151888AF9A_.wvu.FilterData" localSheetId="1" hidden="1">Carteira!$J$1:$CA$101</definedName>
    <definedName name="Z_F5791E91_DCA1_4F46_94CB_6E049613C4DE_.wvu.FilterData" localSheetId="1" hidden="1">Carteira!$J$1:$CA$101</definedName>
    <definedName name="Z_F87C394F_5330_4EBE_B35D_E00AD8F2515B_.wvu.FilterData" localSheetId="1" hidden="1">Carteira!$J$1:$CA$101</definedName>
    <definedName name="Z_FAF04A21_D82E_431C_BEB5_D03ED548FED7_.wvu.FilterData" localSheetId="1" hidden="1">Carteira!$J$1:$CA$101</definedName>
    <definedName name="Z_FBE8387D_64B1_479F_A908_D50423F256C7_.wvu.FilterData" localSheetId="1" hidden="1">Carteira!$J$1:$CA$101</definedName>
    <definedName name="Z_FDF0B08E_FE2A_4C28_AC32_93A6B8BB95E7_.wvu.FilterData" localSheetId="1" hidden="1">Carteira!$J$1:$CA$101</definedName>
    <definedName name="Z_FDFA175D_2647_4638_8616_3A47582A1BF1_.wvu.FilterData" localSheetId="1" hidden="1">Carteira!$J$1:$CA$101</definedName>
    <definedName name="Z_FE960A97_17B5_4C4F_84D1_1D74F7060A5E_.wvu.FilterData" localSheetId="1" hidden="1">Carteira!$J$1:$CA$101</definedName>
    <definedName name="Z_FF78F821_C29B_4F61_851E_6C580B7B82DD_.wvu.FilterData" localSheetId="1" hidden="1">Carteira!$J$1:$CA$101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4" i="2" l="1"/>
  <c r="T104" i="2" s="1"/>
  <c r="P104" i="2"/>
  <c r="J104" i="2"/>
  <c r="F104" i="2"/>
  <c r="R103" i="2"/>
  <c r="T103" i="2" s="1"/>
  <c r="P103" i="2"/>
  <c r="J103" i="2"/>
  <c r="F103" i="2"/>
  <c r="R102" i="2"/>
  <c r="T102" i="2" s="1"/>
  <c r="P102" i="2"/>
  <c r="J102" i="2"/>
  <c r="F102" i="2"/>
  <c r="S101" i="2"/>
  <c r="R101" i="2"/>
  <c r="T101" i="2" s="1"/>
  <c r="P101" i="2"/>
  <c r="J101" i="2"/>
  <c r="F101" i="2"/>
  <c r="R100" i="2"/>
  <c r="T100" i="2" s="1"/>
  <c r="P100" i="2"/>
  <c r="J100" i="2"/>
  <c r="F100" i="2"/>
  <c r="S99" i="2"/>
  <c r="R99" i="2"/>
  <c r="T99" i="2" s="1"/>
  <c r="P99" i="2"/>
  <c r="J99" i="2"/>
  <c r="F99" i="2"/>
  <c r="R98" i="2"/>
  <c r="T98" i="2" s="1"/>
  <c r="P98" i="2"/>
  <c r="J98" i="2"/>
  <c r="F98" i="2"/>
  <c r="T97" i="2"/>
  <c r="R97" i="2"/>
  <c r="S97" i="2" s="1"/>
  <c r="P97" i="2"/>
  <c r="J97" i="2"/>
  <c r="F97" i="2"/>
  <c r="R96" i="2"/>
  <c r="T96" i="2" s="1"/>
  <c r="P96" i="2"/>
  <c r="J96" i="2"/>
  <c r="F96" i="2"/>
  <c r="R95" i="2"/>
  <c r="T95" i="2" s="1"/>
  <c r="P95" i="2"/>
  <c r="J95" i="2"/>
  <c r="F95" i="2"/>
  <c r="R94" i="2"/>
  <c r="T94" i="2" s="1"/>
  <c r="P94" i="2"/>
  <c r="J94" i="2"/>
  <c r="F94" i="2"/>
  <c r="T93" i="2"/>
  <c r="R93" i="2"/>
  <c r="S93" i="2" s="1"/>
  <c r="P93" i="2"/>
  <c r="J93" i="2"/>
  <c r="F93" i="2"/>
  <c r="R92" i="2"/>
  <c r="T92" i="2" s="1"/>
  <c r="P92" i="2"/>
  <c r="J92" i="2"/>
  <c r="F92" i="2"/>
  <c r="R91" i="2"/>
  <c r="T91" i="2" s="1"/>
  <c r="P91" i="2"/>
  <c r="J91" i="2"/>
  <c r="F91" i="2"/>
  <c r="S90" i="2"/>
  <c r="R90" i="2"/>
  <c r="T90" i="2" s="1"/>
  <c r="P90" i="2"/>
  <c r="J90" i="2"/>
  <c r="F90" i="2"/>
  <c r="R89" i="2"/>
  <c r="T89" i="2" s="1"/>
  <c r="P89" i="2"/>
  <c r="J89" i="2"/>
  <c r="F89" i="2"/>
  <c r="R88" i="2"/>
  <c r="T88" i="2" s="1"/>
  <c r="P88" i="2"/>
  <c r="J88" i="2"/>
  <c r="F88" i="2"/>
  <c r="T87" i="2"/>
  <c r="R87" i="2"/>
  <c r="S87" i="2" s="1"/>
  <c r="P87" i="2"/>
  <c r="J87" i="2"/>
  <c r="F87" i="2"/>
  <c r="R86" i="2"/>
  <c r="T86" i="2" s="1"/>
  <c r="P86" i="2"/>
  <c r="J86" i="2"/>
  <c r="F86" i="2"/>
  <c r="T85" i="2"/>
  <c r="S85" i="2"/>
  <c r="R85" i="2"/>
  <c r="P85" i="2"/>
  <c r="J85" i="2"/>
  <c r="F85" i="2"/>
  <c r="R84" i="2"/>
  <c r="T84" i="2" s="1"/>
  <c r="P84" i="2"/>
  <c r="J84" i="2"/>
  <c r="F84" i="2"/>
  <c r="T83" i="2"/>
  <c r="R83" i="2"/>
  <c r="S83" i="2" s="1"/>
  <c r="P83" i="2"/>
  <c r="J83" i="2"/>
  <c r="F83" i="2"/>
  <c r="R82" i="2"/>
  <c r="T82" i="2" s="1"/>
  <c r="P82" i="2"/>
  <c r="J82" i="2"/>
  <c r="F82" i="2"/>
  <c r="R81" i="2"/>
  <c r="T81" i="2" s="1"/>
  <c r="P81" i="2"/>
  <c r="J81" i="2"/>
  <c r="F81" i="2"/>
  <c r="S80" i="2"/>
  <c r="R80" i="2"/>
  <c r="T80" i="2" s="1"/>
  <c r="P80" i="2"/>
  <c r="J80" i="2"/>
  <c r="F80" i="2"/>
  <c r="T79" i="2"/>
  <c r="S79" i="2"/>
  <c r="R79" i="2"/>
  <c r="P79" i="2"/>
  <c r="J79" i="2"/>
  <c r="F79" i="2"/>
  <c r="R78" i="2"/>
  <c r="T78" i="2" s="1"/>
  <c r="P78" i="2"/>
  <c r="J78" i="2"/>
  <c r="F78" i="2"/>
  <c r="S77" i="2"/>
  <c r="R77" i="2"/>
  <c r="T77" i="2" s="1"/>
  <c r="P77" i="2"/>
  <c r="J77" i="2"/>
  <c r="F77" i="2"/>
  <c r="R76" i="2"/>
  <c r="T76" i="2" s="1"/>
  <c r="P76" i="2"/>
  <c r="J76" i="2"/>
  <c r="F76" i="2"/>
  <c r="R75" i="2"/>
  <c r="T75" i="2" s="1"/>
  <c r="P75" i="2"/>
  <c r="J75" i="2"/>
  <c r="F75" i="2"/>
  <c r="R74" i="2"/>
  <c r="T74" i="2" s="1"/>
  <c r="P74" i="2"/>
  <c r="J74" i="2"/>
  <c r="F74" i="2"/>
  <c r="S73" i="2"/>
  <c r="R73" i="2"/>
  <c r="T73" i="2" s="1"/>
  <c r="P73" i="2"/>
  <c r="J73" i="2"/>
  <c r="F73" i="2"/>
  <c r="R72" i="2"/>
  <c r="T72" i="2" s="1"/>
  <c r="P72" i="2"/>
  <c r="J72" i="2"/>
  <c r="F72" i="2"/>
  <c r="R71" i="2"/>
  <c r="T71" i="2" s="1"/>
  <c r="P71" i="2"/>
  <c r="J71" i="2"/>
  <c r="F71" i="2"/>
  <c r="S70" i="2"/>
  <c r="R70" i="2"/>
  <c r="T70" i="2" s="1"/>
  <c r="P70" i="2"/>
  <c r="J70" i="2"/>
  <c r="F70" i="2"/>
  <c r="S69" i="2"/>
  <c r="R69" i="2"/>
  <c r="T69" i="2" s="1"/>
  <c r="P69" i="2"/>
  <c r="J69" i="2"/>
  <c r="F69" i="2"/>
  <c r="R68" i="2"/>
  <c r="T68" i="2" s="1"/>
  <c r="P68" i="2"/>
  <c r="J68" i="2"/>
  <c r="F68" i="2"/>
  <c r="R67" i="2"/>
  <c r="T67" i="2" s="1"/>
  <c r="P67" i="2"/>
  <c r="J67" i="2"/>
  <c r="F67" i="2"/>
  <c r="R66" i="2"/>
  <c r="T66" i="2" s="1"/>
  <c r="P66" i="2"/>
  <c r="J66" i="2"/>
  <c r="F66" i="2"/>
  <c r="T65" i="2"/>
  <c r="R65" i="2"/>
  <c r="S65" i="2" s="1"/>
  <c r="P65" i="2"/>
  <c r="J65" i="2"/>
  <c r="F65" i="2"/>
  <c r="R64" i="2"/>
  <c r="T64" i="2" s="1"/>
  <c r="P64" i="2"/>
  <c r="J64" i="2"/>
  <c r="F64" i="2"/>
  <c r="S63" i="2"/>
  <c r="R63" i="2"/>
  <c r="T63" i="2" s="1"/>
  <c r="P63" i="2"/>
  <c r="J63" i="2"/>
  <c r="F63" i="2"/>
  <c r="R62" i="2"/>
  <c r="T62" i="2" s="1"/>
  <c r="P62" i="2"/>
  <c r="J62" i="2"/>
  <c r="F62" i="2"/>
  <c r="T61" i="2"/>
  <c r="S61" i="2"/>
  <c r="R61" i="2"/>
  <c r="P61" i="2"/>
  <c r="J61" i="2"/>
  <c r="F61" i="2"/>
  <c r="R60" i="2"/>
  <c r="T60" i="2" s="1"/>
  <c r="P60" i="2"/>
  <c r="J60" i="2"/>
  <c r="F60" i="2"/>
  <c r="R59" i="2"/>
  <c r="T59" i="2" s="1"/>
  <c r="P59" i="2"/>
  <c r="J59" i="2"/>
  <c r="F59" i="2"/>
  <c r="R58" i="2"/>
  <c r="T58" i="2" s="1"/>
  <c r="P58" i="2"/>
  <c r="J58" i="2"/>
  <c r="F58" i="2"/>
  <c r="R57" i="2"/>
  <c r="S57" i="2" s="1"/>
  <c r="P57" i="2"/>
  <c r="J57" i="2"/>
  <c r="F57" i="2"/>
  <c r="R56" i="2"/>
  <c r="T56" i="2" s="1"/>
  <c r="P56" i="2"/>
  <c r="J56" i="2"/>
  <c r="F56" i="2"/>
  <c r="R55" i="2"/>
  <c r="T55" i="2" s="1"/>
  <c r="P55" i="2"/>
  <c r="J55" i="2"/>
  <c r="F55" i="2"/>
  <c r="R54" i="2"/>
  <c r="T54" i="2" s="1"/>
  <c r="P54" i="2"/>
  <c r="J54" i="2"/>
  <c r="F54" i="2"/>
  <c r="R53" i="2"/>
  <c r="T53" i="2" s="1"/>
  <c r="P53" i="2"/>
  <c r="J53" i="2"/>
  <c r="F53" i="2"/>
  <c r="R52" i="2"/>
  <c r="T52" i="2" s="1"/>
  <c r="P52" i="2"/>
  <c r="J52" i="2"/>
  <c r="F52" i="2"/>
  <c r="R51" i="2"/>
  <c r="T51" i="2" s="1"/>
  <c r="P51" i="2"/>
  <c r="J51" i="2"/>
  <c r="F51" i="2"/>
  <c r="R50" i="2"/>
  <c r="T50" i="2" s="1"/>
  <c r="P50" i="2"/>
  <c r="J50" i="2"/>
  <c r="F50" i="2"/>
  <c r="R49" i="2"/>
  <c r="T49" i="2" s="1"/>
  <c r="P49" i="2"/>
  <c r="J49" i="2"/>
  <c r="F49" i="2"/>
  <c r="R48" i="2"/>
  <c r="T48" i="2" s="1"/>
  <c r="P48" i="2"/>
  <c r="J48" i="2"/>
  <c r="F48" i="2"/>
  <c r="R47" i="2"/>
  <c r="T47" i="2" s="1"/>
  <c r="P47" i="2"/>
  <c r="J47" i="2"/>
  <c r="F47" i="2"/>
  <c r="T46" i="2"/>
  <c r="R46" i="2"/>
  <c r="P46" i="2"/>
  <c r="J46" i="2"/>
  <c r="F46" i="2"/>
  <c r="R45" i="2"/>
  <c r="T45" i="2" s="1"/>
  <c r="P45" i="2"/>
  <c r="J45" i="2"/>
  <c r="S45" i="2" s="1"/>
  <c r="F45" i="2"/>
  <c r="R44" i="2"/>
  <c r="T44" i="2" s="1"/>
  <c r="P44" i="2"/>
  <c r="J44" i="2"/>
  <c r="F44" i="2"/>
  <c r="R43" i="2"/>
  <c r="T43" i="2" s="1"/>
  <c r="P43" i="2"/>
  <c r="J43" i="2"/>
  <c r="F43" i="2"/>
  <c r="R42" i="2"/>
  <c r="T42" i="2" s="1"/>
  <c r="P42" i="2"/>
  <c r="J42" i="2"/>
  <c r="F42" i="2"/>
  <c r="R41" i="2"/>
  <c r="T41" i="2" s="1"/>
  <c r="P41" i="2"/>
  <c r="J41" i="2"/>
  <c r="F41" i="2"/>
  <c r="R40" i="2"/>
  <c r="T40" i="2" s="1"/>
  <c r="P40" i="2"/>
  <c r="J40" i="2"/>
  <c r="F40" i="2"/>
  <c r="R39" i="2"/>
  <c r="T39" i="2" s="1"/>
  <c r="P39" i="2"/>
  <c r="J39" i="2"/>
  <c r="F39" i="2"/>
  <c r="R38" i="2"/>
  <c r="T38" i="2" s="1"/>
  <c r="P38" i="2"/>
  <c r="J38" i="2"/>
  <c r="F38" i="2"/>
  <c r="R37" i="2"/>
  <c r="T37" i="2" s="1"/>
  <c r="P37" i="2"/>
  <c r="J37" i="2"/>
  <c r="S37" i="2" s="1"/>
  <c r="F37" i="2"/>
  <c r="R36" i="2"/>
  <c r="P36" i="2"/>
  <c r="J36" i="2"/>
  <c r="F36" i="2"/>
  <c r="R35" i="2"/>
  <c r="T35" i="2" s="1"/>
  <c r="P35" i="2"/>
  <c r="J35" i="2"/>
  <c r="F35" i="2"/>
  <c r="R34" i="2"/>
  <c r="T34" i="2" s="1"/>
  <c r="P34" i="2"/>
  <c r="J34" i="2"/>
  <c r="F34" i="2"/>
  <c r="R33" i="2"/>
  <c r="T33" i="2" s="1"/>
  <c r="P33" i="2"/>
  <c r="J33" i="2"/>
  <c r="F33" i="2"/>
  <c r="R32" i="2"/>
  <c r="T32" i="2" s="1"/>
  <c r="P32" i="2"/>
  <c r="J32" i="2"/>
  <c r="F32" i="2"/>
  <c r="R31" i="2"/>
  <c r="S31" i="2" s="1"/>
  <c r="P31" i="2"/>
  <c r="J31" i="2"/>
  <c r="F31" i="2"/>
  <c r="R30" i="2"/>
  <c r="T30" i="2" s="1"/>
  <c r="P30" i="2"/>
  <c r="J30" i="2"/>
  <c r="F30" i="2"/>
  <c r="T29" i="2"/>
  <c r="R29" i="2"/>
  <c r="P29" i="2"/>
  <c r="J29" i="2"/>
  <c r="F29" i="2"/>
  <c r="S28" i="2"/>
  <c r="R28" i="2"/>
  <c r="T28" i="2" s="1"/>
  <c r="P28" i="2"/>
  <c r="J28" i="2"/>
  <c r="F28" i="2"/>
  <c r="R27" i="2"/>
  <c r="T27" i="2" s="1"/>
  <c r="P27" i="2"/>
  <c r="J27" i="2"/>
  <c r="F27" i="2"/>
  <c r="R26" i="2"/>
  <c r="T26" i="2" s="1"/>
  <c r="P26" i="2"/>
  <c r="J26" i="2"/>
  <c r="F26" i="2"/>
  <c r="R25" i="2"/>
  <c r="T25" i="2" s="1"/>
  <c r="P25" i="2"/>
  <c r="J25" i="2"/>
  <c r="F25" i="2"/>
  <c r="R24" i="2"/>
  <c r="T24" i="2" s="1"/>
  <c r="P24" i="2"/>
  <c r="J24" i="2"/>
  <c r="F24" i="2"/>
  <c r="R23" i="2"/>
  <c r="T23" i="2" s="1"/>
  <c r="P23" i="2"/>
  <c r="J23" i="2"/>
  <c r="F23" i="2"/>
  <c r="R22" i="2"/>
  <c r="T22" i="2" s="1"/>
  <c r="P22" i="2"/>
  <c r="J22" i="2"/>
  <c r="F22" i="2"/>
  <c r="R21" i="2"/>
  <c r="T21" i="2" s="1"/>
  <c r="P21" i="2"/>
  <c r="J21" i="2"/>
  <c r="F21" i="2"/>
  <c r="R20" i="2"/>
  <c r="T20" i="2" s="1"/>
  <c r="P20" i="2"/>
  <c r="J20" i="2"/>
  <c r="F20" i="2"/>
  <c r="R19" i="2"/>
  <c r="T19" i="2" s="1"/>
  <c r="P19" i="2"/>
  <c r="J19" i="2"/>
  <c r="F19" i="2"/>
  <c r="R18" i="2"/>
  <c r="T18" i="2" s="1"/>
  <c r="P18" i="2"/>
  <c r="J18" i="2"/>
  <c r="F18" i="2"/>
  <c r="R17" i="2"/>
  <c r="T17" i="2" s="1"/>
  <c r="P17" i="2"/>
  <c r="J17" i="2"/>
  <c r="F17" i="2"/>
  <c r="R16" i="2"/>
  <c r="T16" i="2" s="1"/>
  <c r="P16" i="2"/>
  <c r="J16" i="2"/>
  <c r="S16" i="2" s="1"/>
  <c r="F16" i="2"/>
  <c r="R15" i="2"/>
  <c r="T15" i="2" s="1"/>
  <c r="P15" i="2"/>
  <c r="J15" i="2"/>
  <c r="F15" i="2"/>
  <c r="R14" i="2"/>
  <c r="S14" i="2" s="1"/>
  <c r="P14" i="2"/>
  <c r="J14" i="2"/>
  <c r="F14" i="2"/>
  <c r="R13" i="2"/>
  <c r="T13" i="2" s="1"/>
  <c r="P13" i="2"/>
  <c r="J13" i="2"/>
  <c r="F13" i="2"/>
  <c r="T12" i="2"/>
  <c r="R12" i="2"/>
  <c r="P12" i="2"/>
  <c r="J12" i="2"/>
  <c r="F12" i="2"/>
  <c r="R11" i="2"/>
  <c r="T11" i="2" s="1"/>
  <c r="P11" i="2"/>
  <c r="J11" i="2"/>
  <c r="F11" i="2"/>
  <c r="R10" i="2"/>
  <c r="T10" i="2" s="1"/>
  <c r="P10" i="2"/>
  <c r="J10" i="2"/>
  <c r="F10" i="2"/>
  <c r="R9" i="2"/>
  <c r="T9" i="2" s="1"/>
  <c r="P9" i="2"/>
  <c r="J9" i="2"/>
  <c r="S9" i="2" s="1"/>
  <c r="F9" i="2"/>
  <c r="T8" i="2"/>
  <c r="R8" i="2"/>
  <c r="P8" i="2"/>
  <c r="J8" i="2"/>
  <c r="F8" i="2"/>
  <c r="R7" i="2"/>
  <c r="T7" i="2" s="1"/>
  <c r="P7" i="2"/>
  <c r="J7" i="2"/>
  <c r="F7" i="2"/>
  <c r="R6" i="2"/>
  <c r="T6" i="2" s="1"/>
  <c r="P6" i="2"/>
  <c r="J6" i="2"/>
  <c r="F6" i="2"/>
  <c r="R5" i="2"/>
  <c r="T5" i="2" s="1"/>
  <c r="P5" i="2"/>
  <c r="J5" i="2"/>
  <c r="F5" i="2"/>
  <c r="R4" i="2"/>
  <c r="T4" i="2" s="1"/>
  <c r="P4" i="2"/>
  <c r="J4" i="2"/>
  <c r="F4" i="2"/>
  <c r="R3" i="2"/>
  <c r="T3" i="2" s="1"/>
  <c r="P3" i="2"/>
  <c r="J3" i="2"/>
  <c r="F3" i="2"/>
  <c r="R2" i="2"/>
  <c r="T2" i="2" s="1"/>
  <c r="P2" i="2"/>
  <c r="J2" i="2"/>
  <c r="F2" i="2"/>
  <c r="S62" i="2" l="1"/>
  <c r="S78" i="2"/>
  <c r="S81" i="2"/>
  <c r="S84" i="2"/>
  <c r="S98" i="2"/>
  <c r="S59" i="2"/>
  <c r="S67" i="2"/>
  <c r="S72" i="2"/>
  <c r="S75" i="2"/>
  <c r="S89" i="2"/>
  <c r="S95" i="2"/>
  <c r="S103" i="2"/>
  <c r="S100" i="2"/>
  <c r="S66" i="2"/>
  <c r="S71" i="2"/>
  <c r="S74" i="2"/>
  <c r="S88" i="2"/>
  <c r="S91" i="2"/>
  <c r="S94" i="2"/>
  <c r="S102" i="2"/>
  <c r="S76" i="2"/>
  <c r="S104" i="2"/>
  <c r="S92" i="2"/>
  <c r="S96" i="2"/>
  <c r="S82" i="2"/>
  <c r="S86" i="2"/>
  <c r="S60" i="2"/>
  <c r="S64" i="2"/>
  <c r="S68" i="2"/>
  <c r="S55" i="2"/>
  <c r="S29" i="2"/>
  <c r="S50" i="2"/>
  <c r="S52" i="2"/>
  <c r="S54" i="2"/>
  <c r="T31" i="2"/>
  <c r="S58" i="2"/>
  <c r="S26" i="2"/>
  <c r="S35" i="2"/>
  <c r="S41" i="2"/>
  <c r="S44" i="2"/>
  <c r="S49" i="2"/>
  <c r="S3" i="2"/>
  <c r="T57" i="2"/>
  <c r="T14" i="2"/>
  <c r="S40" i="2"/>
  <c r="S43" i="2"/>
  <c r="S48" i="2"/>
  <c r="S2" i="2"/>
  <c r="S24" i="2"/>
  <c r="S42" i="2"/>
  <c r="S10" i="2"/>
  <c r="S19" i="2"/>
  <c r="S21" i="2"/>
  <c r="S39" i="2"/>
  <c r="S46" i="2"/>
  <c r="S47" i="2"/>
  <c r="S51" i="2"/>
  <c r="S53" i="2"/>
  <c r="S33" i="2"/>
  <c r="S36" i="2"/>
  <c r="S56" i="2"/>
  <c r="S25" i="2"/>
  <c r="S32" i="2"/>
  <c r="T36" i="2"/>
  <c r="S23" i="2"/>
  <c r="S27" i="2"/>
  <c r="S30" i="2"/>
  <c r="S34" i="2"/>
  <c r="S38" i="2"/>
  <c r="S17" i="2"/>
  <c r="S18" i="2"/>
  <c r="S4" i="2"/>
  <c r="S6" i="2"/>
  <c r="S20" i="2"/>
  <c r="S15" i="2"/>
  <c r="S8" i="2"/>
  <c r="S12" i="2"/>
  <c r="S22" i="2"/>
  <c r="S11" i="2"/>
  <c r="S13" i="2"/>
  <c r="S7" i="2"/>
  <c r="S5" i="2"/>
  <c r="BH780" i="1" l="1"/>
  <c r="BG780" i="1"/>
  <c r="BH779" i="1"/>
  <c r="BG779" i="1"/>
  <c r="BH778" i="1"/>
  <c r="BG778" i="1"/>
  <c r="BH777" i="1"/>
  <c r="BG777" i="1"/>
  <c r="BH776" i="1"/>
  <c r="BG776" i="1"/>
  <c r="BH775" i="1"/>
  <c r="BG775" i="1"/>
  <c r="BH774" i="1"/>
  <c r="BG774" i="1"/>
  <c r="BH773" i="1"/>
  <c r="BG773" i="1"/>
  <c r="BH761" i="1"/>
  <c r="BG761" i="1"/>
  <c r="BH760" i="1"/>
  <c r="BG760" i="1"/>
  <c r="BH759" i="1"/>
  <c r="BG759" i="1"/>
  <c r="BH758" i="1"/>
  <c r="BG758" i="1"/>
  <c r="BH757" i="1"/>
  <c r="BG757" i="1"/>
  <c r="BH756" i="1"/>
  <c r="BG756" i="1"/>
  <c r="BH755" i="1"/>
  <c r="BG755" i="1"/>
  <c r="BH754" i="1"/>
  <c r="BG754" i="1"/>
  <c r="BH753" i="1"/>
  <c r="BG753" i="1"/>
  <c r="BH735" i="1"/>
  <c r="BG735" i="1"/>
  <c r="BH734" i="1"/>
  <c r="BG734" i="1"/>
  <c r="BH733" i="1"/>
  <c r="BG733" i="1"/>
  <c r="BH732" i="1"/>
  <c r="BG732" i="1"/>
  <c r="BH731" i="1"/>
  <c r="BG731" i="1"/>
  <c r="BH730" i="1"/>
  <c r="BG730" i="1"/>
  <c r="BH729" i="1"/>
  <c r="BG729" i="1"/>
  <c r="BH728" i="1"/>
  <c r="BG728" i="1"/>
  <c r="BH743" i="1"/>
  <c r="BG743" i="1"/>
  <c r="BB712" i="1"/>
  <c r="BB713" i="1"/>
  <c r="BB480" i="1"/>
  <c r="AT451" i="1"/>
  <c r="BE78" i="1"/>
  <c r="BD668" i="1"/>
  <c r="BB668" i="1"/>
  <c r="BB602" i="1"/>
  <c r="BB469" i="1"/>
  <c r="BB468" i="1"/>
  <c r="BB467" i="1"/>
  <c r="BB325" i="1"/>
  <c r="BB322" i="1"/>
  <c r="BB560" i="1"/>
  <c r="BB586" i="1"/>
  <c r="BB624" i="1"/>
  <c r="BB618" i="1"/>
  <c r="BB724" i="1"/>
  <c r="BB721" i="1"/>
  <c r="BB648" i="1"/>
  <c r="BB676" i="1"/>
  <c r="BB674" i="1"/>
  <c r="BB669" i="1"/>
  <c r="BB667" i="1"/>
  <c r="BB666" i="1"/>
  <c r="BB665" i="1"/>
  <c r="BB664" i="1"/>
  <c r="BB584" i="1"/>
  <c r="BB549" i="1"/>
  <c r="BB489" i="1"/>
  <c r="BB487" i="1"/>
  <c r="BB570" i="1"/>
  <c r="BB451" i="1"/>
  <c r="BB518" i="1"/>
  <c r="BB479" i="1"/>
  <c r="BB473" i="1"/>
  <c r="BB431" i="1"/>
  <c r="G711" i="1"/>
  <c r="R711" i="1"/>
  <c r="W711" i="1"/>
  <c r="X711" i="1"/>
  <c r="Y711" i="1"/>
  <c r="Z711" i="1" s="1"/>
  <c r="AH711" i="1"/>
  <c r="AI711" i="1"/>
  <c r="AJ711" i="1"/>
  <c r="AK711" i="1"/>
  <c r="AL711" i="1"/>
  <c r="AM711" i="1"/>
  <c r="AN711" i="1" s="1"/>
  <c r="AT711" i="1"/>
  <c r="AU711" i="1"/>
  <c r="AV711" i="1"/>
  <c r="AW711" i="1"/>
  <c r="AX711" i="1"/>
  <c r="AY711" i="1"/>
  <c r="AZ711" i="1" s="1"/>
  <c r="BF711" i="1"/>
  <c r="BG711" i="1"/>
  <c r="BH711" i="1"/>
  <c r="BI711" i="1"/>
  <c r="BJ711" i="1"/>
  <c r="BK711" i="1"/>
  <c r="BL711" i="1" s="1"/>
  <c r="BM711" i="1"/>
  <c r="H711" i="1" s="1"/>
  <c r="I711" i="1" s="1"/>
  <c r="W778" i="1"/>
  <c r="X778" i="1"/>
  <c r="Y778" i="1"/>
  <c r="Z778" i="1" s="1"/>
  <c r="W779" i="1"/>
  <c r="X779" i="1"/>
  <c r="Y779" i="1"/>
  <c r="Z779" i="1" s="1"/>
  <c r="W780" i="1"/>
  <c r="X780" i="1"/>
  <c r="Y780" i="1"/>
  <c r="Z780" i="1" s="1"/>
  <c r="R187" i="2" l="1"/>
  <c r="T187" i="2" s="1"/>
  <c r="P187" i="2"/>
  <c r="J187" i="2"/>
  <c r="F187" i="2"/>
  <c r="R186" i="2"/>
  <c r="T186" i="2" s="1"/>
  <c r="P186" i="2"/>
  <c r="J186" i="2"/>
  <c r="F186" i="2"/>
  <c r="R185" i="2"/>
  <c r="T185" i="2" s="1"/>
  <c r="P185" i="2"/>
  <c r="J185" i="2"/>
  <c r="F185" i="2"/>
  <c r="R184" i="2"/>
  <c r="T184" i="2" s="1"/>
  <c r="P184" i="2"/>
  <c r="J184" i="2"/>
  <c r="F184" i="2"/>
  <c r="R183" i="2"/>
  <c r="T183" i="2" s="1"/>
  <c r="P183" i="2"/>
  <c r="J183" i="2"/>
  <c r="F183" i="2"/>
  <c r="R182" i="2"/>
  <c r="T182" i="2" s="1"/>
  <c r="P182" i="2"/>
  <c r="J182" i="2"/>
  <c r="F182" i="2"/>
  <c r="R181" i="2"/>
  <c r="T181" i="2" s="1"/>
  <c r="P181" i="2"/>
  <c r="J181" i="2"/>
  <c r="F181" i="2"/>
  <c r="R180" i="2"/>
  <c r="T180" i="2" s="1"/>
  <c r="P180" i="2"/>
  <c r="J180" i="2"/>
  <c r="F180" i="2"/>
  <c r="R179" i="2"/>
  <c r="T179" i="2" s="1"/>
  <c r="P179" i="2"/>
  <c r="J179" i="2"/>
  <c r="F179" i="2"/>
  <c r="R178" i="2"/>
  <c r="T178" i="2" s="1"/>
  <c r="P178" i="2"/>
  <c r="J178" i="2"/>
  <c r="F178" i="2"/>
  <c r="R177" i="2"/>
  <c r="S177" i="2" s="1"/>
  <c r="P177" i="2"/>
  <c r="J177" i="2"/>
  <c r="F177" i="2"/>
  <c r="R176" i="2"/>
  <c r="T176" i="2" s="1"/>
  <c r="P176" i="2"/>
  <c r="J176" i="2"/>
  <c r="F176" i="2"/>
  <c r="R175" i="2"/>
  <c r="T175" i="2" s="1"/>
  <c r="P175" i="2"/>
  <c r="J175" i="2"/>
  <c r="F175" i="2"/>
  <c r="R174" i="2"/>
  <c r="T174" i="2" s="1"/>
  <c r="P174" i="2"/>
  <c r="J174" i="2"/>
  <c r="F174" i="2"/>
  <c r="R173" i="2"/>
  <c r="S173" i="2" s="1"/>
  <c r="P173" i="2"/>
  <c r="J173" i="2"/>
  <c r="F173" i="2"/>
  <c r="R172" i="2"/>
  <c r="T172" i="2" s="1"/>
  <c r="P172" i="2"/>
  <c r="J172" i="2"/>
  <c r="F172" i="2"/>
  <c r="R171" i="2"/>
  <c r="S171" i="2" s="1"/>
  <c r="P171" i="2"/>
  <c r="J171" i="2"/>
  <c r="F171" i="2"/>
  <c r="R170" i="2"/>
  <c r="T170" i="2" s="1"/>
  <c r="P170" i="2"/>
  <c r="J170" i="2"/>
  <c r="F170" i="2"/>
  <c r="R169" i="2"/>
  <c r="T169" i="2" s="1"/>
  <c r="P169" i="2"/>
  <c r="J169" i="2"/>
  <c r="F169" i="2"/>
  <c r="R168" i="2"/>
  <c r="T168" i="2" s="1"/>
  <c r="P168" i="2"/>
  <c r="J168" i="2"/>
  <c r="F168" i="2"/>
  <c r="R167" i="2"/>
  <c r="T167" i="2" s="1"/>
  <c r="P167" i="2"/>
  <c r="J167" i="2"/>
  <c r="F167" i="2"/>
  <c r="R166" i="2"/>
  <c r="T166" i="2" s="1"/>
  <c r="P166" i="2"/>
  <c r="J166" i="2"/>
  <c r="F166" i="2"/>
  <c r="R165" i="2"/>
  <c r="S165" i="2" s="1"/>
  <c r="P165" i="2"/>
  <c r="J165" i="2"/>
  <c r="F165" i="2"/>
  <c r="R164" i="2"/>
  <c r="S164" i="2" s="1"/>
  <c r="P164" i="2"/>
  <c r="J164" i="2"/>
  <c r="F164" i="2"/>
  <c r="R163" i="2"/>
  <c r="T163" i="2" s="1"/>
  <c r="P163" i="2"/>
  <c r="J163" i="2"/>
  <c r="F163" i="2"/>
  <c r="R162" i="2"/>
  <c r="T162" i="2" s="1"/>
  <c r="P162" i="2"/>
  <c r="J162" i="2"/>
  <c r="F162" i="2"/>
  <c r="R161" i="2"/>
  <c r="T161" i="2" s="1"/>
  <c r="P161" i="2"/>
  <c r="J161" i="2"/>
  <c r="F161" i="2"/>
  <c r="R160" i="2"/>
  <c r="T160" i="2" s="1"/>
  <c r="P160" i="2"/>
  <c r="J160" i="2"/>
  <c r="F160" i="2"/>
  <c r="R159" i="2"/>
  <c r="T159" i="2" s="1"/>
  <c r="P159" i="2"/>
  <c r="J159" i="2"/>
  <c r="F159" i="2"/>
  <c r="R158" i="2"/>
  <c r="T158" i="2" s="1"/>
  <c r="P158" i="2"/>
  <c r="J158" i="2"/>
  <c r="F158" i="2"/>
  <c r="R157" i="2"/>
  <c r="T157" i="2" s="1"/>
  <c r="P157" i="2"/>
  <c r="J157" i="2"/>
  <c r="F157" i="2"/>
  <c r="R156" i="2"/>
  <c r="T156" i="2" s="1"/>
  <c r="P156" i="2"/>
  <c r="J156" i="2"/>
  <c r="F156" i="2"/>
  <c r="R155" i="2"/>
  <c r="T155" i="2" s="1"/>
  <c r="P155" i="2"/>
  <c r="J155" i="2"/>
  <c r="F155" i="2"/>
  <c r="R154" i="2"/>
  <c r="T154" i="2" s="1"/>
  <c r="P154" i="2"/>
  <c r="J154" i="2"/>
  <c r="F154" i="2"/>
  <c r="R153" i="2"/>
  <c r="T153" i="2" s="1"/>
  <c r="P153" i="2"/>
  <c r="J153" i="2"/>
  <c r="F153" i="2"/>
  <c r="R152" i="2"/>
  <c r="T152" i="2" s="1"/>
  <c r="P152" i="2"/>
  <c r="J152" i="2"/>
  <c r="F152" i="2"/>
  <c r="R151" i="2"/>
  <c r="T151" i="2" s="1"/>
  <c r="P151" i="2"/>
  <c r="J151" i="2"/>
  <c r="F151" i="2"/>
  <c r="R150" i="2"/>
  <c r="T150" i="2" s="1"/>
  <c r="P150" i="2"/>
  <c r="J150" i="2"/>
  <c r="F150" i="2"/>
  <c r="R149" i="2"/>
  <c r="T149" i="2" s="1"/>
  <c r="P149" i="2"/>
  <c r="J149" i="2"/>
  <c r="F149" i="2"/>
  <c r="R148" i="2"/>
  <c r="T148" i="2" s="1"/>
  <c r="P148" i="2"/>
  <c r="J148" i="2"/>
  <c r="F148" i="2"/>
  <c r="R147" i="2"/>
  <c r="S147" i="2" s="1"/>
  <c r="P147" i="2"/>
  <c r="J147" i="2"/>
  <c r="F147" i="2"/>
  <c r="R146" i="2"/>
  <c r="T146" i="2" s="1"/>
  <c r="P146" i="2"/>
  <c r="J146" i="2"/>
  <c r="F146" i="2"/>
  <c r="R145" i="2"/>
  <c r="T145" i="2" s="1"/>
  <c r="P145" i="2"/>
  <c r="J145" i="2"/>
  <c r="F145" i="2"/>
  <c r="R144" i="2"/>
  <c r="T144" i="2" s="1"/>
  <c r="P144" i="2"/>
  <c r="J144" i="2"/>
  <c r="F144" i="2"/>
  <c r="R143" i="2"/>
  <c r="T143" i="2" s="1"/>
  <c r="P143" i="2"/>
  <c r="J143" i="2"/>
  <c r="F143" i="2"/>
  <c r="R142" i="2"/>
  <c r="T142" i="2" s="1"/>
  <c r="P142" i="2"/>
  <c r="J142" i="2"/>
  <c r="F142" i="2"/>
  <c r="R141" i="2"/>
  <c r="T141" i="2" s="1"/>
  <c r="P141" i="2"/>
  <c r="J141" i="2"/>
  <c r="F141" i="2"/>
  <c r="R140" i="2"/>
  <c r="T140" i="2" s="1"/>
  <c r="P140" i="2"/>
  <c r="J140" i="2"/>
  <c r="F140" i="2"/>
  <c r="R139" i="2"/>
  <c r="T139" i="2" s="1"/>
  <c r="P139" i="2"/>
  <c r="J139" i="2"/>
  <c r="F139" i="2"/>
  <c r="R138" i="2"/>
  <c r="T138" i="2" s="1"/>
  <c r="P138" i="2"/>
  <c r="J138" i="2"/>
  <c r="F138" i="2"/>
  <c r="R137" i="2"/>
  <c r="T137" i="2" s="1"/>
  <c r="P137" i="2"/>
  <c r="J137" i="2"/>
  <c r="F137" i="2"/>
  <c r="R136" i="2"/>
  <c r="T136" i="2" s="1"/>
  <c r="P136" i="2"/>
  <c r="J136" i="2"/>
  <c r="F136" i="2"/>
  <c r="R135" i="2"/>
  <c r="T135" i="2" s="1"/>
  <c r="P135" i="2"/>
  <c r="J135" i="2"/>
  <c r="F135" i="2"/>
  <c r="R134" i="2"/>
  <c r="T134" i="2" s="1"/>
  <c r="P134" i="2"/>
  <c r="J134" i="2"/>
  <c r="F134" i="2"/>
  <c r="R133" i="2"/>
  <c r="S133" i="2" s="1"/>
  <c r="P133" i="2"/>
  <c r="J133" i="2"/>
  <c r="F133" i="2"/>
  <c r="R132" i="2"/>
  <c r="T132" i="2" s="1"/>
  <c r="P132" i="2"/>
  <c r="J132" i="2"/>
  <c r="F132" i="2"/>
  <c r="R131" i="2"/>
  <c r="T131" i="2" s="1"/>
  <c r="P131" i="2"/>
  <c r="J131" i="2"/>
  <c r="F131" i="2"/>
  <c r="R130" i="2"/>
  <c r="T130" i="2" s="1"/>
  <c r="P130" i="2"/>
  <c r="J130" i="2"/>
  <c r="F130" i="2"/>
  <c r="R129" i="2"/>
  <c r="T129" i="2" s="1"/>
  <c r="P129" i="2"/>
  <c r="J129" i="2"/>
  <c r="F129" i="2"/>
  <c r="R128" i="2"/>
  <c r="T128" i="2" s="1"/>
  <c r="P128" i="2"/>
  <c r="J128" i="2"/>
  <c r="F128" i="2"/>
  <c r="R127" i="2"/>
  <c r="T127" i="2" s="1"/>
  <c r="P127" i="2"/>
  <c r="J127" i="2"/>
  <c r="F127" i="2"/>
  <c r="R126" i="2"/>
  <c r="T126" i="2" s="1"/>
  <c r="P126" i="2"/>
  <c r="J126" i="2"/>
  <c r="F126" i="2"/>
  <c r="R125" i="2"/>
  <c r="T125" i="2" s="1"/>
  <c r="P125" i="2"/>
  <c r="J125" i="2"/>
  <c r="F125" i="2"/>
  <c r="R124" i="2"/>
  <c r="T124" i="2" s="1"/>
  <c r="P124" i="2"/>
  <c r="J124" i="2"/>
  <c r="F124" i="2"/>
  <c r="R123" i="2"/>
  <c r="T123" i="2" s="1"/>
  <c r="P123" i="2"/>
  <c r="J123" i="2"/>
  <c r="F123" i="2"/>
  <c r="R122" i="2"/>
  <c r="T122" i="2" s="1"/>
  <c r="P122" i="2"/>
  <c r="J122" i="2"/>
  <c r="F122" i="2"/>
  <c r="R121" i="2"/>
  <c r="T121" i="2" s="1"/>
  <c r="P121" i="2"/>
  <c r="J121" i="2"/>
  <c r="F121" i="2"/>
  <c r="R120" i="2"/>
  <c r="T120" i="2" s="1"/>
  <c r="P120" i="2"/>
  <c r="J120" i="2"/>
  <c r="F120" i="2"/>
  <c r="R119" i="2"/>
  <c r="T119" i="2" s="1"/>
  <c r="P119" i="2"/>
  <c r="J119" i="2"/>
  <c r="F119" i="2"/>
  <c r="R118" i="2"/>
  <c r="T118" i="2" s="1"/>
  <c r="P118" i="2"/>
  <c r="J118" i="2"/>
  <c r="F118" i="2"/>
  <c r="R117" i="2"/>
  <c r="T117" i="2" s="1"/>
  <c r="P117" i="2"/>
  <c r="J117" i="2"/>
  <c r="F117" i="2"/>
  <c r="R116" i="2"/>
  <c r="T116" i="2" s="1"/>
  <c r="P116" i="2"/>
  <c r="J116" i="2"/>
  <c r="F116" i="2"/>
  <c r="R115" i="2"/>
  <c r="S115" i="2" s="1"/>
  <c r="P115" i="2"/>
  <c r="J115" i="2"/>
  <c r="F115" i="2"/>
  <c r="R114" i="2"/>
  <c r="T114" i="2" s="1"/>
  <c r="P114" i="2"/>
  <c r="J114" i="2"/>
  <c r="F114" i="2"/>
  <c r="R113" i="2"/>
  <c r="T113" i="2" s="1"/>
  <c r="P113" i="2"/>
  <c r="J113" i="2"/>
  <c r="F113" i="2"/>
  <c r="R112" i="2"/>
  <c r="T112" i="2" s="1"/>
  <c r="P112" i="2"/>
  <c r="J112" i="2"/>
  <c r="F112" i="2"/>
  <c r="R111" i="2"/>
  <c r="S111" i="2" s="1"/>
  <c r="P111" i="2"/>
  <c r="J111" i="2"/>
  <c r="F111" i="2"/>
  <c r="R110" i="2"/>
  <c r="T110" i="2" s="1"/>
  <c r="P110" i="2"/>
  <c r="J110" i="2"/>
  <c r="F110" i="2"/>
  <c r="R109" i="2"/>
  <c r="T109" i="2" s="1"/>
  <c r="P109" i="2"/>
  <c r="J109" i="2"/>
  <c r="F109" i="2"/>
  <c r="R108" i="2"/>
  <c r="T108" i="2" s="1"/>
  <c r="P108" i="2"/>
  <c r="J108" i="2"/>
  <c r="F108" i="2"/>
  <c r="R107" i="2"/>
  <c r="S107" i="2" s="1"/>
  <c r="P107" i="2"/>
  <c r="J107" i="2"/>
  <c r="F107" i="2"/>
  <c r="R106" i="2"/>
  <c r="T106" i="2" s="1"/>
  <c r="P106" i="2"/>
  <c r="J106" i="2"/>
  <c r="F106" i="2"/>
  <c r="AH743" i="1"/>
  <c r="AI743" i="1"/>
  <c r="AJ743" i="1"/>
  <c r="AK743" i="1"/>
  <c r="AL743" i="1"/>
  <c r="AM743" i="1"/>
  <c r="AN743" i="1" s="1"/>
  <c r="AH728" i="1"/>
  <c r="AI728" i="1"/>
  <c r="AJ728" i="1"/>
  <c r="AK728" i="1"/>
  <c r="AL728" i="1"/>
  <c r="AM728" i="1"/>
  <c r="AN728" i="1" s="1"/>
  <c r="AH729" i="1"/>
  <c r="AI729" i="1"/>
  <c r="AJ729" i="1"/>
  <c r="AK729" i="1"/>
  <c r="AL729" i="1"/>
  <c r="AM729" i="1"/>
  <c r="AN729" i="1" s="1"/>
  <c r="AH730" i="1"/>
  <c r="AI730" i="1"/>
  <c r="AJ730" i="1"/>
  <c r="AK730" i="1"/>
  <c r="AL730" i="1"/>
  <c r="AM730" i="1"/>
  <c r="AN730" i="1" s="1"/>
  <c r="AH731" i="1"/>
  <c r="AI731" i="1"/>
  <c r="AJ731" i="1"/>
  <c r="AK731" i="1"/>
  <c r="AL731" i="1"/>
  <c r="AM731" i="1"/>
  <c r="AN731" i="1" s="1"/>
  <c r="AH732" i="1"/>
  <c r="AI732" i="1"/>
  <c r="AJ732" i="1"/>
  <c r="AK732" i="1"/>
  <c r="AL732" i="1"/>
  <c r="AM732" i="1"/>
  <c r="AN732" i="1" s="1"/>
  <c r="AH733" i="1"/>
  <c r="AI733" i="1"/>
  <c r="AJ733" i="1"/>
  <c r="AK733" i="1"/>
  <c r="AL733" i="1"/>
  <c r="AM733" i="1"/>
  <c r="AN733" i="1" s="1"/>
  <c r="AH734" i="1"/>
  <c r="AI734" i="1"/>
  <c r="AJ734" i="1"/>
  <c r="AK734" i="1"/>
  <c r="AL734" i="1"/>
  <c r="AM734" i="1"/>
  <c r="AN734" i="1" s="1"/>
  <c r="AH735" i="1"/>
  <c r="AI735" i="1"/>
  <c r="AJ735" i="1"/>
  <c r="AK735" i="1"/>
  <c r="AL735" i="1"/>
  <c r="AM735" i="1"/>
  <c r="AN735" i="1" s="1"/>
  <c r="AH753" i="1"/>
  <c r="AI753" i="1"/>
  <c r="AJ753" i="1"/>
  <c r="AK753" i="1"/>
  <c r="AL753" i="1"/>
  <c r="AM753" i="1"/>
  <c r="AN753" i="1" s="1"/>
  <c r="AH754" i="1"/>
  <c r="AI754" i="1"/>
  <c r="AJ754" i="1"/>
  <c r="AK754" i="1"/>
  <c r="AL754" i="1"/>
  <c r="AM754" i="1"/>
  <c r="AN754" i="1" s="1"/>
  <c r="AH755" i="1"/>
  <c r="AI755" i="1"/>
  <c r="AJ755" i="1"/>
  <c r="AK755" i="1"/>
  <c r="AL755" i="1"/>
  <c r="AM755" i="1"/>
  <c r="AN755" i="1" s="1"/>
  <c r="AH756" i="1"/>
  <c r="AI756" i="1"/>
  <c r="AJ756" i="1"/>
  <c r="AK756" i="1"/>
  <c r="AL756" i="1"/>
  <c r="AM756" i="1"/>
  <c r="AN756" i="1" s="1"/>
  <c r="AH757" i="1"/>
  <c r="AI757" i="1"/>
  <c r="AJ757" i="1"/>
  <c r="AK757" i="1"/>
  <c r="AL757" i="1"/>
  <c r="AM757" i="1"/>
  <c r="AN757" i="1" s="1"/>
  <c r="AH758" i="1"/>
  <c r="AI758" i="1"/>
  <c r="AJ758" i="1"/>
  <c r="AK758" i="1"/>
  <c r="AL758" i="1"/>
  <c r="AM758" i="1"/>
  <c r="AN758" i="1" s="1"/>
  <c r="AH759" i="1"/>
  <c r="AI759" i="1"/>
  <c r="AJ759" i="1"/>
  <c r="AK759" i="1"/>
  <c r="AL759" i="1"/>
  <c r="AM759" i="1"/>
  <c r="AN759" i="1" s="1"/>
  <c r="AH760" i="1"/>
  <c r="AI760" i="1"/>
  <c r="AJ760" i="1"/>
  <c r="AK760" i="1"/>
  <c r="AL760" i="1"/>
  <c r="AM760" i="1"/>
  <c r="AN760" i="1" s="1"/>
  <c r="AH761" i="1"/>
  <c r="AI761" i="1"/>
  <c r="AJ761" i="1"/>
  <c r="AK761" i="1"/>
  <c r="AL761" i="1"/>
  <c r="AM761" i="1"/>
  <c r="AN761" i="1" s="1"/>
  <c r="AH773" i="1"/>
  <c r="AI773" i="1"/>
  <c r="AJ773" i="1"/>
  <c r="AK773" i="1"/>
  <c r="AL773" i="1"/>
  <c r="AM773" i="1"/>
  <c r="AN773" i="1" s="1"/>
  <c r="AH774" i="1"/>
  <c r="AI774" i="1"/>
  <c r="AJ774" i="1"/>
  <c r="AK774" i="1"/>
  <c r="AL774" i="1"/>
  <c r="AM774" i="1"/>
  <c r="AN774" i="1" s="1"/>
  <c r="AH775" i="1"/>
  <c r="AI775" i="1"/>
  <c r="AJ775" i="1"/>
  <c r="AK775" i="1"/>
  <c r="AL775" i="1"/>
  <c r="AM775" i="1"/>
  <c r="AN775" i="1" s="1"/>
  <c r="AH776" i="1"/>
  <c r="AI776" i="1"/>
  <c r="AJ776" i="1"/>
  <c r="AK776" i="1"/>
  <c r="AL776" i="1"/>
  <c r="AM776" i="1"/>
  <c r="AN776" i="1" s="1"/>
  <c r="AH777" i="1"/>
  <c r="AI777" i="1"/>
  <c r="AJ777" i="1"/>
  <c r="AK777" i="1"/>
  <c r="AL777" i="1"/>
  <c r="AM777" i="1"/>
  <c r="AN777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586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719" i="1"/>
  <c r="G763" i="1"/>
  <c r="G560" i="1"/>
  <c r="G720" i="1"/>
  <c r="G561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8" i="1"/>
  <c r="G319" i="1"/>
  <c r="G322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1" i="1"/>
  <c r="G372" i="1"/>
  <c r="G375" i="1"/>
  <c r="G376" i="1"/>
  <c r="G377" i="1"/>
  <c r="G378" i="1"/>
  <c r="G379" i="1"/>
  <c r="G380" i="1"/>
  <c r="G381" i="1"/>
  <c r="G382" i="1"/>
  <c r="G764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78" i="1"/>
  <c r="G146" i="1"/>
  <c r="G147" i="1"/>
  <c r="G437" i="1"/>
  <c r="G438" i="1"/>
  <c r="G439" i="1"/>
  <c r="G440" i="1"/>
  <c r="G441" i="1"/>
  <c r="G765" i="1"/>
  <c r="G766" i="1"/>
  <c r="G444" i="1"/>
  <c r="G447" i="1"/>
  <c r="G448" i="1"/>
  <c r="G633" i="1"/>
  <c r="G640" i="1"/>
  <c r="G453" i="1"/>
  <c r="G455" i="1"/>
  <c r="G456" i="1"/>
  <c r="G457" i="1"/>
  <c r="G458" i="1"/>
  <c r="G459" i="1"/>
  <c r="G460" i="1"/>
  <c r="G461" i="1"/>
  <c r="G462" i="1"/>
  <c r="G463" i="1"/>
  <c r="G465" i="1"/>
  <c r="G466" i="1"/>
  <c r="G467" i="1"/>
  <c r="G468" i="1"/>
  <c r="G469" i="1"/>
  <c r="G470" i="1"/>
  <c r="G148" i="1"/>
  <c r="G149" i="1"/>
  <c r="G473" i="1"/>
  <c r="G474" i="1"/>
  <c r="G475" i="1"/>
  <c r="G478" i="1"/>
  <c r="G479" i="1"/>
  <c r="G480" i="1"/>
  <c r="G481" i="1"/>
  <c r="G482" i="1"/>
  <c r="G483" i="1"/>
  <c r="G484" i="1"/>
  <c r="G485" i="1"/>
  <c r="G486" i="1"/>
  <c r="G736" i="1"/>
  <c r="G737" i="1"/>
  <c r="G738" i="1"/>
  <c r="G490" i="1"/>
  <c r="G491" i="1"/>
  <c r="G492" i="1"/>
  <c r="G493" i="1"/>
  <c r="G494" i="1"/>
  <c r="G495" i="1"/>
  <c r="G496" i="1"/>
  <c r="G497" i="1"/>
  <c r="G499" i="1"/>
  <c r="G500" i="1"/>
  <c r="G502" i="1"/>
  <c r="G503" i="1"/>
  <c r="G504" i="1"/>
  <c r="G505" i="1"/>
  <c r="G506" i="1"/>
  <c r="G507" i="1"/>
  <c r="G511" i="1"/>
  <c r="G513" i="1"/>
  <c r="G514" i="1"/>
  <c r="G515" i="1"/>
  <c r="G516" i="1"/>
  <c r="G517" i="1"/>
  <c r="G518" i="1"/>
  <c r="G520" i="1"/>
  <c r="G523" i="1"/>
  <c r="G524" i="1"/>
  <c r="G525" i="1"/>
  <c r="G526" i="1"/>
  <c r="G528" i="1"/>
  <c r="G529" i="1"/>
  <c r="G531" i="1"/>
  <c r="G533" i="1"/>
  <c r="G535" i="1"/>
  <c r="G536" i="1"/>
  <c r="G659" i="1"/>
  <c r="G538" i="1"/>
  <c r="G539" i="1"/>
  <c r="G540" i="1"/>
  <c r="G541" i="1"/>
  <c r="G542" i="1"/>
  <c r="G543" i="1"/>
  <c r="G544" i="1"/>
  <c r="G545" i="1"/>
  <c r="G546" i="1"/>
  <c r="G547" i="1"/>
  <c r="G548" i="1"/>
  <c r="G451" i="1"/>
  <c r="G641" i="1"/>
  <c r="G644" i="1"/>
  <c r="G744" i="1"/>
  <c r="G745" i="1"/>
  <c r="G554" i="1"/>
  <c r="G555" i="1"/>
  <c r="G556" i="1"/>
  <c r="G557" i="1"/>
  <c r="G558" i="1"/>
  <c r="G559" i="1"/>
  <c r="G661" i="1"/>
  <c r="G452" i="1"/>
  <c r="G454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471" i="1"/>
  <c r="G472" i="1"/>
  <c r="G762" i="1"/>
  <c r="G76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768" i="1"/>
  <c r="G611" i="1"/>
  <c r="G612" i="1"/>
  <c r="G613" i="1"/>
  <c r="G487" i="1"/>
  <c r="G488" i="1"/>
  <c r="G489" i="1"/>
  <c r="G537" i="1"/>
  <c r="G549" i="1"/>
  <c r="G550" i="1"/>
  <c r="G620" i="1"/>
  <c r="G621" i="1"/>
  <c r="G622" i="1"/>
  <c r="G662" i="1"/>
  <c r="G663" i="1"/>
  <c r="G625" i="1"/>
  <c r="G626" i="1"/>
  <c r="G627" i="1"/>
  <c r="G628" i="1"/>
  <c r="G629" i="1"/>
  <c r="G562" i="1"/>
  <c r="G631" i="1"/>
  <c r="G632" i="1"/>
  <c r="G584" i="1"/>
  <c r="G634" i="1"/>
  <c r="G635" i="1"/>
  <c r="G636" i="1"/>
  <c r="G637" i="1"/>
  <c r="G638" i="1"/>
  <c r="G639" i="1"/>
  <c r="G150" i="1"/>
  <c r="G383" i="1"/>
  <c r="G642" i="1"/>
  <c r="G643" i="1"/>
  <c r="G585" i="1"/>
  <c r="G645" i="1"/>
  <c r="G664" i="1"/>
  <c r="G665" i="1"/>
  <c r="G666" i="1"/>
  <c r="G667" i="1"/>
  <c r="G650" i="1"/>
  <c r="G651" i="1"/>
  <c r="G652" i="1"/>
  <c r="G668" i="1"/>
  <c r="G654" i="1"/>
  <c r="G655" i="1"/>
  <c r="G656" i="1"/>
  <c r="G657" i="1"/>
  <c r="G658" i="1"/>
  <c r="G669" i="1"/>
  <c r="G660" i="1"/>
  <c r="G551" i="1"/>
  <c r="G552" i="1"/>
  <c r="G553" i="1"/>
  <c r="G726" i="1"/>
  <c r="G769" i="1"/>
  <c r="G670" i="1"/>
  <c r="G671" i="1"/>
  <c r="G672" i="1"/>
  <c r="G673" i="1"/>
  <c r="G674" i="1"/>
  <c r="G675" i="1"/>
  <c r="G676" i="1"/>
  <c r="G434" i="1"/>
  <c r="G435" i="1"/>
  <c r="G436" i="1"/>
  <c r="G442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2" i="1"/>
  <c r="G713" i="1"/>
  <c r="G714" i="1"/>
  <c r="G715" i="1"/>
  <c r="G716" i="1"/>
  <c r="G717" i="1"/>
  <c r="G718" i="1"/>
  <c r="G770" i="1"/>
  <c r="G646" i="1"/>
  <c r="H646" i="1"/>
  <c r="I646" i="1" s="1"/>
  <c r="G647" i="1"/>
  <c r="H647" i="1"/>
  <c r="I647" i="1" s="1"/>
  <c r="G648" i="1"/>
  <c r="H648" i="1"/>
  <c r="I648" i="1" s="1"/>
  <c r="G649" i="1"/>
  <c r="H649" i="1"/>
  <c r="I649" i="1" s="1"/>
  <c r="G653" i="1"/>
  <c r="H653" i="1"/>
  <c r="I653" i="1" s="1"/>
  <c r="G771" i="1"/>
  <c r="H771" i="1"/>
  <c r="I771" i="1" s="1"/>
  <c r="G721" i="1"/>
  <c r="H721" i="1"/>
  <c r="I721" i="1" s="1"/>
  <c r="G722" i="1"/>
  <c r="H722" i="1"/>
  <c r="I722" i="1" s="1"/>
  <c r="G723" i="1"/>
  <c r="H723" i="1"/>
  <c r="I723" i="1" s="1"/>
  <c r="G740" i="1"/>
  <c r="H740" i="1"/>
  <c r="I740" i="1" s="1"/>
  <c r="G724" i="1"/>
  <c r="H724" i="1"/>
  <c r="I724" i="1" s="1"/>
  <c r="G725" i="1"/>
  <c r="H725" i="1"/>
  <c r="I725" i="1" s="1"/>
  <c r="G727" i="1"/>
  <c r="H727" i="1"/>
  <c r="I727" i="1" s="1"/>
  <c r="G739" i="1"/>
  <c r="H739" i="1"/>
  <c r="I739" i="1" s="1"/>
  <c r="G742" i="1"/>
  <c r="H742" i="1"/>
  <c r="I742" i="1" s="1"/>
  <c r="G746" i="1"/>
  <c r="H746" i="1"/>
  <c r="I746" i="1" s="1"/>
  <c r="G747" i="1"/>
  <c r="H747" i="1"/>
  <c r="I747" i="1" s="1"/>
  <c r="G748" i="1"/>
  <c r="H748" i="1"/>
  <c r="I748" i="1" s="1"/>
  <c r="G749" i="1"/>
  <c r="H749" i="1"/>
  <c r="I749" i="1" s="1"/>
  <c r="G750" i="1"/>
  <c r="H750" i="1"/>
  <c r="I750" i="1" s="1"/>
  <c r="G751" i="1"/>
  <c r="H751" i="1"/>
  <c r="I751" i="1" s="1"/>
  <c r="G741" i="1"/>
  <c r="H741" i="1"/>
  <c r="I741" i="1" s="1"/>
  <c r="G587" i="1"/>
  <c r="H587" i="1"/>
  <c r="I587" i="1" s="1"/>
  <c r="G772" i="1"/>
  <c r="H772" i="1"/>
  <c r="I772" i="1" s="1"/>
  <c r="G610" i="1"/>
  <c r="H610" i="1"/>
  <c r="I610" i="1" s="1"/>
  <c r="G614" i="1"/>
  <c r="H614" i="1"/>
  <c r="I614" i="1" s="1"/>
  <c r="G615" i="1"/>
  <c r="H615" i="1"/>
  <c r="I615" i="1" s="1"/>
  <c r="G616" i="1"/>
  <c r="H616" i="1"/>
  <c r="I616" i="1" s="1"/>
  <c r="G617" i="1"/>
  <c r="H617" i="1"/>
  <c r="I617" i="1" s="1"/>
  <c r="G618" i="1"/>
  <c r="H618" i="1"/>
  <c r="I618" i="1" s="1"/>
  <c r="G619" i="1"/>
  <c r="H619" i="1"/>
  <c r="I619" i="1" s="1"/>
  <c r="G623" i="1"/>
  <c r="H623" i="1"/>
  <c r="I623" i="1" s="1"/>
  <c r="G752" i="1"/>
  <c r="H752" i="1"/>
  <c r="I752" i="1" s="1"/>
  <c r="G624" i="1"/>
  <c r="H624" i="1"/>
  <c r="I624" i="1" s="1"/>
  <c r="G630" i="1"/>
  <c r="H630" i="1"/>
  <c r="I630" i="1" s="1"/>
  <c r="G743" i="1"/>
  <c r="H743" i="1"/>
  <c r="I743" i="1" s="1"/>
  <c r="G728" i="1"/>
  <c r="H728" i="1"/>
  <c r="I728" i="1" s="1"/>
  <c r="G729" i="1"/>
  <c r="H729" i="1"/>
  <c r="I729" i="1" s="1"/>
  <c r="G730" i="1"/>
  <c r="H730" i="1"/>
  <c r="I730" i="1" s="1"/>
  <c r="G731" i="1"/>
  <c r="H731" i="1"/>
  <c r="I731" i="1" s="1"/>
  <c r="G732" i="1"/>
  <c r="H732" i="1"/>
  <c r="I732" i="1" s="1"/>
  <c r="G733" i="1"/>
  <c r="H733" i="1"/>
  <c r="I733" i="1" s="1"/>
  <c r="G734" i="1"/>
  <c r="H734" i="1"/>
  <c r="I734" i="1" s="1"/>
  <c r="G735" i="1"/>
  <c r="H735" i="1"/>
  <c r="I735" i="1" s="1"/>
  <c r="G753" i="1"/>
  <c r="H753" i="1"/>
  <c r="I753" i="1" s="1"/>
  <c r="G754" i="1"/>
  <c r="H754" i="1"/>
  <c r="I754" i="1" s="1"/>
  <c r="G755" i="1"/>
  <c r="H755" i="1"/>
  <c r="I755" i="1" s="1"/>
  <c r="G756" i="1"/>
  <c r="H756" i="1"/>
  <c r="I756" i="1" s="1"/>
  <c r="G757" i="1"/>
  <c r="H757" i="1"/>
  <c r="I757" i="1" s="1"/>
  <c r="G758" i="1"/>
  <c r="H758" i="1"/>
  <c r="I758" i="1" s="1"/>
  <c r="G759" i="1"/>
  <c r="H759" i="1"/>
  <c r="I759" i="1" s="1"/>
  <c r="G760" i="1"/>
  <c r="H760" i="1"/>
  <c r="I760" i="1" s="1"/>
  <c r="G761" i="1"/>
  <c r="H761" i="1"/>
  <c r="I761" i="1" s="1"/>
  <c r="G773" i="1"/>
  <c r="H773" i="1"/>
  <c r="I773" i="1" s="1"/>
  <c r="G774" i="1"/>
  <c r="H774" i="1"/>
  <c r="I774" i="1" s="1"/>
  <c r="G775" i="1"/>
  <c r="H775" i="1"/>
  <c r="I775" i="1" s="1"/>
  <c r="G776" i="1"/>
  <c r="H776" i="1"/>
  <c r="I776" i="1" s="1"/>
  <c r="G777" i="1"/>
  <c r="H777" i="1"/>
  <c r="I777" i="1" s="1"/>
  <c r="BD602" i="1"/>
  <c r="BD570" i="1"/>
  <c r="BD518" i="1"/>
  <c r="BD469" i="1"/>
  <c r="BD468" i="1"/>
  <c r="BD467" i="1"/>
  <c r="BD325" i="1"/>
  <c r="BD322" i="1"/>
  <c r="BE534" i="1"/>
  <c r="G534" i="1" s="1"/>
  <c r="BE532" i="1"/>
  <c r="G532" i="1" s="1"/>
  <c r="BE530" i="1"/>
  <c r="G530" i="1" s="1"/>
  <c r="BE527" i="1"/>
  <c r="G527" i="1" s="1"/>
  <c r="BE522" i="1"/>
  <c r="G522" i="1" s="1"/>
  <c r="BE521" i="1"/>
  <c r="G521" i="1" s="1"/>
  <c r="BE519" i="1"/>
  <c r="G519" i="1" s="1"/>
  <c r="BE512" i="1"/>
  <c r="G512" i="1" s="1"/>
  <c r="BE510" i="1"/>
  <c r="G510" i="1" s="1"/>
  <c r="BE509" i="1"/>
  <c r="G509" i="1" s="1"/>
  <c r="BE508" i="1"/>
  <c r="G508" i="1" s="1"/>
  <c r="BE501" i="1"/>
  <c r="G501" i="1" s="1"/>
  <c r="BE498" i="1"/>
  <c r="G498" i="1" s="1"/>
  <c r="BE477" i="1"/>
  <c r="G477" i="1" s="1"/>
  <c r="BE476" i="1"/>
  <c r="G476" i="1" s="1"/>
  <c r="BE464" i="1"/>
  <c r="G464" i="1" s="1"/>
  <c r="BE450" i="1"/>
  <c r="G450" i="1" s="1"/>
  <c r="BE449" i="1"/>
  <c r="G449" i="1" s="1"/>
  <c r="BE443" i="1"/>
  <c r="G443" i="1" s="1"/>
  <c r="BE446" i="1"/>
  <c r="G446" i="1" s="1"/>
  <c r="BE445" i="1"/>
  <c r="G445" i="1" s="1"/>
  <c r="BE421" i="1"/>
  <c r="G421" i="1" s="1"/>
  <c r="BE374" i="1"/>
  <c r="G374" i="1" s="1"/>
  <c r="BE373" i="1"/>
  <c r="G373" i="1" s="1"/>
  <c r="BE370" i="1"/>
  <c r="G370" i="1" s="1"/>
  <c r="BE355" i="1"/>
  <c r="G355" i="1" s="1"/>
  <c r="BE354" i="1"/>
  <c r="G354" i="1" s="1"/>
  <c r="BE353" i="1"/>
  <c r="G353" i="1" s="1"/>
  <c r="BE352" i="1"/>
  <c r="G352" i="1" s="1"/>
  <c r="BE351" i="1"/>
  <c r="G351" i="1" s="1"/>
  <c r="BE350" i="1"/>
  <c r="G350" i="1" s="1"/>
  <c r="BE324" i="1"/>
  <c r="G324" i="1" s="1"/>
  <c r="BE323" i="1"/>
  <c r="G323" i="1" s="1"/>
  <c r="BE321" i="1"/>
  <c r="G321" i="1" s="1"/>
  <c r="BE320" i="1"/>
  <c r="G320" i="1" s="1"/>
  <c r="BE317" i="1"/>
  <c r="G317" i="1" s="1"/>
  <c r="BB435" i="1"/>
  <c r="BB552" i="1"/>
  <c r="BB551" i="1"/>
  <c r="BB660" i="1"/>
  <c r="BB658" i="1"/>
  <c r="BB657" i="1"/>
  <c r="BB656" i="1"/>
  <c r="BB645" i="1"/>
  <c r="BB585" i="1"/>
  <c r="BB643" i="1"/>
  <c r="BB642" i="1"/>
  <c r="BB383" i="1"/>
  <c r="BB150" i="1"/>
  <c r="BB639" i="1"/>
  <c r="BB634" i="1"/>
  <c r="BB562" i="1"/>
  <c r="BB629" i="1"/>
  <c r="BB628" i="1"/>
  <c r="BB627" i="1"/>
  <c r="BB626" i="1"/>
  <c r="BB625" i="1"/>
  <c r="BB621" i="1"/>
  <c r="BB622" i="1"/>
  <c r="BB620" i="1"/>
  <c r="BB613" i="1"/>
  <c r="BB612" i="1"/>
  <c r="BB606" i="1"/>
  <c r="BB605" i="1"/>
  <c r="BB604" i="1"/>
  <c r="BB603" i="1"/>
  <c r="BB600" i="1"/>
  <c r="BB588" i="1"/>
  <c r="BB580" i="1"/>
  <c r="BB579" i="1"/>
  <c r="BB578" i="1"/>
  <c r="BB577" i="1"/>
  <c r="BB573" i="1"/>
  <c r="BB572" i="1"/>
  <c r="BB571" i="1"/>
  <c r="BB569" i="1"/>
  <c r="BB568" i="1"/>
  <c r="BB567" i="1"/>
  <c r="BB566" i="1"/>
  <c r="BB565" i="1"/>
  <c r="BB452" i="1"/>
  <c r="BB558" i="1"/>
  <c r="BB557" i="1"/>
  <c r="BB556" i="1"/>
  <c r="BB555" i="1"/>
  <c r="BB554" i="1"/>
  <c r="BB543" i="1"/>
  <c r="BB542" i="1"/>
  <c r="BB540" i="1"/>
  <c r="BB539" i="1"/>
  <c r="BB538" i="1"/>
  <c r="BB534" i="1"/>
  <c r="BB532" i="1"/>
  <c r="BB530" i="1"/>
  <c r="BB529" i="1"/>
  <c r="BB527" i="1"/>
  <c r="BB523" i="1"/>
  <c r="BB522" i="1"/>
  <c r="BB521" i="1"/>
  <c r="BB519" i="1"/>
  <c r="BB512" i="1"/>
  <c r="BB510" i="1"/>
  <c r="BB509" i="1"/>
  <c r="BB508" i="1"/>
  <c r="BB501" i="1"/>
  <c r="BB498" i="1"/>
  <c r="BB490" i="1"/>
  <c r="BB736" i="1"/>
  <c r="BB484" i="1"/>
  <c r="BB477" i="1"/>
  <c r="BB476" i="1"/>
  <c r="BB470" i="1"/>
  <c r="BB466" i="1"/>
  <c r="BB465" i="1"/>
  <c r="BB464" i="1"/>
  <c r="BB443" i="1"/>
  <c r="BB446" i="1"/>
  <c r="BB445" i="1"/>
  <c r="BB441" i="1"/>
  <c r="BB440" i="1"/>
  <c r="BB421" i="1"/>
  <c r="BB380" i="1"/>
  <c r="BB374" i="1"/>
  <c r="BB373" i="1"/>
  <c r="BB370" i="1"/>
  <c r="BB355" i="1"/>
  <c r="BB354" i="1"/>
  <c r="BB353" i="1"/>
  <c r="BB352" i="1"/>
  <c r="BB351" i="1"/>
  <c r="BB350" i="1"/>
  <c r="BB324" i="1"/>
  <c r="BB323" i="1"/>
  <c r="BB321" i="1"/>
  <c r="BB320" i="1"/>
  <c r="BB317" i="1"/>
  <c r="BA745" i="1"/>
  <c r="BA744" i="1"/>
  <c r="BA644" i="1"/>
  <c r="BA641" i="1"/>
  <c r="BA453" i="1"/>
  <c r="BA640" i="1"/>
  <c r="BA633" i="1"/>
  <c r="AT743" i="1"/>
  <c r="AU743" i="1"/>
  <c r="AV743" i="1"/>
  <c r="AW743" i="1"/>
  <c r="AX743" i="1"/>
  <c r="AY743" i="1"/>
  <c r="AZ743" i="1" s="1"/>
  <c r="AT728" i="1"/>
  <c r="AU728" i="1"/>
  <c r="AV728" i="1"/>
  <c r="AW728" i="1"/>
  <c r="AX728" i="1"/>
  <c r="AY728" i="1"/>
  <c r="AZ728" i="1" s="1"/>
  <c r="AT729" i="1"/>
  <c r="AU729" i="1"/>
  <c r="AV729" i="1"/>
  <c r="AW729" i="1"/>
  <c r="AX729" i="1"/>
  <c r="AY729" i="1"/>
  <c r="AZ729" i="1" s="1"/>
  <c r="AT730" i="1"/>
  <c r="AU730" i="1"/>
  <c r="AV730" i="1"/>
  <c r="AW730" i="1"/>
  <c r="AX730" i="1"/>
  <c r="AY730" i="1"/>
  <c r="AZ730" i="1" s="1"/>
  <c r="AT731" i="1"/>
  <c r="AU731" i="1"/>
  <c r="AV731" i="1"/>
  <c r="AW731" i="1"/>
  <c r="AX731" i="1"/>
  <c r="AY731" i="1"/>
  <c r="AZ731" i="1" s="1"/>
  <c r="AT732" i="1"/>
  <c r="AU732" i="1"/>
  <c r="AV732" i="1"/>
  <c r="AW732" i="1"/>
  <c r="AX732" i="1"/>
  <c r="AY732" i="1"/>
  <c r="AZ732" i="1" s="1"/>
  <c r="AT733" i="1"/>
  <c r="AU733" i="1"/>
  <c r="AV733" i="1"/>
  <c r="AW733" i="1"/>
  <c r="AX733" i="1"/>
  <c r="AY733" i="1"/>
  <c r="AZ733" i="1" s="1"/>
  <c r="AT734" i="1"/>
  <c r="AU734" i="1"/>
  <c r="AV734" i="1"/>
  <c r="AW734" i="1"/>
  <c r="AX734" i="1"/>
  <c r="AY734" i="1"/>
  <c r="AZ734" i="1" s="1"/>
  <c r="AT735" i="1"/>
  <c r="AU735" i="1"/>
  <c r="AV735" i="1"/>
  <c r="AW735" i="1"/>
  <c r="AX735" i="1"/>
  <c r="AY735" i="1"/>
  <c r="AZ735" i="1" s="1"/>
  <c r="AT753" i="1"/>
  <c r="AU753" i="1"/>
  <c r="AV753" i="1"/>
  <c r="AW753" i="1"/>
  <c r="AX753" i="1"/>
  <c r="AY753" i="1"/>
  <c r="AZ753" i="1" s="1"/>
  <c r="AT754" i="1"/>
  <c r="AU754" i="1"/>
  <c r="AV754" i="1"/>
  <c r="AW754" i="1"/>
  <c r="AX754" i="1"/>
  <c r="AY754" i="1"/>
  <c r="AZ754" i="1" s="1"/>
  <c r="AT755" i="1"/>
  <c r="AU755" i="1"/>
  <c r="AV755" i="1"/>
  <c r="AW755" i="1"/>
  <c r="AX755" i="1"/>
  <c r="AY755" i="1"/>
  <c r="AZ755" i="1" s="1"/>
  <c r="AT756" i="1"/>
  <c r="AU756" i="1"/>
  <c r="AV756" i="1"/>
  <c r="AW756" i="1"/>
  <c r="AX756" i="1"/>
  <c r="AY756" i="1"/>
  <c r="AZ756" i="1" s="1"/>
  <c r="AT757" i="1"/>
  <c r="AU757" i="1"/>
  <c r="AV757" i="1"/>
  <c r="AW757" i="1"/>
  <c r="AX757" i="1"/>
  <c r="AY757" i="1"/>
  <c r="AZ757" i="1" s="1"/>
  <c r="AT758" i="1"/>
  <c r="AU758" i="1"/>
  <c r="AV758" i="1"/>
  <c r="AW758" i="1"/>
  <c r="AX758" i="1"/>
  <c r="AY758" i="1"/>
  <c r="AZ758" i="1" s="1"/>
  <c r="AT759" i="1"/>
  <c r="AU759" i="1"/>
  <c r="AV759" i="1"/>
  <c r="AW759" i="1"/>
  <c r="AX759" i="1"/>
  <c r="AY759" i="1"/>
  <c r="AZ759" i="1" s="1"/>
  <c r="AT760" i="1"/>
  <c r="AU760" i="1"/>
  <c r="AV760" i="1"/>
  <c r="AW760" i="1"/>
  <c r="AX760" i="1"/>
  <c r="AY760" i="1"/>
  <c r="AZ760" i="1" s="1"/>
  <c r="AT761" i="1"/>
  <c r="AU761" i="1"/>
  <c r="AV761" i="1"/>
  <c r="AW761" i="1"/>
  <c r="AX761" i="1"/>
  <c r="AY761" i="1"/>
  <c r="AZ761" i="1" s="1"/>
  <c r="AT773" i="1"/>
  <c r="AU773" i="1"/>
  <c r="AV773" i="1"/>
  <c r="AW773" i="1"/>
  <c r="AX773" i="1"/>
  <c r="AY773" i="1"/>
  <c r="AZ773" i="1" s="1"/>
  <c r="AT774" i="1"/>
  <c r="AU774" i="1"/>
  <c r="AV774" i="1"/>
  <c r="AW774" i="1"/>
  <c r="AX774" i="1"/>
  <c r="AY774" i="1"/>
  <c r="AZ774" i="1" s="1"/>
  <c r="AT775" i="1"/>
  <c r="AU775" i="1"/>
  <c r="AV775" i="1"/>
  <c r="AW775" i="1"/>
  <c r="AX775" i="1"/>
  <c r="AY775" i="1"/>
  <c r="AZ775" i="1" s="1"/>
  <c r="AT776" i="1"/>
  <c r="AU776" i="1"/>
  <c r="AV776" i="1"/>
  <c r="AW776" i="1"/>
  <c r="AX776" i="1"/>
  <c r="AY776" i="1"/>
  <c r="AZ776" i="1" s="1"/>
  <c r="AT777" i="1"/>
  <c r="AU777" i="1"/>
  <c r="AV777" i="1"/>
  <c r="AW777" i="1"/>
  <c r="AX777" i="1"/>
  <c r="AY777" i="1"/>
  <c r="AZ777" i="1" s="1"/>
  <c r="W743" i="1"/>
  <c r="X743" i="1"/>
  <c r="Y743" i="1"/>
  <c r="Z743" i="1" s="1"/>
  <c r="W728" i="1"/>
  <c r="X728" i="1"/>
  <c r="Y728" i="1"/>
  <c r="Z728" i="1" s="1"/>
  <c r="W729" i="1"/>
  <c r="X729" i="1"/>
  <c r="Y729" i="1"/>
  <c r="Z729" i="1" s="1"/>
  <c r="W730" i="1"/>
  <c r="X730" i="1"/>
  <c r="Y730" i="1"/>
  <c r="Z730" i="1" s="1"/>
  <c r="W731" i="1"/>
  <c r="X731" i="1"/>
  <c r="Y731" i="1"/>
  <c r="Z731" i="1" s="1"/>
  <c r="W732" i="1"/>
  <c r="X732" i="1"/>
  <c r="Y732" i="1"/>
  <c r="Z732" i="1" s="1"/>
  <c r="W733" i="1"/>
  <c r="X733" i="1"/>
  <c r="Y733" i="1"/>
  <c r="Z733" i="1" s="1"/>
  <c r="W734" i="1"/>
  <c r="X734" i="1"/>
  <c r="Y734" i="1"/>
  <c r="Z734" i="1" s="1"/>
  <c r="W735" i="1"/>
  <c r="X735" i="1"/>
  <c r="Y735" i="1"/>
  <c r="Z735" i="1" s="1"/>
  <c r="W753" i="1"/>
  <c r="X753" i="1"/>
  <c r="Y753" i="1"/>
  <c r="Z753" i="1" s="1"/>
  <c r="W754" i="1"/>
  <c r="X754" i="1"/>
  <c r="Y754" i="1"/>
  <c r="Z754" i="1" s="1"/>
  <c r="W755" i="1"/>
  <c r="X755" i="1"/>
  <c r="Y755" i="1"/>
  <c r="Z755" i="1" s="1"/>
  <c r="W756" i="1"/>
  <c r="X756" i="1"/>
  <c r="Y756" i="1"/>
  <c r="Z756" i="1" s="1"/>
  <c r="W757" i="1"/>
  <c r="X757" i="1"/>
  <c r="Y757" i="1"/>
  <c r="Z757" i="1" s="1"/>
  <c r="W758" i="1"/>
  <c r="X758" i="1"/>
  <c r="Y758" i="1"/>
  <c r="Z758" i="1" s="1"/>
  <c r="W759" i="1"/>
  <c r="X759" i="1"/>
  <c r="Y759" i="1"/>
  <c r="Z759" i="1" s="1"/>
  <c r="W760" i="1"/>
  <c r="X760" i="1"/>
  <c r="Y760" i="1"/>
  <c r="Z760" i="1" s="1"/>
  <c r="W761" i="1"/>
  <c r="X761" i="1"/>
  <c r="Y761" i="1"/>
  <c r="Z761" i="1" s="1"/>
  <c r="W773" i="1"/>
  <c r="X773" i="1"/>
  <c r="Y773" i="1"/>
  <c r="Z773" i="1" s="1"/>
  <c r="W774" i="1"/>
  <c r="X774" i="1"/>
  <c r="Y774" i="1"/>
  <c r="Z774" i="1" s="1"/>
  <c r="W775" i="1"/>
  <c r="X775" i="1"/>
  <c r="Y775" i="1"/>
  <c r="Z775" i="1" s="1"/>
  <c r="W776" i="1"/>
  <c r="X776" i="1"/>
  <c r="Y776" i="1"/>
  <c r="Z776" i="1" s="1"/>
  <c r="W777" i="1"/>
  <c r="X777" i="1"/>
  <c r="Y777" i="1"/>
  <c r="Z777" i="1" s="1"/>
  <c r="R726" i="1"/>
  <c r="W726" i="1"/>
  <c r="X726" i="1"/>
  <c r="Y726" i="1"/>
  <c r="Z726" i="1" s="1"/>
  <c r="AH726" i="1"/>
  <c r="AI726" i="1"/>
  <c r="AJ726" i="1"/>
  <c r="AK726" i="1"/>
  <c r="AL726" i="1"/>
  <c r="AM726" i="1"/>
  <c r="AN726" i="1" s="1"/>
  <c r="AT726" i="1"/>
  <c r="AU726" i="1"/>
  <c r="AV726" i="1"/>
  <c r="AW726" i="1"/>
  <c r="AX726" i="1"/>
  <c r="AY726" i="1"/>
  <c r="AZ726" i="1" s="1"/>
  <c r="BF726" i="1"/>
  <c r="BG726" i="1"/>
  <c r="BH726" i="1"/>
  <c r="BI726" i="1"/>
  <c r="BJ726" i="1"/>
  <c r="BK726" i="1"/>
  <c r="BL726" i="1" s="1"/>
  <c r="BM726" i="1"/>
  <c r="H726" i="1" s="1"/>
  <c r="I726" i="1" s="1"/>
  <c r="S161" i="2" l="1"/>
  <c r="S152" i="2"/>
  <c r="S170" i="2"/>
  <c r="S180" i="2"/>
  <c r="S116" i="2"/>
  <c r="S148" i="2"/>
  <c r="S182" i="2"/>
  <c r="S151" i="2"/>
  <c r="S146" i="2"/>
  <c r="S174" i="2"/>
  <c r="S120" i="2"/>
  <c r="S113" i="2"/>
  <c r="T165" i="2"/>
  <c r="S166" i="2"/>
  <c r="S143" i="2"/>
  <c r="S108" i="2"/>
  <c r="S176" i="2"/>
  <c r="S141" i="2"/>
  <c r="S125" i="2"/>
  <c r="S130" i="2"/>
  <c r="S121" i="2"/>
  <c r="S136" i="2"/>
  <c r="S142" i="2"/>
  <c r="S156" i="2"/>
  <c r="T177" i="2"/>
  <c r="T107" i="2"/>
  <c r="S109" i="2"/>
  <c r="S138" i="2"/>
  <c r="T147" i="2"/>
  <c r="S179" i="2"/>
  <c r="T133" i="2"/>
  <c r="T164" i="2"/>
  <c r="T171" i="2"/>
  <c r="S185" i="2"/>
  <c r="S112" i="2"/>
  <c r="T115" i="2"/>
  <c r="T173" i="2"/>
  <c r="S187" i="2"/>
  <c r="S144" i="2"/>
  <c r="S128" i="2"/>
  <c r="S131" i="2"/>
  <c r="S134" i="2"/>
  <c r="S149" i="2"/>
  <c r="T111" i="2"/>
  <c r="S135" i="2"/>
  <c r="S140" i="2"/>
  <c r="S117" i="2"/>
  <c r="S124" i="2"/>
  <c r="S129" i="2"/>
  <c r="S132" i="2"/>
  <c r="S137" i="2"/>
  <c r="S139" i="2"/>
  <c r="S145" i="2"/>
  <c r="S150" i="2"/>
  <c r="S127" i="2"/>
  <c r="S119" i="2"/>
  <c r="S123" i="2"/>
  <c r="S158" i="2"/>
  <c r="S169" i="2"/>
  <c r="S184" i="2"/>
  <c r="S160" i="2"/>
  <c r="S172" i="2"/>
  <c r="S175" i="2"/>
  <c r="S181" i="2"/>
  <c r="S157" i="2"/>
  <c r="S168" i="2"/>
  <c r="S178" i="2"/>
  <c r="S154" i="2"/>
  <c r="S183" i="2"/>
  <c r="S153" i="2"/>
  <c r="S162" i="2"/>
  <c r="S186" i="2"/>
  <c r="S155" i="2"/>
  <c r="S159" i="2"/>
  <c r="S163" i="2"/>
  <c r="S167" i="2"/>
  <c r="S106" i="2"/>
  <c r="S110" i="2"/>
  <c r="S114" i="2"/>
  <c r="S118" i="2"/>
  <c r="S122" i="2"/>
  <c r="S126" i="2"/>
  <c r="AT767" i="1"/>
  <c r="R767" i="1"/>
  <c r="W767" i="1"/>
  <c r="X767" i="1"/>
  <c r="Y767" i="1"/>
  <c r="Z767" i="1" s="1"/>
  <c r="AH767" i="1"/>
  <c r="AI767" i="1"/>
  <c r="AJ767" i="1"/>
  <c r="AK767" i="1"/>
  <c r="AL767" i="1"/>
  <c r="AM767" i="1"/>
  <c r="AN767" i="1" s="1"/>
  <c r="AU767" i="1"/>
  <c r="AV767" i="1"/>
  <c r="AW767" i="1"/>
  <c r="AX767" i="1"/>
  <c r="AY767" i="1"/>
  <c r="AZ767" i="1" s="1"/>
  <c r="BF767" i="1"/>
  <c r="BG767" i="1"/>
  <c r="BH767" i="1"/>
  <c r="BI767" i="1"/>
  <c r="BJ767" i="1"/>
  <c r="BK767" i="1"/>
  <c r="BL767" i="1" s="1"/>
  <c r="BM767" i="1"/>
  <c r="H767" i="1" s="1"/>
  <c r="I767" i="1" s="1"/>
  <c r="R737" i="1"/>
  <c r="W737" i="1"/>
  <c r="X737" i="1"/>
  <c r="Y737" i="1"/>
  <c r="Z737" i="1" s="1"/>
  <c r="AH737" i="1"/>
  <c r="AI737" i="1"/>
  <c r="AJ737" i="1"/>
  <c r="AK737" i="1"/>
  <c r="AL737" i="1"/>
  <c r="AM737" i="1"/>
  <c r="AN737" i="1" s="1"/>
  <c r="AT737" i="1"/>
  <c r="AU737" i="1"/>
  <c r="AV737" i="1"/>
  <c r="AW737" i="1"/>
  <c r="AX737" i="1"/>
  <c r="AY737" i="1"/>
  <c r="AZ737" i="1" s="1"/>
  <c r="BF737" i="1"/>
  <c r="BG737" i="1"/>
  <c r="BH737" i="1"/>
  <c r="BI737" i="1"/>
  <c r="BJ737" i="1"/>
  <c r="BK737" i="1"/>
  <c r="BL737" i="1" s="1"/>
  <c r="BM737" i="1"/>
  <c r="H737" i="1" s="1"/>
  <c r="I737" i="1" s="1"/>
  <c r="R738" i="1"/>
  <c r="W738" i="1"/>
  <c r="X738" i="1"/>
  <c r="Y738" i="1"/>
  <c r="Z738" i="1" s="1"/>
  <c r="AH738" i="1"/>
  <c r="AI738" i="1"/>
  <c r="AJ738" i="1"/>
  <c r="AK738" i="1"/>
  <c r="AL738" i="1"/>
  <c r="AM738" i="1"/>
  <c r="AN738" i="1" s="1"/>
  <c r="AT738" i="1"/>
  <c r="AU738" i="1"/>
  <c r="AV738" i="1"/>
  <c r="AW738" i="1"/>
  <c r="AX738" i="1"/>
  <c r="AY738" i="1"/>
  <c r="AZ738" i="1" s="1"/>
  <c r="BF738" i="1"/>
  <c r="BG738" i="1"/>
  <c r="BH738" i="1"/>
  <c r="BI738" i="1"/>
  <c r="BJ738" i="1"/>
  <c r="BK738" i="1"/>
  <c r="BL738" i="1" s="1"/>
  <c r="BM738" i="1"/>
  <c r="H738" i="1" s="1"/>
  <c r="I738" i="1" s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764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78" i="1"/>
  <c r="R146" i="1"/>
  <c r="R147" i="1"/>
  <c r="R437" i="1"/>
  <c r="R438" i="1"/>
  <c r="R439" i="1"/>
  <c r="R440" i="1"/>
  <c r="R441" i="1"/>
  <c r="R765" i="1"/>
  <c r="R766" i="1"/>
  <c r="R444" i="1"/>
  <c r="R445" i="1"/>
  <c r="R446" i="1"/>
  <c r="R447" i="1"/>
  <c r="R448" i="1"/>
  <c r="R633" i="1"/>
  <c r="R443" i="1"/>
  <c r="R640" i="1"/>
  <c r="R449" i="1"/>
  <c r="R453" i="1"/>
  <c r="R450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148" i="1"/>
  <c r="R149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736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659" i="1"/>
  <c r="R538" i="1"/>
  <c r="R539" i="1"/>
  <c r="R540" i="1"/>
  <c r="R541" i="1"/>
  <c r="R542" i="1"/>
  <c r="R543" i="1"/>
  <c r="R544" i="1"/>
  <c r="R545" i="1"/>
  <c r="R546" i="1"/>
  <c r="R547" i="1"/>
  <c r="R548" i="1"/>
  <c r="R451" i="1"/>
  <c r="R641" i="1"/>
  <c r="R644" i="1"/>
  <c r="R744" i="1"/>
  <c r="R745" i="1"/>
  <c r="R554" i="1"/>
  <c r="R555" i="1"/>
  <c r="R556" i="1"/>
  <c r="R557" i="1"/>
  <c r="R558" i="1"/>
  <c r="R559" i="1"/>
  <c r="R661" i="1"/>
  <c r="R452" i="1"/>
  <c r="R454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471" i="1"/>
  <c r="R472" i="1"/>
  <c r="R762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768" i="1"/>
  <c r="R611" i="1"/>
  <c r="R612" i="1"/>
  <c r="R613" i="1"/>
  <c r="R487" i="1"/>
  <c r="R488" i="1"/>
  <c r="R489" i="1"/>
  <c r="R537" i="1"/>
  <c r="R549" i="1"/>
  <c r="R550" i="1"/>
  <c r="R620" i="1"/>
  <c r="R621" i="1"/>
  <c r="R622" i="1"/>
  <c r="R662" i="1"/>
  <c r="R663" i="1"/>
  <c r="R625" i="1"/>
  <c r="R626" i="1"/>
  <c r="R627" i="1"/>
  <c r="R628" i="1"/>
  <c r="R629" i="1"/>
  <c r="R562" i="1"/>
  <c r="R631" i="1"/>
  <c r="R632" i="1"/>
  <c r="R584" i="1"/>
  <c r="R634" i="1"/>
  <c r="R635" i="1"/>
  <c r="R636" i="1"/>
  <c r="R637" i="1"/>
  <c r="R638" i="1"/>
  <c r="R639" i="1"/>
  <c r="R150" i="1"/>
  <c r="R383" i="1"/>
  <c r="R642" i="1"/>
  <c r="R643" i="1"/>
  <c r="R585" i="1"/>
  <c r="R645" i="1"/>
  <c r="R664" i="1"/>
  <c r="R665" i="1"/>
  <c r="R666" i="1"/>
  <c r="R667" i="1"/>
  <c r="R650" i="1"/>
  <c r="R651" i="1"/>
  <c r="R652" i="1"/>
  <c r="R668" i="1"/>
  <c r="R654" i="1"/>
  <c r="R655" i="1"/>
  <c r="R656" i="1"/>
  <c r="R657" i="1"/>
  <c r="R658" i="1"/>
  <c r="R669" i="1"/>
  <c r="R660" i="1"/>
  <c r="R551" i="1"/>
  <c r="R552" i="1"/>
  <c r="R553" i="1"/>
  <c r="R769" i="1"/>
  <c r="R670" i="1"/>
  <c r="R671" i="1"/>
  <c r="R672" i="1"/>
  <c r="R673" i="1"/>
  <c r="R674" i="1"/>
  <c r="R675" i="1"/>
  <c r="R676" i="1"/>
  <c r="R434" i="1"/>
  <c r="R435" i="1"/>
  <c r="R436" i="1"/>
  <c r="R442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2" i="1"/>
  <c r="R713" i="1"/>
  <c r="R714" i="1"/>
  <c r="R715" i="1"/>
  <c r="R716" i="1"/>
  <c r="R717" i="1"/>
  <c r="R718" i="1"/>
  <c r="R770" i="1"/>
  <c r="R646" i="1"/>
  <c r="R647" i="1"/>
  <c r="R648" i="1"/>
  <c r="R649" i="1"/>
  <c r="R653" i="1"/>
  <c r="R771" i="1"/>
  <c r="R721" i="1"/>
  <c r="R722" i="1"/>
  <c r="R723" i="1"/>
  <c r="R740" i="1"/>
  <c r="R724" i="1"/>
  <c r="R725" i="1"/>
  <c r="R727" i="1"/>
  <c r="R739" i="1"/>
  <c r="R742" i="1"/>
  <c r="R746" i="1"/>
  <c r="R747" i="1"/>
  <c r="R748" i="1"/>
  <c r="R749" i="1"/>
  <c r="R750" i="1"/>
  <c r="R751" i="1"/>
  <c r="R741" i="1"/>
  <c r="R587" i="1"/>
  <c r="R772" i="1"/>
  <c r="R610" i="1"/>
  <c r="R614" i="1"/>
  <c r="R615" i="1"/>
  <c r="R616" i="1"/>
  <c r="R617" i="1"/>
  <c r="R618" i="1"/>
  <c r="R619" i="1"/>
  <c r="R623" i="1"/>
  <c r="R752" i="1"/>
  <c r="R624" i="1"/>
  <c r="W765" i="1"/>
  <c r="X765" i="1"/>
  <c r="Y765" i="1"/>
  <c r="Z765" i="1" s="1"/>
  <c r="AH765" i="1"/>
  <c r="AI765" i="1"/>
  <c r="AJ765" i="1"/>
  <c r="AK765" i="1"/>
  <c r="AL765" i="1"/>
  <c r="AM765" i="1"/>
  <c r="AN765" i="1" s="1"/>
  <c r="AT765" i="1"/>
  <c r="AU765" i="1"/>
  <c r="AV765" i="1"/>
  <c r="AW765" i="1"/>
  <c r="AX765" i="1"/>
  <c r="AY765" i="1"/>
  <c r="AZ765" i="1" s="1"/>
  <c r="BF765" i="1"/>
  <c r="BG765" i="1"/>
  <c r="BH765" i="1"/>
  <c r="BI765" i="1"/>
  <c r="BJ765" i="1"/>
  <c r="BK765" i="1"/>
  <c r="BL765" i="1" s="1"/>
  <c r="BM765" i="1"/>
  <c r="H765" i="1" s="1"/>
  <c r="I765" i="1" s="1"/>
  <c r="W766" i="1"/>
  <c r="X766" i="1"/>
  <c r="Y766" i="1"/>
  <c r="Z766" i="1" s="1"/>
  <c r="AH766" i="1"/>
  <c r="AI766" i="1"/>
  <c r="AJ766" i="1"/>
  <c r="AK766" i="1"/>
  <c r="AL766" i="1"/>
  <c r="AM766" i="1"/>
  <c r="AN766" i="1" s="1"/>
  <c r="AT766" i="1"/>
  <c r="AU766" i="1"/>
  <c r="AV766" i="1"/>
  <c r="AW766" i="1"/>
  <c r="AX766" i="1"/>
  <c r="AY766" i="1"/>
  <c r="AZ766" i="1" s="1"/>
  <c r="BF766" i="1"/>
  <c r="BG766" i="1"/>
  <c r="BH766" i="1"/>
  <c r="BI766" i="1"/>
  <c r="BJ766" i="1"/>
  <c r="BK766" i="1"/>
  <c r="BL766" i="1" s="1"/>
  <c r="BM766" i="1"/>
  <c r="H766" i="1" s="1"/>
  <c r="I766" i="1" s="1"/>
  <c r="W764" i="1"/>
  <c r="X764" i="1"/>
  <c r="Y764" i="1"/>
  <c r="Z764" i="1" s="1"/>
  <c r="AH764" i="1"/>
  <c r="AI764" i="1"/>
  <c r="AJ764" i="1"/>
  <c r="AK764" i="1"/>
  <c r="AL764" i="1"/>
  <c r="AM764" i="1"/>
  <c r="AN764" i="1" s="1"/>
  <c r="AT764" i="1"/>
  <c r="AU764" i="1"/>
  <c r="AV764" i="1"/>
  <c r="AW764" i="1"/>
  <c r="AX764" i="1"/>
  <c r="AY764" i="1"/>
  <c r="AZ764" i="1" s="1"/>
  <c r="BF764" i="1"/>
  <c r="BG764" i="1"/>
  <c r="BH764" i="1"/>
  <c r="BI764" i="1"/>
  <c r="BJ764" i="1"/>
  <c r="BK764" i="1"/>
  <c r="BL764" i="1" s="1"/>
  <c r="BM764" i="1"/>
  <c r="H764" i="1" s="1"/>
  <c r="I764" i="1" s="1"/>
  <c r="BB616" i="1"/>
  <c r="BB615" i="1"/>
  <c r="BB610" i="1"/>
  <c r="BB587" i="1"/>
  <c r="BB750" i="1"/>
  <c r="BB747" i="1"/>
  <c r="BB746" i="1"/>
  <c r="BB727" i="1"/>
  <c r="BB725" i="1"/>
  <c r="BB723" i="1"/>
  <c r="BB722" i="1"/>
  <c r="BB653" i="1"/>
  <c r="BB649" i="1"/>
  <c r="BB647" i="1"/>
  <c r="BB646" i="1"/>
  <c r="BB436" i="1"/>
  <c r="BB434" i="1"/>
  <c r="BB675" i="1"/>
  <c r="BB673" i="1"/>
  <c r="BB671" i="1"/>
  <c r="BB670" i="1"/>
  <c r="BB663" i="1"/>
  <c r="BB550" i="1"/>
  <c r="BB537" i="1"/>
  <c r="BB661" i="1"/>
  <c r="BB561" i="1"/>
  <c r="R384" i="2" l="1"/>
  <c r="T384" i="2" s="1"/>
  <c r="P384" i="2"/>
  <c r="J384" i="2"/>
  <c r="F384" i="2"/>
  <c r="R383" i="2"/>
  <c r="P383" i="2"/>
  <c r="J383" i="2"/>
  <c r="F383" i="2"/>
  <c r="R382" i="2"/>
  <c r="T382" i="2" s="1"/>
  <c r="P382" i="2"/>
  <c r="J382" i="2"/>
  <c r="F382" i="2"/>
  <c r="R381" i="2"/>
  <c r="T381" i="2" s="1"/>
  <c r="P381" i="2"/>
  <c r="J381" i="2"/>
  <c r="F381" i="2"/>
  <c r="R380" i="2"/>
  <c r="T380" i="2" s="1"/>
  <c r="P380" i="2"/>
  <c r="J380" i="2"/>
  <c r="F380" i="2"/>
  <c r="R379" i="2"/>
  <c r="T379" i="2" s="1"/>
  <c r="P379" i="2"/>
  <c r="J379" i="2"/>
  <c r="F379" i="2"/>
  <c r="R378" i="2"/>
  <c r="T378" i="2" s="1"/>
  <c r="P378" i="2"/>
  <c r="J378" i="2"/>
  <c r="F378" i="2"/>
  <c r="R377" i="2"/>
  <c r="T377" i="2" s="1"/>
  <c r="P377" i="2"/>
  <c r="J377" i="2"/>
  <c r="F377" i="2"/>
  <c r="R376" i="2"/>
  <c r="T376" i="2" s="1"/>
  <c r="P376" i="2"/>
  <c r="J376" i="2"/>
  <c r="F376" i="2"/>
  <c r="R375" i="2"/>
  <c r="T375" i="2" s="1"/>
  <c r="P375" i="2"/>
  <c r="J375" i="2"/>
  <c r="F375" i="2"/>
  <c r="R374" i="2"/>
  <c r="T374" i="2" s="1"/>
  <c r="P374" i="2"/>
  <c r="J374" i="2"/>
  <c r="F374" i="2"/>
  <c r="R373" i="2"/>
  <c r="T373" i="2" s="1"/>
  <c r="P373" i="2"/>
  <c r="J373" i="2"/>
  <c r="F373" i="2"/>
  <c r="R372" i="2"/>
  <c r="T372" i="2" s="1"/>
  <c r="P372" i="2"/>
  <c r="J372" i="2"/>
  <c r="F372" i="2"/>
  <c r="R371" i="2"/>
  <c r="T371" i="2" s="1"/>
  <c r="P371" i="2"/>
  <c r="J371" i="2"/>
  <c r="F371" i="2"/>
  <c r="R370" i="2"/>
  <c r="T370" i="2" s="1"/>
  <c r="P370" i="2"/>
  <c r="J370" i="2"/>
  <c r="F370" i="2"/>
  <c r="R369" i="2"/>
  <c r="T369" i="2" s="1"/>
  <c r="P369" i="2"/>
  <c r="J369" i="2"/>
  <c r="F369" i="2"/>
  <c r="R368" i="2"/>
  <c r="T368" i="2" s="1"/>
  <c r="P368" i="2"/>
  <c r="J368" i="2"/>
  <c r="F368" i="2"/>
  <c r="R367" i="2"/>
  <c r="T367" i="2" s="1"/>
  <c r="P367" i="2"/>
  <c r="J367" i="2"/>
  <c r="F367" i="2"/>
  <c r="R366" i="2"/>
  <c r="T366" i="2" s="1"/>
  <c r="P366" i="2"/>
  <c r="J366" i="2"/>
  <c r="F366" i="2"/>
  <c r="R365" i="2"/>
  <c r="T365" i="2" s="1"/>
  <c r="P365" i="2"/>
  <c r="J365" i="2"/>
  <c r="F365" i="2"/>
  <c r="R364" i="2"/>
  <c r="T364" i="2" s="1"/>
  <c r="P364" i="2"/>
  <c r="J364" i="2"/>
  <c r="F364" i="2"/>
  <c r="R363" i="2"/>
  <c r="T363" i="2" s="1"/>
  <c r="P363" i="2"/>
  <c r="J363" i="2"/>
  <c r="F363" i="2"/>
  <c r="R362" i="2"/>
  <c r="T362" i="2" s="1"/>
  <c r="P362" i="2"/>
  <c r="J362" i="2"/>
  <c r="F362" i="2"/>
  <c r="R361" i="2"/>
  <c r="P361" i="2"/>
  <c r="J361" i="2"/>
  <c r="F361" i="2"/>
  <c r="R360" i="2"/>
  <c r="T360" i="2" s="1"/>
  <c r="P360" i="2"/>
  <c r="J360" i="2"/>
  <c r="F360" i="2"/>
  <c r="R359" i="2"/>
  <c r="S359" i="2" s="1"/>
  <c r="P359" i="2"/>
  <c r="J359" i="2"/>
  <c r="F359" i="2"/>
  <c r="R358" i="2"/>
  <c r="T358" i="2" s="1"/>
  <c r="P358" i="2"/>
  <c r="J358" i="2"/>
  <c r="F358" i="2"/>
  <c r="R357" i="2"/>
  <c r="T357" i="2" s="1"/>
  <c r="P357" i="2"/>
  <c r="J357" i="2"/>
  <c r="F357" i="2"/>
  <c r="R356" i="2"/>
  <c r="T356" i="2" s="1"/>
  <c r="P356" i="2"/>
  <c r="J356" i="2"/>
  <c r="F356" i="2"/>
  <c r="R355" i="2"/>
  <c r="P355" i="2"/>
  <c r="J355" i="2"/>
  <c r="F355" i="2"/>
  <c r="R354" i="2"/>
  <c r="T354" i="2" s="1"/>
  <c r="P354" i="2"/>
  <c r="J354" i="2"/>
  <c r="F354" i="2"/>
  <c r="R353" i="2"/>
  <c r="T353" i="2" s="1"/>
  <c r="P353" i="2"/>
  <c r="J353" i="2"/>
  <c r="F353" i="2"/>
  <c r="R352" i="2"/>
  <c r="T352" i="2" s="1"/>
  <c r="P352" i="2"/>
  <c r="J352" i="2"/>
  <c r="F352" i="2"/>
  <c r="R351" i="2"/>
  <c r="T351" i="2" s="1"/>
  <c r="P351" i="2"/>
  <c r="J351" i="2"/>
  <c r="F351" i="2"/>
  <c r="R350" i="2"/>
  <c r="T350" i="2" s="1"/>
  <c r="P350" i="2"/>
  <c r="J350" i="2"/>
  <c r="F350" i="2"/>
  <c r="R349" i="2"/>
  <c r="P349" i="2"/>
  <c r="J349" i="2"/>
  <c r="F349" i="2"/>
  <c r="R348" i="2"/>
  <c r="T348" i="2" s="1"/>
  <c r="P348" i="2"/>
  <c r="J348" i="2"/>
  <c r="F348" i="2"/>
  <c r="R347" i="2"/>
  <c r="T347" i="2" s="1"/>
  <c r="P347" i="2"/>
  <c r="J347" i="2"/>
  <c r="F347" i="2"/>
  <c r="R346" i="2"/>
  <c r="T346" i="2" s="1"/>
  <c r="P346" i="2"/>
  <c r="J346" i="2"/>
  <c r="F346" i="2"/>
  <c r="R345" i="2"/>
  <c r="T345" i="2" s="1"/>
  <c r="P345" i="2"/>
  <c r="J345" i="2"/>
  <c r="F345" i="2"/>
  <c r="R344" i="2"/>
  <c r="T344" i="2" s="1"/>
  <c r="P344" i="2"/>
  <c r="J344" i="2"/>
  <c r="F344" i="2"/>
  <c r="R343" i="2"/>
  <c r="P343" i="2"/>
  <c r="J343" i="2"/>
  <c r="F343" i="2"/>
  <c r="R342" i="2"/>
  <c r="T342" i="2" s="1"/>
  <c r="P342" i="2"/>
  <c r="J342" i="2"/>
  <c r="F342" i="2"/>
  <c r="R341" i="2"/>
  <c r="T341" i="2" s="1"/>
  <c r="P341" i="2"/>
  <c r="J341" i="2"/>
  <c r="F341" i="2"/>
  <c r="R340" i="2"/>
  <c r="T340" i="2" s="1"/>
  <c r="P340" i="2"/>
  <c r="J340" i="2"/>
  <c r="F340" i="2"/>
  <c r="R339" i="2"/>
  <c r="T339" i="2" s="1"/>
  <c r="P339" i="2"/>
  <c r="J339" i="2"/>
  <c r="F339" i="2"/>
  <c r="R338" i="2"/>
  <c r="T338" i="2" s="1"/>
  <c r="P338" i="2"/>
  <c r="J338" i="2"/>
  <c r="F338" i="2"/>
  <c r="R337" i="2"/>
  <c r="P337" i="2"/>
  <c r="J337" i="2"/>
  <c r="F337" i="2"/>
  <c r="R336" i="2"/>
  <c r="T336" i="2" s="1"/>
  <c r="P336" i="2"/>
  <c r="J336" i="2"/>
  <c r="F336" i="2"/>
  <c r="R335" i="2"/>
  <c r="T335" i="2" s="1"/>
  <c r="P335" i="2"/>
  <c r="J335" i="2"/>
  <c r="F335" i="2"/>
  <c r="R334" i="2"/>
  <c r="T334" i="2" s="1"/>
  <c r="P334" i="2"/>
  <c r="J334" i="2"/>
  <c r="F334" i="2"/>
  <c r="R333" i="2"/>
  <c r="P333" i="2"/>
  <c r="J333" i="2"/>
  <c r="F333" i="2"/>
  <c r="R332" i="2"/>
  <c r="T332" i="2" s="1"/>
  <c r="P332" i="2"/>
  <c r="J332" i="2"/>
  <c r="F332" i="2"/>
  <c r="R331" i="2"/>
  <c r="T331" i="2" s="1"/>
  <c r="P331" i="2"/>
  <c r="J331" i="2"/>
  <c r="F331" i="2"/>
  <c r="R330" i="2"/>
  <c r="T330" i="2" s="1"/>
  <c r="P330" i="2"/>
  <c r="J330" i="2"/>
  <c r="F330" i="2"/>
  <c r="R215" i="2"/>
  <c r="T215" i="2" s="1"/>
  <c r="R214" i="2"/>
  <c r="T214" i="2" s="1"/>
  <c r="R213" i="2"/>
  <c r="T213" i="2" s="1"/>
  <c r="R212" i="2"/>
  <c r="R211" i="2"/>
  <c r="T211" i="2" s="1"/>
  <c r="R210" i="2"/>
  <c r="R209" i="2"/>
  <c r="T209" i="2" s="1"/>
  <c r="R208" i="2"/>
  <c r="T208" i="2" s="1"/>
  <c r="R207" i="2"/>
  <c r="T207" i="2" s="1"/>
  <c r="R206" i="2"/>
  <c r="T206" i="2" s="1"/>
  <c r="R205" i="2"/>
  <c r="T205" i="2" s="1"/>
  <c r="R204" i="2"/>
  <c r="R203" i="2"/>
  <c r="R202" i="2"/>
  <c r="R201" i="2"/>
  <c r="T201" i="2" s="1"/>
  <c r="R200" i="2"/>
  <c r="T200" i="2" s="1"/>
  <c r="R199" i="2"/>
  <c r="R198" i="2"/>
  <c r="T198" i="2" s="1"/>
  <c r="R197" i="2"/>
  <c r="T197" i="2" s="1"/>
  <c r="R196" i="2"/>
  <c r="R195" i="2"/>
  <c r="T195" i="2" s="1"/>
  <c r="R194" i="2"/>
  <c r="R193" i="2"/>
  <c r="T193" i="2" s="1"/>
  <c r="R192" i="2"/>
  <c r="T192" i="2" s="1"/>
  <c r="R191" i="2"/>
  <c r="R190" i="2"/>
  <c r="T190" i="2" s="1"/>
  <c r="R189" i="2"/>
  <c r="T189" i="2" s="1"/>
  <c r="R216" i="2"/>
  <c r="T216" i="2" s="1"/>
  <c r="P385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AP435" i="1"/>
  <c r="AP676" i="1"/>
  <c r="AP674" i="1"/>
  <c r="AP552" i="1"/>
  <c r="AP668" i="1"/>
  <c r="AP667" i="1"/>
  <c r="AP666" i="1"/>
  <c r="AP665" i="1"/>
  <c r="BH647" i="1"/>
  <c r="BH649" i="1"/>
  <c r="BH771" i="1"/>
  <c r="BH722" i="1"/>
  <c r="BH740" i="1"/>
  <c r="BH725" i="1"/>
  <c r="BH739" i="1"/>
  <c r="BH746" i="1"/>
  <c r="BH748" i="1"/>
  <c r="BH750" i="1"/>
  <c r="BG751" i="1"/>
  <c r="BH741" i="1"/>
  <c r="BG646" i="1"/>
  <c r="AU653" i="1"/>
  <c r="AV653" i="1"/>
  <c r="AU723" i="1"/>
  <c r="AV723" i="1"/>
  <c r="AU727" i="1"/>
  <c r="AV727" i="1"/>
  <c r="AU747" i="1"/>
  <c r="AV747" i="1"/>
  <c r="AU751" i="1"/>
  <c r="AV751" i="1"/>
  <c r="AV646" i="1"/>
  <c r="W623" i="1"/>
  <c r="BF770" i="1"/>
  <c r="BG770" i="1"/>
  <c r="BH770" i="1"/>
  <c r="BI770" i="1"/>
  <c r="BJ770" i="1"/>
  <c r="BK770" i="1"/>
  <c r="BL770" i="1" s="1"/>
  <c r="BF646" i="1"/>
  <c r="BH646" i="1"/>
  <c r="BI646" i="1"/>
  <c r="BJ646" i="1"/>
  <c r="BK646" i="1"/>
  <c r="BL646" i="1" s="1"/>
  <c r="BF647" i="1"/>
  <c r="BG647" i="1"/>
  <c r="BI647" i="1"/>
  <c r="BJ647" i="1"/>
  <c r="BK647" i="1"/>
  <c r="BL647" i="1" s="1"/>
  <c r="BF648" i="1"/>
  <c r="BG648" i="1"/>
  <c r="BH648" i="1"/>
  <c r="BI648" i="1"/>
  <c r="BJ648" i="1"/>
  <c r="BK648" i="1"/>
  <c r="BL648" i="1" s="1"/>
  <c r="BF649" i="1"/>
  <c r="BG649" i="1"/>
  <c r="BI649" i="1"/>
  <c r="BJ649" i="1"/>
  <c r="BK649" i="1"/>
  <c r="BL649" i="1" s="1"/>
  <c r="BF653" i="1"/>
  <c r="BG653" i="1"/>
  <c r="BH653" i="1"/>
  <c r="BI653" i="1"/>
  <c r="BJ653" i="1"/>
  <c r="BK653" i="1"/>
  <c r="BL653" i="1" s="1"/>
  <c r="BF771" i="1"/>
  <c r="BG771" i="1"/>
  <c r="BI771" i="1"/>
  <c r="BJ771" i="1"/>
  <c r="BK771" i="1"/>
  <c r="BL771" i="1" s="1"/>
  <c r="BF721" i="1"/>
  <c r="BG721" i="1"/>
  <c r="BH721" i="1"/>
  <c r="BI721" i="1"/>
  <c r="BJ721" i="1"/>
  <c r="BK721" i="1"/>
  <c r="BL721" i="1" s="1"/>
  <c r="BF722" i="1"/>
  <c r="BG722" i="1"/>
  <c r="BI722" i="1"/>
  <c r="BJ722" i="1"/>
  <c r="BK722" i="1"/>
  <c r="BL722" i="1" s="1"/>
  <c r="BF723" i="1"/>
  <c r="BG723" i="1"/>
  <c r="BH723" i="1"/>
  <c r="BI723" i="1"/>
  <c r="BJ723" i="1"/>
  <c r="BK723" i="1"/>
  <c r="BL723" i="1" s="1"/>
  <c r="BF740" i="1"/>
  <c r="BG740" i="1"/>
  <c r="BI740" i="1"/>
  <c r="BJ740" i="1"/>
  <c r="BK740" i="1"/>
  <c r="BL740" i="1" s="1"/>
  <c r="BF724" i="1"/>
  <c r="BG724" i="1"/>
  <c r="BH724" i="1"/>
  <c r="BI724" i="1"/>
  <c r="BJ724" i="1"/>
  <c r="BK724" i="1"/>
  <c r="BL724" i="1" s="1"/>
  <c r="BF725" i="1"/>
  <c r="BG725" i="1"/>
  <c r="BI725" i="1"/>
  <c r="BJ725" i="1"/>
  <c r="BK725" i="1"/>
  <c r="BL725" i="1" s="1"/>
  <c r="BF727" i="1"/>
  <c r="BG727" i="1"/>
  <c r="BH727" i="1"/>
  <c r="BI727" i="1"/>
  <c r="BJ727" i="1"/>
  <c r="BK727" i="1"/>
  <c r="BL727" i="1" s="1"/>
  <c r="BF739" i="1"/>
  <c r="BG739" i="1"/>
  <c r="BI739" i="1"/>
  <c r="BJ739" i="1"/>
  <c r="BK739" i="1"/>
  <c r="BL739" i="1" s="1"/>
  <c r="BF742" i="1"/>
  <c r="BG742" i="1"/>
  <c r="BH742" i="1"/>
  <c r="BI742" i="1"/>
  <c r="BJ742" i="1"/>
  <c r="BK742" i="1"/>
  <c r="BL742" i="1" s="1"/>
  <c r="BF746" i="1"/>
  <c r="BG746" i="1"/>
  <c r="BI746" i="1"/>
  <c r="BJ746" i="1"/>
  <c r="BK746" i="1"/>
  <c r="BL746" i="1" s="1"/>
  <c r="BF747" i="1"/>
  <c r="BG747" i="1"/>
  <c r="BH747" i="1"/>
  <c r="BI747" i="1"/>
  <c r="BJ747" i="1"/>
  <c r="BK747" i="1"/>
  <c r="BL747" i="1" s="1"/>
  <c r="BF748" i="1"/>
  <c r="BG748" i="1"/>
  <c r="BI748" i="1"/>
  <c r="BJ748" i="1"/>
  <c r="BK748" i="1"/>
  <c r="BL748" i="1" s="1"/>
  <c r="BF749" i="1"/>
  <c r="BG749" i="1"/>
  <c r="BH749" i="1"/>
  <c r="BI749" i="1"/>
  <c r="BJ749" i="1"/>
  <c r="BK749" i="1"/>
  <c r="BL749" i="1" s="1"/>
  <c r="BF750" i="1"/>
  <c r="BG750" i="1"/>
  <c r="BI750" i="1"/>
  <c r="BJ750" i="1"/>
  <c r="BK750" i="1"/>
  <c r="BL750" i="1" s="1"/>
  <c r="BF751" i="1"/>
  <c r="BI751" i="1"/>
  <c r="BJ751" i="1"/>
  <c r="BK751" i="1"/>
  <c r="BL751" i="1" s="1"/>
  <c r="BF741" i="1"/>
  <c r="BG741" i="1"/>
  <c r="BI741" i="1"/>
  <c r="BJ741" i="1"/>
  <c r="BK741" i="1"/>
  <c r="BL741" i="1" s="1"/>
  <c r="BF587" i="1"/>
  <c r="BG587" i="1"/>
  <c r="BH587" i="1"/>
  <c r="BI587" i="1"/>
  <c r="BJ587" i="1"/>
  <c r="BK587" i="1"/>
  <c r="BL587" i="1" s="1"/>
  <c r="BF772" i="1"/>
  <c r="BG772" i="1"/>
  <c r="BH772" i="1"/>
  <c r="BI772" i="1"/>
  <c r="BJ772" i="1"/>
  <c r="BK772" i="1"/>
  <c r="BL772" i="1" s="1"/>
  <c r="BF610" i="1"/>
  <c r="BG610" i="1"/>
  <c r="BH610" i="1"/>
  <c r="BI610" i="1"/>
  <c r="BJ610" i="1"/>
  <c r="BK610" i="1"/>
  <c r="BL610" i="1" s="1"/>
  <c r="BF614" i="1"/>
  <c r="BG614" i="1"/>
  <c r="BH614" i="1"/>
  <c r="BI614" i="1"/>
  <c r="BJ614" i="1"/>
  <c r="BK614" i="1"/>
  <c r="BL614" i="1" s="1"/>
  <c r="BF615" i="1"/>
  <c r="BG615" i="1"/>
  <c r="BH615" i="1"/>
  <c r="BI615" i="1"/>
  <c r="BJ615" i="1"/>
  <c r="BK615" i="1"/>
  <c r="BL615" i="1" s="1"/>
  <c r="BF616" i="1"/>
  <c r="BG616" i="1"/>
  <c r="BH616" i="1"/>
  <c r="BI616" i="1"/>
  <c r="BJ616" i="1"/>
  <c r="BK616" i="1"/>
  <c r="BL616" i="1" s="1"/>
  <c r="BF617" i="1"/>
  <c r="BG617" i="1"/>
  <c r="BH617" i="1"/>
  <c r="BI617" i="1"/>
  <c r="BJ617" i="1"/>
  <c r="BK617" i="1"/>
  <c r="BL617" i="1" s="1"/>
  <c r="BF618" i="1"/>
  <c r="BG618" i="1"/>
  <c r="BH618" i="1"/>
  <c r="BI618" i="1"/>
  <c r="BJ618" i="1"/>
  <c r="BK618" i="1"/>
  <c r="BL618" i="1" s="1"/>
  <c r="BF619" i="1"/>
  <c r="BG619" i="1"/>
  <c r="BH619" i="1"/>
  <c r="BI619" i="1"/>
  <c r="BJ619" i="1"/>
  <c r="BK619" i="1"/>
  <c r="BL619" i="1" s="1"/>
  <c r="BF623" i="1"/>
  <c r="BG623" i="1"/>
  <c r="BH623" i="1"/>
  <c r="BI623" i="1"/>
  <c r="BJ623" i="1"/>
  <c r="BK623" i="1"/>
  <c r="BL623" i="1" s="1"/>
  <c r="BF752" i="1"/>
  <c r="BG752" i="1"/>
  <c r="BH752" i="1"/>
  <c r="BI752" i="1"/>
  <c r="BJ752" i="1"/>
  <c r="BK752" i="1"/>
  <c r="BL752" i="1" s="1"/>
  <c r="BF624" i="1"/>
  <c r="BG624" i="1"/>
  <c r="BH624" i="1"/>
  <c r="BI624" i="1"/>
  <c r="BJ624" i="1"/>
  <c r="BK624" i="1"/>
  <c r="BL624" i="1" s="1"/>
  <c r="BF630" i="1"/>
  <c r="BG630" i="1"/>
  <c r="BH630" i="1"/>
  <c r="BI630" i="1"/>
  <c r="BJ630" i="1"/>
  <c r="BK630" i="1"/>
  <c r="BL630" i="1" s="1"/>
  <c r="AT770" i="1"/>
  <c r="AU770" i="1"/>
  <c r="AV770" i="1"/>
  <c r="AW770" i="1"/>
  <c r="AX770" i="1"/>
  <c r="AY770" i="1"/>
  <c r="AZ770" i="1" s="1"/>
  <c r="AT646" i="1"/>
  <c r="AU646" i="1"/>
  <c r="AW646" i="1"/>
  <c r="AX646" i="1"/>
  <c r="AY646" i="1"/>
  <c r="AZ646" i="1" s="1"/>
  <c r="AT647" i="1"/>
  <c r="AU647" i="1"/>
  <c r="AV647" i="1"/>
  <c r="AW647" i="1"/>
  <c r="AX647" i="1"/>
  <c r="AY647" i="1"/>
  <c r="AZ647" i="1" s="1"/>
  <c r="AT648" i="1"/>
  <c r="AU648" i="1"/>
  <c r="AV648" i="1"/>
  <c r="AW648" i="1"/>
  <c r="AX648" i="1"/>
  <c r="AY648" i="1"/>
  <c r="AZ648" i="1" s="1"/>
  <c r="AT649" i="1"/>
  <c r="AU649" i="1"/>
  <c r="AV649" i="1"/>
  <c r="AW649" i="1"/>
  <c r="AX649" i="1"/>
  <c r="AY649" i="1"/>
  <c r="AZ649" i="1" s="1"/>
  <c r="AT653" i="1"/>
  <c r="AW653" i="1"/>
  <c r="AX653" i="1"/>
  <c r="AY653" i="1"/>
  <c r="AZ653" i="1" s="1"/>
  <c r="AT771" i="1"/>
  <c r="AU771" i="1"/>
  <c r="AV771" i="1"/>
  <c r="AW771" i="1"/>
  <c r="AX771" i="1"/>
  <c r="AY771" i="1"/>
  <c r="AZ771" i="1" s="1"/>
  <c r="AT721" i="1"/>
  <c r="AU721" i="1"/>
  <c r="AV721" i="1"/>
  <c r="AW721" i="1"/>
  <c r="AX721" i="1"/>
  <c r="AY721" i="1"/>
  <c r="AZ721" i="1" s="1"/>
  <c r="AT722" i="1"/>
  <c r="AU722" i="1"/>
  <c r="AV722" i="1"/>
  <c r="AW722" i="1"/>
  <c r="AX722" i="1"/>
  <c r="AY722" i="1"/>
  <c r="AZ722" i="1" s="1"/>
  <c r="AT723" i="1"/>
  <c r="AW723" i="1"/>
  <c r="AX723" i="1"/>
  <c r="AY723" i="1"/>
  <c r="AZ723" i="1" s="1"/>
  <c r="AT740" i="1"/>
  <c r="AU740" i="1"/>
  <c r="AV740" i="1"/>
  <c r="AW740" i="1"/>
  <c r="AX740" i="1"/>
  <c r="AY740" i="1"/>
  <c r="AZ740" i="1" s="1"/>
  <c r="AT724" i="1"/>
  <c r="AU724" i="1"/>
  <c r="AV724" i="1"/>
  <c r="AW724" i="1"/>
  <c r="AX724" i="1"/>
  <c r="AY724" i="1"/>
  <c r="AZ724" i="1" s="1"/>
  <c r="AT725" i="1"/>
  <c r="AU725" i="1"/>
  <c r="AV725" i="1"/>
  <c r="AW725" i="1"/>
  <c r="AX725" i="1"/>
  <c r="AY725" i="1"/>
  <c r="AZ725" i="1" s="1"/>
  <c r="AT727" i="1"/>
  <c r="AW727" i="1"/>
  <c r="AX727" i="1"/>
  <c r="AY727" i="1"/>
  <c r="AZ727" i="1" s="1"/>
  <c r="AT739" i="1"/>
  <c r="AU739" i="1"/>
  <c r="AV739" i="1"/>
  <c r="AW739" i="1"/>
  <c r="AX739" i="1"/>
  <c r="AY739" i="1"/>
  <c r="AZ739" i="1" s="1"/>
  <c r="AT742" i="1"/>
  <c r="AU742" i="1"/>
  <c r="AV742" i="1"/>
  <c r="AW742" i="1"/>
  <c r="AX742" i="1"/>
  <c r="AY742" i="1"/>
  <c r="AZ742" i="1" s="1"/>
  <c r="AT746" i="1"/>
  <c r="AU746" i="1"/>
  <c r="AV746" i="1"/>
  <c r="AW746" i="1"/>
  <c r="AX746" i="1"/>
  <c r="AY746" i="1"/>
  <c r="AZ746" i="1" s="1"/>
  <c r="AT747" i="1"/>
  <c r="AW747" i="1"/>
  <c r="AX747" i="1"/>
  <c r="AY747" i="1"/>
  <c r="AZ747" i="1" s="1"/>
  <c r="AT748" i="1"/>
  <c r="AU748" i="1"/>
  <c r="AV748" i="1"/>
  <c r="AW748" i="1"/>
  <c r="AX748" i="1"/>
  <c r="AY748" i="1"/>
  <c r="AZ748" i="1" s="1"/>
  <c r="AT749" i="1"/>
  <c r="AU749" i="1"/>
  <c r="AV749" i="1"/>
  <c r="AW749" i="1"/>
  <c r="AX749" i="1"/>
  <c r="AY749" i="1"/>
  <c r="AZ749" i="1" s="1"/>
  <c r="AT750" i="1"/>
  <c r="AU750" i="1"/>
  <c r="AV750" i="1"/>
  <c r="AW750" i="1"/>
  <c r="AX750" i="1"/>
  <c r="AY750" i="1"/>
  <c r="AZ750" i="1" s="1"/>
  <c r="AT751" i="1"/>
  <c r="AW751" i="1"/>
  <c r="AX751" i="1"/>
  <c r="AY751" i="1"/>
  <c r="AZ751" i="1" s="1"/>
  <c r="AT741" i="1"/>
  <c r="AU741" i="1"/>
  <c r="AV741" i="1"/>
  <c r="AW741" i="1"/>
  <c r="AX741" i="1"/>
  <c r="AY741" i="1"/>
  <c r="AZ741" i="1" s="1"/>
  <c r="AT587" i="1"/>
  <c r="AU587" i="1"/>
  <c r="AV587" i="1"/>
  <c r="AW587" i="1"/>
  <c r="AX587" i="1"/>
  <c r="AY587" i="1"/>
  <c r="AZ587" i="1" s="1"/>
  <c r="AT772" i="1"/>
  <c r="AU772" i="1"/>
  <c r="AV772" i="1"/>
  <c r="AW772" i="1"/>
  <c r="AX772" i="1"/>
  <c r="AY772" i="1"/>
  <c r="AZ772" i="1" s="1"/>
  <c r="AT610" i="1"/>
  <c r="AU610" i="1"/>
  <c r="AV610" i="1"/>
  <c r="AW610" i="1"/>
  <c r="AX610" i="1"/>
  <c r="AY610" i="1"/>
  <c r="AZ610" i="1" s="1"/>
  <c r="AT614" i="1"/>
  <c r="AU614" i="1"/>
  <c r="AV614" i="1"/>
  <c r="AW614" i="1"/>
  <c r="AX614" i="1"/>
  <c r="AY614" i="1"/>
  <c r="AZ614" i="1" s="1"/>
  <c r="AT615" i="1"/>
  <c r="AU615" i="1"/>
  <c r="AV615" i="1"/>
  <c r="AW615" i="1"/>
  <c r="AX615" i="1"/>
  <c r="AY615" i="1"/>
  <c r="AZ615" i="1" s="1"/>
  <c r="AT616" i="1"/>
  <c r="AU616" i="1"/>
  <c r="AV616" i="1"/>
  <c r="AW616" i="1"/>
  <c r="AX616" i="1"/>
  <c r="AY616" i="1"/>
  <c r="AZ616" i="1" s="1"/>
  <c r="AT617" i="1"/>
  <c r="AU617" i="1"/>
  <c r="AV617" i="1"/>
  <c r="AW617" i="1"/>
  <c r="AX617" i="1"/>
  <c r="AY617" i="1"/>
  <c r="AZ617" i="1" s="1"/>
  <c r="AT618" i="1"/>
  <c r="AU618" i="1"/>
  <c r="AV618" i="1"/>
  <c r="AW618" i="1"/>
  <c r="AX618" i="1"/>
  <c r="AY618" i="1"/>
  <c r="AZ618" i="1" s="1"/>
  <c r="AT619" i="1"/>
  <c r="AU619" i="1"/>
  <c r="AV619" i="1"/>
  <c r="AW619" i="1"/>
  <c r="AX619" i="1"/>
  <c r="AY619" i="1"/>
  <c r="AZ619" i="1" s="1"/>
  <c r="AT623" i="1"/>
  <c r="AU623" i="1"/>
  <c r="AV623" i="1"/>
  <c r="AW623" i="1"/>
  <c r="AX623" i="1"/>
  <c r="AY623" i="1"/>
  <c r="AZ623" i="1" s="1"/>
  <c r="AT752" i="1"/>
  <c r="AU752" i="1"/>
  <c r="AV752" i="1"/>
  <c r="AW752" i="1"/>
  <c r="AX752" i="1"/>
  <c r="AY752" i="1"/>
  <c r="AZ752" i="1" s="1"/>
  <c r="AT624" i="1"/>
  <c r="AU624" i="1"/>
  <c r="AV624" i="1"/>
  <c r="AW624" i="1"/>
  <c r="AX624" i="1"/>
  <c r="AY624" i="1"/>
  <c r="AZ624" i="1" s="1"/>
  <c r="AT630" i="1"/>
  <c r="AU630" i="1"/>
  <c r="AV630" i="1"/>
  <c r="AW630" i="1"/>
  <c r="AX630" i="1"/>
  <c r="AY630" i="1"/>
  <c r="AZ630" i="1" s="1"/>
  <c r="BM770" i="1"/>
  <c r="H770" i="1" s="1"/>
  <c r="I770" i="1" s="1"/>
  <c r="R630" i="1"/>
  <c r="AH718" i="1"/>
  <c r="AI718" i="1"/>
  <c r="AJ718" i="1"/>
  <c r="AK718" i="1"/>
  <c r="AL718" i="1"/>
  <c r="AM718" i="1"/>
  <c r="AN718" i="1" s="1"/>
  <c r="AH770" i="1"/>
  <c r="AI770" i="1"/>
  <c r="AJ770" i="1"/>
  <c r="AK770" i="1"/>
  <c r="AL770" i="1"/>
  <c r="AM770" i="1"/>
  <c r="AN770" i="1" s="1"/>
  <c r="AH646" i="1"/>
  <c r="AI646" i="1"/>
  <c r="AJ646" i="1"/>
  <c r="AK646" i="1"/>
  <c r="AL646" i="1"/>
  <c r="AM646" i="1"/>
  <c r="AN646" i="1" s="1"/>
  <c r="AH647" i="1"/>
  <c r="AI647" i="1"/>
  <c r="AJ647" i="1"/>
  <c r="AK647" i="1"/>
  <c r="AL647" i="1"/>
  <c r="AM647" i="1"/>
  <c r="AN647" i="1" s="1"/>
  <c r="AH648" i="1"/>
  <c r="AI648" i="1"/>
  <c r="AJ648" i="1"/>
  <c r="AK648" i="1"/>
  <c r="AL648" i="1"/>
  <c r="AM648" i="1"/>
  <c r="AN648" i="1" s="1"/>
  <c r="AH649" i="1"/>
  <c r="AI649" i="1"/>
  <c r="AJ649" i="1"/>
  <c r="AK649" i="1"/>
  <c r="AL649" i="1"/>
  <c r="AM649" i="1"/>
  <c r="AN649" i="1" s="1"/>
  <c r="AH653" i="1"/>
  <c r="AI653" i="1"/>
  <c r="AJ653" i="1"/>
  <c r="AK653" i="1"/>
  <c r="AL653" i="1"/>
  <c r="AM653" i="1"/>
  <c r="AN653" i="1" s="1"/>
  <c r="AH771" i="1"/>
  <c r="AI771" i="1"/>
  <c r="AJ771" i="1"/>
  <c r="AK771" i="1"/>
  <c r="AL771" i="1"/>
  <c r="AM771" i="1"/>
  <c r="AN771" i="1" s="1"/>
  <c r="AH721" i="1"/>
  <c r="AI721" i="1"/>
  <c r="AJ721" i="1"/>
  <c r="AK721" i="1"/>
  <c r="AL721" i="1"/>
  <c r="AM721" i="1"/>
  <c r="AN721" i="1" s="1"/>
  <c r="AH722" i="1"/>
  <c r="AI722" i="1"/>
  <c r="AJ722" i="1"/>
  <c r="AK722" i="1"/>
  <c r="AL722" i="1"/>
  <c r="AM722" i="1"/>
  <c r="AN722" i="1" s="1"/>
  <c r="AH723" i="1"/>
  <c r="AI723" i="1"/>
  <c r="AJ723" i="1"/>
  <c r="AK723" i="1"/>
  <c r="AL723" i="1"/>
  <c r="AM723" i="1"/>
  <c r="AN723" i="1" s="1"/>
  <c r="AH740" i="1"/>
  <c r="AI740" i="1"/>
  <c r="AJ740" i="1"/>
  <c r="AK740" i="1"/>
  <c r="AL740" i="1"/>
  <c r="AM740" i="1"/>
  <c r="AN740" i="1" s="1"/>
  <c r="AH724" i="1"/>
  <c r="AI724" i="1"/>
  <c r="AJ724" i="1"/>
  <c r="AK724" i="1"/>
  <c r="AL724" i="1"/>
  <c r="AM724" i="1"/>
  <c r="AN724" i="1" s="1"/>
  <c r="AH725" i="1"/>
  <c r="AI725" i="1"/>
  <c r="AJ725" i="1"/>
  <c r="AK725" i="1"/>
  <c r="AL725" i="1"/>
  <c r="AM725" i="1"/>
  <c r="AN725" i="1" s="1"/>
  <c r="AH727" i="1"/>
  <c r="AI727" i="1"/>
  <c r="AJ727" i="1"/>
  <c r="AK727" i="1"/>
  <c r="AL727" i="1"/>
  <c r="AM727" i="1"/>
  <c r="AN727" i="1" s="1"/>
  <c r="AH739" i="1"/>
  <c r="AI739" i="1"/>
  <c r="AJ739" i="1"/>
  <c r="AK739" i="1"/>
  <c r="AL739" i="1"/>
  <c r="AM739" i="1"/>
  <c r="AN739" i="1" s="1"/>
  <c r="AH742" i="1"/>
  <c r="AI742" i="1"/>
  <c r="AJ742" i="1"/>
  <c r="AK742" i="1"/>
  <c r="AL742" i="1"/>
  <c r="AM742" i="1"/>
  <c r="AN742" i="1" s="1"/>
  <c r="AH746" i="1"/>
  <c r="AI746" i="1"/>
  <c r="AJ746" i="1"/>
  <c r="AK746" i="1"/>
  <c r="AL746" i="1"/>
  <c r="AM746" i="1"/>
  <c r="AN746" i="1" s="1"/>
  <c r="AH747" i="1"/>
  <c r="AI747" i="1"/>
  <c r="AJ747" i="1"/>
  <c r="AK747" i="1"/>
  <c r="AL747" i="1"/>
  <c r="AM747" i="1"/>
  <c r="AN747" i="1" s="1"/>
  <c r="AH748" i="1"/>
  <c r="AI748" i="1"/>
  <c r="AJ748" i="1"/>
  <c r="AK748" i="1"/>
  <c r="AL748" i="1"/>
  <c r="AM748" i="1"/>
  <c r="AN748" i="1" s="1"/>
  <c r="AH749" i="1"/>
  <c r="AI749" i="1"/>
  <c r="AJ749" i="1"/>
  <c r="AK749" i="1"/>
  <c r="AL749" i="1"/>
  <c r="AM749" i="1"/>
  <c r="AN749" i="1" s="1"/>
  <c r="AH750" i="1"/>
  <c r="AI750" i="1"/>
  <c r="AJ750" i="1"/>
  <c r="AK750" i="1"/>
  <c r="AL750" i="1"/>
  <c r="AM750" i="1"/>
  <c r="AN750" i="1" s="1"/>
  <c r="AH751" i="1"/>
  <c r="AI751" i="1"/>
  <c r="AJ751" i="1"/>
  <c r="AK751" i="1"/>
  <c r="AL751" i="1"/>
  <c r="AM751" i="1"/>
  <c r="AN751" i="1" s="1"/>
  <c r="AH741" i="1"/>
  <c r="AI741" i="1"/>
  <c r="AJ741" i="1"/>
  <c r="AK741" i="1"/>
  <c r="AL741" i="1"/>
  <c r="AM741" i="1"/>
  <c r="AN741" i="1" s="1"/>
  <c r="AH587" i="1"/>
  <c r="AI587" i="1"/>
  <c r="AJ587" i="1"/>
  <c r="AK587" i="1"/>
  <c r="AL587" i="1"/>
  <c r="AM587" i="1"/>
  <c r="AN587" i="1" s="1"/>
  <c r="AH772" i="1"/>
  <c r="AI772" i="1"/>
  <c r="AJ772" i="1"/>
  <c r="AK772" i="1"/>
  <c r="AL772" i="1"/>
  <c r="AM772" i="1"/>
  <c r="AN772" i="1" s="1"/>
  <c r="AH610" i="1"/>
  <c r="AI610" i="1"/>
  <c r="AJ610" i="1"/>
  <c r="AK610" i="1"/>
  <c r="AL610" i="1"/>
  <c r="AM610" i="1"/>
  <c r="AN610" i="1" s="1"/>
  <c r="AH614" i="1"/>
  <c r="AI614" i="1"/>
  <c r="AJ614" i="1"/>
  <c r="AK614" i="1"/>
  <c r="AL614" i="1"/>
  <c r="AM614" i="1"/>
  <c r="AN614" i="1" s="1"/>
  <c r="AH615" i="1"/>
  <c r="AI615" i="1"/>
  <c r="AJ615" i="1"/>
  <c r="AK615" i="1"/>
  <c r="AL615" i="1"/>
  <c r="AM615" i="1"/>
  <c r="AN615" i="1" s="1"/>
  <c r="AH616" i="1"/>
  <c r="AI616" i="1"/>
  <c r="AJ616" i="1"/>
  <c r="AK616" i="1"/>
  <c r="AL616" i="1"/>
  <c r="AM616" i="1"/>
  <c r="AN616" i="1" s="1"/>
  <c r="AH617" i="1"/>
  <c r="AI617" i="1"/>
  <c r="AJ617" i="1"/>
  <c r="AK617" i="1"/>
  <c r="AL617" i="1"/>
  <c r="AM617" i="1"/>
  <c r="AN617" i="1" s="1"/>
  <c r="AH618" i="1"/>
  <c r="AI618" i="1"/>
  <c r="AJ618" i="1"/>
  <c r="AK618" i="1"/>
  <c r="AL618" i="1"/>
  <c r="AM618" i="1"/>
  <c r="AN618" i="1" s="1"/>
  <c r="AH619" i="1"/>
  <c r="AI619" i="1"/>
  <c r="AJ619" i="1"/>
  <c r="AK619" i="1"/>
  <c r="AL619" i="1"/>
  <c r="AM619" i="1"/>
  <c r="AN619" i="1" s="1"/>
  <c r="AH623" i="1"/>
  <c r="AI623" i="1"/>
  <c r="AJ623" i="1"/>
  <c r="AK623" i="1"/>
  <c r="AL623" i="1"/>
  <c r="AM623" i="1"/>
  <c r="AN623" i="1" s="1"/>
  <c r="AH752" i="1"/>
  <c r="AI752" i="1"/>
  <c r="AJ752" i="1"/>
  <c r="AK752" i="1"/>
  <c r="AL752" i="1"/>
  <c r="AM752" i="1"/>
  <c r="AN752" i="1" s="1"/>
  <c r="AH624" i="1"/>
  <c r="AI624" i="1"/>
  <c r="AJ624" i="1"/>
  <c r="AK624" i="1"/>
  <c r="AL624" i="1"/>
  <c r="AM624" i="1"/>
  <c r="AN624" i="1" s="1"/>
  <c r="AH630" i="1"/>
  <c r="AI630" i="1"/>
  <c r="AJ630" i="1"/>
  <c r="AK630" i="1"/>
  <c r="AL630" i="1"/>
  <c r="AM630" i="1"/>
  <c r="AN630" i="1" s="1"/>
  <c r="W770" i="1"/>
  <c r="X770" i="1"/>
  <c r="Y770" i="1"/>
  <c r="Z770" i="1" s="1"/>
  <c r="W646" i="1"/>
  <c r="X646" i="1"/>
  <c r="Y646" i="1"/>
  <c r="Z646" i="1" s="1"/>
  <c r="W647" i="1"/>
  <c r="X647" i="1"/>
  <c r="Y647" i="1"/>
  <c r="Z647" i="1" s="1"/>
  <c r="W648" i="1"/>
  <c r="X648" i="1"/>
  <c r="Y648" i="1"/>
  <c r="Z648" i="1" s="1"/>
  <c r="W649" i="1"/>
  <c r="X649" i="1"/>
  <c r="Y649" i="1"/>
  <c r="Z649" i="1" s="1"/>
  <c r="W653" i="1"/>
  <c r="X653" i="1"/>
  <c r="Y653" i="1"/>
  <c r="Z653" i="1" s="1"/>
  <c r="W771" i="1"/>
  <c r="X771" i="1"/>
  <c r="Y771" i="1"/>
  <c r="Z771" i="1" s="1"/>
  <c r="W721" i="1"/>
  <c r="X721" i="1"/>
  <c r="Y721" i="1"/>
  <c r="Z721" i="1" s="1"/>
  <c r="W722" i="1"/>
  <c r="X722" i="1"/>
  <c r="Y722" i="1"/>
  <c r="Z722" i="1" s="1"/>
  <c r="W723" i="1"/>
  <c r="X723" i="1"/>
  <c r="Y723" i="1"/>
  <c r="Z723" i="1" s="1"/>
  <c r="W740" i="1"/>
  <c r="X740" i="1"/>
  <c r="Y740" i="1"/>
  <c r="Z740" i="1" s="1"/>
  <c r="W724" i="1"/>
  <c r="X724" i="1"/>
  <c r="Y724" i="1"/>
  <c r="Z724" i="1" s="1"/>
  <c r="W725" i="1"/>
  <c r="X725" i="1"/>
  <c r="Y725" i="1"/>
  <c r="Z725" i="1" s="1"/>
  <c r="W727" i="1"/>
  <c r="X727" i="1"/>
  <c r="Y727" i="1"/>
  <c r="Z727" i="1" s="1"/>
  <c r="W739" i="1"/>
  <c r="X739" i="1"/>
  <c r="Y739" i="1"/>
  <c r="Z739" i="1" s="1"/>
  <c r="W742" i="1"/>
  <c r="X742" i="1"/>
  <c r="Y742" i="1"/>
  <c r="Z742" i="1" s="1"/>
  <c r="W746" i="1"/>
  <c r="X746" i="1"/>
  <c r="Y746" i="1"/>
  <c r="Z746" i="1" s="1"/>
  <c r="W747" i="1"/>
  <c r="X747" i="1"/>
  <c r="Y747" i="1"/>
  <c r="Z747" i="1" s="1"/>
  <c r="W748" i="1"/>
  <c r="X748" i="1"/>
  <c r="Y748" i="1"/>
  <c r="Z748" i="1" s="1"/>
  <c r="W749" i="1"/>
  <c r="X749" i="1"/>
  <c r="Y749" i="1"/>
  <c r="Z749" i="1" s="1"/>
  <c r="W750" i="1"/>
  <c r="X750" i="1"/>
  <c r="Y750" i="1"/>
  <c r="Z750" i="1" s="1"/>
  <c r="W751" i="1"/>
  <c r="X751" i="1"/>
  <c r="Y751" i="1"/>
  <c r="Z751" i="1" s="1"/>
  <c r="W741" i="1"/>
  <c r="X741" i="1"/>
  <c r="Y741" i="1"/>
  <c r="Z741" i="1" s="1"/>
  <c r="W587" i="1"/>
  <c r="X587" i="1"/>
  <c r="Y587" i="1"/>
  <c r="Z587" i="1" s="1"/>
  <c r="W772" i="1"/>
  <c r="X772" i="1"/>
  <c r="Y772" i="1"/>
  <c r="Z772" i="1" s="1"/>
  <c r="W610" i="1"/>
  <c r="X610" i="1"/>
  <c r="Y610" i="1"/>
  <c r="Z610" i="1" s="1"/>
  <c r="W614" i="1"/>
  <c r="X614" i="1"/>
  <c r="Y614" i="1"/>
  <c r="Z614" i="1" s="1"/>
  <c r="W615" i="1"/>
  <c r="X615" i="1"/>
  <c r="Y615" i="1"/>
  <c r="Z615" i="1" s="1"/>
  <c r="W616" i="1"/>
  <c r="X616" i="1"/>
  <c r="Y616" i="1"/>
  <c r="Z616" i="1" s="1"/>
  <c r="W617" i="1"/>
  <c r="X617" i="1"/>
  <c r="Y617" i="1"/>
  <c r="Z617" i="1" s="1"/>
  <c r="W618" i="1"/>
  <c r="X618" i="1"/>
  <c r="Y618" i="1"/>
  <c r="Z618" i="1" s="1"/>
  <c r="W619" i="1"/>
  <c r="X619" i="1"/>
  <c r="Y619" i="1"/>
  <c r="Z619" i="1" s="1"/>
  <c r="X623" i="1"/>
  <c r="W752" i="1"/>
  <c r="X752" i="1"/>
  <c r="Y752" i="1"/>
  <c r="Z752" i="1" s="1"/>
  <c r="W624" i="1"/>
  <c r="X624" i="1"/>
  <c r="Y624" i="1"/>
  <c r="Z624" i="1" s="1"/>
  <c r="W630" i="1"/>
  <c r="X630" i="1"/>
  <c r="Y630" i="1"/>
  <c r="Z630" i="1" s="1"/>
  <c r="BM718" i="1"/>
  <c r="H718" i="1" s="1"/>
  <c r="I718" i="1" s="1"/>
  <c r="BK718" i="1"/>
  <c r="BL718" i="1" s="1"/>
  <c r="BJ718" i="1"/>
  <c r="BI718" i="1"/>
  <c r="BH718" i="1"/>
  <c r="BG718" i="1"/>
  <c r="BF718" i="1"/>
  <c r="AY718" i="1"/>
  <c r="AZ718" i="1" s="1"/>
  <c r="AX718" i="1"/>
  <c r="AW718" i="1"/>
  <c r="AV718" i="1"/>
  <c r="AU718" i="1"/>
  <c r="AT718" i="1"/>
  <c r="Y718" i="1"/>
  <c r="Z718" i="1" s="1"/>
  <c r="X718" i="1"/>
  <c r="W718" i="1"/>
  <c r="BM643" i="1"/>
  <c r="H643" i="1" s="1"/>
  <c r="I643" i="1" s="1"/>
  <c r="BK643" i="1"/>
  <c r="BL643" i="1" s="1"/>
  <c r="BJ643" i="1"/>
  <c r="BI643" i="1"/>
  <c r="BH643" i="1"/>
  <c r="BG643" i="1"/>
  <c r="BF643" i="1"/>
  <c r="AY643" i="1"/>
  <c r="AZ643" i="1" s="1"/>
  <c r="AX643" i="1"/>
  <c r="AW643" i="1"/>
  <c r="AV643" i="1"/>
  <c r="AU643" i="1"/>
  <c r="AT643" i="1"/>
  <c r="AM643" i="1"/>
  <c r="AN643" i="1" s="1"/>
  <c r="AL643" i="1"/>
  <c r="AK643" i="1"/>
  <c r="AJ643" i="1"/>
  <c r="AI643" i="1"/>
  <c r="AH643" i="1"/>
  <c r="Y643" i="1"/>
  <c r="Z643" i="1" s="1"/>
  <c r="X643" i="1"/>
  <c r="W643" i="1"/>
  <c r="BM632" i="1"/>
  <c r="H632" i="1" s="1"/>
  <c r="I632" i="1" s="1"/>
  <c r="BK632" i="1"/>
  <c r="BL632" i="1" s="1"/>
  <c r="BJ632" i="1"/>
  <c r="BI632" i="1"/>
  <c r="BH632" i="1"/>
  <c r="BG632" i="1"/>
  <c r="BF632" i="1"/>
  <c r="AY632" i="1"/>
  <c r="AZ632" i="1" s="1"/>
  <c r="AX632" i="1"/>
  <c r="AW632" i="1"/>
  <c r="AV632" i="1"/>
  <c r="AU632" i="1"/>
  <c r="AT632" i="1"/>
  <c r="AM632" i="1"/>
  <c r="AN632" i="1" s="1"/>
  <c r="AL632" i="1"/>
  <c r="AK632" i="1"/>
  <c r="AJ632" i="1"/>
  <c r="AI632" i="1"/>
  <c r="AH632" i="1"/>
  <c r="Y632" i="1"/>
  <c r="Z632" i="1" s="1"/>
  <c r="X632" i="1"/>
  <c r="W632" i="1"/>
  <c r="BM560" i="1"/>
  <c r="H560" i="1" s="1"/>
  <c r="I560" i="1" s="1"/>
  <c r="BK560" i="1"/>
  <c r="BL560" i="1" s="1"/>
  <c r="BJ560" i="1"/>
  <c r="BI560" i="1"/>
  <c r="BH560" i="1"/>
  <c r="BG560" i="1"/>
  <c r="BF560" i="1"/>
  <c r="AY560" i="1"/>
  <c r="AZ560" i="1" s="1"/>
  <c r="AX560" i="1"/>
  <c r="AW560" i="1"/>
  <c r="AV560" i="1"/>
  <c r="AU560" i="1"/>
  <c r="AT560" i="1"/>
  <c r="AM560" i="1"/>
  <c r="AN560" i="1" s="1"/>
  <c r="AL560" i="1"/>
  <c r="AK560" i="1"/>
  <c r="AJ560" i="1"/>
  <c r="AI560" i="1"/>
  <c r="AH560" i="1"/>
  <c r="Y560" i="1"/>
  <c r="Z560" i="1" s="1"/>
  <c r="X560" i="1"/>
  <c r="W560" i="1"/>
  <c r="R560" i="1"/>
  <c r="BM763" i="1"/>
  <c r="H763" i="1" s="1"/>
  <c r="I763" i="1" s="1"/>
  <c r="BK763" i="1"/>
  <c r="BL763" i="1" s="1"/>
  <c r="BJ763" i="1"/>
  <c r="BI763" i="1"/>
  <c r="BH763" i="1"/>
  <c r="BG763" i="1"/>
  <c r="BF763" i="1"/>
  <c r="AY763" i="1"/>
  <c r="AZ763" i="1" s="1"/>
  <c r="AX763" i="1"/>
  <c r="AW763" i="1"/>
  <c r="AV763" i="1"/>
  <c r="AU763" i="1"/>
  <c r="AT763" i="1"/>
  <c r="AM763" i="1"/>
  <c r="AN763" i="1" s="1"/>
  <c r="AL763" i="1"/>
  <c r="AK763" i="1"/>
  <c r="AJ763" i="1"/>
  <c r="AI763" i="1"/>
  <c r="AH763" i="1"/>
  <c r="Y763" i="1"/>
  <c r="Z763" i="1" s="1"/>
  <c r="X763" i="1"/>
  <c r="W763" i="1"/>
  <c r="R763" i="1"/>
  <c r="BM720" i="1"/>
  <c r="H720" i="1" s="1"/>
  <c r="I720" i="1" s="1"/>
  <c r="BK720" i="1"/>
  <c r="BL720" i="1" s="1"/>
  <c r="BJ720" i="1"/>
  <c r="BI720" i="1"/>
  <c r="BH720" i="1"/>
  <c r="BG720" i="1"/>
  <c r="BF720" i="1"/>
  <c r="AY720" i="1"/>
  <c r="AZ720" i="1" s="1"/>
  <c r="AX720" i="1"/>
  <c r="AW720" i="1"/>
  <c r="AV720" i="1"/>
  <c r="AU720" i="1"/>
  <c r="AT720" i="1"/>
  <c r="AM720" i="1"/>
  <c r="AN720" i="1" s="1"/>
  <c r="AL720" i="1"/>
  <c r="AK720" i="1"/>
  <c r="AJ720" i="1"/>
  <c r="AI720" i="1"/>
  <c r="AH720" i="1"/>
  <c r="Y720" i="1"/>
  <c r="Z720" i="1" s="1"/>
  <c r="X720" i="1"/>
  <c r="W720" i="1"/>
  <c r="R720" i="1"/>
  <c r="BM145" i="1"/>
  <c r="H145" i="1" s="1"/>
  <c r="I145" i="1" s="1"/>
  <c r="BK145" i="1"/>
  <c r="BL145" i="1" s="1"/>
  <c r="BJ145" i="1"/>
  <c r="BI145" i="1"/>
  <c r="BH145" i="1"/>
  <c r="BG145" i="1"/>
  <c r="BF145" i="1"/>
  <c r="AY145" i="1"/>
  <c r="AZ145" i="1" s="1"/>
  <c r="AX145" i="1"/>
  <c r="AW145" i="1"/>
  <c r="AV145" i="1"/>
  <c r="AU145" i="1"/>
  <c r="AT145" i="1"/>
  <c r="AM145" i="1"/>
  <c r="AN145" i="1" s="1"/>
  <c r="AL145" i="1"/>
  <c r="AK145" i="1"/>
  <c r="AJ145" i="1"/>
  <c r="AI145" i="1"/>
  <c r="AH145" i="1"/>
  <c r="Y145" i="1"/>
  <c r="Z145" i="1" s="1"/>
  <c r="X145" i="1"/>
  <c r="W145" i="1"/>
  <c r="R145" i="1"/>
  <c r="BM144" i="1"/>
  <c r="H144" i="1" s="1"/>
  <c r="I144" i="1" s="1"/>
  <c r="BK144" i="1"/>
  <c r="BL144" i="1" s="1"/>
  <c r="BJ144" i="1"/>
  <c r="BI144" i="1"/>
  <c r="BH144" i="1"/>
  <c r="BG144" i="1"/>
  <c r="BF144" i="1"/>
  <c r="AY144" i="1"/>
  <c r="AZ144" i="1" s="1"/>
  <c r="AX144" i="1"/>
  <c r="AW144" i="1"/>
  <c r="AV144" i="1"/>
  <c r="AU144" i="1"/>
  <c r="AT144" i="1"/>
  <c r="AM144" i="1"/>
  <c r="AN144" i="1" s="1"/>
  <c r="AL144" i="1"/>
  <c r="AK144" i="1"/>
  <c r="AJ144" i="1"/>
  <c r="AI144" i="1"/>
  <c r="AH144" i="1"/>
  <c r="Y144" i="1"/>
  <c r="Z144" i="1" s="1"/>
  <c r="X144" i="1"/>
  <c r="W144" i="1"/>
  <c r="R144" i="1"/>
  <c r="W663" i="1"/>
  <c r="X663" i="1"/>
  <c r="Y663" i="1"/>
  <c r="Z663" i="1" s="1"/>
  <c r="AH663" i="1"/>
  <c r="AI663" i="1"/>
  <c r="AJ663" i="1"/>
  <c r="AK663" i="1"/>
  <c r="AL663" i="1"/>
  <c r="AM663" i="1"/>
  <c r="AN663" i="1" s="1"/>
  <c r="AT663" i="1"/>
  <c r="AU663" i="1"/>
  <c r="AV663" i="1"/>
  <c r="AW663" i="1"/>
  <c r="AX663" i="1"/>
  <c r="AY663" i="1"/>
  <c r="AZ663" i="1" s="1"/>
  <c r="BF663" i="1"/>
  <c r="BG663" i="1"/>
  <c r="BH663" i="1"/>
  <c r="BI663" i="1"/>
  <c r="BJ663" i="1"/>
  <c r="BK663" i="1"/>
  <c r="BL663" i="1" s="1"/>
  <c r="BM663" i="1"/>
  <c r="H663" i="1" s="1"/>
  <c r="I663" i="1" s="1"/>
  <c r="BM77" i="1"/>
  <c r="H77" i="1" s="1"/>
  <c r="I77" i="1" s="1"/>
  <c r="BK77" i="1"/>
  <c r="BL77" i="1" s="1"/>
  <c r="BJ77" i="1"/>
  <c r="BI77" i="1"/>
  <c r="BH77" i="1"/>
  <c r="BG77" i="1"/>
  <c r="BF77" i="1"/>
  <c r="AY77" i="1"/>
  <c r="AZ77" i="1" s="1"/>
  <c r="AX77" i="1"/>
  <c r="AW77" i="1"/>
  <c r="AV77" i="1"/>
  <c r="AU77" i="1"/>
  <c r="AT77" i="1"/>
  <c r="AM77" i="1"/>
  <c r="AN77" i="1" s="1"/>
  <c r="AL77" i="1"/>
  <c r="AK77" i="1"/>
  <c r="AJ77" i="1"/>
  <c r="AI77" i="1"/>
  <c r="AH77" i="1"/>
  <c r="Y77" i="1"/>
  <c r="Z77" i="1" s="1"/>
  <c r="X77" i="1"/>
  <c r="W77" i="1"/>
  <c r="R77" i="1"/>
  <c r="W631" i="1"/>
  <c r="X631" i="1"/>
  <c r="Y631" i="1"/>
  <c r="Z631" i="1" s="1"/>
  <c r="AH631" i="1"/>
  <c r="AI631" i="1"/>
  <c r="AJ631" i="1"/>
  <c r="AK631" i="1"/>
  <c r="AL631" i="1"/>
  <c r="AM631" i="1"/>
  <c r="AN631" i="1" s="1"/>
  <c r="AT631" i="1"/>
  <c r="AU631" i="1"/>
  <c r="AV631" i="1"/>
  <c r="AW631" i="1"/>
  <c r="AX631" i="1"/>
  <c r="AY631" i="1"/>
  <c r="AZ631" i="1" s="1"/>
  <c r="BF631" i="1"/>
  <c r="BG631" i="1"/>
  <c r="BH631" i="1"/>
  <c r="BI631" i="1"/>
  <c r="BJ631" i="1"/>
  <c r="BK631" i="1"/>
  <c r="BL631" i="1" s="1"/>
  <c r="BM631" i="1"/>
  <c r="H631" i="1" s="1"/>
  <c r="I631" i="1" s="1"/>
  <c r="W768" i="1"/>
  <c r="X768" i="1"/>
  <c r="Y768" i="1"/>
  <c r="Z768" i="1" s="1"/>
  <c r="AH768" i="1"/>
  <c r="AI768" i="1"/>
  <c r="AJ768" i="1"/>
  <c r="AK768" i="1"/>
  <c r="AL768" i="1"/>
  <c r="AM768" i="1"/>
  <c r="AN768" i="1" s="1"/>
  <c r="AT768" i="1"/>
  <c r="AU768" i="1"/>
  <c r="AV768" i="1"/>
  <c r="AW768" i="1"/>
  <c r="AX768" i="1"/>
  <c r="AY768" i="1"/>
  <c r="AZ768" i="1" s="1"/>
  <c r="BF768" i="1"/>
  <c r="BG768" i="1"/>
  <c r="BH768" i="1"/>
  <c r="BI768" i="1"/>
  <c r="BJ768" i="1"/>
  <c r="BK768" i="1"/>
  <c r="BL768" i="1" s="1"/>
  <c r="BM768" i="1"/>
  <c r="H768" i="1" s="1"/>
  <c r="I768" i="1" s="1"/>
  <c r="W611" i="1"/>
  <c r="X611" i="1"/>
  <c r="Y611" i="1"/>
  <c r="Z611" i="1" s="1"/>
  <c r="AH611" i="1"/>
  <c r="AI611" i="1"/>
  <c r="AJ611" i="1"/>
  <c r="AK611" i="1"/>
  <c r="AL611" i="1"/>
  <c r="AM611" i="1"/>
  <c r="AN611" i="1" s="1"/>
  <c r="AT611" i="1"/>
  <c r="AU611" i="1"/>
  <c r="AV611" i="1"/>
  <c r="AW611" i="1"/>
  <c r="AX611" i="1"/>
  <c r="AY611" i="1"/>
  <c r="AZ611" i="1" s="1"/>
  <c r="BF611" i="1"/>
  <c r="BG611" i="1"/>
  <c r="BH611" i="1"/>
  <c r="BI611" i="1"/>
  <c r="BJ611" i="1"/>
  <c r="BK611" i="1"/>
  <c r="BL611" i="1" s="1"/>
  <c r="BM611" i="1"/>
  <c r="H611" i="1" s="1"/>
  <c r="I611" i="1" s="1"/>
  <c r="S333" i="2" l="1"/>
  <c r="S337" i="2"/>
  <c r="S349" i="2"/>
  <c r="S355" i="2"/>
  <c r="S361" i="2"/>
  <c r="S383" i="2"/>
  <c r="S191" i="2"/>
  <c r="S353" i="2"/>
  <c r="S373" i="2"/>
  <c r="S199" i="2"/>
  <c r="S343" i="2"/>
  <c r="S194" i="2"/>
  <c r="S202" i="2"/>
  <c r="S210" i="2"/>
  <c r="S203" i="2"/>
  <c r="S196" i="2"/>
  <c r="S204" i="2"/>
  <c r="S212" i="2"/>
  <c r="T349" i="2"/>
  <c r="S367" i="2"/>
  <c r="T333" i="2"/>
  <c r="T343" i="2"/>
  <c r="S363" i="2"/>
  <c r="T337" i="2"/>
  <c r="S356" i="2"/>
  <c r="S381" i="2"/>
  <c r="S331" i="2"/>
  <c r="T359" i="2"/>
  <c r="S372" i="2"/>
  <c r="T355" i="2"/>
  <c r="S379" i="2"/>
  <c r="S369" i="2"/>
  <c r="S347" i="2"/>
  <c r="S352" i="2"/>
  <c r="S376" i="2"/>
  <c r="S340" i="2"/>
  <c r="T361" i="2"/>
  <c r="S375" i="2"/>
  <c r="S351" i="2"/>
  <c r="S357" i="2"/>
  <c r="S360" i="2"/>
  <c r="T383" i="2"/>
  <c r="S339" i="2"/>
  <c r="S345" i="2"/>
  <c r="S348" i="2"/>
  <c r="S371" i="2"/>
  <c r="S377" i="2"/>
  <c r="S380" i="2"/>
  <c r="S336" i="2"/>
  <c r="S365" i="2"/>
  <c r="S368" i="2"/>
  <c r="S335" i="2"/>
  <c r="S341" i="2"/>
  <c r="S344" i="2"/>
  <c r="S332" i="2"/>
  <c r="S364" i="2"/>
  <c r="S384" i="2"/>
  <c r="S330" i="2"/>
  <c r="S334" i="2"/>
  <c r="S338" i="2"/>
  <c r="S342" i="2"/>
  <c r="S346" i="2"/>
  <c r="S350" i="2"/>
  <c r="S354" i="2"/>
  <c r="S358" i="2"/>
  <c r="S362" i="2"/>
  <c r="S366" i="2"/>
  <c r="S370" i="2"/>
  <c r="S374" i="2"/>
  <c r="S378" i="2"/>
  <c r="S382" i="2"/>
  <c r="T191" i="2"/>
  <c r="S205" i="2"/>
  <c r="S189" i="2"/>
  <c r="S193" i="2"/>
  <c r="T204" i="2"/>
  <c r="T199" i="2"/>
  <c r="S195" i="2"/>
  <c r="S207" i="2"/>
  <c r="S197" i="2"/>
  <c r="T203" i="2"/>
  <c r="S215" i="2"/>
  <c r="T212" i="2"/>
  <c r="S216" i="2"/>
  <c r="T196" i="2"/>
  <c r="S201" i="2"/>
  <c r="S209" i="2"/>
  <c r="S213" i="2"/>
  <c r="T194" i="2"/>
  <c r="T202" i="2"/>
  <c r="T210" i="2"/>
  <c r="S211" i="2"/>
  <c r="S192" i="2"/>
  <c r="S200" i="2"/>
  <c r="S208" i="2"/>
  <c r="S190" i="2"/>
  <c r="S198" i="2"/>
  <c r="S206" i="2"/>
  <c r="S214" i="2"/>
  <c r="BH751" i="1"/>
  <c r="Y623" i="1"/>
  <c r="Z623" i="1" s="1"/>
  <c r="F415" i="2" l="1"/>
  <c r="F416" i="2"/>
  <c r="F417" i="2"/>
  <c r="F418" i="2"/>
  <c r="R415" i="2"/>
  <c r="T415" i="2" s="1"/>
  <c r="P415" i="2"/>
  <c r="J415" i="2"/>
  <c r="R416" i="2"/>
  <c r="P416" i="2"/>
  <c r="J416" i="2"/>
  <c r="R417" i="2"/>
  <c r="P417" i="2"/>
  <c r="J417" i="2"/>
  <c r="AY717" i="1"/>
  <c r="AZ717" i="1" s="1"/>
  <c r="AX717" i="1"/>
  <c r="AW717" i="1"/>
  <c r="AV717" i="1"/>
  <c r="AU717" i="1"/>
  <c r="AT717" i="1"/>
  <c r="AY716" i="1"/>
  <c r="AZ716" i="1" s="1"/>
  <c r="AX716" i="1"/>
  <c r="AW716" i="1"/>
  <c r="AV716" i="1"/>
  <c r="AU716" i="1"/>
  <c r="AT716" i="1"/>
  <c r="AY715" i="1"/>
  <c r="AZ715" i="1" s="1"/>
  <c r="AX715" i="1"/>
  <c r="AW715" i="1"/>
  <c r="AV715" i="1"/>
  <c r="AU715" i="1"/>
  <c r="AT715" i="1"/>
  <c r="AY714" i="1"/>
  <c r="AZ714" i="1" s="1"/>
  <c r="AX714" i="1"/>
  <c r="AW714" i="1"/>
  <c r="AV714" i="1"/>
  <c r="AU714" i="1"/>
  <c r="AT714" i="1"/>
  <c r="AY713" i="1"/>
  <c r="AZ713" i="1" s="1"/>
  <c r="AX713" i="1"/>
  <c r="AW713" i="1"/>
  <c r="AV713" i="1"/>
  <c r="AU713" i="1"/>
  <c r="AT713" i="1"/>
  <c r="AY712" i="1"/>
  <c r="AZ712" i="1" s="1"/>
  <c r="AX712" i="1"/>
  <c r="AW712" i="1"/>
  <c r="AV712" i="1"/>
  <c r="AU712" i="1"/>
  <c r="AT712" i="1"/>
  <c r="AY710" i="1"/>
  <c r="AZ710" i="1" s="1"/>
  <c r="AX710" i="1"/>
  <c r="AW710" i="1"/>
  <c r="AV710" i="1"/>
  <c r="AU710" i="1"/>
  <c r="AT710" i="1"/>
  <c r="AY709" i="1"/>
  <c r="AZ709" i="1" s="1"/>
  <c r="AX709" i="1"/>
  <c r="AW709" i="1"/>
  <c r="AV709" i="1"/>
  <c r="AU709" i="1"/>
  <c r="AT709" i="1"/>
  <c r="AY708" i="1"/>
  <c r="AZ708" i="1" s="1"/>
  <c r="AX708" i="1"/>
  <c r="AW708" i="1"/>
  <c r="AV708" i="1"/>
  <c r="AU708" i="1"/>
  <c r="AT708" i="1"/>
  <c r="AY707" i="1"/>
  <c r="AZ707" i="1" s="1"/>
  <c r="AX707" i="1"/>
  <c r="AW707" i="1"/>
  <c r="AV707" i="1"/>
  <c r="AU707" i="1"/>
  <c r="AT707" i="1"/>
  <c r="AY706" i="1"/>
  <c r="AZ706" i="1" s="1"/>
  <c r="AX706" i="1"/>
  <c r="AW706" i="1"/>
  <c r="AV706" i="1"/>
  <c r="AU706" i="1"/>
  <c r="AT706" i="1"/>
  <c r="AY705" i="1"/>
  <c r="AZ705" i="1" s="1"/>
  <c r="AX705" i="1"/>
  <c r="AW705" i="1"/>
  <c r="AV705" i="1"/>
  <c r="AU705" i="1"/>
  <c r="AT705" i="1"/>
  <c r="AY704" i="1"/>
  <c r="AZ704" i="1" s="1"/>
  <c r="AX704" i="1"/>
  <c r="AW704" i="1"/>
  <c r="AV704" i="1"/>
  <c r="AU704" i="1"/>
  <c r="AT704" i="1"/>
  <c r="AY703" i="1"/>
  <c r="AZ703" i="1" s="1"/>
  <c r="AX703" i="1"/>
  <c r="AW703" i="1"/>
  <c r="AV703" i="1"/>
  <c r="AU703" i="1"/>
  <c r="AT703" i="1"/>
  <c r="AY702" i="1"/>
  <c r="AZ702" i="1" s="1"/>
  <c r="AX702" i="1"/>
  <c r="AW702" i="1"/>
  <c r="AV702" i="1"/>
  <c r="AU702" i="1"/>
  <c r="AT702" i="1"/>
  <c r="AY701" i="1"/>
  <c r="AZ701" i="1" s="1"/>
  <c r="AX701" i="1"/>
  <c r="AW701" i="1"/>
  <c r="AV701" i="1"/>
  <c r="AU701" i="1"/>
  <c r="AT701" i="1"/>
  <c r="AY700" i="1"/>
  <c r="AZ700" i="1" s="1"/>
  <c r="AX700" i="1"/>
  <c r="AW700" i="1"/>
  <c r="AV700" i="1"/>
  <c r="AU700" i="1"/>
  <c r="AT700" i="1"/>
  <c r="AY699" i="1"/>
  <c r="AZ699" i="1" s="1"/>
  <c r="AX699" i="1"/>
  <c r="AW699" i="1"/>
  <c r="AV699" i="1"/>
  <c r="AU699" i="1"/>
  <c r="AT699" i="1"/>
  <c r="AY698" i="1"/>
  <c r="AZ698" i="1" s="1"/>
  <c r="AX698" i="1"/>
  <c r="AW698" i="1"/>
  <c r="AV698" i="1"/>
  <c r="AU698" i="1"/>
  <c r="AT698" i="1"/>
  <c r="AY697" i="1"/>
  <c r="AZ697" i="1" s="1"/>
  <c r="AX697" i="1"/>
  <c r="AW697" i="1"/>
  <c r="AV697" i="1"/>
  <c r="AU697" i="1"/>
  <c r="AT697" i="1"/>
  <c r="AY696" i="1"/>
  <c r="AZ696" i="1" s="1"/>
  <c r="AX696" i="1"/>
  <c r="AW696" i="1"/>
  <c r="AV696" i="1"/>
  <c r="AU696" i="1"/>
  <c r="AT696" i="1"/>
  <c r="AY695" i="1"/>
  <c r="AZ695" i="1" s="1"/>
  <c r="AX695" i="1"/>
  <c r="AW695" i="1"/>
  <c r="AV695" i="1"/>
  <c r="AU695" i="1"/>
  <c r="AT695" i="1"/>
  <c r="AY694" i="1"/>
  <c r="AZ694" i="1" s="1"/>
  <c r="AX694" i="1"/>
  <c r="AW694" i="1"/>
  <c r="AV694" i="1"/>
  <c r="AU694" i="1"/>
  <c r="AT694" i="1"/>
  <c r="AY693" i="1"/>
  <c r="AZ693" i="1" s="1"/>
  <c r="AX693" i="1"/>
  <c r="AW693" i="1"/>
  <c r="AV693" i="1"/>
  <c r="AU693" i="1"/>
  <c r="AT693" i="1"/>
  <c r="AY692" i="1"/>
  <c r="AZ692" i="1" s="1"/>
  <c r="AX692" i="1"/>
  <c r="AW692" i="1"/>
  <c r="AV692" i="1"/>
  <c r="AU692" i="1"/>
  <c r="AT692" i="1"/>
  <c r="AY691" i="1"/>
  <c r="AZ691" i="1" s="1"/>
  <c r="AX691" i="1"/>
  <c r="AW691" i="1"/>
  <c r="AV691" i="1"/>
  <c r="AU691" i="1"/>
  <c r="AT691" i="1"/>
  <c r="AY690" i="1"/>
  <c r="AZ690" i="1" s="1"/>
  <c r="AX690" i="1"/>
  <c r="AW690" i="1"/>
  <c r="AV690" i="1"/>
  <c r="AU690" i="1"/>
  <c r="AT690" i="1"/>
  <c r="AY689" i="1"/>
  <c r="AZ689" i="1" s="1"/>
  <c r="AX689" i="1"/>
  <c r="AW689" i="1"/>
  <c r="AV689" i="1"/>
  <c r="AU689" i="1"/>
  <c r="AT689" i="1"/>
  <c r="AY688" i="1"/>
  <c r="AZ688" i="1" s="1"/>
  <c r="AX688" i="1"/>
  <c r="AW688" i="1"/>
  <c r="AV688" i="1"/>
  <c r="AU688" i="1"/>
  <c r="AT688" i="1"/>
  <c r="AY687" i="1"/>
  <c r="AZ687" i="1" s="1"/>
  <c r="AX687" i="1"/>
  <c r="AW687" i="1"/>
  <c r="AV687" i="1"/>
  <c r="AU687" i="1"/>
  <c r="AT687" i="1"/>
  <c r="AY686" i="1"/>
  <c r="AZ686" i="1" s="1"/>
  <c r="AX686" i="1"/>
  <c r="AW686" i="1"/>
  <c r="AV686" i="1"/>
  <c r="AU686" i="1"/>
  <c r="AT686" i="1"/>
  <c r="AY685" i="1"/>
  <c r="AZ685" i="1" s="1"/>
  <c r="AX685" i="1"/>
  <c r="AW685" i="1"/>
  <c r="AV685" i="1"/>
  <c r="AU685" i="1"/>
  <c r="AT685" i="1"/>
  <c r="AY684" i="1"/>
  <c r="AZ684" i="1" s="1"/>
  <c r="AX684" i="1"/>
  <c r="AW684" i="1"/>
  <c r="AV684" i="1"/>
  <c r="AU684" i="1"/>
  <c r="AT684" i="1"/>
  <c r="AY683" i="1"/>
  <c r="AZ683" i="1" s="1"/>
  <c r="AX683" i="1"/>
  <c r="AW683" i="1"/>
  <c r="AV683" i="1"/>
  <c r="AU683" i="1"/>
  <c r="AT683" i="1"/>
  <c r="AY682" i="1"/>
  <c r="AZ682" i="1" s="1"/>
  <c r="AX682" i="1"/>
  <c r="AW682" i="1"/>
  <c r="AV682" i="1"/>
  <c r="AU682" i="1"/>
  <c r="AT682" i="1"/>
  <c r="AY681" i="1"/>
  <c r="AZ681" i="1" s="1"/>
  <c r="AX681" i="1"/>
  <c r="AW681" i="1"/>
  <c r="AV681" i="1"/>
  <c r="AU681" i="1"/>
  <c r="AT681" i="1"/>
  <c r="AY680" i="1"/>
  <c r="AZ680" i="1" s="1"/>
  <c r="AX680" i="1"/>
  <c r="AW680" i="1"/>
  <c r="AV680" i="1"/>
  <c r="AU680" i="1"/>
  <c r="AT680" i="1"/>
  <c r="AY679" i="1"/>
  <c r="AZ679" i="1" s="1"/>
  <c r="AX679" i="1"/>
  <c r="AW679" i="1"/>
  <c r="AV679" i="1"/>
  <c r="AU679" i="1"/>
  <c r="AT679" i="1"/>
  <c r="AY678" i="1"/>
  <c r="AZ678" i="1" s="1"/>
  <c r="AX678" i="1"/>
  <c r="AW678" i="1"/>
  <c r="AV678" i="1"/>
  <c r="AU678" i="1"/>
  <c r="AT678" i="1"/>
  <c r="AY677" i="1"/>
  <c r="AZ677" i="1" s="1"/>
  <c r="AX677" i="1"/>
  <c r="AW677" i="1"/>
  <c r="AV677" i="1"/>
  <c r="AU677" i="1"/>
  <c r="AT677" i="1"/>
  <c r="AY442" i="1"/>
  <c r="AZ442" i="1" s="1"/>
  <c r="AX442" i="1"/>
  <c r="AW442" i="1"/>
  <c r="AV442" i="1"/>
  <c r="AU442" i="1"/>
  <c r="AT442" i="1"/>
  <c r="AY436" i="1"/>
  <c r="AZ436" i="1" s="1"/>
  <c r="AX436" i="1"/>
  <c r="AW436" i="1"/>
  <c r="AV436" i="1"/>
  <c r="AU436" i="1"/>
  <c r="AT436" i="1"/>
  <c r="AY435" i="1"/>
  <c r="AZ435" i="1" s="1"/>
  <c r="AX435" i="1"/>
  <c r="AW435" i="1"/>
  <c r="AV435" i="1"/>
  <c r="AU435" i="1"/>
  <c r="AT435" i="1"/>
  <c r="AY434" i="1"/>
  <c r="AZ434" i="1" s="1"/>
  <c r="AX434" i="1"/>
  <c r="AW434" i="1"/>
  <c r="AV434" i="1"/>
  <c r="AU434" i="1"/>
  <c r="AT434" i="1"/>
  <c r="AY676" i="1"/>
  <c r="AZ676" i="1" s="1"/>
  <c r="AX676" i="1"/>
  <c r="AW676" i="1"/>
  <c r="AV676" i="1"/>
  <c r="AU676" i="1"/>
  <c r="AT676" i="1"/>
  <c r="AY675" i="1"/>
  <c r="AZ675" i="1" s="1"/>
  <c r="AX675" i="1"/>
  <c r="AW675" i="1"/>
  <c r="AV675" i="1"/>
  <c r="AU675" i="1"/>
  <c r="AT675" i="1"/>
  <c r="AY674" i="1"/>
  <c r="AZ674" i="1" s="1"/>
  <c r="AX674" i="1"/>
  <c r="AW674" i="1"/>
  <c r="AV674" i="1"/>
  <c r="AU674" i="1"/>
  <c r="AT674" i="1"/>
  <c r="AY673" i="1"/>
  <c r="AZ673" i="1" s="1"/>
  <c r="AX673" i="1"/>
  <c r="AW673" i="1"/>
  <c r="AV673" i="1"/>
  <c r="AU673" i="1"/>
  <c r="AT673" i="1"/>
  <c r="AY672" i="1"/>
  <c r="AZ672" i="1" s="1"/>
  <c r="AX672" i="1"/>
  <c r="AW672" i="1"/>
  <c r="AV672" i="1"/>
  <c r="AU672" i="1"/>
  <c r="AT672" i="1"/>
  <c r="AY671" i="1"/>
  <c r="AZ671" i="1" s="1"/>
  <c r="AX671" i="1"/>
  <c r="AW671" i="1"/>
  <c r="AV671" i="1"/>
  <c r="AU671" i="1"/>
  <c r="AT671" i="1"/>
  <c r="AY670" i="1"/>
  <c r="AZ670" i="1" s="1"/>
  <c r="AX670" i="1"/>
  <c r="AW670" i="1"/>
  <c r="AV670" i="1"/>
  <c r="AU670" i="1"/>
  <c r="AT670" i="1"/>
  <c r="AY769" i="1"/>
  <c r="AZ769" i="1" s="1"/>
  <c r="AX769" i="1"/>
  <c r="AW769" i="1"/>
  <c r="AV769" i="1"/>
  <c r="AU769" i="1"/>
  <c r="AT769" i="1"/>
  <c r="AY553" i="1"/>
  <c r="AZ553" i="1" s="1"/>
  <c r="AX553" i="1"/>
  <c r="AW553" i="1"/>
  <c r="AV553" i="1"/>
  <c r="AU553" i="1"/>
  <c r="AT553" i="1"/>
  <c r="AY552" i="1"/>
  <c r="AZ552" i="1" s="1"/>
  <c r="AX552" i="1"/>
  <c r="AW552" i="1"/>
  <c r="AV552" i="1"/>
  <c r="AU552" i="1"/>
  <c r="AT552" i="1"/>
  <c r="AY551" i="1"/>
  <c r="AZ551" i="1" s="1"/>
  <c r="AX551" i="1"/>
  <c r="AW551" i="1"/>
  <c r="AV551" i="1"/>
  <c r="AU551" i="1"/>
  <c r="AT551" i="1"/>
  <c r="AY660" i="1"/>
  <c r="AZ660" i="1" s="1"/>
  <c r="AX660" i="1"/>
  <c r="AW660" i="1"/>
  <c r="AV660" i="1"/>
  <c r="AU660" i="1"/>
  <c r="AT660" i="1"/>
  <c r="AY669" i="1"/>
  <c r="AZ669" i="1" s="1"/>
  <c r="AX669" i="1"/>
  <c r="AW669" i="1"/>
  <c r="AV669" i="1"/>
  <c r="AU669" i="1"/>
  <c r="AT669" i="1"/>
  <c r="AY658" i="1"/>
  <c r="AZ658" i="1" s="1"/>
  <c r="AX658" i="1"/>
  <c r="AW658" i="1"/>
  <c r="AV658" i="1"/>
  <c r="AU658" i="1"/>
  <c r="AT658" i="1"/>
  <c r="AY657" i="1"/>
  <c r="AZ657" i="1" s="1"/>
  <c r="AX657" i="1"/>
  <c r="AW657" i="1"/>
  <c r="AV657" i="1"/>
  <c r="AU657" i="1"/>
  <c r="AT657" i="1"/>
  <c r="AY656" i="1"/>
  <c r="AZ656" i="1" s="1"/>
  <c r="AX656" i="1"/>
  <c r="AW656" i="1"/>
  <c r="AV656" i="1"/>
  <c r="AU656" i="1"/>
  <c r="AT656" i="1"/>
  <c r="AY655" i="1"/>
  <c r="AZ655" i="1" s="1"/>
  <c r="AX655" i="1"/>
  <c r="AW655" i="1"/>
  <c r="AV655" i="1"/>
  <c r="AU655" i="1"/>
  <c r="AT655" i="1"/>
  <c r="AY654" i="1"/>
  <c r="AZ654" i="1" s="1"/>
  <c r="AX654" i="1"/>
  <c r="AW654" i="1"/>
  <c r="AV654" i="1"/>
  <c r="AU654" i="1"/>
  <c r="AT654" i="1"/>
  <c r="AY668" i="1"/>
  <c r="AZ668" i="1" s="1"/>
  <c r="AX668" i="1"/>
  <c r="AW668" i="1"/>
  <c r="AV668" i="1"/>
  <c r="AU668" i="1"/>
  <c r="AT668" i="1"/>
  <c r="AY652" i="1"/>
  <c r="AZ652" i="1" s="1"/>
  <c r="AX652" i="1"/>
  <c r="AW652" i="1"/>
  <c r="AV652" i="1"/>
  <c r="AU652" i="1"/>
  <c r="AT652" i="1"/>
  <c r="AY651" i="1"/>
  <c r="AZ651" i="1" s="1"/>
  <c r="AX651" i="1"/>
  <c r="AW651" i="1"/>
  <c r="AV651" i="1"/>
  <c r="AU651" i="1"/>
  <c r="AT651" i="1"/>
  <c r="AY650" i="1"/>
  <c r="AZ650" i="1" s="1"/>
  <c r="AX650" i="1"/>
  <c r="AW650" i="1"/>
  <c r="AV650" i="1"/>
  <c r="AU650" i="1"/>
  <c r="AT650" i="1"/>
  <c r="AY667" i="1"/>
  <c r="AZ667" i="1" s="1"/>
  <c r="AX667" i="1"/>
  <c r="AW667" i="1"/>
  <c r="AV667" i="1"/>
  <c r="AU667" i="1"/>
  <c r="AT667" i="1"/>
  <c r="AY666" i="1"/>
  <c r="AZ666" i="1" s="1"/>
  <c r="AX666" i="1"/>
  <c r="AW666" i="1"/>
  <c r="AV666" i="1"/>
  <c r="AU666" i="1"/>
  <c r="AT666" i="1"/>
  <c r="AY665" i="1"/>
  <c r="AZ665" i="1" s="1"/>
  <c r="AX665" i="1"/>
  <c r="AW665" i="1"/>
  <c r="AV665" i="1"/>
  <c r="AU665" i="1"/>
  <c r="AT665" i="1"/>
  <c r="AY664" i="1"/>
  <c r="AZ664" i="1" s="1"/>
  <c r="AX664" i="1"/>
  <c r="AW664" i="1"/>
  <c r="AV664" i="1"/>
  <c r="AU664" i="1"/>
  <c r="AT664" i="1"/>
  <c r="AY645" i="1"/>
  <c r="AZ645" i="1" s="1"/>
  <c r="AX645" i="1"/>
  <c r="AW645" i="1"/>
  <c r="AV645" i="1"/>
  <c r="AU645" i="1"/>
  <c r="AT645" i="1"/>
  <c r="AY585" i="1"/>
  <c r="AZ585" i="1" s="1"/>
  <c r="AX585" i="1"/>
  <c r="AW585" i="1"/>
  <c r="AV585" i="1"/>
  <c r="AU585" i="1"/>
  <c r="AT585" i="1"/>
  <c r="AY642" i="1"/>
  <c r="AZ642" i="1" s="1"/>
  <c r="AX642" i="1"/>
  <c r="AW642" i="1"/>
  <c r="AV642" i="1"/>
  <c r="AU642" i="1"/>
  <c r="AT642" i="1"/>
  <c r="AY383" i="1"/>
  <c r="AZ383" i="1" s="1"/>
  <c r="AX383" i="1"/>
  <c r="AW383" i="1"/>
  <c r="AV383" i="1"/>
  <c r="AU383" i="1"/>
  <c r="AT383" i="1"/>
  <c r="AY150" i="1"/>
  <c r="AZ150" i="1" s="1"/>
  <c r="AX150" i="1"/>
  <c r="AW150" i="1"/>
  <c r="AV150" i="1"/>
  <c r="AU150" i="1"/>
  <c r="AT150" i="1"/>
  <c r="AY639" i="1"/>
  <c r="AZ639" i="1" s="1"/>
  <c r="AX639" i="1"/>
  <c r="AW639" i="1"/>
  <c r="AV639" i="1"/>
  <c r="AU639" i="1"/>
  <c r="AT639" i="1"/>
  <c r="AY638" i="1"/>
  <c r="AZ638" i="1" s="1"/>
  <c r="AX638" i="1"/>
  <c r="AW638" i="1"/>
  <c r="AV638" i="1"/>
  <c r="AU638" i="1"/>
  <c r="AT638" i="1"/>
  <c r="AY637" i="1"/>
  <c r="AZ637" i="1" s="1"/>
  <c r="AX637" i="1"/>
  <c r="AW637" i="1"/>
  <c r="AV637" i="1"/>
  <c r="AU637" i="1"/>
  <c r="AT637" i="1"/>
  <c r="AY636" i="1"/>
  <c r="AZ636" i="1" s="1"/>
  <c r="AX636" i="1"/>
  <c r="AW636" i="1"/>
  <c r="AV636" i="1"/>
  <c r="AU636" i="1"/>
  <c r="AT636" i="1"/>
  <c r="AY635" i="1"/>
  <c r="AZ635" i="1" s="1"/>
  <c r="AX635" i="1"/>
  <c r="AW635" i="1"/>
  <c r="AV635" i="1"/>
  <c r="AU635" i="1"/>
  <c r="AT635" i="1"/>
  <c r="AY634" i="1"/>
  <c r="AZ634" i="1" s="1"/>
  <c r="AX634" i="1"/>
  <c r="AW634" i="1"/>
  <c r="AV634" i="1"/>
  <c r="AU634" i="1"/>
  <c r="AT634" i="1"/>
  <c r="AY584" i="1"/>
  <c r="AZ584" i="1" s="1"/>
  <c r="AX584" i="1"/>
  <c r="AW584" i="1"/>
  <c r="AV584" i="1"/>
  <c r="AU584" i="1"/>
  <c r="AT584" i="1"/>
  <c r="AY562" i="1"/>
  <c r="AZ562" i="1" s="1"/>
  <c r="AX562" i="1"/>
  <c r="AW562" i="1"/>
  <c r="AV562" i="1"/>
  <c r="AU562" i="1"/>
  <c r="AT562" i="1"/>
  <c r="AY629" i="1"/>
  <c r="AZ629" i="1" s="1"/>
  <c r="AX629" i="1"/>
  <c r="AW629" i="1"/>
  <c r="AV629" i="1"/>
  <c r="AU629" i="1"/>
  <c r="AT629" i="1"/>
  <c r="AY628" i="1"/>
  <c r="AZ628" i="1" s="1"/>
  <c r="AX628" i="1"/>
  <c r="AW628" i="1"/>
  <c r="AV628" i="1"/>
  <c r="AU628" i="1"/>
  <c r="AT628" i="1"/>
  <c r="AY627" i="1"/>
  <c r="AZ627" i="1" s="1"/>
  <c r="AX627" i="1"/>
  <c r="AW627" i="1"/>
  <c r="AV627" i="1"/>
  <c r="AU627" i="1"/>
  <c r="AT627" i="1"/>
  <c r="AY626" i="1"/>
  <c r="AZ626" i="1" s="1"/>
  <c r="AX626" i="1"/>
  <c r="AW626" i="1"/>
  <c r="AV626" i="1"/>
  <c r="AU626" i="1"/>
  <c r="AT626" i="1"/>
  <c r="AY625" i="1"/>
  <c r="AZ625" i="1" s="1"/>
  <c r="AX625" i="1"/>
  <c r="AW625" i="1"/>
  <c r="AV625" i="1"/>
  <c r="AU625" i="1"/>
  <c r="AT625" i="1"/>
  <c r="AY662" i="1"/>
  <c r="AZ662" i="1" s="1"/>
  <c r="AX662" i="1"/>
  <c r="AW662" i="1"/>
  <c r="AV662" i="1"/>
  <c r="AU662" i="1"/>
  <c r="AT662" i="1"/>
  <c r="AY622" i="1"/>
  <c r="AZ622" i="1" s="1"/>
  <c r="AX622" i="1"/>
  <c r="AW622" i="1"/>
  <c r="AV622" i="1"/>
  <c r="AU622" i="1"/>
  <c r="AT622" i="1"/>
  <c r="AY621" i="1"/>
  <c r="AZ621" i="1" s="1"/>
  <c r="AX621" i="1"/>
  <c r="AW621" i="1"/>
  <c r="AV621" i="1"/>
  <c r="AU621" i="1"/>
  <c r="AT621" i="1"/>
  <c r="AY620" i="1"/>
  <c r="AZ620" i="1" s="1"/>
  <c r="AX620" i="1"/>
  <c r="AW620" i="1"/>
  <c r="AV620" i="1"/>
  <c r="AU620" i="1"/>
  <c r="AT620" i="1"/>
  <c r="AY550" i="1"/>
  <c r="AZ550" i="1" s="1"/>
  <c r="AX550" i="1"/>
  <c r="AW550" i="1"/>
  <c r="AV550" i="1"/>
  <c r="AU550" i="1"/>
  <c r="AT550" i="1"/>
  <c r="AY549" i="1"/>
  <c r="AZ549" i="1" s="1"/>
  <c r="AX549" i="1"/>
  <c r="AW549" i="1"/>
  <c r="AV549" i="1"/>
  <c r="AU549" i="1"/>
  <c r="AT549" i="1"/>
  <c r="AY537" i="1"/>
  <c r="AZ537" i="1" s="1"/>
  <c r="AX537" i="1"/>
  <c r="AW537" i="1"/>
  <c r="AV537" i="1"/>
  <c r="AU537" i="1"/>
  <c r="AT537" i="1"/>
  <c r="AY489" i="1"/>
  <c r="AZ489" i="1" s="1"/>
  <c r="AX489" i="1"/>
  <c r="AW489" i="1"/>
  <c r="AV489" i="1"/>
  <c r="AU489" i="1"/>
  <c r="AT489" i="1"/>
  <c r="AY488" i="1"/>
  <c r="AZ488" i="1" s="1"/>
  <c r="AX488" i="1"/>
  <c r="AW488" i="1"/>
  <c r="AV488" i="1"/>
  <c r="AU488" i="1"/>
  <c r="AT488" i="1"/>
  <c r="AY487" i="1"/>
  <c r="AZ487" i="1" s="1"/>
  <c r="AX487" i="1"/>
  <c r="AW487" i="1"/>
  <c r="AV487" i="1"/>
  <c r="AU487" i="1"/>
  <c r="AT487" i="1"/>
  <c r="AY613" i="1"/>
  <c r="AZ613" i="1" s="1"/>
  <c r="AX613" i="1"/>
  <c r="AW613" i="1"/>
  <c r="AV613" i="1"/>
  <c r="AU613" i="1"/>
  <c r="AT613" i="1"/>
  <c r="AY612" i="1"/>
  <c r="AZ612" i="1" s="1"/>
  <c r="AX612" i="1"/>
  <c r="AW612" i="1"/>
  <c r="AV612" i="1"/>
  <c r="AU612" i="1"/>
  <c r="AT612" i="1"/>
  <c r="AY609" i="1"/>
  <c r="AZ609" i="1" s="1"/>
  <c r="AX609" i="1"/>
  <c r="AW609" i="1"/>
  <c r="AV609" i="1"/>
  <c r="AU609" i="1"/>
  <c r="AT609" i="1"/>
  <c r="AY608" i="1"/>
  <c r="AZ608" i="1" s="1"/>
  <c r="AX608" i="1"/>
  <c r="AW608" i="1"/>
  <c r="AV608" i="1"/>
  <c r="AU608" i="1"/>
  <c r="AT608" i="1"/>
  <c r="AY607" i="1"/>
  <c r="AZ607" i="1" s="1"/>
  <c r="AX607" i="1"/>
  <c r="AW607" i="1"/>
  <c r="AV607" i="1"/>
  <c r="AU607" i="1"/>
  <c r="AT607" i="1"/>
  <c r="AY606" i="1"/>
  <c r="AZ606" i="1" s="1"/>
  <c r="AX606" i="1"/>
  <c r="AW606" i="1"/>
  <c r="AV606" i="1"/>
  <c r="AU606" i="1"/>
  <c r="AT606" i="1"/>
  <c r="AY605" i="1"/>
  <c r="AZ605" i="1" s="1"/>
  <c r="AX605" i="1"/>
  <c r="AW605" i="1"/>
  <c r="AV605" i="1"/>
  <c r="AU605" i="1"/>
  <c r="AT605" i="1"/>
  <c r="AY604" i="1"/>
  <c r="AZ604" i="1" s="1"/>
  <c r="AX604" i="1"/>
  <c r="AW604" i="1"/>
  <c r="AV604" i="1"/>
  <c r="AU604" i="1"/>
  <c r="AT604" i="1"/>
  <c r="AY603" i="1"/>
  <c r="AZ603" i="1" s="1"/>
  <c r="AX603" i="1"/>
  <c r="AW603" i="1"/>
  <c r="AV603" i="1"/>
  <c r="AU603" i="1"/>
  <c r="AT603" i="1"/>
  <c r="AY602" i="1"/>
  <c r="AZ602" i="1" s="1"/>
  <c r="AX602" i="1"/>
  <c r="AW602" i="1"/>
  <c r="AV602" i="1"/>
  <c r="AU602" i="1"/>
  <c r="AT602" i="1"/>
  <c r="AY601" i="1"/>
  <c r="AZ601" i="1" s="1"/>
  <c r="AX601" i="1"/>
  <c r="AW601" i="1"/>
  <c r="AV601" i="1"/>
  <c r="AU601" i="1"/>
  <c r="AT601" i="1"/>
  <c r="AY600" i="1"/>
  <c r="AZ600" i="1" s="1"/>
  <c r="AX600" i="1"/>
  <c r="AW600" i="1"/>
  <c r="AV600" i="1"/>
  <c r="AU600" i="1"/>
  <c r="AT600" i="1"/>
  <c r="AY599" i="1"/>
  <c r="AZ599" i="1" s="1"/>
  <c r="AX599" i="1"/>
  <c r="AW599" i="1"/>
  <c r="AV599" i="1"/>
  <c r="AU599" i="1"/>
  <c r="AT599" i="1"/>
  <c r="AY598" i="1"/>
  <c r="AZ598" i="1" s="1"/>
  <c r="AX598" i="1"/>
  <c r="AW598" i="1"/>
  <c r="AV598" i="1"/>
  <c r="AU598" i="1"/>
  <c r="AT598" i="1"/>
  <c r="AY597" i="1"/>
  <c r="AZ597" i="1" s="1"/>
  <c r="AX597" i="1"/>
  <c r="AW597" i="1"/>
  <c r="AV597" i="1"/>
  <c r="AU597" i="1"/>
  <c r="AT597" i="1"/>
  <c r="AY596" i="1"/>
  <c r="AZ596" i="1" s="1"/>
  <c r="AX596" i="1"/>
  <c r="AW596" i="1"/>
  <c r="AV596" i="1"/>
  <c r="AU596" i="1"/>
  <c r="AT596" i="1"/>
  <c r="AY595" i="1"/>
  <c r="AZ595" i="1" s="1"/>
  <c r="AX595" i="1"/>
  <c r="AW595" i="1"/>
  <c r="AV595" i="1"/>
  <c r="AU595" i="1"/>
  <c r="AT595" i="1"/>
  <c r="AY594" i="1"/>
  <c r="AZ594" i="1" s="1"/>
  <c r="AX594" i="1"/>
  <c r="AW594" i="1"/>
  <c r="AV594" i="1"/>
  <c r="AU594" i="1"/>
  <c r="AT594" i="1"/>
  <c r="AY593" i="1"/>
  <c r="AZ593" i="1" s="1"/>
  <c r="AX593" i="1"/>
  <c r="AW593" i="1"/>
  <c r="AV593" i="1"/>
  <c r="AU593" i="1"/>
  <c r="AT593" i="1"/>
  <c r="AY592" i="1"/>
  <c r="AZ592" i="1" s="1"/>
  <c r="AX592" i="1"/>
  <c r="AW592" i="1"/>
  <c r="AV592" i="1"/>
  <c r="AU592" i="1"/>
  <c r="AT592" i="1"/>
  <c r="AY591" i="1"/>
  <c r="AZ591" i="1" s="1"/>
  <c r="AX591" i="1"/>
  <c r="AW591" i="1"/>
  <c r="AV591" i="1"/>
  <c r="AU591" i="1"/>
  <c r="AT591" i="1"/>
  <c r="AY590" i="1"/>
  <c r="AZ590" i="1" s="1"/>
  <c r="AX590" i="1"/>
  <c r="AW590" i="1"/>
  <c r="AV590" i="1"/>
  <c r="AU590" i="1"/>
  <c r="AT590" i="1"/>
  <c r="AY589" i="1"/>
  <c r="AZ589" i="1" s="1"/>
  <c r="AX589" i="1"/>
  <c r="AW589" i="1"/>
  <c r="AV589" i="1"/>
  <c r="AU589" i="1"/>
  <c r="AT589" i="1"/>
  <c r="AY588" i="1"/>
  <c r="AZ588" i="1" s="1"/>
  <c r="AX588" i="1"/>
  <c r="AW588" i="1"/>
  <c r="AV588" i="1"/>
  <c r="AU588" i="1"/>
  <c r="AT588" i="1"/>
  <c r="AY762" i="1"/>
  <c r="AZ762" i="1" s="1"/>
  <c r="AX762" i="1"/>
  <c r="AW762" i="1"/>
  <c r="AV762" i="1"/>
  <c r="AU762" i="1"/>
  <c r="AT762" i="1"/>
  <c r="AY472" i="1"/>
  <c r="AZ472" i="1" s="1"/>
  <c r="AX472" i="1"/>
  <c r="AW472" i="1"/>
  <c r="AV472" i="1"/>
  <c r="AU472" i="1"/>
  <c r="AT472" i="1"/>
  <c r="AY471" i="1"/>
  <c r="AZ471" i="1" s="1"/>
  <c r="AX471" i="1"/>
  <c r="AW471" i="1"/>
  <c r="AV471" i="1"/>
  <c r="AU471" i="1"/>
  <c r="AT471" i="1"/>
  <c r="AY583" i="1"/>
  <c r="AZ583" i="1" s="1"/>
  <c r="AX583" i="1"/>
  <c r="AW583" i="1"/>
  <c r="AV583" i="1"/>
  <c r="AU583" i="1"/>
  <c r="AT583" i="1"/>
  <c r="AY582" i="1"/>
  <c r="AZ582" i="1" s="1"/>
  <c r="AX582" i="1"/>
  <c r="AW582" i="1"/>
  <c r="AV582" i="1"/>
  <c r="AU582" i="1"/>
  <c r="AT582" i="1"/>
  <c r="AY581" i="1"/>
  <c r="AZ581" i="1" s="1"/>
  <c r="AX581" i="1"/>
  <c r="AW581" i="1"/>
  <c r="AV581" i="1"/>
  <c r="AU581" i="1"/>
  <c r="AT581" i="1"/>
  <c r="AY580" i="1"/>
  <c r="AZ580" i="1" s="1"/>
  <c r="AX580" i="1"/>
  <c r="AW580" i="1"/>
  <c r="AV580" i="1"/>
  <c r="AU580" i="1"/>
  <c r="AT580" i="1"/>
  <c r="AY579" i="1"/>
  <c r="AZ579" i="1" s="1"/>
  <c r="AX579" i="1"/>
  <c r="AW579" i="1"/>
  <c r="AV579" i="1"/>
  <c r="AU579" i="1"/>
  <c r="AT579" i="1"/>
  <c r="AY578" i="1"/>
  <c r="AZ578" i="1" s="1"/>
  <c r="AX578" i="1"/>
  <c r="AW578" i="1"/>
  <c r="AV578" i="1"/>
  <c r="AU578" i="1"/>
  <c r="AT578" i="1"/>
  <c r="AY577" i="1"/>
  <c r="AZ577" i="1" s="1"/>
  <c r="AX577" i="1"/>
  <c r="AW577" i="1"/>
  <c r="AV577" i="1"/>
  <c r="AU577" i="1"/>
  <c r="AT577" i="1"/>
  <c r="AY576" i="1"/>
  <c r="AZ576" i="1" s="1"/>
  <c r="AX576" i="1"/>
  <c r="AW576" i="1"/>
  <c r="AV576" i="1"/>
  <c r="AU576" i="1"/>
  <c r="AT576" i="1"/>
  <c r="AY575" i="1"/>
  <c r="AZ575" i="1" s="1"/>
  <c r="AX575" i="1"/>
  <c r="AW575" i="1"/>
  <c r="AV575" i="1"/>
  <c r="AU575" i="1"/>
  <c r="AT575" i="1"/>
  <c r="AY574" i="1"/>
  <c r="AZ574" i="1" s="1"/>
  <c r="AX574" i="1"/>
  <c r="AW574" i="1"/>
  <c r="AV574" i="1"/>
  <c r="AU574" i="1"/>
  <c r="AT574" i="1"/>
  <c r="AY573" i="1"/>
  <c r="AZ573" i="1" s="1"/>
  <c r="AX573" i="1"/>
  <c r="AW573" i="1"/>
  <c r="AV573" i="1"/>
  <c r="AU573" i="1"/>
  <c r="AT573" i="1"/>
  <c r="AY572" i="1"/>
  <c r="AZ572" i="1" s="1"/>
  <c r="AX572" i="1"/>
  <c r="AW572" i="1"/>
  <c r="AV572" i="1"/>
  <c r="AU572" i="1"/>
  <c r="AT572" i="1"/>
  <c r="AY571" i="1"/>
  <c r="AZ571" i="1" s="1"/>
  <c r="AX571" i="1"/>
  <c r="AW571" i="1"/>
  <c r="AV571" i="1"/>
  <c r="AU571" i="1"/>
  <c r="AT571" i="1"/>
  <c r="AY570" i="1"/>
  <c r="AZ570" i="1" s="1"/>
  <c r="AX570" i="1"/>
  <c r="AW570" i="1"/>
  <c r="AV570" i="1"/>
  <c r="AU570" i="1"/>
  <c r="AT570" i="1"/>
  <c r="AY569" i="1"/>
  <c r="AZ569" i="1" s="1"/>
  <c r="AX569" i="1"/>
  <c r="AW569" i="1"/>
  <c r="AV569" i="1"/>
  <c r="AU569" i="1"/>
  <c r="AT569" i="1"/>
  <c r="AY568" i="1"/>
  <c r="AZ568" i="1" s="1"/>
  <c r="AX568" i="1"/>
  <c r="AW568" i="1"/>
  <c r="AV568" i="1"/>
  <c r="AU568" i="1"/>
  <c r="AT568" i="1"/>
  <c r="AY567" i="1"/>
  <c r="AZ567" i="1" s="1"/>
  <c r="AX567" i="1"/>
  <c r="AW567" i="1"/>
  <c r="AV567" i="1"/>
  <c r="AU567" i="1"/>
  <c r="AT567" i="1"/>
  <c r="AY566" i="1"/>
  <c r="AZ566" i="1" s="1"/>
  <c r="AX566" i="1"/>
  <c r="AW566" i="1"/>
  <c r="AV566" i="1"/>
  <c r="AU566" i="1"/>
  <c r="AT566" i="1"/>
  <c r="AY565" i="1"/>
  <c r="AZ565" i="1" s="1"/>
  <c r="AX565" i="1"/>
  <c r="AW565" i="1"/>
  <c r="AV565" i="1"/>
  <c r="AU565" i="1"/>
  <c r="AT565" i="1"/>
  <c r="AY564" i="1"/>
  <c r="AZ564" i="1" s="1"/>
  <c r="AX564" i="1"/>
  <c r="AW564" i="1"/>
  <c r="AV564" i="1"/>
  <c r="AU564" i="1"/>
  <c r="AT564" i="1"/>
  <c r="AY563" i="1"/>
  <c r="AZ563" i="1" s="1"/>
  <c r="AX563" i="1"/>
  <c r="AW563" i="1"/>
  <c r="AV563" i="1"/>
  <c r="AU563" i="1"/>
  <c r="AT563" i="1"/>
  <c r="AY454" i="1"/>
  <c r="AZ454" i="1" s="1"/>
  <c r="AX454" i="1"/>
  <c r="AW454" i="1"/>
  <c r="AV454" i="1"/>
  <c r="AU454" i="1"/>
  <c r="AT454" i="1"/>
  <c r="AY452" i="1"/>
  <c r="AZ452" i="1" s="1"/>
  <c r="AX452" i="1"/>
  <c r="AW452" i="1"/>
  <c r="AV452" i="1"/>
  <c r="AU452" i="1"/>
  <c r="AT452" i="1"/>
  <c r="AY661" i="1"/>
  <c r="AZ661" i="1" s="1"/>
  <c r="AX661" i="1"/>
  <c r="AW661" i="1"/>
  <c r="AV661" i="1"/>
  <c r="AU661" i="1"/>
  <c r="AT661" i="1"/>
  <c r="AY559" i="1"/>
  <c r="AZ559" i="1" s="1"/>
  <c r="AX559" i="1"/>
  <c r="AW559" i="1"/>
  <c r="AV559" i="1"/>
  <c r="AU559" i="1"/>
  <c r="AT559" i="1"/>
  <c r="AY558" i="1"/>
  <c r="AZ558" i="1" s="1"/>
  <c r="AX558" i="1"/>
  <c r="AW558" i="1"/>
  <c r="AV558" i="1"/>
  <c r="AU558" i="1"/>
  <c r="AT558" i="1"/>
  <c r="AY557" i="1"/>
  <c r="AZ557" i="1" s="1"/>
  <c r="AX557" i="1"/>
  <c r="AW557" i="1"/>
  <c r="AV557" i="1"/>
  <c r="AU557" i="1"/>
  <c r="AT557" i="1"/>
  <c r="AY556" i="1"/>
  <c r="AZ556" i="1" s="1"/>
  <c r="AX556" i="1"/>
  <c r="AW556" i="1"/>
  <c r="AV556" i="1"/>
  <c r="AU556" i="1"/>
  <c r="AT556" i="1"/>
  <c r="AY555" i="1"/>
  <c r="AZ555" i="1" s="1"/>
  <c r="AX555" i="1"/>
  <c r="AW555" i="1"/>
  <c r="AV555" i="1"/>
  <c r="AU555" i="1"/>
  <c r="AT555" i="1"/>
  <c r="AY554" i="1"/>
  <c r="AZ554" i="1" s="1"/>
  <c r="AX554" i="1"/>
  <c r="AW554" i="1"/>
  <c r="AV554" i="1"/>
  <c r="AU554" i="1"/>
  <c r="AT554" i="1"/>
  <c r="AY745" i="1"/>
  <c r="AZ745" i="1" s="1"/>
  <c r="AX745" i="1"/>
  <c r="AW745" i="1"/>
  <c r="AV745" i="1"/>
  <c r="AU745" i="1"/>
  <c r="AT745" i="1"/>
  <c r="AY744" i="1"/>
  <c r="AZ744" i="1" s="1"/>
  <c r="AX744" i="1"/>
  <c r="AW744" i="1"/>
  <c r="AV744" i="1"/>
  <c r="AU744" i="1"/>
  <c r="AT744" i="1"/>
  <c r="AY644" i="1"/>
  <c r="AZ644" i="1" s="1"/>
  <c r="AX644" i="1"/>
  <c r="AW644" i="1"/>
  <c r="AV644" i="1"/>
  <c r="AU644" i="1"/>
  <c r="AT644" i="1"/>
  <c r="AY641" i="1"/>
  <c r="AZ641" i="1" s="1"/>
  <c r="AX641" i="1"/>
  <c r="AW641" i="1"/>
  <c r="AV641" i="1"/>
  <c r="AU641" i="1"/>
  <c r="AT641" i="1"/>
  <c r="AY451" i="1"/>
  <c r="AZ451" i="1" s="1"/>
  <c r="AX451" i="1"/>
  <c r="AW451" i="1"/>
  <c r="AV451" i="1"/>
  <c r="AU451" i="1"/>
  <c r="AY548" i="1"/>
  <c r="AZ548" i="1" s="1"/>
  <c r="AX548" i="1"/>
  <c r="AW548" i="1"/>
  <c r="AV548" i="1"/>
  <c r="AU548" i="1"/>
  <c r="AT548" i="1"/>
  <c r="AY547" i="1"/>
  <c r="AZ547" i="1" s="1"/>
  <c r="AX547" i="1"/>
  <c r="AW547" i="1"/>
  <c r="AV547" i="1"/>
  <c r="AU547" i="1"/>
  <c r="AT547" i="1"/>
  <c r="AY546" i="1"/>
  <c r="AZ546" i="1" s="1"/>
  <c r="AX546" i="1"/>
  <c r="AW546" i="1"/>
  <c r="AV546" i="1"/>
  <c r="AU546" i="1"/>
  <c r="AT546" i="1"/>
  <c r="AY545" i="1"/>
  <c r="AZ545" i="1" s="1"/>
  <c r="AX545" i="1"/>
  <c r="AW545" i="1"/>
  <c r="AV545" i="1"/>
  <c r="AU545" i="1"/>
  <c r="AT545" i="1"/>
  <c r="AY544" i="1"/>
  <c r="AZ544" i="1" s="1"/>
  <c r="AX544" i="1"/>
  <c r="AW544" i="1"/>
  <c r="AV544" i="1"/>
  <c r="AU544" i="1"/>
  <c r="AT544" i="1"/>
  <c r="AY543" i="1"/>
  <c r="AZ543" i="1" s="1"/>
  <c r="AX543" i="1"/>
  <c r="AW543" i="1"/>
  <c r="AV543" i="1"/>
  <c r="AU543" i="1"/>
  <c r="AT543" i="1"/>
  <c r="AY542" i="1"/>
  <c r="AZ542" i="1" s="1"/>
  <c r="AX542" i="1"/>
  <c r="AW542" i="1"/>
  <c r="AV542" i="1"/>
  <c r="AU542" i="1"/>
  <c r="AT542" i="1"/>
  <c r="AY541" i="1"/>
  <c r="AZ541" i="1" s="1"/>
  <c r="AX541" i="1"/>
  <c r="AW541" i="1"/>
  <c r="AV541" i="1"/>
  <c r="AU541" i="1"/>
  <c r="AT541" i="1"/>
  <c r="AY540" i="1"/>
  <c r="AZ540" i="1" s="1"/>
  <c r="AX540" i="1"/>
  <c r="AW540" i="1"/>
  <c r="AV540" i="1"/>
  <c r="AU540" i="1"/>
  <c r="AT540" i="1"/>
  <c r="AY539" i="1"/>
  <c r="AZ539" i="1" s="1"/>
  <c r="AX539" i="1"/>
  <c r="AW539" i="1"/>
  <c r="AV539" i="1"/>
  <c r="AU539" i="1"/>
  <c r="AT539" i="1"/>
  <c r="AY538" i="1"/>
  <c r="AZ538" i="1" s="1"/>
  <c r="AX538" i="1"/>
  <c r="AW538" i="1"/>
  <c r="AV538" i="1"/>
  <c r="AU538" i="1"/>
  <c r="AT538" i="1"/>
  <c r="AY659" i="1"/>
  <c r="AZ659" i="1" s="1"/>
  <c r="AX659" i="1"/>
  <c r="AW659" i="1"/>
  <c r="AV659" i="1"/>
  <c r="AU659" i="1"/>
  <c r="AT659" i="1"/>
  <c r="AY536" i="1"/>
  <c r="AZ536" i="1" s="1"/>
  <c r="AX536" i="1"/>
  <c r="AW536" i="1"/>
  <c r="AV536" i="1"/>
  <c r="AU536" i="1"/>
  <c r="AT536" i="1"/>
  <c r="AY535" i="1"/>
  <c r="AZ535" i="1" s="1"/>
  <c r="AX535" i="1"/>
  <c r="AW535" i="1"/>
  <c r="AV535" i="1"/>
  <c r="AU535" i="1"/>
  <c r="AT535" i="1"/>
  <c r="AY534" i="1"/>
  <c r="AZ534" i="1" s="1"/>
  <c r="AX534" i="1"/>
  <c r="AW534" i="1"/>
  <c r="AV534" i="1"/>
  <c r="AU534" i="1"/>
  <c r="AT534" i="1"/>
  <c r="AY533" i="1"/>
  <c r="AZ533" i="1" s="1"/>
  <c r="AX533" i="1"/>
  <c r="AW533" i="1"/>
  <c r="AV533" i="1"/>
  <c r="AU533" i="1"/>
  <c r="AT533" i="1"/>
  <c r="AY532" i="1"/>
  <c r="AZ532" i="1" s="1"/>
  <c r="AX532" i="1"/>
  <c r="AW532" i="1"/>
  <c r="AV532" i="1"/>
  <c r="AU532" i="1"/>
  <c r="AT532" i="1"/>
  <c r="AY531" i="1"/>
  <c r="AZ531" i="1" s="1"/>
  <c r="AX531" i="1"/>
  <c r="AW531" i="1"/>
  <c r="AV531" i="1"/>
  <c r="AU531" i="1"/>
  <c r="AT531" i="1"/>
  <c r="AY530" i="1"/>
  <c r="AZ530" i="1" s="1"/>
  <c r="AX530" i="1"/>
  <c r="AW530" i="1"/>
  <c r="AV530" i="1"/>
  <c r="AU530" i="1"/>
  <c r="AT530" i="1"/>
  <c r="AY529" i="1"/>
  <c r="AZ529" i="1" s="1"/>
  <c r="AX529" i="1"/>
  <c r="AW529" i="1"/>
  <c r="AV529" i="1"/>
  <c r="AU529" i="1"/>
  <c r="AT529" i="1"/>
  <c r="AY528" i="1"/>
  <c r="AZ528" i="1" s="1"/>
  <c r="AX528" i="1"/>
  <c r="AW528" i="1"/>
  <c r="AV528" i="1"/>
  <c r="AU528" i="1"/>
  <c r="AT528" i="1"/>
  <c r="AY527" i="1"/>
  <c r="AZ527" i="1" s="1"/>
  <c r="AX527" i="1"/>
  <c r="AW527" i="1"/>
  <c r="AV527" i="1"/>
  <c r="AU527" i="1"/>
  <c r="AT527" i="1"/>
  <c r="AY526" i="1"/>
  <c r="AZ526" i="1" s="1"/>
  <c r="AX526" i="1"/>
  <c r="AW526" i="1"/>
  <c r="AV526" i="1"/>
  <c r="AU526" i="1"/>
  <c r="AT526" i="1"/>
  <c r="AY525" i="1"/>
  <c r="AZ525" i="1" s="1"/>
  <c r="AX525" i="1"/>
  <c r="AW525" i="1"/>
  <c r="AV525" i="1"/>
  <c r="AU525" i="1"/>
  <c r="AT525" i="1"/>
  <c r="AY524" i="1"/>
  <c r="AZ524" i="1" s="1"/>
  <c r="AX524" i="1"/>
  <c r="AW524" i="1"/>
  <c r="AV524" i="1"/>
  <c r="AU524" i="1"/>
  <c r="AT524" i="1"/>
  <c r="AY523" i="1"/>
  <c r="AZ523" i="1" s="1"/>
  <c r="AX523" i="1"/>
  <c r="AW523" i="1"/>
  <c r="AV523" i="1"/>
  <c r="AU523" i="1"/>
  <c r="AT523" i="1"/>
  <c r="AY522" i="1"/>
  <c r="AZ522" i="1" s="1"/>
  <c r="AX522" i="1"/>
  <c r="AW522" i="1"/>
  <c r="AV522" i="1"/>
  <c r="AU522" i="1"/>
  <c r="AT522" i="1"/>
  <c r="AY521" i="1"/>
  <c r="AZ521" i="1" s="1"/>
  <c r="AX521" i="1"/>
  <c r="AW521" i="1"/>
  <c r="AV521" i="1"/>
  <c r="AU521" i="1"/>
  <c r="AT521" i="1"/>
  <c r="AY520" i="1"/>
  <c r="AZ520" i="1" s="1"/>
  <c r="AX520" i="1"/>
  <c r="AW520" i="1"/>
  <c r="AV520" i="1"/>
  <c r="AU520" i="1"/>
  <c r="AT520" i="1"/>
  <c r="AY519" i="1"/>
  <c r="AZ519" i="1" s="1"/>
  <c r="AX519" i="1"/>
  <c r="AW519" i="1"/>
  <c r="AV519" i="1"/>
  <c r="AU519" i="1"/>
  <c r="AT519" i="1"/>
  <c r="AY518" i="1"/>
  <c r="AZ518" i="1" s="1"/>
  <c r="AX518" i="1"/>
  <c r="AW518" i="1"/>
  <c r="AV518" i="1"/>
  <c r="AU518" i="1"/>
  <c r="AT518" i="1"/>
  <c r="AY517" i="1"/>
  <c r="AZ517" i="1" s="1"/>
  <c r="AX517" i="1"/>
  <c r="AW517" i="1"/>
  <c r="AV517" i="1"/>
  <c r="AU517" i="1"/>
  <c r="AT517" i="1"/>
  <c r="AY516" i="1"/>
  <c r="AZ516" i="1" s="1"/>
  <c r="AX516" i="1"/>
  <c r="AW516" i="1"/>
  <c r="AV516" i="1"/>
  <c r="AU516" i="1"/>
  <c r="AT516" i="1"/>
  <c r="AY515" i="1"/>
  <c r="AZ515" i="1" s="1"/>
  <c r="AX515" i="1"/>
  <c r="AW515" i="1"/>
  <c r="AV515" i="1"/>
  <c r="AU515" i="1"/>
  <c r="AT515" i="1"/>
  <c r="AY514" i="1"/>
  <c r="AZ514" i="1" s="1"/>
  <c r="AX514" i="1"/>
  <c r="AW514" i="1"/>
  <c r="AV514" i="1"/>
  <c r="AU514" i="1"/>
  <c r="AT514" i="1"/>
  <c r="AY513" i="1"/>
  <c r="AZ513" i="1" s="1"/>
  <c r="AX513" i="1"/>
  <c r="AW513" i="1"/>
  <c r="AV513" i="1"/>
  <c r="AU513" i="1"/>
  <c r="AT513" i="1"/>
  <c r="AY512" i="1"/>
  <c r="AZ512" i="1" s="1"/>
  <c r="AX512" i="1"/>
  <c r="AW512" i="1"/>
  <c r="AV512" i="1"/>
  <c r="AU512" i="1"/>
  <c r="AT512" i="1"/>
  <c r="AY511" i="1"/>
  <c r="AZ511" i="1" s="1"/>
  <c r="AX511" i="1"/>
  <c r="AW511" i="1"/>
  <c r="AV511" i="1"/>
  <c r="AU511" i="1"/>
  <c r="AT511" i="1"/>
  <c r="AY510" i="1"/>
  <c r="AZ510" i="1" s="1"/>
  <c r="AX510" i="1"/>
  <c r="AW510" i="1"/>
  <c r="AV510" i="1"/>
  <c r="AU510" i="1"/>
  <c r="AT510" i="1"/>
  <c r="AY509" i="1"/>
  <c r="AZ509" i="1" s="1"/>
  <c r="AX509" i="1"/>
  <c r="AW509" i="1"/>
  <c r="AV509" i="1"/>
  <c r="AU509" i="1"/>
  <c r="AT509" i="1"/>
  <c r="AY508" i="1"/>
  <c r="AZ508" i="1" s="1"/>
  <c r="AX508" i="1"/>
  <c r="AW508" i="1"/>
  <c r="AV508" i="1"/>
  <c r="AU508" i="1"/>
  <c r="AT508" i="1"/>
  <c r="AY507" i="1"/>
  <c r="AZ507" i="1" s="1"/>
  <c r="AX507" i="1"/>
  <c r="AW507" i="1"/>
  <c r="AV507" i="1"/>
  <c r="AU507" i="1"/>
  <c r="AT507" i="1"/>
  <c r="AY506" i="1"/>
  <c r="AZ506" i="1" s="1"/>
  <c r="AX506" i="1"/>
  <c r="AW506" i="1"/>
  <c r="AV506" i="1"/>
  <c r="AU506" i="1"/>
  <c r="AT506" i="1"/>
  <c r="AY505" i="1"/>
  <c r="AZ505" i="1" s="1"/>
  <c r="AX505" i="1"/>
  <c r="AW505" i="1"/>
  <c r="AV505" i="1"/>
  <c r="AU505" i="1"/>
  <c r="AT505" i="1"/>
  <c r="AY504" i="1"/>
  <c r="AZ504" i="1" s="1"/>
  <c r="AX504" i="1"/>
  <c r="AW504" i="1"/>
  <c r="AV504" i="1"/>
  <c r="AU504" i="1"/>
  <c r="AT504" i="1"/>
  <c r="AY503" i="1"/>
  <c r="AZ503" i="1" s="1"/>
  <c r="AX503" i="1"/>
  <c r="AW503" i="1"/>
  <c r="AV503" i="1"/>
  <c r="AU503" i="1"/>
  <c r="AT503" i="1"/>
  <c r="AY502" i="1"/>
  <c r="AZ502" i="1" s="1"/>
  <c r="AX502" i="1"/>
  <c r="AW502" i="1"/>
  <c r="AV502" i="1"/>
  <c r="AU502" i="1"/>
  <c r="AT502" i="1"/>
  <c r="AY501" i="1"/>
  <c r="AZ501" i="1" s="1"/>
  <c r="AX501" i="1"/>
  <c r="AW501" i="1"/>
  <c r="AV501" i="1"/>
  <c r="AU501" i="1"/>
  <c r="AT501" i="1"/>
  <c r="AY500" i="1"/>
  <c r="AZ500" i="1" s="1"/>
  <c r="AX500" i="1"/>
  <c r="AW500" i="1"/>
  <c r="AV500" i="1"/>
  <c r="AU500" i="1"/>
  <c r="AT500" i="1"/>
  <c r="AY499" i="1"/>
  <c r="AZ499" i="1" s="1"/>
  <c r="AX499" i="1"/>
  <c r="AW499" i="1"/>
  <c r="AV499" i="1"/>
  <c r="AU499" i="1"/>
  <c r="AT499" i="1"/>
  <c r="AY498" i="1"/>
  <c r="AZ498" i="1" s="1"/>
  <c r="AX498" i="1"/>
  <c r="AW498" i="1"/>
  <c r="AV498" i="1"/>
  <c r="AU498" i="1"/>
  <c r="AT498" i="1"/>
  <c r="AY497" i="1"/>
  <c r="AZ497" i="1" s="1"/>
  <c r="AX497" i="1"/>
  <c r="AW497" i="1"/>
  <c r="AV497" i="1"/>
  <c r="AU497" i="1"/>
  <c r="AT497" i="1"/>
  <c r="AY496" i="1"/>
  <c r="AZ496" i="1" s="1"/>
  <c r="AX496" i="1"/>
  <c r="AW496" i="1"/>
  <c r="AV496" i="1"/>
  <c r="AU496" i="1"/>
  <c r="AT496" i="1"/>
  <c r="AY495" i="1"/>
  <c r="AZ495" i="1" s="1"/>
  <c r="AX495" i="1"/>
  <c r="AW495" i="1"/>
  <c r="AV495" i="1"/>
  <c r="AU495" i="1"/>
  <c r="AT495" i="1"/>
  <c r="AY494" i="1"/>
  <c r="AZ494" i="1" s="1"/>
  <c r="AX494" i="1"/>
  <c r="AW494" i="1"/>
  <c r="AV494" i="1"/>
  <c r="AU494" i="1"/>
  <c r="AT494" i="1"/>
  <c r="AY493" i="1"/>
  <c r="AZ493" i="1" s="1"/>
  <c r="AX493" i="1"/>
  <c r="AW493" i="1"/>
  <c r="AV493" i="1"/>
  <c r="AU493" i="1"/>
  <c r="AT493" i="1"/>
  <c r="AY492" i="1"/>
  <c r="AZ492" i="1" s="1"/>
  <c r="AX492" i="1"/>
  <c r="AW492" i="1"/>
  <c r="AV492" i="1"/>
  <c r="AU492" i="1"/>
  <c r="AT492" i="1"/>
  <c r="AY491" i="1"/>
  <c r="AZ491" i="1" s="1"/>
  <c r="AX491" i="1"/>
  <c r="AW491" i="1"/>
  <c r="AV491" i="1"/>
  <c r="AU491" i="1"/>
  <c r="AT491" i="1"/>
  <c r="AY490" i="1"/>
  <c r="AZ490" i="1" s="1"/>
  <c r="AX490" i="1"/>
  <c r="AW490" i="1"/>
  <c r="AV490" i="1"/>
  <c r="AU490" i="1"/>
  <c r="AT490" i="1"/>
  <c r="AY736" i="1"/>
  <c r="AZ736" i="1" s="1"/>
  <c r="AX736" i="1"/>
  <c r="AW736" i="1"/>
  <c r="AV736" i="1"/>
  <c r="AU736" i="1"/>
  <c r="AT736" i="1"/>
  <c r="AY486" i="1"/>
  <c r="AZ486" i="1" s="1"/>
  <c r="AX486" i="1"/>
  <c r="AW486" i="1"/>
  <c r="AV486" i="1"/>
  <c r="AU486" i="1"/>
  <c r="AT486" i="1"/>
  <c r="AY485" i="1"/>
  <c r="AZ485" i="1" s="1"/>
  <c r="AX485" i="1"/>
  <c r="AW485" i="1"/>
  <c r="AV485" i="1"/>
  <c r="AU485" i="1"/>
  <c r="AT485" i="1"/>
  <c r="AY484" i="1"/>
  <c r="AZ484" i="1" s="1"/>
  <c r="AX484" i="1"/>
  <c r="AW484" i="1"/>
  <c r="AV484" i="1"/>
  <c r="AU484" i="1"/>
  <c r="AT484" i="1"/>
  <c r="AY483" i="1"/>
  <c r="AZ483" i="1" s="1"/>
  <c r="AX483" i="1"/>
  <c r="AW483" i="1"/>
  <c r="AV483" i="1"/>
  <c r="AU483" i="1"/>
  <c r="AT483" i="1"/>
  <c r="AY482" i="1"/>
  <c r="AZ482" i="1" s="1"/>
  <c r="AX482" i="1"/>
  <c r="AW482" i="1"/>
  <c r="AV482" i="1"/>
  <c r="AU482" i="1"/>
  <c r="AT482" i="1"/>
  <c r="AY481" i="1"/>
  <c r="AZ481" i="1" s="1"/>
  <c r="AX481" i="1"/>
  <c r="AW481" i="1"/>
  <c r="AV481" i="1"/>
  <c r="AU481" i="1"/>
  <c r="AT481" i="1"/>
  <c r="AY480" i="1"/>
  <c r="AZ480" i="1" s="1"/>
  <c r="AX480" i="1"/>
  <c r="AW480" i="1"/>
  <c r="AV480" i="1"/>
  <c r="AU480" i="1"/>
  <c r="AT480" i="1"/>
  <c r="AY479" i="1"/>
  <c r="AZ479" i="1" s="1"/>
  <c r="AX479" i="1"/>
  <c r="AW479" i="1"/>
  <c r="AV479" i="1"/>
  <c r="AU479" i="1"/>
  <c r="AT479" i="1"/>
  <c r="AY478" i="1"/>
  <c r="AZ478" i="1" s="1"/>
  <c r="AX478" i="1"/>
  <c r="AW478" i="1"/>
  <c r="AV478" i="1"/>
  <c r="AU478" i="1"/>
  <c r="AT478" i="1"/>
  <c r="AY477" i="1"/>
  <c r="AZ477" i="1" s="1"/>
  <c r="AX477" i="1"/>
  <c r="AW477" i="1"/>
  <c r="AV477" i="1"/>
  <c r="AU477" i="1"/>
  <c r="AT477" i="1"/>
  <c r="AY476" i="1"/>
  <c r="AZ476" i="1" s="1"/>
  <c r="AX476" i="1"/>
  <c r="AW476" i="1"/>
  <c r="AV476" i="1"/>
  <c r="AU476" i="1"/>
  <c r="AT476" i="1"/>
  <c r="AY475" i="1"/>
  <c r="AZ475" i="1" s="1"/>
  <c r="AX475" i="1"/>
  <c r="AW475" i="1"/>
  <c r="AV475" i="1"/>
  <c r="AU475" i="1"/>
  <c r="AT475" i="1"/>
  <c r="AY474" i="1"/>
  <c r="AZ474" i="1" s="1"/>
  <c r="AX474" i="1"/>
  <c r="AW474" i="1"/>
  <c r="AV474" i="1"/>
  <c r="AU474" i="1"/>
  <c r="AT474" i="1"/>
  <c r="AY473" i="1"/>
  <c r="AZ473" i="1" s="1"/>
  <c r="AX473" i="1"/>
  <c r="AW473" i="1"/>
  <c r="AV473" i="1"/>
  <c r="AU473" i="1"/>
  <c r="AT473" i="1"/>
  <c r="AY149" i="1"/>
  <c r="AZ149" i="1" s="1"/>
  <c r="AX149" i="1"/>
  <c r="AW149" i="1"/>
  <c r="AV149" i="1"/>
  <c r="AU149" i="1"/>
  <c r="AT149" i="1"/>
  <c r="AY148" i="1"/>
  <c r="AZ148" i="1" s="1"/>
  <c r="AX148" i="1"/>
  <c r="AW148" i="1"/>
  <c r="AV148" i="1"/>
  <c r="AU148" i="1"/>
  <c r="AT148" i="1"/>
  <c r="AY470" i="1"/>
  <c r="AZ470" i="1" s="1"/>
  <c r="AX470" i="1"/>
  <c r="AW470" i="1"/>
  <c r="AV470" i="1"/>
  <c r="AU470" i="1"/>
  <c r="AT470" i="1"/>
  <c r="AY469" i="1"/>
  <c r="AZ469" i="1" s="1"/>
  <c r="AX469" i="1"/>
  <c r="AW469" i="1"/>
  <c r="AV469" i="1"/>
  <c r="AU469" i="1"/>
  <c r="AT469" i="1"/>
  <c r="AY468" i="1"/>
  <c r="AZ468" i="1" s="1"/>
  <c r="AX468" i="1"/>
  <c r="AW468" i="1"/>
  <c r="AV468" i="1"/>
  <c r="AU468" i="1"/>
  <c r="AT468" i="1"/>
  <c r="AY467" i="1"/>
  <c r="AZ467" i="1" s="1"/>
  <c r="AX467" i="1"/>
  <c r="AW467" i="1"/>
  <c r="AV467" i="1"/>
  <c r="AU467" i="1"/>
  <c r="AT467" i="1"/>
  <c r="AY466" i="1"/>
  <c r="AZ466" i="1" s="1"/>
  <c r="AX466" i="1"/>
  <c r="AW466" i="1"/>
  <c r="AV466" i="1"/>
  <c r="AU466" i="1"/>
  <c r="AT466" i="1"/>
  <c r="AY465" i="1"/>
  <c r="AZ465" i="1" s="1"/>
  <c r="AX465" i="1"/>
  <c r="AW465" i="1"/>
  <c r="AV465" i="1"/>
  <c r="AU465" i="1"/>
  <c r="AT465" i="1"/>
  <c r="AY464" i="1"/>
  <c r="AZ464" i="1" s="1"/>
  <c r="AX464" i="1"/>
  <c r="AW464" i="1"/>
  <c r="AV464" i="1"/>
  <c r="AU464" i="1"/>
  <c r="AT464" i="1"/>
  <c r="AY463" i="1"/>
  <c r="AZ463" i="1" s="1"/>
  <c r="AX463" i="1"/>
  <c r="AW463" i="1"/>
  <c r="AV463" i="1"/>
  <c r="AU463" i="1"/>
  <c r="AT463" i="1"/>
  <c r="AY462" i="1"/>
  <c r="AZ462" i="1" s="1"/>
  <c r="AX462" i="1"/>
  <c r="AW462" i="1"/>
  <c r="AV462" i="1"/>
  <c r="AU462" i="1"/>
  <c r="AT462" i="1"/>
  <c r="AY461" i="1"/>
  <c r="AZ461" i="1" s="1"/>
  <c r="AX461" i="1"/>
  <c r="AW461" i="1"/>
  <c r="AV461" i="1"/>
  <c r="AU461" i="1"/>
  <c r="AT461" i="1"/>
  <c r="AY460" i="1"/>
  <c r="AZ460" i="1" s="1"/>
  <c r="AX460" i="1"/>
  <c r="AW460" i="1"/>
  <c r="AV460" i="1"/>
  <c r="AU460" i="1"/>
  <c r="AT460" i="1"/>
  <c r="AY459" i="1"/>
  <c r="AZ459" i="1" s="1"/>
  <c r="AX459" i="1"/>
  <c r="AW459" i="1"/>
  <c r="AV459" i="1"/>
  <c r="AU459" i="1"/>
  <c r="AT459" i="1"/>
  <c r="AY458" i="1"/>
  <c r="AZ458" i="1" s="1"/>
  <c r="AX458" i="1"/>
  <c r="AW458" i="1"/>
  <c r="AV458" i="1"/>
  <c r="AU458" i="1"/>
  <c r="AT458" i="1"/>
  <c r="AY457" i="1"/>
  <c r="AZ457" i="1" s="1"/>
  <c r="AX457" i="1"/>
  <c r="AW457" i="1"/>
  <c r="AV457" i="1"/>
  <c r="AU457" i="1"/>
  <c r="AT457" i="1"/>
  <c r="AY456" i="1"/>
  <c r="AZ456" i="1" s="1"/>
  <c r="AX456" i="1"/>
  <c r="AW456" i="1"/>
  <c r="AV456" i="1"/>
  <c r="AU456" i="1"/>
  <c r="AT456" i="1"/>
  <c r="AY455" i="1"/>
  <c r="AZ455" i="1" s="1"/>
  <c r="AX455" i="1"/>
  <c r="AW455" i="1"/>
  <c r="AV455" i="1"/>
  <c r="AU455" i="1"/>
  <c r="AT455" i="1"/>
  <c r="AY450" i="1"/>
  <c r="AZ450" i="1" s="1"/>
  <c r="AX450" i="1"/>
  <c r="AW450" i="1"/>
  <c r="AV450" i="1"/>
  <c r="AU450" i="1"/>
  <c r="AT450" i="1"/>
  <c r="AY453" i="1"/>
  <c r="AZ453" i="1" s="1"/>
  <c r="AX453" i="1"/>
  <c r="AW453" i="1"/>
  <c r="AV453" i="1"/>
  <c r="AU453" i="1"/>
  <c r="AT453" i="1"/>
  <c r="AY449" i="1"/>
  <c r="AZ449" i="1" s="1"/>
  <c r="AX449" i="1"/>
  <c r="AW449" i="1"/>
  <c r="AV449" i="1"/>
  <c r="AU449" i="1"/>
  <c r="AT449" i="1"/>
  <c r="AY640" i="1"/>
  <c r="AZ640" i="1" s="1"/>
  <c r="AX640" i="1"/>
  <c r="AW640" i="1"/>
  <c r="AV640" i="1"/>
  <c r="AU640" i="1"/>
  <c r="AT640" i="1"/>
  <c r="AY443" i="1"/>
  <c r="AZ443" i="1" s="1"/>
  <c r="AX443" i="1"/>
  <c r="AW443" i="1"/>
  <c r="AV443" i="1"/>
  <c r="AU443" i="1"/>
  <c r="AT443" i="1"/>
  <c r="AY633" i="1"/>
  <c r="AZ633" i="1" s="1"/>
  <c r="AX633" i="1"/>
  <c r="AW633" i="1"/>
  <c r="AV633" i="1"/>
  <c r="AU633" i="1"/>
  <c r="AT633" i="1"/>
  <c r="AY448" i="1"/>
  <c r="AZ448" i="1" s="1"/>
  <c r="AX448" i="1"/>
  <c r="AW448" i="1"/>
  <c r="AV448" i="1"/>
  <c r="AU448" i="1"/>
  <c r="AT448" i="1"/>
  <c r="AY447" i="1"/>
  <c r="AZ447" i="1" s="1"/>
  <c r="AX447" i="1"/>
  <c r="AW447" i="1"/>
  <c r="AV447" i="1"/>
  <c r="AU447" i="1"/>
  <c r="AT447" i="1"/>
  <c r="AY446" i="1"/>
  <c r="AZ446" i="1" s="1"/>
  <c r="AX446" i="1"/>
  <c r="AW446" i="1"/>
  <c r="AV446" i="1"/>
  <c r="AU446" i="1"/>
  <c r="AT446" i="1"/>
  <c r="AY445" i="1"/>
  <c r="AZ445" i="1" s="1"/>
  <c r="AX445" i="1"/>
  <c r="AW445" i="1"/>
  <c r="AV445" i="1"/>
  <c r="AU445" i="1"/>
  <c r="AT445" i="1"/>
  <c r="AY444" i="1"/>
  <c r="AZ444" i="1" s="1"/>
  <c r="AX444" i="1"/>
  <c r="AW444" i="1"/>
  <c r="AV444" i="1"/>
  <c r="AU444" i="1"/>
  <c r="AT444" i="1"/>
  <c r="AY441" i="1"/>
  <c r="AZ441" i="1" s="1"/>
  <c r="AX441" i="1"/>
  <c r="AW441" i="1"/>
  <c r="AV441" i="1"/>
  <c r="AU441" i="1"/>
  <c r="AT441" i="1"/>
  <c r="AY440" i="1"/>
  <c r="AZ440" i="1" s="1"/>
  <c r="AX440" i="1"/>
  <c r="AW440" i="1"/>
  <c r="AV440" i="1"/>
  <c r="AU440" i="1"/>
  <c r="AT440" i="1"/>
  <c r="AY439" i="1"/>
  <c r="AZ439" i="1" s="1"/>
  <c r="AX439" i="1"/>
  <c r="AW439" i="1"/>
  <c r="AV439" i="1"/>
  <c r="AU439" i="1"/>
  <c r="AT439" i="1"/>
  <c r="AY438" i="1"/>
  <c r="AZ438" i="1" s="1"/>
  <c r="AX438" i="1"/>
  <c r="AW438" i="1"/>
  <c r="AV438" i="1"/>
  <c r="AU438" i="1"/>
  <c r="AT438" i="1"/>
  <c r="AY437" i="1"/>
  <c r="AZ437" i="1" s="1"/>
  <c r="AX437" i="1"/>
  <c r="AW437" i="1"/>
  <c r="AV437" i="1"/>
  <c r="AU437" i="1"/>
  <c r="AT437" i="1"/>
  <c r="AY147" i="1"/>
  <c r="AZ147" i="1" s="1"/>
  <c r="AX147" i="1"/>
  <c r="AW147" i="1"/>
  <c r="AV147" i="1"/>
  <c r="AU147" i="1"/>
  <c r="AT147" i="1"/>
  <c r="AY146" i="1"/>
  <c r="AZ146" i="1" s="1"/>
  <c r="AX146" i="1"/>
  <c r="AW146" i="1"/>
  <c r="AV146" i="1"/>
  <c r="AU146" i="1"/>
  <c r="AT146" i="1"/>
  <c r="AY78" i="1"/>
  <c r="AZ78" i="1" s="1"/>
  <c r="AX78" i="1"/>
  <c r="AW78" i="1"/>
  <c r="AV78" i="1"/>
  <c r="AU78" i="1"/>
  <c r="AT78" i="1"/>
  <c r="AY433" i="1"/>
  <c r="AZ433" i="1" s="1"/>
  <c r="AX433" i="1"/>
  <c r="AW433" i="1"/>
  <c r="AV433" i="1"/>
  <c r="AU433" i="1"/>
  <c r="AT433" i="1"/>
  <c r="AY432" i="1"/>
  <c r="AZ432" i="1" s="1"/>
  <c r="AX432" i="1"/>
  <c r="AW432" i="1"/>
  <c r="AV432" i="1"/>
  <c r="AU432" i="1"/>
  <c r="AT432" i="1"/>
  <c r="AY431" i="1"/>
  <c r="AZ431" i="1" s="1"/>
  <c r="AX431" i="1"/>
  <c r="AW431" i="1"/>
  <c r="AV431" i="1"/>
  <c r="AU431" i="1"/>
  <c r="AT431" i="1"/>
  <c r="AY430" i="1"/>
  <c r="AZ430" i="1" s="1"/>
  <c r="AX430" i="1"/>
  <c r="AW430" i="1"/>
  <c r="AV430" i="1"/>
  <c r="AU430" i="1"/>
  <c r="AT430" i="1"/>
  <c r="AY429" i="1"/>
  <c r="AZ429" i="1" s="1"/>
  <c r="AX429" i="1"/>
  <c r="AW429" i="1"/>
  <c r="AV429" i="1"/>
  <c r="AU429" i="1"/>
  <c r="AT429" i="1"/>
  <c r="AY428" i="1"/>
  <c r="AZ428" i="1" s="1"/>
  <c r="AX428" i="1"/>
  <c r="AW428" i="1"/>
  <c r="AV428" i="1"/>
  <c r="AU428" i="1"/>
  <c r="AT428" i="1"/>
  <c r="AY427" i="1"/>
  <c r="AZ427" i="1" s="1"/>
  <c r="AX427" i="1"/>
  <c r="AW427" i="1"/>
  <c r="AV427" i="1"/>
  <c r="AU427" i="1"/>
  <c r="AT427" i="1"/>
  <c r="AY426" i="1"/>
  <c r="AZ426" i="1" s="1"/>
  <c r="AX426" i="1"/>
  <c r="AW426" i="1"/>
  <c r="AV426" i="1"/>
  <c r="AU426" i="1"/>
  <c r="AT426" i="1"/>
  <c r="AY425" i="1"/>
  <c r="AZ425" i="1" s="1"/>
  <c r="AX425" i="1"/>
  <c r="AW425" i="1"/>
  <c r="AV425" i="1"/>
  <c r="AU425" i="1"/>
  <c r="AT425" i="1"/>
  <c r="AY424" i="1"/>
  <c r="AZ424" i="1" s="1"/>
  <c r="AX424" i="1"/>
  <c r="AW424" i="1"/>
  <c r="AV424" i="1"/>
  <c r="AU424" i="1"/>
  <c r="AT424" i="1"/>
  <c r="AY423" i="1"/>
  <c r="AZ423" i="1" s="1"/>
  <c r="AX423" i="1"/>
  <c r="AW423" i="1"/>
  <c r="AV423" i="1"/>
  <c r="AU423" i="1"/>
  <c r="AT423" i="1"/>
  <c r="AY422" i="1"/>
  <c r="AZ422" i="1" s="1"/>
  <c r="AX422" i="1"/>
  <c r="AW422" i="1"/>
  <c r="AV422" i="1"/>
  <c r="AU422" i="1"/>
  <c r="AT422" i="1"/>
  <c r="AY421" i="1"/>
  <c r="AZ421" i="1" s="1"/>
  <c r="AX421" i="1"/>
  <c r="AW421" i="1"/>
  <c r="AV421" i="1"/>
  <c r="AU421" i="1"/>
  <c r="AT421" i="1"/>
  <c r="AY420" i="1"/>
  <c r="AZ420" i="1" s="1"/>
  <c r="AX420" i="1"/>
  <c r="AW420" i="1"/>
  <c r="AV420" i="1"/>
  <c r="AU420" i="1"/>
  <c r="AT420" i="1"/>
  <c r="AY419" i="1"/>
  <c r="AZ419" i="1" s="1"/>
  <c r="AX419" i="1"/>
  <c r="AW419" i="1"/>
  <c r="AV419" i="1"/>
  <c r="AU419" i="1"/>
  <c r="AT419" i="1"/>
  <c r="AY418" i="1"/>
  <c r="AZ418" i="1" s="1"/>
  <c r="AX418" i="1"/>
  <c r="AW418" i="1"/>
  <c r="AV418" i="1"/>
  <c r="AU418" i="1"/>
  <c r="AT418" i="1"/>
  <c r="AY417" i="1"/>
  <c r="AZ417" i="1" s="1"/>
  <c r="AX417" i="1"/>
  <c r="AW417" i="1"/>
  <c r="AV417" i="1"/>
  <c r="AU417" i="1"/>
  <c r="AT417" i="1"/>
  <c r="AY416" i="1"/>
  <c r="AZ416" i="1" s="1"/>
  <c r="AX416" i="1"/>
  <c r="AW416" i="1"/>
  <c r="AV416" i="1"/>
  <c r="AU416" i="1"/>
  <c r="AT416" i="1"/>
  <c r="AY415" i="1"/>
  <c r="AZ415" i="1" s="1"/>
  <c r="AX415" i="1"/>
  <c r="AW415" i="1"/>
  <c r="AV415" i="1"/>
  <c r="AU415" i="1"/>
  <c r="AT415" i="1"/>
  <c r="AY414" i="1"/>
  <c r="AZ414" i="1" s="1"/>
  <c r="AX414" i="1"/>
  <c r="AW414" i="1"/>
  <c r="AV414" i="1"/>
  <c r="AU414" i="1"/>
  <c r="AT414" i="1"/>
  <c r="AY413" i="1"/>
  <c r="AZ413" i="1" s="1"/>
  <c r="AX413" i="1"/>
  <c r="AW413" i="1"/>
  <c r="AV413" i="1"/>
  <c r="AU413" i="1"/>
  <c r="AT413" i="1"/>
  <c r="AY412" i="1"/>
  <c r="AZ412" i="1" s="1"/>
  <c r="AX412" i="1"/>
  <c r="AW412" i="1"/>
  <c r="AV412" i="1"/>
  <c r="AU412" i="1"/>
  <c r="AT412" i="1"/>
  <c r="AY411" i="1"/>
  <c r="AZ411" i="1" s="1"/>
  <c r="AX411" i="1"/>
  <c r="AW411" i="1"/>
  <c r="AV411" i="1"/>
  <c r="AU411" i="1"/>
  <c r="AT411" i="1"/>
  <c r="AY410" i="1"/>
  <c r="AZ410" i="1" s="1"/>
  <c r="AX410" i="1"/>
  <c r="AW410" i="1"/>
  <c r="AV410" i="1"/>
  <c r="AU410" i="1"/>
  <c r="AT410" i="1"/>
  <c r="AY409" i="1"/>
  <c r="AZ409" i="1" s="1"/>
  <c r="AX409" i="1"/>
  <c r="AW409" i="1"/>
  <c r="AV409" i="1"/>
  <c r="AU409" i="1"/>
  <c r="AT409" i="1"/>
  <c r="AY408" i="1"/>
  <c r="AZ408" i="1" s="1"/>
  <c r="AX408" i="1"/>
  <c r="AW408" i="1"/>
  <c r="AV408" i="1"/>
  <c r="AU408" i="1"/>
  <c r="AT408" i="1"/>
  <c r="AY407" i="1"/>
  <c r="AZ407" i="1" s="1"/>
  <c r="AX407" i="1"/>
  <c r="AW407" i="1"/>
  <c r="AV407" i="1"/>
  <c r="AU407" i="1"/>
  <c r="AT407" i="1"/>
  <c r="AY406" i="1"/>
  <c r="AZ406" i="1" s="1"/>
  <c r="AX406" i="1"/>
  <c r="AW406" i="1"/>
  <c r="AV406" i="1"/>
  <c r="AU406" i="1"/>
  <c r="AT406" i="1"/>
  <c r="AY405" i="1"/>
  <c r="AZ405" i="1" s="1"/>
  <c r="AX405" i="1"/>
  <c r="AW405" i="1"/>
  <c r="AV405" i="1"/>
  <c r="AU405" i="1"/>
  <c r="AT405" i="1"/>
  <c r="AY404" i="1"/>
  <c r="AZ404" i="1" s="1"/>
  <c r="AX404" i="1"/>
  <c r="AW404" i="1"/>
  <c r="AV404" i="1"/>
  <c r="AU404" i="1"/>
  <c r="AT404" i="1"/>
  <c r="AY403" i="1"/>
  <c r="AZ403" i="1" s="1"/>
  <c r="AX403" i="1"/>
  <c r="AW403" i="1"/>
  <c r="AV403" i="1"/>
  <c r="AU403" i="1"/>
  <c r="AT403" i="1"/>
  <c r="AY402" i="1"/>
  <c r="AZ402" i="1" s="1"/>
  <c r="AX402" i="1"/>
  <c r="AW402" i="1"/>
  <c r="AV402" i="1"/>
  <c r="AU402" i="1"/>
  <c r="AT402" i="1"/>
  <c r="AY401" i="1"/>
  <c r="AZ401" i="1" s="1"/>
  <c r="AX401" i="1"/>
  <c r="AW401" i="1"/>
  <c r="AV401" i="1"/>
  <c r="AU401" i="1"/>
  <c r="AT401" i="1"/>
  <c r="AY400" i="1"/>
  <c r="AZ400" i="1" s="1"/>
  <c r="AX400" i="1"/>
  <c r="AW400" i="1"/>
  <c r="AV400" i="1"/>
  <c r="AU400" i="1"/>
  <c r="AT400" i="1"/>
  <c r="AY399" i="1"/>
  <c r="AZ399" i="1" s="1"/>
  <c r="AX399" i="1"/>
  <c r="AW399" i="1"/>
  <c r="AV399" i="1"/>
  <c r="AU399" i="1"/>
  <c r="AT399" i="1"/>
  <c r="AY398" i="1"/>
  <c r="AZ398" i="1" s="1"/>
  <c r="AX398" i="1"/>
  <c r="AW398" i="1"/>
  <c r="AV398" i="1"/>
  <c r="AU398" i="1"/>
  <c r="AT398" i="1"/>
  <c r="AY397" i="1"/>
  <c r="AZ397" i="1" s="1"/>
  <c r="AX397" i="1"/>
  <c r="AW397" i="1"/>
  <c r="AV397" i="1"/>
  <c r="AU397" i="1"/>
  <c r="AT397" i="1"/>
  <c r="AY396" i="1"/>
  <c r="AZ396" i="1" s="1"/>
  <c r="AX396" i="1"/>
  <c r="AW396" i="1"/>
  <c r="AV396" i="1"/>
  <c r="AU396" i="1"/>
  <c r="AT396" i="1"/>
  <c r="AY395" i="1"/>
  <c r="AZ395" i="1" s="1"/>
  <c r="AX395" i="1"/>
  <c r="AW395" i="1"/>
  <c r="AV395" i="1"/>
  <c r="AU395" i="1"/>
  <c r="AT395" i="1"/>
  <c r="AY394" i="1"/>
  <c r="AZ394" i="1" s="1"/>
  <c r="AX394" i="1"/>
  <c r="AW394" i="1"/>
  <c r="AV394" i="1"/>
  <c r="AU394" i="1"/>
  <c r="AT394" i="1"/>
  <c r="AY393" i="1"/>
  <c r="AZ393" i="1" s="1"/>
  <c r="AX393" i="1"/>
  <c r="AW393" i="1"/>
  <c r="AV393" i="1"/>
  <c r="AU393" i="1"/>
  <c r="AT393" i="1"/>
  <c r="AY392" i="1"/>
  <c r="AZ392" i="1" s="1"/>
  <c r="AX392" i="1"/>
  <c r="AW392" i="1"/>
  <c r="AV392" i="1"/>
  <c r="AU392" i="1"/>
  <c r="AT392" i="1"/>
  <c r="AY391" i="1"/>
  <c r="AZ391" i="1" s="1"/>
  <c r="AX391" i="1"/>
  <c r="AW391" i="1"/>
  <c r="AV391" i="1"/>
  <c r="AU391" i="1"/>
  <c r="AT391" i="1"/>
  <c r="AY390" i="1"/>
  <c r="AZ390" i="1" s="1"/>
  <c r="AX390" i="1"/>
  <c r="AW390" i="1"/>
  <c r="AV390" i="1"/>
  <c r="AU390" i="1"/>
  <c r="AT390" i="1"/>
  <c r="AY389" i="1"/>
  <c r="AZ389" i="1" s="1"/>
  <c r="AX389" i="1"/>
  <c r="AW389" i="1"/>
  <c r="AV389" i="1"/>
  <c r="AU389" i="1"/>
  <c r="AT389" i="1"/>
  <c r="AY388" i="1"/>
  <c r="AZ388" i="1" s="1"/>
  <c r="AX388" i="1"/>
  <c r="AW388" i="1"/>
  <c r="AV388" i="1"/>
  <c r="AU388" i="1"/>
  <c r="AT388" i="1"/>
  <c r="AY387" i="1"/>
  <c r="AZ387" i="1" s="1"/>
  <c r="AX387" i="1"/>
  <c r="AW387" i="1"/>
  <c r="AV387" i="1"/>
  <c r="AU387" i="1"/>
  <c r="AT387" i="1"/>
  <c r="AY386" i="1"/>
  <c r="AZ386" i="1" s="1"/>
  <c r="AX386" i="1"/>
  <c r="AW386" i="1"/>
  <c r="AV386" i="1"/>
  <c r="AU386" i="1"/>
  <c r="AT386" i="1"/>
  <c r="AY385" i="1"/>
  <c r="AZ385" i="1" s="1"/>
  <c r="AX385" i="1"/>
  <c r="AW385" i="1"/>
  <c r="AV385" i="1"/>
  <c r="AU385" i="1"/>
  <c r="AT385" i="1"/>
  <c r="AY384" i="1"/>
  <c r="AZ384" i="1" s="1"/>
  <c r="AX384" i="1"/>
  <c r="AW384" i="1"/>
  <c r="AV384" i="1"/>
  <c r="AU384" i="1"/>
  <c r="AT384" i="1"/>
  <c r="AY382" i="1"/>
  <c r="AZ382" i="1" s="1"/>
  <c r="AX382" i="1"/>
  <c r="AW382" i="1"/>
  <c r="AV382" i="1"/>
  <c r="AU382" i="1"/>
  <c r="AT382" i="1"/>
  <c r="AY381" i="1"/>
  <c r="AZ381" i="1" s="1"/>
  <c r="AX381" i="1"/>
  <c r="AW381" i="1"/>
  <c r="AV381" i="1"/>
  <c r="AU381" i="1"/>
  <c r="AT381" i="1"/>
  <c r="AY380" i="1"/>
  <c r="AZ380" i="1" s="1"/>
  <c r="AX380" i="1"/>
  <c r="AW380" i="1"/>
  <c r="AV380" i="1"/>
  <c r="AU380" i="1"/>
  <c r="AT380" i="1"/>
  <c r="AY379" i="1"/>
  <c r="AZ379" i="1" s="1"/>
  <c r="AX379" i="1"/>
  <c r="AW379" i="1"/>
  <c r="AV379" i="1"/>
  <c r="AU379" i="1"/>
  <c r="AT379" i="1"/>
  <c r="AY378" i="1"/>
  <c r="AZ378" i="1" s="1"/>
  <c r="AX378" i="1"/>
  <c r="AW378" i="1"/>
  <c r="AV378" i="1"/>
  <c r="AU378" i="1"/>
  <c r="AT378" i="1"/>
  <c r="AY377" i="1"/>
  <c r="AZ377" i="1" s="1"/>
  <c r="AX377" i="1"/>
  <c r="AW377" i="1"/>
  <c r="AV377" i="1"/>
  <c r="AU377" i="1"/>
  <c r="AT377" i="1"/>
  <c r="AY376" i="1"/>
  <c r="AZ376" i="1" s="1"/>
  <c r="AX376" i="1"/>
  <c r="AW376" i="1"/>
  <c r="AV376" i="1"/>
  <c r="AU376" i="1"/>
  <c r="AT376" i="1"/>
  <c r="AY375" i="1"/>
  <c r="AZ375" i="1" s="1"/>
  <c r="AX375" i="1"/>
  <c r="AW375" i="1"/>
  <c r="AV375" i="1"/>
  <c r="AU375" i="1"/>
  <c r="AT375" i="1"/>
  <c r="AY374" i="1"/>
  <c r="AZ374" i="1" s="1"/>
  <c r="AX374" i="1"/>
  <c r="AW374" i="1"/>
  <c r="AV374" i="1"/>
  <c r="AU374" i="1"/>
  <c r="AT374" i="1"/>
  <c r="AY373" i="1"/>
  <c r="AZ373" i="1" s="1"/>
  <c r="AX373" i="1"/>
  <c r="AW373" i="1"/>
  <c r="AV373" i="1"/>
  <c r="AU373" i="1"/>
  <c r="AT373" i="1"/>
  <c r="AY372" i="1"/>
  <c r="AZ372" i="1" s="1"/>
  <c r="AX372" i="1"/>
  <c r="AW372" i="1"/>
  <c r="AV372" i="1"/>
  <c r="AU372" i="1"/>
  <c r="AT372" i="1"/>
  <c r="AY371" i="1"/>
  <c r="AZ371" i="1" s="1"/>
  <c r="AX371" i="1"/>
  <c r="AW371" i="1"/>
  <c r="AV371" i="1"/>
  <c r="AU371" i="1"/>
  <c r="AT371" i="1"/>
  <c r="AY370" i="1"/>
  <c r="AZ370" i="1" s="1"/>
  <c r="AX370" i="1"/>
  <c r="AW370" i="1"/>
  <c r="AV370" i="1"/>
  <c r="AU370" i="1"/>
  <c r="AT370" i="1"/>
  <c r="AY369" i="1"/>
  <c r="AZ369" i="1" s="1"/>
  <c r="AX369" i="1"/>
  <c r="AW369" i="1"/>
  <c r="AV369" i="1"/>
  <c r="AU369" i="1"/>
  <c r="AT369" i="1"/>
  <c r="AY368" i="1"/>
  <c r="AZ368" i="1" s="1"/>
  <c r="AX368" i="1"/>
  <c r="AW368" i="1"/>
  <c r="AV368" i="1"/>
  <c r="AU368" i="1"/>
  <c r="AT368" i="1"/>
  <c r="AY367" i="1"/>
  <c r="AZ367" i="1" s="1"/>
  <c r="AX367" i="1"/>
  <c r="AW367" i="1"/>
  <c r="AV367" i="1"/>
  <c r="AU367" i="1"/>
  <c r="AT367" i="1"/>
  <c r="AY366" i="1"/>
  <c r="AZ366" i="1" s="1"/>
  <c r="AX366" i="1"/>
  <c r="AW366" i="1"/>
  <c r="AV366" i="1"/>
  <c r="AU366" i="1"/>
  <c r="AT366" i="1"/>
  <c r="AY365" i="1"/>
  <c r="AZ365" i="1" s="1"/>
  <c r="AX365" i="1"/>
  <c r="AW365" i="1"/>
  <c r="AV365" i="1"/>
  <c r="AU365" i="1"/>
  <c r="AT365" i="1"/>
  <c r="AY364" i="1"/>
  <c r="AZ364" i="1" s="1"/>
  <c r="AX364" i="1"/>
  <c r="AW364" i="1"/>
  <c r="AV364" i="1"/>
  <c r="AU364" i="1"/>
  <c r="AT364" i="1"/>
  <c r="AY363" i="1"/>
  <c r="AZ363" i="1" s="1"/>
  <c r="AX363" i="1"/>
  <c r="AW363" i="1"/>
  <c r="AV363" i="1"/>
  <c r="AU363" i="1"/>
  <c r="AT363" i="1"/>
  <c r="AY362" i="1"/>
  <c r="AZ362" i="1" s="1"/>
  <c r="AX362" i="1"/>
  <c r="AW362" i="1"/>
  <c r="AV362" i="1"/>
  <c r="AU362" i="1"/>
  <c r="AT362" i="1"/>
  <c r="AY361" i="1"/>
  <c r="AZ361" i="1" s="1"/>
  <c r="AX361" i="1"/>
  <c r="AW361" i="1"/>
  <c r="AV361" i="1"/>
  <c r="AU361" i="1"/>
  <c r="AT361" i="1"/>
  <c r="AY360" i="1"/>
  <c r="AZ360" i="1" s="1"/>
  <c r="AX360" i="1"/>
  <c r="AW360" i="1"/>
  <c r="AV360" i="1"/>
  <c r="AU360" i="1"/>
  <c r="AT360" i="1"/>
  <c r="AY359" i="1"/>
  <c r="AZ359" i="1" s="1"/>
  <c r="AX359" i="1"/>
  <c r="AW359" i="1"/>
  <c r="AV359" i="1"/>
  <c r="AU359" i="1"/>
  <c r="AT359" i="1"/>
  <c r="AY358" i="1"/>
  <c r="AZ358" i="1" s="1"/>
  <c r="AX358" i="1"/>
  <c r="AW358" i="1"/>
  <c r="AV358" i="1"/>
  <c r="AU358" i="1"/>
  <c r="AT358" i="1"/>
  <c r="AY357" i="1"/>
  <c r="AZ357" i="1" s="1"/>
  <c r="AX357" i="1"/>
  <c r="AW357" i="1"/>
  <c r="AV357" i="1"/>
  <c r="AU357" i="1"/>
  <c r="AT357" i="1"/>
  <c r="AY356" i="1"/>
  <c r="AZ356" i="1" s="1"/>
  <c r="AX356" i="1"/>
  <c r="AW356" i="1"/>
  <c r="AV356" i="1"/>
  <c r="AU356" i="1"/>
  <c r="AT356" i="1"/>
  <c r="AY355" i="1"/>
  <c r="AZ355" i="1" s="1"/>
  <c r="AX355" i="1"/>
  <c r="AW355" i="1"/>
  <c r="AV355" i="1"/>
  <c r="AU355" i="1"/>
  <c r="AT355" i="1"/>
  <c r="AY354" i="1"/>
  <c r="AZ354" i="1" s="1"/>
  <c r="AX354" i="1"/>
  <c r="AW354" i="1"/>
  <c r="AV354" i="1"/>
  <c r="AU354" i="1"/>
  <c r="AT354" i="1"/>
  <c r="AY353" i="1"/>
  <c r="AZ353" i="1" s="1"/>
  <c r="AX353" i="1"/>
  <c r="AW353" i="1"/>
  <c r="AV353" i="1"/>
  <c r="AU353" i="1"/>
  <c r="AT353" i="1"/>
  <c r="AY352" i="1"/>
  <c r="AZ352" i="1" s="1"/>
  <c r="AX352" i="1"/>
  <c r="AW352" i="1"/>
  <c r="AV352" i="1"/>
  <c r="AU352" i="1"/>
  <c r="AT352" i="1"/>
  <c r="AY351" i="1"/>
  <c r="AZ351" i="1" s="1"/>
  <c r="AX351" i="1"/>
  <c r="AW351" i="1"/>
  <c r="AV351" i="1"/>
  <c r="AU351" i="1"/>
  <c r="AT351" i="1"/>
  <c r="AY350" i="1"/>
  <c r="AZ350" i="1" s="1"/>
  <c r="AX350" i="1"/>
  <c r="AW350" i="1"/>
  <c r="AV350" i="1"/>
  <c r="AU350" i="1"/>
  <c r="AT350" i="1"/>
  <c r="AY349" i="1"/>
  <c r="AZ349" i="1" s="1"/>
  <c r="AX349" i="1"/>
  <c r="AW349" i="1"/>
  <c r="AV349" i="1"/>
  <c r="AU349" i="1"/>
  <c r="AT349" i="1"/>
  <c r="AY348" i="1"/>
  <c r="AZ348" i="1" s="1"/>
  <c r="AX348" i="1"/>
  <c r="AW348" i="1"/>
  <c r="AV348" i="1"/>
  <c r="AU348" i="1"/>
  <c r="AT348" i="1"/>
  <c r="AY347" i="1"/>
  <c r="AZ347" i="1" s="1"/>
  <c r="AX347" i="1"/>
  <c r="AW347" i="1"/>
  <c r="AV347" i="1"/>
  <c r="AU347" i="1"/>
  <c r="AT347" i="1"/>
  <c r="AY346" i="1"/>
  <c r="AZ346" i="1" s="1"/>
  <c r="AX346" i="1"/>
  <c r="AW346" i="1"/>
  <c r="AV346" i="1"/>
  <c r="AU346" i="1"/>
  <c r="AT346" i="1"/>
  <c r="AY345" i="1"/>
  <c r="AZ345" i="1" s="1"/>
  <c r="AX345" i="1"/>
  <c r="AW345" i="1"/>
  <c r="AV345" i="1"/>
  <c r="AU345" i="1"/>
  <c r="AT345" i="1"/>
  <c r="AY344" i="1"/>
  <c r="AZ344" i="1" s="1"/>
  <c r="AX344" i="1"/>
  <c r="AW344" i="1"/>
  <c r="AV344" i="1"/>
  <c r="AU344" i="1"/>
  <c r="AT344" i="1"/>
  <c r="AY343" i="1"/>
  <c r="AZ343" i="1" s="1"/>
  <c r="AX343" i="1"/>
  <c r="AW343" i="1"/>
  <c r="AV343" i="1"/>
  <c r="AU343" i="1"/>
  <c r="AT343" i="1"/>
  <c r="AY342" i="1"/>
  <c r="AZ342" i="1" s="1"/>
  <c r="AX342" i="1"/>
  <c r="AW342" i="1"/>
  <c r="AV342" i="1"/>
  <c r="AU342" i="1"/>
  <c r="AT342" i="1"/>
  <c r="AY341" i="1"/>
  <c r="AZ341" i="1" s="1"/>
  <c r="AX341" i="1"/>
  <c r="AW341" i="1"/>
  <c r="AV341" i="1"/>
  <c r="AU341" i="1"/>
  <c r="AT341" i="1"/>
  <c r="AY340" i="1"/>
  <c r="AZ340" i="1" s="1"/>
  <c r="AX340" i="1"/>
  <c r="AW340" i="1"/>
  <c r="AV340" i="1"/>
  <c r="AU340" i="1"/>
  <c r="AT340" i="1"/>
  <c r="AY339" i="1"/>
  <c r="AZ339" i="1" s="1"/>
  <c r="AX339" i="1"/>
  <c r="AW339" i="1"/>
  <c r="AV339" i="1"/>
  <c r="AU339" i="1"/>
  <c r="AT339" i="1"/>
  <c r="AY338" i="1"/>
  <c r="AZ338" i="1" s="1"/>
  <c r="AX338" i="1"/>
  <c r="AW338" i="1"/>
  <c r="AV338" i="1"/>
  <c r="AU338" i="1"/>
  <c r="AT338" i="1"/>
  <c r="AY337" i="1"/>
  <c r="AZ337" i="1" s="1"/>
  <c r="AX337" i="1"/>
  <c r="AW337" i="1"/>
  <c r="AV337" i="1"/>
  <c r="AU337" i="1"/>
  <c r="AT337" i="1"/>
  <c r="AY336" i="1"/>
  <c r="AZ336" i="1" s="1"/>
  <c r="AX336" i="1"/>
  <c r="AW336" i="1"/>
  <c r="AV336" i="1"/>
  <c r="AU336" i="1"/>
  <c r="AT336" i="1"/>
  <c r="AY335" i="1"/>
  <c r="AZ335" i="1" s="1"/>
  <c r="AX335" i="1"/>
  <c r="AW335" i="1"/>
  <c r="AV335" i="1"/>
  <c r="AU335" i="1"/>
  <c r="AT335" i="1"/>
  <c r="AY334" i="1"/>
  <c r="AZ334" i="1" s="1"/>
  <c r="AX334" i="1"/>
  <c r="AW334" i="1"/>
  <c r="AV334" i="1"/>
  <c r="AU334" i="1"/>
  <c r="AT334" i="1"/>
  <c r="AY333" i="1"/>
  <c r="AZ333" i="1" s="1"/>
  <c r="AX333" i="1"/>
  <c r="AW333" i="1"/>
  <c r="AV333" i="1"/>
  <c r="AU333" i="1"/>
  <c r="AT333" i="1"/>
  <c r="AY332" i="1"/>
  <c r="AZ332" i="1" s="1"/>
  <c r="AX332" i="1"/>
  <c r="AW332" i="1"/>
  <c r="AV332" i="1"/>
  <c r="AU332" i="1"/>
  <c r="AT332" i="1"/>
  <c r="AY331" i="1"/>
  <c r="AZ331" i="1" s="1"/>
  <c r="AX331" i="1"/>
  <c r="AW331" i="1"/>
  <c r="AV331" i="1"/>
  <c r="AU331" i="1"/>
  <c r="AT331" i="1"/>
  <c r="AY330" i="1"/>
  <c r="AZ330" i="1" s="1"/>
  <c r="AX330" i="1"/>
  <c r="AW330" i="1"/>
  <c r="AV330" i="1"/>
  <c r="AU330" i="1"/>
  <c r="AT330" i="1"/>
  <c r="AY329" i="1"/>
  <c r="AZ329" i="1" s="1"/>
  <c r="AX329" i="1"/>
  <c r="AW329" i="1"/>
  <c r="AV329" i="1"/>
  <c r="AU329" i="1"/>
  <c r="AT329" i="1"/>
  <c r="AY328" i="1"/>
  <c r="AZ328" i="1" s="1"/>
  <c r="AX328" i="1"/>
  <c r="AW328" i="1"/>
  <c r="AV328" i="1"/>
  <c r="AU328" i="1"/>
  <c r="AT328" i="1"/>
  <c r="AY327" i="1"/>
  <c r="AZ327" i="1" s="1"/>
  <c r="AX327" i="1"/>
  <c r="AW327" i="1"/>
  <c r="AV327" i="1"/>
  <c r="AU327" i="1"/>
  <c r="AT327" i="1"/>
  <c r="AY326" i="1"/>
  <c r="AZ326" i="1" s="1"/>
  <c r="AX326" i="1"/>
  <c r="AW326" i="1"/>
  <c r="AV326" i="1"/>
  <c r="AU326" i="1"/>
  <c r="AT326" i="1"/>
  <c r="AY325" i="1"/>
  <c r="AZ325" i="1" s="1"/>
  <c r="AX325" i="1"/>
  <c r="AW325" i="1"/>
  <c r="AV325" i="1"/>
  <c r="AU325" i="1"/>
  <c r="AT325" i="1"/>
  <c r="AY324" i="1"/>
  <c r="AZ324" i="1" s="1"/>
  <c r="AX324" i="1"/>
  <c r="AW324" i="1"/>
  <c r="AV324" i="1"/>
  <c r="AU324" i="1"/>
  <c r="AT324" i="1"/>
  <c r="AY323" i="1"/>
  <c r="AZ323" i="1" s="1"/>
  <c r="AX323" i="1"/>
  <c r="AW323" i="1"/>
  <c r="AV323" i="1"/>
  <c r="AU323" i="1"/>
  <c r="AT323" i="1"/>
  <c r="AY322" i="1"/>
  <c r="AZ322" i="1" s="1"/>
  <c r="AX322" i="1"/>
  <c r="AW322" i="1"/>
  <c r="AV322" i="1"/>
  <c r="AU322" i="1"/>
  <c r="AT322" i="1"/>
  <c r="AY321" i="1"/>
  <c r="AZ321" i="1" s="1"/>
  <c r="AX321" i="1"/>
  <c r="AW321" i="1"/>
  <c r="AV321" i="1"/>
  <c r="AU321" i="1"/>
  <c r="AT321" i="1"/>
  <c r="AY320" i="1"/>
  <c r="AZ320" i="1" s="1"/>
  <c r="AX320" i="1"/>
  <c r="AW320" i="1"/>
  <c r="AV320" i="1"/>
  <c r="AU320" i="1"/>
  <c r="AT320" i="1"/>
  <c r="AY319" i="1"/>
  <c r="AZ319" i="1" s="1"/>
  <c r="AX319" i="1"/>
  <c r="AW319" i="1"/>
  <c r="AV319" i="1"/>
  <c r="AU319" i="1"/>
  <c r="AT319" i="1"/>
  <c r="AY318" i="1"/>
  <c r="AZ318" i="1" s="1"/>
  <c r="AX318" i="1"/>
  <c r="AW318" i="1"/>
  <c r="AV318" i="1"/>
  <c r="AU318" i="1"/>
  <c r="AT318" i="1"/>
  <c r="AY317" i="1"/>
  <c r="AZ317" i="1" s="1"/>
  <c r="AX317" i="1"/>
  <c r="AW317" i="1"/>
  <c r="AV317" i="1"/>
  <c r="AU317" i="1"/>
  <c r="AT317" i="1"/>
  <c r="AY316" i="1"/>
  <c r="AZ316" i="1" s="1"/>
  <c r="AX316" i="1"/>
  <c r="AW316" i="1"/>
  <c r="AV316" i="1"/>
  <c r="AU316" i="1"/>
  <c r="AT316" i="1"/>
  <c r="AY315" i="1"/>
  <c r="AZ315" i="1" s="1"/>
  <c r="AX315" i="1"/>
  <c r="AW315" i="1"/>
  <c r="AV315" i="1"/>
  <c r="AU315" i="1"/>
  <c r="AT315" i="1"/>
  <c r="AY314" i="1"/>
  <c r="AZ314" i="1" s="1"/>
  <c r="AX314" i="1"/>
  <c r="AW314" i="1"/>
  <c r="AV314" i="1"/>
  <c r="AU314" i="1"/>
  <c r="AT314" i="1"/>
  <c r="AY313" i="1"/>
  <c r="AZ313" i="1" s="1"/>
  <c r="AX313" i="1"/>
  <c r="AW313" i="1"/>
  <c r="AV313" i="1"/>
  <c r="AU313" i="1"/>
  <c r="AT313" i="1"/>
  <c r="AY312" i="1"/>
  <c r="AZ312" i="1" s="1"/>
  <c r="AX312" i="1"/>
  <c r="AW312" i="1"/>
  <c r="AV312" i="1"/>
  <c r="AU312" i="1"/>
  <c r="AT312" i="1"/>
  <c r="AY311" i="1"/>
  <c r="AZ311" i="1" s="1"/>
  <c r="AX311" i="1"/>
  <c r="AW311" i="1"/>
  <c r="AV311" i="1"/>
  <c r="AU311" i="1"/>
  <c r="AT311" i="1"/>
  <c r="AY310" i="1"/>
  <c r="AZ310" i="1" s="1"/>
  <c r="AX310" i="1"/>
  <c r="AW310" i="1"/>
  <c r="AV310" i="1"/>
  <c r="AU310" i="1"/>
  <c r="AT310" i="1"/>
  <c r="AY309" i="1"/>
  <c r="AZ309" i="1" s="1"/>
  <c r="AX309" i="1"/>
  <c r="AW309" i="1"/>
  <c r="AV309" i="1"/>
  <c r="AU309" i="1"/>
  <c r="AT309" i="1"/>
  <c r="AY308" i="1"/>
  <c r="AZ308" i="1" s="1"/>
  <c r="AX308" i="1"/>
  <c r="AW308" i="1"/>
  <c r="AV308" i="1"/>
  <c r="AU308" i="1"/>
  <c r="AT308" i="1"/>
  <c r="AY307" i="1"/>
  <c r="AZ307" i="1" s="1"/>
  <c r="AX307" i="1"/>
  <c r="AW307" i="1"/>
  <c r="AV307" i="1"/>
  <c r="AU307" i="1"/>
  <c r="AT307" i="1"/>
  <c r="AY306" i="1"/>
  <c r="AZ306" i="1" s="1"/>
  <c r="AX306" i="1"/>
  <c r="AW306" i="1"/>
  <c r="AV306" i="1"/>
  <c r="AU306" i="1"/>
  <c r="AT306" i="1"/>
  <c r="AY305" i="1"/>
  <c r="AZ305" i="1" s="1"/>
  <c r="AX305" i="1"/>
  <c r="AW305" i="1"/>
  <c r="AV305" i="1"/>
  <c r="AU305" i="1"/>
  <c r="AT305" i="1"/>
  <c r="AY304" i="1"/>
  <c r="AZ304" i="1" s="1"/>
  <c r="AX304" i="1"/>
  <c r="AW304" i="1"/>
  <c r="AV304" i="1"/>
  <c r="AU304" i="1"/>
  <c r="AT304" i="1"/>
  <c r="AY303" i="1"/>
  <c r="AZ303" i="1" s="1"/>
  <c r="AX303" i="1"/>
  <c r="AW303" i="1"/>
  <c r="AV303" i="1"/>
  <c r="AU303" i="1"/>
  <c r="AT303" i="1"/>
  <c r="AY302" i="1"/>
  <c r="AZ302" i="1" s="1"/>
  <c r="AX302" i="1"/>
  <c r="AW302" i="1"/>
  <c r="AV302" i="1"/>
  <c r="AU302" i="1"/>
  <c r="AT302" i="1"/>
  <c r="AY301" i="1"/>
  <c r="AZ301" i="1" s="1"/>
  <c r="AX301" i="1"/>
  <c r="AW301" i="1"/>
  <c r="AV301" i="1"/>
  <c r="AU301" i="1"/>
  <c r="AT301" i="1"/>
  <c r="AY300" i="1"/>
  <c r="AZ300" i="1" s="1"/>
  <c r="AX300" i="1"/>
  <c r="AW300" i="1"/>
  <c r="AV300" i="1"/>
  <c r="AU300" i="1"/>
  <c r="AT300" i="1"/>
  <c r="AY299" i="1"/>
  <c r="AZ299" i="1" s="1"/>
  <c r="AX299" i="1"/>
  <c r="AW299" i="1"/>
  <c r="AV299" i="1"/>
  <c r="AU299" i="1"/>
  <c r="AT299" i="1"/>
  <c r="AY298" i="1"/>
  <c r="AZ298" i="1" s="1"/>
  <c r="AX298" i="1"/>
  <c r="AW298" i="1"/>
  <c r="AV298" i="1"/>
  <c r="AU298" i="1"/>
  <c r="AT298" i="1"/>
  <c r="AY297" i="1"/>
  <c r="AZ297" i="1" s="1"/>
  <c r="AX297" i="1"/>
  <c r="AW297" i="1"/>
  <c r="AV297" i="1"/>
  <c r="AU297" i="1"/>
  <c r="AT297" i="1"/>
  <c r="AY296" i="1"/>
  <c r="AZ296" i="1" s="1"/>
  <c r="AX296" i="1"/>
  <c r="AW296" i="1"/>
  <c r="AV296" i="1"/>
  <c r="AU296" i="1"/>
  <c r="AT296" i="1"/>
  <c r="AY295" i="1"/>
  <c r="AZ295" i="1" s="1"/>
  <c r="AX295" i="1"/>
  <c r="AW295" i="1"/>
  <c r="AV295" i="1"/>
  <c r="AU295" i="1"/>
  <c r="AT295" i="1"/>
  <c r="AY294" i="1"/>
  <c r="AZ294" i="1" s="1"/>
  <c r="AX294" i="1"/>
  <c r="AW294" i="1"/>
  <c r="AV294" i="1"/>
  <c r="AU294" i="1"/>
  <c r="AT294" i="1"/>
  <c r="AY293" i="1"/>
  <c r="AZ293" i="1" s="1"/>
  <c r="AX293" i="1"/>
  <c r="AW293" i="1"/>
  <c r="AV293" i="1"/>
  <c r="AU293" i="1"/>
  <c r="AT293" i="1"/>
  <c r="AY292" i="1"/>
  <c r="AZ292" i="1" s="1"/>
  <c r="AX292" i="1"/>
  <c r="AW292" i="1"/>
  <c r="AV292" i="1"/>
  <c r="AU292" i="1"/>
  <c r="AT292" i="1"/>
  <c r="AY291" i="1"/>
  <c r="AZ291" i="1" s="1"/>
  <c r="AX291" i="1"/>
  <c r="AW291" i="1"/>
  <c r="AV291" i="1"/>
  <c r="AU291" i="1"/>
  <c r="AT291" i="1"/>
  <c r="AY290" i="1"/>
  <c r="AZ290" i="1" s="1"/>
  <c r="AX290" i="1"/>
  <c r="AW290" i="1"/>
  <c r="AV290" i="1"/>
  <c r="AU290" i="1"/>
  <c r="AT290" i="1"/>
  <c r="AY289" i="1"/>
  <c r="AZ289" i="1" s="1"/>
  <c r="AX289" i="1"/>
  <c r="AW289" i="1"/>
  <c r="AV289" i="1"/>
  <c r="AU289" i="1"/>
  <c r="AT289" i="1"/>
  <c r="AY288" i="1"/>
  <c r="AZ288" i="1" s="1"/>
  <c r="AX288" i="1"/>
  <c r="AW288" i="1"/>
  <c r="AV288" i="1"/>
  <c r="AU288" i="1"/>
  <c r="AT288" i="1"/>
  <c r="AY287" i="1"/>
  <c r="AZ287" i="1" s="1"/>
  <c r="AX287" i="1"/>
  <c r="AW287" i="1"/>
  <c r="AV287" i="1"/>
  <c r="AU287" i="1"/>
  <c r="AT287" i="1"/>
  <c r="AY286" i="1"/>
  <c r="AZ286" i="1" s="1"/>
  <c r="AX286" i="1"/>
  <c r="AW286" i="1"/>
  <c r="AV286" i="1"/>
  <c r="AU286" i="1"/>
  <c r="AT286" i="1"/>
  <c r="AY285" i="1"/>
  <c r="AZ285" i="1" s="1"/>
  <c r="AX285" i="1"/>
  <c r="AW285" i="1"/>
  <c r="AV285" i="1"/>
  <c r="AU285" i="1"/>
  <c r="AT285" i="1"/>
  <c r="AY284" i="1"/>
  <c r="AZ284" i="1" s="1"/>
  <c r="AX284" i="1"/>
  <c r="AW284" i="1"/>
  <c r="AV284" i="1"/>
  <c r="AU284" i="1"/>
  <c r="AT284" i="1"/>
  <c r="AY283" i="1"/>
  <c r="AZ283" i="1" s="1"/>
  <c r="AX283" i="1"/>
  <c r="AW283" i="1"/>
  <c r="AV283" i="1"/>
  <c r="AU283" i="1"/>
  <c r="AT283" i="1"/>
  <c r="AY282" i="1"/>
  <c r="AZ282" i="1" s="1"/>
  <c r="AX282" i="1"/>
  <c r="AW282" i="1"/>
  <c r="AV282" i="1"/>
  <c r="AU282" i="1"/>
  <c r="AT282" i="1"/>
  <c r="AY281" i="1"/>
  <c r="AZ281" i="1" s="1"/>
  <c r="AX281" i="1"/>
  <c r="AW281" i="1"/>
  <c r="AV281" i="1"/>
  <c r="AU281" i="1"/>
  <c r="AT281" i="1"/>
  <c r="AY280" i="1"/>
  <c r="AZ280" i="1" s="1"/>
  <c r="AX280" i="1"/>
  <c r="AW280" i="1"/>
  <c r="AV280" i="1"/>
  <c r="AU280" i="1"/>
  <c r="AT280" i="1"/>
  <c r="AY279" i="1"/>
  <c r="AZ279" i="1" s="1"/>
  <c r="AX279" i="1"/>
  <c r="AW279" i="1"/>
  <c r="AV279" i="1"/>
  <c r="AU279" i="1"/>
  <c r="AT279" i="1"/>
  <c r="AY278" i="1"/>
  <c r="AZ278" i="1" s="1"/>
  <c r="AX278" i="1"/>
  <c r="AW278" i="1"/>
  <c r="AV278" i="1"/>
  <c r="AU278" i="1"/>
  <c r="AT278" i="1"/>
  <c r="AY277" i="1"/>
  <c r="AZ277" i="1" s="1"/>
  <c r="AX277" i="1"/>
  <c r="AW277" i="1"/>
  <c r="AV277" i="1"/>
  <c r="AU277" i="1"/>
  <c r="AT277" i="1"/>
  <c r="AY276" i="1"/>
  <c r="AZ276" i="1" s="1"/>
  <c r="AX276" i="1"/>
  <c r="AW276" i="1"/>
  <c r="AV276" i="1"/>
  <c r="AU276" i="1"/>
  <c r="AT276" i="1"/>
  <c r="AY275" i="1"/>
  <c r="AZ275" i="1" s="1"/>
  <c r="AX275" i="1"/>
  <c r="AW275" i="1"/>
  <c r="AV275" i="1"/>
  <c r="AU275" i="1"/>
  <c r="AT275" i="1"/>
  <c r="AY274" i="1"/>
  <c r="AZ274" i="1" s="1"/>
  <c r="AX274" i="1"/>
  <c r="AW274" i="1"/>
  <c r="AV274" i="1"/>
  <c r="AU274" i="1"/>
  <c r="AT274" i="1"/>
  <c r="AY273" i="1"/>
  <c r="AZ273" i="1" s="1"/>
  <c r="AX273" i="1"/>
  <c r="AW273" i="1"/>
  <c r="AV273" i="1"/>
  <c r="AU273" i="1"/>
  <c r="AT273" i="1"/>
  <c r="AY272" i="1"/>
  <c r="AZ272" i="1" s="1"/>
  <c r="AX272" i="1"/>
  <c r="AW272" i="1"/>
  <c r="AV272" i="1"/>
  <c r="AU272" i="1"/>
  <c r="AT272" i="1"/>
  <c r="AY271" i="1"/>
  <c r="AZ271" i="1" s="1"/>
  <c r="AX271" i="1"/>
  <c r="AW271" i="1"/>
  <c r="AV271" i="1"/>
  <c r="AU271" i="1"/>
  <c r="AT271" i="1"/>
  <c r="AY270" i="1"/>
  <c r="AZ270" i="1" s="1"/>
  <c r="AX270" i="1"/>
  <c r="AW270" i="1"/>
  <c r="AV270" i="1"/>
  <c r="AU270" i="1"/>
  <c r="AT270" i="1"/>
  <c r="AY269" i="1"/>
  <c r="AZ269" i="1" s="1"/>
  <c r="AX269" i="1"/>
  <c r="AW269" i="1"/>
  <c r="AV269" i="1"/>
  <c r="AU269" i="1"/>
  <c r="AT269" i="1"/>
  <c r="AY268" i="1"/>
  <c r="AZ268" i="1" s="1"/>
  <c r="AX268" i="1"/>
  <c r="AW268" i="1"/>
  <c r="AV268" i="1"/>
  <c r="AU268" i="1"/>
  <c r="AT268" i="1"/>
  <c r="AY267" i="1"/>
  <c r="AZ267" i="1" s="1"/>
  <c r="AX267" i="1"/>
  <c r="AW267" i="1"/>
  <c r="AV267" i="1"/>
  <c r="AU267" i="1"/>
  <c r="AT267" i="1"/>
  <c r="AY266" i="1"/>
  <c r="AZ266" i="1" s="1"/>
  <c r="AX266" i="1"/>
  <c r="AW266" i="1"/>
  <c r="AV266" i="1"/>
  <c r="AU266" i="1"/>
  <c r="AT266" i="1"/>
  <c r="AY265" i="1"/>
  <c r="AZ265" i="1" s="1"/>
  <c r="AX265" i="1"/>
  <c r="AW265" i="1"/>
  <c r="AV265" i="1"/>
  <c r="AU265" i="1"/>
  <c r="AT265" i="1"/>
  <c r="AY264" i="1"/>
  <c r="AZ264" i="1" s="1"/>
  <c r="AX264" i="1"/>
  <c r="AW264" i="1"/>
  <c r="AV264" i="1"/>
  <c r="AU264" i="1"/>
  <c r="AT264" i="1"/>
  <c r="AY263" i="1"/>
  <c r="AZ263" i="1" s="1"/>
  <c r="AX263" i="1"/>
  <c r="AW263" i="1"/>
  <c r="AV263" i="1"/>
  <c r="AU263" i="1"/>
  <c r="AT263" i="1"/>
  <c r="AY262" i="1"/>
  <c r="AZ262" i="1" s="1"/>
  <c r="AX262" i="1"/>
  <c r="AW262" i="1"/>
  <c r="AV262" i="1"/>
  <c r="AU262" i="1"/>
  <c r="AT262" i="1"/>
  <c r="AY261" i="1"/>
  <c r="AZ261" i="1" s="1"/>
  <c r="AX261" i="1"/>
  <c r="AW261" i="1"/>
  <c r="AV261" i="1"/>
  <c r="AU261" i="1"/>
  <c r="AT261" i="1"/>
  <c r="AY260" i="1"/>
  <c r="AZ260" i="1" s="1"/>
  <c r="AX260" i="1"/>
  <c r="AW260" i="1"/>
  <c r="AV260" i="1"/>
  <c r="AU260" i="1"/>
  <c r="AT260" i="1"/>
  <c r="AY259" i="1"/>
  <c r="AZ259" i="1" s="1"/>
  <c r="AX259" i="1"/>
  <c r="AW259" i="1"/>
  <c r="AV259" i="1"/>
  <c r="AU259" i="1"/>
  <c r="AT259" i="1"/>
  <c r="AY258" i="1"/>
  <c r="AZ258" i="1" s="1"/>
  <c r="AX258" i="1"/>
  <c r="AW258" i="1"/>
  <c r="AV258" i="1"/>
  <c r="AU258" i="1"/>
  <c r="AT258" i="1"/>
  <c r="AY257" i="1"/>
  <c r="AZ257" i="1" s="1"/>
  <c r="AX257" i="1"/>
  <c r="AW257" i="1"/>
  <c r="AV257" i="1"/>
  <c r="AU257" i="1"/>
  <c r="AT257" i="1"/>
  <c r="AY256" i="1"/>
  <c r="AZ256" i="1" s="1"/>
  <c r="AX256" i="1"/>
  <c r="AW256" i="1"/>
  <c r="AV256" i="1"/>
  <c r="AU256" i="1"/>
  <c r="AT256" i="1"/>
  <c r="AY255" i="1"/>
  <c r="AZ255" i="1" s="1"/>
  <c r="AX255" i="1"/>
  <c r="AW255" i="1"/>
  <c r="AV255" i="1"/>
  <c r="AU255" i="1"/>
  <c r="AT255" i="1"/>
  <c r="AY254" i="1"/>
  <c r="AZ254" i="1" s="1"/>
  <c r="AX254" i="1"/>
  <c r="AW254" i="1"/>
  <c r="AV254" i="1"/>
  <c r="AU254" i="1"/>
  <c r="AT254" i="1"/>
  <c r="AY253" i="1"/>
  <c r="AZ253" i="1" s="1"/>
  <c r="AX253" i="1"/>
  <c r="AW253" i="1"/>
  <c r="AV253" i="1"/>
  <c r="AU253" i="1"/>
  <c r="AT253" i="1"/>
  <c r="AY252" i="1"/>
  <c r="AZ252" i="1" s="1"/>
  <c r="AX252" i="1"/>
  <c r="AW252" i="1"/>
  <c r="AV252" i="1"/>
  <c r="AU252" i="1"/>
  <c r="AT252" i="1"/>
  <c r="AY251" i="1"/>
  <c r="AZ251" i="1" s="1"/>
  <c r="AX251" i="1"/>
  <c r="AW251" i="1"/>
  <c r="AV251" i="1"/>
  <c r="AU251" i="1"/>
  <c r="AT251" i="1"/>
  <c r="AY250" i="1"/>
  <c r="AZ250" i="1" s="1"/>
  <c r="AX250" i="1"/>
  <c r="AW250" i="1"/>
  <c r="AV250" i="1"/>
  <c r="AU250" i="1"/>
  <c r="AT250" i="1"/>
  <c r="AY249" i="1"/>
  <c r="AZ249" i="1" s="1"/>
  <c r="AX249" i="1"/>
  <c r="AW249" i="1"/>
  <c r="AV249" i="1"/>
  <c r="AU249" i="1"/>
  <c r="AT249" i="1"/>
  <c r="AY248" i="1"/>
  <c r="AZ248" i="1" s="1"/>
  <c r="AX248" i="1"/>
  <c r="AW248" i="1"/>
  <c r="AV248" i="1"/>
  <c r="AU248" i="1"/>
  <c r="AT248" i="1"/>
  <c r="AY247" i="1"/>
  <c r="AZ247" i="1" s="1"/>
  <c r="AX247" i="1"/>
  <c r="AW247" i="1"/>
  <c r="AV247" i="1"/>
  <c r="AU247" i="1"/>
  <c r="AT247" i="1"/>
  <c r="AY246" i="1"/>
  <c r="AZ246" i="1" s="1"/>
  <c r="AX246" i="1"/>
  <c r="AW246" i="1"/>
  <c r="AV246" i="1"/>
  <c r="AU246" i="1"/>
  <c r="AT246" i="1"/>
  <c r="AY245" i="1"/>
  <c r="AZ245" i="1" s="1"/>
  <c r="AX245" i="1"/>
  <c r="AW245" i="1"/>
  <c r="AV245" i="1"/>
  <c r="AU245" i="1"/>
  <c r="AT245" i="1"/>
  <c r="AY244" i="1"/>
  <c r="AZ244" i="1" s="1"/>
  <c r="AX244" i="1"/>
  <c r="AW244" i="1"/>
  <c r="AV244" i="1"/>
  <c r="AU244" i="1"/>
  <c r="AT244" i="1"/>
  <c r="AY243" i="1"/>
  <c r="AZ243" i="1" s="1"/>
  <c r="AX243" i="1"/>
  <c r="AW243" i="1"/>
  <c r="AV243" i="1"/>
  <c r="AU243" i="1"/>
  <c r="AT243" i="1"/>
  <c r="AY242" i="1"/>
  <c r="AZ242" i="1" s="1"/>
  <c r="AX242" i="1"/>
  <c r="AW242" i="1"/>
  <c r="AV242" i="1"/>
  <c r="AU242" i="1"/>
  <c r="AT242" i="1"/>
  <c r="AY241" i="1"/>
  <c r="AZ241" i="1" s="1"/>
  <c r="AX241" i="1"/>
  <c r="AW241" i="1"/>
  <c r="AV241" i="1"/>
  <c r="AU241" i="1"/>
  <c r="AT241" i="1"/>
  <c r="AY240" i="1"/>
  <c r="AZ240" i="1" s="1"/>
  <c r="AX240" i="1"/>
  <c r="AW240" i="1"/>
  <c r="AV240" i="1"/>
  <c r="AU240" i="1"/>
  <c r="AT240" i="1"/>
  <c r="AY239" i="1"/>
  <c r="AZ239" i="1" s="1"/>
  <c r="AX239" i="1"/>
  <c r="AW239" i="1"/>
  <c r="AV239" i="1"/>
  <c r="AU239" i="1"/>
  <c r="AT239" i="1"/>
  <c r="AY238" i="1"/>
  <c r="AZ238" i="1" s="1"/>
  <c r="AX238" i="1"/>
  <c r="AW238" i="1"/>
  <c r="AV238" i="1"/>
  <c r="AU238" i="1"/>
  <c r="AT238" i="1"/>
  <c r="AY237" i="1"/>
  <c r="AZ237" i="1" s="1"/>
  <c r="AX237" i="1"/>
  <c r="AW237" i="1"/>
  <c r="AV237" i="1"/>
  <c r="AU237" i="1"/>
  <c r="AT237" i="1"/>
  <c r="AY236" i="1"/>
  <c r="AZ236" i="1" s="1"/>
  <c r="AX236" i="1"/>
  <c r="AW236" i="1"/>
  <c r="AV236" i="1"/>
  <c r="AU236" i="1"/>
  <c r="AT236" i="1"/>
  <c r="AY235" i="1"/>
  <c r="AZ235" i="1" s="1"/>
  <c r="AX235" i="1"/>
  <c r="AW235" i="1"/>
  <c r="AV235" i="1"/>
  <c r="AU235" i="1"/>
  <c r="AT235" i="1"/>
  <c r="AY234" i="1"/>
  <c r="AZ234" i="1" s="1"/>
  <c r="AX234" i="1"/>
  <c r="AW234" i="1"/>
  <c r="AV234" i="1"/>
  <c r="AU234" i="1"/>
  <c r="AT234" i="1"/>
  <c r="AY233" i="1"/>
  <c r="AZ233" i="1" s="1"/>
  <c r="AX233" i="1"/>
  <c r="AW233" i="1"/>
  <c r="AV233" i="1"/>
  <c r="AU233" i="1"/>
  <c r="AT233" i="1"/>
  <c r="AY232" i="1"/>
  <c r="AZ232" i="1" s="1"/>
  <c r="AX232" i="1"/>
  <c r="AW232" i="1"/>
  <c r="AV232" i="1"/>
  <c r="AU232" i="1"/>
  <c r="AT232" i="1"/>
  <c r="AY231" i="1"/>
  <c r="AZ231" i="1" s="1"/>
  <c r="AX231" i="1"/>
  <c r="AW231" i="1"/>
  <c r="AV231" i="1"/>
  <c r="AU231" i="1"/>
  <c r="AT231" i="1"/>
  <c r="AY230" i="1"/>
  <c r="AZ230" i="1" s="1"/>
  <c r="AX230" i="1"/>
  <c r="AW230" i="1"/>
  <c r="AV230" i="1"/>
  <c r="AU230" i="1"/>
  <c r="AT230" i="1"/>
  <c r="AY229" i="1"/>
  <c r="AZ229" i="1" s="1"/>
  <c r="AX229" i="1"/>
  <c r="AW229" i="1"/>
  <c r="AV229" i="1"/>
  <c r="AU229" i="1"/>
  <c r="AT229" i="1"/>
  <c r="AY228" i="1"/>
  <c r="AZ228" i="1" s="1"/>
  <c r="AX228" i="1"/>
  <c r="AW228" i="1"/>
  <c r="AV228" i="1"/>
  <c r="AU228" i="1"/>
  <c r="AT228" i="1"/>
  <c r="AY227" i="1"/>
  <c r="AZ227" i="1" s="1"/>
  <c r="AX227" i="1"/>
  <c r="AW227" i="1"/>
  <c r="AV227" i="1"/>
  <c r="AU227" i="1"/>
  <c r="AT227" i="1"/>
  <c r="AY226" i="1"/>
  <c r="AZ226" i="1" s="1"/>
  <c r="AX226" i="1"/>
  <c r="AW226" i="1"/>
  <c r="AV226" i="1"/>
  <c r="AU226" i="1"/>
  <c r="AT226" i="1"/>
  <c r="AY225" i="1"/>
  <c r="AZ225" i="1" s="1"/>
  <c r="AX225" i="1"/>
  <c r="AW225" i="1"/>
  <c r="AV225" i="1"/>
  <c r="AU225" i="1"/>
  <c r="AT225" i="1"/>
  <c r="AY224" i="1"/>
  <c r="AZ224" i="1" s="1"/>
  <c r="AX224" i="1"/>
  <c r="AW224" i="1"/>
  <c r="AV224" i="1"/>
  <c r="AU224" i="1"/>
  <c r="AT224" i="1"/>
  <c r="AY223" i="1"/>
  <c r="AZ223" i="1" s="1"/>
  <c r="AX223" i="1"/>
  <c r="AW223" i="1"/>
  <c r="AV223" i="1"/>
  <c r="AU223" i="1"/>
  <c r="AT223" i="1"/>
  <c r="AY222" i="1"/>
  <c r="AZ222" i="1" s="1"/>
  <c r="AX222" i="1"/>
  <c r="AW222" i="1"/>
  <c r="AV222" i="1"/>
  <c r="AU222" i="1"/>
  <c r="AT222" i="1"/>
  <c r="AY221" i="1"/>
  <c r="AZ221" i="1" s="1"/>
  <c r="AX221" i="1"/>
  <c r="AW221" i="1"/>
  <c r="AV221" i="1"/>
  <c r="AU221" i="1"/>
  <c r="AT221" i="1"/>
  <c r="AY220" i="1"/>
  <c r="AZ220" i="1" s="1"/>
  <c r="AX220" i="1"/>
  <c r="AW220" i="1"/>
  <c r="AV220" i="1"/>
  <c r="AU220" i="1"/>
  <c r="AT220" i="1"/>
  <c r="AY219" i="1"/>
  <c r="AZ219" i="1" s="1"/>
  <c r="AX219" i="1"/>
  <c r="AW219" i="1"/>
  <c r="AV219" i="1"/>
  <c r="AU219" i="1"/>
  <c r="AT219" i="1"/>
  <c r="AY218" i="1"/>
  <c r="AZ218" i="1" s="1"/>
  <c r="AX218" i="1"/>
  <c r="AW218" i="1"/>
  <c r="AV218" i="1"/>
  <c r="AU218" i="1"/>
  <c r="AT218" i="1"/>
  <c r="AY217" i="1"/>
  <c r="AZ217" i="1" s="1"/>
  <c r="AX217" i="1"/>
  <c r="AW217" i="1"/>
  <c r="AV217" i="1"/>
  <c r="AU217" i="1"/>
  <c r="AT217" i="1"/>
  <c r="AY216" i="1"/>
  <c r="AZ216" i="1" s="1"/>
  <c r="AX216" i="1"/>
  <c r="AW216" i="1"/>
  <c r="AV216" i="1"/>
  <c r="AU216" i="1"/>
  <c r="AT216" i="1"/>
  <c r="AY215" i="1"/>
  <c r="AZ215" i="1" s="1"/>
  <c r="AX215" i="1"/>
  <c r="AW215" i="1"/>
  <c r="AV215" i="1"/>
  <c r="AU215" i="1"/>
  <c r="AT215" i="1"/>
  <c r="AY214" i="1"/>
  <c r="AZ214" i="1" s="1"/>
  <c r="AX214" i="1"/>
  <c r="AW214" i="1"/>
  <c r="AV214" i="1"/>
  <c r="AU214" i="1"/>
  <c r="AT214" i="1"/>
  <c r="AY213" i="1"/>
  <c r="AZ213" i="1" s="1"/>
  <c r="AX213" i="1"/>
  <c r="AW213" i="1"/>
  <c r="AV213" i="1"/>
  <c r="AU213" i="1"/>
  <c r="AT213" i="1"/>
  <c r="AY212" i="1"/>
  <c r="AZ212" i="1" s="1"/>
  <c r="AX212" i="1"/>
  <c r="AW212" i="1"/>
  <c r="AV212" i="1"/>
  <c r="AU212" i="1"/>
  <c r="AT212" i="1"/>
  <c r="AY211" i="1"/>
  <c r="AZ211" i="1" s="1"/>
  <c r="AX211" i="1"/>
  <c r="AW211" i="1"/>
  <c r="AV211" i="1"/>
  <c r="AU211" i="1"/>
  <c r="AT211" i="1"/>
  <c r="AY210" i="1"/>
  <c r="AZ210" i="1" s="1"/>
  <c r="AX210" i="1"/>
  <c r="AW210" i="1"/>
  <c r="AV210" i="1"/>
  <c r="AU210" i="1"/>
  <c r="AT210" i="1"/>
  <c r="AY209" i="1"/>
  <c r="AZ209" i="1" s="1"/>
  <c r="AX209" i="1"/>
  <c r="AW209" i="1"/>
  <c r="AV209" i="1"/>
  <c r="AU209" i="1"/>
  <c r="AT209" i="1"/>
  <c r="AY208" i="1"/>
  <c r="AZ208" i="1" s="1"/>
  <c r="AX208" i="1"/>
  <c r="AW208" i="1"/>
  <c r="AV208" i="1"/>
  <c r="AU208" i="1"/>
  <c r="AT208" i="1"/>
  <c r="AY207" i="1"/>
  <c r="AZ207" i="1" s="1"/>
  <c r="AX207" i="1"/>
  <c r="AW207" i="1"/>
  <c r="AV207" i="1"/>
  <c r="AU207" i="1"/>
  <c r="AT207" i="1"/>
  <c r="AY206" i="1"/>
  <c r="AZ206" i="1" s="1"/>
  <c r="AX206" i="1"/>
  <c r="AW206" i="1"/>
  <c r="AV206" i="1"/>
  <c r="AU206" i="1"/>
  <c r="AT206" i="1"/>
  <c r="AY205" i="1"/>
  <c r="AZ205" i="1" s="1"/>
  <c r="AX205" i="1"/>
  <c r="AW205" i="1"/>
  <c r="AV205" i="1"/>
  <c r="AU205" i="1"/>
  <c r="AT205" i="1"/>
  <c r="AY204" i="1"/>
  <c r="AZ204" i="1" s="1"/>
  <c r="AX204" i="1"/>
  <c r="AW204" i="1"/>
  <c r="AV204" i="1"/>
  <c r="AU204" i="1"/>
  <c r="AT204" i="1"/>
  <c r="AY203" i="1"/>
  <c r="AZ203" i="1" s="1"/>
  <c r="AX203" i="1"/>
  <c r="AW203" i="1"/>
  <c r="AV203" i="1"/>
  <c r="AU203" i="1"/>
  <c r="AT203" i="1"/>
  <c r="AY202" i="1"/>
  <c r="AZ202" i="1" s="1"/>
  <c r="AX202" i="1"/>
  <c r="AW202" i="1"/>
  <c r="AV202" i="1"/>
  <c r="AU202" i="1"/>
  <c r="AT202" i="1"/>
  <c r="AY201" i="1"/>
  <c r="AZ201" i="1" s="1"/>
  <c r="AX201" i="1"/>
  <c r="AW201" i="1"/>
  <c r="AV201" i="1"/>
  <c r="AU201" i="1"/>
  <c r="AT201" i="1"/>
  <c r="AY200" i="1"/>
  <c r="AZ200" i="1" s="1"/>
  <c r="AX200" i="1"/>
  <c r="AW200" i="1"/>
  <c r="AV200" i="1"/>
  <c r="AU200" i="1"/>
  <c r="AT200" i="1"/>
  <c r="AY199" i="1"/>
  <c r="AZ199" i="1" s="1"/>
  <c r="AX199" i="1"/>
  <c r="AW199" i="1"/>
  <c r="AV199" i="1"/>
  <c r="AU199" i="1"/>
  <c r="AT199" i="1"/>
  <c r="AY198" i="1"/>
  <c r="AZ198" i="1" s="1"/>
  <c r="AX198" i="1"/>
  <c r="AW198" i="1"/>
  <c r="AV198" i="1"/>
  <c r="AU198" i="1"/>
  <c r="AT198" i="1"/>
  <c r="AY197" i="1"/>
  <c r="AZ197" i="1" s="1"/>
  <c r="AX197" i="1"/>
  <c r="AW197" i="1"/>
  <c r="AV197" i="1"/>
  <c r="AU197" i="1"/>
  <c r="AT197" i="1"/>
  <c r="AY196" i="1"/>
  <c r="AZ196" i="1" s="1"/>
  <c r="AX196" i="1"/>
  <c r="AW196" i="1"/>
  <c r="AV196" i="1"/>
  <c r="AU196" i="1"/>
  <c r="AT196" i="1"/>
  <c r="AY195" i="1"/>
  <c r="AZ195" i="1" s="1"/>
  <c r="AX195" i="1"/>
  <c r="AW195" i="1"/>
  <c r="AV195" i="1"/>
  <c r="AU195" i="1"/>
  <c r="AT195" i="1"/>
  <c r="AY194" i="1"/>
  <c r="AZ194" i="1" s="1"/>
  <c r="AX194" i="1"/>
  <c r="AW194" i="1"/>
  <c r="AV194" i="1"/>
  <c r="AU194" i="1"/>
  <c r="AT194" i="1"/>
  <c r="AY193" i="1"/>
  <c r="AZ193" i="1" s="1"/>
  <c r="AX193" i="1"/>
  <c r="AW193" i="1"/>
  <c r="AV193" i="1"/>
  <c r="AU193" i="1"/>
  <c r="AT193" i="1"/>
  <c r="AY192" i="1"/>
  <c r="AZ192" i="1" s="1"/>
  <c r="AX192" i="1"/>
  <c r="AW192" i="1"/>
  <c r="AV192" i="1"/>
  <c r="AU192" i="1"/>
  <c r="AT192" i="1"/>
  <c r="AY191" i="1"/>
  <c r="AZ191" i="1" s="1"/>
  <c r="AX191" i="1"/>
  <c r="AW191" i="1"/>
  <c r="AV191" i="1"/>
  <c r="AU191" i="1"/>
  <c r="AT191" i="1"/>
  <c r="AY190" i="1"/>
  <c r="AZ190" i="1" s="1"/>
  <c r="AX190" i="1"/>
  <c r="AW190" i="1"/>
  <c r="AV190" i="1"/>
  <c r="AU190" i="1"/>
  <c r="AT190" i="1"/>
  <c r="AY189" i="1"/>
  <c r="AZ189" i="1" s="1"/>
  <c r="AX189" i="1"/>
  <c r="AW189" i="1"/>
  <c r="AV189" i="1"/>
  <c r="AU189" i="1"/>
  <c r="AT189" i="1"/>
  <c r="AY188" i="1"/>
  <c r="AZ188" i="1" s="1"/>
  <c r="AX188" i="1"/>
  <c r="AW188" i="1"/>
  <c r="AV188" i="1"/>
  <c r="AU188" i="1"/>
  <c r="AT188" i="1"/>
  <c r="AY187" i="1"/>
  <c r="AZ187" i="1" s="1"/>
  <c r="AX187" i="1"/>
  <c r="AW187" i="1"/>
  <c r="AV187" i="1"/>
  <c r="AU187" i="1"/>
  <c r="AT187" i="1"/>
  <c r="AY186" i="1"/>
  <c r="AZ186" i="1" s="1"/>
  <c r="AX186" i="1"/>
  <c r="AW186" i="1"/>
  <c r="AV186" i="1"/>
  <c r="AU186" i="1"/>
  <c r="AT186" i="1"/>
  <c r="AY185" i="1"/>
  <c r="AZ185" i="1" s="1"/>
  <c r="AX185" i="1"/>
  <c r="AW185" i="1"/>
  <c r="AV185" i="1"/>
  <c r="AU185" i="1"/>
  <c r="AT185" i="1"/>
  <c r="AY184" i="1"/>
  <c r="AZ184" i="1" s="1"/>
  <c r="AX184" i="1"/>
  <c r="AW184" i="1"/>
  <c r="AV184" i="1"/>
  <c r="AU184" i="1"/>
  <c r="AT184" i="1"/>
  <c r="AY183" i="1"/>
  <c r="AZ183" i="1" s="1"/>
  <c r="AX183" i="1"/>
  <c r="AW183" i="1"/>
  <c r="AV183" i="1"/>
  <c r="AU183" i="1"/>
  <c r="AT183" i="1"/>
  <c r="AY182" i="1"/>
  <c r="AZ182" i="1" s="1"/>
  <c r="AX182" i="1"/>
  <c r="AW182" i="1"/>
  <c r="AV182" i="1"/>
  <c r="AU182" i="1"/>
  <c r="AT182" i="1"/>
  <c r="AY181" i="1"/>
  <c r="AZ181" i="1" s="1"/>
  <c r="AX181" i="1"/>
  <c r="AW181" i="1"/>
  <c r="AV181" i="1"/>
  <c r="AU181" i="1"/>
  <c r="AT181" i="1"/>
  <c r="AY180" i="1"/>
  <c r="AZ180" i="1" s="1"/>
  <c r="AX180" i="1"/>
  <c r="AW180" i="1"/>
  <c r="AV180" i="1"/>
  <c r="AU180" i="1"/>
  <c r="AT180" i="1"/>
  <c r="AY179" i="1"/>
  <c r="AZ179" i="1" s="1"/>
  <c r="AX179" i="1"/>
  <c r="AW179" i="1"/>
  <c r="AV179" i="1"/>
  <c r="AU179" i="1"/>
  <c r="AT179" i="1"/>
  <c r="AY178" i="1"/>
  <c r="AZ178" i="1" s="1"/>
  <c r="AX178" i="1"/>
  <c r="AW178" i="1"/>
  <c r="AV178" i="1"/>
  <c r="AU178" i="1"/>
  <c r="AT178" i="1"/>
  <c r="AY177" i="1"/>
  <c r="AZ177" i="1" s="1"/>
  <c r="AX177" i="1"/>
  <c r="AW177" i="1"/>
  <c r="AV177" i="1"/>
  <c r="AU177" i="1"/>
  <c r="AT177" i="1"/>
  <c r="AY176" i="1"/>
  <c r="AZ176" i="1" s="1"/>
  <c r="AX176" i="1"/>
  <c r="AW176" i="1"/>
  <c r="AV176" i="1"/>
  <c r="AU176" i="1"/>
  <c r="AT176" i="1"/>
  <c r="AY175" i="1"/>
  <c r="AZ175" i="1" s="1"/>
  <c r="AX175" i="1"/>
  <c r="AW175" i="1"/>
  <c r="AV175" i="1"/>
  <c r="AU175" i="1"/>
  <c r="AT175" i="1"/>
  <c r="AY174" i="1"/>
  <c r="AZ174" i="1" s="1"/>
  <c r="AX174" i="1"/>
  <c r="AW174" i="1"/>
  <c r="AV174" i="1"/>
  <c r="AU174" i="1"/>
  <c r="AT174" i="1"/>
  <c r="AY173" i="1"/>
  <c r="AZ173" i="1" s="1"/>
  <c r="AX173" i="1"/>
  <c r="AW173" i="1"/>
  <c r="AV173" i="1"/>
  <c r="AU173" i="1"/>
  <c r="AT173" i="1"/>
  <c r="AY172" i="1"/>
  <c r="AZ172" i="1" s="1"/>
  <c r="AX172" i="1"/>
  <c r="AW172" i="1"/>
  <c r="AV172" i="1"/>
  <c r="AU172" i="1"/>
  <c r="AT172" i="1"/>
  <c r="AY171" i="1"/>
  <c r="AZ171" i="1" s="1"/>
  <c r="AX171" i="1"/>
  <c r="AW171" i="1"/>
  <c r="AV171" i="1"/>
  <c r="AU171" i="1"/>
  <c r="AT171" i="1"/>
  <c r="AY170" i="1"/>
  <c r="AZ170" i="1" s="1"/>
  <c r="AX170" i="1"/>
  <c r="AW170" i="1"/>
  <c r="AV170" i="1"/>
  <c r="AU170" i="1"/>
  <c r="AT170" i="1"/>
  <c r="AY169" i="1"/>
  <c r="AZ169" i="1" s="1"/>
  <c r="AX169" i="1"/>
  <c r="AW169" i="1"/>
  <c r="AV169" i="1"/>
  <c r="AU169" i="1"/>
  <c r="AT169" i="1"/>
  <c r="AY168" i="1"/>
  <c r="AZ168" i="1" s="1"/>
  <c r="AX168" i="1"/>
  <c r="AW168" i="1"/>
  <c r="AV168" i="1"/>
  <c r="AU168" i="1"/>
  <c r="AT168" i="1"/>
  <c r="AY167" i="1"/>
  <c r="AZ167" i="1" s="1"/>
  <c r="AX167" i="1"/>
  <c r="AW167" i="1"/>
  <c r="AV167" i="1"/>
  <c r="AU167" i="1"/>
  <c r="AT167" i="1"/>
  <c r="AY166" i="1"/>
  <c r="AZ166" i="1" s="1"/>
  <c r="AX166" i="1"/>
  <c r="AW166" i="1"/>
  <c r="AV166" i="1"/>
  <c r="AU166" i="1"/>
  <c r="AT166" i="1"/>
  <c r="AY165" i="1"/>
  <c r="AZ165" i="1" s="1"/>
  <c r="AX165" i="1"/>
  <c r="AW165" i="1"/>
  <c r="AV165" i="1"/>
  <c r="AU165" i="1"/>
  <c r="AT165" i="1"/>
  <c r="AY164" i="1"/>
  <c r="AZ164" i="1" s="1"/>
  <c r="AX164" i="1"/>
  <c r="AW164" i="1"/>
  <c r="AV164" i="1"/>
  <c r="AU164" i="1"/>
  <c r="AT164" i="1"/>
  <c r="AY163" i="1"/>
  <c r="AZ163" i="1" s="1"/>
  <c r="AX163" i="1"/>
  <c r="AW163" i="1"/>
  <c r="AV163" i="1"/>
  <c r="AU163" i="1"/>
  <c r="AT163" i="1"/>
  <c r="AY162" i="1"/>
  <c r="AZ162" i="1" s="1"/>
  <c r="AX162" i="1"/>
  <c r="AW162" i="1"/>
  <c r="AV162" i="1"/>
  <c r="AU162" i="1"/>
  <c r="AT162" i="1"/>
  <c r="AY161" i="1"/>
  <c r="AZ161" i="1" s="1"/>
  <c r="AX161" i="1"/>
  <c r="AW161" i="1"/>
  <c r="AV161" i="1"/>
  <c r="AU161" i="1"/>
  <c r="AT161" i="1"/>
  <c r="AY160" i="1"/>
  <c r="AZ160" i="1" s="1"/>
  <c r="AX160" i="1"/>
  <c r="AW160" i="1"/>
  <c r="AV160" i="1"/>
  <c r="AU160" i="1"/>
  <c r="AT160" i="1"/>
  <c r="AY159" i="1"/>
  <c r="AZ159" i="1" s="1"/>
  <c r="AX159" i="1"/>
  <c r="AW159" i="1"/>
  <c r="AV159" i="1"/>
  <c r="AU159" i="1"/>
  <c r="AT159" i="1"/>
  <c r="AY158" i="1"/>
  <c r="AZ158" i="1" s="1"/>
  <c r="AX158" i="1"/>
  <c r="AW158" i="1"/>
  <c r="AV158" i="1"/>
  <c r="AU158" i="1"/>
  <c r="AT158" i="1"/>
  <c r="AY157" i="1"/>
  <c r="AZ157" i="1" s="1"/>
  <c r="AX157" i="1"/>
  <c r="AW157" i="1"/>
  <c r="AV157" i="1"/>
  <c r="AU157" i="1"/>
  <c r="AT157" i="1"/>
  <c r="AY156" i="1"/>
  <c r="AZ156" i="1" s="1"/>
  <c r="AX156" i="1"/>
  <c r="AW156" i="1"/>
  <c r="AV156" i="1"/>
  <c r="AU156" i="1"/>
  <c r="AT156" i="1"/>
  <c r="AY155" i="1"/>
  <c r="AZ155" i="1" s="1"/>
  <c r="AX155" i="1"/>
  <c r="AW155" i="1"/>
  <c r="AV155" i="1"/>
  <c r="AU155" i="1"/>
  <c r="AT155" i="1"/>
  <c r="AY154" i="1"/>
  <c r="AZ154" i="1" s="1"/>
  <c r="AX154" i="1"/>
  <c r="AW154" i="1"/>
  <c r="AV154" i="1"/>
  <c r="AU154" i="1"/>
  <c r="AT154" i="1"/>
  <c r="AY153" i="1"/>
  <c r="AZ153" i="1" s="1"/>
  <c r="AX153" i="1"/>
  <c r="AW153" i="1"/>
  <c r="AV153" i="1"/>
  <c r="AU153" i="1"/>
  <c r="AT153" i="1"/>
  <c r="AY152" i="1"/>
  <c r="AZ152" i="1" s="1"/>
  <c r="AX152" i="1"/>
  <c r="AW152" i="1"/>
  <c r="AV152" i="1"/>
  <c r="AU152" i="1"/>
  <c r="AT152" i="1"/>
  <c r="AY151" i="1"/>
  <c r="AZ151" i="1" s="1"/>
  <c r="AX151" i="1"/>
  <c r="AW151" i="1"/>
  <c r="AV151" i="1"/>
  <c r="AU151" i="1"/>
  <c r="AT151" i="1"/>
  <c r="AY561" i="1"/>
  <c r="AZ561" i="1" s="1"/>
  <c r="AX561" i="1"/>
  <c r="AW561" i="1"/>
  <c r="AV561" i="1"/>
  <c r="AU561" i="1"/>
  <c r="AT561" i="1"/>
  <c r="AY719" i="1"/>
  <c r="AZ719" i="1" s="1"/>
  <c r="AX719" i="1"/>
  <c r="AW719" i="1"/>
  <c r="AV719" i="1"/>
  <c r="AU719" i="1"/>
  <c r="AT719" i="1"/>
  <c r="AY143" i="1"/>
  <c r="AZ143" i="1" s="1"/>
  <c r="AX143" i="1"/>
  <c r="AW143" i="1"/>
  <c r="AV143" i="1"/>
  <c r="AU143" i="1"/>
  <c r="AT143" i="1"/>
  <c r="AY142" i="1"/>
  <c r="AZ142" i="1" s="1"/>
  <c r="AX142" i="1"/>
  <c r="AW142" i="1"/>
  <c r="AV142" i="1"/>
  <c r="AU142" i="1"/>
  <c r="AT142" i="1"/>
  <c r="AY141" i="1"/>
  <c r="AZ141" i="1" s="1"/>
  <c r="AX141" i="1"/>
  <c r="AW141" i="1"/>
  <c r="AV141" i="1"/>
  <c r="AU141" i="1"/>
  <c r="AT141" i="1"/>
  <c r="AY140" i="1"/>
  <c r="AZ140" i="1" s="1"/>
  <c r="AX140" i="1"/>
  <c r="AW140" i="1"/>
  <c r="AV140" i="1"/>
  <c r="AU140" i="1"/>
  <c r="AT140" i="1"/>
  <c r="AY139" i="1"/>
  <c r="AZ139" i="1" s="1"/>
  <c r="AX139" i="1"/>
  <c r="AW139" i="1"/>
  <c r="AV139" i="1"/>
  <c r="AU139" i="1"/>
  <c r="AT139" i="1"/>
  <c r="AY138" i="1"/>
  <c r="AZ138" i="1" s="1"/>
  <c r="AX138" i="1"/>
  <c r="AW138" i="1"/>
  <c r="AV138" i="1"/>
  <c r="AU138" i="1"/>
  <c r="AT138" i="1"/>
  <c r="AY137" i="1"/>
  <c r="AZ137" i="1" s="1"/>
  <c r="AX137" i="1"/>
  <c r="AW137" i="1"/>
  <c r="AV137" i="1"/>
  <c r="AU137" i="1"/>
  <c r="AT137" i="1"/>
  <c r="AY136" i="1"/>
  <c r="AZ136" i="1" s="1"/>
  <c r="AX136" i="1"/>
  <c r="AW136" i="1"/>
  <c r="AV136" i="1"/>
  <c r="AU136" i="1"/>
  <c r="AT136" i="1"/>
  <c r="AY135" i="1"/>
  <c r="AZ135" i="1" s="1"/>
  <c r="AX135" i="1"/>
  <c r="AW135" i="1"/>
  <c r="AV135" i="1"/>
  <c r="AU135" i="1"/>
  <c r="AT135" i="1"/>
  <c r="AY134" i="1"/>
  <c r="AZ134" i="1" s="1"/>
  <c r="AX134" i="1"/>
  <c r="AW134" i="1"/>
  <c r="AV134" i="1"/>
  <c r="AU134" i="1"/>
  <c r="AT134" i="1"/>
  <c r="AY133" i="1"/>
  <c r="AZ133" i="1" s="1"/>
  <c r="AX133" i="1"/>
  <c r="AW133" i="1"/>
  <c r="AV133" i="1"/>
  <c r="AU133" i="1"/>
  <c r="AT133" i="1"/>
  <c r="AY132" i="1"/>
  <c r="AZ132" i="1" s="1"/>
  <c r="AX132" i="1"/>
  <c r="AW132" i="1"/>
  <c r="AV132" i="1"/>
  <c r="AU132" i="1"/>
  <c r="AT132" i="1"/>
  <c r="AY131" i="1"/>
  <c r="AZ131" i="1" s="1"/>
  <c r="AX131" i="1"/>
  <c r="AW131" i="1"/>
  <c r="AV131" i="1"/>
  <c r="AU131" i="1"/>
  <c r="AT131" i="1"/>
  <c r="AY130" i="1"/>
  <c r="AZ130" i="1" s="1"/>
  <c r="AX130" i="1"/>
  <c r="AW130" i="1"/>
  <c r="AV130" i="1"/>
  <c r="AU130" i="1"/>
  <c r="AT130" i="1"/>
  <c r="AY129" i="1"/>
  <c r="AZ129" i="1" s="1"/>
  <c r="AX129" i="1"/>
  <c r="AW129" i="1"/>
  <c r="AV129" i="1"/>
  <c r="AU129" i="1"/>
  <c r="AT129" i="1"/>
  <c r="AY128" i="1"/>
  <c r="AZ128" i="1" s="1"/>
  <c r="AX128" i="1"/>
  <c r="AW128" i="1"/>
  <c r="AV128" i="1"/>
  <c r="AU128" i="1"/>
  <c r="AT128" i="1"/>
  <c r="AY127" i="1"/>
  <c r="AZ127" i="1" s="1"/>
  <c r="AX127" i="1"/>
  <c r="AW127" i="1"/>
  <c r="AV127" i="1"/>
  <c r="AU127" i="1"/>
  <c r="AT127" i="1"/>
  <c r="AY126" i="1"/>
  <c r="AZ126" i="1" s="1"/>
  <c r="AX126" i="1"/>
  <c r="AW126" i="1"/>
  <c r="AV126" i="1"/>
  <c r="AU126" i="1"/>
  <c r="AT126" i="1"/>
  <c r="AY125" i="1"/>
  <c r="AZ125" i="1" s="1"/>
  <c r="AX125" i="1"/>
  <c r="AW125" i="1"/>
  <c r="AV125" i="1"/>
  <c r="AU125" i="1"/>
  <c r="AT125" i="1"/>
  <c r="AY124" i="1"/>
  <c r="AZ124" i="1" s="1"/>
  <c r="AX124" i="1"/>
  <c r="AW124" i="1"/>
  <c r="AV124" i="1"/>
  <c r="AU124" i="1"/>
  <c r="AT124" i="1"/>
  <c r="AY123" i="1"/>
  <c r="AZ123" i="1" s="1"/>
  <c r="AX123" i="1"/>
  <c r="AW123" i="1"/>
  <c r="AV123" i="1"/>
  <c r="AU123" i="1"/>
  <c r="AT123" i="1"/>
  <c r="AY122" i="1"/>
  <c r="AZ122" i="1" s="1"/>
  <c r="AX122" i="1"/>
  <c r="AW122" i="1"/>
  <c r="AV122" i="1"/>
  <c r="AU122" i="1"/>
  <c r="AT122" i="1"/>
  <c r="AY121" i="1"/>
  <c r="AZ121" i="1" s="1"/>
  <c r="AX121" i="1"/>
  <c r="AW121" i="1"/>
  <c r="AV121" i="1"/>
  <c r="AU121" i="1"/>
  <c r="AT121" i="1"/>
  <c r="AY120" i="1"/>
  <c r="AZ120" i="1" s="1"/>
  <c r="AX120" i="1"/>
  <c r="AW120" i="1"/>
  <c r="AV120" i="1"/>
  <c r="AU120" i="1"/>
  <c r="AT120" i="1"/>
  <c r="AY119" i="1"/>
  <c r="AZ119" i="1" s="1"/>
  <c r="AX119" i="1"/>
  <c r="AW119" i="1"/>
  <c r="AV119" i="1"/>
  <c r="AU119" i="1"/>
  <c r="AT119" i="1"/>
  <c r="AY118" i="1"/>
  <c r="AZ118" i="1" s="1"/>
  <c r="AX118" i="1"/>
  <c r="AW118" i="1"/>
  <c r="AV118" i="1"/>
  <c r="AU118" i="1"/>
  <c r="AT118" i="1"/>
  <c r="AY117" i="1"/>
  <c r="AZ117" i="1" s="1"/>
  <c r="AX117" i="1"/>
  <c r="AW117" i="1"/>
  <c r="AV117" i="1"/>
  <c r="AU117" i="1"/>
  <c r="AT117" i="1"/>
  <c r="AY116" i="1"/>
  <c r="AZ116" i="1" s="1"/>
  <c r="AX116" i="1"/>
  <c r="AW116" i="1"/>
  <c r="AV116" i="1"/>
  <c r="AU116" i="1"/>
  <c r="AT116" i="1"/>
  <c r="AY115" i="1"/>
  <c r="AZ115" i="1" s="1"/>
  <c r="AX115" i="1"/>
  <c r="AW115" i="1"/>
  <c r="AV115" i="1"/>
  <c r="AU115" i="1"/>
  <c r="AT115" i="1"/>
  <c r="AY114" i="1"/>
  <c r="AZ114" i="1" s="1"/>
  <c r="AX114" i="1"/>
  <c r="AW114" i="1"/>
  <c r="AV114" i="1"/>
  <c r="AU114" i="1"/>
  <c r="AT114" i="1"/>
  <c r="AY113" i="1"/>
  <c r="AZ113" i="1" s="1"/>
  <c r="AX113" i="1"/>
  <c r="AW113" i="1"/>
  <c r="AV113" i="1"/>
  <c r="AU113" i="1"/>
  <c r="AT113" i="1"/>
  <c r="AY112" i="1"/>
  <c r="AZ112" i="1" s="1"/>
  <c r="AX112" i="1"/>
  <c r="AW112" i="1"/>
  <c r="AV112" i="1"/>
  <c r="AU112" i="1"/>
  <c r="AT112" i="1"/>
  <c r="AY111" i="1"/>
  <c r="AZ111" i="1" s="1"/>
  <c r="AX111" i="1"/>
  <c r="AW111" i="1"/>
  <c r="AV111" i="1"/>
  <c r="AU111" i="1"/>
  <c r="AT111" i="1"/>
  <c r="AY110" i="1"/>
  <c r="AZ110" i="1" s="1"/>
  <c r="AX110" i="1"/>
  <c r="AW110" i="1"/>
  <c r="AV110" i="1"/>
  <c r="AU110" i="1"/>
  <c r="AT110" i="1"/>
  <c r="AY109" i="1"/>
  <c r="AZ109" i="1" s="1"/>
  <c r="AX109" i="1"/>
  <c r="AW109" i="1"/>
  <c r="AV109" i="1"/>
  <c r="AU109" i="1"/>
  <c r="AT109" i="1"/>
  <c r="AY108" i="1"/>
  <c r="AZ108" i="1" s="1"/>
  <c r="AX108" i="1"/>
  <c r="AW108" i="1"/>
  <c r="AV108" i="1"/>
  <c r="AU108" i="1"/>
  <c r="AT108" i="1"/>
  <c r="AY107" i="1"/>
  <c r="AZ107" i="1" s="1"/>
  <c r="AX107" i="1"/>
  <c r="AW107" i="1"/>
  <c r="AV107" i="1"/>
  <c r="AU107" i="1"/>
  <c r="AT107" i="1"/>
  <c r="AY106" i="1"/>
  <c r="AZ106" i="1" s="1"/>
  <c r="AX106" i="1"/>
  <c r="AW106" i="1"/>
  <c r="AV106" i="1"/>
  <c r="AU106" i="1"/>
  <c r="AT106" i="1"/>
  <c r="AY105" i="1"/>
  <c r="AZ105" i="1" s="1"/>
  <c r="AX105" i="1"/>
  <c r="AW105" i="1"/>
  <c r="AV105" i="1"/>
  <c r="AU105" i="1"/>
  <c r="AT105" i="1"/>
  <c r="AY104" i="1"/>
  <c r="AZ104" i="1" s="1"/>
  <c r="AX104" i="1"/>
  <c r="AW104" i="1"/>
  <c r="AV104" i="1"/>
  <c r="AU104" i="1"/>
  <c r="AT104" i="1"/>
  <c r="AY103" i="1"/>
  <c r="AZ103" i="1" s="1"/>
  <c r="AX103" i="1"/>
  <c r="AW103" i="1"/>
  <c r="AV103" i="1"/>
  <c r="AU103" i="1"/>
  <c r="AT103" i="1"/>
  <c r="AY102" i="1"/>
  <c r="AZ102" i="1" s="1"/>
  <c r="AX102" i="1"/>
  <c r="AW102" i="1"/>
  <c r="AV102" i="1"/>
  <c r="AU102" i="1"/>
  <c r="AT102" i="1"/>
  <c r="AY101" i="1"/>
  <c r="AZ101" i="1" s="1"/>
  <c r="AX101" i="1"/>
  <c r="AW101" i="1"/>
  <c r="AV101" i="1"/>
  <c r="AU101" i="1"/>
  <c r="AT101" i="1"/>
  <c r="AY100" i="1"/>
  <c r="AZ100" i="1" s="1"/>
  <c r="AX100" i="1"/>
  <c r="AW100" i="1"/>
  <c r="AV100" i="1"/>
  <c r="AU100" i="1"/>
  <c r="AT100" i="1"/>
  <c r="AY99" i="1"/>
  <c r="AZ99" i="1" s="1"/>
  <c r="AX99" i="1"/>
  <c r="AW99" i="1"/>
  <c r="AV99" i="1"/>
  <c r="AU99" i="1"/>
  <c r="AT99" i="1"/>
  <c r="AY98" i="1"/>
  <c r="AZ98" i="1" s="1"/>
  <c r="AX98" i="1"/>
  <c r="AW98" i="1"/>
  <c r="AV98" i="1"/>
  <c r="AU98" i="1"/>
  <c r="AT98" i="1"/>
  <c r="AY97" i="1"/>
  <c r="AZ97" i="1" s="1"/>
  <c r="AX97" i="1"/>
  <c r="AW97" i="1"/>
  <c r="AV97" i="1"/>
  <c r="AU97" i="1"/>
  <c r="AT97" i="1"/>
  <c r="AY96" i="1"/>
  <c r="AZ96" i="1" s="1"/>
  <c r="AX96" i="1"/>
  <c r="AW96" i="1"/>
  <c r="AV96" i="1"/>
  <c r="AU96" i="1"/>
  <c r="AT96" i="1"/>
  <c r="AY95" i="1"/>
  <c r="AZ95" i="1" s="1"/>
  <c r="AX95" i="1"/>
  <c r="AW95" i="1"/>
  <c r="AV95" i="1"/>
  <c r="AU95" i="1"/>
  <c r="AT95" i="1"/>
  <c r="AY94" i="1"/>
  <c r="AZ94" i="1" s="1"/>
  <c r="AX94" i="1"/>
  <c r="AW94" i="1"/>
  <c r="AV94" i="1"/>
  <c r="AU94" i="1"/>
  <c r="AT94" i="1"/>
  <c r="AY93" i="1"/>
  <c r="AZ93" i="1" s="1"/>
  <c r="AX93" i="1"/>
  <c r="AW93" i="1"/>
  <c r="AV93" i="1"/>
  <c r="AU93" i="1"/>
  <c r="AT93" i="1"/>
  <c r="AY92" i="1"/>
  <c r="AZ92" i="1" s="1"/>
  <c r="AX92" i="1"/>
  <c r="AW92" i="1"/>
  <c r="AV92" i="1"/>
  <c r="AU92" i="1"/>
  <c r="AT92" i="1"/>
  <c r="AY91" i="1"/>
  <c r="AZ91" i="1" s="1"/>
  <c r="AX91" i="1"/>
  <c r="AW91" i="1"/>
  <c r="AV91" i="1"/>
  <c r="AU91" i="1"/>
  <c r="AT91" i="1"/>
  <c r="AY90" i="1"/>
  <c r="AZ90" i="1" s="1"/>
  <c r="AX90" i="1"/>
  <c r="AW90" i="1"/>
  <c r="AV90" i="1"/>
  <c r="AU90" i="1"/>
  <c r="AT90" i="1"/>
  <c r="AY89" i="1"/>
  <c r="AZ89" i="1" s="1"/>
  <c r="AX89" i="1"/>
  <c r="AW89" i="1"/>
  <c r="AV89" i="1"/>
  <c r="AU89" i="1"/>
  <c r="AT89" i="1"/>
  <c r="AY88" i="1"/>
  <c r="AZ88" i="1" s="1"/>
  <c r="AX88" i="1"/>
  <c r="AW88" i="1"/>
  <c r="AV88" i="1"/>
  <c r="AU88" i="1"/>
  <c r="AT88" i="1"/>
  <c r="AY87" i="1"/>
  <c r="AZ87" i="1" s="1"/>
  <c r="AX87" i="1"/>
  <c r="AW87" i="1"/>
  <c r="AV87" i="1"/>
  <c r="AU87" i="1"/>
  <c r="AT87" i="1"/>
  <c r="AY86" i="1"/>
  <c r="AZ86" i="1" s="1"/>
  <c r="AX86" i="1"/>
  <c r="AW86" i="1"/>
  <c r="AV86" i="1"/>
  <c r="AU86" i="1"/>
  <c r="AT86" i="1"/>
  <c r="AY85" i="1"/>
  <c r="AZ85" i="1" s="1"/>
  <c r="AX85" i="1"/>
  <c r="AW85" i="1"/>
  <c r="AV85" i="1"/>
  <c r="AU85" i="1"/>
  <c r="AT85" i="1"/>
  <c r="AY84" i="1"/>
  <c r="AZ84" i="1" s="1"/>
  <c r="AX84" i="1"/>
  <c r="AW84" i="1"/>
  <c r="AV84" i="1"/>
  <c r="AU84" i="1"/>
  <c r="AT84" i="1"/>
  <c r="AY83" i="1"/>
  <c r="AZ83" i="1" s="1"/>
  <c r="AX83" i="1"/>
  <c r="AW83" i="1"/>
  <c r="AV83" i="1"/>
  <c r="AU83" i="1"/>
  <c r="AT83" i="1"/>
  <c r="AY82" i="1"/>
  <c r="AZ82" i="1" s="1"/>
  <c r="AX82" i="1"/>
  <c r="AW82" i="1"/>
  <c r="AV82" i="1"/>
  <c r="AU82" i="1"/>
  <c r="AT82" i="1"/>
  <c r="AY81" i="1"/>
  <c r="AZ81" i="1" s="1"/>
  <c r="AX81" i="1"/>
  <c r="AW81" i="1"/>
  <c r="AV81" i="1"/>
  <c r="AU81" i="1"/>
  <c r="AT81" i="1"/>
  <c r="AY80" i="1"/>
  <c r="AZ80" i="1" s="1"/>
  <c r="AX80" i="1"/>
  <c r="AW80" i="1"/>
  <c r="AV80" i="1"/>
  <c r="AU80" i="1"/>
  <c r="AT80" i="1"/>
  <c r="AY79" i="1"/>
  <c r="AZ79" i="1" s="1"/>
  <c r="AX79" i="1"/>
  <c r="AW79" i="1"/>
  <c r="AV79" i="1"/>
  <c r="AU79" i="1"/>
  <c r="AT79" i="1"/>
  <c r="AY586" i="1"/>
  <c r="AZ586" i="1" s="1"/>
  <c r="AX586" i="1"/>
  <c r="AW586" i="1"/>
  <c r="AV586" i="1"/>
  <c r="AU586" i="1"/>
  <c r="AT586" i="1"/>
  <c r="AY76" i="1"/>
  <c r="AZ76" i="1" s="1"/>
  <c r="AX76" i="1"/>
  <c r="AW76" i="1"/>
  <c r="AV76" i="1"/>
  <c r="AU76" i="1"/>
  <c r="AT76" i="1"/>
  <c r="AY75" i="1"/>
  <c r="AZ75" i="1" s="1"/>
  <c r="AX75" i="1"/>
  <c r="AW75" i="1"/>
  <c r="AV75" i="1"/>
  <c r="AU75" i="1"/>
  <c r="AT75" i="1"/>
  <c r="AY74" i="1"/>
  <c r="AZ74" i="1" s="1"/>
  <c r="AX74" i="1"/>
  <c r="AW74" i="1"/>
  <c r="AV74" i="1"/>
  <c r="AU74" i="1"/>
  <c r="AT74" i="1"/>
  <c r="AY73" i="1"/>
  <c r="AZ73" i="1" s="1"/>
  <c r="AX73" i="1"/>
  <c r="AW73" i="1"/>
  <c r="AV73" i="1"/>
  <c r="AU73" i="1"/>
  <c r="AT73" i="1"/>
  <c r="AY72" i="1"/>
  <c r="AZ72" i="1" s="1"/>
  <c r="AX72" i="1"/>
  <c r="AW72" i="1"/>
  <c r="AV72" i="1"/>
  <c r="AU72" i="1"/>
  <c r="AT72" i="1"/>
  <c r="AY71" i="1"/>
  <c r="AZ71" i="1" s="1"/>
  <c r="AX71" i="1"/>
  <c r="AW71" i="1"/>
  <c r="AV71" i="1"/>
  <c r="AU71" i="1"/>
  <c r="AT71" i="1"/>
  <c r="AY70" i="1"/>
  <c r="AZ70" i="1" s="1"/>
  <c r="AX70" i="1"/>
  <c r="AW70" i="1"/>
  <c r="AV70" i="1"/>
  <c r="AU70" i="1"/>
  <c r="AT70" i="1"/>
  <c r="AY69" i="1"/>
  <c r="AZ69" i="1" s="1"/>
  <c r="AX69" i="1"/>
  <c r="AW69" i="1"/>
  <c r="AV69" i="1"/>
  <c r="AU69" i="1"/>
  <c r="AT69" i="1"/>
  <c r="AY68" i="1"/>
  <c r="AZ68" i="1" s="1"/>
  <c r="AX68" i="1"/>
  <c r="AW68" i="1"/>
  <c r="AV68" i="1"/>
  <c r="AU68" i="1"/>
  <c r="AT68" i="1"/>
  <c r="AY67" i="1"/>
  <c r="AZ67" i="1" s="1"/>
  <c r="AX67" i="1"/>
  <c r="AW67" i="1"/>
  <c r="AV67" i="1"/>
  <c r="AU67" i="1"/>
  <c r="AT67" i="1"/>
  <c r="AY66" i="1"/>
  <c r="AZ66" i="1" s="1"/>
  <c r="AX66" i="1"/>
  <c r="AW66" i="1"/>
  <c r="AV66" i="1"/>
  <c r="AU66" i="1"/>
  <c r="AT66" i="1"/>
  <c r="AY65" i="1"/>
  <c r="AZ65" i="1" s="1"/>
  <c r="AX65" i="1"/>
  <c r="AW65" i="1"/>
  <c r="AV65" i="1"/>
  <c r="AU65" i="1"/>
  <c r="AT65" i="1"/>
  <c r="AY64" i="1"/>
  <c r="AZ64" i="1" s="1"/>
  <c r="AX64" i="1"/>
  <c r="AW64" i="1"/>
  <c r="AV64" i="1"/>
  <c r="AU64" i="1"/>
  <c r="AT64" i="1"/>
  <c r="AY63" i="1"/>
  <c r="AZ63" i="1" s="1"/>
  <c r="AX63" i="1"/>
  <c r="AW63" i="1"/>
  <c r="AV63" i="1"/>
  <c r="AU63" i="1"/>
  <c r="AT63" i="1"/>
  <c r="AY62" i="1"/>
  <c r="AZ62" i="1" s="1"/>
  <c r="AX62" i="1"/>
  <c r="AW62" i="1"/>
  <c r="AV62" i="1"/>
  <c r="AU62" i="1"/>
  <c r="AT62" i="1"/>
  <c r="AY61" i="1"/>
  <c r="AZ61" i="1" s="1"/>
  <c r="AX61" i="1"/>
  <c r="AW61" i="1"/>
  <c r="AV61" i="1"/>
  <c r="AU61" i="1"/>
  <c r="AT61" i="1"/>
  <c r="AY60" i="1"/>
  <c r="AZ60" i="1" s="1"/>
  <c r="AX60" i="1"/>
  <c r="AW60" i="1"/>
  <c r="AV60" i="1"/>
  <c r="AU60" i="1"/>
  <c r="AT60" i="1"/>
  <c r="AY59" i="1"/>
  <c r="AZ59" i="1" s="1"/>
  <c r="AX59" i="1"/>
  <c r="AW59" i="1"/>
  <c r="AV59" i="1"/>
  <c r="AU59" i="1"/>
  <c r="AT59" i="1"/>
  <c r="AY58" i="1"/>
  <c r="AZ58" i="1" s="1"/>
  <c r="AX58" i="1"/>
  <c r="AW58" i="1"/>
  <c r="AV58" i="1"/>
  <c r="AU58" i="1"/>
  <c r="AT58" i="1"/>
  <c r="AY57" i="1"/>
  <c r="AZ57" i="1" s="1"/>
  <c r="AX57" i="1"/>
  <c r="AW57" i="1"/>
  <c r="AV57" i="1"/>
  <c r="AU57" i="1"/>
  <c r="AT57" i="1"/>
  <c r="AY56" i="1"/>
  <c r="AZ56" i="1" s="1"/>
  <c r="AX56" i="1"/>
  <c r="AW56" i="1"/>
  <c r="AV56" i="1"/>
  <c r="AU56" i="1"/>
  <c r="AT56" i="1"/>
  <c r="AY55" i="1"/>
  <c r="AZ55" i="1" s="1"/>
  <c r="AX55" i="1"/>
  <c r="AW55" i="1"/>
  <c r="AV55" i="1"/>
  <c r="AU55" i="1"/>
  <c r="AT55" i="1"/>
  <c r="AY54" i="1"/>
  <c r="AZ54" i="1" s="1"/>
  <c r="AX54" i="1"/>
  <c r="AW54" i="1"/>
  <c r="AV54" i="1"/>
  <c r="AU54" i="1"/>
  <c r="AT54" i="1"/>
  <c r="AY53" i="1"/>
  <c r="AZ53" i="1" s="1"/>
  <c r="AX53" i="1"/>
  <c r="AW53" i="1"/>
  <c r="AV53" i="1"/>
  <c r="AU53" i="1"/>
  <c r="AT53" i="1"/>
  <c r="AY52" i="1"/>
  <c r="AZ52" i="1" s="1"/>
  <c r="AX52" i="1"/>
  <c r="AW52" i="1"/>
  <c r="AV52" i="1"/>
  <c r="AU52" i="1"/>
  <c r="AT52" i="1"/>
  <c r="AY51" i="1"/>
  <c r="AZ51" i="1" s="1"/>
  <c r="AX51" i="1"/>
  <c r="AW51" i="1"/>
  <c r="AV51" i="1"/>
  <c r="AU51" i="1"/>
  <c r="AT51" i="1"/>
  <c r="AY50" i="1"/>
  <c r="AZ50" i="1" s="1"/>
  <c r="AX50" i="1"/>
  <c r="AW50" i="1"/>
  <c r="AV50" i="1"/>
  <c r="AU50" i="1"/>
  <c r="AT50" i="1"/>
  <c r="AY49" i="1"/>
  <c r="AZ49" i="1" s="1"/>
  <c r="AX49" i="1"/>
  <c r="AW49" i="1"/>
  <c r="AV49" i="1"/>
  <c r="AU49" i="1"/>
  <c r="AT49" i="1"/>
  <c r="AY48" i="1"/>
  <c r="AZ48" i="1" s="1"/>
  <c r="AX48" i="1"/>
  <c r="AW48" i="1"/>
  <c r="AV48" i="1"/>
  <c r="AU48" i="1"/>
  <c r="AT48" i="1"/>
  <c r="AY47" i="1"/>
  <c r="AZ47" i="1" s="1"/>
  <c r="AX47" i="1"/>
  <c r="AW47" i="1"/>
  <c r="AV47" i="1"/>
  <c r="AU47" i="1"/>
  <c r="AT47" i="1"/>
  <c r="AY46" i="1"/>
  <c r="AZ46" i="1" s="1"/>
  <c r="AX46" i="1"/>
  <c r="AW46" i="1"/>
  <c r="AV46" i="1"/>
  <c r="AU46" i="1"/>
  <c r="AT46" i="1"/>
  <c r="AY45" i="1"/>
  <c r="AZ45" i="1" s="1"/>
  <c r="AX45" i="1"/>
  <c r="AW45" i="1"/>
  <c r="AV45" i="1"/>
  <c r="AU45" i="1"/>
  <c r="AT45" i="1"/>
  <c r="AY44" i="1"/>
  <c r="AZ44" i="1" s="1"/>
  <c r="AX44" i="1"/>
  <c r="AW44" i="1"/>
  <c r="AV44" i="1"/>
  <c r="AU44" i="1"/>
  <c r="AT44" i="1"/>
  <c r="AY43" i="1"/>
  <c r="AZ43" i="1" s="1"/>
  <c r="AX43" i="1"/>
  <c r="AW43" i="1"/>
  <c r="AV43" i="1"/>
  <c r="AU43" i="1"/>
  <c r="AT43" i="1"/>
  <c r="AY42" i="1"/>
  <c r="AZ42" i="1" s="1"/>
  <c r="AX42" i="1"/>
  <c r="AW42" i="1"/>
  <c r="AV42" i="1"/>
  <c r="AU42" i="1"/>
  <c r="AT42" i="1"/>
  <c r="AY41" i="1"/>
  <c r="AZ41" i="1" s="1"/>
  <c r="AX41" i="1"/>
  <c r="AW41" i="1"/>
  <c r="AV41" i="1"/>
  <c r="AU41" i="1"/>
  <c r="AT41" i="1"/>
  <c r="AY40" i="1"/>
  <c r="AZ40" i="1" s="1"/>
  <c r="AX40" i="1"/>
  <c r="AW40" i="1"/>
  <c r="AV40" i="1"/>
  <c r="AU40" i="1"/>
  <c r="AT40" i="1"/>
  <c r="AY39" i="1"/>
  <c r="AZ39" i="1" s="1"/>
  <c r="AX39" i="1"/>
  <c r="AW39" i="1"/>
  <c r="AV39" i="1"/>
  <c r="AU39" i="1"/>
  <c r="AT39" i="1"/>
  <c r="AY38" i="1"/>
  <c r="AZ38" i="1" s="1"/>
  <c r="AX38" i="1"/>
  <c r="AW38" i="1"/>
  <c r="AV38" i="1"/>
  <c r="AU38" i="1"/>
  <c r="AT38" i="1"/>
  <c r="AY37" i="1"/>
  <c r="AZ37" i="1" s="1"/>
  <c r="AX37" i="1"/>
  <c r="AW37" i="1"/>
  <c r="AV37" i="1"/>
  <c r="AU37" i="1"/>
  <c r="AT37" i="1"/>
  <c r="AY36" i="1"/>
  <c r="AZ36" i="1" s="1"/>
  <c r="AX36" i="1"/>
  <c r="AW36" i="1"/>
  <c r="AV36" i="1"/>
  <c r="AU36" i="1"/>
  <c r="AT36" i="1"/>
  <c r="AY35" i="1"/>
  <c r="AZ35" i="1" s="1"/>
  <c r="AX35" i="1"/>
  <c r="AW35" i="1"/>
  <c r="AV35" i="1"/>
  <c r="AU35" i="1"/>
  <c r="AT35" i="1"/>
  <c r="AY34" i="1"/>
  <c r="AZ34" i="1" s="1"/>
  <c r="AX34" i="1"/>
  <c r="AW34" i="1"/>
  <c r="AV34" i="1"/>
  <c r="AU34" i="1"/>
  <c r="AT34" i="1"/>
  <c r="AY33" i="1"/>
  <c r="AZ33" i="1" s="1"/>
  <c r="AX33" i="1"/>
  <c r="AW33" i="1"/>
  <c r="AV33" i="1"/>
  <c r="AU33" i="1"/>
  <c r="AT33" i="1"/>
  <c r="AY32" i="1"/>
  <c r="AZ32" i="1" s="1"/>
  <c r="AX32" i="1"/>
  <c r="AW32" i="1"/>
  <c r="AV32" i="1"/>
  <c r="AU32" i="1"/>
  <c r="AT32" i="1"/>
  <c r="AY31" i="1"/>
  <c r="AZ31" i="1" s="1"/>
  <c r="AX31" i="1"/>
  <c r="AW31" i="1"/>
  <c r="AV31" i="1"/>
  <c r="AU31" i="1"/>
  <c r="AT31" i="1"/>
  <c r="AY30" i="1"/>
  <c r="AZ30" i="1" s="1"/>
  <c r="AX30" i="1"/>
  <c r="AW30" i="1"/>
  <c r="AV30" i="1"/>
  <c r="AU30" i="1"/>
  <c r="AT30" i="1"/>
  <c r="AY29" i="1"/>
  <c r="AZ29" i="1" s="1"/>
  <c r="AX29" i="1"/>
  <c r="AW29" i="1"/>
  <c r="AV29" i="1"/>
  <c r="AU29" i="1"/>
  <c r="AT29" i="1"/>
  <c r="AY28" i="1"/>
  <c r="AZ28" i="1" s="1"/>
  <c r="AX28" i="1"/>
  <c r="AW28" i="1"/>
  <c r="AV28" i="1"/>
  <c r="AU28" i="1"/>
  <c r="AT28" i="1"/>
  <c r="AY27" i="1"/>
  <c r="AZ27" i="1" s="1"/>
  <c r="AX27" i="1"/>
  <c r="AW27" i="1"/>
  <c r="AV27" i="1"/>
  <c r="AU27" i="1"/>
  <c r="AT27" i="1"/>
  <c r="AY26" i="1"/>
  <c r="AZ26" i="1" s="1"/>
  <c r="AX26" i="1"/>
  <c r="AW26" i="1"/>
  <c r="AV26" i="1"/>
  <c r="AU26" i="1"/>
  <c r="AT26" i="1"/>
  <c r="AY25" i="1"/>
  <c r="AZ25" i="1" s="1"/>
  <c r="AX25" i="1"/>
  <c r="AW25" i="1"/>
  <c r="AV25" i="1"/>
  <c r="AU25" i="1"/>
  <c r="AT25" i="1"/>
  <c r="AY24" i="1"/>
  <c r="AZ24" i="1" s="1"/>
  <c r="AX24" i="1"/>
  <c r="AW24" i="1"/>
  <c r="AV24" i="1"/>
  <c r="AU24" i="1"/>
  <c r="AT24" i="1"/>
  <c r="AY23" i="1"/>
  <c r="AZ23" i="1" s="1"/>
  <c r="AX23" i="1"/>
  <c r="AW23" i="1"/>
  <c r="AV23" i="1"/>
  <c r="AU23" i="1"/>
  <c r="AT23" i="1"/>
  <c r="AY22" i="1"/>
  <c r="AZ22" i="1" s="1"/>
  <c r="AX22" i="1"/>
  <c r="AW22" i="1"/>
  <c r="AV22" i="1"/>
  <c r="AU22" i="1"/>
  <c r="AT22" i="1"/>
  <c r="AY21" i="1"/>
  <c r="AZ21" i="1" s="1"/>
  <c r="AX21" i="1"/>
  <c r="AW21" i="1"/>
  <c r="AV21" i="1"/>
  <c r="AU21" i="1"/>
  <c r="AT21" i="1"/>
  <c r="AY20" i="1"/>
  <c r="AZ20" i="1" s="1"/>
  <c r="AX20" i="1"/>
  <c r="AW20" i="1"/>
  <c r="AV20" i="1"/>
  <c r="AU20" i="1"/>
  <c r="AT20" i="1"/>
  <c r="AY19" i="1"/>
  <c r="AZ19" i="1" s="1"/>
  <c r="AX19" i="1"/>
  <c r="AW19" i="1"/>
  <c r="AV19" i="1"/>
  <c r="AU19" i="1"/>
  <c r="AT19" i="1"/>
  <c r="AY18" i="1"/>
  <c r="AZ18" i="1" s="1"/>
  <c r="AX18" i="1"/>
  <c r="AW18" i="1"/>
  <c r="AV18" i="1"/>
  <c r="AU18" i="1"/>
  <c r="AT18" i="1"/>
  <c r="AY17" i="1"/>
  <c r="AZ17" i="1" s="1"/>
  <c r="AX17" i="1"/>
  <c r="AW17" i="1"/>
  <c r="AV17" i="1"/>
  <c r="AU17" i="1"/>
  <c r="AT17" i="1"/>
  <c r="AY16" i="1"/>
  <c r="AZ16" i="1" s="1"/>
  <c r="AX16" i="1"/>
  <c r="AW16" i="1"/>
  <c r="AV16" i="1"/>
  <c r="AU16" i="1"/>
  <c r="AT16" i="1"/>
  <c r="AY15" i="1"/>
  <c r="AZ15" i="1" s="1"/>
  <c r="AX15" i="1"/>
  <c r="AW15" i="1"/>
  <c r="AV15" i="1"/>
  <c r="AU15" i="1"/>
  <c r="AT15" i="1"/>
  <c r="AY14" i="1"/>
  <c r="AZ14" i="1" s="1"/>
  <c r="AX14" i="1"/>
  <c r="AW14" i="1"/>
  <c r="AV14" i="1"/>
  <c r="AU14" i="1"/>
  <c r="AT14" i="1"/>
  <c r="AY13" i="1"/>
  <c r="AZ13" i="1" s="1"/>
  <c r="AX13" i="1"/>
  <c r="AW13" i="1"/>
  <c r="AV13" i="1"/>
  <c r="AU13" i="1"/>
  <c r="AT13" i="1"/>
  <c r="AY12" i="1"/>
  <c r="AZ12" i="1" s="1"/>
  <c r="AX12" i="1"/>
  <c r="AW12" i="1"/>
  <c r="AV12" i="1"/>
  <c r="AU12" i="1"/>
  <c r="AT12" i="1"/>
  <c r="AY11" i="1"/>
  <c r="AZ11" i="1" s="1"/>
  <c r="AX11" i="1"/>
  <c r="AW11" i="1"/>
  <c r="AV11" i="1"/>
  <c r="AU11" i="1"/>
  <c r="AT11" i="1"/>
  <c r="AY10" i="1"/>
  <c r="AZ10" i="1" s="1"/>
  <c r="AX10" i="1"/>
  <c r="AW10" i="1"/>
  <c r="AV10" i="1"/>
  <c r="AU10" i="1"/>
  <c r="AT10" i="1"/>
  <c r="AY9" i="1"/>
  <c r="AZ9" i="1" s="1"/>
  <c r="AX9" i="1"/>
  <c r="AW9" i="1"/>
  <c r="AV9" i="1"/>
  <c r="AU9" i="1"/>
  <c r="AT9" i="1"/>
  <c r="AY8" i="1"/>
  <c r="AZ8" i="1" s="1"/>
  <c r="AX8" i="1"/>
  <c r="AW8" i="1"/>
  <c r="AV8" i="1"/>
  <c r="AU8" i="1"/>
  <c r="AT8" i="1"/>
  <c r="AY7" i="1"/>
  <c r="AZ7" i="1" s="1"/>
  <c r="AX7" i="1"/>
  <c r="AW7" i="1"/>
  <c r="AV7" i="1"/>
  <c r="AU7" i="1"/>
  <c r="AT7" i="1"/>
  <c r="AY6" i="1"/>
  <c r="AZ6" i="1" s="1"/>
  <c r="AX6" i="1"/>
  <c r="AW6" i="1"/>
  <c r="AV6" i="1"/>
  <c r="AU6" i="1"/>
  <c r="AT6" i="1"/>
  <c r="AY5" i="1"/>
  <c r="AZ5" i="1" s="1"/>
  <c r="AX5" i="1"/>
  <c r="AW5" i="1"/>
  <c r="AV5" i="1"/>
  <c r="AU5" i="1"/>
  <c r="AT5" i="1"/>
  <c r="AY4" i="1"/>
  <c r="AZ4" i="1" s="1"/>
  <c r="AX4" i="1"/>
  <c r="AW4" i="1"/>
  <c r="AV4" i="1"/>
  <c r="AU4" i="1"/>
  <c r="AT4" i="1"/>
  <c r="AY3" i="1"/>
  <c r="AZ3" i="1" s="1"/>
  <c r="AX3" i="1"/>
  <c r="AW3" i="1"/>
  <c r="AV3" i="1"/>
  <c r="AU3" i="1"/>
  <c r="AT3" i="1"/>
  <c r="AY2" i="1"/>
  <c r="AZ2" i="1" s="1"/>
  <c r="AX2" i="1"/>
  <c r="AW2" i="1"/>
  <c r="AV2" i="1"/>
  <c r="AU2" i="1"/>
  <c r="AT2" i="1"/>
  <c r="AM717" i="1"/>
  <c r="AN717" i="1" s="1"/>
  <c r="AL717" i="1"/>
  <c r="AK717" i="1"/>
  <c r="AJ717" i="1"/>
  <c r="AI717" i="1"/>
  <c r="AH717" i="1"/>
  <c r="AM716" i="1"/>
  <c r="AN716" i="1" s="1"/>
  <c r="AL716" i="1"/>
  <c r="AK716" i="1"/>
  <c r="AJ716" i="1"/>
  <c r="AI716" i="1"/>
  <c r="AH716" i="1"/>
  <c r="AM715" i="1"/>
  <c r="AN715" i="1" s="1"/>
  <c r="AL715" i="1"/>
  <c r="AK715" i="1"/>
  <c r="AJ715" i="1"/>
  <c r="AI715" i="1"/>
  <c r="AH715" i="1"/>
  <c r="AM714" i="1"/>
  <c r="AN714" i="1" s="1"/>
  <c r="AL714" i="1"/>
  <c r="AK714" i="1"/>
  <c r="AJ714" i="1"/>
  <c r="AI714" i="1"/>
  <c r="AH714" i="1"/>
  <c r="AM713" i="1"/>
  <c r="AN713" i="1" s="1"/>
  <c r="AL713" i="1"/>
  <c r="AK713" i="1"/>
  <c r="AJ713" i="1"/>
  <c r="AI713" i="1"/>
  <c r="AH713" i="1"/>
  <c r="AM712" i="1"/>
  <c r="AN712" i="1" s="1"/>
  <c r="AL712" i="1"/>
  <c r="AK712" i="1"/>
  <c r="AJ712" i="1"/>
  <c r="AI712" i="1"/>
  <c r="AH712" i="1"/>
  <c r="AM710" i="1"/>
  <c r="AN710" i="1" s="1"/>
  <c r="AL710" i="1"/>
  <c r="AK710" i="1"/>
  <c r="AJ710" i="1"/>
  <c r="AI710" i="1"/>
  <c r="AH710" i="1"/>
  <c r="AM709" i="1"/>
  <c r="AN709" i="1" s="1"/>
  <c r="AL709" i="1"/>
  <c r="AK709" i="1"/>
  <c r="AJ709" i="1"/>
  <c r="AI709" i="1"/>
  <c r="AH709" i="1"/>
  <c r="AM708" i="1"/>
  <c r="AN708" i="1" s="1"/>
  <c r="AL708" i="1"/>
  <c r="AK708" i="1"/>
  <c r="AJ708" i="1"/>
  <c r="AI708" i="1"/>
  <c r="AH708" i="1"/>
  <c r="AM707" i="1"/>
  <c r="AN707" i="1" s="1"/>
  <c r="AL707" i="1"/>
  <c r="AK707" i="1"/>
  <c r="AJ707" i="1"/>
  <c r="AI707" i="1"/>
  <c r="AH707" i="1"/>
  <c r="AM706" i="1"/>
  <c r="AN706" i="1" s="1"/>
  <c r="AL706" i="1"/>
  <c r="AK706" i="1"/>
  <c r="AJ706" i="1"/>
  <c r="AI706" i="1"/>
  <c r="AH706" i="1"/>
  <c r="AM705" i="1"/>
  <c r="AN705" i="1" s="1"/>
  <c r="AL705" i="1"/>
  <c r="AK705" i="1"/>
  <c r="AJ705" i="1"/>
  <c r="AI705" i="1"/>
  <c r="AH705" i="1"/>
  <c r="AM704" i="1"/>
  <c r="AN704" i="1" s="1"/>
  <c r="AL704" i="1"/>
  <c r="AK704" i="1"/>
  <c r="AJ704" i="1"/>
  <c r="AI704" i="1"/>
  <c r="AH704" i="1"/>
  <c r="AM703" i="1"/>
  <c r="AN703" i="1" s="1"/>
  <c r="AL703" i="1"/>
  <c r="AK703" i="1"/>
  <c r="AJ703" i="1"/>
  <c r="AI703" i="1"/>
  <c r="AH703" i="1"/>
  <c r="AM702" i="1"/>
  <c r="AN702" i="1" s="1"/>
  <c r="AL702" i="1"/>
  <c r="AK702" i="1"/>
  <c r="AJ702" i="1"/>
  <c r="AI702" i="1"/>
  <c r="AH702" i="1"/>
  <c r="AM701" i="1"/>
  <c r="AN701" i="1" s="1"/>
  <c r="AL701" i="1"/>
  <c r="AK701" i="1"/>
  <c r="AJ701" i="1"/>
  <c r="AI701" i="1"/>
  <c r="AH701" i="1"/>
  <c r="AM700" i="1"/>
  <c r="AN700" i="1" s="1"/>
  <c r="AL700" i="1"/>
  <c r="AK700" i="1"/>
  <c r="AJ700" i="1"/>
  <c r="AI700" i="1"/>
  <c r="AH700" i="1"/>
  <c r="AM699" i="1"/>
  <c r="AN699" i="1" s="1"/>
  <c r="AL699" i="1"/>
  <c r="AK699" i="1"/>
  <c r="AJ699" i="1"/>
  <c r="AI699" i="1"/>
  <c r="AH699" i="1"/>
  <c r="AM698" i="1"/>
  <c r="AN698" i="1" s="1"/>
  <c r="AL698" i="1"/>
  <c r="AK698" i="1"/>
  <c r="AJ698" i="1"/>
  <c r="AI698" i="1"/>
  <c r="AH698" i="1"/>
  <c r="AM697" i="1"/>
  <c r="AN697" i="1" s="1"/>
  <c r="AL697" i="1"/>
  <c r="AK697" i="1"/>
  <c r="AJ697" i="1"/>
  <c r="AI697" i="1"/>
  <c r="AH697" i="1"/>
  <c r="AM696" i="1"/>
  <c r="AN696" i="1" s="1"/>
  <c r="AL696" i="1"/>
  <c r="AK696" i="1"/>
  <c r="AJ696" i="1"/>
  <c r="AI696" i="1"/>
  <c r="AH696" i="1"/>
  <c r="AM695" i="1"/>
  <c r="AN695" i="1" s="1"/>
  <c r="AL695" i="1"/>
  <c r="AK695" i="1"/>
  <c r="AJ695" i="1"/>
  <c r="AI695" i="1"/>
  <c r="AH695" i="1"/>
  <c r="AM694" i="1"/>
  <c r="AN694" i="1" s="1"/>
  <c r="AL694" i="1"/>
  <c r="AK694" i="1"/>
  <c r="AJ694" i="1"/>
  <c r="AI694" i="1"/>
  <c r="AH694" i="1"/>
  <c r="AM693" i="1"/>
  <c r="AN693" i="1" s="1"/>
  <c r="AL693" i="1"/>
  <c r="AK693" i="1"/>
  <c r="AJ693" i="1"/>
  <c r="AI693" i="1"/>
  <c r="AH693" i="1"/>
  <c r="AM692" i="1"/>
  <c r="AN692" i="1" s="1"/>
  <c r="AL692" i="1"/>
  <c r="AK692" i="1"/>
  <c r="AJ692" i="1"/>
  <c r="AI692" i="1"/>
  <c r="AH692" i="1"/>
  <c r="AM691" i="1"/>
  <c r="AN691" i="1" s="1"/>
  <c r="AL691" i="1"/>
  <c r="AK691" i="1"/>
  <c r="AJ691" i="1"/>
  <c r="AI691" i="1"/>
  <c r="AH691" i="1"/>
  <c r="AM690" i="1"/>
  <c r="AN690" i="1" s="1"/>
  <c r="AL690" i="1"/>
  <c r="AK690" i="1"/>
  <c r="AJ690" i="1"/>
  <c r="AI690" i="1"/>
  <c r="AH690" i="1"/>
  <c r="AM689" i="1"/>
  <c r="AN689" i="1" s="1"/>
  <c r="AL689" i="1"/>
  <c r="AK689" i="1"/>
  <c r="AJ689" i="1"/>
  <c r="AI689" i="1"/>
  <c r="AH689" i="1"/>
  <c r="AM688" i="1"/>
  <c r="AN688" i="1" s="1"/>
  <c r="AL688" i="1"/>
  <c r="AK688" i="1"/>
  <c r="AJ688" i="1"/>
  <c r="AI688" i="1"/>
  <c r="AH688" i="1"/>
  <c r="AM687" i="1"/>
  <c r="AN687" i="1" s="1"/>
  <c r="AL687" i="1"/>
  <c r="AK687" i="1"/>
  <c r="AJ687" i="1"/>
  <c r="AI687" i="1"/>
  <c r="AH687" i="1"/>
  <c r="AM686" i="1"/>
  <c r="AN686" i="1" s="1"/>
  <c r="AL686" i="1"/>
  <c r="AK686" i="1"/>
  <c r="AJ686" i="1"/>
  <c r="AI686" i="1"/>
  <c r="AH686" i="1"/>
  <c r="AM685" i="1"/>
  <c r="AN685" i="1" s="1"/>
  <c r="AL685" i="1"/>
  <c r="AK685" i="1"/>
  <c r="AJ685" i="1"/>
  <c r="AI685" i="1"/>
  <c r="AH685" i="1"/>
  <c r="AM684" i="1"/>
  <c r="AN684" i="1" s="1"/>
  <c r="AL684" i="1"/>
  <c r="AK684" i="1"/>
  <c r="AJ684" i="1"/>
  <c r="AI684" i="1"/>
  <c r="AH684" i="1"/>
  <c r="AM683" i="1"/>
  <c r="AN683" i="1" s="1"/>
  <c r="AL683" i="1"/>
  <c r="AK683" i="1"/>
  <c r="AJ683" i="1"/>
  <c r="AI683" i="1"/>
  <c r="AH683" i="1"/>
  <c r="AM682" i="1"/>
  <c r="AN682" i="1" s="1"/>
  <c r="AL682" i="1"/>
  <c r="AK682" i="1"/>
  <c r="AJ682" i="1"/>
  <c r="AI682" i="1"/>
  <c r="AH682" i="1"/>
  <c r="AM681" i="1"/>
  <c r="AN681" i="1" s="1"/>
  <c r="AL681" i="1"/>
  <c r="AK681" i="1"/>
  <c r="AJ681" i="1"/>
  <c r="AI681" i="1"/>
  <c r="AH681" i="1"/>
  <c r="AM680" i="1"/>
  <c r="AN680" i="1" s="1"/>
  <c r="AL680" i="1"/>
  <c r="AK680" i="1"/>
  <c r="AJ680" i="1"/>
  <c r="AI680" i="1"/>
  <c r="AH680" i="1"/>
  <c r="AM679" i="1"/>
  <c r="AN679" i="1" s="1"/>
  <c r="AL679" i="1"/>
  <c r="AK679" i="1"/>
  <c r="AJ679" i="1"/>
  <c r="AI679" i="1"/>
  <c r="AH679" i="1"/>
  <c r="AM678" i="1"/>
  <c r="AN678" i="1" s="1"/>
  <c r="AL678" i="1"/>
  <c r="AK678" i="1"/>
  <c r="AJ678" i="1"/>
  <c r="AI678" i="1"/>
  <c r="AH678" i="1"/>
  <c r="AM677" i="1"/>
  <c r="AN677" i="1" s="1"/>
  <c r="AL677" i="1"/>
  <c r="AK677" i="1"/>
  <c r="AJ677" i="1"/>
  <c r="AI677" i="1"/>
  <c r="AH677" i="1"/>
  <c r="AM442" i="1"/>
  <c r="AN442" i="1" s="1"/>
  <c r="AL442" i="1"/>
  <c r="AK442" i="1"/>
  <c r="AJ442" i="1"/>
  <c r="AI442" i="1"/>
  <c r="AH442" i="1"/>
  <c r="AM436" i="1"/>
  <c r="AN436" i="1" s="1"/>
  <c r="AL436" i="1"/>
  <c r="AK436" i="1"/>
  <c r="AJ436" i="1"/>
  <c r="AI436" i="1"/>
  <c r="AH436" i="1"/>
  <c r="AM435" i="1"/>
  <c r="AN435" i="1" s="1"/>
  <c r="AL435" i="1"/>
  <c r="AK435" i="1"/>
  <c r="AJ435" i="1"/>
  <c r="AI435" i="1"/>
  <c r="AH435" i="1"/>
  <c r="AM434" i="1"/>
  <c r="AN434" i="1" s="1"/>
  <c r="AL434" i="1"/>
  <c r="AK434" i="1"/>
  <c r="AJ434" i="1"/>
  <c r="AI434" i="1"/>
  <c r="AH434" i="1"/>
  <c r="AM676" i="1"/>
  <c r="AN676" i="1" s="1"/>
  <c r="AL676" i="1"/>
  <c r="AK676" i="1"/>
  <c r="AJ676" i="1"/>
  <c r="AI676" i="1"/>
  <c r="AH676" i="1"/>
  <c r="AM675" i="1"/>
  <c r="AN675" i="1" s="1"/>
  <c r="AL675" i="1"/>
  <c r="AK675" i="1"/>
  <c r="AJ675" i="1"/>
  <c r="AI675" i="1"/>
  <c r="AH675" i="1"/>
  <c r="AM674" i="1"/>
  <c r="AN674" i="1" s="1"/>
  <c r="AL674" i="1"/>
  <c r="AK674" i="1"/>
  <c r="AJ674" i="1"/>
  <c r="AI674" i="1"/>
  <c r="AH674" i="1"/>
  <c r="AM673" i="1"/>
  <c r="AN673" i="1" s="1"/>
  <c r="AL673" i="1"/>
  <c r="AK673" i="1"/>
  <c r="AJ673" i="1"/>
  <c r="AI673" i="1"/>
  <c r="AH673" i="1"/>
  <c r="AM672" i="1"/>
  <c r="AN672" i="1" s="1"/>
  <c r="AL672" i="1"/>
  <c r="AK672" i="1"/>
  <c r="AJ672" i="1"/>
  <c r="AI672" i="1"/>
  <c r="AH672" i="1"/>
  <c r="AM671" i="1"/>
  <c r="AN671" i="1" s="1"/>
  <c r="AL671" i="1"/>
  <c r="AK671" i="1"/>
  <c r="AJ671" i="1"/>
  <c r="AI671" i="1"/>
  <c r="AH671" i="1"/>
  <c r="AM670" i="1"/>
  <c r="AN670" i="1" s="1"/>
  <c r="AL670" i="1"/>
  <c r="AK670" i="1"/>
  <c r="AJ670" i="1"/>
  <c r="AI670" i="1"/>
  <c r="AH670" i="1"/>
  <c r="AM769" i="1"/>
  <c r="AN769" i="1" s="1"/>
  <c r="AL769" i="1"/>
  <c r="AK769" i="1"/>
  <c r="AJ769" i="1"/>
  <c r="AI769" i="1"/>
  <c r="AH769" i="1"/>
  <c r="AM553" i="1"/>
  <c r="AN553" i="1" s="1"/>
  <c r="AL553" i="1"/>
  <c r="AK553" i="1"/>
  <c r="AJ553" i="1"/>
  <c r="AI553" i="1"/>
  <c r="AH553" i="1"/>
  <c r="AM552" i="1"/>
  <c r="AN552" i="1" s="1"/>
  <c r="AL552" i="1"/>
  <c r="AK552" i="1"/>
  <c r="AJ552" i="1"/>
  <c r="AI552" i="1"/>
  <c r="AH552" i="1"/>
  <c r="AM551" i="1"/>
  <c r="AN551" i="1" s="1"/>
  <c r="AL551" i="1"/>
  <c r="AK551" i="1"/>
  <c r="AJ551" i="1"/>
  <c r="AI551" i="1"/>
  <c r="AH551" i="1"/>
  <c r="AM660" i="1"/>
  <c r="AN660" i="1" s="1"/>
  <c r="AL660" i="1"/>
  <c r="AK660" i="1"/>
  <c r="AJ660" i="1"/>
  <c r="AI660" i="1"/>
  <c r="AH660" i="1"/>
  <c r="AM669" i="1"/>
  <c r="AN669" i="1" s="1"/>
  <c r="AL669" i="1"/>
  <c r="AK669" i="1"/>
  <c r="AJ669" i="1"/>
  <c r="AI669" i="1"/>
  <c r="AH669" i="1"/>
  <c r="AM658" i="1"/>
  <c r="AN658" i="1" s="1"/>
  <c r="AL658" i="1"/>
  <c r="AK658" i="1"/>
  <c r="AJ658" i="1"/>
  <c r="AI658" i="1"/>
  <c r="AH658" i="1"/>
  <c r="AM657" i="1"/>
  <c r="AN657" i="1" s="1"/>
  <c r="AL657" i="1"/>
  <c r="AK657" i="1"/>
  <c r="AJ657" i="1"/>
  <c r="AI657" i="1"/>
  <c r="AH657" i="1"/>
  <c r="AM656" i="1"/>
  <c r="AN656" i="1" s="1"/>
  <c r="AL656" i="1"/>
  <c r="AK656" i="1"/>
  <c r="AJ656" i="1"/>
  <c r="AI656" i="1"/>
  <c r="AH656" i="1"/>
  <c r="AM655" i="1"/>
  <c r="AN655" i="1" s="1"/>
  <c r="AL655" i="1"/>
  <c r="AK655" i="1"/>
  <c r="AJ655" i="1"/>
  <c r="AI655" i="1"/>
  <c r="AH655" i="1"/>
  <c r="AM654" i="1"/>
  <c r="AN654" i="1" s="1"/>
  <c r="AL654" i="1"/>
  <c r="AK654" i="1"/>
  <c r="AJ654" i="1"/>
  <c r="AI654" i="1"/>
  <c r="AH654" i="1"/>
  <c r="AM668" i="1"/>
  <c r="AN668" i="1" s="1"/>
  <c r="AL668" i="1"/>
  <c r="AK668" i="1"/>
  <c r="AJ668" i="1"/>
  <c r="AI668" i="1"/>
  <c r="AH668" i="1"/>
  <c r="AM652" i="1"/>
  <c r="AN652" i="1" s="1"/>
  <c r="AL652" i="1"/>
  <c r="AK652" i="1"/>
  <c r="AJ652" i="1"/>
  <c r="AI652" i="1"/>
  <c r="AH652" i="1"/>
  <c r="AM651" i="1"/>
  <c r="AN651" i="1" s="1"/>
  <c r="AL651" i="1"/>
  <c r="AK651" i="1"/>
  <c r="AJ651" i="1"/>
  <c r="AI651" i="1"/>
  <c r="AH651" i="1"/>
  <c r="AM650" i="1"/>
  <c r="AN650" i="1" s="1"/>
  <c r="AL650" i="1"/>
  <c r="AK650" i="1"/>
  <c r="AJ650" i="1"/>
  <c r="AI650" i="1"/>
  <c r="AH650" i="1"/>
  <c r="AM667" i="1"/>
  <c r="AN667" i="1" s="1"/>
  <c r="AL667" i="1"/>
  <c r="AK667" i="1"/>
  <c r="AJ667" i="1"/>
  <c r="AI667" i="1"/>
  <c r="AH667" i="1"/>
  <c r="AM666" i="1"/>
  <c r="AN666" i="1" s="1"/>
  <c r="AL666" i="1"/>
  <c r="AK666" i="1"/>
  <c r="AJ666" i="1"/>
  <c r="AI666" i="1"/>
  <c r="AH666" i="1"/>
  <c r="AM665" i="1"/>
  <c r="AN665" i="1" s="1"/>
  <c r="AL665" i="1"/>
  <c r="AK665" i="1"/>
  <c r="AJ665" i="1"/>
  <c r="AI665" i="1"/>
  <c r="AH665" i="1"/>
  <c r="AM664" i="1"/>
  <c r="AN664" i="1" s="1"/>
  <c r="AL664" i="1"/>
  <c r="AK664" i="1"/>
  <c r="AJ664" i="1"/>
  <c r="AI664" i="1"/>
  <c r="AH664" i="1"/>
  <c r="AM645" i="1"/>
  <c r="AN645" i="1" s="1"/>
  <c r="AL645" i="1"/>
  <c r="AK645" i="1"/>
  <c r="AJ645" i="1"/>
  <c r="AI645" i="1"/>
  <c r="AH645" i="1"/>
  <c r="AM585" i="1"/>
  <c r="AN585" i="1" s="1"/>
  <c r="AL585" i="1"/>
  <c r="AK585" i="1"/>
  <c r="AJ585" i="1"/>
  <c r="AI585" i="1"/>
  <c r="AH585" i="1"/>
  <c r="AM642" i="1"/>
  <c r="AN642" i="1" s="1"/>
  <c r="AL642" i="1"/>
  <c r="AK642" i="1"/>
  <c r="AJ642" i="1"/>
  <c r="AI642" i="1"/>
  <c r="AH642" i="1"/>
  <c r="AM383" i="1"/>
  <c r="AN383" i="1" s="1"/>
  <c r="AL383" i="1"/>
  <c r="AK383" i="1"/>
  <c r="AJ383" i="1"/>
  <c r="AI383" i="1"/>
  <c r="AH383" i="1"/>
  <c r="AM150" i="1"/>
  <c r="AN150" i="1" s="1"/>
  <c r="AL150" i="1"/>
  <c r="AK150" i="1"/>
  <c r="AJ150" i="1"/>
  <c r="AI150" i="1"/>
  <c r="AH150" i="1"/>
  <c r="AM639" i="1"/>
  <c r="AN639" i="1" s="1"/>
  <c r="AL639" i="1"/>
  <c r="AK639" i="1"/>
  <c r="AJ639" i="1"/>
  <c r="AI639" i="1"/>
  <c r="AH639" i="1"/>
  <c r="AM638" i="1"/>
  <c r="AN638" i="1" s="1"/>
  <c r="AL638" i="1"/>
  <c r="AK638" i="1"/>
  <c r="AJ638" i="1"/>
  <c r="AI638" i="1"/>
  <c r="AH638" i="1"/>
  <c r="AM637" i="1"/>
  <c r="AN637" i="1" s="1"/>
  <c r="AL637" i="1"/>
  <c r="AK637" i="1"/>
  <c r="AJ637" i="1"/>
  <c r="AI637" i="1"/>
  <c r="AH637" i="1"/>
  <c r="AM636" i="1"/>
  <c r="AN636" i="1" s="1"/>
  <c r="AL636" i="1"/>
  <c r="AK636" i="1"/>
  <c r="AJ636" i="1"/>
  <c r="AI636" i="1"/>
  <c r="AH636" i="1"/>
  <c r="AM635" i="1"/>
  <c r="AN635" i="1" s="1"/>
  <c r="AL635" i="1"/>
  <c r="AK635" i="1"/>
  <c r="AJ635" i="1"/>
  <c r="AI635" i="1"/>
  <c r="AH635" i="1"/>
  <c r="AM634" i="1"/>
  <c r="AN634" i="1" s="1"/>
  <c r="AL634" i="1"/>
  <c r="AK634" i="1"/>
  <c r="AJ634" i="1"/>
  <c r="AI634" i="1"/>
  <c r="AH634" i="1"/>
  <c r="AM584" i="1"/>
  <c r="AN584" i="1" s="1"/>
  <c r="AL584" i="1"/>
  <c r="AK584" i="1"/>
  <c r="AJ584" i="1"/>
  <c r="AI584" i="1"/>
  <c r="AH584" i="1"/>
  <c r="AM562" i="1"/>
  <c r="AN562" i="1" s="1"/>
  <c r="AL562" i="1"/>
  <c r="AK562" i="1"/>
  <c r="AJ562" i="1"/>
  <c r="AI562" i="1"/>
  <c r="AH562" i="1"/>
  <c r="AM629" i="1"/>
  <c r="AN629" i="1" s="1"/>
  <c r="AL629" i="1"/>
  <c r="AK629" i="1"/>
  <c r="AJ629" i="1"/>
  <c r="AI629" i="1"/>
  <c r="AH629" i="1"/>
  <c r="AM628" i="1"/>
  <c r="AN628" i="1" s="1"/>
  <c r="AL628" i="1"/>
  <c r="AK628" i="1"/>
  <c r="AJ628" i="1"/>
  <c r="AI628" i="1"/>
  <c r="AH628" i="1"/>
  <c r="AM627" i="1"/>
  <c r="AN627" i="1" s="1"/>
  <c r="AL627" i="1"/>
  <c r="AK627" i="1"/>
  <c r="AJ627" i="1"/>
  <c r="AI627" i="1"/>
  <c r="AH627" i="1"/>
  <c r="AM626" i="1"/>
  <c r="AN626" i="1" s="1"/>
  <c r="AL626" i="1"/>
  <c r="AK626" i="1"/>
  <c r="AJ626" i="1"/>
  <c r="AI626" i="1"/>
  <c r="AH626" i="1"/>
  <c r="AM625" i="1"/>
  <c r="AN625" i="1" s="1"/>
  <c r="AL625" i="1"/>
  <c r="AK625" i="1"/>
  <c r="AJ625" i="1"/>
  <c r="AI625" i="1"/>
  <c r="AH625" i="1"/>
  <c r="AM662" i="1"/>
  <c r="AN662" i="1" s="1"/>
  <c r="AL662" i="1"/>
  <c r="AK662" i="1"/>
  <c r="AJ662" i="1"/>
  <c r="AI662" i="1"/>
  <c r="AH662" i="1"/>
  <c r="AM622" i="1"/>
  <c r="AN622" i="1" s="1"/>
  <c r="AL622" i="1"/>
  <c r="AK622" i="1"/>
  <c r="AJ622" i="1"/>
  <c r="AI622" i="1"/>
  <c r="AH622" i="1"/>
  <c r="AM621" i="1"/>
  <c r="AN621" i="1" s="1"/>
  <c r="AL621" i="1"/>
  <c r="AK621" i="1"/>
  <c r="AJ621" i="1"/>
  <c r="AI621" i="1"/>
  <c r="AH621" i="1"/>
  <c r="AM620" i="1"/>
  <c r="AN620" i="1" s="1"/>
  <c r="AL620" i="1"/>
  <c r="AK620" i="1"/>
  <c r="AJ620" i="1"/>
  <c r="AI620" i="1"/>
  <c r="AH620" i="1"/>
  <c r="AM550" i="1"/>
  <c r="AN550" i="1" s="1"/>
  <c r="AL550" i="1"/>
  <c r="AK550" i="1"/>
  <c r="AJ550" i="1"/>
  <c r="AI550" i="1"/>
  <c r="AH550" i="1"/>
  <c r="AM549" i="1"/>
  <c r="AN549" i="1" s="1"/>
  <c r="AL549" i="1"/>
  <c r="AK549" i="1"/>
  <c r="AJ549" i="1"/>
  <c r="AI549" i="1"/>
  <c r="AH549" i="1"/>
  <c r="AM537" i="1"/>
  <c r="AN537" i="1" s="1"/>
  <c r="AL537" i="1"/>
  <c r="AK537" i="1"/>
  <c r="AJ537" i="1"/>
  <c r="AI537" i="1"/>
  <c r="AH537" i="1"/>
  <c r="AM489" i="1"/>
  <c r="AN489" i="1" s="1"/>
  <c r="AL489" i="1"/>
  <c r="AK489" i="1"/>
  <c r="AJ489" i="1"/>
  <c r="AI489" i="1"/>
  <c r="AH489" i="1"/>
  <c r="AM488" i="1"/>
  <c r="AN488" i="1" s="1"/>
  <c r="AL488" i="1"/>
  <c r="AK488" i="1"/>
  <c r="AJ488" i="1"/>
  <c r="AI488" i="1"/>
  <c r="AH488" i="1"/>
  <c r="AM487" i="1"/>
  <c r="AN487" i="1" s="1"/>
  <c r="AL487" i="1"/>
  <c r="AK487" i="1"/>
  <c r="AJ487" i="1"/>
  <c r="AI487" i="1"/>
  <c r="AH487" i="1"/>
  <c r="AM613" i="1"/>
  <c r="AN613" i="1" s="1"/>
  <c r="AL613" i="1"/>
  <c r="AK613" i="1"/>
  <c r="AJ613" i="1"/>
  <c r="AI613" i="1"/>
  <c r="AH613" i="1"/>
  <c r="AM612" i="1"/>
  <c r="AN612" i="1" s="1"/>
  <c r="AL612" i="1"/>
  <c r="AK612" i="1"/>
  <c r="AJ612" i="1"/>
  <c r="AI612" i="1"/>
  <c r="AH612" i="1"/>
  <c r="AM609" i="1"/>
  <c r="AN609" i="1" s="1"/>
  <c r="AL609" i="1"/>
  <c r="AK609" i="1"/>
  <c r="AJ609" i="1"/>
  <c r="AI609" i="1"/>
  <c r="AH609" i="1"/>
  <c r="AM608" i="1"/>
  <c r="AN608" i="1" s="1"/>
  <c r="AL608" i="1"/>
  <c r="AK608" i="1"/>
  <c r="AJ608" i="1"/>
  <c r="AI608" i="1"/>
  <c r="AH608" i="1"/>
  <c r="AM607" i="1"/>
  <c r="AN607" i="1" s="1"/>
  <c r="AL607" i="1"/>
  <c r="AK607" i="1"/>
  <c r="AJ607" i="1"/>
  <c r="AI607" i="1"/>
  <c r="AH607" i="1"/>
  <c r="AM606" i="1"/>
  <c r="AN606" i="1" s="1"/>
  <c r="AL606" i="1"/>
  <c r="AK606" i="1"/>
  <c r="AJ606" i="1"/>
  <c r="AI606" i="1"/>
  <c r="AH606" i="1"/>
  <c r="AM605" i="1"/>
  <c r="AN605" i="1" s="1"/>
  <c r="AL605" i="1"/>
  <c r="AK605" i="1"/>
  <c r="AJ605" i="1"/>
  <c r="AI605" i="1"/>
  <c r="AH605" i="1"/>
  <c r="AM604" i="1"/>
  <c r="AN604" i="1" s="1"/>
  <c r="AL604" i="1"/>
  <c r="AK604" i="1"/>
  <c r="AJ604" i="1"/>
  <c r="AI604" i="1"/>
  <c r="AH604" i="1"/>
  <c r="AM603" i="1"/>
  <c r="AN603" i="1" s="1"/>
  <c r="AL603" i="1"/>
  <c r="AK603" i="1"/>
  <c r="AJ603" i="1"/>
  <c r="AI603" i="1"/>
  <c r="AH603" i="1"/>
  <c r="AM602" i="1"/>
  <c r="AN602" i="1" s="1"/>
  <c r="AL602" i="1"/>
  <c r="AK602" i="1"/>
  <c r="AJ602" i="1"/>
  <c r="AI602" i="1"/>
  <c r="AH602" i="1"/>
  <c r="AM601" i="1"/>
  <c r="AN601" i="1" s="1"/>
  <c r="AL601" i="1"/>
  <c r="AK601" i="1"/>
  <c r="AJ601" i="1"/>
  <c r="AI601" i="1"/>
  <c r="AH601" i="1"/>
  <c r="AM600" i="1"/>
  <c r="AN600" i="1" s="1"/>
  <c r="AL600" i="1"/>
  <c r="AK600" i="1"/>
  <c r="AJ600" i="1"/>
  <c r="AI600" i="1"/>
  <c r="AH600" i="1"/>
  <c r="AM599" i="1"/>
  <c r="AN599" i="1" s="1"/>
  <c r="AL599" i="1"/>
  <c r="AK599" i="1"/>
  <c r="AJ599" i="1"/>
  <c r="AI599" i="1"/>
  <c r="AH599" i="1"/>
  <c r="AM598" i="1"/>
  <c r="AN598" i="1" s="1"/>
  <c r="AL598" i="1"/>
  <c r="AK598" i="1"/>
  <c r="AJ598" i="1"/>
  <c r="AI598" i="1"/>
  <c r="AH598" i="1"/>
  <c r="AM597" i="1"/>
  <c r="AN597" i="1" s="1"/>
  <c r="AL597" i="1"/>
  <c r="AK597" i="1"/>
  <c r="AJ597" i="1"/>
  <c r="AI597" i="1"/>
  <c r="AH597" i="1"/>
  <c r="AM596" i="1"/>
  <c r="AN596" i="1" s="1"/>
  <c r="AL596" i="1"/>
  <c r="AK596" i="1"/>
  <c r="AJ596" i="1"/>
  <c r="AI596" i="1"/>
  <c r="AH596" i="1"/>
  <c r="AM595" i="1"/>
  <c r="AN595" i="1" s="1"/>
  <c r="AL595" i="1"/>
  <c r="AK595" i="1"/>
  <c r="AJ595" i="1"/>
  <c r="AI595" i="1"/>
  <c r="AH595" i="1"/>
  <c r="AM594" i="1"/>
  <c r="AN594" i="1" s="1"/>
  <c r="AL594" i="1"/>
  <c r="AK594" i="1"/>
  <c r="AJ594" i="1"/>
  <c r="AI594" i="1"/>
  <c r="AH594" i="1"/>
  <c r="AM593" i="1"/>
  <c r="AN593" i="1" s="1"/>
  <c r="AL593" i="1"/>
  <c r="AK593" i="1"/>
  <c r="AJ593" i="1"/>
  <c r="AI593" i="1"/>
  <c r="AH593" i="1"/>
  <c r="AM592" i="1"/>
  <c r="AN592" i="1" s="1"/>
  <c r="AL592" i="1"/>
  <c r="AK592" i="1"/>
  <c r="AJ592" i="1"/>
  <c r="AI592" i="1"/>
  <c r="AH592" i="1"/>
  <c r="AM591" i="1"/>
  <c r="AN591" i="1" s="1"/>
  <c r="AL591" i="1"/>
  <c r="AK591" i="1"/>
  <c r="AJ591" i="1"/>
  <c r="AI591" i="1"/>
  <c r="AH591" i="1"/>
  <c r="AM590" i="1"/>
  <c r="AN590" i="1" s="1"/>
  <c r="AL590" i="1"/>
  <c r="AK590" i="1"/>
  <c r="AJ590" i="1"/>
  <c r="AI590" i="1"/>
  <c r="AH590" i="1"/>
  <c r="AM589" i="1"/>
  <c r="AN589" i="1" s="1"/>
  <c r="AL589" i="1"/>
  <c r="AK589" i="1"/>
  <c r="AJ589" i="1"/>
  <c r="AI589" i="1"/>
  <c r="AH589" i="1"/>
  <c r="AM588" i="1"/>
  <c r="AN588" i="1" s="1"/>
  <c r="AL588" i="1"/>
  <c r="AK588" i="1"/>
  <c r="AJ588" i="1"/>
  <c r="AI588" i="1"/>
  <c r="AH588" i="1"/>
  <c r="AM762" i="1"/>
  <c r="AN762" i="1" s="1"/>
  <c r="AL762" i="1"/>
  <c r="AK762" i="1"/>
  <c r="AJ762" i="1"/>
  <c r="AI762" i="1"/>
  <c r="AH762" i="1"/>
  <c r="AM472" i="1"/>
  <c r="AN472" i="1" s="1"/>
  <c r="AL472" i="1"/>
  <c r="AK472" i="1"/>
  <c r="AJ472" i="1"/>
  <c r="AI472" i="1"/>
  <c r="AH472" i="1"/>
  <c r="AM471" i="1"/>
  <c r="AN471" i="1" s="1"/>
  <c r="AL471" i="1"/>
  <c r="AK471" i="1"/>
  <c r="AJ471" i="1"/>
  <c r="AI471" i="1"/>
  <c r="AH471" i="1"/>
  <c r="AM583" i="1"/>
  <c r="AN583" i="1" s="1"/>
  <c r="AL583" i="1"/>
  <c r="AK583" i="1"/>
  <c r="AJ583" i="1"/>
  <c r="AI583" i="1"/>
  <c r="AH583" i="1"/>
  <c r="AM582" i="1"/>
  <c r="AN582" i="1" s="1"/>
  <c r="AL582" i="1"/>
  <c r="AK582" i="1"/>
  <c r="AJ582" i="1"/>
  <c r="AI582" i="1"/>
  <c r="AH582" i="1"/>
  <c r="AM581" i="1"/>
  <c r="AN581" i="1" s="1"/>
  <c r="AL581" i="1"/>
  <c r="AK581" i="1"/>
  <c r="AJ581" i="1"/>
  <c r="AI581" i="1"/>
  <c r="AH581" i="1"/>
  <c r="AM580" i="1"/>
  <c r="AN580" i="1" s="1"/>
  <c r="AL580" i="1"/>
  <c r="AK580" i="1"/>
  <c r="AJ580" i="1"/>
  <c r="AI580" i="1"/>
  <c r="AH580" i="1"/>
  <c r="AM579" i="1"/>
  <c r="AN579" i="1" s="1"/>
  <c r="AL579" i="1"/>
  <c r="AK579" i="1"/>
  <c r="AJ579" i="1"/>
  <c r="AI579" i="1"/>
  <c r="AH579" i="1"/>
  <c r="AM578" i="1"/>
  <c r="AN578" i="1" s="1"/>
  <c r="AL578" i="1"/>
  <c r="AK578" i="1"/>
  <c r="AJ578" i="1"/>
  <c r="AI578" i="1"/>
  <c r="AH578" i="1"/>
  <c r="AM577" i="1"/>
  <c r="AN577" i="1" s="1"/>
  <c r="AL577" i="1"/>
  <c r="AK577" i="1"/>
  <c r="AJ577" i="1"/>
  <c r="AI577" i="1"/>
  <c r="AH577" i="1"/>
  <c r="AM576" i="1"/>
  <c r="AN576" i="1" s="1"/>
  <c r="AL576" i="1"/>
  <c r="AK576" i="1"/>
  <c r="AJ576" i="1"/>
  <c r="AI576" i="1"/>
  <c r="AH576" i="1"/>
  <c r="AM575" i="1"/>
  <c r="AN575" i="1" s="1"/>
  <c r="AL575" i="1"/>
  <c r="AK575" i="1"/>
  <c r="AJ575" i="1"/>
  <c r="AI575" i="1"/>
  <c r="AH575" i="1"/>
  <c r="AM574" i="1"/>
  <c r="AN574" i="1" s="1"/>
  <c r="AL574" i="1"/>
  <c r="AK574" i="1"/>
  <c r="AJ574" i="1"/>
  <c r="AI574" i="1"/>
  <c r="AH574" i="1"/>
  <c r="AM573" i="1"/>
  <c r="AN573" i="1" s="1"/>
  <c r="AL573" i="1"/>
  <c r="AK573" i="1"/>
  <c r="AJ573" i="1"/>
  <c r="AI573" i="1"/>
  <c r="AH573" i="1"/>
  <c r="AM572" i="1"/>
  <c r="AN572" i="1" s="1"/>
  <c r="AL572" i="1"/>
  <c r="AK572" i="1"/>
  <c r="AJ572" i="1"/>
  <c r="AI572" i="1"/>
  <c r="AH572" i="1"/>
  <c r="AM571" i="1"/>
  <c r="AN571" i="1" s="1"/>
  <c r="AL571" i="1"/>
  <c r="AK571" i="1"/>
  <c r="AJ571" i="1"/>
  <c r="AI571" i="1"/>
  <c r="AH571" i="1"/>
  <c r="AM570" i="1"/>
  <c r="AN570" i="1" s="1"/>
  <c r="AL570" i="1"/>
  <c r="AK570" i="1"/>
  <c r="AJ570" i="1"/>
  <c r="AI570" i="1"/>
  <c r="AH570" i="1"/>
  <c r="AM569" i="1"/>
  <c r="AN569" i="1" s="1"/>
  <c r="AL569" i="1"/>
  <c r="AK569" i="1"/>
  <c r="AJ569" i="1"/>
  <c r="AI569" i="1"/>
  <c r="AH569" i="1"/>
  <c r="AM568" i="1"/>
  <c r="AN568" i="1" s="1"/>
  <c r="AL568" i="1"/>
  <c r="AK568" i="1"/>
  <c r="AJ568" i="1"/>
  <c r="AI568" i="1"/>
  <c r="AH568" i="1"/>
  <c r="AM567" i="1"/>
  <c r="AN567" i="1" s="1"/>
  <c r="AL567" i="1"/>
  <c r="AK567" i="1"/>
  <c r="AJ567" i="1"/>
  <c r="AI567" i="1"/>
  <c r="AH567" i="1"/>
  <c r="AM566" i="1"/>
  <c r="AN566" i="1" s="1"/>
  <c r="AL566" i="1"/>
  <c r="AK566" i="1"/>
  <c r="AJ566" i="1"/>
  <c r="AI566" i="1"/>
  <c r="AH566" i="1"/>
  <c r="AM565" i="1"/>
  <c r="AN565" i="1" s="1"/>
  <c r="AL565" i="1"/>
  <c r="AK565" i="1"/>
  <c r="AJ565" i="1"/>
  <c r="AI565" i="1"/>
  <c r="AH565" i="1"/>
  <c r="AM564" i="1"/>
  <c r="AN564" i="1" s="1"/>
  <c r="AL564" i="1"/>
  <c r="AK564" i="1"/>
  <c r="AJ564" i="1"/>
  <c r="AI564" i="1"/>
  <c r="AH564" i="1"/>
  <c r="AM563" i="1"/>
  <c r="AN563" i="1" s="1"/>
  <c r="AL563" i="1"/>
  <c r="AK563" i="1"/>
  <c r="AJ563" i="1"/>
  <c r="AI563" i="1"/>
  <c r="AH563" i="1"/>
  <c r="AM454" i="1"/>
  <c r="AN454" i="1" s="1"/>
  <c r="AL454" i="1"/>
  <c r="AK454" i="1"/>
  <c r="AJ454" i="1"/>
  <c r="AI454" i="1"/>
  <c r="AH454" i="1"/>
  <c r="AM452" i="1"/>
  <c r="AN452" i="1" s="1"/>
  <c r="AL452" i="1"/>
  <c r="AK452" i="1"/>
  <c r="AJ452" i="1"/>
  <c r="AI452" i="1"/>
  <c r="AH452" i="1"/>
  <c r="AM661" i="1"/>
  <c r="AN661" i="1" s="1"/>
  <c r="AL661" i="1"/>
  <c r="AK661" i="1"/>
  <c r="AJ661" i="1"/>
  <c r="AI661" i="1"/>
  <c r="AH661" i="1"/>
  <c r="AM559" i="1"/>
  <c r="AN559" i="1" s="1"/>
  <c r="AL559" i="1"/>
  <c r="AK559" i="1"/>
  <c r="AJ559" i="1"/>
  <c r="AI559" i="1"/>
  <c r="AH559" i="1"/>
  <c r="AM558" i="1"/>
  <c r="AN558" i="1" s="1"/>
  <c r="AL558" i="1"/>
  <c r="AK558" i="1"/>
  <c r="AJ558" i="1"/>
  <c r="AI558" i="1"/>
  <c r="AH558" i="1"/>
  <c r="AM557" i="1"/>
  <c r="AN557" i="1" s="1"/>
  <c r="AL557" i="1"/>
  <c r="AK557" i="1"/>
  <c r="AJ557" i="1"/>
  <c r="AI557" i="1"/>
  <c r="AH557" i="1"/>
  <c r="AM556" i="1"/>
  <c r="AN556" i="1" s="1"/>
  <c r="AL556" i="1"/>
  <c r="AK556" i="1"/>
  <c r="AJ556" i="1"/>
  <c r="AI556" i="1"/>
  <c r="AH556" i="1"/>
  <c r="AM555" i="1"/>
  <c r="AN555" i="1" s="1"/>
  <c r="AL555" i="1"/>
  <c r="AK555" i="1"/>
  <c r="AJ555" i="1"/>
  <c r="AI555" i="1"/>
  <c r="AH555" i="1"/>
  <c r="AM554" i="1"/>
  <c r="AN554" i="1" s="1"/>
  <c r="AL554" i="1"/>
  <c r="AK554" i="1"/>
  <c r="AJ554" i="1"/>
  <c r="AI554" i="1"/>
  <c r="AH554" i="1"/>
  <c r="AM745" i="1"/>
  <c r="AN745" i="1" s="1"/>
  <c r="AL745" i="1"/>
  <c r="AK745" i="1"/>
  <c r="AJ745" i="1"/>
  <c r="AI745" i="1"/>
  <c r="AH745" i="1"/>
  <c r="AM744" i="1"/>
  <c r="AN744" i="1" s="1"/>
  <c r="AL744" i="1"/>
  <c r="AK744" i="1"/>
  <c r="AJ744" i="1"/>
  <c r="AI744" i="1"/>
  <c r="AH744" i="1"/>
  <c r="AM644" i="1"/>
  <c r="AN644" i="1" s="1"/>
  <c r="AL644" i="1"/>
  <c r="AK644" i="1"/>
  <c r="AJ644" i="1"/>
  <c r="AI644" i="1"/>
  <c r="AH644" i="1"/>
  <c r="AM641" i="1"/>
  <c r="AN641" i="1" s="1"/>
  <c r="AL641" i="1"/>
  <c r="AK641" i="1"/>
  <c r="AJ641" i="1"/>
  <c r="AI641" i="1"/>
  <c r="AH641" i="1"/>
  <c r="AM451" i="1"/>
  <c r="AN451" i="1" s="1"/>
  <c r="AL451" i="1"/>
  <c r="AK451" i="1"/>
  <c r="AJ451" i="1"/>
  <c r="AI451" i="1"/>
  <c r="AH451" i="1"/>
  <c r="AM548" i="1"/>
  <c r="AN548" i="1" s="1"/>
  <c r="AL548" i="1"/>
  <c r="AK548" i="1"/>
  <c r="AJ548" i="1"/>
  <c r="AI548" i="1"/>
  <c r="AH548" i="1"/>
  <c r="AM547" i="1"/>
  <c r="AN547" i="1" s="1"/>
  <c r="AL547" i="1"/>
  <c r="AK547" i="1"/>
  <c r="AJ547" i="1"/>
  <c r="AI547" i="1"/>
  <c r="AH547" i="1"/>
  <c r="AM546" i="1"/>
  <c r="AN546" i="1" s="1"/>
  <c r="AL546" i="1"/>
  <c r="AK546" i="1"/>
  <c r="AJ546" i="1"/>
  <c r="AI546" i="1"/>
  <c r="AH546" i="1"/>
  <c r="AM545" i="1"/>
  <c r="AN545" i="1" s="1"/>
  <c r="AL545" i="1"/>
  <c r="AK545" i="1"/>
  <c r="AJ545" i="1"/>
  <c r="AI545" i="1"/>
  <c r="AH545" i="1"/>
  <c r="AM544" i="1"/>
  <c r="AN544" i="1" s="1"/>
  <c r="AL544" i="1"/>
  <c r="AK544" i="1"/>
  <c r="AJ544" i="1"/>
  <c r="AI544" i="1"/>
  <c r="AH544" i="1"/>
  <c r="AM543" i="1"/>
  <c r="AN543" i="1" s="1"/>
  <c r="AL543" i="1"/>
  <c r="AK543" i="1"/>
  <c r="AJ543" i="1"/>
  <c r="AI543" i="1"/>
  <c r="AH543" i="1"/>
  <c r="AM542" i="1"/>
  <c r="AN542" i="1" s="1"/>
  <c r="AL542" i="1"/>
  <c r="AK542" i="1"/>
  <c r="AJ542" i="1"/>
  <c r="AI542" i="1"/>
  <c r="AH542" i="1"/>
  <c r="AM541" i="1"/>
  <c r="AN541" i="1" s="1"/>
  <c r="AL541" i="1"/>
  <c r="AK541" i="1"/>
  <c r="AJ541" i="1"/>
  <c r="AI541" i="1"/>
  <c r="AH541" i="1"/>
  <c r="AM540" i="1"/>
  <c r="AN540" i="1" s="1"/>
  <c r="AL540" i="1"/>
  <c r="AK540" i="1"/>
  <c r="AJ540" i="1"/>
  <c r="AI540" i="1"/>
  <c r="AH540" i="1"/>
  <c r="AM539" i="1"/>
  <c r="AN539" i="1" s="1"/>
  <c r="AL539" i="1"/>
  <c r="AK539" i="1"/>
  <c r="AJ539" i="1"/>
  <c r="AI539" i="1"/>
  <c r="AH539" i="1"/>
  <c r="AM538" i="1"/>
  <c r="AN538" i="1" s="1"/>
  <c r="AL538" i="1"/>
  <c r="AK538" i="1"/>
  <c r="AJ538" i="1"/>
  <c r="AI538" i="1"/>
  <c r="AH538" i="1"/>
  <c r="AM659" i="1"/>
  <c r="AN659" i="1" s="1"/>
  <c r="AL659" i="1"/>
  <c r="AK659" i="1"/>
  <c r="AJ659" i="1"/>
  <c r="AI659" i="1"/>
  <c r="AH659" i="1"/>
  <c r="AM536" i="1"/>
  <c r="AN536" i="1" s="1"/>
  <c r="AL536" i="1"/>
  <c r="AK536" i="1"/>
  <c r="AJ536" i="1"/>
  <c r="AI536" i="1"/>
  <c r="AH536" i="1"/>
  <c r="AM535" i="1"/>
  <c r="AN535" i="1" s="1"/>
  <c r="AL535" i="1"/>
  <c r="AK535" i="1"/>
  <c r="AJ535" i="1"/>
  <c r="AI535" i="1"/>
  <c r="AH535" i="1"/>
  <c r="AM534" i="1"/>
  <c r="AN534" i="1" s="1"/>
  <c r="AL534" i="1"/>
  <c r="AK534" i="1"/>
  <c r="AJ534" i="1"/>
  <c r="AI534" i="1"/>
  <c r="AH534" i="1"/>
  <c r="AM533" i="1"/>
  <c r="AN533" i="1" s="1"/>
  <c r="AL533" i="1"/>
  <c r="AK533" i="1"/>
  <c r="AJ533" i="1"/>
  <c r="AI533" i="1"/>
  <c r="AH533" i="1"/>
  <c r="AM532" i="1"/>
  <c r="AN532" i="1" s="1"/>
  <c r="AL532" i="1"/>
  <c r="AK532" i="1"/>
  <c r="AJ532" i="1"/>
  <c r="AI532" i="1"/>
  <c r="AH532" i="1"/>
  <c r="AM531" i="1"/>
  <c r="AN531" i="1" s="1"/>
  <c r="AL531" i="1"/>
  <c r="AK531" i="1"/>
  <c r="AJ531" i="1"/>
  <c r="AI531" i="1"/>
  <c r="AH531" i="1"/>
  <c r="AM530" i="1"/>
  <c r="AN530" i="1" s="1"/>
  <c r="AL530" i="1"/>
  <c r="AK530" i="1"/>
  <c r="AJ530" i="1"/>
  <c r="AI530" i="1"/>
  <c r="AH530" i="1"/>
  <c r="AM529" i="1"/>
  <c r="AN529" i="1" s="1"/>
  <c r="AL529" i="1"/>
  <c r="AK529" i="1"/>
  <c r="AJ529" i="1"/>
  <c r="AI529" i="1"/>
  <c r="AH529" i="1"/>
  <c r="AM528" i="1"/>
  <c r="AN528" i="1" s="1"/>
  <c r="AL528" i="1"/>
  <c r="AK528" i="1"/>
  <c r="AJ528" i="1"/>
  <c r="AI528" i="1"/>
  <c r="AH528" i="1"/>
  <c r="AM527" i="1"/>
  <c r="AN527" i="1" s="1"/>
  <c r="AL527" i="1"/>
  <c r="AK527" i="1"/>
  <c r="AJ527" i="1"/>
  <c r="AI527" i="1"/>
  <c r="AH527" i="1"/>
  <c r="AM526" i="1"/>
  <c r="AN526" i="1" s="1"/>
  <c r="AL526" i="1"/>
  <c r="AK526" i="1"/>
  <c r="AJ526" i="1"/>
  <c r="AI526" i="1"/>
  <c r="AH526" i="1"/>
  <c r="AM525" i="1"/>
  <c r="AN525" i="1" s="1"/>
  <c r="AL525" i="1"/>
  <c r="AK525" i="1"/>
  <c r="AJ525" i="1"/>
  <c r="AI525" i="1"/>
  <c r="AH525" i="1"/>
  <c r="AM524" i="1"/>
  <c r="AN524" i="1" s="1"/>
  <c r="AL524" i="1"/>
  <c r="AK524" i="1"/>
  <c r="AJ524" i="1"/>
  <c r="AI524" i="1"/>
  <c r="AH524" i="1"/>
  <c r="AM523" i="1"/>
  <c r="AN523" i="1" s="1"/>
  <c r="AL523" i="1"/>
  <c r="AK523" i="1"/>
  <c r="AJ523" i="1"/>
  <c r="AI523" i="1"/>
  <c r="AH523" i="1"/>
  <c r="AM522" i="1"/>
  <c r="AN522" i="1" s="1"/>
  <c r="AL522" i="1"/>
  <c r="AK522" i="1"/>
  <c r="AJ522" i="1"/>
  <c r="AI522" i="1"/>
  <c r="AH522" i="1"/>
  <c r="AM521" i="1"/>
  <c r="AN521" i="1" s="1"/>
  <c r="AL521" i="1"/>
  <c r="AK521" i="1"/>
  <c r="AJ521" i="1"/>
  <c r="AI521" i="1"/>
  <c r="AH521" i="1"/>
  <c r="AM520" i="1"/>
  <c r="AN520" i="1" s="1"/>
  <c r="AL520" i="1"/>
  <c r="AK520" i="1"/>
  <c r="AJ520" i="1"/>
  <c r="AI520" i="1"/>
  <c r="AH520" i="1"/>
  <c r="AM519" i="1"/>
  <c r="AN519" i="1" s="1"/>
  <c r="AL519" i="1"/>
  <c r="AK519" i="1"/>
  <c r="AJ519" i="1"/>
  <c r="AI519" i="1"/>
  <c r="AH519" i="1"/>
  <c r="AM518" i="1"/>
  <c r="AN518" i="1" s="1"/>
  <c r="AL518" i="1"/>
  <c r="AK518" i="1"/>
  <c r="AJ518" i="1"/>
  <c r="AI518" i="1"/>
  <c r="AH518" i="1"/>
  <c r="AM517" i="1"/>
  <c r="AN517" i="1" s="1"/>
  <c r="AL517" i="1"/>
  <c r="AK517" i="1"/>
  <c r="AJ517" i="1"/>
  <c r="AI517" i="1"/>
  <c r="AH517" i="1"/>
  <c r="AM516" i="1"/>
  <c r="AN516" i="1" s="1"/>
  <c r="AL516" i="1"/>
  <c r="AK516" i="1"/>
  <c r="AJ516" i="1"/>
  <c r="AI516" i="1"/>
  <c r="AH516" i="1"/>
  <c r="AM515" i="1"/>
  <c r="AN515" i="1" s="1"/>
  <c r="AL515" i="1"/>
  <c r="AK515" i="1"/>
  <c r="AJ515" i="1"/>
  <c r="AI515" i="1"/>
  <c r="AH515" i="1"/>
  <c r="AM514" i="1"/>
  <c r="AN514" i="1" s="1"/>
  <c r="AL514" i="1"/>
  <c r="AK514" i="1"/>
  <c r="AJ514" i="1"/>
  <c r="AI514" i="1"/>
  <c r="AH514" i="1"/>
  <c r="AM513" i="1"/>
  <c r="AN513" i="1" s="1"/>
  <c r="AL513" i="1"/>
  <c r="AK513" i="1"/>
  <c r="AJ513" i="1"/>
  <c r="AI513" i="1"/>
  <c r="AH513" i="1"/>
  <c r="AM512" i="1"/>
  <c r="AN512" i="1" s="1"/>
  <c r="AL512" i="1"/>
  <c r="AK512" i="1"/>
  <c r="AJ512" i="1"/>
  <c r="AI512" i="1"/>
  <c r="AH512" i="1"/>
  <c r="AM511" i="1"/>
  <c r="AN511" i="1" s="1"/>
  <c r="AL511" i="1"/>
  <c r="AK511" i="1"/>
  <c r="AJ511" i="1"/>
  <c r="AI511" i="1"/>
  <c r="AH511" i="1"/>
  <c r="AM510" i="1"/>
  <c r="AN510" i="1" s="1"/>
  <c r="AL510" i="1"/>
  <c r="AK510" i="1"/>
  <c r="AJ510" i="1"/>
  <c r="AI510" i="1"/>
  <c r="AH510" i="1"/>
  <c r="AM509" i="1"/>
  <c r="AN509" i="1" s="1"/>
  <c r="AL509" i="1"/>
  <c r="AK509" i="1"/>
  <c r="AJ509" i="1"/>
  <c r="AI509" i="1"/>
  <c r="AH509" i="1"/>
  <c r="AM508" i="1"/>
  <c r="AN508" i="1" s="1"/>
  <c r="AL508" i="1"/>
  <c r="AK508" i="1"/>
  <c r="AJ508" i="1"/>
  <c r="AI508" i="1"/>
  <c r="AH508" i="1"/>
  <c r="AM507" i="1"/>
  <c r="AN507" i="1" s="1"/>
  <c r="AL507" i="1"/>
  <c r="AK507" i="1"/>
  <c r="AJ507" i="1"/>
  <c r="AI507" i="1"/>
  <c r="AH507" i="1"/>
  <c r="AM506" i="1"/>
  <c r="AN506" i="1" s="1"/>
  <c r="AL506" i="1"/>
  <c r="AK506" i="1"/>
  <c r="AJ506" i="1"/>
  <c r="AI506" i="1"/>
  <c r="AH506" i="1"/>
  <c r="AM505" i="1"/>
  <c r="AN505" i="1" s="1"/>
  <c r="AL505" i="1"/>
  <c r="AK505" i="1"/>
  <c r="AJ505" i="1"/>
  <c r="AI505" i="1"/>
  <c r="AH505" i="1"/>
  <c r="AM504" i="1"/>
  <c r="AN504" i="1" s="1"/>
  <c r="AL504" i="1"/>
  <c r="AK504" i="1"/>
  <c r="AJ504" i="1"/>
  <c r="AI504" i="1"/>
  <c r="AH504" i="1"/>
  <c r="AM503" i="1"/>
  <c r="AN503" i="1" s="1"/>
  <c r="AL503" i="1"/>
  <c r="AK503" i="1"/>
  <c r="AJ503" i="1"/>
  <c r="AI503" i="1"/>
  <c r="AH503" i="1"/>
  <c r="AM502" i="1"/>
  <c r="AN502" i="1" s="1"/>
  <c r="AL502" i="1"/>
  <c r="AK502" i="1"/>
  <c r="AJ502" i="1"/>
  <c r="AI502" i="1"/>
  <c r="AH502" i="1"/>
  <c r="AM501" i="1"/>
  <c r="AN501" i="1" s="1"/>
  <c r="AL501" i="1"/>
  <c r="AK501" i="1"/>
  <c r="AJ501" i="1"/>
  <c r="AI501" i="1"/>
  <c r="AH501" i="1"/>
  <c r="AM500" i="1"/>
  <c r="AN500" i="1" s="1"/>
  <c r="AL500" i="1"/>
  <c r="AK500" i="1"/>
  <c r="AJ500" i="1"/>
  <c r="AI500" i="1"/>
  <c r="AH500" i="1"/>
  <c r="AM499" i="1"/>
  <c r="AN499" i="1" s="1"/>
  <c r="AL499" i="1"/>
  <c r="AK499" i="1"/>
  <c r="AJ499" i="1"/>
  <c r="AI499" i="1"/>
  <c r="AH499" i="1"/>
  <c r="AM498" i="1"/>
  <c r="AN498" i="1" s="1"/>
  <c r="AL498" i="1"/>
  <c r="AK498" i="1"/>
  <c r="AJ498" i="1"/>
  <c r="AI498" i="1"/>
  <c r="AH498" i="1"/>
  <c r="AM497" i="1"/>
  <c r="AN497" i="1" s="1"/>
  <c r="AL497" i="1"/>
  <c r="AK497" i="1"/>
  <c r="AJ497" i="1"/>
  <c r="AI497" i="1"/>
  <c r="AH497" i="1"/>
  <c r="AM496" i="1"/>
  <c r="AN496" i="1" s="1"/>
  <c r="AL496" i="1"/>
  <c r="AK496" i="1"/>
  <c r="AJ496" i="1"/>
  <c r="AI496" i="1"/>
  <c r="AH496" i="1"/>
  <c r="AM495" i="1"/>
  <c r="AN495" i="1" s="1"/>
  <c r="AL495" i="1"/>
  <c r="AK495" i="1"/>
  <c r="AJ495" i="1"/>
  <c r="AI495" i="1"/>
  <c r="AH495" i="1"/>
  <c r="AM494" i="1"/>
  <c r="AN494" i="1" s="1"/>
  <c r="AL494" i="1"/>
  <c r="AK494" i="1"/>
  <c r="AJ494" i="1"/>
  <c r="AI494" i="1"/>
  <c r="AH494" i="1"/>
  <c r="AM493" i="1"/>
  <c r="AN493" i="1" s="1"/>
  <c r="AL493" i="1"/>
  <c r="AK493" i="1"/>
  <c r="AJ493" i="1"/>
  <c r="AI493" i="1"/>
  <c r="AH493" i="1"/>
  <c r="AM492" i="1"/>
  <c r="AN492" i="1" s="1"/>
  <c r="AL492" i="1"/>
  <c r="AK492" i="1"/>
  <c r="AJ492" i="1"/>
  <c r="AI492" i="1"/>
  <c r="AH492" i="1"/>
  <c r="AM491" i="1"/>
  <c r="AN491" i="1" s="1"/>
  <c r="AL491" i="1"/>
  <c r="AK491" i="1"/>
  <c r="AJ491" i="1"/>
  <c r="AI491" i="1"/>
  <c r="AH491" i="1"/>
  <c r="AM490" i="1"/>
  <c r="AN490" i="1" s="1"/>
  <c r="AL490" i="1"/>
  <c r="AK490" i="1"/>
  <c r="AJ490" i="1"/>
  <c r="AI490" i="1"/>
  <c r="AH490" i="1"/>
  <c r="AM736" i="1"/>
  <c r="AN736" i="1" s="1"/>
  <c r="AL736" i="1"/>
  <c r="AK736" i="1"/>
  <c r="AJ736" i="1"/>
  <c r="AI736" i="1"/>
  <c r="AH736" i="1"/>
  <c r="AM486" i="1"/>
  <c r="AN486" i="1" s="1"/>
  <c r="AL486" i="1"/>
  <c r="AK486" i="1"/>
  <c r="AJ486" i="1"/>
  <c r="AI486" i="1"/>
  <c r="AH486" i="1"/>
  <c r="AM485" i="1"/>
  <c r="AN485" i="1" s="1"/>
  <c r="AL485" i="1"/>
  <c r="AK485" i="1"/>
  <c r="AJ485" i="1"/>
  <c r="AI485" i="1"/>
  <c r="AH485" i="1"/>
  <c r="AM484" i="1"/>
  <c r="AN484" i="1" s="1"/>
  <c r="AL484" i="1"/>
  <c r="AK484" i="1"/>
  <c r="AJ484" i="1"/>
  <c r="AI484" i="1"/>
  <c r="AH484" i="1"/>
  <c r="AM483" i="1"/>
  <c r="AN483" i="1" s="1"/>
  <c r="AL483" i="1"/>
  <c r="AK483" i="1"/>
  <c r="AJ483" i="1"/>
  <c r="AI483" i="1"/>
  <c r="AH483" i="1"/>
  <c r="AM482" i="1"/>
  <c r="AN482" i="1" s="1"/>
  <c r="AL482" i="1"/>
  <c r="AK482" i="1"/>
  <c r="AJ482" i="1"/>
  <c r="AI482" i="1"/>
  <c r="AH482" i="1"/>
  <c r="AM481" i="1"/>
  <c r="AN481" i="1" s="1"/>
  <c r="AL481" i="1"/>
  <c r="AK481" i="1"/>
  <c r="AJ481" i="1"/>
  <c r="AI481" i="1"/>
  <c r="AH481" i="1"/>
  <c r="AM480" i="1"/>
  <c r="AN480" i="1" s="1"/>
  <c r="AL480" i="1"/>
  <c r="AK480" i="1"/>
  <c r="AJ480" i="1"/>
  <c r="AI480" i="1"/>
  <c r="AH480" i="1"/>
  <c r="AM479" i="1"/>
  <c r="AN479" i="1" s="1"/>
  <c r="AL479" i="1"/>
  <c r="AK479" i="1"/>
  <c r="AJ479" i="1"/>
  <c r="AI479" i="1"/>
  <c r="AH479" i="1"/>
  <c r="AM478" i="1"/>
  <c r="AN478" i="1" s="1"/>
  <c r="AL478" i="1"/>
  <c r="AK478" i="1"/>
  <c r="AJ478" i="1"/>
  <c r="AI478" i="1"/>
  <c r="AH478" i="1"/>
  <c r="AM477" i="1"/>
  <c r="AN477" i="1" s="1"/>
  <c r="AL477" i="1"/>
  <c r="AK477" i="1"/>
  <c r="AJ477" i="1"/>
  <c r="AI477" i="1"/>
  <c r="AH477" i="1"/>
  <c r="AM476" i="1"/>
  <c r="AN476" i="1" s="1"/>
  <c r="AL476" i="1"/>
  <c r="AK476" i="1"/>
  <c r="AJ476" i="1"/>
  <c r="AI476" i="1"/>
  <c r="AH476" i="1"/>
  <c r="AM475" i="1"/>
  <c r="AN475" i="1" s="1"/>
  <c r="AL475" i="1"/>
  <c r="AK475" i="1"/>
  <c r="AJ475" i="1"/>
  <c r="AI475" i="1"/>
  <c r="AH475" i="1"/>
  <c r="AM474" i="1"/>
  <c r="AN474" i="1" s="1"/>
  <c r="AL474" i="1"/>
  <c r="AK474" i="1"/>
  <c r="AJ474" i="1"/>
  <c r="AI474" i="1"/>
  <c r="AH474" i="1"/>
  <c r="AM473" i="1"/>
  <c r="AN473" i="1" s="1"/>
  <c r="AL473" i="1"/>
  <c r="AK473" i="1"/>
  <c r="AJ473" i="1"/>
  <c r="AI473" i="1"/>
  <c r="AH473" i="1"/>
  <c r="AM149" i="1"/>
  <c r="AN149" i="1" s="1"/>
  <c r="AL149" i="1"/>
  <c r="AK149" i="1"/>
  <c r="AJ149" i="1"/>
  <c r="AI149" i="1"/>
  <c r="AH149" i="1"/>
  <c r="AM148" i="1"/>
  <c r="AN148" i="1" s="1"/>
  <c r="AL148" i="1"/>
  <c r="AK148" i="1"/>
  <c r="AJ148" i="1"/>
  <c r="AI148" i="1"/>
  <c r="AH148" i="1"/>
  <c r="AM470" i="1"/>
  <c r="AN470" i="1" s="1"/>
  <c r="AL470" i="1"/>
  <c r="AK470" i="1"/>
  <c r="AJ470" i="1"/>
  <c r="AI470" i="1"/>
  <c r="AH470" i="1"/>
  <c r="AM469" i="1"/>
  <c r="AN469" i="1" s="1"/>
  <c r="AL469" i="1"/>
  <c r="AK469" i="1"/>
  <c r="AJ469" i="1"/>
  <c r="AI469" i="1"/>
  <c r="AH469" i="1"/>
  <c r="AM468" i="1"/>
  <c r="AN468" i="1" s="1"/>
  <c r="AL468" i="1"/>
  <c r="AK468" i="1"/>
  <c r="AJ468" i="1"/>
  <c r="AI468" i="1"/>
  <c r="AH468" i="1"/>
  <c r="AM467" i="1"/>
  <c r="AN467" i="1" s="1"/>
  <c r="AL467" i="1"/>
  <c r="AK467" i="1"/>
  <c r="AJ467" i="1"/>
  <c r="AI467" i="1"/>
  <c r="AH467" i="1"/>
  <c r="AM466" i="1"/>
  <c r="AN466" i="1" s="1"/>
  <c r="AL466" i="1"/>
  <c r="AK466" i="1"/>
  <c r="AJ466" i="1"/>
  <c r="AI466" i="1"/>
  <c r="AH466" i="1"/>
  <c r="AM465" i="1"/>
  <c r="AN465" i="1" s="1"/>
  <c r="AL465" i="1"/>
  <c r="AK465" i="1"/>
  <c r="AJ465" i="1"/>
  <c r="AI465" i="1"/>
  <c r="AH465" i="1"/>
  <c r="AM464" i="1"/>
  <c r="AN464" i="1" s="1"/>
  <c r="AL464" i="1"/>
  <c r="AK464" i="1"/>
  <c r="AJ464" i="1"/>
  <c r="AI464" i="1"/>
  <c r="AH464" i="1"/>
  <c r="AM463" i="1"/>
  <c r="AN463" i="1" s="1"/>
  <c r="AL463" i="1"/>
  <c r="AK463" i="1"/>
  <c r="AJ463" i="1"/>
  <c r="AI463" i="1"/>
  <c r="AH463" i="1"/>
  <c r="AM462" i="1"/>
  <c r="AN462" i="1" s="1"/>
  <c r="AL462" i="1"/>
  <c r="AK462" i="1"/>
  <c r="AJ462" i="1"/>
  <c r="AI462" i="1"/>
  <c r="AH462" i="1"/>
  <c r="AM461" i="1"/>
  <c r="AN461" i="1" s="1"/>
  <c r="AL461" i="1"/>
  <c r="AK461" i="1"/>
  <c r="AJ461" i="1"/>
  <c r="AI461" i="1"/>
  <c r="AH461" i="1"/>
  <c r="AM460" i="1"/>
  <c r="AN460" i="1" s="1"/>
  <c r="AL460" i="1"/>
  <c r="AK460" i="1"/>
  <c r="AJ460" i="1"/>
  <c r="AI460" i="1"/>
  <c r="AH460" i="1"/>
  <c r="AM459" i="1"/>
  <c r="AN459" i="1" s="1"/>
  <c r="AL459" i="1"/>
  <c r="AK459" i="1"/>
  <c r="AJ459" i="1"/>
  <c r="AI459" i="1"/>
  <c r="AH459" i="1"/>
  <c r="AM458" i="1"/>
  <c r="AN458" i="1" s="1"/>
  <c r="AL458" i="1"/>
  <c r="AK458" i="1"/>
  <c r="AJ458" i="1"/>
  <c r="AI458" i="1"/>
  <c r="AH458" i="1"/>
  <c r="AM457" i="1"/>
  <c r="AN457" i="1" s="1"/>
  <c r="AL457" i="1"/>
  <c r="AK457" i="1"/>
  <c r="AJ457" i="1"/>
  <c r="AI457" i="1"/>
  <c r="AH457" i="1"/>
  <c r="AM456" i="1"/>
  <c r="AN456" i="1" s="1"/>
  <c r="AL456" i="1"/>
  <c r="AK456" i="1"/>
  <c r="AJ456" i="1"/>
  <c r="AI456" i="1"/>
  <c r="AH456" i="1"/>
  <c r="AM455" i="1"/>
  <c r="AN455" i="1" s="1"/>
  <c r="AL455" i="1"/>
  <c r="AK455" i="1"/>
  <c r="AJ455" i="1"/>
  <c r="AI455" i="1"/>
  <c r="AH455" i="1"/>
  <c r="AM450" i="1"/>
  <c r="AN450" i="1" s="1"/>
  <c r="AL450" i="1"/>
  <c r="AK450" i="1"/>
  <c r="AJ450" i="1"/>
  <c r="AI450" i="1"/>
  <c r="AH450" i="1"/>
  <c r="AM453" i="1"/>
  <c r="AN453" i="1" s="1"/>
  <c r="AL453" i="1"/>
  <c r="AK453" i="1"/>
  <c r="AJ453" i="1"/>
  <c r="AI453" i="1"/>
  <c r="AH453" i="1"/>
  <c r="AM449" i="1"/>
  <c r="AN449" i="1" s="1"/>
  <c r="AL449" i="1"/>
  <c r="AK449" i="1"/>
  <c r="AJ449" i="1"/>
  <c r="AI449" i="1"/>
  <c r="AH449" i="1"/>
  <c r="AM640" i="1"/>
  <c r="AN640" i="1" s="1"/>
  <c r="AL640" i="1"/>
  <c r="AK640" i="1"/>
  <c r="AJ640" i="1"/>
  <c r="AI640" i="1"/>
  <c r="AH640" i="1"/>
  <c r="AM443" i="1"/>
  <c r="AN443" i="1" s="1"/>
  <c r="AL443" i="1"/>
  <c r="AK443" i="1"/>
  <c r="AJ443" i="1"/>
  <c r="AI443" i="1"/>
  <c r="AH443" i="1"/>
  <c r="AM633" i="1"/>
  <c r="AN633" i="1" s="1"/>
  <c r="AL633" i="1"/>
  <c r="AK633" i="1"/>
  <c r="AJ633" i="1"/>
  <c r="AI633" i="1"/>
  <c r="AH633" i="1"/>
  <c r="AM448" i="1"/>
  <c r="AN448" i="1" s="1"/>
  <c r="AL448" i="1"/>
  <c r="AK448" i="1"/>
  <c r="AJ448" i="1"/>
  <c r="AI448" i="1"/>
  <c r="AH448" i="1"/>
  <c r="AM447" i="1"/>
  <c r="AN447" i="1" s="1"/>
  <c r="AL447" i="1"/>
  <c r="AK447" i="1"/>
  <c r="AJ447" i="1"/>
  <c r="AI447" i="1"/>
  <c r="AH447" i="1"/>
  <c r="AM446" i="1"/>
  <c r="AN446" i="1" s="1"/>
  <c r="AL446" i="1"/>
  <c r="AK446" i="1"/>
  <c r="AJ446" i="1"/>
  <c r="AI446" i="1"/>
  <c r="AH446" i="1"/>
  <c r="AM445" i="1"/>
  <c r="AN445" i="1" s="1"/>
  <c r="AL445" i="1"/>
  <c r="AK445" i="1"/>
  <c r="AJ445" i="1"/>
  <c r="AI445" i="1"/>
  <c r="AH445" i="1"/>
  <c r="AM444" i="1"/>
  <c r="AN444" i="1" s="1"/>
  <c r="AL444" i="1"/>
  <c r="AK444" i="1"/>
  <c r="AJ444" i="1"/>
  <c r="AI444" i="1"/>
  <c r="AH444" i="1"/>
  <c r="AM441" i="1"/>
  <c r="AN441" i="1" s="1"/>
  <c r="AL441" i="1"/>
  <c r="AK441" i="1"/>
  <c r="AJ441" i="1"/>
  <c r="AI441" i="1"/>
  <c r="AH441" i="1"/>
  <c r="AM440" i="1"/>
  <c r="AN440" i="1" s="1"/>
  <c r="AL440" i="1"/>
  <c r="AK440" i="1"/>
  <c r="AJ440" i="1"/>
  <c r="AI440" i="1"/>
  <c r="AH440" i="1"/>
  <c r="AM439" i="1"/>
  <c r="AN439" i="1" s="1"/>
  <c r="AL439" i="1"/>
  <c r="AK439" i="1"/>
  <c r="AJ439" i="1"/>
  <c r="AI439" i="1"/>
  <c r="AH439" i="1"/>
  <c r="AM438" i="1"/>
  <c r="AN438" i="1" s="1"/>
  <c r="AL438" i="1"/>
  <c r="AK438" i="1"/>
  <c r="AJ438" i="1"/>
  <c r="AI438" i="1"/>
  <c r="AH438" i="1"/>
  <c r="AM437" i="1"/>
  <c r="AN437" i="1" s="1"/>
  <c r="AL437" i="1"/>
  <c r="AK437" i="1"/>
  <c r="AJ437" i="1"/>
  <c r="AI437" i="1"/>
  <c r="AH437" i="1"/>
  <c r="AM147" i="1"/>
  <c r="AN147" i="1" s="1"/>
  <c r="AL147" i="1"/>
  <c r="AK147" i="1"/>
  <c r="AJ147" i="1"/>
  <c r="AI147" i="1"/>
  <c r="AH147" i="1"/>
  <c r="AM146" i="1"/>
  <c r="AN146" i="1" s="1"/>
  <c r="AL146" i="1"/>
  <c r="AK146" i="1"/>
  <c r="AJ146" i="1"/>
  <c r="AI146" i="1"/>
  <c r="AH146" i="1"/>
  <c r="AM78" i="1"/>
  <c r="AN78" i="1" s="1"/>
  <c r="AL78" i="1"/>
  <c r="AK78" i="1"/>
  <c r="AJ78" i="1"/>
  <c r="AI78" i="1"/>
  <c r="AH78" i="1"/>
  <c r="AM433" i="1"/>
  <c r="AN433" i="1" s="1"/>
  <c r="AL433" i="1"/>
  <c r="AK433" i="1"/>
  <c r="AJ433" i="1"/>
  <c r="AI433" i="1"/>
  <c r="AH433" i="1"/>
  <c r="AM432" i="1"/>
  <c r="AN432" i="1" s="1"/>
  <c r="AL432" i="1"/>
  <c r="AK432" i="1"/>
  <c r="AJ432" i="1"/>
  <c r="AI432" i="1"/>
  <c r="AH432" i="1"/>
  <c r="AM431" i="1"/>
  <c r="AN431" i="1" s="1"/>
  <c r="AL431" i="1"/>
  <c r="AK431" i="1"/>
  <c r="AJ431" i="1"/>
  <c r="AI431" i="1"/>
  <c r="AH431" i="1"/>
  <c r="AM430" i="1"/>
  <c r="AN430" i="1" s="1"/>
  <c r="AL430" i="1"/>
  <c r="AK430" i="1"/>
  <c r="AJ430" i="1"/>
  <c r="AI430" i="1"/>
  <c r="AH430" i="1"/>
  <c r="AM429" i="1"/>
  <c r="AN429" i="1" s="1"/>
  <c r="AL429" i="1"/>
  <c r="AK429" i="1"/>
  <c r="AJ429" i="1"/>
  <c r="AI429" i="1"/>
  <c r="AH429" i="1"/>
  <c r="AM428" i="1"/>
  <c r="AN428" i="1" s="1"/>
  <c r="AL428" i="1"/>
  <c r="AK428" i="1"/>
  <c r="AJ428" i="1"/>
  <c r="AI428" i="1"/>
  <c r="AH428" i="1"/>
  <c r="AM427" i="1"/>
  <c r="AN427" i="1" s="1"/>
  <c r="AL427" i="1"/>
  <c r="AK427" i="1"/>
  <c r="AJ427" i="1"/>
  <c r="AI427" i="1"/>
  <c r="AH427" i="1"/>
  <c r="AM426" i="1"/>
  <c r="AN426" i="1" s="1"/>
  <c r="AL426" i="1"/>
  <c r="AK426" i="1"/>
  <c r="AJ426" i="1"/>
  <c r="AI426" i="1"/>
  <c r="AH426" i="1"/>
  <c r="AM425" i="1"/>
  <c r="AN425" i="1" s="1"/>
  <c r="AL425" i="1"/>
  <c r="AK425" i="1"/>
  <c r="AJ425" i="1"/>
  <c r="AI425" i="1"/>
  <c r="AH425" i="1"/>
  <c r="AM424" i="1"/>
  <c r="AN424" i="1" s="1"/>
  <c r="AL424" i="1"/>
  <c r="AK424" i="1"/>
  <c r="AJ424" i="1"/>
  <c r="AI424" i="1"/>
  <c r="AH424" i="1"/>
  <c r="AM423" i="1"/>
  <c r="AN423" i="1" s="1"/>
  <c r="AL423" i="1"/>
  <c r="AK423" i="1"/>
  <c r="AJ423" i="1"/>
  <c r="AI423" i="1"/>
  <c r="AH423" i="1"/>
  <c r="AM422" i="1"/>
  <c r="AN422" i="1" s="1"/>
  <c r="AL422" i="1"/>
  <c r="AK422" i="1"/>
  <c r="AJ422" i="1"/>
  <c r="AI422" i="1"/>
  <c r="AH422" i="1"/>
  <c r="AM421" i="1"/>
  <c r="AN421" i="1" s="1"/>
  <c r="AL421" i="1"/>
  <c r="AK421" i="1"/>
  <c r="AJ421" i="1"/>
  <c r="AI421" i="1"/>
  <c r="AH421" i="1"/>
  <c r="AM420" i="1"/>
  <c r="AN420" i="1" s="1"/>
  <c r="AL420" i="1"/>
  <c r="AK420" i="1"/>
  <c r="AJ420" i="1"/>
  <c r="AI420" i="1"/>
  <c r="AH420" i="1"/>
  <c r="AM419" i="1"/>
  <c r="AN419" i="1" s="1"/>
  <c r="AL419" i="1"/>
  <c r="AK419" i="1"/>
  <c r="AJ419" i="1"/>
  <c r="AI419" i="1"/>
  <c r="AH419" i="1"/>
  <c r="AM418" i="1"/>
  <c r="AN418" i="1" s="1"/>
  <c r="AL418" i="1"/>
  <c r="AK418" i="1"/>
  <c r="AJ418" i="1"/>
  <c r="AI418" i="1"/>
  <c r="AH418" i="1"/>
  <c r="AM417" i="1"/>
  <c r="AN417" i="1" s="1"/>
  <c r="AL417" i="1"/>
  <c r="AK417" i="1"/>
  <c r="AJ417" i="1"/>
  <c r="AI417" i="1"/>
  <c r="AH417" i="1"/>
  <c r="AM416" i="1"/>
  <c r="AN416" i="1" s="1"/>
  <c r="AL416" i="1"/>
  <c r="AK416" i="1"/>
  <c r="AJ416" i="1"/>
  <c r="AI416" i="1"/>
  <c r="AH416" i="1"/>
  <c r="AM415" i="1"/>
  <c r="AN415" i="1" s="1"/>
  <c r="AL415" i="1"/>
  <c r="AK415" i="1"/>
  <c r="AJ415" i="1"/>
  <c r="AI415" i="1"/>
  <c r="AH415" i="1"/>
  <c r="AM414" i="1"/>
  <c r="AN414" i="1" s="1"/>
  <c r="AL414" i="1"/>
  <c r="AK414" i="1"/>
  <c r="AJ414" i="1"/>
  <c r="AI414" i="1"/>
  <c r="AH414" i="1"/>
  <c r="AM413" i="1"/>
  <c r="AN413" i="1" s="1"/>
  <c r="AL413" i="1"/>
  <c r="AK413" i="1"/>
  <c r="AJ413" i="1"/>
  <c r="AI413" i="1"/>
  <c r="AH413" i="1"/>
  <c r="AM412" i="1"/>
  <c r="AN412" i="1" s="1"/>
  <c r="AL412" i="1"/>
  <c r="AK412" i="1"/>
  <c r="AJ412" i="1"/>
  <c r="AI412" i="1"/>
  <c r="AH412" i="1"/>
  <c r="AM411" i="1"/>
  <c r="AN411" i="1" s="1"/>
  <c r="AL411" i="1"/>
  <c r="AK411" i="1"/>
  <c r="AJ411" i="1"/>
  <c r="AI411" i="1"/>
  <c r="AH411" i="1"/>
  <c r="AM410" i="1"/>
  <c r="AN410" i="1" s="1"/>
  <c r="AL410" i="1"/>
  <c r="AK410" i="1"/>
  <c r="AJ410" i="1"/>
  <c r="AI410" i="1"/>
  <c r="AH410" i="1"/>
  <c r="AM409" i="1"/>
  <c r="AN409" i="1" s="1"/>
  <c r="AL409" i="1"/>
  <c r="AK409" i="1"/>
  <c r="AJ409" i="1"/>
  <c r="AI409" i="1"/>
  <c r="AH409" i="1"/>
  <c r="AM408" i="1"/>
  <c r="AN408" i="1" s="1"/>
  <c r="AL408" i="1"/>
  <c r="AK408" i="1"/>
  <c r="AJ408" i="1"/>
  <c r="AI408" i="1"/>
  <c r="AH408" i="1"/>
  <c r="AM407" i="1"/>
  <c r="AN407" i="1" s="1"/>
  <c r="AL407" i="1"/>
  <c r="AK407" i="1"/>
  <c r="AJ407" i="1"/>
  <c r="AI407" i="1"/>
  <c r="AH407" i="1"/>
  <c r="AM406" i="1"/>
  <c r="AN406" i="1" s="1"/>
  <c r="AL406" i="1"/>
  <c r="AK406" i="1"/>
  <c r="AJ406" i="1"/>
  <c r="AI406" i="1"/>
  <c r="AH406" i="1"/>
  <c r="AM405" i="1"/>
  <c r="AN405" i="1" s="1"/>
  <c r="AL405" i="1"/>
  <c r="AK405" i="1"/>
  <c r="AJ405" i="1"/>
  <c r="AI405" i="1"/>
  <c r="AH405" i="1"/>
  <c r="AM404" i="1"/>
  <c r="AN404" i="1" s="1"/>
  <c r="AL404" i="1"/>
  <c r="AK404" i="1"/>
  <c r="AJ404" i="1"/>
  <c r="AI404" i="1"/>
  <c r="AH404" i="1"/>
  <c r="AM403" i="1"/>
  <c r="AN403" i="1" s="1"/>
  <c r="AL403" i="1"/>
  <c r="AK403" i="1"/>
  <c r="AJ403" i="1"/>
  <c r="AI403" i="1"/>
  <c r="AH403" i="1"/>
  <c r="AM402" i="1"/>
  <c r="AN402" i="1" s="1"/>
  <c r="AL402" i="1"/>
  <c r="AK402" i="1"/>
  <c r="AJ402" i="1"/>
  <c r="AI402" i="1"/>
  <c r="AH402" i="1"/>
  <c r="AM401" i="1"/>
  <c r="AN401" i="1" s="1"/>
  <c r="AL401" i="1"/>
  <c r="AK401" i="1"/>
  <c r="AJ401" i="1"/>
  <c r="AI401" i="1"/>
  <c r="AH401" i="1"/>
  <c r="AM400" i="1"/>
  <c r="AN400" i="1" s="1"/>
  <c r="AL400" i="1"/>
  <c r="AK400" i="1"/>
  <c r="AJ400" i="1"/>
  <c r="AI400" i="1"/>
  <c r="AH400" i="1"/>
  <c r="AM399" i="1"/>
  <c r="AN399" i="1" s="1"/>
  <c r="AL399" i="1"/>
  <c r="AK399" i="1"/>
  <c r="AJ399" i="1"/>
  <c r="AI399" i="1"/>
  <c r="AH399" i="1"/>
  <c r="AM398" i="1"/>
  <c r="AN398" i="1" s="1"/>
  <c r="AL398" i="1"/>
  <c r="AK398" i="1"/>
  <c r="AJ398" i="1"/>
  <c r="AI398" i="1"/>
  <c r="AH398" i="1"/>
  <c r="AM397" i="1"/>
  <c r="AN397" i="1" s="1"/>
  <c r="AL397" i="1"/>
  <c r="AK397" i="1"/>
  <c r="AJ397" i="1"/>
  <c r="AI397" i="1"/>
  <c r="AH397" i="1"/>
  <c r="AM396" i="1"/>
  <c r="AN396" i="1" s="1"/>
  <c r="AL396" i="1"/>
  <c r="AK396" i="1"/>
  <c r="AJ396" i="1"/>
  <c r="AI396" i="1"/>
  <c r="AH396" i="1"/>
  <c r="AM395" i="1"/>
  <c r="AN395" i="1" s="1"/>
  <c r="AL395" i="1"/>
  <c r="AK395" i="1"/>
  <c r="AJ395" i="1"/>
  <c r="AI395" i="1"/>
  <c r="AH395" i="1"/>
  <c r="AM394" i="1"/>
  <c r="AN394" i="1" s="1"/>
  <c r="AL394" i="1"/>
  <c r="AK394" i="1"/>
  <c r="AJ394" i="1"/>
  <c r="AI394" i="1"/>
  <c r="AH394" i="1"/>
  <c r="AM393" i="1"/>
  <c r="AN393" i="1" s="1"/>
  <c r="AL393" i="1"/>
  <c r="AK393" i="1"/>
  <c r="AJ393" i="1"/>
  <c r="AI393" i="1"/>
  <c r="AH393" i="1"/>
  <c r="AM392" i="1"/>
  <c r="AN392" i="1" s="1"/>
  <c r="AL392" i="1"/>
  <c r="AK392" i="1"/>
  <c r="AJ392" i="1"/>
  <c r="AI392" i="1"/>
  <c r="AH392" i="1"/>
  <c r="AM391" i="1"/>
  <c r="AN391" i="1" s="1"/>
  <c r="AL391" i="1"/>
  <c r="AK391" i="1"/>
  <c r="AJ391" i="1"/>
  <c r="AI391" i="1"/>
  <c r="AH391" i="1"/>
  <c r="AM390" i="1"/>
  <c r="AN390" i="1" s="1"/>
  <c r="AL390" i="1"/>
  <c r="AK390" i="1"/>
  <c r="AJ390" i="1"/>
  <c r="AI390" i="1"/>
  <c r="AH390" i="1"/>
  <c r="AM389" i="1"/>
  <c r="AN389" i="1" s="1"/>
  <c r="AL389" i="1"/>
  <c r="AK389" i="1"/>
  <c r="AJ389" i="1"/>
  <c r="AI389" i="1"/>
  <c r="AH389" i="1"/>
  <c r="AM388" i="1"/>
  <c r="AN388" i="1" s="1"/>
  <c r="AL388" i="1"/>
  <c r="AK388" i="1"/>
  <c r="AJ388" i="1"/>
  <c r="AI388" i="1"/>
  <c r="AH388" i="1"/>
  <c r="AM387" i="1"/>
  <c r="AN387" i="1" s="1"/>
  <c r="AL387" i="1"/>
  <c r="AK387" i="1"/>
  <c r="AJ387" i="1"/>
  <c r="AI387" i="1"/>
  <c r="AH387" i="1"/>
  <c r="AM386" i="1"/>
  <c r="AN386" i="1" s="1"/>
  <c r="AL386" i="1"/>
  <c r="AK386" i="1"/>
  <c r="AJ386" i="1"/>
  <c r="AI386" i="1"/>
  <c r="AH386" i="1"/>
  <c r="AM385" i="1"/>
  <c r="AN385" i="1" s="1"/>
  <c r="AL385" i="1"/>
  <c r="AK385" i="1"/>
  <c r="AJ385" i="1"/>
  <c r="AI385" i="1"/>
  <c r="AH385" i="1"/>
  <c r="AM384" i="1"/>
  <c r="AN384" i="1" s="1"/>
  <c r="AL384" i="1"/>
  <c r="AK384" i="1"/>
  <c r="AJ384" i="1"/>
  <c r="AI384" i="1"/>
  <c r="AH384" i="1"/>
  <c r="AM382" i="1"/>
  <c r="AN382" i="1" s="1"/>
  <c r="AL382" i="1"/>
  <c r="AK382" i="1"/>
  <c r="AJ382" i="1"/>
  <c r="AI382" i="1"/>
  <c r="AH382" i="1"/>
  <c r="AM381" i="1"/>
  <c r="AN381" i="1" s="1"/>
  <c r="AL381" i="1"/>
  <c r="AK381" i="1"/>
  <c r="AJ381" i="1"/>
  <c r="AI381" i="1"/>
  <c r="AH381" i="1"/>
  <c r="AM380" i="1"/>
  <c r="AN380" i="1" s="1"/>
  <c r="AL380" i="1"/>
  <c r="AK380" i="1"/>
  <c r="AJ380" i="1"/>
  <c r="AI380" i="1"/>
  <c r="AH380" i="1"/>
  <c r="AM379" i="1"/>
  <c r="AN379" i="1" s="1"/>
  <c r="AL379" i="1"/>
  <c r="AK379" i="1"/>
  <c r="AJ379" i="1"/>
  <c r="AI379" i="1"/>
  <c r="AH379" i="1"/>
  <c r="AM378" i="1"/>
  <c r="AN378" i="1" s="1"/>
  <c r="AL378" i="1"/>
  <c r="AK378" i="1"/>
  <c r="AJ378" i="1"/>
  <c r="AI378" i="1"/>
  <c r="AH378" i="1"/>
  <c r="AM377" i="1"/>
  <c r="AN377" i="1" s="1"/>
  <c r="AL377" i="1"/>
  <c r="AK377" i="1"/>
  <c r="AJ377" i="1"/>
  <c r="AI377" i="1"/>
  <c r="AH377" i="1"/>
  <c r="AM376" i="1"/>
  <c r="AN376" i="1" s="1"/>
  <c r="AL376" i="1"/>
  <c r="AK376" i="1"/>
  <c r="AJ376" i="1"/>
  <c r="AI376" i="1"/>
  <c r="AH376" i="1"/>
  <c r="AM375" i="1"/>
  <c r="AN375" i="1" s="1"/>
  <c r="AL375" i="1"/>
  <c r="AK375" i="1"/>
  <c r="AJ375" i="1"/>
  <c r="AI375" i="1"/>
  <c r="AH375" i="1"/>
  <c r="AM374" i="1"/>
  <c r="AN374" i="1" s="1"/>
  <c r="AL374" i="1"/>
  <c r="AK374" i="1"/>
  <c r="AJ374" i="1"/>
  <c r="AI374" i="1"/>
  <c r="AH374" i="1"/>
  <c r="AM373" i="1"/>
  <c r="AN373" i="1" s="1"/>
  <c r="AL373" i="1"/>
  <c r="AK373" i="1"/>
  <c r="AJ373" i="1"/>
  <c r="AI373" i="1"/>
  <c r="AH373" i="1"/>
  <c r="AM372" i="1"/>
  <c r="AN372" i="1" s="1"/>
  <c r="AL372" i="1"/>
  <c r="AK372" i="1"/>
  <c r="AJ372" i="1"/>
  <c r="AI372" i="1"/>
  <c r="AH372" i="1"/>
  <c r="AM371" i="1"/>
  <c r="AN371" i="1" s="1"/>
  <c r="AL371" i="1"/>
  <c r="AK371" i="1"/>
  <c r="AJ371" i="1"/>
  <c r="AI371" i="1"/>
  <c r="AH371" i="1"/>
  <c r="AM370" i="1"/>
  <c r="AN370" i="1" s="1"/>
  <c r="AL370" i="1"/>
  <c r="AK370" i="1"/>
  <c r="AJ370" i="1"/>
  <c r="AI370" i="1"/>
  <c r="AH370" i="1"/>
  <c r="AM369" i="1"/>
  <c r="AN369" i="1" s="1"/>
  <c r="AL369" i="1"/>
  <c r="AK369" i="1"/>
  <c r="AJ369" i="1"/>
  <c r="AI369" i="1"/>
  <c r="AH369" i="1"/>
  <c r="AM368" i="1"/>
  <c r="AN368" i="1" s="1"/>
  <c r="AL368" i="1"/>
  <c r="AK368" i="1"/>
  <c r="AJ368" i="1"/>
  <c r="AI368" i="1"/>
  <c r="AH368" i="1"/>
  <c r="AM367" i="1"/>
  <c r="AN367" i="1" s="1"/>
  <c r="AL367" i="1"/>
  <c r="AK367" i="1"/>
  <c r="AJ367" i="1"/>
  <c r="AI367" i="1"/>
  <c r="AH367" i="1"/>
  <c r="AM366" i="1"/>
  <c r="AN366" i="1" s="1"/>
  <c r="AL366" i="1"/>
  <c r="AK366" i="1"/>
  <c r="AJ366" i="1"/>
  <c r="AI366" i="1"/>
  <c r="AH366" i="1"/>
  <c r="AM365" i="1"/>
  <c r="AN365" i="1" s="1"/>
  <c r="AL365" i="1"/>
  <c r="AK365" i="1"/>
  <c r="AJ365" i="1"/>
  <c r="AI365" i="1"/>
  <c r="AH365" i="1"/>
  <c r="AM364" i="1"/>
  <c r="AN364" i="1" s="1"/>
  <c r="AL364" i="1"/>
  <c r="AK364" i="1"/>
  <c r="AJ364" i="1"/>
  <c r="AI364" i="1"/>
  <c r="AH364" i="1"/>
  <c r="AM363" i="1"/>
  <c r="AN363" i="1" s="1"/>
  <c r="AL363" i="1"/>
  <c r="AK363" i="1"/>
  <c r="AJ363" i="1"/>
  <c r="AI363" i="1"/>
  <c r="AH363" i="1"/>
  <c r="AM362" i="1"/>
  <c r="AN362" i="1" s="1"/>
  <c r="AL362" i="1"/>
  <c r="AK362" i="1"/>
  <c r="AJ362" i="1"/>
  <c r="AI362" i="1"/>
  <c r="AH362" i="1"/>
  <c r="AM361" i="1"/>
  <c r="AN361" i="1" s="1"/>
  <c r="AL361" i="1"/>
  <c r="AK361" i="1"/>
  <c r="AJ361" i="1"/>
  <c r="AI361" i="1"/>
  <c r="AH361" i="1"/>
  <c r="AM360" i="1"/>
  <c r="AN360" i="1" s="1"/>
  <c r="AL360" i="1"/>
  <c r="AK360" i="1"/>
  <c r="AJ360" i="1"/>
  <c r="AI360" i="1"/>
  <c r="AH360" i="1"/>
  <c r="AM359" i="1"/>
  <c r="AN359" i="1" s="1"/>
  <c r="AL359" i="1"/>
  <c r="AK359" i="1"/>
  <c r="AJ359" i="1"/>
  <c r="AI359" i="1"/>
  <c r="AH359" i="1"/>
  <c r="AM358" i="1"/>
  <c r="AN358" i="1" s="1"/>
  <c r="AL358" i="1"/>
  <c r="AK358" i="1"/>
  <c r="AJ358" i="1"/>
  <c r="AI358" i="1"/>
  <c r="AH358" i="1"/>
  <c r="AM357" i="1"/>
  <c r="AN357" i="1" s="1"/>
  <c r="AL357" i="1"/>
  <c r="AK357" i="1"/>
  <c r="AJ357" i="1"/>
  <c r="AI357" i="1"/>
  <c r="AH357" i="1"/>
  <c r="AM356" i="1"/>
  <c r="AN356" i="1" s="1"/>
  <c r="AL356" i="1"/>
  <c r="AK356" i="1"/>
  <c r="AJ356" i="1"/>
  <c r="AI356" i="1"/>
  <c r="AH356" i="1"/>
  <c r="AM355" i="1"/>
  <c r="AN355" i="1" s="1"/>
  <c r="AL355" i="1"/>
  <c r="AK355" i="1"/>
  <c r="AJ355" i="1"/>
  <c r="AI355" i="1"/>
  <c r="AH355" i="1"/>
  <c r="AM354" i="1"/>
  <c r="AN354" i="1" s="1"/>
  <c r="AL354" i="1"/>
  <c r="AK354" i="1"/>
  <c r="AJ354" i="1"/>
  <c r="AI354" i="1"/>
  <c r="AH354" i="1"/>
  <c r="AM353" i="1"/>
  <c r="AN353" i="1" s="1"/>
  <c r="AL353" i="1"/>
  <c r="AK353" i="1"/>
  <c r="AJ353" i="1"/>
  <c r="AI353" i="1"/>
  <c r="AH353" i="1"/>
  <c r="AM352" i="1"/>
  <c r="AN352" i="1" s="1"/>
  <c r="AL352" i="1"/>
  <c r="AK352" i="1"/>
  <c r="AJ352" i="1"/>
  <c r="AI352" i="1"/>
  <c r="AH352" i="1"/>
  <c r="AM351" i="1"/>
  <c r="AN351" i="1" s="1"/>
  <c r="AL351" i="1"/>
  <c r="AK351" i="1"/>
  <c r="AJ351" i="1"/>
  <c r="AI351" i="1"/>
  <c r="AH351" i="1"/>
  <c r="AM350" i="1"/>
  <c r="AN350" i="1" s="1"/>
  <c r="AL350" i="1"/>
  <c r="AK350" i="1"/>
  <c r="AJ350" i="1"/>
  <c r="AI350" i="1"/>
  <c r="AH350" i="1"/>
  <c r="AM349" i="1"/>
  <c r="AN349" i="1" s="1"/>
  <c r="AL349" i="1"/>
  <c r="AK349" i="1"/>
  <c r="AJ349" i="1"/>
  <c r="AI349" i="1"/>
  <c r="AH349" i="1"/>
  <c r="AM348" i="1"/>
  <c r="AN348" i="1" s="1"/>
  <c r="AL348" i="1"/>
  <c r="AK348" i="1"/>
  <c r="AJ348" i="1"/>
  <c r="AI348" i="1"/>
  <c r="AH348" i="1"/>
  <c r="AM347" i="1"/>
  <c r="AN347" i="1" s="1"/>
  <c r="AL347" i="1"/>
  <c r="AK347" i="1"/>
  <c r="AJ347" i="1"/>
  <c r="AI347" i="1"/>
  <c r="AH347" i="1"/>
  <c r="AM346" i="1"/>
  <c r="AN346" i="1" s="1"/>
  <c r="AL346" i="1"/>
  <c r="AK346" i="1"/>
  <c r="AJ346" i="1"/>
  <c r="AI346" i="1"/>
  <c r="AH346" i="1"/>
  <c r="AM345" i="1"/>
  <c r="AN345" i="1" s="1"/>
  <c r="AL345" i="1"/>
  <c r="AK345" i="1"/>
  <c r="AJ345" i="1"/>
  <c r="AI345" i="1"/>
  <c r="AH345" i="1"/>
  <c r="AM344" i="1"/>
  <c r="AN344" i="1" s="1"/>
  <c r="AL344" i="1"/>
  <c r="AK344" i="1"/>
  <c r="AJ344" i="1"/>
  <c r="AI344" i="1"/>
  <c r="AH344" i="1"/>
  <c r="AM343" i="1"/>
  <c r="AN343" i="1" s="1"/>
  <c r="AL343" i="1"/>
  <c r="AK343" i="1"/>
  <c r="AJ343" i="1"/>
  <c r="AI343" i="1"/>
  <c r="AH343" i="1"/>
  <c r="AM342" i="1"/>
  <c r="AN342" i="1" s="1"/>
  <c r="AL342" i="1"/>
  <c r="AK342" i="1"/>
  <c r="AJ342" i="1"/>
  <c r="AI342" i="1"/>
  <c r="AH342" i="1"/>
  <c r="AM341" i="1"/>
  <c r="AN341" i="1" s="1"/>
  <c r="AL341" i="1"/>
  <c r="AK341" i="1"/>
  <c r="AJ341" i="1"/>
  <c r="AI341" i="1"/>
  <c r="AH341" i="1"/>
  <c r="AM340" i="1"/>
  <c r="AN340" i="1" s="1"/>
  <c r="AL340" i="1"/>
  <c r="AK340" i="1"/>
  <c r="AJ340" i="1"/>
  <c r="AI340" i="1"/>
  <c r="AH340" i="1"/>
  <c r="AM339" i="1"/>
  <c r="AN339" i="1" s="1"/>
  <c r="AL339" i="1"/>
  <c r="AK339" i="1"/>
  <c r="AJ339" i="1"/>
  <c r="AI339" i="1"/>
  <c r="AH339" i="1"/>
  <c r="AM338" i="1"/>
  <c r="AN338" i="1" s="1"/>
  <c r="AL338" i="1"/>
  <c r="AK338" i="1"/>
  <c r="AJ338" i="1"/>
  <c r="AI338" i="1"/>
  <c r="AH338" i="1"/>
  <c r="AM337" i="1"/>
  <c r="AN337" i="1" s="1"/>
  <c r="AL337" i="1"/>
  <c r="AK337" i="1"/>
  <c r="AJ337" i="1"/>
  <c r="AI337" i="1"/>
  <c r="AH337" i="1"/>
  <c r="AM336" i="1"/>
  <c r="AN336" i="1" s="1"/>
  <c r="AL336" i="1"/>
  <c r="AK336" i="1"/>
  <c r="AJ336" i="1"/>
  <c r="AI336" i="1"/>
  <c r="AH336" i="1"/>
  <c r="AM335" i="1"/>
  <c r="AN335" i="1" s="1"/>
  <c r="AL335" i="1"/>
  <c r="AK335" i="1"/>
  <c r="AJ335" i="1"/>
  <c r="AI335" i="1"/>
  <c r="AH335" i="1"/>
  <c r="AM334" i="1"/>
  <c r="AN334" i="1" s="1"/>
  <c r="AL334" i="1"/>
  <c r="AK334" i="1"/>
  <c r="AJ334" i="1"/>
  <c r="AI334" i="1"/>
  <c r="AH334" i="1"/>
  <c r="AM333" i="1"/>
  <c r="AN333" i="1" s="1"/>
  <c r="AL333" i="1"/>
  <c r="AK333" i="1"/>
  <c r="AJ333" i="1"/>
  <c r="AI333" i="1"/>
  <c r="AH333" i="1"/>
  <c r="AM332" i="1"/>
  <c r="AN332" i="1" s="1"/>
  <c r="AL332" i="1"/>
  <c r="AK332" i="1"/>
  <c r="AJ332" i="1"/>
  <c r="AI332" i="1"/>
  <c r="AH332" i="1"/>
  <c r="AM331" i="1"/>
  <c r="AN331" i="1" s="1"/>
  <c r="AL331" i="1"/>
  <c r="AK331" i="1"/>
  <c r="AJ331" i="1"/>
  <c r="AI331" i="1"/>
  <c r="AH331" i="1"/>
  <c r="AM330" i="1"/>
  <c r="AN330" i="1" s="1"/>
  <c r="AL330" i="1"/>
  <c r="AK330" i="1"/>
  <c r="AJ330" i="1"/>
  <c r="AI330" i="1"/>
  <c r="AH330" i="1"/>
  <c r="AM329" i="1"/>
  <c r="AN329" i="1" s="1"/>
  <c r="AL329" i="1"/>
  <c r="AK329" i="1"/>
  <c r="AJ329" i="1"/>
  <c r="AI329" i="1"/>
  <c r="AH329" i="1"/>
  <c r="AM328" i="1"/>
  <c r="AN328" i="1" s="1"/>
  <c r="AL328" i="1"/>
  <c r="AK328" i="1"/>
  <c r="AJ328" i="1"/>
  <c r="AI328" i="1"/>
  <c r="AH328" i="1"/>
  <c r="AM327" i="1"/>
  <c r="AN327" i="1" s="1"/>
  <c r="AL327" i="1"/>
  <c r="AK327" i="1"/>
  <c r="AJ327" i="1"/>
  <c r="AI327" i="1"/>
  <c r="AH327" i="1"/>
  <c r="AM326" i="1"/>
  <c r="AN326" i="1" s="1"/>
  <c r="AL326" i="1"/>
  <c r="AK326" i="1"/>
  <c r="AJ326" i="1"/>
  <c r="AI326" i="1"/>
  <c r="AH326" i="1"/>
  <c r="AM325" i="1"/>
  <c r="AN325" i="1" s="1"/>
  <c r="AL325" i="1"/>
  <c r="AK325" i="1"/>
  <c r="AJ325" i="1"/>
  <c r="AI325" i="1"/>
  <c r="AH325" i="1"/>
  <c r="AM324" i="1"/>
  <c r="AN324" i="1" s="1"/>
  <c r="AL324" i="1"/>
  <c r="AK324" i="1"/>
  <c r="AJ324" i="1"/>
  <c r="AI324" i="1"/>
  <c r="AH324" i="1"/>
  <c r="AM323" i="1"/>
  <c r="AN323" i="1" s="1"/>
  <c r="AL323" i="1"/>
  <c r="AK323" i="1"/>
  <c r="AJ323" i="1"/>
  <c r="AI323" i="1"/>
  <c r="AH323" i="1"/>
  <c r="AM322" i="1"/>
  <c r="AN322" i="1" s="1"/>
  <c r="AL322" i="1"/>
  <c r="AK322" i="1"/>
  <c r="AJ322" i="1"/>
  <c r="AI322" i="1"/>
  <c r="AH322" i="1"/>
  <c r="AM321" i="1"/>
  <c r="AN321" i="1" s="1"/>
  <c r="AL321" i="1"/>
  <c r="AK321" i="1"/>
  <c r="AJ321" i="1"/>
  <c r="AI321" i="1"/>
  <c r="AH321" i="1"/>
  <c r="AM320" i="1"/>
  <c r="AN320" i="1" s="1"/>
  <c r="AL320" i="1"/>
  <c r="AK320" i="1"/>
  <c r="AJ320" i="1"/>
  <c r="AI320" i="1"/>
  <c r="AH320" i="1"/>
  <c r="AM319" i="1"/>
  <c r="AN319" i="1" s="1"/>
  <c r="AL319" i="1"/>
  <c r="AK319" i="1"/>
  <c r="AJ319" i="1"/>
  <c r="AI319" i="1"/>
  <c r="AH319" i="1"/>
  <c r="AM318" i="1"/>
  <c r="AN318" i="1" s="1"/>
  <c r="AL318" i="1"/>
  <c r="AK318" i="1"/>
  <c r="AJ318" i="1"/>
  <c r="AI318" i="1"/>
  <c r="AH318" i="1"/>
  <c r="AM317" i="1"/>
  <c r="AN317" i="1" s="1"/>
  <c r="AL317" i="1"/>
  <c r="AK317" i="1"/>
  <c r="AJ317" i="1"/>
  <c r="AI317" i="1"/>
  <c r="AH317" i="1"/>
  <c r="AM316" i="1"/>
  <c r="AN316" i="1" s="1"/>
  <c r="AL316" i="1"/>
  <c r="AK316" i="1"/>
  <c r="AJ316" i="1"/>
  <c r="AI316" i="1"/>
  <c r="AH316" i="1"/>
  <c r="AM315" i="1"/>
  <c r="AN315" i="1" s="1"/>
  <c r="AL315" i="1"/>
  <c r="AK315" i="1"/>
  <c r="AJ315" i="1"/>
  <c r="AI315" i="1"/>
  <c r="AH315" i="1"/>
  <c r="AM314" i="1"/>
  <c r="AN314" i="1" s="1"/>
  <c r="AL314" i="1"/>
  <c r="AK314" i="1"/>
  <c r="AJ314" i="1"/>
  <c r="AI314" i="1"/>
  <c r="AH314" i="1"/>
  <c r="AM313" i="1"/>
  <c r="AN313" i="1" s="1"/>
  <c r="AL313" i="1"/>
  <c r="AK313" i="1"/>
  <c r="AJ313" i="1"/>
  <c r="AI313" i="1"/>
  <c r="AH313" i="1"/>
  <c r="AM312" i="1"/>
  <c r="AN312" i="1" s="1"/>
  <c r="AL312" i="1"/>
  <c r="AK312" i="1"/>
  <c r="AJ312" i="1"/>
  <c r="AI312" i="1"/>
  <c r="AH312" i="1"/>
  <c r="AM311" i="1"/>
  <c r="AN311" i="1" s="1"/>
  <c r="AL311" i="1"/>
  <c r="AK311" i="1"/>
  <c r="AJ311" i="1"/>
  <c r="AI311" i="1"/>
  <c r="AH311" i="1"/>
  <c r="AM310" i="1"/>
  <c r="AN310" i="1" s="1"/>
  <c r="AL310" i="1"/>
  <c r="AK310" i="1"/>
  <c r="AJ310" i="1"/>
  <c r="AI310" i="1"/>
  <c r="AH310" i="1"/>
  <c r="AM309" i="1"/>
  <c r="AN309" i="1" s="1"/>
  <c r="AL309" i="1"/>
  <c r="AK309" i="1"/>
  <c r="AJ309" i="1"/>
  <c r="AI309" i="1"/>
  <c r="AH309" i="1"/>
  <c r="AM308" i="1"/>
  <c r="AN308" i="1" s="1"/>
  <c r="AL308" i="1"/>
  <c r="AK308" i="1"/>
  <c r="AJ308" i="1"/>
  <c r="AI308" i="1"/>
  <c r="AH308" i="1"/>
  <c r="AM307" i="1"/>
  <c r="AN307" i="1" s="1"/>
  <c r="AL307" i="1"/>
  <c r="AK307" i="1"/>
  <c r="AJ307" i="1"/>
  <c r="AI307" i="1"/>
  <c r="AH307" i="1"/>
  <c r="AM306" i="1"/>
  <c r="AN306" i="1" s="1"/>
  <c r="AL306" i="1"/>
  <c r="AK306" i="1"/>
  <c r="AJ306" i="1"/>
  <c r="AI306" i="1"/>
  <c r="AH306" i="1"/>
  <c r="AM305" i="1"/>
  <c r="AN305" i="1" s="1"/>
  <c r="AL305" i="1"/>
  <c r="AK305" i="1"/>
  <c r="AJ305" i="1"/>
  <c r="AI305" i="1"/>
  <c r="AH305" i="1"/>
  <c r="AM304" i="1"/>
  <c r="AN304" i="1" s="1"/>
  <c r="AL304" i="1"/>
  <c r="AK304" i="1"/>
  <c r="AJ304" i="1"/>
  <c r="AI304" i="1"/>
  <c r="AH304" i="1"/>
  <c r="AM303" i="1"/>
  <c r="AN303" i="1" s="1"/>
  <c r="AL303" i="1"/>
  <c r="AK303" i="1"/>
  <c r="AJ303" i="1"/>
  <c r="AI303" i="1"/>
  <c r="AH303" i="1"/>
  <c r="AM302" i="1"/>
  <c r="AN302" i="1" s="1"/>
  <c r="AL302" i="1"/>
  <c r="AK302" i="1"/>
  <c r="AJ302" i="1"/>
  <c r="AI302" i="1"/>
  <c r="AH302" i="1"/>
  <c r="AM301" i="1"/>
  <c r="AN301" i="1" s="1"/>
  <c r="AL301" i="1"/>
  <c r="AK301" i="1"/>
  <c r="AJ301" i="1"/>
  <c r="AI301" i="1"/>
  <c r="AH301" i="1"/>
  <c r="AM300" i="1"/>
  <c r="AN300" i="1" s="1"/>
  <c r="AL300" i="1"/>
  <c r="AK300" i="1"/>
  <c r="AJ300" i="1"/>
  <c r="AI300" i="1"/>
  <c r="AH300" i="1"/>
  <c r="AM299" i="1"/>
  <c r="AN299" i="1" s="1"/>
  <c r="AL299" i="1"/>
  <c r="AK299" i="1"/>
  <c r="AJ299" i="1"/>
  <c r="AI299" i="1"/>
  <c r="AH299" i="1"/>
  <c r="AM298" i="1"/>
  <c r="AN298" i="1" s="1"/>
  <c r="AL298" i="1"/>
  <c r="AK298" i="1"/>
  <c r="AJ298" i="1"/>
  <c r="AI298" i="1"/>
  <c r="AH298" i="1"/>
  <c r="AM297" i="1"/>
  <c r="AN297" i="1" s="1"/>
  <c r="AL297" i="1"/>
  <c r="AK297" i="1"/>
  <c r="AJ297" i="1"/>
  <c r="AI297" i="1"/>
  <c r="AH297" i="1"/>
  <c r="AM296" i="1"/>
  <c r="AN296" i="1" s="1"/>
  <c r="AL296" i="1"/>
  <c r="AK296" i="1"/>
  <c r="AJ296" i="1"/>
  <c r="AI296" i="1"/>
  <c r="AH296" i="1"/>
  <c r="AM295" i="1"/>
  <c r="AN295" i="1" s="1"/>
  <c r="AL295" i="1"/>
  <c r="AK295" i="1"/>
  <c r="AJ295" i="1"/>
  <c r="AI295" i="1"/>
  <c r="AH295" i="1"/>
  <c r="AM294" i="1"/>
  <c r="AN294" i="1" s="1"/>
  <c r="AL294" i="1"/>
  <c r="AK294" i="1"/>
  <c r="AJ294" i="1"/>
  <c r="AI294" i="1"/>
  <c r="AH294" i="1"/>
  <c r="AM293" i="1"/>
  <c r="AN293" i="1" s="1"/>
  <c r="AL293" i="1"/>
  <c r="AK293" i="1"/>
  <c r="AJ293" i="1"/>
  <c r="AI293" i="1"/>
  <c r="AH293" i="1"/>
  <c r="AM292" i="1"/>
  <c r="AN292" i="1" s="1"/>
  <c r="AL292" i="1"/>
  <c r="AK292" i="1"/>
  <c r="AJ292" i="1"/>
  <c r="AI292" i="1"/>
  <c r="AH292" i="1"/>
  <c r="AM291" i="1"/>
  <c r="AN291" i="1" s="1"/>
  <c r="AL291" i="1"/>
  <c r="AK291" i="1"/>
  <c r="AJ291" i="1"/>
  <c r="AI291" i="1"/>
  <c r="AH291" i="1"/>
  <c r="AM290" i="1"/>
  <c r="AN290" i="1" s="1"/>
  <c r="AL290" i="1"/>
  <c r="AK290" i="1"/>
  <c r="AJ290" i="1"/>
  <c r="AI290" i="1"/>
  <c r="AH290" i="1"/>
  <c r="AM289" i="1"/>
  <c r="AN289" i="1" s="1"/>
  <c r="AL289" i="1"/>
  <c r="AK289" i="1"/>
  <c r="AJ289" i="1"/>
  <c r="AI289" i="1"/>
  <c r="AH289" i="1"/>
  <c r="AM288" i="1"/>
  <c r="AN288" i="1" s="1"/>
  <c r="AL288" i="1"/>
  <c r="AK288" i="1"/>
  <c r="AJ288" i="1"/>
  <c r="AI288" i="1"/>
  <c r="AH288" i="1"/>
  <c r="AM287" i="1"/>
  <c r="AN287" i="1" s="1"/>
  <c r="AL287" i="1"/>
  <c r="AK287" i="1"/>
  <c r="AJ287" i="1"/>
  <c r="AI287" i="1"/>
  <c r="AH287" i="1"/>
  <c r="AM286" i="1"/>
  <c r="AN286" i="1" s="1"/>
  <c r="AL286" i="1"/>
  <c r="AK286" i="1"/>
  <c r="AJ286" i="1"/>
  <c r="AI286" i="1"/>
  <c r="AH286" i="1"/>
  <c r="AM285" i="1"/>
  <c r="AN285" i="1" s="1"/>
  <c r="AL285" i="1"/>
  <c r="AK285" i="1"/>
  <c r="AJ285" i="1"/>
  <c r="AI285" i="1"/>
  <c r="AH285" i="1"/>
  <c r="AM284" i="1"/>
  <c r="AN284" i="1" s="1"/>
  <c r="AL284" i="1"/>
  <c r="AK284" i="1"/>
  <c r="AJ284" i="1"/>
  <c r="AI284" i="1"/>
  <c r="AH284" i="1"/>
  <c r="AM283" i="1"/>
  <c r="AN283" i="1" s="1"/>
  <c r="AL283" i="1"/>
  <c r="AK283" i="1"/>
  <c r="AJ283" i="1"/>
  <c r="AI283" i="1"/>
  <c r="AH283" i="1"/>
  <c r="AM282" i="1"/>
  <c r="AN282" i="1" s="1"/>
  <c r="AL282" i="1"/>
  <c r="AK282" i="1"/>
  <c r="AJ282" i="1"/>
  <c r="AI282" i="1"/>
  <c r="AH282" i="1"/>
  <c r="AM281" i="1"/>
  <c r="AN281" i="1" s="1"/>
  <c r="AL281" i="1"/>
  <c r="AK281" i="1"/>
  <c r="AJ281" i="1"/>
  <c r="AI281" i="1"/>
  <c r="AH281" i="1"/>
  <c r="AM280" i="1"/>
  <c r="AN280" i="1" s="1"/>
  <c r="AL280" i="1"/>
  <c r="AK280" i="1"/>
  <c r="AJ280" i="1"/>
  <c r="AI280" i="1"/>
  <c r="AH280" i="1"/>
  <c r="AM279" i="1"/>
  <c r="AN279" i="1" s="1"/>
  <c r="AL279" i="1"/>
  <c r="AK279" i="1"/>
  <c r="AJ279" i="1"/>
  <c r="AI279" i="1"/>
  <c r="AH279" i="1"/>
  <c r="AM278" i="1"/>
  <c r="AN278" i="1" s="1"/>
  <c r="AL278" i="1"/>
  <c r="AK278" i="1"/>
  <c r="AJ278" i="1"/>
  <c r="AI278" i="1"/>
  <c r="AH278" i="1"/>
  <c r="AM277" i="1"/>
  <c r="AN277" i="1" s="1"/>
  <c r="AL277" i="1"/>
  <c r="AK277" i="1"/>
  <c r="AJ277" i="1"/>
  <c r="AI277" i="1"/>
  <c r="AH277" i="1"/>
  <c r="AM276" i="1"/>
  <c r="AN276" i="1" s="1"/>
  <c r="AL276" i="1"/>
  <c r="AK276" i="1"/>
  <c r="AJ276" i="1"/>
  <c r="AI276" i="1"/>
  <c r="AH276" i="1"/>
  <c r="AM275" i="1"/>
  <c r="AN275" i="1" s="1"/>
  <c r="AL275" i="1"/>
  <c r="AK275" i="1"/>
  <c r="AJ275" i="1"/>
  <c r="AI275" i="1"/>
  <c r="AH275" i="1"/>
  <c r="AM274" i="1"/>
  <c r="AN274" i="1" s="1"/>
  <c r="AL274" i="1"/>
  <c r="AK274" i="1"/>
  <c r="AJ274" i="1"/>
  <c r="AI274" i="1"/>
  <c r="AH274" i="1"/>
  <c r="AM273" i="1"/>
  <c r="AN273" i="1" s="1"/>
  <c r="AL273" i="1"/>
  <c r="AK273" i="1"/>
  <c r="AJ273" i="1"/>
  <c r="AI273" i="1"/>
  <c r="AH273" i="1"/>
  <c r="AM272" i="1"/>
  <c r="AN272" i="1" s="1"/>
  <c r="AL272" i="1"/>
  <c r="AK272" i="1"/>
  <c r="AJ272" i="1"/>
  <c r="AI272" i="1"/>
  <c r="AH272" i="1"/>
  <c r="AM271" i="1"/>
  <c r="AN271" i="1" s="1"/>
  <c r="AL271" i="1"/>
  <c r="AK271" i="1"/>
  <c r="AJ271" i="1"/>
  <c r="AI271" i="1"/>
  <c r="AH271" i="1"/>
  <c r="AM270" i="1"/>
  <c r="AN270" i="1" s="1"/>
  <c r="AL270" i="1"/>
  <c r="AK270" i="1"/>
  <c r="AJ270" i="1"/>
  <c r="AI270" i="1"/>
  <c r="AH270" i="1"/>
  <c r="AM269" i="1"/>
  <c r="AN269" i="1" s="1"/>
  <c r="AL269" i="1"/>
  <c r="AK269" i="1"/>
  <c r="AJ269" i="1"/>
  <c r="AI269" i="1"/>
  <c r="AH269" i="1"/>
  <c r="AM268" i="1"/>
  <c r="AN268" i="1" s="1"/>
  <c r="AL268" i="1"/>
  <c r="AK268" i="1"/>
  <c r="AJ268" i="1"/>
  <c r="AI268" i="1"/>
  <c r="AH268" i="1"/>
  <c r="AM267" i="1"/>
  <c r="AN267" i="1" s="1"/>
  <c r="AL267" i="1"/>
  <c r="AK267" i="1"/>
  <c r="AJ267" i="1"/>
  <c r="AI267" i="1"/>
  <c r="AH267" i="1"/>
  <c r="AM266" i="1"/>
  <c r="AN266" i="1" s="1"/>
  <c r="AL266" i="1"/>
  <c r="AK266" i="1"/>
  <c r="AJ266" i="1"/>
  <c r="AI266" i="1"/>
  <c r="AH266" i="1"/>
  <c r="AM265" i="1"/>
  <c r="AN265" i="1" s="1"/>
  <c r="AL265" i="1"/>
  <c r="AK265" i="1"/>
  <c r="AJ265" i="1"/>
  <c r="AI265" i="1"/>
  <c r="AH265" i="1"/>
  <c r="AM264" i="1"/>
  <c r="AN264" i="1" s="1"/>
  <c r="AL264" i="1"/>
  <c r="AK264" i="1"/>
  <c r="AJ264" i="1"/>
  <c r="AI264" i="1"/>
  <c r="AH264" i="1"/>
  <c r="AM263" i="1"/>
  <c r="AN263" i="1" s="1"/>
  <c r="AL263" i="1"/>
  <c r="AK263" i="1"/>
  <c r="AJ263" i="1"/>
  <c r="AI263" i="1"/>
  <c r="AH263" i="1"/>
  <c r="AM262" i="1"/>
  <c r="AN262" i="1" s="1"/>
  <c r="AL262" i="1"/>
  <c r="AK262" i="1"/>
  <c r="AJ262" i="1"/>
  <c r="AI262" i="1"/>
  <c r="AH262" i="1"/>
  <c r="AM261" i="1"/>
  <c r="AN261" i="1" s="1"/>
  <c r="AL261" i="1"/>
  <c r="AK261" i="1"/>
  <c r="AJ261" i="1"/>
  <c r="AI261" i="1"/>
  <c r="AH261" i="1"/>
  <c r="AM260" i="1"/>
  <c r="AN260" i="1" s="1"/>
  <c r="AL260" i="1"/>
  <c r="AK260" i="1"/>
  <c r="AJ260" i="1"/>
  <c r="AI260" i="1"/>
  <c r="AH260" i="1"/>
  <c r="AM259" i="1"/>
  <c r="AN259" i="1" s="1"/>
  <c r="AL259" i="1"/>
  <c r="AK259" i="1"/>
  <c r="AJ259" i="1"/>
  <c r="AI259" i="1"/>
  <c r="AH259" i="1"/>
  <c r="AM258" i="1"/>
  <c r="AN258" i="1" s="1"/>
  <c r="AL258" i="1"/>
  <c r="AK258" i="1"/>
  <c r="AJ258" i="1"/>
  <c r="AI258" i="1"/>
  <c r="AH258" i="1"/>
  <c r="AM257" i="1"/>
  <c r="AN257" i="1" s="1"/>
  <c r="AL257" i="1"/>
  <c r="AK257" i="1"/>
  <c r="AJ257" i="1"/>
  <c r="AI257" i="1"/>
  <c r="AH257" i="1"/>
  <c r="AM256" i="1"/>
  <c r="AN256" i="1" s="1"/>
  <c r="AL256" i="1"/>
  <c r="AK256" i="1"/>
  <c r="AJ256" i="1"/>
  <c r="AI256" i="1"/>
  <c r="AH256" i="1"/>
  <c r="AM255" i="1"/>
  <c r="AN255" i="1" s="1"/>
  <c r="AL255" i="1"/>
  <c r="AK255" i="1"/>
  <c r="AJ255" i="1"/>
  <c r="AI255" i="1"/>
  <c r="AH255" i="1"/>
  <c r="AM254" i="1"/>
  <c r="AN254" i="1" s="1"/>
  <c r="AL254" i="1"/>
  <c r="AK254" i="1"/>
  <c r="AJ254" i="1"/>
  <c r="AI254" i="1"/>
  <c r="AH254" i="1"/>
  <c r="AM253" i="1"/>
  <c r="AN253" i="1" s="1"/>
  <c r="AL253" i="1"/>
  <c r="AK253" i="1"/>
  <c r="AJ253" i="1"/>
  <c r="AI253" i="1"/>
  <c r="AH253" i="1"/>
  <c r="AM252" i="1"/>
  <c r="AN252" i="1" s="1"/>
  <c r="AL252" i="1"/>
  <c r="AK252" i="1"/>
  <c r="AJ252" i="1"/>
  <c r="AI252" i="1"/>
  <c r="AH252" i="1"/>
  <c r="AM251" i="1"/>
  <c r="AN251" i="1" s="1"/>
  <c r="AL251" i="1"/>
  <c r="AK251" i="1"/>
  <c r="AJ251" i="1"/>
  <c r="AI251" i="1"/>
  <c r="AH251" i="1"/>
  <c r="AM250" i="1"/>
  <c r="AN250" i="1" s="1"/>
  <c r="AL250" i="1"/>
  <c r="AK250" i="1"/>
  <c r="AJ250" i="1"/>
  <c r="AI250" i="1"/>
  <c r="AH250" i="1"/>
  <c r="AM249" i="1"/>
  <c r="AN249" i="1" s="1"/>
  <c r="AL249" i="1"/>
  <c r="AK249" i="1"/>
  <c r="AJ249" i="1"/>
  <c r="AI249" i="1"/>
  <c r="AH249" i="1"/>
  <c r="AM248" i="1"/>
  <c r="AN248" i="1" s="1"/>
  <c r="AL248" i="1"/>
  <c r="AK248" i="1"/>
  <c r="AJ248" i="1"/>
  <c r="AI248" i="1"/>
  <c r="AH248" i="1"/>
  <c r="AM247" i="1"/>
  <c r="AN247" i="1" s="1"/>
  <c r="AL247" i="1"/>
  <c r="AK247" i="1"/>
  <c r="AJ247" i="1"/>
  <c r="AI247" i="1"/>
  <c r="AH247" i="1"/>
  <c r="AM246" i="1"/>
  <c r="AN246" i="1" s="1"/>
  <c r="AL246" i="1"/>
  <c r="AK246" i="1"/>
  <c r="AJ246" i="1"/>
  <c r="AI246" i="1"/>
  <c r="AH246" i="1"/>
  <c r="AM245" i="1"/>
  <c r="AN245" i="1" s="1"/>
  <c r="AL245" i="1"/>
  <c r="AK245" i="1"/>
  <c r="AJ245" i="1"/>
  <c r="AI245" i="1"/>
  <c r="AH245" i="1"/>
  <c r="AM244" i="1"/>
  <c r="AN244" i="1" s="1"/>
  <c r="AL244" i="1"/>
  <c r="AK244" i="1"/>
  <c r="AJ244" i="1"/>
  <c r="AI244" i="1"/>
  <c r="AH244" i="1"/>
  <c r="AM243" i="1"/>
  <c r="AN243" i="1" s="1"/>
  <c r="AL243" i="1"/>
  <c r="AK243" i="1"/>
  <c r="AJ243" i="1"/>
  <c r="AI243" i="1"/>
  <c r="AH243" i="1"/>
  <c r="AM242" i="1"/>
  <c r="AN242" i="1" s="1"/>
  <c r="AL242" i="1"/>
  <c r="AK242" i="1"/>
  <c r="AJ242" i="1"/>
  <c r="AI242" i="1"/>
  <c r="AH242" i="1"/>
  <c r="AM241" i="1"/>
  <c r="AN241" i="1" s="1"/>
  <c r="AL241" i="1"/>
  <c r="AK241" i="1"/>
  <c r="AJ241" i="1"/>
  <c r="AI241" i="1"/>
  <c r="AH241" i="1"/>
  <c r="AM240" i="1"/>
  <c r="AN240" i="1" s="1"/>
  <c r="AL240" i="1"/>
  <c r="AK240" i="1"/>
  <c r="AJ240" i="1"/>
  <c r="AI240" i="1"/>
  <c r="AH240" i="1"/>
  <c r="AM239" i="1"/>
  <c r="AN239" i="1" s="1"/>
  <c r="AL239" i="1"/>
  <c r="AK239" i="1"/>
  <c r="AJ239" i="1"/>
  <c r="AI239" i="1"/>
  <c r="AH239" i="1"/>
  <c r="AM238" i="1"/>
  <c r="AN238" i="1" s="1"/>
  <c r="AL238" i="1"/>
  <c r="AK238" i="1"/>
  <c r="AJ238" i="1"/>
  <c r="AI238" i="1"/>
  <c r="AH238" i="1"/>
  <c r="AM237" i="1"/>
  <c r="AN237" i="1" s="1"/>
  <c r="AL237" i="1"/>
  <c r="AK237" i="1"/>
  <c r="AJ237" i="1"/>
  <c r="AI237" i="1"/>
  <c r="AH237" i="1"/>
  <c r="AM236" i="1"/>
  <c r="AN236" i="1" s="1"/>
  <c r="AL236" i="1"/>
  <c r="AK236" i="1"/>
  <c r="AJ236" i="1"/>
  <c r="AI236" i="1"/>
  <c r="AH236" i="1"/>
  <c r="AM235" i="1"/>
  <c r="AN235" i="1" s="1"/>
  <c r="AL235" i="1"/>
  <c r="AK235" i="1"/>
  <c r="AJ235" i="1"/>
  <c r="AI235" i="1"/>
  <c r="AH235" i="1"/>
  <c r="AM234" i="1"/>
  <c r="AN234" i="1" s="1"/>
  <c r="AL234" i="1"/>
  <c r="AK234" i="1"/>
  <c r="AJ234" i="1"/>
  <c r="AI234" i="1"/>
  <c r="AH234" i="1"/>
  <c r="AM233" i="1"/>
  <c r="AN233" i="1" s="1"/>
  <c r="AL233" i="1"/>
  <c r="AK233" i="1"/>
  <c r="AJ233" i="1"/>
  <c r="AI233" i="1"/>
  <c r="AH233" i="1"/>
  <c r="AM232" i="1"/>
  <c r="AN232" i="1" s="1"/>
  <c r="AL232" i="1"/>
  <c r="AK232" i="1"/>
  <c r="AJ232" i="1"/>
  <c r="AI232" i="1"/>
  <c r="AH232" i="1"/>
  <c r="AM231" i="1"/>
  <c r="AN231" i="1" s="1"/>
  <c r="AL231" i="1"/>
  <c r="AK231" i="1"/>
  <c r="AJ231" i="1"/>
  <c r="AI231" i="1"/>
  <c r="AH231" i="1"/>
  <c r="AM230" i="1"/>
  <c r="AN230" i="1" s="1"/>
  <c r="AL230" i="1"/>
  <c r="AK230" i="1"/>
  <c r="AJ230" i="1"/>
  <c r="AI230" i="1"/>
  <c r="AH230" i="1"/>
  <c r="AM229" i="1"/>
  <c r="AN229" i="1" s="1"/>
  <c r="AL229" i="1"/>
  <c r="AK229" i="1"/>
  <c r="AJ229" i="1"/>
  <c r="AI229" i="1"/>
  <c r="AH229" i="1"/>
  <c r="AM228" i="1"/>
  <c r="AN228" i="1" s="1"/>
  <c r="AL228" i="1"/>
  <c r="AK228" i="1"/>
  <c r="AJ228" i="1"/>
  <c r="AI228" i="1"/>
  <c r="AH228" i="1"/>
  <c r="AM227" i="1"/>
  <c r="AN227" i="1" s="1"/>
  <c r="AL227" i="1"/>
  <c r="AK227" i="1"/>
  <c r="AJ227" i="1"/>
  <c r="AI227" i="1"/>
  <c r="AH227" i="1"/>
  <c r="AM226" i="1"/>
  <c r="AN226" i="1" s="1"/>
  <c r="AL226" i="1"/>
  <c r="AK226" i="1"/>
  <c r="AJ226" i="1"/>
  <c r="AI226" i="1"/>
  <c r="AH226" i="1"/>
  <c r="AM225" i="1"/>
  <c r="AN225" i="1" s="1"/>
  <c r="AL225" i="1"/>
  <c r="AK225" i="1"/>
  <c r="AJ225" i="1"/>
  <c r="AI225" i="1"/>
  <c r="AH225" i="1"/>
  <c r="AM224" i="1"/>
  <c r="AN224" i="1" s="1"/>
  <c r="AL224" i="1"/>
  <c r="AK224" i="1"/>
  <c r="AJ224" i="1"/>
  <c r="AI224" i="1"/>
  <c r="AH224" i="1"/>
  <c r="AM223" i="1"/>
  <c r="AN223" i="1" s="1"/>
  <c r="AL223" i="1"/>
  <c r="AK223" i="1"/>
  <c r="AJ223" i="1"/>
  <c r="AI223" i="1"/>
  <c r="AH223" i="1"/>
  <c r="AM222" i="1"/>
  <c r="AN222" i="1" s="1"/>
  <c r="AL222" i="1"/>
  <c r="AK222" i="1"/>
  <c r="AJ222" i="1"/>
  <c r="AI222" i="1"/>
  <c r="AH222" i="1"/>
  <c r="AM221" i="1"/>
  <c r="AN221" i="1" s="1"/>
  <c r="AL221" i="1"/>
  <c r="AK221" i="1"/>
  <c r="AJ221" i="1"/>
  <c r="AI221" i="1"/>
  <c r="AH221" i="1"/>
  <c r="AM220" i="1"/>
  <c r="AN220" i="1" s="1"/>
  <c r="AL220" i="1"/>
  <c r="AK220" i="1"/>
  <c r="AJ220" i="1"/>
  <c r="AI220" i="1"/>
  <c r="AH220" i="1"/>
  <c r="AM219" i="1"/>
  <c r="AN219" i="1" s="1"/>
  <c r="AL219" i="1"/>
  <c r="AK219" i="1"/>
  <c r="AJ219" i="1"/>
  <c r="AI219" i="1"/>
  <c r="AH219" i="1"/>
  <c r="AM218" i="1"/>
  <c r="AN218" i="1" s="1"/>
  <c r="AL218" i="1"/>
  <c r="AK218" i="1"/>
  <c r="AJ218" i="1"/>
  <c r="AI218" i="1"/>
  <c r="AH218" i="1"/>
  <c r="AM217" i="1"/>
  <c r="AN217" i="1" s="1"/>
  <c r="AL217" i="1"/>
  <c r="AK217" i="1"/>
  <c r="AJ217" i="1"/>
  <c r="AI217" i="1"/>
  <c r="AH217" i="1"/>
  <c r="AM216" i="1"/>
  <c r="AN216" i="1" s="1"/>
  <c r="AL216" i="1"/>
  <c r="AK216" i="1"/>
  <c r="AJ216" i="1"/>
  <c r="AI216" i="1"/>
  <c r="AH216" i="1"/>
  <c r="AM215" i="1"/>
  <c r="AN215" i="1" s="1"/>
  <c r="AL215" i="1"/>
  <c r="AK215" i="1"/>
  <c r="AJ215" i="1"/>
  <c r="AI215" i="1"/>
  <c r="AH215" i="1"/>
  <c r="AM214" i="1"/>
  <c r="AN214" i="1" s="1"/>
  <c r="AL214" i="1"/>
  <c r="AK214" i="1"/>
  <c r="AJ214" i="1"/>
  <c r="AI214" i="1"/>
  <c r="AH214" i="1"/>
  <c r="AM213" i="1"/>
  <c r="AN213" i="1" s="1"/>
  <c r="AL213" i="1"/>
  <c r="AK213" i="1"/>
  <c r="AJ213" i="1"/>
  <c r="AI213" i="1"/>
  <c r="AH213" i="1"/>
  <c r="AM212" i="1"/>
  <c r="AN212" i="1" s="1"/>
  <c r="AL212" i="1"/>
  <c r="AK212" i="1"/>
  <c r="AJ212" i="1"/>
  <c r="AI212" i="1"/>
  <c r="AH212" i="1"/>
  <c r="AM211" i="1"/>
  <c r="AN211" i="1" s="1"/>
  <c r="AL211" i="1"/>
  <c r="AK211" i="1"/>
  <c r="AJ211" i="1"/>
  <c r="AI211" i="1"/>
  <c r="AH211" i="1"/>
  <c r="AM210" i="1"/>
  <c r="AN210" i="1" s="1"/>
  <c r="AL210" i="1"/>
  <c r="AK210" i="1"/>
  <c r="AJ210" i="1"/>
  <c r="AI210" i="1"/>
  <c r="AH210" i="1"/>
  <c r="AM209" i="1"/>
  <c r="AN209" i="1" s="1"/>
  <c r="AL209" i="1"/>
  <c r="AK209" i="1"/>
  <c r="AJ209" i="1"/>
  <c r="AI209" i="1"/>
  <c r="AH209" i="1"/>
  <c r="AM208" i="1"/>
  <c r="AN208" i="1" s="1"/>
  <c r="AL208" i="1"/>
  <c r="AK208" i="1"/>
  <c r="AJ208" i="1"/>
  <c r="AI208" i="1"/>
  <c r="AH208" i="1"/>
  <c r="AM207" i="1"/>
  <c r="AN207" i="1" s="1"/>
  <c r="AL207" i="1"/>
  <c r="AK207" i="1"/>
  <c r="AJ207" i="1"/>
  <c r="AI207" i="1"/>
  <c r="AH207" i="1"/>
  <c r="AM206" i="1"/>
  <c r="AN206" i="1" s="1"/>
  <c r="AL206" i="1"/>
  <c r="AK206" i="1"/>
  <c r="AJ206" i="1"/>
  <c r="AI206" i="1"/>
  <c r="AH206" i="1"/>
  <c r="AM205" i="1"/>
  <c r="AN205" i="1" s="1"/>
  <c r="AL205" i="1"/>
  <c r="AK205" i="1"/>
  <c r="AJ205" i="1"/>
  <c r="AI205" i="1"/>
  <c r="AH205" i="1"/>
  <c r="AM204" i="1"/>
  <c r="AN204" i="1" s="1"/>
  <c r="AL204" i="1"/>
  <c r="AK204" i="1"/>
  <c r="AJ204" i="1"/>
  <c r="AI204" i="1"/>
  <c r="AH204" i="1"/>
  <c r="AM203" i="1"/>
  <c r="AN203" i="1" s="1"/>
  <c r="AL203" i="1"/>
  <c r="AK203" i="1"/>
  <c r="AJ203" i="1"/>
  <c r="AI203" i="1"/>
  <c r="AH203" i="1"/>
  <c r="AM202" i="1"/>
  <c r="AN202" i="1" s="1"/>
  <c r="AL202" i="1"/>
  <c r="AK202" i="1"/>
  <c r="AJ202" i="1"/>
  <c r="AI202" i="1"/>
  <c r="AH202" i="1"/>
  <c r="AM201" i="1"/>
  <c r="AN201" i="1" s="1"/>
  <c r="AL201" i="1"/>
  <c r="AK201" i="1"/>
  <c r="AJ201" i="1"/>
  <c r="AI201" i="1"/>
  <c r="AH201" i="1"/>
  <c r="AM200" i="1"/>
  <c r="AN200" i="1" s="1"/>
  <c r="AL200" i="1"/>
  <c r="AK200" i="1"/>
  <c r="AJ200" i="1"/>
  <c r="AI200" i="1"/>
  <c r="AH200" i="1"/>
  <c r="AM199" i="1"/>
  <c r="AN199" i="1" s="1"/>
  <c r="AL199" i="1"/>
  <c r="AK199" i="1"/>
  <c r="AJ199" i="1"/>
  <c r="AI199" i="1"/>
  <c r="AH199" i="1"/>
  <c r="AM198" i="1"/>
  <c r="AN198" i="1" s="1"/>
  <c r="AL198" i="1"/>
  <c r="AK198" i="1"/>
  <c r="AJ198" i="1"/>
  <c r="AI198" i="1"/>
  <c r="AH198" i="1"/>
  <c r="AM197" i="1"/>
  <c r="AN197" i="1" s="1"/>
  <c r="AL197" i="1"/>
  <c r="AK197" i="1"/>
  <c r="AJ197" i="1"/>
  <c r="AI197" i="1"/>
  <c r="AH197" i="1"/>
  <c r="AM196" i="1"/>
  <c r="AN196" i="1" s="1"/>
  <c r="AL196" i="1"/>
  <c r="AK196" i="1"/>
  <c r="AJ196" i="1"/>
  <c r="AI196" i="1"/>
  <c r="AH196" i="1"/>
  <c r="AM195" i="1"/>
  <c r="AN195" i="1" s="1"/>
  <c r="AL195" i="1"/>
  <c r="AK195" i="1"/>
  <c r="AJ195" i="1"/>
  <c r="AI195" i="1"/>
  <c r="AH195" i="1"/>
  <c r="AM194" i="1"/>
  <c r="AN194" i="1" s="1"/>
  <c r="AL194" i="1"/>
  <c r="AK194" i="1"/>
  <c r="AJ194" i="1"/>
  <c r="AI194" i="1"/>
  <c r="AH194" i="1"/>
  <c r="AM193" i="1"/>
  <c r="AN193" i="1" s="1"/>
  <c r="AL193" i="1"/>
  <c r="AK193" i="1"/>
  <c r="AJ193" i="1"/>
  <c r="AI193" i="1"/>
  <c r="AH193" i="1"/>
  <c r="AM192" i="1"/>
  <c r="AN192" i="1" s="1"/>
  <c r="AL192" i="1"/>
  <c r="AK192" i="1"/>
  <c r="AJ192" i="1"/>
  <c r="AI192" i="1"/>
  <c r="AH192" i="1"/>
  <c r="AM191" i="1"/>
  <c r="AN191" i="1" s="1"/>
  <c r="AL191" i="1"/>
  <c r="AK191" i="1"/>
  <c r="AJ191" i="1"/>
  <c r="AI191" i="1"/>
  <c r="AH191" i="1"/>
  <c r="AM190" i="1"/>
  <c r="AN190" i="1" s="1"/>
  <c r="AL190" i="1"/>
  <c r="AK190" i="1"/>
  <c r="AJ190" i="1"/>
  <c r="AI190" i="1"/>
  <c r="AH190" i="1"/>
  <c r="AM189" i="1"/>
  <c r="AN189" i="1" s="1"/>
  <c r="AL189" i="1"/>
  <c r="AK189" i="1"/>
  <c r="AJ189" i="1"/>
  <c r="AI189" i="1"/>
  <c r="AH189" i="1"/>
  <c r="AM188" i="1"/>
  <c r="AN188" i="1" s="1"/>
  <c r="AL188" i="1"/>
  <c r="AK188" i="1"/>
  <c r="AJ188" i="1"/>
  <c r="AI188" i="1"/>
  <c r="AH188" i="1"/>
  <c r="AM187" i="1"/>
  <c r="AN187" i="1" s="1"/>
  <c r="AL187" i="1"/>
  <c r="AK187" i="1"/>
  <c r="AJ187" i="1"/>
  <c r="AI187" i="1"/>
  <c r="AH187" i="1"/>
  <c r="AM186" i="1"/>
  <c r="AN186" i="1" s="1"/>
  <c r="AL186" i="1"/>
  <c r="AK186" i="1"/>
  <c r="AJ186" i="1"/>
  <c r="AI186" i="1"/>
  <c r="AH186" i="1"/>
  <c r="AM185" i="1"/>
  <c r="AN185" i="1" s="1"/>
  <c r="AL185" i="1"/>
  <c r="AK185" i="1"/>
  <c r="AJ185" i="1"/>
  <c r="AI185" i="1"/>
  <c r="AH185" i="1"/>
  <c r="AM184" i="1"/>
  <c r="AN184" i="1" s="1"/>
  <c r="AL184" i="1"/>
  <c r="AK184" i="1"/>
  <c r="AJ184" i="1"/>
  <c r="AI184" i="1"/>
  <c r="AH184" i="1"/>
  <c r="AM183" i="1"/>
  <c r="AN183" i="1" s="1"/>
  <c r="AL183" i="1"/>
  <c r="AK183" i="1"/>
  <c r="AJ183" i="1"/>
  <c r="AI183" i="1"/>
  <c r="AH183" i="1"/>
  <c r="AM182" i="1"/>
  <c r="AN182" i="1" s="1"/>
  <c r="AL182" i="1"/>
  <c r="AK182" i="1"/>
  <c r="AJ182" i="1"/>
  <c r="AI182" i="1"/>
  <c r="AH182" i="1"/>
  <c r="AM181" i="1"/>
  <c r="AN181" i="1" s="1"/>
  <c r="AL181" i="1"/>
  <c r="AK181" i="1"/>
  <c r="AJ181" i="1"/>
  <c r="AI181" i="1"/>
  <c r="AH181" i="1"/>
  <c r="AM180" i="1"/>
  <c r="AN180" i="1" s="1"/>
  <c r="AL180" i="1"/>
  <c r="AK180" i="1"/>
  <c r="AJ180" i="1"/>
  <c r="AI180" i="1"/>
  <c r="AH180" i="1"/>
  <c r="AM179" i="1"/>
  <c r="AN179" i="1" s="1"/>
  <c r="AL179" i="1"/>
  <c r="AK179" i="1"/>
  <c r="AJ179" i="1"/>
  <c r="AI179" i="1"/>
  <c r="AH179" i="1"/>
  <c r="AM178" i="1"/>
  <c r="AN178" i="1" s="1"/>
  <c r="AL178" i="1"/>
  <c r="AK178" i="1"/>
  <c r="AJ178" i="1"/>
  <c r="AI178" i="1"/>
  <c r="AH178" i="1"/>
  <c r="AM177" i="1"/>
  <c r="AN177" i="1" s="1"/>
  <c r="AL177" i="1"/>
  <c r="AK177" i="1"/>
  <c r="AJ177" i="1"/>
  <c r="AI177" i="1"/>
  <c r="AH177" i="1"/>
  <c r="AM176" i="1"/>
  <c r="AN176" i="1" s="1"/>
  <c r="AL176" i="1"/>
  <c r="AK176" i="1"/>
  <c r="AJ176" i="1"/>
  <c r="AI176" i="1"/>
  <c r="AH176" i="1"/>
  <c r="AM175" i="1"/>
  <c r="AN175" i="1" s="1"/>
  <c r="AL175" i="1"/>
  <c r="AK175" i="1"/>
  <c r="AJ175" i="1"/>
  <c r="AI175" i="1"/>
  <c r="AH175" i="1"/>
  <c r="AM174" i="1"/>
  <c r="AN174" i="1" s="1"/>
  <c r="AL174" i="1"/>
  <c r="AK174" i="1"/>
  <c r="AJ174" i="1"/>
  <c r="AI174" i="1"/>
  <c r="AH174" i="1"/>
  <c r="AM173" i="1"/>
  <c r="AN173" i="1" s="1"/>
  <c r="AL173" i="1"/>
  <c r="AK173" i="1"/>
  <c r="AJ173" i="1"/>
  <c r="AI173" i="1"/>
  <c r="AH173" i="1"/>
  <c r="AM172" i="1"/>
  <c r="AN172" i="1" s="1"/>
  <c r="AL172" i="1"/>
  <c r="AK172" i="1"/>
  <c r="AJ172" i="1"/>
  <c r="AI172" i="1"/>
  <c r="AH172" i="1"/>
  <c r="AM171" i="1"/>
  <c r="AN171" i="1" s="1"/>
  <c r="AL171" i="1"/>
  <c r="AK171" i="1"/>
  <c r="AJ171" i="1"/>
  <c r="AI171" i="1"/>
  <c r="AH171" i="1"/>
  <c r="AM170" i="1"/>
  <c r="AN170" i="1" s="1"/>
  <c r="AL170" i="1"/>
  <c r="AK170" i="1"/>
  <c r="AJ170" i="1"/>
  <c r="AI170" i="1"/>
  <c r="AH170" i="1"/>
  <c r="AM169" i="1"/>
  <c r="AN169" i="1" s="1"/>
  <c r="AL169" i="1"/>
  <c r="AK169" i="1"/>
  <c r="AJ169" i="1"/>
  <c r="AI169" i="1"/>
  <c r="AH169" i="1"/>
  <c r="AM168" i="1"/>
  <c r="AN168" i="1" s="1"/>
  <c r="AL168" i="1"/>
  <c r="AK168" i="1"/>
  <c r="AJ168" i="1"/>
  <c r="AI168" i="1"/>
  <c r="AH168" i="1"/>
  <c r="AM167" i="1"/>
  <c r="AN167" i="1" s="1"/>
  <c r="AL167" i="1"/>
  <c r="AK167" i="1"/>
  <c r="AJ167" i="1"/>
  <c r="AI167" i="1"/>
  <c r="AH167" i="1"/>
  <c r="AM166" i="1"/>
  <c r="AN166" i="1" s="1"/>
  <c r="AL166" i="1"/>
  <c r="AK166" i="1"/>
  <c r="AJ166" i="1"/>
  <c r="AI166" i="1"/>
  <c r="AH166" i="1"/>
  <c r="AM165" i="1"/>
  <c r="AN165" i="1" s="1"/>
  <c r="AL165" i="1"/>
  <c r="AK165" i="1"/>
  <c r="AJ165" i="1"/>
  <c r="AI165" i="1"/>
  <c r="AH165" i="1"/>
  <c r="AM164" i="1"/>
  <c r="AN164" i="1" s="1"/>
  <c r="AL164" i="1"/>
  <c r="AK164" i="1"/>
  <c r="AJ164" i="1"/>
  <c r="AI164" i="1"/>
  <c r="AH164" i="1"/>
  <c r="AM163" i="1"/>
  <c r="AN163" i="1" s="1"/>
  <c r="AL163" i="1"/>
  <c r="AK163" i="1"/>
  <c r="AJ163" i="1"/>
  <c r="AI163" i="1"/>
  <c r="AH163" i="1"/>
  <c r="AM162" i="1"/>
  <c r="AN162" i="1" s="1"/>
  <c r="AL162" i="1"/>
  <c r="AK162" i="1"/>
  <c r="AJ162" i="1"/>
  <c r="AI162" i="1"/>
  <c r="AH162" i="1"/>
  <c r="AM161" i="1"/>
  <c r="AN161" i="1" s="1"/>
  <c r="AL161" i="1"/>
  <c r="AK161" i="1"/>
  <c r="AJ161" i="1"/>
  <c r="AI161" i="1"/>
  <c r="AH161" i="1"/>
  <c r="AM160" i="1"/>
  <c r="AN160" i="1" s="1"/>
  <c r="AL160" i="1"/>
  <c r="AK160" i="1"/>
  <c r="AJ160" i="1"/>
  <c r="AI160" i="1"/>
  <c r="AH160" i="1"/>
  <c r="AM159" i="1"/>
  <c r="AN159" i="1" s="1"/>
  <c r="AL159" i="1"/>
  <c r="AK159" i="1"/>
  <c r="AJ159" i="1"/>
  <c r="AI159" i="1"/>
  <c r="AH159" i="1"/>
  <c r="AM158" i="1"/>
  <c r="AN158" i="1" s="1"/>
  <c r="AL158" i="1"/>
  <c r="AK158" i="1"/>
  <c r="AJ158" i="1"/>
  <c r="AI158" i="1"/>
  <c r="AH158" i="1"/>
  <c r="AM157" i="1"/>
  <c r="AN157" i="1" s="1"/>
  <c r="AL157" i="1"/>
  <c r="AK157" i="1"/>
  <c r="AJ157" i="1"/>
  <c r="AI157" i="1"/>
  <c r="AH157" i="1"/>
  <c r="AM156" i="1"/>
  <c r="AN156" i="1" s="1"/>
  <c r="AL156" i="1"/>
  <c r="AK156" i="1"/>
  <c r="AJ156" i="1"/>
  <c r="AI156" i="1"/>
  <c r="AH156" i="1"/>
  <c r="AM155" i="1"/>
  <c r="AN155" i="1" s="1"/>
  <c r="AL155" i="1"/>
  <c r="AK155" i="1"/>
  <c r="AJ155" i="1"/>
  <c r="AI155" i="1"/>
  <c r="AH155" i="1"/>
  <c r="AM154" i="1"/>
  <c r="AN154" i="1" s="1"/>
  <c r="AL154" i="1"/>
  <c r="AK154" i="1"/>
  <c r="AJ154" i="1"/>
  <c r="AI154" i="1"/>
  <c r="AH154" i="1"/>
  <c r="AM153" i="1"/>
  <c r="AN153" i="1" s="1"/>
  <c r="AL153" i="1"/>
  <c r="AK153" i="1"/>
  <c r="AJ153" i="1"/>
  <c r="AI153" i="1"/>
  <c r="AH153" i="1"/>
  <c r="AM152" i="1"/>
  <c r="AN152" i="1" s="1"/>
  <c r="AL152" i="1"/>
  <c r="AK152" i="1"/>
  <c r="AJ152" i="1"/>
  <c r="AI152" i="1"/>
  <c r="AH152" i="1"/>
  <c r="AM151" i="1"/>
  <c r="AN151" i="1" s="1"/>
  <c r="AL151" i="1"/>
  <c r="AK151" i="1"/>
  <c r="AJ151" i="1"/>
  <c r="AI151" i="1"/>
  <c r="AH151" i="1"/>
  <c r="AM561" i="1"/>
  <c r="AN561" i="1" s="1"/>
  <c r="AL561" i="1"/>
  <c r="AK561" i="1"/>
  <c r="AJ561" i="1"/>
  <c r="AI561" i="1"/>
  <c r="AH561" i="1"/>
  <c r="AM719" i="1"/>
  <c r="AN719" i="1" s="1"/>
  <c r="AL719" i="1"/>
  <c r="AK719" i="1"/>
  <c r="AJ719" i="1"/>
  <c r="AI719" i="1"/>
  <c r="AH719" i="1"/>
  <c r="AM143" i="1"/>
  <c r="AN143" i="1" s="1"/>
  <c r="AL143" i="1"/>
  <c r="AK143" i="1"/>
  <c r="AJ143" i="1"/>
  <c r="AI143" i="1"/>
  <c r="AH143" i="1"/>
  <c r="AM142" i="1"/>
  <c r="AN142" i="1" s="1"/>
  <c r="AL142" i="1"/>
  <c r="AK142" i="1"/>
  <c r="AJ142" i="1"/>
  <c r="AI142" i="1"/>
  <c r="AH142" i="1"/>
  <c r="AM141" i="1"/>
  <c r="AN141" i="1" s="1"/>
  <c r="AL141" i="1"/>
  <c r="AK141" i="1"/>
  <c r="AJ141" i="1"/>
  <c r="AI141" i="1"/>
  <c r="AH141" i="1"/>
  <c r="AM140" i="1"/>
  <c r="AN140" i="1" s="1"/>
  <c r="AL140" i="1"/>
  <c r="AK140" i="1"/>
  <c r="AJ140" i="1"/>
  <c r="AI140" i="1"/>
  <c r="AH140" i="1"/>
  <c r="AM139" i="1"/>
  <c r="AN139" i="1" s="1"/>
  <c r="AL139" i="1"/>
  <c r="AK139" i="1"/>
  <c r="AJ139" i="1"/>
  <c r="AI139" i="1"/>
  <c r="AH139" i="1"/>
  <c r="AM138" i="1"/>
  <c r="AN138" i="1" s="1"/>
  <c r="AL138" i="1"/>
  <c r="AK138" i="1"/>
  <c r="AJ138" i="1"/>
  <c r="AI138" i="1"/>
  <c r="AH138" i="1"/>
  <c r="AM137" i="1"/>
  <c r="AN137" i="1" s="1"/>
  <c r="AL137" i="1"/>
  <c r="AK137" i="1"/>
  <c r="AJ137" i="1"/>
  <c r="AI137" i="1"/>
  <c r="AH137" i="1"/>
  <c r="AM136" i="1"/>
  <c r="AN136" i="1" s="1"/>
  <c r="AL136" i="1"/>
  <c r="AK136" i="1"/>
  <c r="AJ136" i="1"/>
  <c r="AI136" i="1"/>
  <c r="AH136" i="1"/>
  <c r="AM135" i="1"/>
  <c r="AN135" i="1" s="1"/>
  <c r="AL135" i="1"/>
  <c r="AK135" i="1"/>
  <c r="AJ135" i="1"/>
  <c r="AI135" i="1"/>
  <c r="AH135" i="1"/>
  <c r="AM134" i="1"/>
  <c r="AN134" i="1" s="1"/>
  <c r="AL134" i="1"/>
  <c r="AK134" i="1"/>
  <c r="AJ134" i="1"/>
  <c r="AI134" i="1"/>
  <c r="AH134" i="1"/>
  <c r="AM133" i="1"/>
  <c r="AN133" i="1" s="1"/>
  <c r="AL133" i="1"/>
  <c r="AK133" i="1"/>
  <c r="AJ133" i="1"/>
  <c r="AI133" i="1"/>
  <c r="AH133" i="1"/>
  <c r="AM132" i="1"/>
  <c r="AN132" i="1" s="1"/>
  <c r="AL132" i="1"/>
  <c r="AK132" i="1"/>
  <c r="AJ132" i="1"/>
  <c r="AI132" i="1"/>
  <c r="AH132" i="1"/>
  <c r="AM131" i="1"/>
  <c r="AN131" i="1" s="1"/>
  <c r="AL131" i="1"/>
  <c r="AK131" i="1"/>
  <c r="AJ131" i="1"/>
  <c r="AI131" i="1"/>
  <c r="AH131" i="1"/>
  <c r="AM130" i="1"/>
  <c r="AN130" i="1" s="1"/>
  <c r="AL130" i="1"/>
  <c r="AK130" i="1"/>
  <c r="AJ130" i="1"/>
  <c r="AI130" i="1"/>
  <c r="AH130" i="1"/>
  <c r="AM129" i="1"/>
  <c r="AN129" i="1" s="1"/>
  <c r="AL129" i="1"/>
  <c r="AK129" i="1"/>
  <c r="AJ129" i="1"/>
  <c r="AI129" i="1"/>
  <c r="AH129" i="1"/>
  <c r="AM128" i="1"/>
  <c r="AN128" i="1" s="1"/>
  <c r="AL128" i="1"/>
  <c r="AK128" i="1"/>
  <c r="AJ128" i="1"/>
  <c r="AI128" i="1"/>
  <c r="AH128" i="1"/>
  <c r="AM127" i="1"/>
  <c r="AN127" i="1" s="1"/>
  <c r="AL127" i="1"/>
  <c r="AK127" i="1"/>
  <c r="AJ127" i="1"/>
  <c r="AI127" i="1"/>
  <c r="AH127" i="1"/>
  <c r="AM126" i="1"/>
  <c r="AN126" i="1" s="1"/>
  <c r="AL126" i="1"/>
  <c r="AK126" i="1"/>
  <c r="AJ126" i="1"/>
  <c r="AI126" i="1"/>
  <c r="AH126" i="1"/>
  <c r="AM125" i="1"/>
  <c r="AN125" i="1" s="1"/>
  <c r="AL125" i="1"/>
  <c r="AK125" i="1"/>
  <c r="AJ125" i="1"/>
  <c r="AI125" i="1"/>
  <c r="AH125" i="1"/>
  <c r="AM124" i="1"/>
  <c r="AN124" i="1" s="1"/>
  <c r="AL124" i="1"/>
  <c r="AK124" i="1"/>
  <c r="AJ124" i="1"/>
  <c r="AI124" i="1"/>
  <c r="AH124" i="1"/>
  <c r="AM123" i="1"/>
  <c r="AN123" i="1" s="1"/>
  <c r="AL123" i="1"/>
  <c r="AK123" i="1"/>
  <c r="AJ123" i="1"/>
  <c r="AI123" i="1"/>
  <c r="AH123" i="1"/>
  <c r="AM122" i="1"/>
  <c r="AN122" i="1" s="1"/>
  <c r="AL122" i="1"/>
  <c r="AK122" i="1"/>
  <c r="AJ122" i="1"/>
  <c r="AI122" i="1"/>
  <c r="AH122" i="1"/>
  <c r="AM121" i="1"/>
  <c r="AN121" i="1" s="1"/>
  <c r="AL121" i="1"/>
  <c r="AK121" i="1"/>
  <c r="AJ121" i="1"/>
  <c r="AI121" i="1"/>
  <c r="AH121" i="1"/>
  <c r="AM120" i="1"/>
  <c r="AN120" i="1" s="1"/>
  <c r="AL120" i="1"/>
  <c r="AK120" i="1"/>
  <c r="AJ120" i="1"/>
  <c r="AI120" i="1"/>
  <c r="AH120" i="1"/>
  <c r="AM119" i="1"/>
  <c r="AN119" i="1" s="1"/>
  <c r="AL119" i="1"/>
  <c r="AK119" i="1"/>
  <c r="AJ119" i="1"/>
  <c r="AI119" i="1"/>
  <c r="AH119" i="1"/>
  <c r="AM118" i="1"/>
  <c r="AN118" i="1" s="1"/>
  <c r="AL118" i="1"/>
  <c r="AK118" i="1"/>
  <c r="AJ118" i="1"/>
  <c r="AI118" i="1"/>
  <c r="AH118" i="1"/>
  <c r="AM117" i="1"/>
  <c r="AN117" i="1" s="1"/>
  <c r="AL117" i="1"/>
  <c r="AK117" i="1"/>
  <c r="AJ117" i="1"/>
  <c r="AI117" i="1"/>
  <c r="AH117" i="1"/>
  <c r="AM116" i="1"/>
  <c r="AN116" i="1" s="1"/>
  <c r="AL116" i="1"/>
  <c r="AK116" i="1"/>
  <c r="AJ116" i="1"/>
  <c r="AI116" i="1"/>
  <c r="AH116" i="1"/>
  <c r="AM115" i="1"/>
  <c r="AN115" i="1" s="1"/>
  <c r="AL115" i="1"/>
  <c r="AK115" i="1"/>
  <c r="AJ115" i="1"/>
  <c r="AI115" i="1"/>
  <c r="AH115" i="1"/>
  <c r="AM114" i="1"/>
  <c r="AN114" i="1" s="1"/>
  <c r="AL114" i="1"/>
  <c r="AK114" i="1"/>
  <c r="AJ114" i="1"/>
  <c r="AI114" i="1"/>
  <c r="AH114" i="1"/>
  <c r="AM113" i="1"/>
  <c r="AN113" i="1" s="1"/>
  <c r="AL113" i="1"/>
  <c r="AK113" i="1"/>
  <c r="AJ113" i="1"/>
  <c r="AI113" i="1"/>
  <c r="AH113" i="1"/>
  <c r="AM112" i="1"/>
  <c r="AN112" i="1" s="1"/>
  <c r="AL112" i="1"/>
  <c r="AK112" i="1"/>
  <c r="AJ112" i="1"/>
  <c r="AI112" i="1"/>
  <c r="AH112" i="1"/>
  <c r="AM111" i="1"/>
  <c r="AN111" i="1" s="1"/>
  <c r="AL111" i="1"/>
  <c r="AK111" i="1"/>
  <c r="AJ111" i="1"/>
  <c r="AI111" i="1"/>
  <c r="AH111" i="1"/>
  <c r="AM110" i="1"/>
  <c r="AN110" i="1" s="1"/>
  <c r="AL110" i="1"/>
  <c r="AK110" i="1"/>
  <c r="AJ110" i="1"/>
  <c r="AI110" i="1"/>
  <c r="AH110" i="1"/>
  <c r="AM109" i="1"/>
  <c r="AN109" i="1" s="1"/>
  <c r="AL109" i="1"/>
  <c r="AK109" i="1"/>
  <c r="AJ109" i="1"/>
  <c r="AI109" i="1"/>
  <c r="AH109" i="1"/>
  <c r="AM108" i="1"/>
  <c r="AN108" i="1" s="1"/>
  <c r="AL108" i="1"/>
  <c r="AK108" i="1"/>
  <c r="AJ108" i="1"/>
  <c r="AI108" i="1"/>
  <c r="AH108" i="1"/>
  <c r="AM107" i="1"/>
  <c r="AN107" i="1" s="1"/>
  <c r="AL107" i="1"/>
  <c r="AK107" i="1"/>
  <c r="AJ107" i="1"/>
  <c r="AI107" i="1"/>
  <c r="AH107" i="1"/>
  <c r="AM106" i="1"/>
  <c r="AN106" i="1" s="1"/>
  <c r="AL106" i="1"/>
  <c r="AK106" i="1"/>
  <c r="AJ106" i="1"/>
  <c r="AI106" i="1"/>
  <c r="AH106" i="1"/>
  <c r="AM105" i="1"/>
  <c r="AN105" i="1" s="1"/>
  <c r="AL105" i="1"/>
  <c r="AK105" i="1"/>
  <c r="AJ105" i="1"/>
  <c r="AI105" i="1"/>
  <c r="AH105" i="1"/>
  <c r="AM104" i="1"/>
  <c r="AN104" i="1" s="1"/>
  <c r="AL104" i="1"/>
  <c r="AK104" i="1"/>
  <c r="AJ104" i="1"/>
  <c r="AI104" i="1"/>
  <c r="AH104" i="1"/>
  <c r="AM103" i="1"/>
  <c r="AN103" i="1" s="1"/>
  <c r="AL103" i="1"/>
  <c r="AK103" i="1"/>
  <c r="AJ103" i="1"/>
  <c r="AI103" i="1"/>
  <c r="AH103" i="1"/>
  <c r="AM102" i="1"/>
  <c r="AN102" i="1" s="1"/>
  <c r="AL102" i="1"/>
  <c r="AK102" i="1"/>
  <c r="AJ102" i="1"/>
  <c r="AI102" i="1"/>
  <c r="AH102" i="1"/>
  <c r="AM101" i="1"/>
  <c r="AN101" i="1" s="1"/>
  <c r="AL101" i="1"/>
  <c r="AK101" i="1"/>
  <c r="AJ101" i="1"/>
  <c r="AI101" i="1"/>
  <c r="AH101" i="1"/>
  <c r="AM100" i="1"/>
  <c r="AN100" i="1" s="1"/>
  <c r="AL100" i="1"/>
  <c r="AK100" i="1"/>
  <c r="AJ100" i="1"/>
  <c r="AI100" i="1"/>
  <c r="AH100" i="1"/>
  <c r="AM99" i="1"/>
  <c r="AN99" i="1" s="1"/>
  <c r="AL99" i="1"/>
  <c r="AK99" i="1"/>
  <c r="AJ99" i="1"/>
  <c r="AI99" i="1"/>
  <c r="AH99" i="1"/>
  <c r="AM98" i="1"/>
  <c r="AN98" i="1" s="1"/>
  <c r="AL98" i="1"/>
  <c r="AK98" i="1"/>
  <c r="AJ98" i="1"/>
  <c r="AI98" i="1"/>
  <c r="AH98" i="1"/>
  <c r="AM97" i="1"/>
  <c r="AN97" i="1" s="1"/>
  <c r="AL97" i="1"/>
  <c r="AK97" i="1"/>
  <c r="AJ97" i="1"/>
  <c r="AI97" i="1"/>
  <c r="AH97" i="1"/>
  <c r="AM96" i="1"/>
  <c r="AN96" i="1" s="1"/>
  <c r="AL96" i="1"/>
  <c r="AK96" i="1"/>
  <c r="AJ96" i="1"/>
  <c r="AI96" i="1"/>
  <c r="AH96" i="1"/>
  <c r="AM95" i="1"/>
  <c r="AN95" i="1" s="1"/>
  <c r="AL95" i="1"/>
  <c r="AK95" i="1"/>
  <c r="AJ95" i="1"/>
  <c r="AI95" i="1"/>
  <c r="AH95" i="1"/>
  <c r="AM94" i="1"/>
  <c r="AN94" i="1" s="1"/>
  <c r="AL94" i="1"/>
  <c r="AK94" i="1"/>
  <c r="AJ94" i="1"/>
  <c r="AI94" i="1"/>
  <c r="AH94" i="1"/>
  <c r="AM93" i="1"/>
  <c r="AN93" i="1" s="1"/>
  <c r="AL93" i="1"/>
  <c r="AK93" i="1"/>
  <c r="AJ93" i="1"/>
  <c r="AI93" i="1"/>
  <c r="AH93" i="1"/>
  <c r="AM92" i="1"/>
  <c r="AN92" i="1" s="1"/>
  <c r="AL92" i="1"/>
  <c r="AK92" i="1"/>
  <c r="AJ92" i="1"/>
  <c r="AI92" i="1"/>
  <c r="AH92" i="1"/>
  <c r="AM91" i="1"/>
  <c r="AN91" i="1" s="1"/>
  <c r="AL91" i="1"/>
  <c r="AK91" i="1"/>
  <c r="AJ91" i="1"/>
  <c r="AI91" i="1"/>
  <c r="AH91" i="1"/>
  <c r="AM90" i="1"/>
  <c r="AN90" i="1" s="1"/>
  <c r="AL90" i="1"/>
  <c r="AK90" i="1"/>
  <c r="AJ90" i="1"/>
  <c r="AI90" i="1"/>
  <c r="AH90" i="1"/>
  <c r="AM89" i="1"/>
  <c r="AN89" i="1" s="1"/>
  <c r="AL89" i="1"/>
  <c r="AK89" i="1"/>
  <c r="AJ89" i="1"/>
  <c r="AI89" i="1"/>
  <c r="AH89" i="1"/>
  <c r="AM88" i="1"/>
  <c r="AN88" i="1" s="1"/>
  <c r="AL88" i="1"/>
  <c r="AK88" i="1"/>
  <c r="AJ88" i="1"/>
  <c r="AI88" i="1"/>
  <c r="AH88" i="1"/>
  <c r="AM87" i="1"/>
  <c r="AN87" i="1" s="1"/>
  <c r="AL87" i="1"/>
  <c r="AK87" i="1"/>
  <c r="AJ87" i="1"/>
  <c r="AI87" i="1"/>
  <c r="AH87" i="1"/>
  <c r="AM86" i="1"/>
  <c r="AN86" i="1" s="1"/>
  <c r="AL86" i="1"/>
  <c r="AK86" i="1"/>
  <c r="AJ86" i="1"/>
  <c r="AI86" i="1"/>
  <c r="AH86" i="1"/>
  <c r="AM85" i="1"/>
  <c r="AN85" i="1" s="1"/>
  <c r="AL85" i="1"/>
  <c r="AK85" i="1"/>
  <c r="AJ85" i="1"/>
  <c r="AI85" i="1"/>
  <c r="AH85" i="1"/>
  <c r="AM84" i="1"/>
  <c r="AN84" i="1" s="1"/>
  <c r="AL84" i="1"/>
  <c r="AK84" i="1"/>
  <c r="AJ84" i="1"/>
  <c r="AI84" i="1"/>
  <c r="AH84" i="1"/>
  <c r="AM83" i="1"/>
  <c r="AN83" i="1" s="1"/>
  <c r="AL83" i="1"/>
  <c r="AK83" i="1"/>
  <c r="AJ83" i="1"/>
  <c r="AI83" i="1"/>
  <c r="AH83" i="1"/>
  <c r="AM82" i="1"/>
  <c r="AN82" i="1" s="1"/>
  <c r="AL82" i="1"/>
  <c r="AK82" i="1"/>
  <c r="AJ82" i="1"/>
  <c r="AI82" i="1"/>
  <c r="AH82" i="1"/>
  <c r="AM81" i="1"/>
  <c r="AN81" i="1" s="1"/>
  <c r="AL81" i="1"/>
  <c r="AK81" i="1"/>
  <c r="AJ81" i="1"/>
  <c r="AI81" i="1"/>
  <c r="AH81" i="1"/>
  <c r="AM80" i="1"/>
  <c r="AN80" i="1" s="1"/>
  <c r="AL80" i="1"/>
  <c r="AK80" i="1"/>
  <c r="AJ80" i="1"/>
  <c r="AI80" i="1"/>
  <c r="AH80" i="1"/>
  <c r="AM79" i="1"/>
  <c r="AN79" i="1" s="1"/>
  <c r="AL79" i="1"/>
  <c r="AK79" i="1"/>
  <c r="AJ79" i="1"/>
  <c r="AI79" i="1"/>
  <c r="AH79" i="1"/>
  <c r="AM586" i="1"/>
  <c r="AN586" i="1" s="1"/>
  <c r="AL586" i="1"/>
  <c r="AK586" i="1"/>
  <c r="AJ586" i="1"/>
  <c r="AI586" i="1"/>
  <c r="AH586" i="1"/>
  <c r="AM76" i="1"/>
  <c r="AN76" i="1" s="1"/>
  <c r="AL76" i="1"/>
  <c r="AK76" i="1"/>
  <c r="AJ76" i="1"/>
  <c r="AI76" i="1"/>
  <c r="AH76" i="1"/>
  <c r="AM75" i="1"/>
  <c r="AN75" i="1" s="1"/>
  <c r="AL75" i="1"/>
  <c r="AK75" i="1"/>
  <c r="AJ75" i="1"/>
  <c r="AI75" i="1"/>
  <c r="AH75" i="1"/>
  <c r="AM74" i="1"/>
  <c r="AN74" i="1" s="1"/>
  <c r="AL74" i="1"/>
  <c r="AK74" i="1"/>
  <c r="AJ74" i="1"/>
  <c r="AI74" i="1"/>
  <c r="AH74" i="1"/>
  <c r="AM73" i="1"/>
  <c r="AN73" i="1" s="1"/>
  <c r="AL73" i="1"/>
  <c r="AK73" i="1"/>
  <c r="AJ73" i="1"/>
  <c r="AI73" i="1"/>
  <c r="AH73" i="1"/>
  <c r="AM72" i="1"/>
  <c r="AN72" i="1" s="1"/>
  <c r="AL72" i="1"/>
  <c r="AK72" i="1"/>
  <c r="AJ72" i="1"/>
  <c r="AI72" i="1"/>
  <c r="AH72" i="1"/>
  <c r="AM71" i="1"/>
  <c r="AN71" i="1" s="1"/>
  <c r="AL71" i="1"/>
  <c r="AK71" i="1"/>
  <c r="AJ71" i="1"/>
  <c r="AI71" i="1"/>
  <c r="AH71" i="1"/>
  <c r="AM70" i="1"/>
  <c r="AN70" i="1" s="1"/>
  <c r="AL70" i="1"/>
  <c r="AK70" i="1"/>
  <c r="AJ70" i="1"/>
  <c r="AI70" i="1"/>
  <c r="AH70" i="1"/>
  <c r="AM69" i="1"/>
  <c r="AN69" i="1" s="1"/>
  <c r="AL69" i="1"/>
  <c r="AK69" i="1"/>
  <c r="AJ69" i="1"/>
  <c r="AI69" i="1"/>
  <c r="AH69" i="1"/>
  <c r="AM68" i="1"/>
  <c r="AN68" i="1" s="1"/>
  <c r="AL68" i="1"/>
  <c r="AK68" i="1"/>
  <c r="AJ68" i="1"/>
  <c r="AI68" i="1"/>
  <c r="AH68" i="1"/>
  <c r="AM67" i="1"/>
  <c r="AN67" i="1" s="1"/>
  <c r="AL67" i="1"/>
  <c r="AK67" i="1"/>
  <c r="AJ67" i="1"/>
  <c r="AI67" i="1"/>
  <c r="AH67" i="1"/>
  <c r="AM66" i="1"/>
  <c r="AN66" i="1" s="1"/>
  <c r="AL66" i="1"/>
  <c r="AK66" i="1"/>
  <c r="AJ66" i="1"/>
  <c r="AI66" i="1"/>
  <c r="AH66" i="1"/>
  <c r="AM65" i="1"/>
  <c r="AN65" i="1" s="1"/>
  <c r="AL65" i="1"/>
  <c r="AK65" i="1"/>
  <c r="AJ65" i="1"/>
  <c r="AI65" i="1"/>
  <c r="AH65" i="1"/>
  <c r="AM64" i="1"/>
  <c r="AN64" i="1" s="1"/>
  <c r="AL64" i="1"/>
  <c r="AK64" i="1"/>
  <c r="AJ64" i="1"/>
  <c r="AI64" i="1"/>
  <c r="AH64" i="1"/>
  <c r="AM63" i="1"/>
  <c r="AN63" i="1" s="1"/>
  <c r="AL63" i="1"/>
  <c r="AK63" i="1"/>
  <c r="AJ63" i="1"/>
  <c r="AI63" i="1"/>
  <c r="AH63" i="1"/>
  <c r="AM62" i="1"/>
  <c r="AN62" i="1" s="1"/>
  <c r="AL62" i="1"/>
  <c r="AK62" i="1"/>
  <c r="AJ62" i="1"/>
  <c r="AI62" i="1"/>
  <c r="AH62" i="1"/>
  <c r="AM61" i="1"/>
  <c r="AN61" i="1" s="1"/>
  <c r="AL61" i="1"/>
  <c r="AK61" i="1"/>
  <c r="AJ61" i="1"/>
  <c r="AI61" i="1"/>
  <c r="AH61" i="1"/>
  <c r="AM60" i="1"/>
  <c r="AN60" i="1" s="1"/>
  <c r="AL60" i="1"/>
  <c r="AK60" i="1"/>
  <c r="AJ60" i="1"/>
  <c r="AI60" i="1"/>
  <c r="AH60" i="1"/>
  <c r="AM59" i="1"/>
  <c r="AN59" i="1" s="1"/>
  <c r="AL59" i="1"/>
  <c r="AK59" i="1"/>
  <c r="AJ59" i="1"/>
  <c r="AI59" i="1"/>
  <c r="AH59" i="1"/>
  <c r="AM58" i="1"/>
  <c r="AN58" i="1" s="1"/>
  <c r="AL58" i="1"/>
  <c r="AK58" i="1"/>
  <c r="AJ58" i="1"/>
  <c r="AI58" i="1"/>
  <c r="AH58" i="1"/>
  <c r="AM57" i="1"/>
  <c r="AN57" i="1" s="1"/>
  <c r="AL57" i="1"/>
  <c r="AK57" i="1"/>
  <c r="AJ57" i="1"/>
  <c r="AI57" i="1"/>
  <c r="AH57" i="1"/>
  <c r="AM56" i="1"/>
  <c r="AN56" i="1" s="1"/>
  <c r="AL56" i="1"/>
  <c r="AK56" i="1"/>
  <c r="AJ56" i="1"/>
  <c r="AI56" i="1"/>
  <c r="AH56" i="1"/>
  <c r="AM55" i="1"/>
  <c r="AN55" i="1" s="1"/>
  <c r="AL55" i="1"/>
  <c r="AK55" i="1"/>
  <c r="AJ55" i="1"/>
  <c r="AI55" i="1"/>
  <c r="AH55" i="1"/>
  <c r="AM54" i="1"/>
  <c r="AN54" i="1" s="1"/>
  <c r="AL54" i="1"/>
  <c r="AK54" i="1"/>
  <c r="AJ54" i="1"/>
  <c r="AI54" i="1"/>
  <c r="AH54" i="1"/>
  <c r="AM53" i="1"/>
  <c r="AN53" i="1" s="1"/>
  <c r="AL53" i="1"/>
  <c r="AK53" i="1"/>
  <c r="AJ53" i="1"/>
  <c r="AI53" i="1"/>
  <c r="AH53" i="1"/>
  <c r="AM52" i="1"/>
  <c r="AN52" i="1" s="1"/>
  <c r="AL52" i="1"/>
  <c r="AK52" i="1"/>
  <c r="AJ52" i="1"/>
  <c r="AI52" i="1"/>
  <c r="AH52" i="1"/>
  <c r="AM51" i="1"/>
  <c r="AN51" i="1" s="1"/>
  <c r="AL51" i="1"/>
  <c r="AK51" i="1"/>
  <c r="AJ51" i="1"/>
  <c r="AI51" i="1"/>
  <c r="AH51" i="1"/>
  <c r="AM50" i="1"/>
  <c r="AN50" i="1" s="1"/>
  <c r="AL50" i="1"/>
  <c r="AK50" i="1"/>
  <c r="AJ50" i="1"/>
  <c r="AI50" i="1"/>
  <c r="AH50" i="1"/>
  <c r="AM49" i="1"/>
  <c r="AN49" i="1" s="1"/>
  <c r="AL49" i="1"/>
  <c r="AK49" i="1"/>
  <c r="AJ49" i="1"/>
  <c r="AI49" i="1"/>
  <c r="AH49" i="1"/>
  <c r="AM48" i="1"/>
  <c r="AN48" i="1" s="1"/>
  <c r="AL48" i="1"/>
  <c r="AK48" i="1"/>
  <c r="AJ48" i="1"/>
  <c r="AI48" i="1"/>
  <c r="AH48" i="1"/>
  <c r="AM47" i="1"/>
  <c r="AN47" i="1" s="1"/>
  <c r="AL47" i="1"/>
  <c r="AK47" i="1"/>
  <c r="AJ47" i="1"/>
  <c r="AI47" i="1"/>
  <c r="AH47" i="1"/>
  <c r="AM46" i="1"/>
  <c r="AN46" i="1" s="1"/>
  <c r="AL46" i="1"/>
  <c r="AK46" i="1"/>
  <c r="AJ46" i="1"/>
  <c r="AI46" i="1"/>
  <c r="AH46" i="1"/>
  <c r="AM45" i="1"/>
  <c r="AN45" i="1" s="1"/>
  <c r="AL45" i="1"/>
  <c r="AK45" i="1"/>
  <c r="AJ45" i="1"/>
  <c r="AI45" i="1"/>
  <c r="AH45" i="1"/>
  <c r="AM44" i="1"/>
  <c r="AN44" i="1" s="1"/>
  <c r="AL44" i="1"/>
  <c r="AK44" i="1"/>
  <c r="AJ44" i="1"/>
  <c r="AI44" i="1"/>
  <c r="AH44" i="1"/>
  <c r="AM43" i="1"/>
  <c r="AN43" i="1" s="1"/>
  <c r="AL43" i="1"/>
  <c r="AK43" i="1"/>
  <c r="AJ43" i="1"/>
  <c r="AI43" i="1"/>
  <c r="AH43" i="1"/>
  <c r="AM42" i="1"/>
  <c r="AN42" i="1" s="1"/>
  <c r="AL42" i="1"/>
  <c r="AK42" i="1"/>
  <c r="AJ42" i="1"/>
  <c r="AI42" i="1"/>
  <c r="AH42" i="1"/>
  <c r="AM41" i="1"/>
  <c r="AN41" i="1" s="1"/>
  <c r="AL41" i="1"/>
  <c r="AK41" i="1"/>
  <c r="AJ41" i="1"/>
  <c r="AI41" i="1"/>
  <c r="AH41" i="1"/>
  <c r="AM40" i="1"/>
  <c r="AN40" i="1" s="1"/>
  <c r="AL40" i="1"/>
  <c r="AK40" i="1"/>
  <c r="AJ40" i="1"/>
  <c r="AI40" i="1"/>
  <c r="AH40" i="1"/>
  <c r="AM39" i="1"/>
  <c r="AN39" i="1" s="1"/>
  <c r="AL39" i="1"/>
  <c r="AK39" i="1"/>
  <c r="AJ39" i="1"/>
  <c r="AI39" i="1"/>
  <c r="AH39" i="1"/>
  <c r="AM38" i="1"/>
  <c r="AN38" i="1" s="1"/>
  <c r="AL38" i="1"/>
  <c r="AK38" i="1"/>
  <c r="AJ38" i="1"/>
  <c r="AI38" i="1"/>
  <c r="AH38" i="1"/>
  <c r="AM37" i="1"/>
  <c r="AN37" i="1" s="1"/>
  <c r="AL37" i="1"/>
  <c r="AK37" i="1"/>
  <c r="AJ37" i="1"/>
  <c r="AI37" i="1"/>
  <c r="AH37" i="1"/>
  <c r="AM36" i="1"/>
  <c r="AN36" i="1" s="1"/>
  <c r="AL36" i="1"/>
  <c r="AK36" i="1"/>
  <c r="AJ36" i="1"/>
  <c r="AI36" i="1"/>
  <c r="AH36" i="1"/>
  <c r="AM35" i="1"/>
  <c r="AN35" i="1" s="1"/>
  <c r="AL35" i="1"/>
  <c r="AK35" i="1"/>
  <c r="AJ35" i="1"/>
  <c r="AI35" i="1"/>
  <c r="AH35" i="1"/>
  <c r="AM34" i="1"/>
  <c r="AN34" i="1" s="1"/>
  <c r="AL34" i="1"/>
  <c r="AK34" i="1"/>
  <c r="AJ34" i="1"/>
  <c r="AI34" i="1"/>
  <c r="AH34" i="1"/>
  <c r="AM33" i="1"/>
  <c r="AN33" i="1" s="1"/>
  <c r="AL33" i="1"/>
  <c r="AK33" i="1"/>
  <c r="AJ33" i="1"/>
  <c r="AI33" i="1"/>
  <c r="AH33" i="1"/>
  <c r="AM32" i="1"/>
  <c r="AN32" i="1" s="1"/>
  <c r="AL32" i="1"/>
  <c r="AK32" i="1"/>
  <c r="AJ32" i="1"/>
  <c r="AI32" i="1"/>
  <c r="AH32" i="1"/>
  <c r="AM31" i="1"/>
  <c r="AN31" i="1" s="1"/>
  <c r="AL31" i="1"/>
  <c r="AK31" i="1"/>
  <c r="AJ31" i="1"/>
  <c r="AI31" i="1"/>
  <c r="AH31" i="1"/>
  <c r="AM30" i="1"/>
  <c r="AN30" i="1" s="1"/>
  <c r="AL30" i="1"/>
  <c r="AK30" i="1"/>
  <c r="AJ30" i="1"/>
  <c r="AI30" i="1"/>
  <c r="AH30" i="1"/>
  <c r="AM29" i="1"/>
  <c r="AN29" i="1" s="1"/>
  <c r="AL29" i="1"/>
  <c r="AK29" i="1"/>
  <c r="AJ29" i="1"/>
  <c r="AI29" i="1"/>
  <c r="AH29" i="1"/>
  <c r="AM28" i="1"/>
  <c r="AN28" i="1" s="1"/>
  <c r="AL28" i="1"/>
  <c r="AK28" i="1"/>
  <c r="AJ28" i="1"/>
  <c r="AI28" i="1"/>
  <c r="AH28" i="1"/>
  <c r="AM27" i="1"/>
  <c r="AN27" i="1" s="1"/>
  <c r="AL27" i="1"/>
  <c r="AK27" i="1"/>
  <c r="AJ27" i="1"/>
  <c r="AI27" i="1"/>
  <c r="AH27" i="1"/>
  <c r="AM26" i="1"/>
  <c r="AN26" i="1" s="1"/>
  <c r="AL26" i="1"/>
  <c r="AK26" i="1"/>
  <c r="AJ26" i="1"/>
  <c r="AI26" i="1"/>
  <c r="AH26" i="1"/>
  <c r="AM25" i="1"/>
  <c r="AN25" i="1" s="1"/>
  <c r="AL25" i="1"/>
  <c r="AK25" i="1"/>
  <c r="AJ25" i="1"/>
  <c r="AI25" i="1"/>
  <c r="AH25" i="1"/>
  <c r="AM24" i="1"/>
  <c r="AN24" i="1" s="1"/>
  <c r="AL24" i="1"/>
  <c r="AK24" i="1"/>
  <c r="AJ24" i="1"/>
  <c r="AI24" i="1"/>
  <c r="AH24" i="1"/>
  <c r="AM23" i="1"/>
  <c r="AN23" i="1" s="1"/>
  <c r="AL23" i="1"/>
  <c r="AK23" i="1"/>
  <c r="AJ23" i="1"/>
  <c r="AI23" i="1"/>
  <c r="AH23" i="1"/>
  <c r="AM22" i="1"/>
  <c r="AN22" i="1" s="1"/>
  <c r="AL22" i="1"/>
  <c r="AK22" i="1"/>
  <c r="AJ22" i="1"/>
  <c r="AI22" i="1"/>
  <c r="AH22" i="1"/>
  <c r="AM21" i="1"/>
  <c r="AN21" i="1" s="1"/>
  <c r="AL21" i="1"/>
  <c r="AK21" i="1"/>
  <c r="AJ21" i="1"/>
  <c r="AI21" i="1"/>
  <c r="AH21" i="1"/>
  <c r="AM20" i="1"/>
  <c r="AN20" i="1" s="1"/>
  <c r="AL20" i="1"/>
  <c r="AK20" i="1"/>
  <c r="AJ20" i="1"/>
  <c r="AI20" i="1"/>
  <c r="AH20" i="1"/>
  <c r="AM19" i="1"/>
  <c r="AN19" i="1" s="1"/>
  <c r="AL19" i="1"/>
  <c r="AK19" i="1"/>
  <c r="AJ19" i="1"/>
  <c r="AI19" i="1"/>
  <c r="AH19" i="1"/>
  <c r="AM18" i="1"/>
  <c r="AN18" i="1" s="1"/>
  <c r="AL18" i="1"/>
  <c r="AK18" i="1"/>
  <c r="AJ18" i="1"/>
  <c r="AI18" i="1"/>
  <c r="AH18" i="1"/>
  <c r="AM17" i="1"/>
  <c r="AN17" i="1" s="1"/>
  <c r="AL17" i="1"/>
  <c r="AK17" i="1"/>
  <c r="AJ17" i="1"/>
  <c r="AI17" i="1"/>
  <c r="AH17" i="1"/>
  <c r="AM16" i="1"/>
  <c r="AN16" i="1" s="1"/>
  <c r="AL16" i="1"/>
  <c r="AK16" i="1"/>
  <c r="AJ16" i="1"/>
  <c r="AI16" i="1"/>
  <c r="AH16" i="1"/>
  <c r="AM15" i="1"/>
  <c r="AN15" i="1" s="1"/>
  <c r="AL15" i="1"/>
  <c r="AK15" i="1"/>
  <c r="AJ15" i="1"/>
  <c r="AI15" i="1"/>
  <c r="AH15" i="1"/>
  <c r="AM14" i="1"/>
  <c r="AN14" i="1" s="1"/>
  <c r="AL14" i="1"/>
  <c r="AK14" i="1"/>
  <c r="AJ14" i="1"/>
  <c r="AI14" i="1"/>
  <c r="AH14" i="1"/>
  <c r="AM13" i="1"/>
  <c r="AN13" i="1" s="1"/>
  <c r="AL13" i="1"/>
  <c r="AK13" i="1"/>
  <c r="AJ13" i="1"/>
  <c r="AI13" i="1"/>
  <c r="AH13" i="1"/>
  <c r="AM12" i="1"/>
  <c r="AN12" i="1" s="1"/>
  <c r="AL12" i="1"/>
  <c r="AK12" i="1"/>
  <c r="AJ12" i="1"/>
  <c r="AI12" i="1"/>
  <c r="AH12" i="1"/>
  <c r="AM11" i="1"/>
  <c r="AN11" i="1" s="1"/>
  <c r="AL11" i="1"/>
  <c r="AK11" i="1"/>
  <c r="AJ11" i="1"/>
  <c r="AI11" i="1"/>
  <c r="AH11" i="1"/>
  <c r="AM10" i="1"/>
  <c r="AN10" i="1" s="1"/>
  <c r="AL10" i="1"/>
  <c r="AK10" i="1"/>
  <c r="AJ10" i="1"/>
  <c r="AI10" i="1"/>
  <c r="AH10" i="1"/>
  <c r="AM9" i="1"/>
  <c r="AN9" i="1" s="1"/>
  <c r="AL9" i="1"/>
  <c r="AK9" i="1"/>
  <c r="AJ9" i="1"/>
  <c r="AI9" i="1"/>
  <c r="AH9" i="1"/>
  <c r="AM8" i="1"/>
  <c r="AN8" i="1" s="1"/>
  <c r="AL8" i="1"/>
  <c r="AK8" i="1"/>
  <c r="AJ8" i="1"/>
  <c r="AI8" i="1"/>
  <c r="AH8" i="1"/>
  <c r="AM7" i="1"/>
  <c r="AN7" i="1" s="1"/>
  <c r="AL7" i="1"/>
  <c r="AK7" i="1"/>
  <c r="AJ7" i="1"/>
  <c r="AI7" i="1"/>
  <c r="AH7" i="1"/>
  <c r="AM6" i="1"/>
  <c r="AN6" i="1" s="1"/>
  <c r="AL6" i="1"/>
  <c r="AK6" i="1"/>
  <c r="AJ6" i="1"/>
  <c r="AI6" i="1"/>
  <c r="AH6" i="1"/>
  <c r="AM5" i="1"/>
  <c r="AN5" i="1" s="1"/>
  <c r="AL5" i="1"/>
  <c r="AK5" i="1"/>
  <c r="AJ5" i="1"/>
  <c r="AI5" i="1"/>
  <c r="AH5" i="1"/>
  <c r="AM4" i="1"/>
  <c r="AN4" i="1" s="1"/>
  <c r="AL4" i="1"/>
  <c r="AK4" i="1"/>
  <c r="AJ4" i="1"/>
  <c r="AI4" i="1"/>
  <c r="AH4" i="1"/>
  <c r="AM3" i="1"/>
  <c r="AN3" i="1" s="1"/>
  <c r="AL3" i="1"/>
  <c r="AK3" i="1"/>
  <c r="AJ3" i="1"/>
  <c r="AI3" i="1"/>
  <c r="AH3" i="1"/>
  <c r="AM2" i="1"/>
  <c r="AN2" i="1" s="1"/>
  <c r="AL2" i="1"/>
  <c r="AK2" i="1"/>
  <c r="AJ2" i="1"/>
  <c r="AI2" i="1"/>
  <c r="AH2" i="1"/>
  <c r="S417" i="2" l="1"/>
  <c r="S416" i="2"/>
  <c r="T417" i="2"/>
  <c r="S415" i="2"/>
  <c r="T416" i="2"/>
  <c r="R385" i="2"/>
  <c r="T385" i="2" s="1"/>
  <c r="J385" i="2"/>
  <c r="F385" i="2"/>
  <c r="R329" i="2"/>
  <c r="T329" i="2" s="1"/>
  <c r="J329" i="2"/>
  <c r="F329" i="2"/>
  <c r="R328" i="2"/>
  <c r="T328" i="2" s="1"/>
  <c r="J328" i="2"/>
  <c r="F328" i="2"/>
  <c r="R327" i="2"/>
  <c r="T327" i="2" s="1"/>
  <c r="J327" i="2"/>
  <c r="F327" i="2"/>
  <c r="R326" i="2"/>
  <c r="T326" i="2" s="1"/>
  <c r="J326" i="2"/>
  <c r="F326" i="2"/>
  <c r="R325" i="2"/>
  <c r="T325" i="2" s="1"/>
  <c r="J325" i="2"/>
  <c r="F325" i="2"/>
  <c r="R324" i="2"/>
  <c r="T324" i="2" s="1"/>
  <c r="J324" i="2"/>
  <c r="F324" i="2"/>
  <c r="R323" i="2"/>
  <c r="T323" i="2" s="1"/>
  <c r="J323" i="2"/>
  <c r="F323" i="2"/>
  <c r="R322" i="2"/>
  <c r="T322" i="2" s="1"/>
  <c r="J322" i="2"/>
  <c r="F322" i="2"/>
  <c r="R321" i="2"/>
  <c r="T321" i="2" s="1"/>
  <c r="J321" i="2"/>
  <c r="F321" i="2"/>
  <c r="R320" i="2"/>
  <c r="T320" i="2" s="1"/>
  <c r="J320" i="2"/>
  <c r="F320" i="2"/>
  <c r="R319" i="2"/>
  <c r="T319" i="2" s="1"/>
  <c r="J319" i="2"/>
  <c r="F319" i="2"/>
  <c r="R318" i="2"/>
  <c r="T318" i="2" s="1"/>
  <c r="J318" i="2"/>
  <c r="F318" i="2"/>
  <c r="R317" i="2"/>
  <c r="J317" i="2"/>
  <c r="F317" i="2"/>
  <c r="R316" i="2"/>
  <c r="T316" i="2" s="1"/>
  <c r="J316" i="2"/>
  <c r="F316" i="2"/>
  <c r="R315" i="2"/>
  <c r="T315" i="2" s="1"/>
  <c r="J315" i="2"/>
  <c r="F315" i="2"/>
  <c r="R314" i="2"/>
  <c r="T314" i="2" s="1"/>
  <c r="J314" i="2"/>
  <c r="F314" i="2"/>
  <c r="R313" i="2"/>
  <c r="T313" i="2" s="1"/>
  <c r="J313" i="2"/>
  <c r="F313" i="2"/>
  <c r="R312" i="2"/>
  <c r="T312" i="2" s="1"/>
  <c r="J312" i="2"/>
  <c r="F312" i="2"/>
  <c r="R311" i="2"/>
  <c r="T311" i="2" s="1"/>
  <c r="J311" i="2"/>
  <c r="F311" i="2"/>
  <c r="R310" i="2"/>
  <c r="T310" i="2" s="1"/>
  <c r="J310" i="2"/>
  <c r="F310" i="2"/>
  <c r="R309" i="2"/>
  <c r="T309" i="2" s="1"/>
  <c r="J309" i="2"/>
  <c r="F309" i="2"/>
  <c r="R308" i="2"/>
  <c r="T308" i="2" s="1"/>
  <c r="J308" i="2"/>
  <c r="F308" i="2"/>
  <c r="R307" i="2"/>
  <c r="J307" i="2"/>
  <c r="F307" i="2"/>
  <c r="R306" i="2"/>
  <c r="T306" i="2" s="1"/>
  <c r="J306" i="2"/>
  <c r="F306" i="2"/>
  <c r="R305" i="2"/>
  <c r="T305" i="2" s="1"/>
  <c r="J305" i="2"/>
  <c r="F305" i="2"/>
  <c r="R304" i="2"/>
  <c r="T304" i="2" s="1"/>
  <c r="J304" i="2"/>
  <c r="F304" i="2"/>
  <c r="R303" i="2"/>
  <c r="T303" i="2" s="1"/>
  <c r="J303" i="2"/>
  <c r="F303" i="2"/>
  <c r="R302" i="2"/>
  <c r="T302" i="2" s="1"/>
  <c r="J302" i="2"/>
  <c r="F302" i="2"/>
  <c r="R301" i="2"/>
  <c r="T301" i="2" s="1"/>
  <c r="J301" i="2"/>
  <c r="F301" i="2"/>
  <c r="R300" i="2"/>
  <c r="J300" i="2"/>
  <c r="F300" i="2"/>
  <c r="R299" i="2"/>
  <c r="T299" i="2" s="1"/>
  <c r="J299" i="2"/>
  <c r="F299" i="2"/>
  <c r="R298" i="2"/>
  <c r="T298" i="2" s="1"/>
  <c r="J298" i="2"/>
  <c r="F298" i="2"/>
  <c r="R297" i="2"/>
  <c r="T297" i="2" s="1"/>
  <c r="J297" i="2"/>
  <c r="F297" i="2"/>
  <c r="R296" i="2"/>
  <c r="T296" i="2" s="1"/>
  <c r="J296" i="2"/>
  <c r="F296" i="2"/>
  <c r="R295" i="2"/>
  <c r="T295" i="2" s="1"/>
  <c r="J295" i="2"/>
  <c r="F295" i="2"/>
  <c r="R294" i="2"/>
  <c r="T294" i="2" s="1"/>
  <c r="J294" i="2"/>
  <c r="F294" i="2"/>
  <c r="R293" i="2"/>
  <c r="T293" i="2" s="1"/>
  <c r="J293" i="2"/>
  <c r="F293" i="2"/>
  <c r="R292" i="2"/>
  <c r="J292" i="2"/>
  <c r="F292" i="2"/>
  <c r="R291" i="2"/>
  <c r="T291" i="2" s="1"/>
  <c r="J291" i="2"/>
  <c r="F291" i="2"/>
  <c r="R290" i="2"/>
  <c r="T290" i="2" s="1"/>
  <c r="J290" i="2"/>
  <c r="F290" i="2"/>
  <c r="R289" i="2"/>
  <c r="T289" i="2" s="1"/>
  <c r="J289" i="2"/>
  <c r="F289" i="2"/>
  <c r="R288" i="2"/>
  <c r="T288" i="2" s="1"/>
  <c r="J288" i="2"/>
  <c r="F288" i="2"/>
  <c r="R287" i="2"/>
  <c r="T287" i="2" s="1"/>
  <c r="J287" i="2"/>
  <c r="F287" i="2"/>
  <c r="R286" i="2"/>
  <c r="T286" i="2" s="1"/>
  <c r="J286" i="2"/>
  <c r="F286" i="2"/>
  <c r="R285" i="2"/>
  <c r="T285" i="2" s="1"/>
  <c r="J285" i="2"/>
  <c r="F285" i="2"/>
  <c r="R284" i="2"/>
  <c r="S284" i="2" s="1"/>
  <c r="J284" i="2"/>
  <c r="F284" i="2"/>
  <c r="R283" i="2"/>
  <c r="T283" i="2" s="1"/>
  <c r="J283" i="2"/>
  <c r="F283" i="2"/>
  <c r="R282" i="2"/>
  <c r="T282" i="2" s="1"/>
  <c r="J282" i="2"/>
  <c r="F282" i="2"/>
  <c r="R281" i="2"/>
  <c r="T281" i="2" s="1"/>
  <c r="J281" i="2"/>
  <c r="F281" i="2"/>
  <c r="R280" i="2"/>
  <c r="T280" i="2" s="1"/>
  <c r="J280" i="2"/>
  <c r="F280" i="2"/>
  <c r="R279" i="2"/>
  <c r="T279" i="2" s="1"/>
  <c r="J279" i="2"/>
  <c r="F279" i="2"/>
  <c r="R278" i="2"/>
  <c r="T278" i="2" s="1"/>
  <c r="J278" i="2"/>
  <c r="F278" i="2"/>
  <c r="R277" i="2"/>
  <c r="T277" i="2" s="1"/>
  <c r="J277" i="2"/>
  <c r="F277" i="2"/>
  <c r="R276" i="2"/>
  <c r="T276" i="2" s="1"/>
  <c r="J276" i="2"/>
  <c r="F276" i="2"/>
  <c r="R275" i="2"/>
  <c r="T275" i="2" s="1"/>
  <c r="J275" i="2"/>
  <c r="F275" i="2"/>
  <c r="R274" i="2"/>
  <c r="T274" i="2" s="1"/>
  <c r="J274" i="2"/>
  <c r="F274" i="2"/>
  <c r="R273" i="2"/>
  <c r="T273" i="2" s="1"/>
  <c r="J273" i="2"/>
  <c r="F273" i="2"/>
  <c r="R272" i="2"/>
  <c r="T272" i="2" s="1"/>
  <c r="J272" i="2"/>
  <c r="F272" i="2"/>
  <c r="R271" i="2"/>
  <c r="T271" i="2" s="1"/>
  <c r="J271" i="2"/>
  <c r="F271" i="2"/>
  <c r="R270" i="2"/>
  <c r="T270" i="2" s="1"/>
  <c r="J270" i="2"/>
  <c r="F270" i="2"/>
  <c r="R269" i="2"/>
  <c r="T269" i="2" s="1"/>
  <c r="J269" i="2"/>
  <c r="F269" i="2"/>
  <c r="R268" i="2"/>
  <c r="T268" i="2" s="1"/>
  <c r="J268" i="2"/>
  <c r="F268" i="2"/>
  <c r="R267" i="2"/>
  <c r="T267" i="2" s="1"/>
  <c r="J267" i="2"/>
  <c r="F267" i="2"/>
  <c r="R266" i="2"/>
  <c r="T266" i="2" s="1"/>
  <c r="J266" i="2"/>
  <c r="F266" i="2"/>
  <c r="R265" i="2"/>
  <c r="T265" i="2" s="1"/>
  <c r="J265" i="2"/>
  <c r="F265" i="2"/>
  <c r="R264" i="2"/>
  <c r="T264" i="2" s="1"/>
  <c r="J264" i="2"/>
  <c r="F264" i="2"/>
  <c r="R263" i="2"/>
  <c r="T263" i="2" s="1"/>
  <c r="J263" i="2"/>
  <c r="F263" i="2"/>
  <c r="R262" i="2"/>
  <c r="T262" i="2" s="1"/>
  <c r="J262" i="2"/>
  <c r="F262" i="2"/>
  <c r="R261" i="2"/>
  <c r="T261" i="2" s="1"/>
  <c r="J261" i="2"/>
  <c r="F261" i="2"/>
  <c r="R260" i="2"/>
  <c r="T260" i="2" s="1"/>
  <c r="J260" i="2"/>
  <c r="F260" i="2"/>
  <c r="R259" i="2"/>
  <c r="T259" i="2" s="1"/>
  <c r="J259" i="2"/>
  <c r="F259" i="2"/>
  <c r="R258" i="2"/>
  <c r="T258" i="2" s="1"/>
  <c r="J258" i="2"/>
  <c r="F258" i="2"/>
  <c r="R257" i="2"/>
  <c r="S257" i="2" s="1"/>
  <c r="J257" i="2"/>
  <c r="F257" i="2"/>
  <c r="R256" i="2"/>
  <c r="T256" i="2" s="1"/>
  <c r="J256" i="2"/>
  <c r="F256" i="2"/>
  <c r="R255" i="2"/>
  <c r="T255" i="2" s="1"/>
  <c r="J255" i="2"/>
  <c r="F255" i="2"/>
  <c r="R254" i="2"/>
  <c r="T254" i="2" s="1"/>
  <c r="J254" i="2"/>
  <c r="F254" i="2"/>
  <c r="R253" i="2"/>
  <c r="T253" i="2" s="1"/>
  <c r="J253" i="2"/>
  <c r="F253" i="2"/>
  <c r="R252" i="2"/>
  <c r="T252" i="2" s="1"/>
  <c r="J252" i="2"/>
  <c r="F252" i="2"/>
  <c r="R251" i="2"/>
  <c r="T251" i="2" s="1"/>
  <c r="J251" i="2"/>
  <c r="F251" i="2"/>
  <c r="R250" i="2"/>
  <c r="J250" i="2"/>
  <c r="F250" i="2"/>
  <c r="R249" i="2"/>
  <c r="J249" i="2"/>
  <c r="F249" i="2"/>
  <c r="R248" i="2"/>
  <c r="T248" i="2" s="1"/>
  <c r="J248" i="2"/>
  <c r="F248" i="2"/>
  <c r="R247" i="2"/>
  <c r="T247" i="2" s="1"/>
  <c r="J247" i="2"/>
  <c r="F247" i="2"/>
  <c r="R246" i="2"/>
  <c r="T246" i="2" s="1"/>
  <c r="J246" i="2"/>
  <c r="F246" i="2"/>
  <c r="R245" i="2"/>
  <c r="T245" i="2" s="1"/>
  <c r="J245" i="2"/>
  <c r="F245" i="2"/>
  <c r="R244" i="2"/>
  <c r="T244" i="2" s="1"/>
  <c r="J244" i="2"/>
  <c r="F244" i="2"/>
  <c r="R243" i="2"/>
  <c r="T243" i="2" s="1"/>
  <c r="J243" i="2"/>
  <c r="F243" i="2"/>
  <c r="R242" i="2"/>
  <c r="T242" i="2" s="1"/>
  <c r="J242" i="2"/>
  <c r="F242" i="2"/>
  <c r="R241" i="2"/>
  <c r="J241" i="2"/>
  <c r="F241" i="2"/>
  <c r="R240" i="2"/>
  <c r="T240" i="2" s="1"/>
  <c r="J240" i="2"/>
  <c r="F240" i="2"/>
  <c r="R239" i="2"/>
  <c r="T239" i="2" s="1"/>
  <c r="J239" i="2"/>
  <c r="F239" i="2"/>
  <c r="R238" i="2"/>
  <c r="T238" i="2" s="1"/>
  <c r="J238" i="2"/>
  <c r="F238" i="2"/>
  <c r="R237" i="2"/>
  <c r="T237" i="2" s="1"/>
  <c r="J237" i="2"/>
  <c r="F237" i="2"/>
  <c r="R236" i="2"/>
  <c r="T236" i="2" s="1"/>
  <c r="J236" i="2"/>
  <c r="F236" i="2"/>
  <c r="R235" i="2"/>
  <c r="T235" i="2" s="1"/>
  <c r="J235" i="2"/>
  <c r="F235" i="2"/>
  <c r="R234" i="2"/>
  <c r="T234" i="2" s="1"/>
  <c r="J234" i="2"/>
  <c r="F234" i="2"/>
  <c r="R233" i="2"/>
  <c r="J233" i="2"/>
  <c r="F233" i="2"/>
  <c r="R232" i="2"/>
  <c r="T232" i="2" s="1"/>
  <c r="J232" i="2"/>
  <c r="F232" i="2"/>
  <c r="R231" i="2"/>
  <c r="T231" i="2" s="1"/>
  <c r="J231" i="2"/>
  <c r="F231" i="2"/>
  <c r="R230" i="2"/>
  <c r="T230" i="2" s="1"/>
  <c r="J230" i="2"/>
  <c r="F230" i="2"/>
  <c r="R229" i="2"/>
  <c r="T229" i="2" s="1"/>
  <c r="J229" i="2"/>
  <c r="F229" i="2"/>
  <c r="R228" i="2"/>
  <c r="T228" i="2" s="1"/>
  <c r="J228" i="2"/>
  <c r="F228" i="2"/>
  <c r="R227" i="2"/>
  <c r="T227" i="2" s="1"/>
  <c r="J227" i="2"/>
  <c r="F227" i="2"/>
  <c r="R226" i="2"/>
  <c r="T226" i="2" s="1"/>
  <c r="J226" i="2"/>
  <c r="F226" i="2"/>
  <c r="R225" i="2"/>
  <c r="T225" i="2" s="1"/>
  <c r="J225" i="2"/>
  <c r="F225" i="2"/>
  <c r="R224" i="2"/>
  <c r="T224" i="2" s="1"/>
  <c r="J224" i="2"/>
  <c r="F224" i="2"/>
  <c r="R223" i="2"/>
  <c r="T223" i="2" s="1"/>
  <c r="J223" i="2"/>
  <c r="F223" i="2"/>
  <c r="R222" i="2"/>
  <c r="T222" i="2" s="1"/>
  <c r="J222" i="2"/>
  <c r="F222" i="2"/>
  <c r="R221" i="2"/>
  <c r="T221" i="2" s="1"/>
  <c r="J221" i="2"/>
  <c r="F221" i="2"/>
  <c r="R220" i="2"/>
  <c r="T220" i="2" s="1"/>
  <c r="J220" i="2"/>
  <c r="F220" i="2"/>
  <c r="R219" i="2"/>
  <c r="T219" i="2" s="1"/>
  <c r="J219" i="2"/>
  <c r="F219" i="2"/>
  <c r="R218" i="2"/>
  <c r="T218" i="2" s="1"/>
  <c r="J218" i="2"/>
  <c r="F218" i="2"/>
  <c r="R217" i="2"/>
  <c r="T217" i="2" s="1"/>
  <c r="J217" i="2"/>
  <c r="F217" i="2"/>
  <c r="R419" i="2"/>
  <c r="P419" i="2"/>
  <c r="J419" i="2"/>
  <c r="F419" i="2"/>
  <c r="R418" i="2"/>
  <c r="P418" i="2"/>
  <c r="J418" i="2"/>
  <c r="R414" i="2"/>
  <c r="T414" i="2" s="1"/>
  <c r="P414" i="2"/>
  <c r="J414" i="2"/>
  <c r="F414" i="2"/>
  <c r="R413" i="2"/>
  <c r="T413" i="2" s="1"/>
  <c r="P413" i="2"/>
  <c r="J413" i="2"/>
  <c r="F413" i="2"/>
  <c r="R412" i="2"/>
  <c r="T412" i="2" s="1"/>
  <c r="P412" i="2"/>
  <c r="J412" i="2"/>
  <c r="F412" i="2"/>
  <c r="R411" i="2"/>
  <c r="T411" i="2" s="1"/>
  <c r="P411" i="2"/>
  <c r="J411" i="2"/>
  <c r="F411" i="2"/>
  <c r="R410" i="2"/>
  <c r="T410" i="2" s="1"/>
  <c r="P410" i="2"/>
  <c r="J410" i="2"/>
  <c r="F410" i="2"/>
  <c r="R409" i="2"/>
  <c r="T409" i="2" s="1"/>
  <c r="P409" i="2"/>
  <c r="J409" i="2"/>
  <c r="F409" i="2"/>
  <c r="R408" i="2"/>
  <c r="T408" i="2" s="1"/>
  <c r="P408" i="2"/>
  <c r="J408" i="2"/>
  <c r="F408" i="2"/>
  <c r="R407" i="2"/>
  <c r="T407" i="2" s="1"/>
  <c r="P407" i="2"/>
  <c r="J407" i="2"/>
  <c r="F407" i="2"/>
  <c r="R406" i="2"/>
  <c r="T406" i="2" s="1"/>
  <c r="P406" i="2"/>
  <c r="J406" i="2"/>
  <c r="F406" i="2"/>
  <c r="R405" i="2"/>
  <c r="T405" i="2" s="1"/>
  <c r="P405" i="2"/>
  <c r="J405" i="2"/>
  <c r="F405" i="2"/>
  <c r="R404" i="2"/>
  <c r="T404" i="2" s="1"/>
  <c r="P404" i="2"/>
  <c r="J404" i="2"/>
  <c r="F404" i="2"/>
  <c r="R403" i="2"/>
  <c r="T403" i="2" s="1"/>
  <c r="P403" i="2"/>
  <c r="J403" i="2"/>
  <c r="F403" i="2"/>
  <c r="R402" i="2"/>
  <c r="T402" i="2" s="1"/>
  <c r="P402" i="2"/>
  <c r="J402" i="2"/>
  <c r="F402" i="2"/>
  <c r="R401" i="2"/>
  <c r="T401" i="2" s="1"/>
  <c r="P401" i="2"/>
  <c r="J401" i="2"/>
  <c r="F401" i="2"/>
  <c r="R400" i="2"/>
  <c r="T400" i="2" s="1"/>
  <c r="P400" i="2"/>
  <c r="J400" i="2"/>
  <c r="F400" i="2"/>
  <c r="R399" i="2"/>
  <c r="T399" i="2" s="1"/>
  <c r="P399" i="2"/>
  <c r="J399" i="2"/>
  <c r="F399" i="2"/>
  <c r="R398" i="2"/>
  <c r="T398" i="2" s="1"/>
  <c r="P398" i="2"/>
  <c r="J398" i="2"/>
  <c r="F398" i="2"/>
  <c r="R397" i="2"/>
  <c r="T397" i="2" s="1"/>
  <c r="P397" i="2"/>
  <c r="J397" i="2"/>
  <c r="F397" i="2"/>
  <c r="R396" i="2"/>
  <c r="T396" i="2" s="1"/>
  <c r="P396" i="2"/>
  <c r="J396" i="2"/>
  <c r="F396" i="2"/>
  <c r="R395" i="2"/>
  <c r="T395" i="2" s="1"/>
  <c r="P395" i="2"/>
  <c r="J395" i="2"/>
  <c r="F395" i="2"/>
  <c r="R394" i="2"/>
  <c r="T394" i="2" s="1"/>
  <c r="P394" i="2"/>
  <c r="J394" i="2"/>
  <c r="F394" i="2"/>
  <c r="R393" i="2"/>
  <c r="T393" i="2" s="1"/>
  <c r="P393" i="2"/>
  <c r="J393" i="2"/>
  <c r="F393" i="2"/>
  <c r="R392" i="2"/>
  <c r="T392" i="2" s="1"/>
  <c r="P392" i="2"/>
  <c r="J392" i="2"/>
  <c r="F392" i="2"/>
  <c r="R391" i="2"/>
  <c r="T391" i="2" s="1"/>
  <c r="P391" i="2"/>
  <c r="J391" i="2"/>
  <c r="F391" i="2"/>
  <c r="R390" i="2"/>
  <c r="T390" i="2" s="1"/>
  <c r="P390" i="2"/>
  <c r="J390" i="2"/>
  <c r="F390" i="2"/>
  <c r="R389" i="2"/>
  <c r="P389" i="2"/>
  <c r="J389" i="2"/>
  <c r="F389" i="2"/>
  <c r="R388" i="2"/>
  <c r="T388" i="2" s="1"/>
  <c r="P388" i="2"/>
  <c r="J388" i="2"/>
  <c r="F388" i="2"/>
  <c r="R387" i="2"/>
  <c r="T387" i="2" s="1"/>
  <c r="P387" i="2"/>
  <c r="J387" i="2"/>
  <c r="F387" i="2"/>
  <c r="R386" i="2"/>
  <c r="T386" i="2" s="1"/>
  <c r="P386" i="2"/>
  <c r="J386" i="2"/>
  <c r="F386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R615" i="2"/>
  <c r="T615" i="2" s="1"/>
  <c r="P615" i="2"/>
  <c r="J615" i="2"/>
  <c r="F615" i="2"/>
  <c r="R614" i="2"/>
  <c r="P614" i="2"/>
  <c r="J614" i="2"/>
  <c r="F614" i="2"/>
  <c r="R613" i="2"/>
  <c r="T613" i="2" s="1"/>
  <c r="J613" i="2"/>
  <c r="F613" i="2"/>
  <c r="R612" i="2"/>
  <c r="J612" i="2"/>
  <c r="F612" i="2"/>
  <c r="R611" i="2"/>
  <c r="T611" i="2" s="1"/>
  <c r="J611" i="2"/>
  <c r="F611" i="2"/>
  <c r="R610" i="2"/>
  <c r="J610" i="2"/>
  <c r="F610" i="2"/>
  <c r="R609" i="2"/>
  <c r="T609" i="2" s="1"/>
  <c r="J609" i="2"/>
  <c r="F609" i="2"/>
  <c r="R608" i="2"/>
  <c r="T608" i="2" s="1"/>
  <c r="J608" i="2"/>
  <c r="F608" i="2"/>
  <c r="R607" i="2"/>
  <c r="J607" i="2"/>
  <c r="F607" i="2"/>
  <c r="R606" i="2"/>
  <c r="T606" i="2" s="1"/>
  <c r="J606" i="2"/>
  <c r="F606" i="2"/>
  <c r="R605" i="2"/>
  <c r="J605" i="2"/>
  <c r="F605" i="2"/>
  <c r="R604" i="2"/>
  <c r="T604" i="2" s="1"/>
  <c r="J604" i="2"/>
  <c r="F604" i="2"/>
  <c r="R603" i="2"/>
  <c r="J603" i="2"/>
  <c r="F603" i="2"/>
  <c r="R602" i="2"/>
  <c r="T602" i="2" s="1"/>
  <c r="J602" i="2"/>
  <c r="F602" i="2"/>
  <c r="R601" i="2"/>
  <c r="T601" i="2" s="1"/>
  <c r="J601" i="2"/>
  <c r="F601" i="2"/>
  <c r="R600" i="2"/>
  <c r="J600" i="2"/>
  <c r="F600" i="2"/>
  <c r="R599" i="2"/>
  <c r="T599" i="2" s="1"/>
  <c r="J599" i="2"/>
  <c r="F599" i="2"/>
  <c r="R598" i="2"/>
  <c r="J598" i="2"/>
  <c r="F598" i="2"/>
  <c r="R597" i="2"/>
  <c r="T597" i="2" s="1"/>
  <c r="J597" i="2"/>
  <c r="F597" i="2"/>
  <c r="R596" i="2"/>
  <c r="T596" i="2" s="1"/>
  <c r="J596" i="2"/>
  <c r="F596" i="2"/>
  <c r="R595" i="2"/>
  <c r="T595" i="2" s="1"/>
  <c r="J595" i="2"/>
  <c r="F595" i="2"/>
  <c r="R594" i="2"/>
  <c r="J594" i="2"/>
  <c r="F594" i="2"/>
  <c r="R593" i="2"/>
  <c r="T593" i="2" s="1"/>
  <c r="J593" i="2"/>
  <c r="F593" i="2"/>
  <c r="R592" i="2"/>
  <c r="T592" i="2" s="1"/>
  <c r="J592" i="2"/>
  <c r="F592" i="2"/>
  <c r="R591" i="2"/>
  <c r="T591" i="2" s="1"/>
  <c r="J591" i="2"/>
  <c r="F591" i="2"/>
  <c r="R590" i="2"/>
  <c r="T590" i="2" s="1"/>
  <c r="J590" i="2"/>
  <c r="F590" i="2"/>
  <c r="R589" i="2"/>
  <c r="T589" i="2" s="1"/>
  <c r="J589" i="2"/>
  <c r="F589" i="2"/>
  <c r="R588" i="2"/>
  <c r="T588" i="2" s="1"/>
  <c r="J588" i="2"/>
  <c r="F588" i="2"/>
  <c r="R587" i="2"/>
  <c r="J587" i="2"/>
  <c r="F587" i="2"/>
  <c r="R586" i="2"/>
  <c r="T586" i="2" s="1"/>
  <c r="J586" i="2"/>
  <c r="F586" i="2"/>
  <c r="R585" i="2"/>
  <c r="T585" i="2" s="1"/>
  <c r="J585" i="2"/>
  <c r="F585" i="2"/>
  <c r="R584" i="2"/>
  <c r="T584" i="2" s="1"/>
  <c r="J584" i="2"/>
  <c r="F584" i="2"/>
  <c r="R583" i="2"/>
  <c r="T583" i="2" s="1"/>
  <c r="J583" i="2"/>
  <c r="F583" i="2"/>
  <c r="R582" i="2"/>
  <c r="T582" i="2" s="1"/>
  <c r="J582" i="2"/>
  <c r="F582" i="2"/>
  <c r="R581" i="2"/>
  <c r="T581" i="2" s="1"/>
  <c r="J581" i="2"/>
  <c r="F581" i="2"/>
  <c r="R580" i="2"/>
  <c r="T580" i="2" s="1"/>
  <c r="J580" i="2"/>
  <c r="F580" i="2"/>
  <c r="R579" i="2"/>
  <c r="T579" i="2" s="1"/>
  <c r="J579" i="2"/>
  <c r="F579" i="2"/>
  <c r="R578" i="2"/>
  <c r="T578" i="2" s="1"/>
  <c r="J578" i="2"/>
  <c r="F578" i="2"/>
  <c r="R577" i="2"/>
  <c r="T577" i="2" s="1"/>
  <c r="J577" i="2"/>
  <c r="F577" i="2"/>
  <c r="R576" i="2"/>
  <c r="T576" i="2" s="1"/>
  <c r="J576" i="2"/>
  <c r="F576" i="2"/>
  <c r="R575" i="2"/>
  <c r="T575" i="2" s="1"/>
  <c r="J575" i="2"/>
  <c r="F575" i="2"/>
  <c r="R574" i="2"/>
  <c r="T574" i="2" s="1"/>
  <c r="J574" i="2"/>
  <c r="F574" i="2"/>
  <c r="R573" i="2"/>
  <c r="T573" i="2" s="1"/>
  <c r="J573" i="2"/>
  <c r="F573" i="2"/>
  <c r="R572" i="2"/>
  <c r="T572" i="2" s="1"/>
  <c r="J572" i="2"/>
  <c r="F572" i="2"/>
  <c r="R571" i="2"/>
  <c r="T571" i="2" s="1"/>
  <c r="J571" i="2"/>
  <c r="F571" i="2"/>
  <c r="R570" i="2"/>
  <c r="T570" i="2" s="1"/>
  <c r="J570" i="2"/>
  <c r="F570" i="2"/>
  <c r="R569" i="2"/>
  <c r="T569" i="2" s="1"/>
  <c r="J569" i="2"/>
  <c r="F569" i="2"/>
  <c r="R568" i="2"/>
  <c r="T568" i="2" s="1"/>
  <c r="J568" i="2"/>
  <c r="F568" i="2"/>
  <c r="R567" i="2"/>
  <c r="T567" i="2" s="1"/>
  <c r="J567" i="2"/>
  <c r="F567" i="2"/>
  <c r="R566" i="2"/>
  <c r="T566" i="2" s="1"/>
  <c r="J566" i="2"/>
  <c r="F566" i="2"/>
  <c r="R565" i="2"/>
  <c r="T565" i="2" s="1"/>
  <c r="J565" i="2"/>
  <c r="F565" i="2"/>
  <c r="R564" i="2"/>
  <c r="T564" i="2" s="1"/>
  <c r="J564" i="2"/>
  <c r="F564" i="2"/>
  <c r="R563" i="2"/>
  <c r="T563" i="2" s="1"/>
  <c r="J563" i="2"/>
  <c r="F563" i="2"/>
  <c r="R562" i="2"/>
  <c r="T562" i="2" s="1"/>
  <c r="J562" i="2"/>
  <c r="F562" i="2"/>
  <c r="R561" i="2"/>
  <c r="J561" i="2"/>
  <c r="F561" i="2"/>
  <c r="R560" i="2"/>
  <c r="J560" i="2"/>
  <c r="F560" i="2"/>
  <c r="R559" i="2"/>
  <c r="T559" i="2" s="1"/>
  <c r="J559" i="2"/>
  <c r="F559" i="2"/>
  <c r="R558" i="2"/>
  <c r="T558" i="2" s="1"/>
  <c r="J558" i="2"/>
  <c r="F558" i="2"/>
  <c r="R557" i="2"/>
  <c r="J557" i="2"/>
  <c r="F557" i="2"/>
  <c r="R556" i="2"/>
  <c r="J556" i="2"/>
  <c r="F556" i="2"/>
  <c r="R555" i="2"/>
  <c r="J555" i="2"/>
  <c r="F555" i="2"/>
  <c r="R554" i="2"/>
  <c r="T554" i="2" s="1"/>
  <c r="J554" i="2"/>
  <c r="F554" i="2"/>
  <c r="R553" i="2"/>
  <c r="J553" i="2"/>
  <c r="F553" i="2"/>
  <c r="R552" i="2"/>
  <c r="T552" i="2" s="1"/>
  <c r="J552" i="2"/>
  <c r="F552" i="2"/>
  <c r="R551" i="2"/>
  <c r="T551" i="2" s="1"/>
  <c r="J551" i="2"/>
  <c r="F551" i="2"/>
  <c r="R550" i="2"/>
  <c r="T550" i="2" s="1"/>
  <c r="J550" i="2"/>
  <c r="F550" i="2"/>
  <c r="R549" i="2"/>
  <c r="J549" i="2"/>
  <c r="F549" i="2"/>
  <c r="R548" i="2"/>
  <c r="J548" i="2"/>
  <c r="F548" i="2"/>
  <c r="R547" i="2"/>
  <c r="T547" i="2" s="1"/>
  <c r="J547" i="2"/>
  <c r="F547" i="2"/>
  <c r="R546" i="2"/>
  <c r="T546" i="2" s="1"/>
  <c r="J546" i="2"/>
  <c r="F546" i="2"/>
  <c r="R545" i="2"/>
  <c r="T545" i="2" s="1"/>
  <c r="J545" i="2"/>
  <c r="F545" i="2"/>
  <c r="R544" i="2"/>
  <c r="J544" i="2"/>
  <c r="F544" i="2"/>
  <c r="R543" i="2"/>
  <c r="T543" i="2" s="1"/>
  <c r="J543" i="2"/>
  <c r="F543" i="2"/>
  <c r="R542" i="2"/>
  <c r="J542" i="2"/>
  <c r="F542" i="2"/>
  <c r="R541" i="2"/>
  <c r="J541" i="2"/>
  <c r="F541" i="2"/>
  <c r="R540" i="2"/>
  <c r="T540" i="2" s="1"/>
  <c r="J540" i="2"/>
  <c r="F540" i="2"/>
  <c r="R539" i="2"/>
  <c r="T539" i="2" s="1"/>
  <c r="J539" i="2"/>
  <c r="F539" i="2"/>
  <c r="R538" i="2"/>
  <c r="T538" i="2" s="1"/>
  <c r="J538" i="2"/>
  <c r="F538" i="2"/>
  <c r="R537" i="2"/>
  <c r="T537" i="2" s="1"/>
  <c r="J537" i="2"/>
  <c r="F537" i="2"/>
  <c r="R536" i="2"/>
  <c r="T536" i="2" s="1"/>
  <c r="J536" i="2"/>
  <c r="F536" i="2"/>
  <c r="R535" i="2"/>
  <c r="J535" i="2"/>
  <c r="F535" i="2"/>
  <c r="R534" i="2"/>
  <c r="J534" i="2"/>
  <c r="F534" i="2"/>
  <c r="R533" i="2"/>
  <c r="J533" i="2"/>
  <c r="F533" i="2"/>
  <c r="R532" i="2"/>
  <c r="J532" i="2"/>
  <c r="F532" i="2"/>
  <c r="R531" i="2"/>
  <c r="T531" i="2" s="1"/>
  <c r="J531" i="2"/>
  <c r="F531" i="2"/>
  <c r="R530" i="2"/>
  <c r="T530" i="2" s="1"/>
  <c r="J530" i="2"/>
  <c r="F530" i="2"/>
  <c r="R529" i="2"/>
  <c r="J529" i="2"/>
  <c r="F529" i="2"/>
  <c r="R528" i="2"/>
  <c r="J528" i="2"/>
  <c r="F528" i="2"/>
  <c r="R527" i="2"/>
  <c r="J527" i="2"/>
  <c r="F527" i="2"/>
  <c r="R526" i="2"/>
  <c r="J526" i="2"/>
  <c r="F526" i="2"/>
  <c r="R525" i="2"/>
  <c r="J525" i="2"/>
  <c r="F525" i="2"/>
  <c r="R524" i="2"/>
  <c r="T524" i="2" s="1"/>
  <c r="J524" i="2"/>
  <c r="F524" i="2"/>
  <c r="R523" i="2"/>
  <c r="T523" i="2" s="1"/>
  <c r="J523" i="2"/>
  <c r="F523" i="2"/>
  <c r="R522" i="2"/>
  <c r="T522" i="2" s="1"/>
  <c r="J522" i="2"/>
  <c r="F522" i="2"/>
  <c r="R521" i="2"/>
  <c r="T521" i="2" s="1"/>
  <c r="J521" i="2"/>
  <c r="F521" i="2"/>
  <c r="R520" i="2"/>
  <c r="T520" i="2" s="1"/>
  <c r="J520" i="2"/>
  <c r="F520" i="2"/>
  <c r="R519" i="2"/>
  <c r="T519" i="2" s="1"/>
  <c r="J519" i="2"/>
  <c r="F519" i="2"/>
  <c r="R518" i="2"/>
  <c r="J518" i="2"/>
  <c r="F518" i="2"/>
  <c r="R517" i="2"/>
  <c r="T517" i="2" s="1"/>
  <c r="J517" i="2"/>
  <c r="F517" i="2"/>
  <c r="R516" i="2"/>
  <c r="T516" i="2" s="1"/>
  <c r="J516" i="2"/>
  <c r="F516" i="2"/>
  <c r="R515" i="2"/>
  <c r="T515" i="2" s="1"/>
  <c r="J515" i="2"/>
  <c r="F515" i="2"/>
  <c r="R514" i="2"/>
  <c r="T514" i="2" s="1"/>
  <c r="J514" i="2"/>
  <c r="F514" i="2"/>
  <c r="R513" i="2"/>
  <c r="T513" i="2" s="1"/>
  <c r="J513" i="2"/>
  <c r="F513" i="2"/>
  <c r="R512" i="2"/>
  <c r="T512" i="2" s="1"/>
  <c r="J512" i="2"/>
  <c r="F512" i="2"/>
  <c r="R511" i="2"/>
  <c r="J511" i="2"/>
  <c r="F511" i="2"/>
  <c r="R510" i="2"/>
  <c r="T510" i="2" s="1"/>
  <c r="J510" i="2"/>
  <c r="F510" i="2"/>
  <c r="R509" i="2"/>
  <c r="T509" i="2" s="1"/>
  <c r="J509" i="2"/>
  <c r="F509" i="2"/>
  <c r="R508" i="2"/>
  <c r="T508" i="2" s="1"/>
  <c r="J508" i="2"/>
  <c r="F508" i="2"/>
  <c r="R507" i="2"/>
  <c r="T507" i="2" s="1"/>
  <c r="J507" i="2"/>
  <c r="F507" i="2"/>
  <c r="R506" i="2"/>
  <c r="T506" i="2" s="1"/>
  <c r="J506" i="2"/>
  <c r="F506" i="2"/>
  <c r="R505" i="2"/>
  <c r="T505" i="2" s="1"/>
  <c r="J505" i="2"/>
  <c r="F505" i="2"/>
  <c r="R504" i="2"/>
  <c r="T504" i="2" s="1"/>
  <c r="J504" i="2"/>
  <c r="F504" i="2"/>
  <c r="R503" i="2"/>
  <c r="T503" i="2" s="1"/>
  <c r="J503" i="2"/>
  <c r="F503" i="2"/>
  <c r="R502" i="2"/>
  <c r="T502" i="2" s="1"/>
  <c r="J502" i="2"/>
  <c r="F502" i="2"/>
  <c r="R501" i="2"/>
  <c r="T501" i="2" s="1"/>
  <c r="J501" i="2"/>
  <c r="F501" i="2"/>
  <c r="R500" i="2"/>
  <c r="T500" i="2" s="1"/>
  <c r="J500" i="2"/>
  <c r="F500" i="2"/>
  <c r="R499" i="2"/>
  <c r="T499" i="2" s="1"/>
  <c r="J499" i="2"/>
  <c r="F499" i="2"/>
  <c r="R498" i="2"/>
  <c r="T498" i="2" s="1"/>
  <c r="J498" i="2"/>
  <c r="F498" i="2"/>
  <c r="R497" i="2"/>
  <c r="T497" i="2" s="1"/>
  <c r="J497" i="2"/>
  <c r="F497" i="2"/>
  <c r="R496" i="2"/>
  <c r="T496" i="2" s="1"/>
  <c r="J496" i="2"/>
  <c r="F496" i="2"/>
  <c r="R495" i="2"/>
  <c r="T495" i="2" s="1"/>
  <c r="J495" i="2"/>
  <c r="F495" i="2"/>
  <c r="R494" i="2"/>
  <c r="T494" i="2" s="1"/>
  <c r="J494" i="2"/>
  <c r="F494" i="2"/>
  <c r="R493" i="2"/>
  <c r="T493" i="2" s="1"/>
  <c r="J493" i="2"/>
  <c r="F493" i="2"/>
  <c r="R492" i="2"/>
  <c r="T492" i="2" s="1"/>
  <c r="J492" i="2"/>
  <c r="F492" i="2"/>
  <c r="R491" i="2"/>
  <c r="T491" i="2" s="1"/>
  <c r="J491" i="2"/>
  <c r="F491" i="2"/>
  <c r="R490" i="2"/>
  <c r="J490" i="2"/>
  <c r="F490" i="2"/>
  <c r="R489" i="2"/>
  <c r="T489" i="2" s="1"/>
  <c r="J489" i="2"/>
  <c r="F489" i="2"/>
  <c r="R488" i="2"/>
  <c r="T488" i="2" s="1"/>
  <c r="J488" i="2"/>
  <c r="F488" i="2"/>
  <c r="R487" i="2"/>
  <c r="T487" i="2" s="1"/>
  <c r="J487" i="2"/>
  <c r="F487" i="2"/>
  <c r="R486" i="2"/>
  <c r="T486" i="2" s="1"/>
  <c r="J486" i="2"/>
  <c r="F486" i="2"/>
  <c r="R485" i="2"/>
  <c r="T485" i="2" s="1"/>
  <c r="J485" i="2"/>
  <c r="F485" i="2"/>
  <c r="R484" i="2"/>
  <c r="T484" i="2" s="1"/>
  <c r="J484" i="2"/>
  <c r="F484" i="2"/>
  <c r="R483" i="2"/>
  <c r="T483" i="2" s="1"/>
  <c r="J483" i="2"/>
  <c r="F483" i="2"/>
  <c r="R482" i="2"/>
  <c r="T482" i="2" s="1"/>
  <c r="J482" i="2"/>
  <c r="F482" i="2"/>
  <c r="R481" i="2"/>
  <c r="J481" i="2"/>
  <c r="F481" i="2"/>
  <c r="R480" i="2"/>
  <c r="T480" i="2" s="1"/>
  <c r="J480" i="2"/>
  <c r="F480" i="2"/>
  <c r="R479" i="2"/>
  <c r="T479" i="2" s="1"/>
  <c r="J479" i="2"/>
  <c r="F479" i="2"/>
  <c r="R478" i="2"/>
  <c r="T478" i="2" s="1"/>
  <c r="J478" i="2"/>
  <c r="F478" i="2"/>
  <c r="R477" i="2"/>
  <c r="T477" i="2" s="1"/>
  <c r="J477" i="2"/>
  <c r="F477" i="2"/>
  <c r="R476" i="2"/>
  <c r="J476" i="2"/>
  <c r="F476" i="2"/>
  <c r="R475" i="2"/>
  <c r="T475" i="2" s="1"/>
  <c r="J475" i="2"/>
  <c r="F475" i="2"/>
  <c r="R474" i="2"/>
  <c r="J474" i="2"/>
  <c r="F474" i="2"/>
  <c r="R473" i="2"/>
  <c r="T473" i="2" s="1"/>
  <c r="J473" i="2"/>
  <c r="F473" i="2"/>
  <c r="R472" i="2"/>
  <c r="T472" i="2" s="1"/>
  <c r="J472" i="2"/>
  <c r="F472" i="2"/>
  <c r="R471" i="2"/>
  <c r="T471" i="2" s="1"/>
  <c r="J471" i="2"/>
  <c r="F471" i="2"/>
  <c r="R470" i="2"/>
  <c r="T470" i="2" s="1"/>
  <c r="J470" i="2"/>
  <c r="F470" i="2"/>
  <c r="R469" i="2"/>
  <c r="T469" i="2" s="1"/>
  <c r="J469" i="2"/>
  <c r="F469" i="2"/>
  <c r="R468" i="2"/>
  <c r="T468" i="2" s="1"/>
  <c r="J468" i="2"/>
  <c r="F468" i="2"/>
  <c r="R467" i="2"/>
  <c r="T467" i="2" s="1"/>
  <c r="J467" i="2"/>
  <c r="F467" i="2"/>
  <c r="R466" i="2"/>
  <c r="T466" i="2" s="1"/>
  <c r="J466" i="2"/>
  <c r="F466" i="2"/>
  <c r="R465" i="2"/>
  <c r="J465" i="2"/>
  <c r="F465" i="2"/>
  <c r="R464" i="2"/>
  <c r="T464" i="2" s="1"/>
  <c r="J464" i="2"/>
  <c r="F464" i="2"/>
  <c r="R463" i="2"/>
  <c r="T463" i="2" s="1"/>
  <c r="J463" i="2"/>
  <c r="F463" i="2"/>
  <c r="R462" i="2"/>
  <c r="T462" i="2" s="1"/>
  <c r="J462" i="2"/>
  <c r="F462" i="2"/>
  <c r="R461" i="2"/>
  <c r="T461" i="2" s="1"/>
  <c r="J461" i="2"/>
  <c r="F461" i="2"/>
  <c r="R460" i="2"/>
  <c r="T460" i="2" s="1"/>
  <c r="J460" i="2"/>
  <c r="F460" i="2"/>
  <c r="R459" i="2"/>
  <c r="T459" i="2" s="1"/>
  <c r="J459" i="2"/>
  <c r="F459" i="2"/>
  <c r="R458" i="2"/>
  <c r="T458" i="2" s="1"/>
  <c r="J458" i="2"/>
  <c r="F458" i="2"/>
  <c r="R457" i="2"/>
  <c r="T457" i="2" s="1"/>
  <c r="J457" i="2"/>
  <c r="F457" i="2"/>
  <c r="R456" i="2"/>
  <c r="T456" i="2" s="1"/>
  <c r="P456" i="2"/>
  <c r="J456" i="2"/>
  <c r="F456" i="2"/>
  <c r="R455" i="2"/>
  <c r="T455" i="2" s="1"/>
  <c r="P455" i="2"/>
  <c r="J455" i="2"/>
  <c r="F455" i="2"/>
  <c r="R454" i="2"/>
  <c r="T454" i="2" s="1"/>
  <c r="P454" i="2"/>
  <c r="J454" i="2"/>
  <c r="F454" i="2"/>
  <c r="R453" i="2"/>
  <c r="P453" i="2"/>
  <c r="J453" i="2"/>
  <c r="F453" i="2"/>
  <c r="R452" i="2"/>
  <c r="T452" i="2" s="1"/>
  <c r="P452" i="2"/>
  <c r="J452" i="2"/>
  <c r="F452" i="2"/>
  <c r="R451" i="2"/>
  <c r="T451" i="2" s="1"/>
  <c r="P451" i="2"/>
  <c r="J451" i="2"/>
  <c r="F451" i="2"/>
  <c r="R450" i="2"/>
  <c r="T450" i="2" s="1"/>
  <c r="P450" i="2"/>
  <c r="J450" i="2"/>
  <c r="F450" i="2"/>
  <c r="R449" i="2"/>
  <c r="T449" i="2" s="1"/>
  <c r="P449" i="2"/>
  <c r="J449" i="2"/>
  <c r="F449" i="2"/>
  <c r="R448" i="2"/>
  <c r="T448" i="2" s="1"/>
  <c r="P448" i="2"/>
  <c r="J448" i="2"/>
  <c r="F448" i="2"/>
  <c r="R447" i="2"/>
  <c r="T447" i="2" s="1"/>
  <c r="P447" i="2"/>
  <c r="J447" i="2"/>
  <c r="F447" i="2"/>
  <c r="R446" i="2"/>
  <c r="T446" i="2" s="1"/>
  <c r="P446" i="2"/>
  <c r="J446" i="2"/>
  <c r="F446" i="2"/>
  <c r="R445" i="2"/>
  <c r="T445" i="2" s="1"/>
  <c r="P445" i="2"/>
  <c r="J445" i="2"/>
  <c r="F445" i="2"/>
  <c r="R444" i="2"/>
  <c r="T444" i="2" s="1"/>
  <c r="P444" i="2"/>
  <c r="J444" i="2"/>
  <c r="F444" i="2"/>
  <c r="R443" i="2"/>
  <c r="T443" i="2" s="1"/>
  <c r="P443" i="2"/>
  <c r="J443" i="2"/>
  <c r="F443" i="2"/>
  <c r="R442" i="2"/>
  <c r="T442" i="2" s="1"/>
  <c r="P442" i="2"/>
  <c r="J442" i="2"/>
  <c r="F442" i="2"/>
  <c r="R441" i="2"/>
  <c r="T441" i="2" s="1"/>
  <c r="P441" i="2"/>
  <c r="J441" i="2"/>
  <c r="F441" i="2"/>
  <c r="R440" i="2"/>
  <c r="T440" i="2" s="1"/>
  <c r="P440" i="2"/>
  <c r="J440" i="2"/>
  <c r="F440" i="2"/>
  <c r="R439" i="2"/>
  <c r="T439" i="2" s="1"/>
  <c r="P439" i="2"/>
  <c r="J439" i="2"/>
  <c r="F439" i="2"/>
  <c r="R438" i="2"/>
  <c r="T438" i="2" s="1"/>
  <c r="P438" i="2"/>
  <c r="J438" i="2"/>
  <c r="F438" i="2"/>
  <c r="R437" i="2"/>
  <c r="T437" i="2" s="1"/>
  <c r="P437" i="2"/>
  <c r="J437" i="2"/>
  <c r="F437" i="2"/>
  <c r="R436" i="2"/>
  <c r="T436" i="2" s="1"/>
  <c r="P436" i="2"/>
  <c r="J436" i="2"/>
  <c r="F436" i="2"/>
  <c r="R435" i="2"/>
  <c r="P435" i="2"/>
  <c r="J435" i="2"/>
  <c r="F435" i="2"/>
  <c r="R434" i="2"/>
  <c r="T434" i="2" s="1"/>
  <c r="P434" i="2"/>
  <c r="J434" i="2"/>
  <c r="F434" i="2"/>
  <c r="R433" i="2"/>
  <c r="T433" i="2" s="1"/>
  <c r="P433" i="2"/>
  <c r="J433" i="2"/>
  <c r="F433" i="2"/>
  <c r="R432" i="2"/>
  <c r="T432" i="2" s="1"/>
  <c r="P432" i="2"/>
  <c r="J432" i="2"/>
  <c r="F432" i="2"/>
  <c r="R431" i="2"/>
  <c r="T431" i="2" s="1"/>
  <c r="P431" i="2"/>
  <c r="J431" i="2"/>
  <c r="F431" i="2"/>
  <c r="R430" i="2"/>
  <c r="T430" i="2" s="1"/>
  <c r="P430" i="2"/>
  <c r="J430" i="2"/>
  <c r="F430" i="2"/>
  <c r="R429" i="2"/>
  <c r="T429" i="2" s="1"/>
  <c r="P429" i="2"/>
  <c r="J429" i="2"/>
  <c r="F429" i="2"/>
  <c r="R428" i="2"/>
  <c r="T428" i="2" s="1"/>
  <c r="P428" i="2"/>
  <c r="J428" i="2"/>
  <c r="F428" i="2"/>
  <c r="R427" i="2"/>
  <c r="T427" i="2" s="1"/>
  <c r="P427" i="2"/>
  <c r="J427" i="2"/>
  <c r="F427" i="2"/>
  <c r="R426" i="2"/>
  <c r="T426" i="2" s="1"/>
  <c r="P426" i="2"/>
  <c r="J426" i="2"/>
  <c r="F426" i="2"/>
  <c r="R425" i="2"/>
  <c r="T425" i="2" s="1"/>
  <c r="P425" i="2"/>
  <c r="J425" i="2"/>
  <c r="F425" i="2"/>
  <c r="R424" i="2"/>
  <c r="T424" i="2" s="1"/>
  <c r="P424" i="2"/>
  <c r="J424" i="2"/>
  <c r="F424" i="2"/>
  <c r="R423" i="2"/>
  <c r="T423" i="2" s="1"/>
  <c r="P423" i="2"/>
  <c r="J423" i="2"/>
  <c r="F423" i="2"/>
  <c r="R422" i="2"/>
  <c r="P422" i="2"/>
  <c r="J422" i="2"/>
  <c r="F422" i="2"/>
  <c r="R421" i="2"/>
  <c r="T421" i="2" s="1"/>
  <c r="P421" i="2"/>
  <c r="J421" i="2"/>
  <c r="F421" i="2"/>
  <c r="R420" i="2"/>
  <c r="T420" i="2" s="1"/>
  <c r="P420" i="2"/>
  <c r="J420" i="2"/>
  <c r="F420" i="2"/>
  <c r="BF340" i="1"/>
  <c r="BF3" i="1"/>
  <c r="BG3" i="1"/>
  <c r="BH3" i="1"/>
  <c r="BI3" i="1"/>
  <c r="BJ3" i="1"/>
  <c r="BK3" i="1"/>
  <c r="BL3" i="1" s="1"/>
  <c r="BM3" i="1"/>
  <c r="H3" i="1" s="1"/>
  <c r="I3" i="1" s="1"/>
  <c r="BF4" i="1"/>
  <c r="BG4" i="1"/>
  <c r="BH4" i="1"/>
  <c r="BI4" i="1"/>
  <c r="BJ4" i="1"/>
  <c r="BK4" i="1"/>
  <c r="BL4" i="1" s="1"/>
  <c r="BM4" i="1"/>
  <c r="H4" i="1" s="1"/>
  <c r="I4" i="1" s="1"/>
  <c r="BF5" i="1"/>
  <c r="BG5" i="1"/>
  <c r="BH5" i="1"/>
  <c r="BI5" i="1"/>
  <c r="BJ5" i="1"/>
  <c r="BK5" i="1"/>
  <c r="BL5" i="1" s="1"/>
  <c r="BM5" i="1"/>
  <c r="H5" i="1" s="1"/>
  <c r="I5" i="1" s="1"/>
  <c r="BF6" i="1"/>
  <c r="BG6" i="1"/>
  <c r="BH6" i="1"/>
  <c r="BI6" i="1"/>
  <c r="BJ6" i="1"/>
  <c r="BK6" i="1"/>
  <c r="BL6" i="1" s="1"/>
  <c r="BM6" i="1"/>
  <c r="H6" i="1" s="1"/>
  <c r="I6" i="1" s="1"/>
  <c r="BF7" i="1"/>
  <c r="BG7" i="1"/>
  <c r="BH7" i="1"/>
  <c r="BI7" i="1"/>
  <c r="BJ7" i="1"/>
  <c r="BK7" i="1"/>
  <c r="BL7" i="1" s="1"/>
  <c r="BM7" i="1"/>
  <c r="H7" i="1" s="1"/>
  <c r="I7" i="1" s="1"/>
  <c r="BF8" i="1"/>
  <c r="BG8" i="1"/>
  <c r="BH8" i="1"/>
  <c r="BI8" i="1"/>
  <c r="BJ8" i="1"/>
  <c r="BK8" i="1"/>
  <c r="BL8" i="1" s="1"/>
  <c r="BM8" i="1"/>
  <c r="H8" i="1" s="1"/>
  <c r="I8" i="1" s="1"/>
  <c r="BF9" i="1"/>
  <c r="BG9" i="1"/>
  <c r="BH9" i="1"/>
  <c r="BI9" i="1"/>
  <c r="BJ9" i="1"/>
  <c r="BK9" i="1"/>
  <c r="BL9" i="1" s="1"/>
  <c r="BM9" i="1"/>
  <c r="H9" i="1" s="1"/>
  <c r="I9" i="1" s="1"/>
  <c r="BF10" i="1"/>
  <c r="BG10" i="1"/>
  <c r="BH10" i="1"/>
  <c r="BI10" i="1"/>
  <c r="BJ10" i="1"/>
  <c r="BK10" i="1"/>
  <c r="BL10" i="1" s="1"/>
  <c r="BM10" i="1"/>
  <c r="H10" i="1" s="1"/>
  <c r="I10" i="1" s="1"/>
  <c r="BF11" i="1"/>
  <c r="BG11" i="1"/>
  <c r="BH11" i="1"/>
  <c r="BI11" i="1"/>
  <c r="BJ11" i="1"/>
  <c r="BK11" i="1"/>
  <c r="BL11" i="1" s="1"/>
  <c r="BM11" i="1"/>
  <c r="H11" i="1" s="1"/>
  <c r="I11" i="1" s="1"/>
  <c r="BF12" i="1"/>
  <c r="BG12" i="1"/>
  <c r="BH12" i="1"/>
  <c r="BI12" i="1"/>
  <c r="BJ12" i="1"/>
  <c r="BK12" i="1"/>
  <c r="BL12" i="1" s="1"/>
  <c r="BM12" i="1"/>
  <c r="H12" i="1" s="1"/>
  <c r="I12" i="1" s="1"/>
  <c r="BF13" i="1"/>
  <c r="BG13" i="1"/>
  <c r="BH13" i="1"/>
  <c r="BI13" i="1"/>
  <c r="BJ13" i="1"/>
  <c r="BK13" i="1"/>
  <c r="BL13" i="1" s="1"/>
  <c r="BM13" i="1"/>
  <c r="H13" i="1" s="1"/>
  <c r="I13" i="1" s="1"/>
  <c r="BF14" i="1"/>
  <c r="BG14" i="1"/>
  <c r="BH14" i="1"/>
  <c r="BI14" i="1"/>
  <c r="BJ14" i="1"/>
  <c r="BK14" i="1"/>
  <c r="BL14" i="1" s="1"/>
  <c r="BM14" i="1"/>
  <c r="H14" i="1" s="1"/>
  <c r="I14" i="1" s="1"/>
  <c r="BF15" i="1"/>
  <c r="BG15" i="1"/>
  <c r="BH15" i="1"/>
  <c r="BI15" i="1"/>
  <c r="BJ15" i="1"/>
  <c r="BK15" i="1"/>
  <c r="BL15" i="1" s="1"/>
  <c r="BM15" i="1"/>
  <c r="H15" i="1" s="1"/>
  <c r="I15" i="1" s="1"/>
  <c r="BF16" i="1"/>
  <c r="BG16" i="1"/>
  <c r="BH16" i="1"/>
  <c r="BI16" i="1"/>
  <c r="BJ16" i="1"/>
  <c r="BK16" i="1"/>
  <c r="BL16" i="1" s="1"/>
  <c r="BM16" i="1"/>
  <c r="H16" i="1" s="1"/>
  <c r="I16" i="1" s="1"/>
  <c r="BF17" i="1"/>
  <c r="BG17" i="1"/>
  <c r="BH17" i="1"/>
  <c r="BI17" i="1"/>
  <c r="BJ17" i="1"/>
  <c r="BK17" i="1"/>
  <c r="BL17" i="1" s="1"/>
  <c r="BM17" i="1"/>
  <c r="H17" i="1" s="1"/>
  <c r="I17" i="1" s="1"/>
  <c r="BF18" i="1"/>
  <c r="BG18" i="1"/>
  <c r="BH18" i="1"/>
  <c r="BI18" i="1"/>
  <c r="BJ18" i="1"/>
  <c r="BK18" i="1"/>
  <c r="BL18" i="1" s="1"/>
  <c r="BM18" i="1"/>
  <c r="H18" i="1" s="1"/>
  <c r="I18" i="1" s="1"/>
  <c r="BF19" i="1"/>
  <c r="BG19" i="1"/>
  <c r="BH19" i="1"/>
  <c r="BI19" i="1"/>
  <c r="BJ19" i="1"/>
  <c r="BK19" i="1"/>
  <c r="BL19" i="1" s="1"/>
  <c r="BM19" i="1"/>
  <c r="H19" i="1" s="1"/>
  <c r="I19" i="1" s="1"/>
  <c r="BF20" i="1"/>
  <c r="BG20" i="1"/>
  <c r="BH20" i="1"/>
  <c r="BI20" i="1"/>
  <c r="BJ20" i="1"/>
  <c r="BK20" i="1"/>
  <c r="BL20" i="1" s="1"/>
  <c r="BM20" i="1"/>
  <c r="H20" i="1" s="1"/>
  <c r="I20" i="1" s="1"/>
  <c r="BF21" i="1"/>
  <c r="BG21" i="1"/>
  <c r="BH21" i="1"/>
  <c r="BI21" i="1"/>
  <c r="BJ21" i="1"/>
  <c r="BK21" i="1"/>
  <c r="BL21" i="1" s="1"/>
  <c r="BM21" i="1"/>
  <c r="H21" i="1" s="1"/>
  <c r="I21" i="1" s="1"/>
  <c r="BF22" i="1"/>
  <c r="BG22" i="1"/>
  <c r="BH22" i="1"/>
  <c r="BI22" i="1"/>
  <c r="BJ22" i="1"/>
  <c r="BK22" i="1"/>
  <c r="BL22" i="1" s="1"/>
  <c r="BM22" i="1"/>
  <c r="H22" i="1" s="1"/>
  <c r="I22" i="1" s="1"/>
  <c r="BF23" i="1"/>
  <c r="BG23" i="1"/>
  <c r="BH23" i="1"/>
  <c r="BI23" i="1"/>
  <c r="BJ23" i="1"/>
  <c r="BK23" i="1"/>
  <c r="BL23" i="1" s="1"/>
  <c r="BM23" i="1"/>
  <c r="H23" i="1" s="1"/>
  <c r="I23" i="1" s="1"/>
  <c r="BF24" i="1"/>
  <c r="BG24" i="1"/>
  <c r="BH24" i="1"/>
  <c r="BI24" i="1"/>
  <c r="BJ24" i="1"/>
  <c r="BK24" i="1"/>
  <c r="BL24" i="1" s="1"/>
  <c r="BM24" i="1"/>
  <c r="H24" i="1" s="1"/>
  <c r="I24" i="1" s="1"/>
  <c r="BF25" i="1"/>
  <c r="BG25" i="1"/>
  <c r="BH25" i="1"/>
  <c r="BI25" i="1"/>
  <c r="BJ25" i="1"/>
  <c r="BK25" i="1"/>
  <c r="BL25" i="1" s="1"/>
  <c r="BM25" i="1"/>
  <c r="H25" i="1" s="1"/>
  <c r="I25" i="1" s="1"/>
  <c r="BF26" i="1"/>
  <c r="BG26" i="1"/>
  <c r="BH26" i="1"/>
  <c r="BI26" i="1"/>
  <c r="BJ26" i="1"/>
  <c r="BK26" i="1"/>
  <c r="BL26" i="1" s="1"/>
  <c r="BM26" i="1"/>
  <c r="H26" i="1" s="1"/>
  <c r="I26" i="1" s="1"/>
  <c r="BF27" i="1"/>
  <c r="BG27" i="1"/>
  <c r="BH27" i="1"/>
  <c r="BI27" i="1"/>
  <c r="BJ27" i="1"/>
  <c r="BK27" i="1"/>
  <c r="BL27" i="1" s="1"/>
  <c r="BM27" i="1"/>
  <c r="H27" i="1" s="1"/>
  <c r="I27" i="1" s="1"/>
  <c r="BF28" i="1"/>
  <c r="BG28" i="1"/>
  <c r="BH28" i="1"/>
  <c r="BI28" i="1"/>
  <c r="BJ28" i="1"/>
  <c r="BK28" i="1"/>
  <c r="BL28" i="1" s="1"/>
  <c r="BM28" i="1"/>
  <c r="H28" i="1" s="1"/>
  <c r="I28" i="1" s="1"/>
  <c r="BF29" i="1"/>
  <c r="BG29" i="1"/>
  <c r="BH29" i="1"/>
  <c r="BI29" i="1"/>
  <c r="BJ29" i="1"/>
  <c r="BK29" i="1"/>
  <c r="BL29" i="1" s="1"/>
  <c r="BM29" i="1"/>
  <c r="H29" i="1" s="1"/>
  <c r="I29" i="1" s="1"/>
  <c r="BF30" i="1"/>
  <c r="BG30" i="1"/>
  <c r="BH30" i="1"/>
  <c r="BI30" i="1"/>
  <c r="BJ30" i="1"/>
  <c r="BK30" i="1"/>
  <c r="BL30" i="1" s="1"/>
  <c r="BM30" i="1"/>
  <c r="H30" i="1" s="1"/>
  <c r="I30" i="1" s="1"/>
  <c r="BF31" i="1"/>
  <c r="BG31" i="1"/>
  <c r="BH31" i="1"/>
  <c r="BI31" i="1"/>
  <c r="BJ31" i="1"/>
  <c r="BK31" i="1"/>
  <c r="BL31" i="1" s="1"/>
  <c r="BM31" i="1"/>
  <c r="H31" i="1" s="1"/>
  <c r="I31" i="1" s="1"/>
  <c r="BF32" i="1"/>
  <c r="BG32" i="1"/>
  <c r="BH32" i="1"/>
  <c r="BI32" i="1"/>
  <c r="BJ32" i="1"/>
  <c r="BK32" i="1"/>
  <c r="BL32" i="1" s="1"/>
  <c r="BM32" i="1"/>
  <c r="H32" i="1" s="1"/>
  <c r="I32" i="1" s="1"/>
  <c r="BF33" i="1"/>
  <c r="BG33" i="1"/>
  <c r="BH33" i="1"/>
  <c r="BI33" i="1"/>
  <c r="BJ33" i="1"/>
  <c r="BK33" i="1"/>
  <c r="BL33" i="1" s="1"/>
  <c r="BM33" i="1"/>
  <c r="H33" i="1" s="1"/>
  <c r="I33" i="1" s="1"/>
  <c r="BF34" i="1"/>
  <c r="BG34" i="1"/>
  <c r="BH34" i="1"/>
  <c r="BI34" i="1"/>
  <c r="BJ34" i="1"/>
  <c r="BK34" i="1"/>
  <c r="BL34" i="1" s="1"/>
  <c r="BM34" i="1"/>
  <c r="H34" i="1" s="1"/>
  <c r="I34" i="1" s="1"/>
  <c r="BF35" i="1"/>
  <c r="BG35" i="1"/>
  <c r="BH35" i="1"/>
  <c r="BI35" i="1"/>
  <c r="BJ35" i="1"/>
  <c r="BK35" i="1"/>
  <c r="BL35" i="1" s="1"/>
  <c r="BM35" i="1"/>
  <c r="H35" i="1" s="1"/>
  <c r="I35" i="1" s="1"/>
  <c r="BF36" i="1"/>
  <c r="BG36" i="1"/>
  <c r="BH36" i="1"/>
  <c r="BI36" i="1"/>
  <c r="BJ36" i="1"/>
  <c r="BK36" i="1"/>
  <c r="BL36" i="1" s="1"/>
  <c r="BM36" i="1"/>
  <c r="H36" i="1" s="1"/>
  <c r="I36" i="1" s="1"/>
  <c r="BF37" i="1"/>
  <c r="BG37" i="1"/>
  <c r="BH37" i="1"/>
  <c r="BI37" i="1"/>
  <c r="BJ37" i="1"/>
  <c r="BK37" i="1"/>
  <c r="BL37" i="1" s="1"/>
  <c r="BM37" i="1"/>
  <c r="H37" i="1" s="1"/>
  <c r="I37" i="1" s="1"/>
  <c r="BF38" i="1"/>
  <c r="BG38" i="1"/>
  <c r="BH38" i="1"/>
  <c r="BI38" i="1"/>
  <c r="BJ38" i="1"/>
  <c r="BK38" i="1"/>
  <c r="BL38" i="1" s="1"/>
  <c r="BM38" i="1"/>
  <c r="H38" i="1" s="1"/>
  <c r="I38" i="1" s="1"/>
  <c r="BF39" i="1"/>
  <c r="BG39" i="1"/>
  <c r="BH39" i="1"/>
  <c r="BI39" i="1"/>
  <c r="BJ39" i="1"/>
  <c r="BK39" i="1"/>
  <c r="BL39" i="1" s="1"/>
  <c r="BM39" i="1"/>
  <c r="H39" i="1" s="1"/>
  <c r="I39" i="1" s="1"/>
  <c r="BF40" i="1"/>
  <c r="BG40" i="1"/>
  <c r="BH40" i="1"/>
  <c r="BI40" i="1"/>
  <c r="BJ40" i="1"/>
  <c r="BK40" i="1"/>
  <c r="BL40" i="1" s="1"/>
  <c r="BM40" i="1"/>
  <c r="H40" i="1" s="1"/>
  <c r="I40" i="1" s="1"/>
  <c r="BF41" i="1"/>
  <c r="BG41" i="1"/>
  <c r="BH41" i="1"/>
  <c r="BI41" i="1"/>
  <c r="BJ41" i="1"/>
  <c r="BK41" i="1"/>
  <c r="BL41" i="1" s="1"/>
  <c r="BM41" i="1"/>
  <c r="H41" i="1" s="1"/>
  <c r="I41" i="1" s="1"/>
  <c r="BF42" i="1"/>
  <c r="BG42" i="1"/>
  <c r="BH42" i="1"/>
  <c r="BI42" i="1"/>
  <c r="BJ42" i="1"/>
  <c r="BK42" i="1"/>
  <c r="BL42" i="1" s="1"/>
  <c r="BM42" i="1"/>
  <c r="H42" i="1" s="1"/>
  <c r="I42" i="1" s="1"/>
  <c r="BF43" i="1"/>
  <c r="BG43" i="1"/>
  <c r="BH43" i="1"/>
  <c r="BI43" i="1"/>
  <c r="BJ43" i="1"/>
  <c r="BK43" i="1"/>
  <c r="BL43" i="1" s="1"/>
  <c r="BM43" i="1"/>
  <c r="H43" i="1" s="1"/>
  <c r="I43" i="1" s="1"/>
  <c r="BF44" i="1"/>
  <c r="BG44" i="1"/>
  <c r="BH44" i="1"/>
  <c r="BI44" i="1"/>
  <c r="BJ44" i="1"/>
  <c r="BK44" i="1"/>
  <c r="BL44" i="1" s="1"/>
  <c r="BM44" i="1"/>
  <c r="H44" i="1" s="1"/>
  <c r="I44" i="1" s="1"/>
  <c r="BF45" i="1"/>
  <c r="BG45" i="1"/>
  <c r="BH45" i="1"/>
  <c r="BI45" i="1"/>
  <c r="BJ45" i="1"/>
  <c r="BK45" i="1"/>
  <c r="BL45" i="1" s="1"/>
  <c r="BM45" i="1"/>
  <c r="H45" i="1" s="1"/>
  <c r="I45" i="1" s="1"/>
  <c r="BF46" i="1"/>
  <c r="BG46" i="1"/>
  <c r="BH46" i="1"/>
  <c r="BI46" i="1"/>
  <c r="BJ46" i="1"/>
  <c r="BK46" i="1"/>
  <c r="BL46" i="1" s="1"/>
  <c r="BM46" i="1"/>
  <c r="H46" i="1" s="1"/>
  <c r="I46" i="1" s="1"/>
  <c r="BF47" i="1"/>
  <c r="BG47" i="1"/>
  <c r="BH47" i="1"/>
  <c r="BI47" i="1"/>
  <c r="BJ47" i="1"/>
  <c r="BK47" i="1"/>
  <c r="BL47" i="1" s="1"/>
  <c r="BM47" i="1"/>
  <c r="H47" i="1" s="1"/>
  <c r="I47" i="1" s="1"/>
  <c r="BF48" i="1"/>
  <c r="BG48" i="1"/>
  <c r="BH48" i="1"/>
  <c r="BI48" i="1"/>
  <c r="BJ48" i="1"/>
  <c r="BK48" i="1"/>
  <c r="BL48" i="1" s="1"/>
  <c r="BM48" i="1"/>
  <c r="H48" i="1" s="1"/>
  <c r="I48" i="1" s="1"/>
  <c r="BF49" i="1"/>
  <c r="BG49" i="1"/>
  <c r="BH49" i="1"/>
  <c r="BI49" i="1"/>
  <c r="BJ49" i="1"/>
  <c r="BK49" i="1"/>
  <c r="BL49" i="1" s="1"/>
  <c r="BM49" i="1"/>
  <c r="H49" i="1" s="1"/>
  <c r="I49" i="1" s="1"/>
  <c r="BF50" i="1"/>
  <c r="BG50" i="1"/>
  <c r="BH50" i="1"/>
  <c r="BI50" i="1"/>
  <c r="BJ50" i="1"/>
  <c r="BK50" i="1"/>
  <c r="BL50" i="1" s="1"/>
  <c r="BM50" i="1"/>
  <c r="H50" i="1" s="1"/>
  <c r="I50" i="1" s="1"/>
  <c r="BF51" i="1"/>
  <c r="BG51" i="1"/>
  <c r="BH51" i="1"/>
  <c r="BI51" i="1"/>
  <c r="BJ51" i="1"/>
  <c r="BK51" i="1"/>
  <c r="BL51" i="1" s="1"/>
  <c r="BM51" i="1"/>
  <c r="H51" i="1" s="1"/>
  <c r="I51" i="1" s="1"/>
  <c r="BF52" i="1"/>
  <c r="BG52" i="1"/>
  <c r="BH52" i="1"/>
  <c r="BI52" i="1"/>
  <c r="BJ52" i="1"/>
  <c r="BK52" i="1"/>
  <c r="BL52" i="1" s="1"/>
  <c r="BM52" i="1"/>
  <c r="H52" i="1" s="1"/>
  <c r="I52" i="1" s="1"/>
  <c r="BF53" i="1"/>
  <c r="BG53" i="1"/>
  <c r="BH53" i="1"/>
  <c r="BI53" i="1"/>
  <c r="BJ53" i="1"/>
  <c r="BK53" i="1"/>
  <c r="BL53" i="1" s="1"/>
  <c r="BM53" i="1"/>
  <c r="H53" i="1" s="1"/>
  <c r="I53" i="1" s="1"/>
  <c r="BF54" i="1"/>
  <c r="BG54" i="1"/>
  <c r="BH54" i="1"/>
  <c r="BI54" i="1"/>
  <c r="BJ54" i="1"/>
  <c r="BK54" i="1"/>
  <c r="BL54" i="1" s="1"/>
  <c r="BM54" i="1"/>
  <c r="H54" i="1" s="1"/>
  <c r="I54" i="1" s="1"/>
  <c r="BF55" i="1"/>
  <c r="BG55" i="1"/>
  <c r="BH55" i="1"/>
  <c r="BI55" i="1"/>
  <c r="BJ55" i="1"/>
  <c r="BK55" i="1"/>
  <c r="BL55" i="1" s="1"/>
  <c r="BM55" i="1"/>
  <c r="H55" i="1" s="1"/>
  <c r="I55" i="1" s="1"/>
  <c r="BF56" i="1"/>
  <c r="BG56" i="1"/>
  <c r="BH56" i="1"/>
  <c r="BI56" i="1"/>
  <c r="BJ56" i="1"/>
  <c r="BK56" i="1"/>
  <c r="BL56" i="1" s="1"/>
  <c r="BM56" i="1"/>
  <c r="H56" i="1" s="1"/>
  <c r="I56" i="1" s="1"/>
  <c r="BF57" i="1"/>
  <c r="BG57" i="1"/>
  <c r="BH57" i="1"/>
  <c r="BI57" i="1"/>
  <c r="BJ57" i="1"/>
  <c r="BK57" i="1"/>
  <c r="BL57" i="1" s="1"/>
  <c r="BM57" i="1"/>
  <c r="H57" i="1" s="1"/>
  <c r="I57" i="1" s="1"/>
  <c r="BF58" i="1"/>
  <c r="BG58" i="1"/>
  <c r="BH58" i="1"/>
  <c r="BI58" i="1"/>
  <c r="BJ58" i="1"/>
  <c r="BK58" i="1"/>
  <c r="BL58" i="1" s="1"/>
  <c r="BM58" i="1"/>
  <c r="H58" i="1" s="1"/>
  <c r="I58" i="1" s="1"/>
  <c r="BF59" i="1"/>
  <c r="BG59" i="1"/>
  <c r="BH59" i="1"/>
  <c r="BI59" i="1"/>
  <c r="BJ59" i="1"/>
  <c r="BK59" i="1"/>
  <c r="BL59" i="1" s="1"/>
  <c r="BM59" i="1"/>
  <c r="H59" i="1" s="1"/>
  <c r="I59" i="1" s="1"/>
  <c r="BF60" i="1"/>
  <c r="BG60" i="1"/>
  <c r="BH60" i="1"/>
  <c r="BI60" i="1"/>
  <c r="BJ60" i="1"/>
  <c r="BK60" i="1"/>
  <c r="BL60" i="1" s="1"/>
  <c r="BM60" i="1"/>
  <c r="H60" i="1" s="1"/>
  <c r="I60" i="1" s="1"/>
  <c r="BF61" i="1"/>
  <c r="BG61" i="1"/>
  <c r="BH61" i="1"/>
  <c r="BI61" i="1"/>
  <c r="BJ61" i="1"/>
  <c r="BK61" i="1"/>
  <c r="BL61" i="1" s="1"/>
  <c r="BM61" i="1"/>
  <c r="H61" i="1" s="1"/>
  <c r="I61" i="1" s="1"/>
  <c r="BF62" i="1"/>
  <c r="BG62" i="1"/>
  <c r="BH62" i="1"/>
  <c r="BI62" i="1"/>
  <c r="BJ62" i="1"/>
  <c r="BK62" i="1"/>
  <c r="BL62" i="1" s="1"/>
  <c r="BM62" i="1"/>
  <c r="H62" i="1" s="1"/>
  <c r="I62" i="1" s="1"/>
  <c r="BF63" i="1"/>
  <c r="BG63" i="1"/>
  <c r="BH63" i="1"/>
  <c r="BI63" i="1"/>
  <c r="BJ63" i="1"/>
  <c r="BK63" i="1"/>
  <c r="BL63" i="1" s="1"/>
  <c r="BM63" i="1"/>
  <c r="H63" i="1" s="1"/>
  <c r="I63" i="1" s="1"/>
  <c r="BF64" i="1"/>
  <c r="BG64" i="1"/>
  <c r="BH64" i="1"/>
  <c r="BI64" i="1"/>
  <c r="BJ64" i="1"/>
  <c r="BK64" i="1"/>
  <c r="BL64" i="1" s="1"/>
  <c r="BM64" i="1"/>
  <c r="H64" i="1" s="1"/>
  <c r="I64" i="1" s="1"/>
  <c r="BF65" i="1"/>
  <c r="BG65" i="1"/>
  <c r="BH65" i="1"/>
  <c r="BI65" i="1"/>
  <c r="BJ65" i="1"/>
  <c r="BK65" i="1"/>
  <c r="BL65" i="1" s="1"/>
  <c r="BM65" i="1"/>
  <c r="H65" i="1" s="1"/>
  <c r="I65" i="1" s="1"/>
  <c r="BF66" i="1"/>
  <c r="BG66" i="1"/>
  <c r="BH66" i="1"/>
  <c r="BI66" i="1"/>
  <c r="BJ66" i="1"/>
  <c r="BK66" i="1"/>
  <c r="BL66" i="1" s="1"/>
  <c r="BM66" i="1"/>
  <c r="H66" i="1" s="1"/>
  <c r="I66" i="1" s="1"/>
  <c r="BF67" i="1"/>
  <c r="BG67" i="1"/>
  <c r="BH67" i="1"/>
  <c r="BI67" i="1"/>
  <c r="BJ67" i="1"/>
  <c r="BK67" i="1"/>
  <c r="BL67" i="1" s="1"/>
  <c r="BM67" i="1"/>
  <c r="H67" i="1" s="1"/>
  <c r="I67" i="1" s="1"/>
  <c r="BF68" i="1"/>
  <c r="BG68" i="1"/>
  <c r="BH68" i="1"/>
  <c r="BI68" i="1"/>
  <c r="BJ68" i="1"/>
  <c r="BK68" i="1"/>
  <c r="BL68" i="1" s="1"/>
  <c r="BM68" i="1"/>
  <c r="H68" i="1" s="1"/>
  <c r="I68" i="1" s="1"/>
  <c r="BF69" i="1"/>
  <c r="BG69" i="1"/>
  <c r="BH69" i="1"/>
  <c r="BI69" i="1"/>
  <c r="BJ69" i="1"/>
  <c r="BK69" i="1"/>
  <c r="BL69" i="1" s="1"/>
  <c r="BM69" i="1"/>
  <c r="H69" i="1" s="1"/>
  <c r="I69" i="1" s="1"/>
  <c r="BF70" i="1"/>
  <c r="BG70" i="1"/>
  <c r="BH70" i="1"/>
  <c r="BI70" i="1"/>
  <c r="BJ70" i="1"/>
  <c r="BK70" i="1"/>
  <c r="BL70" i="1" s="1"/>
  <c r="BM70" i="1"/>
  <c r="H70" i="1" s="1"/>
  <c r="I70" i="1" s="1"/>
  <c r="BF71" i="1"/>
  <c r="BG71" i="1"/>
  <c r="BH71" i="1"/>
  <c r="BI71" i="1"/>
  <c r="BJ71" i="1"/>
  <c r="BK71" i="1"/>
  <c r="BL71" i="1" s="1"/>
  <c r="BM71" i="1"/>
  <c r="H71" i="1" s="1"/>
  <c r="I71" i="1" s="1"/>
  <c r="BF72" i="1"/>
  <c r="BG72" i="1"/>
  <c r="BH72" i="1"/>
  <c r="BI72" i="1"/>
  <c r="BJ72" i="1"/>
  <c r="BK72" i="1"/>
  <c r="BL72" i="1" s="1"/>
  <c r="BM72" i="1"/>
  <c r="H72" i="1" s="1"/>
  <c r="I72" i="1" s="1"/>
  <c r="BF73" i="1"/>
  <c r="BG73" i="1"/>
  <c r="BH73" i="1"/>
  <c r="BI73" i="1"/>
  <c r="BJ73" i="1"/>
  <c r="BK73" i="1"/>
  <c r="BL73" i="1" s="1"/>
  <c r="BM73" i="1"/>
  <c r="H73" i="1" s="1"/>
  <c r="I73" i="1" s="1"/>
  <c r="BF74" i="1"/>
  <c r="BG74" i="1"/>
  <c r="BH74" i="1"/>
  <c r="BI74" i="1"/>
  <c r="BJ74" i="1"/>
  <c r="BK74" i="1"/>
  <c r="BL74" i="1" s="1"/>
  <c r="BM74" i="1"/>
  <c r="H74" i="1" s="1"/>
  <c r="I74" i="1" s="1"/>
  <c r="BF75" i="1"/>
  <c r="BG75" i="1"/>
  <c r="BH75" i="1"/>
  <c r="BI75" i="1"/>
  <c r="BJ75" i="1"/>
  <c r="BK75" i="1"/>
  <c r="BL75" i="1" s="1"/>
  <c r="BM75" i="1"/>
  <c r="H75" i="1" s="1"/>
  <c r="I75" i="1" s="1"/>
  <c r="BF76" i="1"/>
  <c r="BG76" i="1"/>
  <c r="BH76" i="1"/>
  <c r="BI76" i="1"/>
  <c r="BJ76" i="1"/>
  <c r="BK76" i="1"/>
  <c r="BL76" i="1" s="1"/>
  <c r="BM76" i="1"/>
  <c r="H76" i="1" s="1"/>
  <c r="I76" i="1" s="1"/>
  <c r="BF586" i="1"/>
  <c r="BG586" i="1"/>
  <c r="BH586" i="1"/>
  <c r="BI586" i="1"/>
  <c r="BJ586" i="1"/>
  <c r="BK586" i="1"/>
  <c r="BL586" i="1" s="1"/>
  <c r="BM586" i="1"/>
  <c r="H586" i="1" s="1"/>
  <c r="I586" i="1" s="1"/>
  <c r="BF79" i="1"/>
  <c r="BG79" i="1"/>
  <c r="BH79" i="1"/>
  <c r="BI79" i="1"/>
  <c r="BJ79" i="1"/>
  <c r="BK79" i="1"/>
  <c r="BL79" i="1" s="1"/>
  <c r="BM79" i="1"/>
  <c r="H79" i="1" s="1"/>
  <c r="I79" i="1" s="1"/>
  <c r="BF80" i="1"/>
  <c r="BG80" i="1"/>
  <c r="BH80" i="1"/>
  <c r="BI80" i="1"/>
  <c r="BJ80" i="1"/>
  <c r="BK80" i="1"/>
  <c r="BL80" i="1" s="1"/>
  <c r="BM80" i="1"/>
  <c r="H80" i="1" s="1"/>
  <c r="I80" i="1" s="1"/>
  <c r="BF81" i="1"/>
  <c r="BG81" i="1"/>
  <c r="BH81" i="1"/>
  <c r="BI81" i="1"/>
  <c r="BJ81" i="1"/>
  <c r="BK81" i="1"/>
  <c r="BL81" i="1" s="1"/>
  <c r="BM81" i="1"/>
  <c r="H81" i="1" s="1"/>
  <c r="I81" i="1" s="1"/>
  <c r="BF82" i="1"/>
  <c r="BG82" i="1"/>
  <c r="BH82" i="1"/>
  <c r="BI82" i="1"/>
  <c r="BJ82" i="1"/>
  <c r="BK82" i="1"/>
  <c r="BL82" i="1" s="1"/>
  <c r="BM82" i="1"/>
  <c r="H82" i="1" s="1"/>
  <c r="I82" i="1" s="1"/>
  <c r="BF83" i="1"/>
  <c r="BG83" i="1"/>
  <c r="BH83" i="1"/>
  <c r="BI83" i="1"/>
  <c r="BJ83" i="1"/>
  <c r="BK83" i="1"/>
  <c r="BL83" i="1" s="1"/>
  <c r="BM83" i="1"/>
  <c r="H83" i="1" s="1"/>
  <c r="I83" i="1" s="1"/>
  <c r="BF84" i="1"/>
  <c r="BG84" i="1"/>
  <c r="BH84" i="1"/>
  <c r="BI84" i="1"/>
  <c r="BJ84" i="1"/>
  <c r="BK84" i="1"/>
  <c r="BL84" i="1" s="1"/>
  <c r="BM84" i="1"/>
  <c r="H84" i="1" s="1"/>
  <c r="I84" i="1" s="1"/>
  <c r="BF85" i="1"/>
  <c r="BG85" i="1"/>
  <c r="BH85" i="1"/>
  <c r="BI85" i="1"/>
  <c r="BJ85" i="1"/>
  <c r="BK85" i="1"/>
  <c r="BL85" i="1" s="1"/>
  <c r="BM85" i="1"/>
  <c r="H85" i="1" s="1"/>
  <c r="I85" i="1" s="1"/>
  <c r="BF86" i="1"/>
  <c r="BG86" i="1"/>
  <c r="BH86" i="1"/>
  <c r="BI86" i="1"/>
  <c r="BJ86" i="1"/>
  <c r="BK86" i="1"/>
  <c r="BL86" i="1" s="1"/>
  <c r="BM86" i="1"/>
  <c r="H86" i="1" s="1"/>
  <c r="I86" i="1" s="1"/>
  <c r="BF87" i="1"/>
  <c r="BG87" i="1"/>
  <c r="BH87" i="1"/>
  <c r="BI87" i="1"/>
  <c r="BJ87" i="1"/>
  <c r="BK87" i="1"/>
  <c r="BL87" i="1" s="1"/>
  <c r="BM87" i="1"/>
  <c r="H87" i="1" s="1"/>
  <c r="I87" i="1" s="1"/>
  <c r="BF88" i="1"/>
  <c r="BG88" i="1"/>
  <c r="BH88" i="1"/>
  <c r="BI88" i="1"/>
  <c r="BJ88" i="1"/>
  <c r="BK88" i="1"/>
  <c r="BL88" i="1" s="1"/>
  <c r="BM88" i="1"/>
  <c r="H88" i="1" s="1"/>
  <c r="I88" i="1" s="1"/>
  <c r="BF89" i="1"/>
  <c r="BG89" i="1"/>
  <c r="BH89" i="1"/>
  <c r="BI89" i="1"/>
  <c r="BJ89" i="1"/>
  <c r="BK89" i="1"/>
  <c r="BL89" i="1" s="1"/>
  <c r="BM89" i="1"/>
  <c r="H89" i="1" s="1"/>
  <c r="I89" i="1" s="1"/>
  <c r="BF90" i="1"/>
  <c r="BG90" i="1"/>
  <c r="BH90" i="1"/>
  <c r="BI90" i="1"/>
  <c r="BJ90" i="1"/>
  <c r="BK90" i="1"/>
  <c r="BL90" i="1" s="1"/>
  <c r="BM90" i="1"/>
  <c r="H90" i="1" s="1"/>
  <c r="I90" i="1" s="1"/>
  <c r="BF91" i="1"/>
  <c r="BG91" i="1"/>
  <c r="BH91" i="1"/>
  <c r="BI91" i="1"/>
  <c r="BJ91" i="1"/>
  <c r="BK91" i="1"/>
  <c r="BL91" i="1" s="1"/>
  <c r="BM91" i="1"/>
  <c r="H91" i="1" s="1"/>
  <c r="I91" i="1" s="1"/>
  <c r="BF92" i="1"/>
  <c r="BG92" i="1"/>
  <c r="BH92" i="1"/>
  <c r="BI92" i="1"/>
  <c r="BJ92" i="1"/>
  <c r="BK92" i="1"/>
  <c r="BL92" i="1" s="1"/>
  <c r="BM92" i="1"/>
  <c r="H92" i="1" s="1"/>
  <c r="I92" i="1" s="1"/>
  <c r="BF93" i="1"/>
  <c r="BG93" i="1"/>
  <c r="BH93" i="1"/>
  <c r="BI93" i="1"/>
  <c r="BJ93" i="1"/>
  <c r="BK93" i="1"/>
  <c r="BL93" i="1" s="1"/>
  <c r="BM93" i="1"/>
  <c r="H93" i="1" s="1"/>
  <c r="I93" i="1" s="1"/>
  <c r="BF94" i="1"/>
  <c r="BG94" i="1"/>
  <c r="BH94" i="1"/>
  <c r="BI94" i="1"/>
  <c r="BJ94" i="1"/>
  <c r="BK94" i="1"/>
  <c r="BL94" i="1" s="1"/>
  <c r="BM94" i="1"/>
  <c r="H94" i="1" s="1"/>
  <c r="I94" i="1" s="1"/>
  <c r="BF95" i="1"/>
  <c r="BG95" i="1"/>
  <c r="BH95" i="1"/>
  <c r="BI95" i="1"/>
  <c r="BJ95" i="1"/>
  <c r="BK95" i="1"/>
  <c r="BL95" i="1" s="1"/>
  <c r="BM95" i="1"/>
  <c r="H95" i="1" s="1"/>
  <c r="I95" i="1" s="1"/>
  <c r="BF96" i="1"/>
  <c r="BG96" i="1"/>
  <c r="BH96" i="1"/>
  <c r="BI96" i="1"/>
  <c r="BJ96" i="1"/>
  <c r="BK96" i="1"/>
  <c r="BL96" i="1" s="1"/>
  <c r="BM96" i="1"/>
  <c r="H96" i="1" s="1"/>
  <c r="I96" i="1" s="1"/>
  <c r="BF97" i="1"/>
  <c r="BG97" i="1"/>
  <c r="BH97" i="1"/>
  <c r="BI97" i="1"/>
  <c r="BJ97" i="1"/>
  <c r="BK97" i="1"/>
  <c r="BL97" i="1" s="1"/>
  <c r="BM97" i="1"/>
  <c r="H97" i="1" s="1"/>
  <c r="I97" i="1" s="1"/>
  <c r="BF98" i="1"/>
  <c r="BG98" i="1"/>
  <c r="BH98" i="1"/>
  <c r="BI98" i="1"/>
  <c r="BJ98" i="1"/>
  <c r="BK98" i="1"/>
  <c r="BL98" i="1" s="1"/>
  <c r="BM98" i="1"/>
  <c r="H98" i="1" s="1"/>
  <c r="I98" i="1" s="1"/>
  <c r="BF99" i="1"/>
  <c r="BG99" i="1"/>
  <c r="BH99" i="1"/>
  <c r="BI99" i="1"/>
  <c r="BJ99" i="1"/>
  <c r="BK99" i="1"/>
  <c r="BL99" i="1" s="1"/>
  <c r="BM99" i="1"/>
  <c r="H99" i="1" s="1"/>
  <c r="I99" i="1" s="1"/>
  <c r="BF100" i="1"/>
  <c r="BG100" i="1"/>
  <c r="BH100" i="1"/>
  <c r="BI100" i="1"/>
  <c r="BJ100" i="1"/>
  <c r="BK100" i="1"/>
  <c r="BL100" i="1" s="1"/>
  <c r="BM100" i="1"/>
  <c r="H100" i="1" s="1"/>
  <c r="I100" i="1" s="1"/>
  <c r="BF101" i="1"/>
  <c r="BG101" i="1"/>
  <c r="BH101" i="1"/>
  <c r="BI101" i="1"/>
  <c r="BJ101" i="1"/>
  <c r="BK101" i="1"/>
  <c r="BL101" i="1" s="1"/>
  <c r="BM101" i="1"/>
  <c r="H101" i="1" s="1"/>
  <c r="I101" i="1" s="1"/>
  <c r="BF102" i="1"/>
  <c r="BG102" i="1"/>
  <c r="BH102" i="1"/>
  <c r="BI102" i="1"/>
  <c r="BJ102" i="1"/>
  <c r="BK102" i="1"/>
  <c r="BL102" i="1" s="1"/>
  <c r="BM102" i="1"/>
  <c r="H102" i="1" s="1"/>
  <c r="I102" i="1" s="1"/>
  <c r="BF103" i="1"/>
  <c r="BG103" i="1"/>
  <c r="BH103" i="1"/>
  <c r="BI103" i="1"/>
  <c r="BJ103" i="1"/>
  <c r="BK103" i="1"/>
  <c r="BL103" i="1" s="1"/>
  <c r="BM103" i="1"/>
  <c r="H103" i="1" s="1"/>
  <c r="I103" i="1" s="1"/>
  <c r="BF104" i="1"/>
  <c r="BG104" i="1"/>
  <c r="BH104" i="1"/>
  <c r="BI104" i="1"/>
  <c r="BJ104" i="1"/>
  <c r="BK104" i="1"/>
  <c r="BL104" i="1" s="1"/>
  <c r="BM104" i="1"/>
  <c r="H104" i="1" s="1"/>
  <c r="I104" i="1" s="1"/>
  <c r="BF105" i="1"/>
  <c r="BG105" i="1"/>
  <c r="BH105" i="1"/>
  <c r="BI105" i="1"/>
  <c r="BJ105" i="1"/>
  <c r="BK105" i="1"/>
  <c r="BL105" i="1" s="1"/>
  <c r="BM105" i="1"/>
  <c r="H105" i="1" s="1"/>
  <c r="I105" i="1" s="1"/>
  <c r="BF106" i="1"/>
  <c r="BG106" i="1"/>
  <c r="BH106" i="1"/>
  <c r="BI106" i="1"/>
  <c r="BJ106" i="1"/>
  <c r="BK106" i="1"/>
  <c r="BL106" i="1" s="1"/>
  <c r="BM106" i="1"/>
  <c r="H106" i="1" s="1"/>
  <c r="I106" i="1" s="1"/>
  <c r="BF107" i="1"/>
  <c r="BG107" i="1"/>
  <c r="BH107" i="1"/>
  <c r="BI107" i="1"/>
  <c r="BJ107" i="1"/>
  <c r="BK107" i="1"/>
  <c r="BL107" i="1" s="1"/>
  <c r="BM107" i="1"/>
  <c r="H107" i="1" s="1"/>
  <c r="I107" i="1" s="1"/>
  <c r="BF108" i="1"/>
  <c r="BG108" i="1"/>
  <c r="BH108" i="1"/>
  <c r="BI108" i="1"/>
  <c r="BJ108" i="1"/>
  <c r="BK108" i="1"/>
  <c r="BL108" i="1" s="1"/>
  <c r="BM108" i="1"/>
  <c r="H108" i="1" s="1"/>
  <c r="I108" i="1" s="1"/>
  <c r="BF109" i="1"/>
  <c r="BG109" i="1"/>
  <c r="BH109" i="1"/>
  <c r="BI109" i="1"/>
  <c r="BJ109" i="1"/>
  <c r="BK109" i="1"/>
  <c r="BL109" i="1" s="1"/>
  <c r="BM109" i="1"/>
  <c r="H109" i="1" s="1"/>
  <c r="I109" i="1" s="1"/>
  <c r="BF110" i="1"/>
  <c r="BG110" i="1"/>
  <c r="BH110" i="1"/>
  <c r="BI110" i="1"/>
  <c r="BJ110" i="1"/>
  <c r="BK110" i="1"/>
  <c r="BL110" i="1" s="1"/>
  <c r="BM110" i="1"/>
  <c r="H110" i="1" s="1"/>
  <c r="I110" i="1" s="1"/>
  <c r="BF111" i="1"/>
  <c r="BG111" i="1"/>
  <c r="BH111" i="1"/>
  <c r="BI111" i="1"/>
  <c r="BJ111" i="1"/>
  <c r="BK111" i="1"/>
  <c r="BL111" i="1" s="1"/>
  <c r="BM111" i="1"/>
  <c r="H111" i="1" s="1"/>
  <c r="I111" i="1" s="1"/>
  <c r="BF112" i="1"/>
  <c r="BG112" i="1"/>
  <c r="BH112" i="1"/>
  <c r="BI112" i="1"/>
  <c r="BJ112" i="1"/>
  <c r="BK112" i="1"/>
  <c r="BL112" i="1" s="1"/>
  <c r="BM112" i="1"/>
  <c r="H112" i="1" s="1"/>
  <c r="I112" i="1" s="1"/>
  <c r="BF113" i="1"/>
  <c r="BG113" i="1"/>
  <c r="BH113" i="1"/>
  <c r="BI113" i="1"/>
  <c r="BJ113" i="1"/>
  <c r="BK113" i="1"/>
  <c r="BL113" i="1" s="1"/>
  <c r="BM113" i="1"/>
  <c r="H113" i="1" s="1"/>
  <c r="I113" i="1" s="1"/>
  <c r="BF114" i="1"/>
  <c r="BG114" i="1"/>
  <c r="BH114" i="1"/>
  <c r="BI114" i="1"/>
  <c r="BJ114" i="1"/>
  <c r="BK114" i="1"/>
  <c r="BL114" i="1" s="1"/>
  <c r="BM114" i="1"/>
  <c r="H114" i="1" s="1"/>
  <c r="I114" i="1" s="1"/>
  <c r="BF115" i="1"/>
  <c r="BG115" i="1"/>
  <c r="BH115" i="1"/>
  <c r="BI115" i="1"/>
  <c r="BJ115" i="1"/>
  <c r="BK115" i="1"/>
  <c r="BL115" i="1" s="1"/>
  <c r="BM115" i="1"/>
  <c r="H115" i="1" s="1"/>
  <c r="I115" i="1" s="1"/>
  <c r="BF116" i="1"/>
  <c r="BG116" i="1"/>
  <c r="BH116" i="1"/>
  <c r="BI116" i="1"/>
  <c r="BJ116" i="1"/>
  <c r="BK116" i="1"/>
  <c r="BL116" i="1" s="1"/>
  <c r="BM116" i="1"/>
  <c r="H116" i="1" s="1"/>
  <c r="I116" i="1" s="1"/>
  <c r="BF117" i="1"/>
  <c r="BG117" i="1"/>
  <c r="BH117" i="1"/>
  <c r="BI117" i="1"/>
  <c r="BJ117" i="1"/>
  <c r="BK117" i="1"/>
  <c r="BL117" i="1" s="1"/>
  <c r="BM117" i="1"/>
  <c r="H117" i="1" s="1"/>
  <c r="I117" i="1" s="1"/>
  <c r="BF118" i="1"/>
  <c r="BG118" i="1"/>
  <c r="BH118" i="1"/>
  <c r="BI118" i="1"/>
  <c r="BJ118" i="1"/>
  <c r="BK118" i="1"/>
  <c r="BL118" i="1" s="1"/>
  <c r="BM118" i="1"/>
  <c r="H118" i="1" s="1"/>
  <c r="I118" i="1" s="1"/>
  <c r="BF119" i="1"/>
  <c r="BG119" i="1"/>
  <c r="BH119" i="1"/>
  <c r="BI119" i="1"/>
  <c r="BJ119" i="1"/>
  <c r="BK119" i="1"/>
  <c r="BL119" i="1" s="1"/>
  <c r="BM119" i="1"/>
  <c r="H119" i="1" s="1"/>
  <c r="I119" i="1" s="1"/>
  <c r="BF120" i="1"/>
  <c r="BG120" i="1"/>
  <c r="BH120" i="1"/>
  <c r="BI120" i="1"/>
  <c r="BJ120" i="1"/>
  <c r="BK120" i="1"/>
  <c r="BL120" i="1" s="1"/>
  <c r="BM120" i="1"/>
  <c r="H120" i="1" s="1"/>
  <c r="I120" i="1" s="1"/>
  <c r="BF121" i="1"/>
  <c r="BG121" i="1"/>
  <c r="BH121" i="1"/>
  <c r="BI121" i="1"/>
  <c r="BJ121" i="1"/>
  <c r="BK121" i="1"/>
  <c r="BL121" i="1" s="1"/>
  <c r="BM121" i="1"/>
  <c r="H121" i="1" s="1"/>
  <c r="I121" i="1" s="1"/>
  <c r="BF122" i="1"/>
  <c r="BG122" i="1"/>
  <c r="BH122" i="1"/>
  <c r="BI122" i="1"/>
  <c r="BJ122" i="1"/>
  <c r="BK122" i="1"/>
  <c r="BL122" i="1" s="1"/>
  <c r="BM122" i="1"/>
  <c r="H122" i="1" s="1"/>
  <c r="I122" i="1" s="1"/>
  <c r="BF123" i="1"/>
  <c r="BG123" i="1"/>
  <c r="BH123" i="1"/>
  <c r="BI123" i="1"/>
  <c r="BJ123" i="1"/>
  <c r="BK123" i="1"/>
  <c r="BL123" i="1" s="1"/>
  <c r="BM123" i="1"/>
  <c r="H123" i="1" s="1"/>
  <c r="I123" i="1" s="1"/>
  <c r="BF124" i="1"/>
  <c r="BG124" i="1"/>
  <c r="BH124" i="1"/>
  <c r="BI124" i="1"/>
  <c r="BJ124" i="1"/>
  <c r="BK124" i="1"/>
  <c r="BL124" i="1" s="1"/>
  <c r="BM124" i="1"/>
  <c r="H124" i="1" s="1"/>
  <c r="I124" i="1" s="1"/>
  <c r="BF125" i="1"/>
  <c r="BG125" i="1"/>
  <c r="BH125" i="1"/>
  <c r="BI125" i="1"/>
  <c r="BJ125" i="1"/>
  <c r="BK125" i="1"/>
  <c r="BL125" i="1" s="1"/>
  <c r="BM125" i="1"/>
  <c r="H125" i="1" s="1"/>
  <c r="I125" i="1" s="1"/>
  <c r="BF126" i="1"/>
  <c r="BG126" i="1"/>
  <c r="BH126" i="1"/>
  <c r="BI126" i="1"/>
  <c r="BJ126" i="1"/>
  <c r="BK126" i="1"/>
  <c r="BL126" i="1" s="1"/>
  <c r="BM126" i="1"/>
  <c r="H126" i="1" s="1"/>
  <c r="I126" i="1" s="1"/>
  <c r="BF127" i="1"/>
  <c r="BG127" i="1"/>
  <c r="BH127" i="1"/>
  <c r="BI127" i="1"/>
  <c r="BJ127" i="1"/>
  <c r="BK127" i="1"/>
  <c r="BL127" i="1" s="1"/>
  <c r="BM127" i="1"/>
  <c r="H127" i="1" s="1"/>
  <c r="I127" i="1" s="1"/>
  <c r="BF128" i="1"/>
  <c r="BG128" i="1"/>
  <c r="BH128" i="1"/>
  <c r="BI128" i="1"/>
  <c r="BJ128" i="1"/>
  <c r="BK128" i="1"/>
  <c r="BL128" i="1" s="1"/>
  <c r="BM128" i="1"/>
  <c r="H128" i="1" s="1"/>
  <c r="I128" i="1" s="1"/>
  <c r="BF129" i="1"/>
  <c r="BG129" i="1"/>
  <c r="BH129" i="1"/>
  <c r="BI129" i="1"/>
  <c r="BJ129" i="1"/>
  <c r="BK129" i="1"/>
  <c r="BL129" i="1" s="1"/>
  <c r="BM129" i="1"/>
  <c r="H129" i="1" s="1"/>
  <c r="I129" i="1" s="1"/>
  <c r="BF130" i="1"/>
  <c r="BG130" i="1"/>
  <c r="BH130" i="1"/>
  <c r="BI130" i="1"/>
  <c r="BJ130" i="1"/>
  <c r="BK130" i="1"/>
  <c r="BL130" i="1" s="1"/>
  <c r="BM130" i="1"/>
  <c r="H130" i="1" s="1"/>
  <c r="I130" i="1" s="1"/>
  <c r="BF131" i="1"/>
  <c r="BG131" i="1"/>
  <c r="BH131" i="1"/>
  <c r="BI131" i="1"/>
  <c r="BJ131" i="1"/>
  <c r="BK131" i="1"/>
  <c r="BL131" i="1" s="1"/>
  <c r="BM131" i="1"/>
  <c r="H131" i="1" s="1"/>
  <c r="I131" i="1" s="1"/>
  <c r="BF132" i="1"/>
  <c r="BG132" i="1"/>
  <c r="BH132" i="1"/>
  <c r="BI132" i="1"/>
  <c r="BJ132" i="1"/>
  <c r="BK132" i="1"/>
  <c r="BL132" i="1" s="1"/>
  <c r="BM132" i="1"/>
  <c r="H132" i="1" s="1"/>
  <c r="I132" i="1" s="1"/>
  <c r="BF133" i="1"/>
  <c r="BG133" i="1"/>
  <c r="BH133" i="1"/>
  <c r="BI133" i="1"/>
  <c r="BJ133" i="1"/>
  <c r="BK133" i="1"/>
  <c r="BL133" i="1" s="1"/>
  <c r="BM133" i="1"/>
  <c r="H133" i="1" s="1"/>
  <c r="I133" i="1" s="1"/>
  <c r="BF134" i="1"/>
  <c r="BG134" i="1"/>
  <c r="BH134" i="1"/>
  <c r="BI134" i="1"/>
  <c r="BJ134" i="1"/>
  <c r="BK134" i="1"/>
  <c r="BL134" i="1" s="1"/>
  <c r="BM134" i="1"/>
  <c r="H134" i="1" s="1"/>
  <c r="I134" i="1" s="1"/>
  <c r="BF135" i="1"/>
  <c r="BG135" i="1"/>
  <c r="BH135" i="1"/>
  <c r="BI135" i="1"/>
  <c r="BJ135" i="1"/>
  <c r="BK135" i="1"/>
  <c r="BL135" i="1" s="1"/>
  <c r="BM135" i="1"/>
  <c r="H135" i="1" s="1"/>
  <c r="I135" i="1" s="1"/>
  <c r="BF136" i="1"/>
  <c r="BG136" i="1"/>
  <c r="BH136" i="1"/>
  <c r="BI136" i="1"/>
  <c r="BJ136" i="1"/>
  <c r="BK136" i="1"/>
  <c r="BL136" i="1" s="1"/>
  <c r="BM136" i="1"/>
  <c r="H136" i="1" s="1"/>
  <c r="I136" i="1" s="1"/>
  <c r="BF137" i="1"/>
  <c r="BG137" i="1"/>
  <c r="BH137" i="1"/>
  <c r="BI137" i="1"/>
  <c r="BJ137" i="1"/>
  <c r="BK137" i="1"/>
  <c r="BL137" i="1" s="1"/>
  <c r="BM137" i="1"/>
  <c r="H137" i="1" s="1"/>
  <c r="I137" i="1" s="1"/>
  <c r="BF138" i="1"/>
  <c r="BG138" i="1"/>
  <c r="BH138" i="1"/>
  <c r="BI138" i="1"/>
  <c r="BJ138" i="1"/>
  <c r="BK138" i="1"/>
  <c r="BL138" i="1" s="1"/>
  <c r="BM138" i="1"/>
  <c r="H138" i="1" s="1"/>
  <c r="I138" i="1" s="1"/>
  <c r="BF139" i="1"/>
  <c r="BG139" i="1"/>
  <c r="BH139" i="1"/>
  <c r="BI139" i="1"/>
  <c r="BJ139" i="1"/>
  <c r="BK139" i="1"/>
  <c r="BL139" i="1" s="1"/>
  <c r="BM139" i="1"/>
  <c r="H139" i="1" s="1"/>
  <c r="I139" i="1" s="1"/>
  <c r="BF140" i="1"/>
  <c r="BG140" i="1"/>
  <c r="BH140" i="1"/>
  <c r="BI140" i="1"/>
  <c r="BJ140" i="1"/>
  <c r="BK140" i="1"/>
  <c r="BL140" i="1" s="1"/>
  <c r="BM140" i="1"/>
  <c r="H140" i="1" s="1"/>
  <c r="I140" i="1" s="1"/>
  <c r="BF141" i="1"/>
  <c r="BG141" i="1"/>
  <c r="BH141" i="1"/>
  <c r="BI141" i="1"/>
  <c r="BJ141" i="1"/>
  <c r="BK141" i="1"/>
  <c r="BL141" i="1" s="1"/>
  <c r="BM141" i="1"/>
  <c r="H141" i="1" s="1"/>
  <c r="I141" i="1" s="1"/>
  <c r="BF142" i="1"/>
  <c r="BG142" i="1"/>
  <c r="BH142" i="1"/>
  <c r="BI142" i="1"/>
  <c r="BJ142" i="1"/>
  <c r="BK142" i="1"/>
  <c r="BL142" i="1" s="1"/>
  <c r="BM142" i="1"/>
  <c r="H142" i="1" s="1"/>
  <c r="I142" i="1" s="1"/>
  <c r="BF143" i="1"/>
  <c r="BG143" i="1"/>
  <c r="BH143" i="1"/>
  <c r="BI143" i="1"/>
  <c r="BJ143" i="1"/>
  <c r="BK143" i="1"/>
  <c r="BL143" i="1" s="1"/>
  <c r="BM143" i="1"/>
  <c r="H143" i="1" s="1"/>
  <c r="I143" i="1" s="1"/>
  <c r="BF719" i="1"/>
  <c r="BG719" i="1"/>
  <c r="BH719" i="1"/>
  <c r="BI719" i="1"/>
  <c r="BJ719" i="1"/>
  <c r="BK719" i="1"/>
  <c r="BL719" i="1" s="1"/>
  <c r="BM719" i="1"/>
  <c r="H719" i="1" s="1"/>
  <c r="I719" i="1" s="1"/>
  <c r="BF561" i="1"/>
  <c r="BG561" i="1"/>
  <c r="BH561" i="1"/>
  <c r="BI561" i="1"/>
  <c r="BJ561" i="1"/>
  <c r="BK561" i="1"/>
  <c r="BL561" i="1" s="1"/>
  <c r="BM561" i="1"/>
  <c r="H561" i="1" s="1"/>
  <c r="I561" i="1" s="1"/>
  <c r="BF151" i="1"/>
  <c r="BG151" i="1"/>
  <c r="BH151" i="1"/>
  <c r="BI151" i="1"/>
  <c r="BJ151" i="1"/>
  <c r="BK151" i="1"/>
  <c r="BL151" i="1" s="1"/>
  <c r="BM151" i="1"/>
  <c r="H151" i="1" s="1"/>
  <c r="I151" i="1" s="1"/>
  <c r="BF152" i="1"/>
  <c r="BG152" i="1"/>
  <c r="BH152" i="1"/>
  <c r="BI152" i="1"/>
  <c r="BJ152" i="1"/>
  <c r="BK152" i="1"/>
  <c r="BL152" i="1" s="1"/>
  <c r="BM152" i="1"/>
  <c r="H152" i="1" s="1"/>
  <c r="I152" i="1" s="1"/>
  <c r="BF153" i="1"/>
  <c r="BG153" i="1"/>
  <c r="BH153" i="1"/>
  <c r="BI153" i="1"/>
  <c r="BJ153" i="1"/>
  <c r="BK153" i="1"/>
  <c r="BL153" i="1" s="1"/>
  <c r="BM153" i="1"/>
  <c r="H153" i="1" s="1"/>
  <c r="I153" i="1" s="1"/>
  <c r="BF154" i="1"/>
  <c r="BG154" i="1"/>
  <c r="BH154" i="1"/>
  <c r="BI154" i="1"/>
  <c r="BJ154" i="1"/>
  <c r="BK154" i="1"/>
  <c r="BL154" i="1" s="1"/>
  <c r="BM154" i="1"/>
  <c r="H154" i="1" s="1"/>
  <c r="I154" i="1" s="1"/>
  <c r="BF155" i="1"/>
  <c r="BG155" i="1"/>
  <c r="BH155" i="1"/>
  <c r="BI155" i="1"/>
  <c r="BJ155" i="1"/>
  <c r="BK155" i="1"/>
  <c r="BL155" i="1" s="1"/>
  <c r="BM155" i="1"/>
  <c r="H155" i="1" s="1"/>
  <c r="I155" i="1" s="1"/>
  <c r="BF156" i="1"/>
  <c r="BG156" i="1"/>
  <c r="BH156" i="1"/>
  <c r="BI156" i="1"/>
  <c r="BJ156" i="1"/>
  <c r="BK156" i="1"/>
  <c r="BL156" i="1" s="1"/>
  <c r="BM156" i="1"/>
  <c r="H156" i="1" s="1"/>
  <c r="I156" i="1" s="1"/>
  <c r="BF157" i="1"/>
  <c r="BG157" i="1"/>
  <c r="BH157" i="1"/>
  <c r="BI157" i="1"/>
  <c r="BJ157" i="1"/>
  <c r="BK157" i="1"/>
  <c r="BL157" i="1" s="1"/>
  <c r="BM157" i="1"/>
  <c r="H157" i="1" s="1"/>
  <c r="I157" i="1" s="1"/>
  <c r="BF158" i="1"/>
  <c r="BG158" i="1"/>
  <c r="BH158" i="1"/>
  <c r="BI158" i="1"/>
  <c r="BJ158" i="1"/>
  <c r="BK158" i="1"/>
  <c r="BL158" i="1" s="1"/>
  <c r="BM158" i="1"/>
  <c r="H158" i="1" s="1"/>
  <c r="I158" i="1" s="1"/>
  <c r="BF159" i="1"/>
  <c r="BG159" i="1"/>
  <c r="BH159" i="1"/>
  <c r="BI159" i="1"/>
  <c r="BJ159" i="1"/>
  <c r="BK159" i="1"/>
  <c r="BL159" i="1" s="1"/>
  <c r="BM159" i="1"/>
  <c r="H159" i="1" s="1"/>
  <c r="I159" i="1" s="1"/>
  <c r="BF160" i="1"/>
  <c r="BG160" i="1"/>
  <c r="BH160" i="1"/>
  <c r="BI160" i="1"/>
  <c r="BJ160" i="1"/>
  <c r="BK160" i="1"/>
  <c r="BL160" i="1" s="1"/>
  <c r="BM160" i="1"/>
  <c r="H160" i="1" s="1"/>
  <c r="I160" i="1" s="1"/>
  <c r="BF161" i="1"/>
  <c r="BG161" i="1"/>
  <c r="BH161" i="1"/>
  <c r="BI161" i="1"/>
  <c r="BJ161" i="1"/>
  <c r="BK161" i="1"/>
  <c r="BL161" i="1" s="1"/>
  <c r="BM161" i="1"/>
  <c r="H161" i="1" s="1"/>
  <c r="I161" i="1" s="1"/>
  <c r="BF162" i="1"/>
  <c r="BG162" i="1"/>
  <c r="BH162" i="1"/>
  <c r="BI162" i="1"/>
  <c r="BJ162" i="1"/>
  <c r="BK162" i="1"/>
  <c r="BL162" i="1" s="1"/>
  <c r="BM162" i="1"/>
  <c r="H162" i="1" s="1"/>
  <c r="I162" i="1" s="1"/>
  <c r="BF163" i="1"/>
  <c r="BG163" i="1"/>
  <c r="BH163" i="1"/>
  <c r="BI163" i="1"/>
  <c r="BJ163" i="1"/>
  <c r="BK163" i="1"/>
  <c r="BL163" i="1" s="1"/>
  <c r="BM163" i="1"/>
  <c r="H163" i="1" s="1"/>
  <c r="I163" i="1" s="1"/>
  <c r="BF164" i="1"/>
  <c r="BG164" i="1"/>
  <c r="BH164" i="1"/>
  <c r="BI164" i="1"/>
  <c r="BJ164" i="1"/>
  <c r="BK164" i="1"/>
  <c r="BL164" i="1" s="1"/>
  <c r="BM164" i="1"/>
  <c r="H164" i="1" s="1"/>
  <c r="I164" i="1" s="1"/>
  <c r="BF165" i="1"/>
  <c r="BG165" i="1"/>
  <c r="BH165" i="1"/>
  <c r="BI165" i="1"/>
  <c r="BJ165" i="1"/>
  <c r="BK165" i="1"/>
  <c r="BL165" i="1" s="1"/>
  <c r="BM165" i="1"/>
  <c r="H165" i="1" s="1"/>
  <c r="I165" i="1" s="1"/>
  <c r="BF166" i="1"/>
  <c r="BG166" i="1"/>
  <c r="BH166" i="1"/>
  <c r="BI166" i="1"/>
  <c r="BJ166" i="1"/>
  <c r="BK166" i="1"/>
  <c r="BL166" i="1" s="1"/>
  <c r="BM166" i="1"/>
  <c r="H166" i="1" s="1"/>
  <c r="I166" i="1" s="1"/>
  <c r="BF167" i="1"/>
  <c r="BG167" i="1"/>
  <c r="BH167" i="1"/>
  <c r="BI167" i="1"/>
  <c r="BJ167" i="1"/>
  <c r="BK167" i="1"/>
  <c r="BL167" i="1" s="1"/>
  <c r="BM167" i="1"/>
  <c r="H167" i="1" s="1"/>
  <c r="I167" i="1" s="1"/>
  <c r="BF168" i="1"/>
  <c r="BG168" i="1"/>
  <c r="BH168" i="1"/>
  <c r="BI168" i="1"/>
  <c r="BJ168" i="1"/>
  <c r="BK168" i="1"/>
  <c r="BL168" i="1" s="1"/>
  <c r="BM168" i="1"/>
  <c r="H168" i="1" s="1"/>
  <c r="I168" i="1" s="1"/>
  <c r="BF169" i="1"/>
  <c r="BG169" i="1"/>
  <c r="BH169" i="1"/>
  <c r="BI169" i="1"/>
  <c r="BJ169" i="1"/>
  <c r="BK169" i="1"/>
  <c r="BL169" i="1" s="1"/>
  <c r="BM169" i="1"/>
  <c r="H169" i="1" s="1"/>
  <c r="I169" i="1" s="1"/>
  <c r="BF170" i="1"/>
  <c r="BG170" i="1"/>
  <c r="BH170" i="1"/>
  <c r="BI170" i="1"/>
  <c r="BJ170" i="1"/>
  <c r="BK170" i="1"/>
  <c r="BL170" i="1" s="1"/>
  <c r="BM170" i="1"/>
  <c r="H170" i="1" s="1"/>
  <c r="I170" i="1" s="1"/>
  <c r="BF171" i="1"/>
  <c r="BG171" i="1"/>
  <c r="BH171" i="1"/>
  <c r="BI171" i="1"/>
  <c r="BJ171" i="1"/>
  <c r="BK171" i="1"/>
  <c r="BL171" i="1" s="1"/>
  <c r="BM171" i="1"/>
  <c r="H171" i="1" s="1"/>
  <c r="I171" i="1" s="1"/>
  <c r="BF172" i="1"/>
  <c r="BG172" i="1"/>
  <c r="BH172" i="1"/>
  <c r="BI172" i="1"/>
  <c r="BJ172" i="1"/>
  <c r="BK172" i="1"/>
  <c r="BL172" i="1" s="1"/>
  <c r="BM172" i="1"/>
  <c r="H172" i="1" s="1"/>
  <c r="I172" i="1" s="1"/>
  <c r="BF173" i="1"/>
  <c r="BG173" i="1"/>
  <c r="BH173" i="1"/>
  <c r="BI173" i="1"/>
  <c r="BJ173" i="1"/>
  <c r="BK173" i="1"/>
  <c r="BL173" i="1" s="1"/>
  <c r="BM173" i="1"/>
  <c r="H173" i="1" s="1"/>
  <c r="I173" i="1" s="1"/>
  <c r="BF174" i="1"/>
  <c r="BG174" i="1"/>
  <c r="BH174" i="1"/>
  <c r="BI174" i="1"/>
  <c r="BJ174" i="1"/>
  <c r="BK174" i="1"/>
  <c r="BL174" i="1" s="1"/>
  <c r="BM174" i="1"/>
  <c r="H174" i="1" s="1"/>
  <c r="I174" i="1" s="1"/>
  <c r="BF175" i="1"/>
  <c r="BG175" i="1"/>
  <c r="BH175" i="1"/>
  <c r="BI175" i="1"/>
  <c r="BJ175" i="1"/>
  <c r="BK175" i="1"/>
  <c r="BL175" i="1" s="1"/>
  <c r="BM175" i="1"/>
  <c r="H175" i="1" s="1"/>
  <c r="I175" i="1" s="1"/>
  <c r="BF176" i="1"/>
  <c r="BG176" i="1"/>
  <c r="BH176" i="1"/>
  <c r="BI176" i="1"/>
  <c r="BJ176" i="1"/>
  <c r="BK176" i="1"/>
  <c r="BL176" i="1" s="1"/>
  <c r="BM176" i="1"/>
  <c r="H176" i="1" s="1"/>
  <c r="I176" i="1" s="1"/>
  <c r="BF177" i="1"/>
  <c r="BG177" i="1"/>
  <c r="BH177" i="1"/>
  <c r="BI177" i="1"/>
  <c r="BJ177" i="1"/>
  <c r="BK177" i="1"/>
  <c r="BL177" i="1" s="1"/>
  <c r="BM177" i="1"/>
  <c r="H177" i="1" s="1"/>
  <c r="I177" i="1" s="1"/>
  <c r="BF178" i="1"/>
  <c r="BG178" i="1"/>
  <c r="BH178" i="1"/>
  <c r="BI178" i="1"/>
  <c r="BJ178" i="1"/>
  <c r="BK178" i="1"/>
  <c r="BL178" i="1" s="1"/>
  <c r="BM178" i="1"/>
  <c r="H178" i="1" s="1"/>
  <c r="I178" i="1" s="1"/>
  <c r="BF179" i="1"/>
  <c r="BG179" i="1"/>
  <c r="BH179" i="1"/>
  <c r="BI179" i="1"/>
  <c r="BJ179" i="1"/>
  <c r="BK179" i="1"/>
  <c r="BL179" i="1" s="1"/>
  <c r="BM179" i="1"/>
  <c r="H179" i="1" s="1"/>
  <c r="I179" i="1" s="1"/>
  <c r="BF180" i="1"/>
  <c r="BG180" i="1"/>
  <c r="BH180" i="1"/>
  <c r="BI180" i="1"/>
  <c r="BJ180" i="1"/>
  <c r="BK180" i="1"/>
  <c r="BL180" i="1" s="1"/>
  <c r="BM180" i="1"/>
  <c r="H180" i="1" s="1"/>
  <c r="I180" i="1" s="1"/>
  <c r="BF181" i="1"/>
  <c r="BG181" i="1"/>
  <c r="BH181" i="1"/>
  <c r="BI181" i="1"/>
  <c r="BJ181" i="1"/>
  <c r="BK181" i="1"/>
  <c r="BL181" i="1" s="1"/>
  <c r="BM181" i="1"/>
  <c r="H181" i="1" s="1"/>
  <c r="I181" i="1" s="1"/>
  <c r="BF182" i="1"/>
  <c r="BG182" i="1"/>
  <c r="BH182" i="1"/>
  <c r="BI182" i="1"/>
  <c r="BJ182" i="1"/>
  <c r="BK182" i="1"/>
  <c r="BL182" i="1" s="1"/>
  <c r="BM182" i="1"/>
  <c r="H182" i="1" s="1"/>
  <c r="I182" i="1" s="1"/>
  <c r="BF183" i="1"/>
  <c r="BG183" i="1"/>
  <c r="BH183" i="1"/>
  <c r="BI183" i="1"/>
  <c r="BJ183" i="1"/>
  <c r="BK183" i="1"/>
  <c r="BL183" i="1" s="1"/>
  <c r="BM183" i="1"/>
  <c r="H183" i="1" s="1"/>
  <c r="I183" i="1" s="1"/>
  <c r="BF184" i="1"/>
  <c r="BG184" i="1"/>
  <c r="BH184" i="1"/>
  <c r="BI184" i="1"/>
  <c r="BJ184" i="1"/>
  <c r="BK184" i="1"/>
  <c r="BL184" i="1" s="1"/>
  <c r="BM184" i="1"/>
  <c r="H184" i="1" s="1"/>
  <c r="I184" i="1" s="1"/>
  <c r="BF185" i="1"/>
  <c r="BG185" i="1"/>
  <c r="BH185" i="1"/>
  <c r="BI185" i="1"/>
  <c r="BJ185" i="1"/>
  <c r="BK185" i="1"/>
  <c r="BL185" i="1" s="1"/>
  <c r="BM185" i="1"/>
  <c r="H185" i="1" s="1"/>
  <c r="I185" i="1" s="1"/>
  <c r="BF186" i="1"/>
  <c r="BG186" i="1"/>
  <c r="BH186" i="1"/>
  <c r="BI186" i="1"/>
  <c r="BJ186" i="1"/>
  <c r="BK186" i="1"/>
  <c r="BL186" i="1" s="1"/>
  <c r="BM186" i="1"/>
  <c r="H186" i="1" s="1"/>
  <c r="I186" i="1" s="1"/>
  <c r="BF187" i="1"/>
  <c r="BG187" i="1"/>
  <c r="BH187" i="1"/>
  <c r="BI187" i="1"/>
  <c r="BJ187" i="1"/>
  <c r="BK187" i="1"/>
  <c r="BL187" i="1" s="1"/>
  <c r="BM187" i="1"/>
  <c r="H187" i="1" s="1"/>
  <c r="I187" i="1" s="1"/>
  <c r="BF188" i="1"/>
  <c r="BG188" i="1"/>
  <c r="BH188" i="1"/>
  <c r="BI188" i="1"/>
  <c r="BJ188" i="1"/>
  <c r="BK188" i="1"/>
  <c r="BL188" i="1" s="1"/>
  <c r="BM188" i="1"/>
  <c r="H188" i="1" s="1"/>
  <c r="I188" i="1" s="1"/>
  <c r="BF189" i="1"/>
  <c r="BG189" i="1"/>
  <c r="BH189" i="1"/>
  <c r="BI189" i="1"/>
  <c r="BJ189" i="1"/>
  <c r="BK189" i="1"/>
  <c r="BL189" i="1" s="1"/>
  <c r="BM189" i="1"/>
  <c r="H189" i="1" s="1"/>
  <c r="I189" i="1" s="1"/>
  <c r="BF190" i="1"/>
  <c r="BG190" i="1"/>
  <c r="BH190" i="1"/>
  <c r="BI190" i="1"/>
  <c r="BJ190" i="1"/>
  <c r="BK190" i="1"/>
  <c r="BL190" i="1" s="1"/>
  <c r="BM190" i="1"/>
  <c r="H190" i="1" s="1"/>
  <c r="I190" i="1" s="1"/>
  <c r="BF191" i="1"/>
  <c r="BG191" i="1"/>
  <c r="BH191" i="1"/>
  <c r="BI191" i="1"/>
  <c r="BJ191" i="1"/>
  <c r="BK191" i="1"/>
  <c r="BL191" i="1" s="1"/>
  <c r="BM191" i="1"/>
  <c r="H191" i="1" s="1"/>
  <c r="I191" i="1" s="1"/>
  <c r="BF192" i="1"/>
  <c r="BG192" i="1"/>
  <c r="BH192" i="1"/>
  <c r="BI192" i="1"/>
  <c r="BJ192" i="1"/>
  <c r="BK192" i="1"/>
  <c r="BL192" i="1" s="1"/>
  <c r="BM192" i="1"/>
  <c r="H192" i="1" s="1"/>
  <c r="I192" i="1" s="1"/>
  <c r="BF193" i="1"/>
  <c r="BG193" i="1"/>
  <c r="BH193" i="1"/>
  <c r="BI193" i="1"/>
  <c r="BJ193" i="1"/>
  <c r="BK193" i="1"/>
  <c r="BL193" i="1" s="1"/>
  <c r="BM193" i="1"/>
  <c r="H193" i="1" s="1"/>
  <c r="I193" i="1" s="1"/>
  <c r="BF194" i="1"/>
  <c r="BG194" i="1"/>
  <c r="BH194" i="1"/>
  <c r="BI194" i="1"/>
  <c r="BJ194" i="1"/>
  <c r="BK194" i="1"/>
  <c r="BL194" i="1" s="1"/>
  <c r="BM194" i="1"/>
  <c r="H194" i="1" s="1"/>
  <c r="I194" i="1" s="1"/>
  <c r="BF195" i="1"/>
  <c r="BG195" i="1"/>
  <c r="BH195" i="1"/>
  <c r="BI195" i="1"/>
  <c r="BJ195" i="1"/>
  <c r="BK195" i="1"/>
  <c r="BL195" i="1" s="1"/>
  <c r="BM195" i="1"/>
  <c r="H195" i="1" s="1"/>
  <c r="I195" i="1" s="1"/>
  <c r="BF196" i="1"/>
  <c r="BG196" i="1"/>
  <c r="BH196" i="1"/>
  <c r="BI196" i="1"/>
  <c r="BJ196" i="1"/>
  <c r="BK196" i="1"/>
  <c r="BL196" i="1" s="1"/>
  <c r="BM196" i="1"/>
  <c r="H196" i="1" s="1"/>
  <c r="I196" i="1" s="1"/>
  <c r="BF197" i="1"/>
  <c r="BG197" i="1"/>
  <c r="BH197" i="1"/>
  <c r="BI197" i="1"/>
  <c r="BJ197" i="1"/>
  <c r="BK197" i="1"/>
  <c r="BL197" i="1" s="1"/>
  <c r="BM197" i="1"/>
  <c r="H197" i="1" s="1"/>
  <c r="I197" i="1" s="1"/>
  <c r="BF198" i="1"/>
  <c r="BG198" i="1"/>
  <c r="BH198" i="1"/>
  <c r="BI198" i="1"/>
  <c r="BJ198" i="1"/>
  <c r="BK198" i="1"/>
  <c r="BL198" i="1" s="1"/>
  <c r="BM198" i="1"/>
  <c r="H198" i="1" s="1"/>
  <c r="I198" i="1" s="1"/>
  <c r="BF199" i="1"/>
  <c r="BG199" i="1"/>
  <c r="BH199" i="1"/>
  <c r="BI199" i="1"/>
  <c r="BJ199" i="1"/>
  <c r="BK199" i="1"/>
  <c r="BL199" i="1" s="1"/>
  <c r="BM199" i="1"/>
  <c r="H199" i="1" s="1"/>
  <c r="I199" i="1" s="1"/>
  <c r="BF200" i="1"/>
  <c r="BG200" i="1"/>
  <c r="BH200" i="1"/>
  <c r="BI200" i="1"/>
  <c r="BJ200" i="1"/>
  <c r="BK200" i="1"/>
  <c r="BL200" i="1" s="1"/>
  <c r="BM200" i="1"/>
  <c r="H200" i="1" s="1"/>
  <c r="I200" i="1" s="1"/>
  <c r="BF201" i="1"/>
  <c r="BG201" i="1"/>
  <c r="BH201" i="1"/>
  <c r="BI201" i="1"/>
  <c r="BJ201" i="1"/>
  <c r="BK201" i="1"/>
  <c r="BL201" i="1" s="1"/>
  <c r="BM201" i="1"/>
  <c r="H201" i="1" s="1"/>
  <c r="I201" i="1" s="1"/>
  <c r="BF202" i="1"/>
  <c r="BG202" i="1"/>
  <c r="BH202" i="1"/>
  <c r="BI202" i="1"/>
  <c r="BJ202" i="1"/>
  <c r="BK202" i="1"/>
  <c r="BL202" i="1" s="1"/>
  <c r="BM202" i="1"/>
  <c r="H202" i="1" s="1"/>
  <c r="I202" i="1" s="1"/>
  <c r="BF203" i="1"/>
  <c r="BG203" i="1"/>
  <c r="BH203" i="1"/>
  <c r="BI203" i="1"/>
  <c r="BJ203" i="1"/>
  <c r="BK203" i="1"/>
  <c r="BL203" i="1" s="1"/>
  <c r="BM203" i="1"/>
  <c r="H203" i="1" s="1"/>
  <c r="I203" i="1" s="1"/>
  <c r="BF204" i="1"/>
  <c r="BG204" i="1"/>
  <c r="BH204" i="1"/>
  <c r="BI204" i="1"/>
  <c r="BJ204" i="1"/>
  <c r="BK204" i="1"/>
  <c r="BL204" i="1" s="1"/>
  <c r="BM204" i="1"/>
  <c r="H204" i="1" s="1"/>
  <c r="I204" i="1" s="1"/>
  <c r="BF205" i="1"/>
  <c r="BG205" i="1"/>
  <c r="BH205" i="1"/>
  <c r="BI205" i="1"/>
  <c r="BJ205" i="1"/>
  <c r="BK205" i="1"/>
  <c r="BL205" i="1" s="1"/>
  <c r="BM205" i="1"/>
  <c r="H205" i="1" s="1"/>
  <c r="I205" i="1" s="1"/>
  <c r="BF206" i="1"/>
  <c r="BG206" i="1"/>
  <c r="BH206" i="1"/>
  <c r="BI206" i="1"/>
  <c r="BJ206" i="1"/>
  <c r="BK206" i="1"/>
  <c r="BL206" i="1" s="1"/>
  <c r="BM206" i="1"/>
  <c r="H206" i="1" s="1"/>
  <c r="I206" i="1" s="1"/>
  <c r="BF207" i="1"/>
  <c r="BG207" i="1"/>
  <c r="BH207" i="1"/>
  <c r="BI207" i="1"/>
  <c r="BJ207" i="1"/>
  <c r="BK207" i="1"/>
  <c r="BL207" i="1" s="1"/>
  <c r="BM207" i="1"/>
  <c r="H207" i="1" s="1"/>
  <c r="I207" i="1" s="1"/>
  <c r="BF208" i="1"/>
  <c r="BG208" i="1"/>
  <c r="BH208" i="1"/>
  <c r="BI208" i="1"/>
  <c r="BJ208" i="1"/>
  <c r="BK208" i="1"/>
  <c r="BL208" i="1" s="1"/>
  <c r="BM208" i="1"/>
  <c r="H208" i="1" s="1"/>
  <c r="I208" i="1" s="1"/>
  <c r="BF209" i="1"/>
  <c r="BG209" i="1"/>
  <c r="BH209" i="1"/>
  <c r="BI209" i="1"/>
  <c r="BJ209" i="1"/>
  <c r="BK209" i="1"/>
  <c r="BL209" i="1" s="1"/>
  <c r="BM209" i="1"/>
  <c r="H209" i="1" s="1"/>
  <c r="I209" i="1" s="1"/>
  <c r="BF210" i="1"/>
  <c r="BG210" i="1"/>
  <c r="BH210" i="1"/>
  <c r="BI210" i="1"/>
  <c r="BJ210" i="1"/>
  <c r="BK210" i="1"/>
  <c r="BL210" i="1" s="1"/>
  <c r="BM210" i="1"/>
  <c r="H210" i="1" s="1"/>
  <c r="I210" i="1" s="1"/>
  <c r="BF211" i="1"/>
  <c r="BG211" i="1"/>
  <c r="BH211" i="1"/>
  <c r="BI211" i="1"/>
  <c r="BJ211" i="1"/>
  <c r="BK211" i="1"/>
  <c r="BL211" i="1" s="1"/>
  <c r="BM211" i="1"/>
  <c r="H211" i="1" s="1"/>
  <c r="I211" i="1" s="1"/>
  <c r="BF212" i="1"/>
  <c r="BG212" i="1"/>
  <c r="BH212" i="1"/>
  <c r="BI212" i="1"/>
  <c r="BJ212" i="1"/>
  <c r="BK212" i="1"/>
  <c r="BL212" i="1" s="1"/>
  <c r="BM212" i="1"/>
  <c r="H212" i="1" s="1"/>
  <c r="I212" i="1" s="1"/>
  <c r="BF213" i="1"/>
  <c r="BG213" i="1"/>
  <c r="BH213" i="1"/>
  <c r="BI213" i="1"/>
  <c r="BJ213" i="1"/>
  <c r="BK213" i="1"/>
  <c r="BL213" i="1" s="1"/>
  <c r="BM213" i="1"/>
  <c r="H213" i="1" s="1"/>
  <c r="I213" i="1" s="1"/>
  <c r="BF214" i="1"/>
  <c r="BG214" i="1"/>
  <c r="BH214" i="1"/>
  <c r="BI214" i="1"/>
  <c r="BJ214" i="1"/>
  <c r="BK214" i="1"/>
  <c r="BL214" i="1" s="1"/>
  <c r="BM214" i="1"/>
  <c r="H214" i="1" s="1"/>
  <c r="I214" i="1" s="1"/>
  <c r="BF215" i="1"/>
  <c r="BG215" i="1"/>
  <c r="BH215" i="1"/>
  <c r="BI215" i="1"/>
  <c r="BJ215" i="1"/>
  <c r="BK215" i="1"/>
  <c r="BL215" i="1" s="1"/>
  <c r="BM215" i="1"/>
  <c r="H215" i="1" s="1"/>
  <c r="I215" i="1" s="1"/>
  <c r="BF216" i="1"/>
  <c r="BG216" i="1"/>
  <c r="BH216" i="1"/>
  <c r="BI216" i="1"/>
  <c r="BJ216" i="1"/>
  <c r="BK216" i="1"/>
  <c r="BL216" i="1" s="1"/>
  <c r="BM216" i="1"/>
  <c r="H216" i="1" s="1"/>
  <c r="I216" i="1" s="1"/>
  <c r="BF217" i="1"/>
  <c r="BG217" i="1"/>
  <c r="BH217" i="1"/>
  <c r="BI217" i="1"/>
  <c r="BJ217" i="1"/>
  <c r="BK217" i="1"/>
  <c r="BL217" i="1" s="1"/>
  <c r="BM217" i="1"/>
  <c r="H217" i="1" s="1"/>
  <c r="I217" i="1" s="1"/>
  <c r="BF218" i="1"/>
  <c r="BG218" i="1"/>
  <c r="BH218" i="1"/>
  <c r="BI218" i="1"/>
  <c r="BJ218" i="1"/>
  <c r="BK218" i="1"/>
  <c r="BL218" i="1" s="1"/>
  <c r="BM218" i="1"/>
  <c r="H218" i="1" s="1"/>
  <c r="I218" i="1" s="1"/>
  <c r="BF219" i="1"/>
  <c r="BG219" i="1"/>
  <c r="BH219" i="1"/>
  <c r="BI219" i="1"/>
  <c r="BJ219" i="1"/>
  <c r="BK219" i="1"/>
  <c r="BL219" i="1" s="1"/>
  <c r="BM219" i="1"/>
  <c r="H219" i="1" s="1"/>
  <c r="I219" i="1" s="1"/>
  <c r="BF220" i="1"/>
  <c r="BG220" i="1"/>
  <c r="BH220" i="1"/>
  <c r="BI220" i="1"/>
  <c r="BJ220" i="1"/>
  <c r="BK220" i="1"/>
  <c r="BL220" i="1" s="1"/>
  <c r="BM220" i="1"/>
  <c r="H220" i="1" s="1"/>
  <c r="I220" i="1" s="1"/>
  <c r="BF221" i="1"/>
  <c r="BG221" i="1"/>
  <c r="BH221" i="1"/>
  <c r="BI221" i="1"/>
  <c r="BJ221" i="1"/>
  <c r="BK221" i="1"/>
  <c r="BL221" i="1" s="1"/>
  <c r="BM221" i="1"/>
  <c r="H221" i="1" s="1"/>
  <c r="I221" i="1" s="1"/>
  <c r="BF222" i="1"/>
  <c r="BG222" i="1"/>
  <c r="BH222" i="1"/>
  <c r="BI222" i="1"/>
  <c r="BJ222" i="1"/>
  <c r="BK222" i="1"/>
  <c r="BL222" i="1" s="1"/>
  <c r="BM222" i="1"/>
  <c r="H222" i="1" s="1"/>
  <c r="I222" i="1" s="1"/>
  <c r="BF223" i="1"/>
  <c r="BG223" i="1"/>
  <c r="BH223" i="1"/>
  <c r="BI223" i="1"/>
  <c r="BJ223" i="1"/>
  <c r="BK223" i="1"/>
  <c r="BL223" i="1" s="1"/>
  <c r="BM223" i="1"/>
  <c r="H223" i="1" s="1"/>
  <c r="I223" i="1" s="1"/>
  <c r="BF224" i="1"/>
  <c r="BG224" i="1"/>
  <c r="BH224" i="1"/>
  <c r="BI224" i="1"/>
  <c r="BJ224" i="1"/>
  <c r="BK224" i="1"/>
  <c r="BL224" i="1" s="1"/>
  <c r="BM224" i="1"/>
  <c r="H224" i="1" s="1"/>
  <c r="I224" i="1" s="1"/>
  <c r="BF225" i="1"/>
  <c r="BG225" i="1"/>
  <c r="BH225" i="1"/>
  <c r="BI225" i="1"/>
  <c r="BJ225" i="1"/>
  <c r="BK225" i="1"/>
  <c r="BL225" i="1" s="1"/>
  <c r="BM225" i="1"/>
  <c r="H225" i="1" s="1"/>
  <c r="I225" i="1" s="1"/>
  <c r="BF226" i="1"/>
  <c r="BG226" i="1"/>
  <c r="BH226" i="1"/>
  <c r="BI226" i="1"/>
  <c r="BJ226" i="1"/>
  <c r="BK226" i="1"/>
  <c r="BL226" i="1" s="1"/>
  <c r="BM226" i="1"/>
  <c r="H226" i="1" s="1"/>
  <c r="I226" i="1" s="1"/>
  <c r="BF227" i="1"/>
  <c r="BG227" i="1"/>
  <c r="BH227" i="1"/>
  <c r="BI227" i="1"/>
  <c r="BJ227" i="1"/>
  <c r="BK227" i="1"/>
  <c r="BL227" i="1" s="1"/>
  <c r="BM227" i="1"/>
  <c r="H227" i="1" s="1"/>
  <c r="I227" i="1" s="1"/>
  <c r="BF228" i="1"/>
  <c r="BG228" i="1"/>
  <c r="BH228" i="1"/>
  <c r="BI228" i="1"/>
  <c r="BJ228" i="1"/>
  <c r="BK228" i="1"/>
  <c r="BL228" i="1" s="1"/>
  <c r="BM228" i="1"/>
  <c r="H228" i="1" s="1"/>
  <c r="I228" i="1" s="1"/>
  <c r="BF229" i="1"/>
  <c r="BG229" i="1"/>
  <c r="BH229" i="1"/>
  <c r="BI229" i="1"/>
  <c r="BJ229" i="1"/>
  <c r="BK229" i="1"/>
  <c r="BL229" i="1" s="1"/>
  <c r="BM229" i="1"/>
  <c r="H229" i="1" s="1"/>
  <c r="I229" i="1" s="1"/>
  <c r="BF230" i="1"/>
  <c r="BG230" i="1"/>
  <c r="BH230" i="1"/>
  <c r="BI230" i="1"/>
  <c r="BJ230" i="1"/>
  <c r="BK230" i="1"/>
  <c r="BL230" i="1" s="1"/>
  <c r="BM230" i="1"/>
  <c r="H230" i="1" s="1"/>
  <c r="I230" i="1" s="1"/>
  <c r="BF231" i="1"/>
  <c r="BG231" i="1"/>
  <c r="BH231" i="1"/>
  <c r="BI231" i="1"/>
  <c r="BJ231" i="1"/>
  <c r="BK231" i="1"/>
  <c r="BL231" i="1" s="1"/>
  <c r="BM231" i="1"/>
  <c r="H231" i="1" s="1"/>
  <c r="I231" i="1" s="1"/>
  <c r="BF232" i="1"/>
  <c r="BG232" i="1"/>
  <c r="BH232" i="1"/>
  <c r="BI232" i="1"/>
  <c r="BJ232" i="1"/>
  <c r="BK232" i="1"/>
  <c r="BL232" i="1" s="1"/>
  <c r="BM232" i="1"/>
  <c r="H232" i="1" s="1"/>
  <c r="I232" i="1" s="1"/>
  <c r="BF233" i="1"/>
  <c r="BG233" i="1"/>
  <c r="BH233" i="1"/>
  <c r="BI233" i="1"/>
  <c r="BJ233" i="1"/>
  <c r="BK233" i="1"/>
  <c r="BL233" i="1" s="1"/>
  <c r="BM233" i="1"/>
  <c r="H233" i="1" s="1"/>
  <c r="I233" i="1" s="1"/>
  <c r="BF234" i="1"/>
  <c r="BG234" i="1"/>
  <c r="BH234" i="1"/>
  <c r="BI234" i="1"/>
  <c r="BJ234" i="1"/>
  <c r="BK234" i="1"/>
  <c r="BL234" i="1" s="1"/>
  <c r="BM234" i="1"/>
  <c r="H234" i="1" s="1"/>
  <c r="I234" i="1" s="1"/>
  <c r="BF235" i="1"/>
  <c r="BG235" i="1"/>
  <c r="BH235" i="1"/>
  <c r="BI235" i="1"/>
  <c r="BJ235" i="1"/>
  <c r="BK235" i="1"/>
  <c r="BL235" i="1" s="1"/>
  <c r="BM235" i="1"/>
  <c r="H235" i="1" s="1"/>
  <c r="I235" i="1" s="1"/>
  <c r="BF236" i="1"/>
  <c r="BG236" i="1"/>
  <c r="BH236" i="1"/>
  <c r="BI236" i="1"/>
  <c r="BJ236" i="1"/>
  <c r="BK236" i="1"/>
  <c r="BL236" i="1" s="1"/>
  <c r="BM236" i="1"/>
  <c r="H236" i="1" s="1"/>
  <c r="I236" i="1" s="1"/>
  <c r="BF237" i="1"/>
  <c r="BG237" i="1"/>
  <c r="BH237" i="1"/>
  <c r="BI237" i="1"/>
  <c r="BJ237" i="1"/>
  <c r="BK237" i="1"/>
  <c r="BL237" i="1" s="1"/>
  <c r="BM237" i="1"/>
  <c r="H237" i="1" s="1"/>
  <c r="I237" i="1" s="1"/>
  <c r="BF238" i="1"/>
  <c r="BG238" i="1"/>
  <c r="BH238" i="1"/>
  <c r="BI238" i="1"/>
  <c r="BJ238" i="1"/>
  <c r="BK238" i="1"/>
  <c r="BL238" i="1" s="1"/>
  <c r="BM238" i="1"/>
  <c r="H238" i="1" s="1"/>
  <c r="I238" i="1" s="1"/>
  <c r="BF239" i="1"/>
  <c r="BG239" i="1"/>
  <c r="BH239" i="1"/>
  <c r="BI239" i="1"/>
  <c r="BJ239" i="1"/>
  <c r="BK239" i="1"/>
  <c r="BL239" i="1" s="1"/>
  <c r="BM239" i="1"/>
  <c r="H239" i="1" s="1"/>
  <c r="I239" i="1" s="1"/>
  <c r="BF240" i="1"/>
  <c r="BG240" i="1"/>
  <c r="BH240" i="1"/>
  <c r="BI240" i="1"/>
  <c r="BJ240" i="1"/>
  <c r="BK240" i="1"/>
  <c r="BL240" i="1" s="1"/>
  <c r="BM240" i="1"/>
  <c r="H240" i="1" s="1"/>
  <c r="I240" i="1" s="1"/>
  <c r="BF241" i="1"/>
  <c r="BG241" i="1"/>
  <c r="BH241" i="1"/>
  <c r="BI241" i="1"/>
  <c r="BJ241" i="1"/>
  <c r="BK241" i="1"/>
  <c r="BL241" i="1" s="1"/>
  <c r="BM241" i="1"/>
  <c r="H241" i="1" s="1"/>
  <c r="I241" i="1" s="1"/>
  <c r="BF242" i="1"/>
  <c r="BG242" i="1"/>
  <c r="BH242" i="1"/>
  <c r="BI242" i="1"/>
  <c r="BJ242" i="1"/>
  <c r="BK242" i="1"/>
  <c r="BL242" i="1" s="1"/>
  <c r="BM242" i="1"/>
  <c r="H242" i="1" s="1"/>
  <c r="I242" i="1" s="1"/>
  <c r="BF243" i="1"/>
  <c r="BG243" i="1"/>
  <c r="BH243" i="1"/>
  <c r="BI243" i="1"/>
  <c r="BJ243" i="1"/>
  <c r="BK243" i="1"/>
  <c r="BL243" i="1" s="1"/>
  <c r="BM243" i="1"/>
  <c r="H243" i="1" s="1"/>
  <c r="I243" i="1" s="1"/>
  <c r="BF244" i="1"/>
  <c r="BG244" i="1"/>
  <c r="BH244" i="1"/>
  <c r="BI244" i="1"/>
  <c r="BJ244" i="1"/>
  <c r="BK244" i="1"/>
  <c r="BL244" i="1" s="1"/>
  <c r="BM244" i="1"/>
  <c r="H244" i="1" s="1"/>
  <c r="I244" i="1" s="1"/>
  <c r="BF245" i="1"/>
  <c r="BG245" i="1"/>
  <c r="BH245" i="1"/>
  <c r="BI245" i="1"/>
  <c r="BJ245" i="1"/>
  <c r="BK245" i="1"/>
  <c r="BL245" i="1" s="1"/>
  <c r="BM245" i="1"/>
  <c r="H245" i="1" s="1"/>
  <c r="I245" i="1" s="1"/>
  <c r="BF246" i="1"/>
  <c r="BG246" i="1"/>
  <c r="BH246" i="1"/>
  <c r="BI246" i="1"/>
  <c r="BJ246" i="1"/>
  <c r="BK246" i="1"/>
  <c r="BL246" i="1" s="1"/>
  <c r="BM246" i="1"/>
  <c r="H246" i="1" s="1"/>
  <c r="I246" i="1" s="1"/>
  <c r="BF247" i="1"/>
  <c r="BG247" i="1"/>
  <c r="BH247" i="1"/>
  <c r="BI247" i="1"/>
  <c r="BJ247" i="1"/>
  <c r="BK247" i="1"/>
  <c r="BL247" i="1" s="1"/>
  <c r="BM247" i="1"/>
  <c r="H247" i="1" s="1"/>
  <c r="I247" i="1" s="1"/>
  <c r="BF248" i="1"/>
  <c r="BG248" i="1"/>
  <c r="BH248" i="1"/>
  <c r="BI248" i="1"/>
  <c r="BJ248" i="1"/>
  <c r="BK248" i="1"/>
  <c r="BL248" i="1" s="1"/>
  <c r="BM248" i="1"/>
  <c r="H248" i="1" s="1"/>
  <c r="I248" i="1" s="1"/>
  <c r="BF249" i="1"/>
  <c r="BG249" i="1"/>
  <c r="BH249" i="1"/>
  <c r="BI249" i="1"/>
  <c r="BJ249" i="1"/>
  <c r="BK249" i="1"/>
  <c r="BL249" i="1" s="1"/>
  <c r="BM249" i="1"/>
  <c r="H249" i="1" s="1"/>
  <c r="I249" i="1" s="1"/>
  <c r="BF250" i="1"/>
  <c r="BG250" i="1"/>
  <c r="BH250" i="1"/>
  <c r="BI250" i="1"/>
  <c r="BJ250" i="1"/>
  <c r="BK250" i="1"/>
  <c r="BL250" i="1" s="1"/>
  <c r="BM250" i="1"/>
  <c r="H250" i="1" s="1"/>
  <c r="I250" i="1" s="1"/>
  <c r="BF251" i="1"/>
  <c r="BG251" i="1"/>
  <c r="BH251" i="1"/>
  <c r="BI251" i="1"/>
  <c r="BJ251" i="1"/>
  <c r="BK251" i="1"/>
  <c r="BL251" i="1" s="1"/>
  <c r="BM251" i="1"/>
  <c r="H251" i="1" s="1"/>
  <c r="I251" i="1" s="1"/>
  <c r="BF252" i="1"/>
  <c r="BG252" i="1"/>
  <c r="BH252" i="1"/>
  <c r="BI252" i="1"/>
  <c r="BJ252" i="1"/>
  <c r="BK252" i="1"/>
  <c r="BL252" i="1" s="1"/>
  <c r="BM252" i="1"/>
  <c r="H252" i="1" s="1"/>
  <c r="I252" i="1" s="1"/>
  <c r="BF253" i="1"/>
  <c r="BG253" i="1"/>
  <c r="BH253" i="1"/>
  <c r="BI253" i="1"/>
  <c r="BJ253" i="1"/>
  <c r="BK253" i="1"/>
  <c r="BL253" i="1" s="1"/>
  <c r="BM253" i="1"/>
  <c r="H253" i="1" s="1"/>
  <c r="I253" i="1" s="1"/>
  <c r="BF254" i="1"/>
  <c r="BG254" i="1"/>
  <c r="BH254" i="1"/>
  <c r="BI254" i="1"/>
  <c r="BJ254" i="1"/>
  <c r="BK254" i="1"/>
  <c r="BL254" i="1" s="1"/>
  <c r="BM254" i="1"/>
  <c r="H254" i="1" s="1"/>
  <c r="I254" i="1" s="1"/>
  <c r="BF255" i="1"/>
  <c r="BG255" i="1"/>
  <c r="BH255" i="1"/>
  <c r="BI255" i="1"/>
  <c r="BJ255" i="1"/>
  <c r="BK255" i="1"/>
  <c r="BL255" i="1" s="1"/>
  <c r="BM255" i="1"/>
  <c r="H255" i="1" s="1"/>
  <c r="I255" i="1" s="1"/>
  <c r="BF256" i="1"/>
  <c r="BG256" i="1"/>
  <c r="BH256" i="1"/>
  <c r="BI256" i="1"/>
  <c r="BJ256" i="1"/>
  <c r="BK256" i="1"/>
  <c r="BL256" i="1" s="1"/>
  <c r="BM256" i="1"/>
  <c r="H256" i="1" s="1"/>
  <c r="I256" i="1" s="1"/>
  <c r="BF257" i="1"/>
  <c r="BG257" i="1"/>
  <c r="BH257" i="1"/>
  <c r="BI257" i="1"/>
  <c r="BJ257" i="1"/>
  <c r="BK257" i="1"/>
  <c r="BL257" i="1" s="1"/>
  <c r="BM257" i="1"/>
  <c r="H257" i="1" s="1"/>
  <c r="I257" i="1" s="1"/>
  <c r="BF258" i="1"/>
  <c r="BG258" i="1"/>
  <c r="BH258" i="1"/>
  <c r="BI258" i="1"/>
  <c r="BJ258" i="1"/>
  <c r="BK258" i="1"/>
  <c r="BL258" i="1" s="1"/>
  <c r="BM258" i="1"/>
  <c r="H258" i="1" s="1"/>
  <c r="I258" i="1" s="1"/>
  <c r="BF259" i="1"/>
  <c r="BG259" i="1"/>
  <c r="BH259" i="1"/>
  <c r="BI259" i="1"/>
  <c r="BJ259" i="1"/>
  <c r="BK259" i="1"/>
  <c r="BL259" i="1" s="1"/>
  <c r="BM259" i="1"/>
  <c r="H259" i="1" s="1"/>
  <c r="I259" i="1" s="1"/>
  <c r="BF260" i="1"/>
  <c r="BG260" i="1"/>
  <c r="BH260" i="1"/>
  <c r="BI260" i="1"/>
  <c r="BJ260" i="1"/>
  <c r="BK260" i="1"/>
  <c r="BL260" i="1" s="1"/>
  <c r="BM260" i="1"/>
  <c r="H260" i="1" s="1"/>
  <c r="I260" i="1" s="1"/>
  <c r="BF261" i="1"/>
  <c r="BG261" i="1"/>
  <c r="BH261" i="1"/>
  <c r="BI261" i="1"/>
  <c r="BJ261" i="1"/>
  <c r="BK261" i="1"/>
  <c r="BL261" i="1" s="1"/>
  <c r="BM261" i="1"/>
  <c r="H261" i="1" s="1"/>
  <c r="I261" i="1" s="1"/>
  <c r="BF262" i="1"/>
  <c r="BG262" i="1"/>
  <c r="BH262" i="1"/>
  <c r="BI262" i="1"/>
  <c r="BJ262" i="1"/>
  <c r="BK262" i="1"/>
  <c r="BL262" i="1" s="1"/>
  <c r="BM262" i="1"/>
  <c r="H262" i="1" s="1"/>
  <c r="I262" i="1" s="1"/>
  <c r="BF263" i="1"/>
  <c r="BG263" i="1"/>
  <c r="BH263" i="1"/>
  <c r="BI263" i="1"/>
  <c r="BJ263" i="1"/>
  <c r="BK263" i="1"/>
  <c r="BL263" i="1" s="1"/>
  <c r="BM263" i="1"/>
  <c r="H263" i="1" s="1"/>
  <c r="I263" i="1" s="1"/>
  <c r="BF264" i="1"/>
  <c r="BG264" i="1"/>
  <c r="BH264" i="1"/>
  <c r="BI264" i="1"/>
  <c r="BJ264" i="1"/>
  <c r="BK264" i="1"/>
  <c r="BL264" i="1" s="1"/>
  <c r="BM264" i="1"/>
  <c r="H264" i="1" s="1"/>
  <c r="I264" i="1" s="1"/>
  <c r="BF265" i="1"/>
  <c r="BG265" i="1"/>
  <c r="BH265" i="1"/>
  <c r="BI265" i="1"/>
  <c r="BJ265" i="1"/>
  <c r="BK265" i="1"/>
  <c r="BL265" i="1" s="1"/>
  <c r="BM265" i="1"/>
  <c r="H265" i="1" s="1"/>
  <c r="I265" i="1" s="1"/>
  <c r="BF266" i="1"/>
  <c r="BG266" i="1"/>
  <c r="BH266" i="1"/>
  <c r="BI266" i="1"/>
  <c r="BJ266" i="1"/>
  <c r="BK266" i="1"/>
  <c r="BL266" i="1" s="1"/>
  <c r="BM266" i="1"/>
  <c r="H266" i="1" s="1"/>
  <c r="I266" i="1" s="1"/>
  <c r="BF267" i="1"/>
  <c r="BG267" i="1"/>
  <c r="BH267" i="1"/>
  <c r="BI267" i="1"/>
  <c r="BJ267" i="1"/>
  <c r="BK267" i="1"/>
  <c r="BL267" i="1" s="1"/>
  <c r="BM267" i="1"/>
  <c r="H267" i="1" s="1"/>
  <c r="I267" i="1" s="1"/>
  <c r="BF268" i="1"/>
  <c r="BG268" i="1"/>
  <c r="BH268" i="1"/>
  <c r="BI268" i="1"/>
  <c r="BJ268" i="1"/>
  <c r="BK268" i="1"/>
  <c r="BL268" i="1" s="1"/>
  <c r="BM268" i="1"/>
  <c r="H268" i="1" s="1"/>
  <c r="I268" i="1" s="1"/>
  <c r="BF269" i="1"/>
  <c r="BG269" i="1"/>
  <c r="BH269" i="1"/>
  <c r="BI269" i="1"/>
  <c r="BJ269" i="1"/>
  <c r="BK269" i="1"/>
  <c r="BL269" i="1" s="1"/>
  <c r="BM269" i="1"/>
  <c r="H269" i="1" s="1"/>
  <c r="I269" i="1" s="1"/>
  <c r="BF270" i="1"/>
  <c r="BG270" i="1"/>
  <c r="BH270" i="1"/>
  <c r="BI270" i="1"/>
  <c r="BJ270" i="1"/>
  <c r="BK270" i="1"/>
  <c r="BL270" i="1" s="1"/>
  <c r="BM270" i="1"/>
  <c r="H270" i="1" s="1"/>
  <c r="I270" i="1" s="1"/>
  <c r="BF271" i="1"/>
  <c r="BG271" i="1"/>
  <c r="BH271" i="1"/>
  <c r="BI271" i="1"/>
  <c r="BJ271" i="1"/>
  <c r="BK271" i="1"/>
  <c r="BL271" i="1" s="1"/>
  <c r="BM271" i="1"/>
  <c r="H271" i="1" s="1"/>
  <c r="I271" i="1" s="1"/>
  <c r="BF272" i="1"/>
  <c r="BG272" i="1"/>
  <c r="BH272" i="1"/>
  <c r="BI272" i="1"/>
  <c r="BJ272" i="1"/>
  <c r="BK272" i="1"/>
  <c r="BL272" i="1" s="1"/>
  <c r="BM272" i="1"/>
  <c r="H272" i="1" s="1"/>
  <c r="I272" i="1" s="1"/>
  <c r="BF273" i="1"/>
  <c r="BG273" i="1"/>
  <c r="BH273" i="1"/>
  <c r="BI273" i="1"/>
  <c r="BJ273" i="1"/>
  <c r="BK273" i="1"/>
  <c r="BL273" i="1" s="1"/>
  <c r="BM273" i="1"/>
  <c r="H273" i="1" s="1"/>
  <c r="I273" i="1" s="1"/>
  <c r="BF274" i="1"/>
  <c r="BG274" i="1"/>
  <c r="BH274" i="1"/>
  <c r="BI274" i="1"/>
  <c r="BJ274" i="1"/>
  <c r="BK274" i="1"/>
  <c r="BL274" i="1" s="1"/>
  <c r="BM274" i="1"/>
  <c r="H274" i="1" s="1"/>
  <c r="I274" i="1" s="1"/>
  <c r="BF275" i="1"/>
  <c r="BG275" i="1"/>
  <c r="BH275" i="1"/>
  <c r="BI275" i="1"/>
  <c r="BJ275" i="1"/>
  <c r="BK275" i="1"/>
  <c r="BL275" i="1" s="1"/>
  <c r="BM275" i="1"/>
  <c r="H275" i="1" s="1"/>
  <c r="I275" i="1" s="1"/>
  <c r="BF276" i="1"/>
  <c r="BG276" i="1"/>
  <c r="BH276" i="1"/>
  <c r="BI276" i="1"/>
  <c r="BJ276" i="1"/>
  <c r="BK276" i="1"/>
  <c r="BL276" i="1" s="1"/>
  <c r="BM276" i="1"/>
  <c r="H276" i="1" s="1"/>
  <c r="I276" i="1" s="1"/>
  <c r="BF277" i="1"/>
  <c r="BG277" i="1"/>
  <c r="BH277" i="1"/>
  <c r="BI277" i="1"/>
  <c r="BJ277" i="1"/>
  <c r="BK277" i="1"/>
  <c r="BL277" i="1" s="1"/>
  <c r="BM277" i="1"/>
  <c r="H277" i="1" s="1"/>
  <c r="I277" i="1" s="1"/>
  <c r="BF278" i="1"/>
  <c r="BG278" i="1"/>
  <c r="BH278" i="1"/>
  <c r="BI278" i="1"/>
  <c r="BJ278" i="1"/>
  <c r="BK278" i="1"/>
  <c r="BL278" i="1" s="1"/>
  <c r="BM278" i="1"/>
  <c r="H278" i="1" s="1"/>
  <c r="I278" i="1" s="1"/>
  <c r="BF279" i="1"/>
  <c r="BG279" i="1"/>
  <c r="BH279" i="1"/>
  <c r="BI279" i="1"/>
  <c r="BJ279" i="1"/>
  <c r="BK279" i="1"/>
  <c r="BL279" i="1" s="1"/>
  <c r="BM279" i="1"/>
  <c r="H279" i="1" s="1"/>
  <c r="I279" i="1" s="1"/>
  <c r="BF280" i="1"/>
  <c r="BG280" i="1"/>
  <c r="BH280" i="1"/>
  <c r="BI280" i="1"/>
  <c r="BJ280" i="1"/>
  <c r="BK280" i="1"/>
  <c r="BL280" i="1" s="1"/>
  <c r="BM280" i="1"/>
  <c r="H280" i="1" s="1"/>
  <c r="I280" i="1" s="1"/>
  <c r="BF281" i="1"/>
  <c r="BG281" i="1"/>
  <c r="BH281" i="1"/>
  <c r="BI281" i="1"/>
  <c r="BJ281" i="1"/>
  <c r="BK281" i="1"/>
  <c r="BL281" i="1" s="1"/>
  <c r="BM281" i="1"/>
  <c r="H281" i="1" s="1"/>
  <c r="I281" i="1" s="1"/>
  <c r="BF282" i="1"/>
  <c r="BG282" i="1"/>
  <c r="BH282" i="1"/>
  <c r="BI282" i="1"/>
  <c r="BJ282" i="1"/>
  <c r="BK282" i="1"/>
  <c r="BL282" i="1" s="1"/>
  <c r="BM282" i="1"/>
  <c r="H282" i="1" s="1"/>
  <c r="I282" i="1" s="1"/>
  <c r="BF283" i="1"/>
  <c r="BG283" i="1"/>
  <c r="BH283" i="1"/>
  <c r="BI283" i="1"/>
  <c r="BJ283" i="1"/>
  <c r="BK283" i="1"/>
  <c r="BL283" i="1" s="1"/>
  <c r="BM283" i="1"/>
  <c r="H283" i="1" s="1"/>
  <c r="I283" i="1" s="1"/>
  <c r="BF284" i="1"/>
  <c r="BG284" i="1"/>
  <c r="BH284" i="1"/>
  <c r="BI284" i="1"/>
  <c r="BJ284" i="1"/>
  <c r="BK284" i="1"/>
  <c r="BL284" i="1" s="1"/>
  <c r="BM284" i="1"/>
  <c r="H284" i="1" s="1"/>
  <c r="I284" i="1" s="1"/>
  <c r="BF285" i="1"/>
  <c r="BG285" i="1"/>
  <c r="BH285" i="1"/>
  <c r="BI285" i="1"/>
  <c r="BJ285" i="1"/>
  <c r="BK285" i="1"/>
  <c r="BL285" i="1" s="1"/>
  <c r="BM285" i="1"/>
  <c r="H285" i="1" s="1"/>
  <c r="I285" i="1" s="1"/>
  <c r="BF286" i="1"/>
  <c r="BG286" i="1"/>
  <c r="BH286" i="1"/>
  <c r="BI286" i="1"/>
  <c r="BJ286" i="1"/>
  <c r="BK286" i="1"/>
  <c r="BL286" i="1" s="1"/>
  <c r="BM286" i="1"/>
  <c r="H286" i="1" s="1"/>
  <c r="I286" i="1" s="1"/>
  <c r="BF287" i="1"/>
  <c r="BG287" i="1"/>
  <c r="BH287" i="1"/>
  <c r="BI287" i="1"/>
  <c r="BJ287" i="1"/>
  <c r="BK287" i="1"/>
  <c r="BL287" i="1" s="1"/>
  <c r="BM287" i="1"/>
  <c r="H287" i="1" s="1"/>
  <c r="I287" i="1" s="1"/>
  <c r="BF288" i="1"/>
  <c r="BG288" i="1"/>
  <c r="BH288" i="1"/>
  <c r="BI288" i="1"/>
  <c r="BJ288" i="1"/>
  <c r="BK288" i="1"/>
  <c r="BL288" i="1" s="1"/>
  <c r="BM288" i="1"/>
  <c r="H288" i="1" s="1"/>
  <c r="I288" i="1" s="1"/>
  <c r="BF289" i="1"/>
  <c r="BG289" i="1"/>
  <c r="BH289" i="1"/>
  <c r="BI289" i="1"/>
  <c r="BJ289" i="1"/>
  <c r="BK289" i="1"/>
  <c r="BL289" i="1" s="1"/>
  <c r="BM289" i="1"/>
  <c r="H289" i="1" s="1"/>
  <c r="I289" i="1" s="1"/>
  <c r="BF290" i="1"/>
  <c r="BG290" i="1"/>
  <c r="BH290" i="1"/>
  <c r="BI290" i="1"/>
  <c r="BJ290" i="1"/>
  <c r="BK290" i="1"/>
  <c r="BL290" i="1" s="1"/>
  <c r="BM290" i="1"/>
  <c r="H290" i="1" s="1"/>
  <c r="I290" i="1" s="1"/>
  <c r="BF291" i="1"/>
  <c r="BG291" i="1"/>
  <c r="BH291" i="1"/>
  <c r="BI291" i="1"/>
  <c r="BJ291" i="1"/>
  <c r="BK291" i="1"/>
  <c r="BL291" i="1" s="1"/>
  <c r="BM291" i="1"/>
  <c r="H291" i="1" s="1"/>
  <c r="I291" i="1" s="1"/>
  <c r="BF292" i="1"/>
  <c r="BG292" i="1"/>
  <c r="BH292" i="1"/>
  <c r="BI292" i="1"/>
  <c r="BJ292" i="1"/>
  <c r="BK292" i="1"/>
  <c r="BL292" i="1" s="1"/>
  <c r="BM292" i="1"/>
  <c r="H292" i="1" s="1"/>
  <c r="I292" i="1" s="1"/>
  <c r="BF293" i="1"/>
  <c r="BG293" i="1"/>
  <c r="BH293" i="1"/>
  <c r="BI293" i="1"/>
  <c r="BJ293" i="1"/>
  <c r="BK293" i="1"/>
  <c r="BL293" i="1" s="1"/>
  <c r="BM293" i="1"/>
  <c r="H293" i="1" s="1"/>
  <c r="I293" i="1" s="1"/>
  <c r="BF294" i="1"/>
  <c r="BG294" i="1"/>
  <c r="BH294" i="1"/>
  <c r="BI294" i="1"/>
  <c r="BJ294" i="1"/>
  <c r="BK294" i="1"/>
  <c r="BL294" i="1" s="1"/>
  <c r="BM294" i="1"/>
  <c r="H294" i="1" s="1"/>
  <c r="I294" i="1" s="1"/>
  <c r="BF295" i="1"/>
  <c r="BG295" i="1"/>
  <c r="BH295" i="1"/>
  <c r="BI295" i="1"/>
  <c r="BJ295" i="1"/>
  <c r="BK295" i="1"/>
  <c r="BL295" i="1" s="1"/>
  <c r="BM295" i="1"/>
  <c r="H295" i="1" s="1"/>
  <c r="I295" i="1" s="1"/>
  <c r="BF296" i="1"/>
  <c r="BG296" i="1"/>
  <c r="BH296" i="1"/>
  <c r="BI296" i="1"/>
  <c r="BJ296" i="1"/>
  <c r="BK296" i="1"/>
  <c r="BL296" i="1" s="1"/>
  <c r="BM296" i="1"/>
  <c r="H296" i="1" s="1"/>
  <c r="I296" i="1" s="1"/>
  <c r="BF297" i="1"/>
  <c r="BG297" i="1"/>
  <c r="BH297" i="1"/>
  <c r="BI297" i="1"/>
  <c r="BJ297" i="1"/>
  <c r="BK297" i="1"/>
  <c r="BL297" i="1" s="1"/>
  <c r="BM297" i="1"/>
  <c r="H297" i="1" s="1"/>
  <c r="I297" i="1" s="1"/>
  <c r="BF298" i="1"/>
  <c r="BG298" i="1"/>
  <c r="BH298" i="1"/>
  <c r="BI298" i="1"/>
  <c r="BJ298" i="1"/>
  <c r="BK298" i="1"/>
  <c r="BL298" i="1" s="1"/>
  <c r="BM298" i="1"/>
  <c r="H298" i="1" s="1"/>
  <c r="I298" i="1" s="1"/>
  <c r="BF299" i="1"/>
  <c r="BG299" i="1"/>
  <c r="BH299" i="1"/>
  <c r="BI299" i="1"/>
  <c r="BJ299" i="1"/>
  <c r="BK299" i="1"/>
  <c r="BL299" i="1" s="1"/>
  <c r="BM299" i="1"/>
  <c r="H299" i="1" s="1"/>
  <c r="I299" i="1" s="1"/>
  <c r="BF300" i="1"/>
  <c r="BG300" i="1"/>
  <c r="BH300" i="1"/>
  <c r="BI300" i="1"/>
  <c r="BJ300" i="1"/>
  <c r="BK300" i="1"/>
  <c r="BL300" i="1" s="1"/>
  <c r="BM300" i="1"/>
  <c r="H300" i="1" s="1"/>
  <c r="I300" i="1" s="1"/>
  <c r="BF301" i="1"/>
  <c r="BG301" i="1"/>
  <c r="BH301" i="1"/>
  <c r="BI301" i="1"/>
  <c r="BJ301" i="1"/>
  <c r="BK301" i="1"/>
  <c r="BL301" i="1" s="1"/>
  <c r="BM301" i="1"/>
  <c r="H301" i="1" s="1"/>
  <c r="I301" i="1" s="1"/>
  <c r="BF302" i="1"/>
  <c r="BG302" i="1"/>
  <c r="BH302" i="1"/>
  <c r="BI302" i="1"/>
  <c r="BJ302" i="1"/>
  <c r="BK302" i="1"/>
  <c r="BL302" i="1" s="1"/>
  <c r="BM302" i="1"/>
  <c r="H302" i="1" s="1"/>
  <c r="I302" i="1" s="1"/>
  <c r="BF303" i="1"/>
  <c r="BG303" i="1"/>
  <c r="BH303" i="1"/>
  <c r="BI303" i="1"/>
  <c r="BJ303" i="1"/>
  <c r="BK303" i="1"/>
  <c r="BL303" i="1" s="1"/>
  <c r="BM303" i="1"/>
  <c r="H303" i="1" s="1"/>
  <c r="I303" i="1" s="1"/>
  <c r="BF304" i="1"/>
  <c r="BG304" i="1"/>
  <c r="BH304" i="1"/>
  <c r="BI304" i="1"/>
  <c r="BJ304" i="1"/>
  <c r="BK304" i="1"/>
  <c r="BL304" i="1" s="1"/>
  <c r="BM304" i="1"/>
  <c r="H304" i="1" s="1"/>
  <c r="I304" i="1" s="1"/>
  <c r="BF305" i="1"/>
  <c r="BG305" i="1"/>
  <c r="BH305" i="1"/>
  <c r="BI305" i="1"/>
  <c r="BJ305" i="1"/>
  <c r="BK305" i="1"/>
  <c r="BL305" i="1" s="1"/>
  <c r="BM305" i="1"/>
  <c r="H305" i="1" s="1"/>
  <c r="I305" i="1" s="1"/>
  <c r="BF306" i="1"/>
  <c r="BG306" i="1"/>
  <c r="BH306" i="1"/>
  <c r="BI306" i="1"/>
  <c r="BJ306" i="1"/>
  <c r="BK306" i="1"/>
  <c r="BL306" i="1" s="1"/>
  <c r="BM306" i="1"/>
  <c r="H306" i="1" s="1"/>
  <c r="I306" i="1" s="1"/>
  <c r="BF307" i="1"/>
  <c r="BG307" i="1"/>
  <c r="BH307" i="1"/>
  <c r="BI307" i="1"/>
  <c r="BJ307" i="1"/>
  <c r="BK307" i="1"/>
  <c r="BL307" i="1" s="1"/>
  <c r="BM307" i="1"/>
  <c r="H307" i="1" s="1"/>
  <c r="I307" i="1" s="1"/>
  <c r="BF308" i="1"/>
  <c r="BG308" i="1"/>
  <c r="BH308" i="1"/>
  <c r="BI308" i="1"/>
  <c r="BJ308" i="1"/>
  <c r="BK308" i="1"/>
  <c r="BL308" i="1" s="1"/>
  <c r="BM308" i="1"/>
  <c r="H308" i="1" s="1"/>
  <c r="I308" i="1" s="1"/>
  <c r="BF309" i="1"/>
  <c r="BG309" i="1"/>
  <c r="BH309" i="1"/>
  <c r="BI309" i="1"/>
  <c r="BJ309" i="1"/>
  <c r="BK309" i="1"/>
  <c r="BL309" i="1" s="1"/>
  <c r="BM309" i="1"/>
  <c r="H309" i="1" s="1"/>
  <c r="I309" i="1" s="1"/>
  <c r="BF310" i="1"/>
  <c r="BG310" i="1"/>
  <c r="BH310" i="1"/>
  <c r="BI310" i="1"/>
  <c r="BJ310" i="1"/>
  <c r="BK310" i="1"/>
  <c r="BL310" i="1" s="1"/>
  <c r="BM310" i="1"/>
  <c r="H310" i="1" s="1"/>
  <c r="I310" i="1" s="1"/>
  <c r="BF311" i="1"/>
  <c r="BG311" i="1"/>
  <c r="BH311" i="1"/>
  <c r="BI311" i="1"/>
  <c r="BJ311" i="1"/>
  <c r="BK311" i="1"/>
  <c r="BL311" i="1" s="1"/>
  <c r="BM311" i="1"/>
  <c r="H311" i="1" s="1"/>
  <c r="I311" i="1" s="1"/>
  <c r="BF312" i="1"/>
  <c r="BG312" i="1"/>
  <c r="BH312" i="1"/>
  <c r="BI312" i="1"/>
  <c r="BJ312" i="1"/>
  <c r="BK312" i="1"/>
  <c r="BL312" i="1" s="1"/>
  <c r="BM312" i="1"/>
  <c r="H312" i="1" s="1"/>
  <c r="I312" i="1" s="1"/>
  <c r="BF313" i="1"/>
  <c r="BG313" i="1"/>
  <c r="BH313" i="1"/>
  <c r="BI313" i="1"/>
  <c r="BJ313" i="1"/>
  <c r="BK313" i="1"/>
  <c r="BL313" i="1" s="1"/>
  <c r="BM313" i="1"/>
  <c r="H313" i="1" s="1"/>
  <c r="I313" i="1" s="1"/>
  <c r="BF314" i="1"/>
  <c r="BG314" i="1"/>
  <c r="BH314" i="1"/>
  <c r="BI314" i="1"/>
  <c r="BJ314" i="1"/>
  <c r="BK314" i="1"/>
  <c r="BL314" i="1" s="1"/>
  <c r="BM314" i="1"/>
  <c r="H314" i="1" s="1"/>
  <c r="I314" i="1" s="1"/>
  <c r="BF315" i="1"/>
  <c r="BG315" i="1"/>
  <c r="BH315" i="1"/>
  <c r="BI315" i="1"/>
  <c r="BJ315" i="1"/>
  <c r="BK315" i="1"/>
  <c r="BL315" i="1" s="1"/>
  <c r="BM315" i="1"/>
  <c r="H315" i="1" s="1"/>
  <c r="I315" i="1" s="1"/>
  <c r="BF316" i="1"/>
  <c r="BG316" i="1"/>
  <c r="BH316" i="1"/>
  <c r="BI316" i="1"/>
  <c r="BJ316" i="1"/>
  <c r="BK316" i="1"/>
  <c r="BL316" i="1" s="1"/>
  <c r="BM316" i="1"/>
  <c r="H316" i="1" s="1"/>
  <c r="I316" i="1" s="1"/>
  <c r="BF317" i="1"/>
  <c r="BG317" i="1"/>
  <c r="BH317" i="1"/>
  <c r="BI317" i="1"/>
  <c r="BJ317" i="1"/>
  <c r="BK317" i="1"/>
  <c r="BL317" i="1" s="1"/>
  <c r="BM317" i="1"/>
  <c r="H317" i="1" s="1"/>
  <c r="I317" i="1" s="1"/>
  <c r="BF318" i="1"/>
  <c r="BG318" i="1"/>
  <c r="BH318" i="1"/>
  <c r="BI318" i="1"/>
  <c r="BJ318" i="1"/>
  <c r="BK318" i="1"/>
  <c r="BL318" i="1" s="1"/>
  <c r="BM318" i="1"/>
  <c r="H318" i="1" s="1"/>
  <c r="I318" i="1" s="1"/>
  <c r="BF319" i="1"/>
  <c r="BG319" i="1"/>
  <c r="BH319" i="1"/>
  <c r="BI319" i="1"/>
  <c r="BJ319" i="1"/>
  <c r="BK319" i="1"/>
  <c r="BL319" i="1" s="1"/>
  <c r="BM319" i="1"/>
  <c r="H319" i="1" s="1"/>
  <c r="I319" i="1" s="1"/>
  <c r="BF320" i="1"/>
  <c r="BG320" i="1"/>
  <c r="BH320" i="1"/>
  <c r="BI320" i="1"/>
  <c r="BJ320" i="1"/>
  <c r="BK320" i="1"/>
  <c r="BL320" i="1" s="1"/>
  <c r="BM320" i="1"/>
  <c r="H320" i="1" s="1"/>
  <c r="I320" i="1" s="1"/>
  <c r="BF321" i="1"/>
  <c r="BG321" i="1"/>
  <c r="BH321" i="1"/>
  <c r="BI321" i="1"/>
  <c r="BJ321" i="1"/>
  <c r="BK321" i="1"/>
  <c r="BL321" i="1" s="1"/>
  <c r="BM321" i="1"/>
  <c r="H321" i="1" s="1"/>
  <c r="I321" i="1" s="1"/>
  <c r="BF322" i="1"/>
  <c r="BG322" i="1"/>
  <c r="BH322" i="1"/>
  <c r="BI322" i="1"/>
  <c r="BJ322" i="1"/>
  <c r="BK322" i="1"/>
  <c r="BL322" i="1" s="1"/>
  <c r="BM322" i="1"/>
  <c r="H322" i="1" s="1"/>
  <c r="I322" i="1" s="1"/>
  <c r="BF323" i="1"/>
  <c r="BG323" i="1"/>
  <c r="BH323" i="1"/>
  <c r="BI323" i="1"/>
  <c r="BJ323" i="1"/>
  <c r="BK323" i="1"/>
  <c r="BL323" i="1" s="1"/>
  <c r="BM323" i="1"/>
  <c r="H323" i="1" s="1"/>
  <c r="I323" i="1" s="1"/>
  <c r="BF324" i="1"/>
  <c r="BG324" i="1"/>
  <c r="BH324" i="1"/>
  <c r="BI324" i="1"/>
  <c r="BJ324" i="1"/>
  <c r="BK324" i="1"/>
  <c r="BL324" i="1" s="1"/>
  <c r="BM324" i="1"/>
  <c r="H324" i="1" s="1"/>
  <c r="I324" i="1" s="1"/>
  <c r="BF325" i="1"/>
  <c r="BG325" i="1"/>
  <c r="BH325" i="1"/>
  <c r="BI325" i="1"/>
  <c r="BJ325" i="1"/>
  <c r="BK325" i="1"/>
  <c r="BL325" i="1" s="1"/>
  <c r="BM325" i="1"/>
  <c r="H325" i="1" s="1"/>
  <c r="I325" i="1" s="1"/>
  <c r="BF326" i="1"/>
  <c r="BG326" i="1"/>
  <c r="BH326" i="1"/>
  <c r="BI326" i="1"/>
  <c r="BJ326" i="1"/>
  <c r="BK326" i="1"/>
  <c r="BL326" i="1" s="1"/>
  <c r="BM326" i="1"/>
  <c r="H326" i="1" s="1"/>
  <c r="I326" i="1" s="1"/>
  <c r="BF327" i="1"/>
  <c r="BG327" i="1"/>
  <c r="BH327" i="1"/>
  <c r="BI327" i="1"/>
  <c r="BJ327" i="1"/>
  <c r="BK327" i="1"/>
  <c r="BL327" i="1" s="1"/>
  <c r="BM327" i="1"/>
  <c r="H327" i="1" s="1"/>
  <c r="I327" i="1" s="1"/>
  <c r="BF328" i="1"/>
  <c r="BG328" i="1"/>
  <c r="BH328" i="1"/>
  <c r="BI328" i="1"/>
  <c r="BJ328" i="1"/>
  <c r="BK328" i="1"/>
  <c r="BL328" i="1" s="1"/>
  <c r="BM328" i="1"/>
  <c r="H328" i="1" s="1"/>
  <c r="I328" i="1" s="1"/>
  <c r="BF329" i="1"/>
  <c r="BG329" i="1"/>
  <c r="BH329" i="1"/>
  <c r="BI329" i="1"/>
  <c r="BJ329" i="1"/>
  <c r="BK329" i="1"/>
  <c r="BL329" i="1" s="1"/>
  <c r="BM329" i="1"/>
  <c r="H329" i="1" s="1"/>
  <c r="I329" i="1" s="1"/>
  <c r="BF330" i="1"/>
  <c r="BG330" i="1"/>
  <c r="BH330" i="1"/>
  <c r="BI330" i="1"/>
  <c r="BJ330" i="1"/>
  <c r="BK330" i="1"/>
  <c r="BL330" i="1" s="1"/>
  <c r="BM330" i="1"/>
  <c r="H330" i="1" s="1"/>
  <c r="I330" i="1" s="1"/>
  <c r="BF331" i="1"/>
  <c r="BG331" i="1"/>
  <c r="BH331" i="1"/>
  <c r="BI331" i="1"/>
  <c r="BJ331" i="1"/>
  <c r="BK331" i="1"/>
  <c r="BL331" i="1" s="1"/>
  <c r="BM331" i="1"/>
  <c r="H331" i="1" s="1"/>
  <c r="I331" i="1" s="1"/>
  <c r="BF332" i="1"/>
  <c r="BG332" i="1"/>
  <c r="BH332" i="1"/>
  <c r="BI332" i="1"/>
  <c r="BJ332" i="1"/>
  <c r="BK332" i="1"/>
  <c r="BL332" i="1" s="1"/>
  <c r="BM332" i="1"/>
  <c r="H332" i="1" s="1"/>
  <c r="I332" i="1" s="1"/>
  <c r="BF333" i="1"/>
  <c r="BG333" i="1"/>
  <c r="BH333" i="1"/>
  <c r="BI333" i="1"/>
  <c r="BJ333" i="1"/>
  <c r="BK333" i="1"/>
  <c r="BL333" i="1" s="1"/>
  <c r="BM333" i="1"/>
  <c r="H333" i="1" s="1"/>
  <c r="I333" i="1" s="1"/>
  <c r="BF334" i="1"/>
  <c r="BG334" i="1"/>
  <c r="BH334" i="1"/>
  <c r="BI334" i="1"/>
  <c r="BJ334" i="1"/>
  <c r="BK334" i="1"/>
  <c r="BL334" i="1" s="1"/>
  <c r="BM334" i="1"/>
  <c r="H334" i="1" s="1"/>
  <c r="I334" i="1" s="1"/>
  <c r="BF335" i="1"/>
  <c r="BG335" i="1"/>
  <c r="BH335" i="1"/>
  <c r="BI335" i="1"/>
  <c r="BJ335" i="1"/>
  <c r="BK335" i="1"/>
  <c r="BL335" i="1" s="1"/>
  <c r="BM335" i="1"/>
  <c r="H335" i="1" s="1"/>
  <c r="I335" i="1" s="1"/>
  <c r="BF336" i="1"/>
  <c r="BG336" i="1"/>
  <c r="BH336" i="1"/>
  <c r="BI336" i="1"/>
  <c r="BJ336" i="1"/>
  <c r="BK336" i="1"/>
  <c r="BL336" i="1" s="1"/>
  <c r="BM336" i="1"/>
  <c r="H336" i="1" s="1"/>
  <c r="I336" i="1" s="1"/>
  <c r="BF337" i="1"/>
  <c r="BG337" i="1"/>
  <c r="BH337" i="1"/>
  <c r="BI337" i="1"/>
  <c r="BJ337" i="1"/>
  <c r="BK337" i="1"/>
  <c r="BL337" i="1" s="1"/>
  <c r="BM337" i="1"/>
  <c r="H337" i="1" s="1"/>
  <c r="I337" i="1" s="1"/>
  <c r="BF338" i="1"/>
  <c r="BG338" i="1"/>
  <c r="BH338" i="1"/>
  <c r="BI338" i="1"/>
  <c r="BJ338" i="1"/>
  <c r="BK338" i="1"/>
  <c r="BL338" i="1" s="1"/>
  <c r="BM338" i="1"/>
  <c r="H338" i="1" s="1"/>
  <c r="I338" i="1" s="1"/>
  <c r="BF339" i="1"/>
  <c r="BG339" i="1"/>
  <c r="BH339" i="1"/>
  <c r="BI339" i="1"/>
  <c r="BJ339" i="1"/>
  <c r="BK339" i="1"/>
  <c r="BL339" i="1" s="1"/>
  <c r="BM339" i="1"/>
  <c r="H339" i="1" s="1"/>
  <c r="I339" i="1" s="1"/>
  <c r="BG340" i="1"/>
  <c r="BH340" i="1"/>
  <c r="BI340" i="1"/>
  <c r="BJ340" i="1"/>
  <c r="BK340" i="1"/>
  <c r="BL340" i="1" s="1"/>
  <c r="BM340" i="1"/>
  <c r="H340" i="1" s="1"/>
  <c r="I340" i="1" s="1"/>
  <c r="BF341" i="1"/>
  <c r="BG341" i="1"/>
  <c r="BH341" i="1"/>
  <c r="BI341" i="1"/>
  <c r="BJ341" i="1"/>
  <c r="BK341" i="1"/>
  <c r="BL341" i="1" s="1"/>
  <c r="BM341" i="1"/>
  <c r="H341" i="1" s="1"/>
  <c r="I341" i="1" s="1"/>
  <c r="BF342" i="1"/>
  <c r="BG342" i="1"/>
  <c r="BH342" i="1"/>
  <c r="BI342" i="1"/>
  <c r="BJ342" i="1"/>
  <c r="BK342" i="1"/>
  <c r="BL342" i="1" s="1"/>
  <c r="BM342" i="1"/>
  <c r="H342" i="1" s="1"/>
  <c r="I342" i="1" s="1"/>
  <c r="BF343" i="1"/>
  <c r="BG343" i="1"/>
  <c r="BH343" i="1"/>
  <c r="BI343" i="1"/>
  <c r="BJ343" i="1"/>
  <c r="BK343" i="1"/>
  <c r="BL343" i="1" s="1"/>
  <c r="BM343" i="1"/>
  <c r="H343" i="1" s="1"/>
  <c r="I343" i="1" s="1"/>
  <c r="BF344" i="1"/>
  <c r="BG344" i="1"/>
  <c r="BH344" i="1"/>
  <c r="BI344" i="1"/>
  <c r="BJ344" i="1"/>
  <c r="BK344" i="1"/>
  <c r="BL344" i="1" s="1"/>
  <c r="BM344" i="1"/>
  <c r="H344" i="1" s="1"/>
  <c r="I344" i="1" s="1"/>
  <c r="BF345" i="1"/>
  <c r="BG345" i="1"/>
  <c r="BH345" i="1"/>
  <c r="BI345" i="1"/>
  <c r="BJ345" i="1"/>
  <c r="BK345" i="1"/>
  <c r="BL345" i="1" s="1"/>
  <c r="BM345" i="1"/>
  <c r="H345" i="1" s="1"/>
  <c r="I345" i="1" s="1"/>
  <c r="BF346" i="1"/>
  <c r="BG346" i="1"/>
  <c r="BH346" i="1"/>
  <c r="BI346" i="1"/>
  <c r="BJ346" i="1"/>
  <c r="BK346" i="1"/>
  <c r="BL346" i="1" s="1"/>
  <c r="BM346" i="1"/>
  <c r="H346" i="1" s="1"/>
  <c r="I346" i="1" s="1"/>
  <c r="BF347" i="1"/>
  <c r="BG347" i="1"/>
  <c r="BH347" i="1"/>
  <c r="BI347" i="1"/>
  <c r="BJ347" i="1"/>
  <c r="BK347" i="1"/>
  <c r="BL347" i="1" s="1"/>
  <c r="BM347" i="1"/>
  <c r="H347" i="1" s="1"/>
  <c r="I347" i="1" s="1"/>
  <c r="BF348" i="1"/>
  <c r="BG348" i="1"/>
  <c r="BH348" i="1"/>
  <c r="BI348" i="1"/>
  <c r="BJ348" i="1"/>
  <c r="BK348" i="1"/>
  <c r="BL348" i="1" s="1"/>
  <c r="BM348" i="1"/>
  <c r="H348" i="1" s="1"/>
  <c r="I348" i="1" s="1"/>
  <c r="BF349" i="1"/>
  <c r="BG349" i="1"/>
  <c r="BH349" i="1"/>
  <c r="BI349" i="1"/>
  <c r="BJ349" i="1"/>
  <c r="BK349" i="1"/>
  <c r="BL349" i="1" s="1"/>
  <c r="BM349" i="1"/>
  <c r="H349" i="1" s="1"/>
  <c r="I349" i="1" s="1"/>
  <c r="BF350" i="1"/>
  <c r="BG350" i="1"/>
  <c r="BH350" i="1"/>
  <c r="BI350" i="1"/>
  <c r="BJ350" i="1"/>
  <c r="BK350" i="1"/>
  <c r="BL350" i="1" s="1"/>
  <c r="BM350" i="1"/>
  <c r="H350" i="1" s="1"/>
  <c r="I350" i="1" s="1"/>
  <c r="BF351" i="1"/>
  <c r="BG351" i="1"/>
  <c r="BH351" i="1"/>
  <c r="BI351" i="1"/>
  <c r="BJ351" i="1"/>
  <c r="BK351" i="1"/>
  <c r="BL351" i="1" s="1"/>
  <c r="BM351" i="1"/>
  <c r="H351" i="1" s="1"/>
  <c r="I351" i="1" s="1"/>
  <c r="BF352" i="1"/>
  <c r="BG352" i="1"/>
  <c r="BH352" i="1"/>
  <c r="BI352" i="1"/>
  <c r="BJ352" i="1"/>
  <c r="BK352" i="1"/>
  <c r="BL352" i="1" s="1"/>
  <c r="BM352" i="1"/>
  <c r="H352" i="1" s="1"/>
  <c r="I352" i="1" s="1"/>
  <c r="BF353" i="1"/>
  <c r="BG353" i="1"/>
  <c r="BH353" i="1"/>
  <c r="BI353" i="1"/>
  <c r="BJ353" i="1"/>
  <c r="BK353" i="1"/>
  <c r="BL353" i="1" s="1"/>
  <c r="BM353" i="1"/>
  <c r="H353" i="1" s="1"/>
  <c r="I353" i="1" s="1"/>
  <c r="BF354" i="1"/>
  <c r="BG354" i="1"/>
  <c r="BH354" i="1"/>
  <c r="BI354" i="1"/>
  <c r="BJ354" i="1"/>
  <c r="BK354" i="1"/>
  <c r="BL354" i="1" s="1"/>
  <c r="BM354" i="1"/>
  <c r="H354" i="1" s="1"/>
  <c r="I354" i="1" s="1"/>
  <c r="BF355" i="1"/>
  <c r="BG355" i="1"/>
  <c r="BH355" i="1"/>
  <c r="BI355" i="1"/>
  <c r="BJ355" i="1"/>
  <c r="BK355" i="1"/>
  <c r="BL355" i="1" s="1"/>
  <c r="BM355" i="1"/>
  <c r="H355" i="1" s="1"/>
  <c r="I355" i="1" s="1"/>
  <c r="BF356" i="1"/>
  <c r="BG356" i="1"/>
  <c r="BH356" i="1"/>
  <c r="BI356" i="1"/>
  <c r="BJ356" i="1"/>
  <c r="BK356" i="1"/>
  <c r="BL356" i="1" s="1"/>
  <c r="BM356" i="1"/>
  <c r="H356" i="1" s="1"/>
  <c r="I356" i="1" s="1"/>
  <c r="BF357" i="1"/>
  <c r="BG357" i="1"/>
  <c r="BH357" i="1"/>
  <c r="BI357" i="1"/>
  <c r="BJ357" i="1"/>
  <c r="BK357" i="1"/>
  <c r="BL357" i="1" s="1"/>
  <c r="BM357" i="1"/>
  <c r="H357" i="1" s="1"/>
  <c r="I357" i="1" s="1"/>
  <c r="BF358" i="1"/>
  <c r="BG358" i="1"/>
  <c r="BH358" i="1"/>
  <c r="BI358" i="1"/>
  <c r="BJ358" i="1"/>
  <c r="BK358" i="1"/>
  <c r="BL358" i="1" s="1"/>
  <c r="BM358" i="1"/>
  <c r="H358" i="1" s="1"/>
  <c r="I358" i="1" s="1"/>
  <c r="BF359" i="1"/>
  <c r="BG359" i="1"/>
  <c r="BH359" i="1"/>
  <c r="BI359" i="1"/>
  <c r="BJ359" i="1"/>
  <c r="BK359" i="1"/>
  <c r="BL359" i="1" s="1"/>
  <c r="BM359" i="1"/>
  <c r="H359" i="1" s="1"/>
  <c r="I359" i="1" s="1"/>
  <c r="BF360" i="1"/>
  <c r="BG360" i="1"/>
  <c r="BH360" i="1"/>
  <c r="BI360" i="1"/>
  <c r="BJ360" i="1"/>
  <c r="BK360" i="1"/>
  <c r="BL360" i="1" s="1"/>
  <c r="BM360" i="1"/>
  <c r="H360" i="1" s="1"/>
  <c r="I360" i="1" s="1"/>
  <c r="BF361" i="1"/>
  <c r="BG361" i="1"/>
  <c r="BH361" i="1"/>
  <c r="BI361" i="1"/>
  <c r="BJ361" i="1"/>
  <c r="BK361" i="1"/>
  <c r="BL361" i="1" s="1"/>
  <c r="BM361" i="1"/>
  <c r="H361" i="1" s="1"/>
  <c r="I361" i="1" s="1"/>
  <c r="BF362" i="1"/>
  <c r="BG362" i="1"/>
  <c r="BH362" i="1"/>
  <c r="BI362" i="1"/>
  <c r="BJ362" i="1"/>
  <c r="BK362" i="1"/>
  <c r="BL362" i="1" s="1"/>
  <c r="BM362" i="1"/>
  <c r="H362" i="1" s="1"/>
  <c r="I362" i="1" s="1"/>
  <c r="BF363" i="1"/>
  <c r="BG363" i="1"/>
  <c r="BH363" i="1"/>
  <c r="BI363" i="1"/>
  <c r="BJ363" i="1"/>
  <c r="BK363" i="1"/>
  <c r="BL363" i="1" s="1"/>
  <c r="BM363" i="1"/>
  <c r="H363" i="1" s="1"/>
  <c r="I363" i="1" s="1"/>
  <c r="BF364" i="1"/>
  <c r="BG364" i="1"/>
  <c r="BH364" i="1"/>
  <c r="BI364" i="1"/>
  <c r="BJ364" i="1"/>
  <c r="BK364" i="1"/>
  <c r="BL364" i="1" s="1"/>
  <c r="BM364" i="1"/>
  <c r="H364" i="1" s="1"/>
  <c r="I364" i="1" s="1"/>
  <c r="BF365" i="1"/>
  <c r="BG365" i="1"/>
  <c r="BH365" i="1"/>
  <c r="BI365" i="1"/>
  <c r="BJ365" i="1"/>
  <c r="BK365" i="1"/>
  <c r="BL365" i="1" s="1"/>
  <c r="BM365" i="1"/>
  <c r="H365" i="1" s="1"/>
  <c r="I365" i="1" s="1"/>
  <c r="BF366" i="1"/>
  <c r="BG366" i="1"/>
  <c r="BH366" i="1"/>
  <c r="BI366" i="1"/>
  <c r="BJ366" i="1"/>
  <c r="BK366" i="1"/>
  <c r="BL366" i="1" s="1"/>
  <c r="BM366" i="1"/>
  <c r="H366" i="1" s="1"/>
  <c r="I366" i="1" s="1"/>
  <c r="BF367" i="1"/>
  <c r="BG367" i="1"/>
  <c r="BH367" i="1"/>
  <c r="BI367" i="1"/>
  <c r="BJ367" i="1"/>
  <c r="BK367" i="1"/>
  <c r="BL367" i="1" s="1"/>
  <c r="BM367" i="1"/>
  <c r="H367" i="1" s="1"/>
  <c r="I367" i="1" s="1"/>
  <c r="BF368" i="1"/>
  <c r="BG368" i="1"/>
  <c r="BH368" i="1"/>
  <c r="BI368" i="1"/>
  <c r="BJ368" i="1"/>
  <c r="BK368" i="1"/>
  <c r="BL368" i="1" s="1"/>
  <c r="BM368" i="1"/>
  <c r="H368" i="1" s="1"/>
  <c r="I368" i="1" s="1"/>
  <c r="BF369" i="1"/>
  <c r="BG369" i="1"/>
  <c r="BH369" i="1"/>
  <c r="BI369" i="1"/>
  <c r="BJ369" i="1"/>
  <c r="BK369" i="1"/>
  <c r="BL369" i="1" s="1"/>
  <c r="BM369" i="1"/>
  <c r="H369" i="1" s="1"/>
  <c r="I369" i="1" s="1"/>
  <c r="BF370" i="1"/>
  <c r="BG370" i="1"/>
  <c r="BH370" i="1"/>
  <c r="BI370" i="1"/>
  <c r="BJ370" i="1"/>
  <c r="BK370" i="1"/>
  <c r="BL370" i="1" s="1"/>
  <c r="BM370" i="1"/>
  <c r="H370" i="1" s="1"/>
  <c r="I370" i="1" s="1"/>
  <c r="BF371" i="1"/>
  <c r="BG371" i="1"/>
  <c r="BH371" i="1"/>
  <c r="BI371" i="1"/>
  <c r="BJ371" i="1"/>
  <c r="BK371" i="1"/>
  <c r="BL371" i="1" s="1"/>
  <c r="BM371" i="1"/>
  <c r="H371" i="1" s="1"/>
  <c r="I371" i="1" s="1"/>
  <c r="BF372" i="1"/>
  <c r="BG372" i="1"/>
  <c r="BH372" i="1"/>
  <c r="BI372" i="1"/>
  <c r="BJ372" i="1"/>
  <c r="BK372" i="1"/>
  <c r="BL372" i="1" s="1"/>
  <c r="BM372" i="1"/>
  <c r="H372" i="1" s="1"/>
  <c r="I372" i="1" s="1"/>
  <c r="BF373" i="1"/>
  <c r="BG373" i="1"/>
  <c r="BH373" i="1"/>
  <c r="BI373" i="1"/>
  <c r="BJ373" i="1"/>
  <c r="BK373" i="1"/>
  <c r="BL373" i="1" s="1"/>
  <c r="BM373" i="1"/>
  <c r="H373" i="1" s="1"/>
  <c r="I373" i="1" s="1"/>
  <c r="BF374" i="1"/>
  <c r="BG374" i="1"/>
  <c r="BH374" i="1"/>
  <c r="BI374" i="1"/>
  <c r="BJ374" i="1"/>
  <c r="BK374" i="1"/>
  <c r="BL374" i="1" s="1"/>
  <c r="BM374" i="1"/>
  <c r="H374" i="1" s="1"/>
  <c r="I374" i="1" s="1"/>
  <c r="BF375" i="1"/>
  <c r="BG375" i="1"/>
  <c r="BH375" i="1"/>
  <c r="BI375" i="1"/>
  <c r="BJ375" i="1"/>
  <c r="BK375" i="1"/>
  <c r="BL375" i="1" s="1"/>
  <c r="BM375" i="1"/>
  <c r="H375" i="1" s="1"/>
  <c r="I375" i="1" s="1"/>
  <c r="BF376" i="1"/>
  <c r="BG376" i="1"/>
  <c r="BH376" i="1"/>
  <c r="BI376" i="1"/>
  <c r="BJ376" i="1"/>
  <c r="BK376" i="1"/>
  <c r="BL376" i="1" s="1"/>
  <c r="BM376" i="1"/>
  <c r="H376" i="1" s="1"/>
  <c r="I376" i="1" s="1"/>
  <c r="BF377" i="1"/>
  <c r="BG377" i="1"/>
  <c r="BH377" i="1"/>
  <c r="BI377" i="1"/>
  <c r="BJ377" i="1"/>
  <c r="BK377" i="1"/>
  <c r="BL377" i="1" s="1"/>
  <c r="BM377" i="1"/>
  <c r="H377" i="1" s="1"/>
  <c r="I377" i="1" s="1"/>
  <c r="BF378" i="1"/>
  <c r="BG378" i="1"/>
  <c r="BH378" i="1"/>
  <c r="BI378" i="1"/>
  <c r="BJ378" i="1"/>
  <c r="BK378" i="1"/>
  <c r="BL378" i="1" s="1"/>
  <c r="BM378" i="1"/>
  <c r="H378" i="1" s="1"/>
  <c r="I378" i="1" s="1"/>
  <c r="BF379" i="1"/>
  <c r="BG379" i="1"/>
  <c r="BH379" i="1"/>
  <c r="BI379" i="1"/>
  <c r="BJ379" i="1"/>
  <c r="BK379" i="1"/>
  <c r="BL379" i="1" s="1"/>
  <c r="BM379" i="1"/>
  <c r="H379" i="1" s="1"/>
  <c r="I379" i="1" s="1"/>
  <c r="BF380" i="1"/>
  <c r="BG380" i="1"/>
  <c r="BH380" i="1"/>
  <c r="BI380" i="1"/>
  <c r="BJ380" i="1"/>
  <c r="BK380" i="1"/>
  <c r="BL380" i="1" s="1"/>
  <c r="BM380" i="1"/>
  <c r="H380" i="1" s="1"/>
  <c r="I380" i="1" s="1"/>
  <c r="BF381" i="1"/>
  <c r="BG381" i="1"/>
  <c r="BH381" i="1"/>
  <c r="BI381" i="1"/>
  <c r="BJ381" i="1"/>
  <c r="BK381" i="1"/>
  <c r="BL381" i="1" s="1"/>
  <c r="BM381" i="1"/>
  <c r="H381" i="1" s="1"/>
  <c r="I381" i="1" s="1"/>
  <c r="BF382" i="1"/>
  <c r="BG382" i="1"/>
  <c r="BH382" i="1"/>
  <c r="BI382" i="1"/>
  <c r="BJ382" i="1"/>
  <c r="BK382" i="1"/>
  <c r="BL382" i="1" s="1"/>
  <c r="BM382" i="1"/>
  <c r="H382" i="1" s="1"/>
  <c r="I382" i="1" s="1"/>
  <c r="BF384" i="1"/>
  <c r="BG384" i="1"/>
  <c r="BH384" i="1"/>
  <c r="BI384" i="1"/>
  <c r="BJ384" i="1"/>
  <c r="BK384" i="1"/>
  <c r="BL384" i="1" s="1"/>
  <c r="BM384" i="1"/>
  <c r="H384" i="1" s="1"/>
  <c r="I384" i="1" s="1"/>
  <c r="BF385" i="1"/>
  <c r="BG385" i="1"/>
  <c r="BH385" i="1"/>
  <c r="BI385" i="1"/>
  <c r="BJ385" i="1"/>
  <c r="BK385" i="1"/>
  <c r="BL385" i="1" s="1"/>
  <c r="BM385" i="1"/>
  <c r="H385" i="1" s="1"/>
  <c r="I385" i="1" s="1"/>
  <c r="BF386" i="1"/>
  <c r="BG386" i="1"/>
  <c r="BH386" i="1"/>
  <c r="BI386" i="1"/>
  <c r="BJ386" i="1"/>
  <c r="BK386" i="1"/>
  <c r="BL386" i="1" s="1"/>
  <c r="BM386" i="1"/>
  <c r="H386" i="1" s="1"/>
  <c r="I386" i="1" s="1"/>
  <c r="BF387" i="1"/>
  <c r="BG387" i="1"/>
  <c r="BH387" i="1"/>
  <c r="BI387" i="1"/>
  <c r="BJ387" i="1"/>
  <c r="BK387" i="1"/>
  <c r="BL387" i="1" s="1"/>
  <c r="BM387" i="1"/>
  <c r="H387" i="1" s="1"/>
  <c r="I387" i="1" s="1"/>
  <c r="BF388" i="1"/>
  <c r="BG388" i="1"/>
  <c r="BH388" i="1"/>
  <c r="BI388" i="1"/>
  <c r="BJ388" i="1"/>
  <c r="BK388" i="1"/>
  <c r="BL388" i="1" s="1"/>
  <c r="BM388" i="1"/>
  <c r="H388" i="1" s="1"/>
  <c r="I388" i="1" s="1"/>
  <c r="BF389" i="1"/>
  <c r="BG389" i="1"/>
  <c r="BH389" i="1"/>
  <c r="BI389" i="1"/>
  <c r="BJ389" i="1"/>
  <c r="BK389" i="1"/>
  <c r="BL389" i="1" s="1"/>
  <c r="BM389" i="1"/>
  <c r="H389" i="1" s="1"/>
  <c r="I389" i="1" s="1"/>
  <c r="BF390" i="1"/>
  <c r="BG390" i="1"/>
  <c r="BH390" i="1"/>
  <c r="BI390" i="1"/>
  <c r="BJ390" i="1"/>
  <c r="BK390" i="1"/>
  <c r="BL390" i="1" s="1"/>
  <c r="BM390" i="1"/>
  <c r="H390" i="1" s="1"/>
  <c r="I390" i="1" s="1"/>
  <c r="BF391" i="1"/>
  <c r="BG391" i="1"/>
  <c r="BH391" i="1"/>
  <c r="BI391" i="1"/>
  <c r="BJ391" i="1"/>
  <c r="BK391" i="1"/>
  <c r="BL391" i="1" s="1"/>
  <c r="BM391" i="1"/>
  <c r="H391" i="1" s="1"/>
  <c r="I391" i="1" s="1"/>
  <c r="BF392" i="1"/>
  <c r="BG392" i="1"/>
  <c r="BH392" i="1"/>
  <c r="BI392" i="1"/>
  <c r="BJ392" i="1"/>
  <c r="BK392" i="1"/>
  <c r="BL392" i="1" s="1"/>
  <c r="BM392" i="1"/>
  <c r="H392" i="1" s="1"/>
  <c r="I392" i="1" s="1"/>
  <c r="BF393" i="1"/>
  <c r="BG393" i="1"/>
  <c r="BH393" i="1"/>
  <c r="BI393" i="1"/>
  <c r="BJ393" i="1"/>
  <c r="BK393" i="1"/>
  <c r="BL393" i="1" s="1"/>
  <c r="BM393" i="1"/>
  <c r="H393" i="1" s="1"/>
  <c r="I393" i="1" s="1"/>
  <c r="BF394" i="1"/>
  <c r="BG394" i="1"/>
  <c r="BH394" i="1"/>
  <c r="BI394" i="1"/>
  <c r="BJ394" i="1"/>
  <c r="BK394" i="1"/>
  <c r="BL394" i="1" s="1"/>
  <c r="BM394" i="1"/>
  <c r="H394" i="1" s="1"/>
  <c r="I394" i="1" s="1"/>
  <c r="BF395" i="1"/>
  <c r="BG395" i="1"/>
  <c r="BH395" i="1"/>
  <c r="BI395" i="1"/>
  <c r="BJ395" i="1"/>
  <c r="BK395" i="1"/>
  <c r="BL395" i="1" s="1"/>
  <c r="BM395" i="1"/>
  <c r="H395" i="1" s="1"/>
  <c r="I395" i="1" s="1"/>
  <c r="BF396" i="1"/>
  <c r="BG396" i="1"/>
  <c r="BH396" i="1"/>
  <c r="BI396" i="1"/>
  <c r="BJ396" i="1"/>
  <c r="BK396" i="1"/>
  <c r="BL396" i="1" s="1"/>
  <c r="BM396" i="1"/>
  <c r="H396" i="1" s="1"/>
  <c r="I396" i="1" s="1"/>
  <c r="BF397" i="1"/>
  <c r="BG397" i="1"/>
  <c r="BH397" i="1"/>
  <c r="BI397" i="1"/>
  <c r="BJ397" i="1"/>
  <c r="BK397" i="1"/>
  <c r="BL397" i="1" s="1"/>
  <c r="BM397" i="1"/>
  <c r="H397" i="1" s="1"/>
  <c r="I397" i="1" s="1"/>
  <c r="BF398" i="1"/>
  <c r="BG398" i="1"/>
  <c r="BH398" i="1"/>
  <c r="BI398" i="1"/>
  <c r="BJ398" i="1"/>
  <c r="BK398" i="1"/>
  <c r="BL398" i="1" s="1"/>
  <c r="BM398" i="1"/>
  <c r="H398" i="1" s="1"/>
  <c r="I398" i="1" s="1"/>
  <c r="BF399" i="1"/>
  <c r="BG399" i="1"/>
  <c r="BH399" i="1"/>
  <c r="BI399" i="1"/>
  <c r="BJ399" i="1"/>
  <c r="BK399" i="1"/>
  <c r="BL399" i="1" s="1"/>
  <c r="BM399" i="1"/>
  <c r="H399" i="1" s="1"/>
  <c r="I399" i="1" s="1"/>
  <c r="BF400" i="1"/>
  <c r="BG400" i="1"/>
  <c r="BH400" i="1"/>
  <c r="BI400" i="1"/>
  <c r="BJ400" i="1"/>
  <c r="BK400" i="1"/>
  <c r="BL400" i="1" s="1"/>
  <c r="BM400" i="1"/>
  <c r="H400" i="1" s="1"/>
  <c r="I400" i="1" s="1"/>
  <c r="BF401" i="1"/>
  <c r="BG401" i="1"/>
  <c r="BH401" i="1"/>
  <c r="BI401" i="1"/>
  <c r="BJ401" i="1"/>
  <c r="BK401" i="1"/>
  <c r="BL401" i="1" s="1"/>
  <c r="BM401" i="1"/>
  <c r="H401" i="1" s="1"/>
  <c r="I401" i="1" s="1"/>
  <c r="BF402" i="1"/>
  <c r="BG402" i="1"/>
  <c r="BH402" i="1"/>
  <c r="BI402" i="1"/>
  <c r="BJ402" i="1"/>
  <c r="BK402" i="1"/>
  <c r="BL402" i="1" s="1"/>
  <c r="BM402" i="1"/>
  <c r="H402" i="1" s="1"/>
  <c r="I402" i="1" s="1"/>
  <c r="BF403" i="1"/>
  <c r="BG403" i="1"/>
  <c r="BH403" i="1"/>
  <c r="BI403" i="1"/>
  <c r="BJ403" i="1"/>
  <c r="BK403" i="1"/>
  <c r="BL403" i="1" s="1"/>
  <c r="BM403" i="1"/>
  <c r="H403" i="1" s="1"/>
  <c r="I403" i="1" s="1"/>
  <c r="BF404" i="1"/>
  <c r="BG404" i="1"/>
  <c r="BH404" i="1"/>
  <c r="BI404" i="1"/>
  <c r="BJ404" i="1"/>
  <c r="BK404" i="1"/>
  <c r="BL404" i="1" s="1"/>
  <c r="BM404" i="1"/>
  <c r="H404" i="1" s="1"/>
  <c r="I404" i="1" s="1"/>
  <c r="BF405" i="1"/>
  <c r="BG405" i="1"/>
  <c r="BH405" i="1"/>
  <c r="BI405" i="1"/>
  <c r="BJ405" i="1"/>
  <c r="BK405" i="1"/>
  <c r="BL405" i="1" s="1"/>
  <c r="BM405" i="1"/>
  <c r="H405" i="1" s="1"/>
  <c r="I405" i="1" s="1"/>
  <c r="BF406" i="1"/>
  <c r="BG406" i="1"/>
  <c r="BH406" i="1"/>
  <c r="BI406" i="1"/>
  <c r="BJ406" i="1"/>
  <c r="BK406" i="1"/>
  <c r="BL406" i="1" s="1"/>
  <c r="BM406" i="1"/>
  <c r="H406" i="1" s="1"/>
  <c r="I406" i="1" s="1"/>
  <c r="BF407" i="1"/>
  <c r="BG407" i="1"/>
  <c r="BH407" i="1"/>
  <c r="BI407" i="1"/>
  <c r="BJ407" i="1"/>
  <c r="BK407" i="1"/>
  <c r="BL407" i="1" s="1"/>
  <c r="BM407" i="1"/>
  <c r="H407" i="1" s="1"/>
  <c r="I407" i="1" s="1"/>
  <c r="BF408" i="1"/>
  <c r="BG408" i="1"/>
  <c r="BH408" i="1"/>
  <c r="BI408" i="1"/>
  <c r="BJ408" i="1"/>
  <c r="BK408" i="1"/>
  <c r="BL408" i="1" s="1"/>
  <c r="BM408" i="1"/>
  <c r="H408" i="1" s="1"/>
  <c r="I408" i="1" s="1"/>
  <c r="BF409" i="1"/>
  <c r="BG409" i="1"/>
  <c r="BH409" i="1"/>
  <c r="BI409" i="1"/>
  <c r="BJ409" i="1"/>
  <c r="BK409" i="1"/>
  <c r="BL409" i="1" s="1"/>
  <c r="BM409" i="1"/>
  <c r="H409" i="1" s="1"/>
  <c r="I409" i="1" s="1"/>
  <c r="BF410" i="1"/>
  <c r="BG410" i="1"/>
  <c r="BH410" i="1"/>
  <c r="BI410" i="1"/>
  <c r="BJ410" i="1"/>
  <c r="BK410" i="1"/>
  <c r="BL410" i="1" s="1"/>
  <c r="BM410" i="1"/>
  <c r="H410" i="1" s="1"/>
  <c r="I410" i="1" s="1"/>
  <c r="BF411" i="1"/>
  <c r="BG411" i="1"/>
  <c r="BH411" i="1"/>
  <c r="BI411" i="1"/>
  <c r="BJ411" i="1"/>
  <c r="BK411" i="1"/>
  <c r="BL411" i="1" s="1"/>
  <c r="BM411" i="1"/>
  <c r="H411" i="1" s="1"/>
  <c r="I411" i="1" s="1"/>
  <c r="BF412" i="1"/>
  <c r="BG412" i="1"/>
  <c r="BH412" i="1"/>
  <c r="BI412" i="1"/>
  <c r="BJ412" i="1"/>
  <c r="BK412" i="1"/>
  <c r="BL412" i="1" s="1"/>
  <c r="BM412" i="1"/>
  <c r="H412" i="1" s="1"/>
  <c r="I412" i="1" s="1"/>
  <c r="BF413" i="1"/>
  <c r="BG413" i="1"/>
  <c r="BH413" i="1"/>
  <c r="BI413" i="1"/>
  <c r="BJ413" i="1"/>
  <c r="BK413" i="1"/>
  <c r="BL413" i="1" s="1"/>
  <c r="BM413" i="1"/>
  <c r="H413" i="1" s="1"/>
  <c r="I413" i="1" s="1"/>
  <c r="BF414" i="1"/>
  <c r="BG414" i="1"/>
  <c r="BH414" i="1"/>
  <c r="BI414" i="1"/>
  <c r="BJ414" i="1"/>
  <c r="BK414" i="1"/>
  <c r="BL414" i="1" s="1"/>
  <c r="BM414" i="1"/>
  <c r="H414" i="1" s="1"/>
  <c r="I414" i="1" s="1"/>
  <c r="BF415" i="1"/>
  <c r="BG415" i="1"/>
  <c r="BH415" i="1"/>
  <c r="BI415" i="1"/>
  <c r="BJ415" i="1"/>
  <c r="BK415" i="1"/>
  <c r="BL415" i="1" s="1"/>
  <c r="BM415" i="1"/>
  <c r="H415" i="1" s="1"/>
  <c r="I415" i="1" s="1"/>
  <c r="BF416" i="1"/>
  <c r="BG416" i="1"/>
  <c r="BH416" i="1"/>
  <c r="BI416" i="1"/>
  <c r="BJ416" i="1"/>
  <c r="BK416" i="1"/>
  <c r="BL416" i="1" s="1"/>
  <c r="BM416" i="1"/>
  <c r="H416" i="1" s="1"/>
  <c r="I416" i="1" s="1"/>
  <c r="BF417" i="1"/>
  <c r="BG417" i="1"/>
  <c r="BH417" i="1"/>
  <c r="BI417" i="1"/>
  <c r="BJ417" i="1"/>
  <c r="BK417" i="1"/>
  <c r="BL417" i="1" s="1"/>
  <c r="BM417" i="1"/>
  <c r="H417" i="1" s="1"/>
  <c r="I417" i="1" s="1"/>
  <c r="BF418" i="1"/>
  <c r="BG418" i="1"/>
  <c r="BH418" i="1"/>
  <c r="BI418" i="1"/>
  <c r="BJ418" i="1"/>
  <c r="BK418" i="1"/>
  <c r="BL418" i="1" s="1"/>
  <c r="BM418" i="1"/>
  <c r="H418" i="1" s="1"/>
  <c r="I418" i="1" s="1"/>
  <c r="BF419" i="1"/>
  <c r="BG419" i="1"/>
  <c r="BH419" i="1"/>
  <c r="BI419" i="1"/>
  <c r="BJ419" i="1"/>
  <c r="BK419" i="1"/>
  <c r="BL419" i="1" s="1"/>
  <c r="BM419" i="1"/>
  <c r="H419" i="1" s="1"/>
  <c r="I419" i="1" s="1"/>
  <c r="BF420" i="1"/>
  <c r="BG420" i="1"/>
  <c r="BH420" i="1"/>
  <c r="BI420" i="1"/>
  <c r="BJ420" i="1"/>
  <c r="BK420" i="1"/>
  <c r="BL420" i="1" s="1"/>
  <c r="BM420" i="1"/>
  <c r="H420" i="1" s="1"/>
  <c r="I420" i="1" s="1"/>
  <c r="BF421" i="1"/>
  <c r="BG421" i="1"/>
  <c r="BH421" i="1"/>
  <c r="BI421" i="1"/>
  <c r="BJ421" i="1"/>
  <c r="BK421" i="1"/>
  <c r="BL421" i="1" s="1"/>
  <c r="BM421" i="1"/>
  <c r="H421" i="1" s="1"/>
  <c r="I421" i="1" s="1"/>
  <c r="BF422" i="1"/>
  <c r="BG422" i="1"/>
  <c r="BH422" i="1"/>
  <c r="BI422" i="1"/>
  <c r="BJ422" i="1"/>
  <c r="BK422" i="1"/>
  <c r="BL422" i="1" s="1"/>
  <c r="BM422" i="1"/>
  <c r="H422" i="1" s="1"/>
  <c r="I422" i="1" s="1"/>
  <c r="BF423" i="1"/>
  <c r="BG423" i="1"/>
  <c r="BH423" i="1"/>
  <c r="BI423" i="1"/>
  <c r="BJ423" i="1"/>
  <c r="BK423" i="1"/>
  <c r="BL423" i="1" s="1"/>
  <c r="BM423" i="1"/>
  <c r="H423" i="1" s="1"/>
  <c r="I423" i="1" s="1"/>
  <c r="BF424" i="1"/>
  <c r="BG424" i="1"/>
  <c r="BH424" i="1"/>
  <c r="BI424" i="1"/>
  <c r="BJ424" i="1"/>
  <c r="BK424" i="1"/>
  <c r="BL424" i="1" s="1"/>
  <c r="BM424" i="1"/>
  <c r="H424" i="1" s="1"/>
  <c r="I424" i="1" s="1"/>
  <c r="BF425" i="1"/>
  <c r="BG425" i="1"/>
  <c r="BH425" i="1"/>
  <c r="BI425" i="1"/>
  <c r="BJ425" i="1"/>
  <c r="BK425" i="1"/>
  <c r="BL425" i="1" s="1"/>
  <c r="BM425" i="1"/>
  <c r="H425" i="1" s="1"/>
  <c r="I425" i="1" s="1"/>
  <c r="BF426" i="1"/>
  <c r="BG426" i="1"/>
  <c r="BH426" i="1"/>
  <c r="BI426" i="1"/>
  <c r="BJ426" i="1"/>
  <c r="BK426" i="1"/>
  <c r="BL426" i="1" s="1"/>
  <c r="BM426" i="1"/>
  <c r="H426" i="1" s="1"/>
  <c r="I426" i="1" s="1"/>
  <c r="BF427" i="1"/>
  <c r="BG427" i="1"/>
  <c r="BH427" i="1"/>
  <c r="BI427" i="1"/>
  <c r="BJ427" i="1"/>
  <c r="BK427" i="1"/>
  <c r="BL427" i="1" s="1"/>
  <c r="BM427" i="1"/>
  <c r="H427" i="1" s="1"/>
  <c r="I427" i="1" s="1"/>
  <c r="BF428" i="1"/>
  <c r="BG428" i="1"/>
  <c r="BH428" i="1"/>
  <c r="BI428" i="1"/>
  <c r="BJ428" i="1"/>
  <c r="BK428" i="1"/>
  <c r="BL428" i="1" s="1"/>
  <c r="BM428" i="1"/>
  <c r="H428" i="1" s="1"/>
  <c r="I428" i="1" s="1"/>
  <c r="BF429" i="1"/>
  <c r="BG429" i="1"/>
  <c r="BH429" i="1"/>
  <c r="BI429" i="1"/>
  <c r="BJ429" i="1"/>
  <c r="BK429" i="1"/>
  <c r="BL429" i="1" s="1"/>
  <c r="BM429" i="1"/>
  <c r="H429" i="1" s="1"/>
  <c r="I429" i="1" s="1"/>
  <c r="BF430" i="1"/>
  <c r="BG430" i="1"/>
  <c r="BH430" i="1"/>
  <c r="BI430" i="1"/>
  <c r="BJ430" i="1"/>
  <c r="BK430" i="1"/>
  <c r="BL430" i="1" s="1"/>
  <c r="BM430" i="1"/>
  <c r="H430" i="1" s="1"/>
  <c r="I430" i="1" s="1"/>
  <c r="BF431" i="1"/>
  <c r="BG431" i="1"/>
  <c r="BH431" i="1"/>
  <c r="BI431" i="1"/>
  <c r="BJ431" i="1"/>
  <c r="BK431" i="1"/>
  <c r="BL431" i="1" s="1"/>
  <c r="BM431" i="1"/>
  <c r="H431" i="1" s="1"/>
  <c r="I431" i="1" s="1"/>
  <c r="BF432" i="1"/>
  <c r="BG432" i="1"/>
  <c r="BH432" i="1"/>
  <c r="BI432" i="1"/>
  <c r="BJ432" i="1"/>
  <c r="BK432" i="1"/>
  <c r="BL432" i="1" s="1"/>
  <c r="BM432" i="1"/>
  <c r="H432" i="1" s="1"/>
  <c r="I432" i="1" s="1"/>
  <c r="BF433" i="1"/>
  <c r="BG433" i="1"/>
  <c r="BH433" i="1"/>
  <c r="BI433" i="1"/>
  <c r="BJ433" i="1"/>
  <c r="BK433" i="1"/>
  <c r="BL433" i="1" s="1"/>
  <c r="BM433" i="1"/>
  <c r="H433" i="1" s="1"/>
  <c r="I433" i="1" s="1"/>
  <c r="BF78" i="1"/>
  <c r="BG78" i="1"/>
  <c r="BH78" i="1"/>
  <c r="BI78" i="1"/>
  <c r="BJ78" i="1"/>
  <c r="BK78" i="1"/>
  <c r="BL78" i="1" s="1"/>
  <c r="BM78" i="1"/>
  <c r="H78" i="1" s="1"/>
  <c r="I78" i="1" s="1"/>
  <c r="BF146" i="1"/>
  <c r="BG146" i="1"/>
  <c r="BH146" i="1"/>
  <c r="BI146" i="1"/>
  <c r="BJ146" i="1"/>
  <c r="BK146" i="1"/>
  <c r="BL146" i="1" s="1"/>
  <c r="BM146" i="1"/>
  <c r="H146" i="1" s="1"/>
  <c r="I146" i="1" s="1"/>
  <c r="BF147" i="1"/>
  <c r="BG147" i="1"/>
  <c r="BH147" i="1"/>
  <c r="BI147" i="1"/>
  <c r="BJ147" i="1"/>
  <c r="BK147" i="1"/>
  <c r="BL147" i="1" s="1"/>
  <c r="BM147" i="1"/>
  <c r="H147" i="1" s="1"/>
  <c r="I147" i="1" s="1"/>
  <c r="BF437" i="1"/>
  <c r="BG437" i="1"/>
  <c r="BH437" i="1"/>
  <c r="BI437" i="1"/>
  <c r="BJ437" i="1"/>
  <c r="BK437" i="1"/>
  <c r="BL437" i="1" s="1"/>
  <c r="BM437" i="1"/>
  <c r="H437" i="1" s="1"/>
  <c r="I437" i="1" s="1"/>
  <c r="BF438" i="1"/>
  <c r="BG438" i="1"/>
  <c r="BH438" i="1"/>
  <c r="BI438" i="1"/>
  <c r="BJ438" i="1"/>
  <c r="BK438" i="1"/>
  <c r="BL438" i="1" s="1"/>
  <c r="BM438" i="1"/>
  <c r="H438" i="1" s="1"/>
  <c r="I438" i="1" s="1"/>
  <c r="BF439" i="1"/>
  <c r="BG439" i="1"/>
  <c r="BH439" i="1"/>
  <c r="BI439" i="1"/>
  <c r="BJ439" i="1"/>
  <c r="BK439" i="1"/>
  <c r="BL439" i="1" s="1"/>
  <c r="BM439" i="1"/>
  <c r="H439" i="1" s="1"/>
  <c r="I439" i="1" s="1"/>
  <c r="BF440" i="1"/>
  <c r="BG440" i="1"/>
  <c r="BH440" i="1"/>
  <c r="BI440" i="1"/>
  <c r="BJ440" i="1"/>
  <c r="BK440" i="1"/>
  <c r="BL440" i="1" s="1"/>
  <c r="BM440" i="1"/>
  <c r="H440" i="1" s="1"/>
  <c r="I440" i="1" s="1"/>
  <c r="BF441" i="1"/>
  <c r="BG441" i="1"/>
  <c r="BH441" i="1"/>
  <c r="BI441" i="1"/>
  <c r="BJ441" i="1"/>
  <c r="BK441" i="1"/>
  <c r="BL441" i="1" s="1"/>
  <c r="BM441" i="1"/>
  <c r="H441" i="1" s="1"/>
  <c r="I441" i="1" s="1"/>
  <c r="BF444" i="1"/>
  <c r="BG444" i="1"/>
  <c r="BH444" i="1"/>
  <c r="BI444" i="1"/>
  <c r="BJ444" i="1"/>
  <c r="BK444" i="1"/>
  <c r="BL444" i="1" s="1"/>
  <c r="BM444" i="1"/>
  <c r="H444" i="1" s="1"/>
  <c r="I444" i="1" s="1"/>
  <c r="BF445" i="1"/>
  <c r="BG445" i="1"/>
  <c r="BH445" i="1"/>
  <c r="BI445" i="1"/>
  <c r="BJ445" i="1"/>
  <c r="BK445" i="1"/>
  <c r="BL445" i="1" s="1"/>
  <c r="BM445" i="1"/>
  <c r="H445" i="1" s="1"/>
  <c r="I445" i="1" s="1"/>
  <c r="BF446" i="1"/>
  <c r="BG446" i="1"/>
  <c r="BH446" i="1"/>
  <c r="BI446" i="1"/>
  <c r="BJ446" i="1"/>
  <c r="BK446" i="1"/>
  <c r="BL446" i="1" s="1"/>
  <c r="BM446" i="1"/>
  <c r="H446" i="1" s="1"/>
  <c r="I446" i="1" s="1"/>
  <c r="BF447" i="1"/>
  <c r="BG447" i="1"/>
  <c r="BH447" i="1"/>
  <c r="BI447" i="1"/>
  <c r="BJ447" i="1"/>
  <c r="BK447" i="1"/>
  <c r="BL447" i="1" s="1"/>
  <c r="BM447" i="1"/>
  <c r="H447" i="1" s="1"/>
  <c r="I447" i="1" s="1"/>
  <c r="BF448" i="1"/>
  <c r="BG448" i="1"/>
  <c r="BH448" i="1"/>
  <c r="BI448" i="1"/>
  <c r="BJ448" i="1"/>
  <c r="BK448" i="1"/>
  <c r="BL448" i="1" s="1"/>
  <c r="BM448" i="1"/>
  <c r="H448" i="1" s="1"/>
  <c r="I448" i="1" s="1"/>
  <c r="BF633" i="1"/>
  <c r="BG633" i="1"/>
  <c r="BH633" i="1"/>
  <c r="BI633" i="1"/>
  <c r="BJ633" i="1"/>
  <c r="BK633" i="1"/>
  <c r="BL633" i="1" s="1"/>
  <c r="BM633" i="1"/>
  <c r="H633" i="1" s="1"/>
  <c r="I633" i="1" s="1"/>
  <c r="BF443" i="1"/>
  <c r="BG443" i="1"/>
  <c r="BH443" i="1"/>
  <c r="BI443" i="1"/>
  <c r="BJ443" i="1"/>
  <c r="BK443" i="1"/>
  <c r="BL443" i="1" s="1"/>
  <c r="BM443" i="1"/>
  <c r="H443" i="1" s="1"/>
  <c r="I443" i="1" s="1"/>
  <c r="BF640" i="1"/>
  <c r="BG640" i="1"/>
  <c r="BH640" i="1"/>
  <c r="BI640" i="1"/>
  <c r="BJ640" i="1"/>
  <c r="BK640" i="1"/>
  <c r="BL640" i="1" s="1"/>
  <c r="BM640" i="1"/>
  <c r="H640" i="1" s="1"/>
  <c r="I640" i="1" s="1"/>
  <c r="BF449" i="1"/>
  <c r="BG449" i="1"/>
  <c r="BH449" i="1"/>
  <c r="BI449" i="1"/>
  <c r="BJ449" i="1"/>
  <c r="BK449" i="1"/>
  <c r="BL449" i="1" s="1"/>
  <c r="BM449" i="1"/>
  <c r="H449" i="1" s="1"/>
  <c r="I449" i="1" s="1"/>
  <c r="BF453" i="1"/>
  <c r="BG453" i="1"/>
  <c r="BH453" i="1"/>
  <c r="BI453" i="1"/>
  <c r="BJ453" i="1"/>
  <c r="BK453" i="1"/>
  <c r="BL453" i="1" s="1"/>
  <c r="BM453" i="1"/>
  <c r="H453" i="1" s="1"/>
  <c r="I453" i="1" s="1"/>
  <c r="BF450" i="1"/>
  <c r="BG450" i="1"/>
  <c r="BH450" i="1"/>
  <c r="BI450" i="1"/>
  <c r="BJ450" i="1"/>
  <c r="BK450" i="1"/>
  <c r="BL450" i="1" s="1"/>
  <c r="BM450" i="1"/>
  <c r="H450" i="1" s="1"/>
  <c r="I450" i="1" s="1"/>
  <c r="BF455" i="1"/>
  <c r="BG455" i="1"/>
  <c r="BH455" i="1"/>
  <c r="BI455" i="1"/>
  <c r="BJ455" i="1"/>
  <c r="BK455" i="1"/>
  <c r="BL455" i="1" s="1"/>
  <c r="BM455" i="1"/>
  <c r="H455" i="1" s="1"/>
  <c r="I455" i="1" s="1"/>
  <c r="BF456" i="1"/>
  <c r="BG456" i="1"/>
  <c r="BH456" i="1"/>
  <c r="BI456" i="1"/>
  <c r="BJ456" i="1"/>
  <c r="BK456" i="1"/>
  <c r="BL456" i="1" s="1"/>
  <c r="BM456" i="1"/>
  <c r="H456" i="1" s="1"/>
  <c r="I456" i="1" s="1"/>
  <c r="BF457" i="1"/>
  <c r="BG457" i="1"/>
  <c r="BH457" i="1"/>
  <c r="BI457" i="1"/>
  <c r="BJ457" i="1"/>
  <c r="BK457" i="1"/>
  <c r="BL457" i="1" s="1"/>
  <c r="BM457" i="1"/>
  <c r="H457" i="1" s="1"/>
  <c r="I457" i="1" s="1"/>
  <c r="BF458" i="1"/>
  <c r="BG458" i="1"/>
  <c r="BH458" i="1"/>
  <c r="BI458" i="1"/>
  <c r="BJ458" i="1"/>
  <c r="BK458" i="1"/>
  <c r="BL458" i="1" s="1"/>
  <c r="BM458" i="1"/>
  <c r="H458" i="1" s="1"/>
  <c r="I458" i="1" s="1"/>
  <c r="BF459" i="1"/>
  <c r="BG459" i="1"/>
  <c r="BH459" i="1"/>
  <c r="BI459" i="1"/>
  <c r="BJ459" i="1"/>
  <c r="BK459" i="1"/>
  <c r="BL459" i="1" s="1"/>
  <c r="BM459" i="1"/>
  <c r="H459" i="1" s="1"/>
  <c r="I459" i="1" s="1"/>
  <c r="BF460" i="1"/>
  <c r="BG460" i="1"/>
  <c r="BH460" i="1"/>
  <c r="BI460" i="1"/>
  <c r="BJ460" i="1"/>
  <c r="BK460" i="1"/>
  <c r="BL460" i="1" s="1"/>
  <c r="BM460" i="1"/>
  <c r="H460" i="1" s="1"/>
  <c r="I460" i="1" s="1"/>
  <c r="BF461" i="1"/>
  <c r="BG461" i="1"/>
  <c r="BH461" i="1"/>
  <c r="BI461" i="1"/>
  <c r="BJ461" i="1"/>
  <c r="BK461" i="1"/>
  <c r="BL461" i="1" s="1"/>
  <c r="BM461" i="1"/>
  <c r="H461" i="1" s="1"/>
  <c r="I461" i="1" s="1"/>
  <c r="BF462" i="1"/>
  <c r="BG462" i="1"/>
  <c r="BH462" i="1"/>
  <c r="BI462" i="1"/>
  <c r="BJ462" i="1"/>
  <c r="BK462" i="1"/>
  <c r="BL462" i="1" s="1"/>
  <c r="BM462" i="1"/>
  <c r="H462" i="1" s="1"/>
  <c r="I462" i="1" s="1"/>
  <c r="BF463" i="1"/>
  <c r="BG463" i="1"/>
  <c r="BH463" i="1"/>
  <c r="BI463" i="1"/>
  <c r="BJ463" i="1"/>
  <c r="BK463" i="1"/>
  <c r="BL463" i="1" s="1"/>
  <c r="BM463" i="1"/>
  <c r="H463" i="1" s="1"/>
  <c r="I463" i="1" s="1"/>
  <c r="BF464" i="1"/>
  <c r="BG464" i="1"/>
  <c r="BH464" i="1"/>
  <c r="BI464" i="1"/>
  <c r="BJ464" i="1"/>
  <c r="BK464" i="1"/>
  <c r="BL464" i="1" s="1"/>
  <c r="BM464" i="1"/>
  <c r="H464" i="1" s="1"/>
  <c r="I464" i="1" s="1"/>
  <c r="BF465" i="1"/>
  <c r="BG465" i="1"/>
  <c r="BH465" i="1"/>
  <c r="BI465" i="1"/>
  <c r="BJ465" i="1"/>
  <c r="BK465" i="1"/>
  <c r="BL465" i="1" s="1"/>
  <c r="BM465" i="1"/>
  <c r="H465" i="1" s="1"/>
  <c r="I465" i="1" s="1"/>
  <c r="BF466" i="1"/>
  <c r="BG466" i="1"/>
  <c r="BH466" i="1"/>
  <c r="BI466" i="1"/>
  <c r="BJ466" i="1"/>
  <c r="BK466" i="1"/>
  <c r="BL466" i="1" s="1"/>
  <c r="BM466" i="1"/>
  <c r="H466" i="1" s="1"/>
  <c r="I466" i="1" s="1"/>
  <c r="BF467" i="1"/>
  <c r="BG467" i="1"/>
  <c r="BH467" i="1"/>
  <c r="BI467" i="1"/>
  <c r="BJ467" i="1"/>
  <c r="BK467" i="1"/>
  <c r="BL467" i="1" s="1"/>
  <c r="BM467" i="1"/>
  <c r="H467" i="1" s="1"/>
  <c r="I467" i="1" s="1"/>
  <c r="BF468" i="1"/>
  <c r="BG468" i="1"/>
  <c r="BH468" i="1"/>
  <c r="BI468" i="1"/>
  <c r="BJ468" i="1"/>
  <c r="BK468" i="1"/>
  <c r="BL468" i="1" s="1"/>
  <c r="BM468" i="1"/>
  <c r="H468" i="1" s="1"/>
  <c r="I468" i="1" s="1"/>
  <c r="BF469" i="1"/>
  <c r="BG469" i="1"/>
  <c r="BH469" i="1"/>
  <c r="BI469" i="1"/>
  <c r="BJ469" i="1"/>
  <c r="BK469" i="1"/>
  <c r="BL469" i="1" s="1"/>
  <c r="BM469" i="1"/>
  <c r="H469" i="1" s="1"/>
  <c r="I469" i="1" s="1"/>
  <c r="BF470" i="1"/>
  <c r="BG470" i="1"/>
  <c r="BH470" i="1"/>
  <c r="BI470" i="1"/>
  <c r="BJ470" i="1"/>
  <c r="BK470" i="1"/>
  <c r="BL470" i="1" s="1"/>
  <c r="BM470" i="1"/>
  <c r="H470" i="1" s="1"/>
  <c r="I470" i="1" s="1"/>
  <c r="BF148" i="1"/>
  <c r="BG148" i="1"/>
  <c r="BH148" i="1"/>
  <c r="BI148" i="1"/>
  <c r="BJ148" i="1"/>
  <c r="BK148" i="1"/>
  <c r="BL148" i="1" s="1"/>
  <c r="BM148" i="1"/>
  <c r="H148" i="1" s="1"/>
  <c r="I148" i="1" s="1"/>
  <c r="BF149" i="1"/>
  <c r="BG149" i="1"/>
  <c r="BH149" i="1"/>
  <c r="BI149" i="1"/>
  <c r="BJ149" i="1"/>
  <c r="BK149" i="1"/>
  <c r="BL149" i="1" s="1"/>
  <c r="BM149" i="1"/>
  <c r="H149" i="1" s="1"/>
  <c r="I149" i="1" s="1"/>
  <c r="BF473" i="1"/>
  <c r="BG473" i="1"/>
  <c r="BH473" i="1"/>
  <c r="BI473" i="1"/>
  <c r="BJ473" i="1"/>
  <c r="BK473" i="1"/>
  <c r="BL473" i="1" s="1"/>
  <c r="BM473" i="1"/>
  <c r="H473" i="1" s="1"/>
  <c r="I473" i="1" s="1"/>
  <c r="BF474" i="1"/>
  <c r="BG474" i="1"/>
  <c r="BH474" i="1"/>
  <c r="BI474" i="1"/>
  <c r="BJ474" i="1"/>
  <c r="BK474" i="1"/>
  <c r="BL474" i="1" s="1"/>
  <c r="BM474" i="1"/>
  <c r="H474" i="1" s="1"/>
  <c r="I474" i="1" s="1"/>
  <c r="BF475" i="1"/>
  <c r="BG475" i="1"/>
  <c r="BH475" i="1"/>
  <c r="BI475" i="1"/>
  <c r="BJ475" i="1"/>
  <c r="BK475" i="1"/>
  <c r="BL475" i="1" s="1"/>
  <c r="BM475" i="1"/>
  <c r="H475" i="1" s="1"/>
  <c r="I475" i="1" s="1"/>
  <c r="BF476" i="1"/>
  <c r="BG476" i="1"/>
  <c r="BH476" i="1"/>
  <c r="BI476" i="1"/>
  <c r="BJ476" i="1"/>
  <c r="BK476" i="1"/>
  <c r="BL476" i="1" s="1"/>
  <c r="BM476" i="1"/>
  <c r="H476" i="1" s="1"/>
  <c r="I476" i="1" s="1"/>
  <c r="BF477" i="1"/>
  <c r="BG477" i="1"/>
  <c r="BH477" i="1"/>
  <c r="BI477" i="1"/>
  <c r="BJ477" i="1"/>
  <c r="BK477" i="1"/>
  <c r="BL477" i="1" s="1"/>
  <c r="BM477" i="1"/>
  <c r="H477" i="1" s="1"/>
  <c r="I477" i="1" s="1"/>
  <c r="BF478" i="1"/>
  <c r="BG478" i="1"/>
  <c r="BH478" i="1"/>
  <c r="BI478" i="1"/>
  <c r="BJ478" i="1"/>
  <c r="BK478" i="1"/>
  <c r="BL478" i="1" s="1"/>
  <c r="BM478" i="1"/>
  <c r="H478" i="1" s="1"/>
  <c r="I478" i="1" s="1"/>
  <c r="BF479" i="1"/>
  <c r="BG479" i="1"/>
  <c r="BH479" i="1"/>
  <c r="BI479" i="1"/>
  <c r="BJ479" i="1"/>
  <c r="BK479" i="1"/>
  <c r="BL479" i="1" s="1"/>
  <c r="BM479" i="1"/>
  <c r="H479" i="1" s="1"/>
  <c r="I479" i="1" s="1"/>
  <c r="BF480" i="1"/>
  <c r="BG480" i="1"/>
  <c r="BH480" i="1"/>
  <c r="BI480" i="1"/>
  <c r="BJ480" i="1"/>
  <c r="BK480" i="1"/>
  <c r="BL480" i="1" s="1"/>
  <c r="BM480" i="1"/>
  <c r="H480" i="1" s="1"/>
  <c r="I480" i="1" s="1"/>
  <c r="BF481" i="1"/>
  <c r="BG481" i="1"/>
  <c r="BH481" i="1"/>
  <c r="BI481" i="1"/>
  <c r="BJ481" i="1"/>
  <c r="BK481" i="1"/>
  <c r="BL481" i="1" s="1"/>
  <c r="BM481" i="1"/>
  <c r="H481" i="1" s="1"/>
  <c r="I481" i="1" s="1"/>
  <c r="BF482" i="1"/>
  <c r="BG482" i="1"/>
  <c r="BH482" i="1"/>
  <c r="BI482" i="1"/>
  <c r="BJ482" i="1"/>
  <c r="BK482" i="1"/>
  <c r="BL482" i="1" s="1"/>
  <c r="BM482" i="1"/>
  <c r="H482" i="1" s="1"/>
  <c r="I482" i="1" s="1"/>
  <c r="BF483" i="1"/>
  <c r="BG483" i="1"/>
  <c r="BH483" i="1"/>
  <c r="BI483" i="1"/>
  <c r="BJ483" i="1"/>
  <c r="BK483" i="1"/>
  <c r="BL483" i="1" s="1"/>
  <c r="BM483" i="1"/>
  <c r="H483" i="1" s="1"/>
  <c r="I483" i="1" s="1"/>
  <c r="BF484" i="1"/>
  <c r="BG484" i="1"/>
  <c r="BH484" i="1"/>
  <c r="BI484" i="1"/>
  <c r="BJ484" i="1"/>
  <c r="BK484" i="1"/>
  <c r="BL484" i="1" s="1"/>
  <c r="BM484" i="1"/>
  <c r="H484" i="1" s="1"/>
  <c r="I484" i="1" s="1"/>
  <c r="BF485" i="1"/>
  <c r="BG485" i="1"/>
  <c r="BH485" i="1"/>
  <c r="BI485" i="1"/>
  <c r="BJ485" i="1"/>
  <c r="BK485" i="1"/>
  <c r="BL485" i="1" s="1"/>
  <c r="BM485" i="1"/>
  <c r="H485" i="1" s="1"/>
  <c r="I485" i="1" s="1"/>
  <c r="BF486" i="1"/>
  <c r="BG486" i="1"/>
  <c r="BH486" i="1"/>
  <c r="BI486" i="1"/>
  <c r="BJ486" i="1"/>
  <c r="BK486" i="1"/>
  <c r="BL486" i="1" s="1"/>
  <c r="BM486" i="1"/>
  <c r="H486" i="1" s="1"/>
  <c r="I486" i="1" s="1"/>
  <c r="BF736" i="1"/>
  <c r="BG736" i="1"/>
  <c r="BH736" i="1"/>
  <c r="BI736" i="1"/>
  <c r="BJ736" i="1"/>
  <c r="BK736" i="1"/>
  <c r="BL736" i="1" s="1"/>
  <c r="BM736" i="1"/>
  <c r="H736" i="1" s="1"/>
  <c r="I736" i="1" s="1"/>
  <c r="BF490" i="1"/>
  <c r="BG490" i="1"/>
  <c r="BH490" i="1"/>
  <c r="BI490" i="1"/>
  <c r="BJ490" i="1"/>
  <c r="BK490" i="1"/>
  <c r="BL490" i="1" s="1"/>
  <c r="BM490" i="1"/>
  <c r="H490" i="1" s="1"/>
  <c r="I490" i="1" s="1"/>
  <c r="BF491" i="1"/>
  <c r="BG491" i="1"/>
  <c r="BH491" i="1"/>
  <c r="BI491" i="1"/>
  <c r="BJ491" i="1"/>
  <c r="BK491" i="1"/>
  <c r="BL491" i="1" s="1"/>
  <c r="BM491" i="1"/>
  <c r="H491" i="1" s="1"/>
  <c r="I491" i="1" s="1"/>
  <c r="BF492" i="1"/>
  <c r="BG492" i="1"/>
  <c r="BH492" i="1"/>
  <c r="BI492" i="1"/>
  <c r="BJ492" i="1"/>
  <c r="BK492" i="1"/>
  <c r="BL492" i="1" s="1"/>
  <c r="BM492" i="1"/>
  <c r="H492" i="1" s="1"/>
  <c r="I492" i="1" s="1"/>
  <c r="BF493" i="1"/>
  <c r="BG493" i="1"/>
  <c r="BH493" i="1"/>
  <c r="BI493" i="1"/>
  <c r="BJ493" i="1"/>
  <c r="BK493" i="1"/>
  <c r="BL493" i="1" s="1"/>
  <c r="BM493" i="1"/>
  <c r="H493" i="1" s="1"/>
  <c r="I493" i="1" s="1"/>
  <c r="BF494" i="1"/>
  <c r="BG494" i="1"/>
  <c r="BH494" i="1"/>
  <c r="BI494" i="1"/>
  <c r="BJ494" i="1"/>
  <c r="BK494" i="1"/>
  <c r="BL494" i="1" s="1"/>
  <c r="BM494" i="1"/>
  <c r="H494" i="1" s="1"/>
  <c r="I494" i="1" s="1"/>
  <c r="BF495" i="1"/>
  <c r="BG495" i="1"/>
  <c r="BH495" i="1"/>
  <c r="BI495" i="1"/>
  <c r="BJ495" i="1"/>
  <c r="BK495" i="1"/>
  <c r="BL495" i="1" s="1"/>
  <c r="BM495" i="1"/>
  <c r="H495" i="1" s="1"/>
  <c r="I495" i="1" s="1"/>
  <c r="BF496" i="1"/>
  <c r="BG496" i="1"/>
  <c r="BH496" i="1"/>
  <c r="BI496" i="1"/>
  <c r="BJ496" i="1"/>
  <c r="BK496" i="1"/>
  <c r="BL496" i="1" s="1"/>
  <c r="BM496" i="1"/>
  <c r="H496" i="1" s="1"/>
  <c r="I496" i="1" s="1"/>
  <c r="BF497" i="1"/>
  <c r="BG497" i="1"/>
  <c r="BH497" i="1"/>
  <c r="BI497" i="1"/>
  <c r="BJ497" i="1"/>
  <c r="BK497" i="1"/>
  <c r="BL497" i="1" s="1"/>
  <c r="BM497" i="1"/>
  <c r="H497" i="1" s="1"/>
  <c r="I497" i="1" s="1"/>
  <c r="BF498" i="1"/>
  <c r="BG498" i="1"/>
  <c r="BH498" i="1"/>
  <c r="BI498" i="1"/>
  <c r="BJ498" i="1"/>
  <c r="BK498" i="1"/>
  <c r="BL498" i="1" s="1"/>
  <c r="BM498" i="1"/>
  <c r="H498" i="1" s="1"/>
  <c r="I498" i="1" s="1"/>
  <c r="BF499" i="1"/>
  <c r="BG499" i="1"/>
  <c r="BH499" i="1"/>
  <c r="BI499" i="1"/>
  <c r="BJ499" i="1"/>
  <c r="BK499" i="1"/>
  <c r="BL499" i="1" s="1"/>
  <c r="BM499" i="1"/>
  <c r="H499" i="1" s="1"/>
  <c r="I499" i="1" s="1"/>
  <c r="BF500" i="1"/>
  <c r="BG500" i="1"/>
  <c r="BH500" i="1"/>
  <c r="BI500" i="1"/>
  <c r="BJ500" i="1"/>
  <c r="BK500" i="1"/>
  <c r="BL500" i="1" s="1"/>
  <c r="BM500" i="1"/>
  <c r="H500" i="1" s="1"/>
  <c r="I500" i="1" s="1"/>
  <c r="BF501" i="1"/>
  <c r="BG501" i="1"/>
  <c r="BH501" i="1"/>
  <c r="BI501" i="1"/>
  <c r="BJ501" i="1"/>
  <c r="BK501" i="1"/>
  <c r="BL501" i="1" s="1"/>
  <c r="BM501" i="1"/>
  <c r="H501" i="1" s="1"/>
  <c r="I501" i="1" s="1"/>
  <c r="BF502" i="1"/>
  <c r="BG502" i="1"/>
  <c r="BH502" i="1"/>
  <c r="BI502" i="1"/>
  <c r="BJ502" i="1"/>
  <c r="BK502" i="1"/>
  <c r="BL502" i="1" s="1"/>
  <c r="BM502" i="1"/>
  <c r="H502" i="1" s="1"/>
  <c r="I502" i="1" s="1"/>
  <c r="BF503" i="1"/>
  <c r="BG503" i="1"/>
  <c r="BH503" i="1"/>
  <c r="BI503" i="1"/>
  <c r="BJ503" i="1"/>
  <c r="BK503" i="1"/>
  <c r="BL503" i="1" s="1"/>
  <c r="BM503" i="1"/>
  <c r="H503" i="1" s="1"/>
  <c r="I503" i="1" s="1"/>
  <c r="BF504" i="1"/>
  <c r="BG504" i="1"/>
  <c r="BH504" i="1"/>
  <c r="BI504" i="1"/>
  <c r="BJ504" i="1"/>
  <c r="BK504" i="1"/>
  <c r="BL504" i="1" s="1"/>
  <c r="BM504" i="1"/>
  <c r="H504" i="1" s="1"/>
  <c r="I504" i="1" s="1"/>
  <c r="BF505" i="1"/>
  <c r="BG505" i="1"/>
  <c r="BH505" i="1"/>
  <c r="BI505" i="1"/>
  <c r="BJ505" i="1"/>
  <c r="BK505" i="1"/>
  <c r="BL505" i="1" s="1"/>
  <c r="BM505" i="1"/>
  <c r="H505" i="1" s="1"/>
  <c r="I505" i="1" s="1"/>
  <c r="BF506" i="1"/>
  <c r="BG506" i="1"/>
  <c r="BH506" i="1"/>
  <c r="BI506" i="1"/>
  <c r="BJ506" i="1"/>
  <c r="BK506" i="1"/>
  <c r="BL506" i="1" s="1"/>
  <c r="BM506" i="1"/>
  <c r="H506" i="1" s="1"/>
  <c r="I506" i="1" s="1"/>
  <c r="BF507" i="1"/>
  <c r="BG507" i="1"/>
  <c r="BH507" i="1"/>
  <c r="BI507" i="1"/>
  <c r="BJ507" i="1"/>
  <c r="BK507" i="1"/>
  <c r="BL507" i="1" s="1"/>
  <c r="BM507" i="1"/>
  <c r="H507" i="1" s="1"/>
  <c r="I507" i="1" s="1"/>
  <c r="BF508" i="1"/>
  <c r="BG508" i="1"/>
  <c r="BH508" i="1"/>
  <c r="BI508" i="1"/>
  <c r="BJ508" i="1"/>
  <c r="BK508" i="1"/>
  <c r="BL508" i="1" s="1"/>
  <c r="BM508" i="1"/>
  <c r="H508" i="1" s="1"/>
  <c r="I508" i="1" s="1"/>
  <c r="BF509" i="1"/>
  <c r="BG509" i="1"/>
  <c r="BH509" i="1"/>
  <c r="BI509" i="1"/>
  <c r="BJ509" i="1"/>
  <c r="BK509" i="1"/>
  <c r="BL509" i="1" s="1"/>
  <c r="BM509" i="1"/>
  <c r="H509" i="1" s="1"/>
  <c r="I509" i="1" s="1"/>
  <c r="BF510" i="1"/>
  <c r="BG510" i="1"/>
  <c r="BH510" i="1"/>
  <c r="BI510" i="1"/>
  <c r="BJ510" i="1"/>
  <c r="BK510" i="1"/>
  <c r="BL510" i="1" s="1"/>
  <c r="BM510" i="1"/>
  <c r="H510" i="1" s="1"/>
  <c r="I510" i="1" s="1"/>
  <c r="BF511" i="1"/>
  <c r="BG511" i="1"/>
  <c r="BH511" i="1"/>
  <c r="BI511" i="1"/>
  <c r="BJ511" i="1"/>
  <c r="BK511" i="1"/>
  <c r="BL511" i="1" s="1"/>
  <c r="BM511" i="1"/>
  <c r="H511" i="1" s="1"/>
  <c r="I511" i="1" s="1"/>
  <c r="BF512" i="1"/>
  <c r="BG512" i="1"/>
  <c r="BH512" i="1"/>
  <c r="BI512" i="1"/>
  <c r="BJ512" i="1"/>
  <c r="BK512" i="1"/>
  <c r="BL512" i="1" s="1"/>
  <c r="BM512" i="1"/>
  <c r="H512" i="1" s="1"/>
  <c r="I512" i="1" s="1"/>
  <c r="BF513" i="1"/>
  <c r="BG513" i="1"/>
  <c r="BH513" i="1"/>
  <c r="BI513" i="1"/>
  <c r="BJ513" i="1"/>
  <c r="BK513" i="1"/>
  <c r="BL513" i="1" s="1"/>
  <c r="BM513" i="1"/>
  <c r="H513" i="1" s="1"/>
  <c r="I513" i="1" s="1"/>
  <c r="BF514" i="1"/>
  <c r="BG514" i="1"/>
  <c r="BH514" i="1"/>
  <c r="BI514" i="1"/>
  <c r="BJ514" i="1"/>
  <c r="BK514" i="1"/>
  <c r="BL514" i="1" s="1"/>
  <c r="BM514" i="1"/>
  <c r="H514" i="1" s="1"/>
  <c r="I514" i="1" s="1"/>
  <c r="BF515" i="1"/>
  <c r="BG515" i="1"/>
  <c r="BH515" i="1"/>
  <c r="BI515" i="1"/>
  <c r="BJ515" i="1"/>
  <c r="BK515" i="1"/>
  <c r="BL515" i="1" s="1"/>
  <c r="BM515" i="1"/>
  <c r="H515" i="1" s="1"/>
  <c r="I515" i="1" s="1"/>
  <c r="BF516" i="1"/>
  <c r="BG516" i="1"/>
  <c r="BH516" i="1"/>
  <c r="BI516" i="1"/>
  <c r="BJ516" i="1"/>
  <c r="BK516" i="1"/>
  <c r="BL516" i="1" s="1"/>
  <c r="BM516" i="1"/>
  <c r="H516" i="1" s="1"/>
  <c r="I516" i="1" s="1"/>
  <c r="BF517" i="1"/>
  <c r="BG517" i="1"/>
  <c r="BH517" i="1"/>
  <c r="BI517" i="1"/>
  <c r="BJ517" i="1"/>
  <c r="BK517" i="1"/>
  <c r="BL517" i="1" s="1"/>
  <c r="BM517" i="1"/>
  <c r="H517" i="1" s="1"/>
  <c r="I517" i="1" s="1"/>
  <c r="BF518" i="1"/>
  <c r="BG518" i="1"/>
  <c r="BH518" i="1"/>
  <c r="BI518" i="1"/>
  <c r="BJ518" i="1"/>
  <c r="BK518" i="1"/>
  <c r="BL518" i="1" s="1"/>
  <c r="BM518" i="1"/>
  <c r="H518" i="1" s="1"/>
  <c r="I518" i="1" s="1"/>
  <c r="BF519" i="1"/>
  <c r="BG519" i="1"/>
  <c r="BH519" i="1"/>
  <c r="BI519" i="1"/>
  <c r="BJ519" i="1"/>
  <c r="BK519" i="1"/>
  <c r="BL519" i="1" s="1"/>
  <c r="BM519" i="1"/>
  <c r="H519" i="1" s="1"/>
  <c r="I519" i="1" s="1"/>
  <c r="BF520" i="1"/>
  <c r="BG520" i="1"/>
  <c r="BH520" i="1"/>
  <c r="BI520" i="1"/>
  <c r="BJ520" i="1"/>
  <c r="BK520" i="1"/>
  <c r="BL520" i="1" s="1"/>
  <c r="BM520" i="1"/>
  <c r="H520" i="1" s="1"/>
  <c r="I520" i="1" s="1"/>
  <c r="BF521" i="1"/>
  <c r="BG521" i="1"/>
  <c r="BH521" i="1"/>
  <c r="BI521" i="1"/>
  <c r="BJ521" i="1"/>
  <c r="BK521" i="1"/>
  <c r="BL521" i="1" s="1"/>
  <c r="BM521" i="1"/>
  <c r="H521" i="1" s="1"/>
  <c r="I521" i="1" s="1"/>
  <c r="BF522" i="1"/>
  <c r="BG522" i="1"/>
  <c r="BH522" i="1"/>
  <c r="BI522" i="1"/>
  <c r="BJ522" i="1"/>
  <c r="BK522" i="1"/>
  <c r="BL522" i="1" s="1"/>
  <c r="BM522" i="1"/>
  <c r="H522" i="1" s="1"/>
  <c r="I522" i="1" s="1"/>
  <c r="BF523" i="1"/>
  <c r="BG523" i="1"/>
  <c r="BH523" i="1"/>
  <c r="BI523" i="1"/>
  <c r="BJ523" i="1"/>
  <c r="BK523" i="1"/>
  <c r="BL523" i="1" s="1"/>
  <c r="BM523" i="1"/>
  <c r="H523" i="1" s="1"/>
  <c r="I523" i="1" s="1"/>
  <c r="BF524" i="1"/>
  <c r="BG524" i="1"/>
  <c r="BH524" i="1"/>
  <c r="BI524" i="1"/>
  <c r="BJ524" i="1"/>
  <c r="BK524" i="1"/>
  <c r="BL524" i="1" s="1"/>
  <c r="BM524" i="1"/>
  <c r="H524" i="1" s="1"/>
  <c r="I524" i="1" s="1"/>
  <c r="BF525" i="1"/>
  <c r="BG525" i="1"/>
  <c r="BH525" i="1"/>
  <c r="BI525" i="1"/>
  <c r="BJ525" i="1"/>
  <c r="BK525" i="1"/>
  <c r="BL525" i="1" s="1"/>
  <c r="BM525" i="1"/>
  <c r="H525" i="1" s="1"/>
  <c r="I525" i="1" s="1"/>
  <c r="BF526" i="1"/>
  <c r="BG526" i="1"/>
  <c r="BH526" i="1"/>
  <c r="BI526" i="1"/>
  <c r="BJ526" i="1"/>
  <c r="BK526" i="1"/>
  <c r="BL526" i="1" s="1"/>
  <c r="BM526" i="1"/>
  <c r="H526" i="1" s="1"/>
  <c r="I526" i="1" s="1"/>
  <c r="BF527" i="1"/>
  <c r="BG527" i="1"/>
  <c r="BH527" i="1"/>
  <c r="BI527" i="1"/>
  <c r="BJ527" i="1"/>
  <c r="BK527" i="1"/>
  <c r="BL527" i="1" s="1"/>
  <c r="BM527" i="1"/>
  <c r="H527" i="1" s="1"/>
  <c r="I527" i="1" s="1"/>
  <c r="BF528" i="1"/>
  <c r="BG528" i="1"/>
  <c r="BH528" i="1"/>
  <c r="BI528" i="1"/>
  <c r="BJ528" i="1"/>
  <c r="BK528" i="1"/>
  <c r="BL528" i="1" s="1"/>
  <c r="BM528" i="1"/>
  <c r="H528" i="1" s="1"/>
  <c r="I528" i="1" s="1"/>
  <c r="BF529" i="1"/>
  <c r="BG529" i="1"/>
  <c r="BH529" i="1"/>
  <c r="BI529" i="1"/>
  <c r="BJ529" i="1"/>
  <c r="BK529" i="1"/>
  <c r="BL529" i="1" s="1"/>
  <c r="BM529" i="1"/>
  <c r="H529" i="1" s="1"/>
  <c r="I529" i="1" s="1"/>
  <c r="BF530" i="1"/>
  <c r="BG530" i="1"/>
  <c r="BH530" i="1"/>
  <c r="BI530" i="1"/>
  <c r="BJ530" i="1"/>
  <c r="BK530" i="1"/>
  <c r="BL530" i="1" s="1"/>
  <c r="BM530" i="1"/>
  <c r="H530" i="1" s="1"/>
  <c r="I530" i="1" s="1"/>
  <c r="BF531" i="1"/>
  <c r="BG531" i="1"/>
  <c r="BH531" i="1"/>
  <c r="BI531" i="1"/>
  <c r="BJ531" i="1"/>
  <c r="BK531" i="1"/>
  <c r="BL531" i="1" s="1"/>
  <c r="BM531" i="1"/>
  <c r="H531" i="1" s="1"/>
  <c r="I531" i="1" s="1"/>
  <c r="BF532" i="1"/>
  <c r="BG532" i="1"/>
  <c r="BH532" i="1"/>
  <c r="BI532" i="1"/>
  <c r="BJ532" i="1"/>
  <c r="BK532" i="1"/>
  <c r="BL532" i="1" s="1"/>
  <c r="BM532" i="1"/>
  <c r="H532" i="1" s="1"/>
  <c r="I532" i="1" s="1"/>
  <c r="BF533" i="1"/>
  <c r="BG533" i="1"/>
  <c r="BH533" i="1"/>
  <c r="BI533" i="1"/>
  <c r="BJ533" i="1"/>
  <c r="BK533" i="1"/>
  <c r="BL533" i="1" s="1"/>
  <c r="BM533" i="1"/>
  <c r="H533" i="1" s="1"/>
  <c r="I533" i="1" s="1"/>
  <c r="BF534" i="1"/>
  <c r="BG534" i="1"/>
  <c r="BH534" i="1"/>
  <c r="BI534" i="1"/>
  <c r="BJ534" i="1"/>
  <c r="BK534" i="1"/>
  <c r="BL534" i="1" s="1"/>
  <c r="BM534" i="1"/>
  <c r="H534" i="1" s="1"/>
  <c r="I534" i="1" s="1"/>
  <c r="BF535" i="1"/>
  <c r="BG535" i="1"/>
  <c r="BH535" i="1"/>
  <c r="BI535" i="1"/>
  <c r="BJ535" i="1"/>
  <c r="BK535" i="1"/>
  <c r="BL535" i="1" s="1"/>
  <c r="BM535" i="1"/>
  <c r="H535" i="1" s="1"/>
  <c r="I535" i="1" s="1"/>
  <c r="BF536" i="1"/>
  <c r="BG536" i="1"/>
  <c r="BH536" i="1"/>
  <c r="BI536" i="1"/>
  <c r="BJ536" i="1"/>
  <c r="BK536" i="1"/>
  <c r="BL536" i="1" s="1"/>
  <c r="BM536" i="1"/>
  <c r="H536" i="1" s="1"/>
  <c r="I536" i="1" s="1"/>
  <c r="BF659" i="1"/>
  <c r="BG659" i="1"/>
  <c r="BH659" i="1"/>
  <c r="BI659" i="1"/>
  <c r="BJ659" i="1"/>
  <c r="BK659" i="1"/>
  <c r="BL659" i="1" s="1"/>
  <c r="BM659" i="1"/>
  <c r="H659" i="1" s="1"/>
  <c r="I659" i="1" s="1"/>
  <c r="BF538" i="1"/>
  <c r="BG538" i="1"/>
  <c r="BH538" i="1"/>
  <c r="BI538" i="1"/>
  <c r="BJ538" i="1"/>
  <c r="BK538" i="1"/>
  <c r="BL538" i="1" s="1"/>
  <c r="BM538" i="1"/>
  <c r="H538" i="1" s="1"/>
  <c r="I538" i="1" s="1"/>
  <c r="BF539" i="1"/>
  <c r="BG539" i="1"/>
  <c r="BH539" i="1"/>
  <c r="BI539" i="1"/>
  <c r="BJ539" i="1"/>
  <c r="BK539" i="1"/>
  <c r="BL539" i="1" s="1"/>
  <c r="BM539" i="1"/>
  <c r="H539" i="1" s="1"/>
  <c r="I539" i="1" s="1"/>
  <c r="BF540" i="1"/>
  <c r="BG540" i="1"/>
  <c r="BH540" i="1"/>
  <c r="BI540" i="1"/>
  <c r="BJ540" i="1"/>
  <c r="BK540" i="1"/>
  <c r="BL540" i="1" s="1"/>
  <c r="BM540" i="1"/>
  <c r="H540" i="1" s="1"/>
  <c r="I540" i="1" s="1"/>
  <c r="BF541" i="1"/>
  <c r="BG541" i="1"/>
  <c r="BH541" i="1"/>
  <c r="BI541" i="1"/>
  <c r="BJ541" i="1"/>
  <c r="BK541" i="1"/>
  <c r="BL541" i="1" s="1"/>
  <c r="BM541" i="1"/>
  <c r="H541" i="1" s="1"/>
  <c r="I541" i="1" s="1"/>
  <c r="BF542" i="1"/>
  <c r="BG542" i="1"/>
  <c r="BH542" i="1"/>
  <c r="BI542" i="1"/>
  <c r="BJ542" i="1"/>
  <c r="BK542" i="1"/>
  <c r="BL542" i="1" s="1"/>
  <c r="BM542" i="1"/>
  <c r="H542" i="1" s="1"/>
  <c r="I542" i="1" s="1"/>
  <c r="BF543" i="1"/>
  <c r="BG543" i="1"/>
  <c r="BH543" i="1"/>
  <c r="BI543" i="1"/>
  <c r="BJ543" i="1"/>
  <c r="BK543" i="1"/>
  <c r="BL543" i="1" s="1"/>
  <c r="BM543" i="1"/>
  <c r="H543" i="1" s="1"/>
  <c r="I543" i="1" s="1"/>
  <c r="BF544" i="1"/>
  <c r="BG544" i="1"/>
  <c r="BH544" i="1"/>
  <c r="BI544" i="1"/>
  <c r="BJ544" i="1"/>
  <c r="BK544" i="1"/>
  <c r="BL544" i="1" s="1"/>
  <c r="BM544" i="1"/>
  <c r="H544" i="1" s="1"/>
  <c r="I544" i="1" s="1"/>
  <c r="BF545" i="1"/>
  <c r="BG545" i="1"/>
  <c r="BH545" i="1"/>
  <c r="BI545" i="1"/>
  <c r="BJ545" i="1"/>
  <c r="BK545" i="1"/>
  <c r="BL545" i="1" s="1"/>
  <c r="BM545" i="1"/>
  <c r="H545" i="1" s="1"/>
  <c r="I545" i="1" s="1"/>
  <c r="BF546" i="1"/>
  <c r="BG546" i="1"/>
  <c r="BH546" i="1"/>
  <c r="BI546" i="1"/>
  <c r="BJ546" i="1"/>
  <c r="BK546" i="1"/>
  <c r="BL546" i="1" s="1"/>
  <c r="BM546" i="1"/>
  <c r="H546" i="1" s="1"/>
  <c r="I546" i="1" s="1"/>
  <c r="BF547" i="1"/>
  <c r="BG547" i="1"/>
  <c r="BH547" i="1"/>
  <c r="BI547" i="1"/>
  <c r="BJ547" i="1"/>
  <c r="BK547" i="1"/>
  <c r="BL547" i="1" s="1"/>
  <c r="BM547" i="1"/>
  <c r="H547" i="1" s="1"/>
  <c r="I547" i="1" s="1"/>
  <c r="BF548" i="1"/>
  <c r="BG548" i="1"/>
  <c r="BH548" i="1"/>
  <c r="BI548" i="1"/>
  <c r="BJ548" i="1"/>
  <c r="BK548" i="1"/>
  <c r="BL548" i="1" s="1"/>
  <c r="BM548" i="1"/>
  <c r="H548" i="1" s="1"/>
  <c r="I548" i="1" s="1"/>
  <c r="BF451" i="1"/>
  <c r="BG451" i="1"/>
  <c r="BH451" i="1"/>
  <c r="BI451" i="1"/>
  <c r="BJ451" i="1"/>
  <c r="BK451" i="1"/>
  <c r="BL451" i="1" s="1"/>
  <c r="BM451" i="1"/>
  <c r="H451" i="1" s="1"/>
  <c r="I451" i="1" s="1"/>
  <c r="BF641" i="1"/>
  <c r="BG641" i="1"/>
  <c r="BH641" i="1"/>
  <c r="BI641" i="1"/>
  <c r="BJ641" i="1"/>
  <c r="BK641" i="1"/>
  <c r="BL641" i="1" s="1"/>
  <c r="BM641" i="1"/>
  <c r="H641" i="1" s="1"/>
  <c r="I641" i="1" s="1"/>
  <c r="BF644" i="1"/>
  <c r="BG644" i="1"/>
  <c r="BH644" i="1"/>
  <c r="BI644" i="1"/>
  <c r="BJ644" i="1"/>
  <c r="BK644" i="1"/>
  <c r="BL644" i="1" s="1"/>
  <c r="BM644" i="1"/>
  <c r="H644" i="1" s="1"/>
  <c r="I644" i="1" s="1"/>
  <c r="BF744" i="1"/>
  <c r="BG744" i="1"/>
  <c r="BH744" i="1"/>
  <c r="BI744" i="1"/>
  <c r="BJ744" i="1"/>
  <c r="BK744" i="1"/>
  <c r="BL744" i="1" s="1"/>
  <c r="BM744" i="1"/>
  <c r="H744" i="1" s="1"/>
  <c r="I744" i="1" s="1"/>
  <c r="BF745" i="1"/>
  <c r="BG745" i="1"/>
  <c r="BH745" i="1"/>
  <c r="BI745" i="1"/>
  <c r="BJ745" i="1"/>
  <c r="BK745" i="1"/>
  <c r="BL745" i="1" s="1"/>
  <c r="BM745" i="1"/>
  <c r="H745" i="1" s="1"/>
  <c r="I745" i="1" s="1"/>
  <c r="BF554" i="1"/>
  <c r="BG554" i="1"/>
  <c r="BH554" i="1"/>
  <c r="BI554" i="1"/>
  <c r="BJ554" i="1"/>
  <c r="BK554" i="1"/>
  <c r="BL554" i="1" s="1"/>
  <c r="BM554" i="1"/>
  <c r="H554" i="1" s="1"/>
  <c r="I554" i="1" s="1"/>
  <c r="BF555" i="1"/>
  <c r="BG555" i="1"/>
  <c r="BH555" i="1"/>
  <c r="BI555" i="1"/>
  <c r="BJ555" i="1"/>
  <c r="BK555" i="1"/>
  <c r="BL555" i="1" s="1"/>
  <c r="BM555" i="1"/>
  <c r="H555" i="1" s="1"/>
  <c r="I555" i="1" s="1"/>
  <c r="BF556" i="1"/>
  <c r="BG556" i="1"/>
  <c r="BH556" i="1"/>
  <c r="BI556" i="1"/>
  <c r="BJ556" i="1"/>
  <c r="BK556" i="1"/>
  <c r="BL556" i="1" s="1"/>
  <c r="BM556" i="1"/>
  <c r="H556" i="1" s="1"/>
  <c r="I556" i="1" s="1"/>
  <c r="BF557" i="1"/>
  <c r="BG557" i="1"/>
  <c r="BH557" i="1"/>
  <c r="BI557" i="1"/>
  <c r="BJ557" i="1"/>
  <c r="BK557" i="1"/>
  <c r="BL557" i="1" s="1"/>
  <c r="BM557" i="1"/>
  <c r="H557" i="1" s="1"/>
  <c r="I557" i="1" s="1"/>
  <c r="BF558" i="1"/>
  <c r="BG558" i="1"/>
  <c r="BH558" i="1"/>
  <c r="BI558" i="1"/>
  <c r="BJ558" i="1"/>
  <c r="BK558" i="1"/>
  <c r="BL558" i="1" s="1"/>
  <c r="BM558" i="1"/>
  <c r="H558" i="1" s="1"/>
  <c r="I558" i="1" s="1"/>
  <c r="BF559" i="1"/>
  <c r="BG559" i="1"/>
  <c r="BH559" i="1"/>
  <c r="BI559" i="1"/>
  <c r="BJ559" i="1"/>
  <c r="BK559" i="1"/>
  <c r="BL559" i="1" s="1"/>
  <c r="BM559" i="1"/>
  <c r="H559" i="1" s="1"/>
  <c r="I559" i="1" s="1"/>
  <c r="BF661" i="1"/>
  <c r="BG661" i="1"/>
  <c r="BH661" i="1"/>
  <c r="BI661" i="1"/>
  <c r="BJ661" i="1"/>
  <c r="BK661" i="1"/>
  <c r="BL661" i="1" s="1"/>
  <c r="BM661" i="1"/>
  <c r="H661" i="1" s="1"/>
  <c r="I661" i="1" s="1"/>
  <c r="BF452" i="1"/>
  <c r="BG452" i="1"/>
  <c r="BH452" i="1"/>
  <c r="BI452" i="1"/>
  <c r="BJ452" i="1"/>
  <c r="BK452" i="1"/>
  <c r="BL452" i="1" s="1"/>
  <c r="BM452" i="1"/>
  <c r="H452" i="1" s="1"/>
  <c r="I452" i="1" s="1"/>
  <c r="BF454" i="1"/>
  <c r="BG454" i="1"/>
  <c r="BH454" i="1"/>
  <c r="BI454" i="1"/>
  <c r="BJ454" i="1"/>
  <c r="BK454" i="1"/>
  <c r="BL454" i="1" s="1"/>
  <c r="BM454" i="1"/>
  <c r="H454" i="1" s="1"/>
  <c r="I454" i="1" s="1"/>
  <c r="BF563" i="1"/>
  <c r="BG563" i="1"/>
  <c r="BH563" i="1"/>
  <c r="BI563" i="1"/>
  <c r="BJ563" i="1"/>
  <c r="BK563" i="1"/>
  <c r="BL563" i="1" s="1"/>
  <c r="BM563" i="1"/>
  <c r="H563" i="1" s="1"/>
  <c r="I563" i="1" s="1"/>
  <c r="BF564" i="1"/>
  <c r="BG564" i="1"/>
  <c r="BH564" i="1"/>
  <c r="BI564" i="1"/>
  <c r="BJ564" i="1"/>
  <c r="BK564" i="1"/>
  <c r="BL564" i="1" s="1"/>
  <c r="BM564" i="1"/>
  <c r="H564" i="1" s="1"/>
  <c r="I564" i="1" s="1"/>
  <c r="BF565" i="1"/>
  <c r="BG565" i="1"/>
  <c r="BH565" i="1"/>
  <c r="BI565" i="1"/>
  <c r="BJ565" i="1"/>
  <c r="BK565" i="1"/>
  <c r="BL565" i="1" s="1"/>
  <c r="BM565" i="1"/>
  <c r="H565" i="1" s="1"/>
  <c r="I565" i="1" s="1"/>
  <c r="BF566" i="1"/>
  <c r="BG566" i="1"/>
  <c r="BH566" i="1"/>
  <c r="BI566" i="1"/>
  <c r="BJ566" i="1"/>
  <c r="BK566" i="1"/>
  <c r="BL566" i="1" s="1"/>
  <c r="BM566" i="1"/>
  <c r="H566" i="1" s="1"/>
  <c r="I566" i="1" s="1"/>
  <c r="BF567" i="1"/>
  <c r="BG567" i="1"/>
  <c r="BH567" i="1"/>
  <c r="BI567" i="1"/>
  <c r="BJ567" i="1"/>
  <c r="BK567" i="1"/>
  <c r="BL567" i="1" s="1"/>
  <c r="BM567" i="1"/>
  <c r="H567" i="1" s="1"/>
  <c r="I567" i="1" s="1"/>
  <c r="BF568" i="1"/>
  <c r="BG568" i="1"/>
  <c r="BH568" i="1"/>
  <c r="BI568" i="1"/>
  <c r="BJ568" i="1"/>
  <c r="BK568" i="1"/>
  <c r="BL568" i="1" s="1"/>
  <c r="BM568" i="1"/>
  <c r="H568" i="1" s="1"/>
  <c r="I568" i="1" s="1"/>
  <c r="BF569" i="1"/>
  <c r="BG569" i="1"/>
  <c r="BH569" i="1"/>
  <c r="BI569" i="1"/>
  <c r="BJ569" i="1"/>
  <c r="BK569" i="1"/>
  <c r="BL569" i="1" s="1"/>
  <c r="BM569" i="1"/>
  <c r="H569" i="1" s="1"/>
  <c r="I569" i="1" s="1"/>
  <c r="BF570" i="1"/>
  <c r="BG570" i="1"/>
  <c r="BH570" i="1"/>
  <c r="BI570" i="1"/>
  <c r="BJ570" i="1"/>
  <c r="BK570" i="1"/>
  <c r="BL570" i="1" s="1"/>
  <c r="BM570" i="1"/>
  <c r="H570" i="1" s="1"/>
  <c r="I570" i="1" s="1"/>
  <c r="BF571" i="1"/>
  <c r="BG571" i="1"/>
  <c r="BH571" i="1"/>
  <c r="BI571" i="1"/>
  <c r="BJ571" i="1"/>
  <c r="BK571" i="1"/>
  <c r="BL571" i="1" s="1"/>
  <c r="BM571" i="1"/>
  <c r="H571" i="1" s="1"/>
  <c r="I571" i="1" s="1"/>
  <c r="BF572" i="1"/>
  <c r="BG572" i="1"/>
  <c r="BH572" i="1"/>
  <c r="BI572" i="1"/>
  <c r="BJ572" i="1"/>
  <c r="BK572" i="1"/>
  <c r="BL572" i="1" s="1"/>
  <c r="BM572" i="1"/>
  <c r="H572" i="1" s="1"/>
  <c r="I572" i="1" s="1"/>
  <c r="BF573" i="1"/>
  <c r="BG573" i="1"/>
  <c r="BH573" i="1"/>
  <c r="BI573" i="1"/>
  <c r="BJ573" i="1"/>
  <c r="BK573" i="1"/>
  <c r="BL573" i="1" s="1"/>
  <c r="BM573" i="1"/>
  <c r="H573" i="1" s="1"/>
  <c r="I573" i="1" s="1"/>
  <c r="BF574" i="1"/>
  <c r="BG574" i="1"/>
  <c r="BH574" i="1"/>
  <c r="BI574" i="1"/>
  <c r="BJ574" i="1"/>
  <c r="BK574" i="1"/>
  <c r="BL574" i="1" s="1"/>
  <c r="BM574" i="1"/>
  <c r="H574" i="1" s="1"/>
  <c r="I574" i="1" s="1"/>
  <c r="BF575" i="1"/>
  <c r="BG575" i="1"/>
  <c r="BH575" i="1"/>
  <c r="BI575" i="1"/>
  <c r="BJ575" i="1"/>
  <c r="BK575" i="1"/>
  <c r="BL575" i="1" s="1"/>
  <c r="BM575" i="1"/>
  <c r="H575" i="1" s="1"/>
  <c r="I575" i="1" s="1"/>
  <c r="BF576" i="1"/>
  <c r="BG576" i="1"/>
  <c r="BH576" i="1"/>
  <c r="BI576" i="1"/>
  <c r="BJ576" i="1"/>
  <c r="BK576" i="1"/>
  <c r="BL576" i="1" s="1"/>
  <c r="BM576" i="1"/>
  <c r="H576" i="1" s="1"/>
  <c r="I576" i="1" s="1"/>
  <c r="BF577" i="1"/>
  <c r="BG577" i="1"/>
  <c r="BH577" i="1"/>
  <c r="BI577" i="1"/>
  <c r="BJ577" i="1"/>
  <c r="BK577" i="1"/>
  <c r="BL577" i="1" s="1"/>
  <c r="BM577" i="1"/>
  <c r="H577" i="1" s="1"/>
  <c r="I577" i="1" s="1"/>
  <c r="BF578" i="1"/>
  <c r="BG578" i="1"/>
  <c r="BH578" i="1"/>
  <c r="BI578" i="1"/>
  <c r="BJ578" i="1"/>
  <c r="BK578" i="1"/>
  <c r="BL578" i="1" s="1"/>
  <c r="BM578" i="1"/>
  <c r="H578" i="1" s="1"/>
  <c r="I578" i="1" s="1"/>
  <c r="BF579" i="1"/>
  <c r="BG579" i="1"/>
  <c r="BH579" i="1"/>
  <c r="BI579" i="1"/>
  <c r="BJ579" i="1"/>
  <c r="BK579" i="1"/>
  <c r="BL579" i="1" s="1"/>
  <c r="BM579" i="1"/>
  <c r="H579" i="1" s="1"/>
  <c r="I579" i="1" s="1"/>
  <c r="BF580" i="1"/>
  <c r="BG580" i="1"/>
  <c r="BH580" i="1"/>
  <c r="BI580" i="1"/>
  <c r="BJ580" i="1"/>
  <c r="BK580" i="1"/>
  <c r="BL580" i="1" s="1"/>
  <c r="BM580" i="1"/>
  <c r="H580" i="1" s="1"/>
  <c r="I580" i="1" s="1"/>
  <c r="BF581" i="1"/>
  <c r="BG581" i="1"/>
  <c r="BH581" i="1"/>
  <c r="BI581" i="1"/>
  <c r="BJ581" i="1"/>
  <c r="BK581" i="1"/>
  <c r="BL581" i="1" s="1"/>
  <c r="BM581" i="1"/>
  <c r="H581" i="1" s="1"/>
  <c r="I581" i="1" s="1"/>
  <c r="BF582" i="1"/>
  <c r="BG582" i="1"/>
  <c r="BH582" i="1"/>
  <c r="BI582" i="1"/>
  <c r="BJ582" i="1"/>
  <c r="BK582" i="1"/>
  <c r="BL582" i="1" s="1"/>
  <c r="BM582" i="1"/>
  <c r="H582" i="1" s="1"/>
  <c r="I582" i="1" s="1"/>
  <c r="BF583" i="1"/>
  <c r="BG583" i="1"/>
  <c r="BH583" i="1"/>
  <c r="BI583" i="1"/>
  <c r="BJ583" i="1"/>
  <c r="BK583" i="1"/>
  <c r="BL583" i="1" s="1"/>
  <c r="BM583" i="1"/>
  <c r="H583" i="1" s="1"/>
  <c r="I583" i="1" s="1"/>
  <c r="BF471" i="1"/>
  <c r="BG471" i="1"/>
  <c r="BH471" i="1"/>
  <c r="BI471" i="1"/>
  <c r="BJ471" i="1"/>
  <c r="BK471" i="1"/>
  <c r="BL471" i="1" s="1"/>
  <c r="BM471" i="1"/>
  <c r="H471" i="1" s="1"/>
  <c r="I471" i="1" s="1"/>
  <c r="BF472" i="1"/>
  <c r="BG472" i="1"/>
  <c r="BH472" i="1"/>
  <c r="BI472" i="1"/>
  <c r="BJ472" i="1"/>
  <c r="BK472" i="1"/>
  <c r="BL472" i="1" s="1"/>
  <c r="BM472" i="1"/>
  <c r="H472" i="1" s="1"/>
  <c r="I472" i="1" s="1"/>
  <c r="BF762" i="1"/>
  <c r="BG762" i="1"/>
  <c r="BH762" i="1"/>
  <c r="BI762" i="1"/>
  <c r="BJ762" i="1"/>
  <c r="BK762" i="1"/>
  <c r="BL762" i="1" s="1"/>
  <c r="BM762" i="1"/>
  <c r="H762" i="1" s="1"/>
  <c r="I762" i="1" s="1"/>
  <c r="BF588" i="1"/>
  <c r="BG588" i="1"/>
  <c r="BH588" i="1"/>
  <c r="BI588" i="1"/>
  <c r="BJ588" i="1"/>
  <c r="BK588" i="1"/>
  <c r="BL588" i="1" s="1"/>
  <c r="BM588" i="1"/>
  <c r="H588" i="1" s="1"/>
  <c r="I588" i="1" s="1"/>
  <c r="BF589" i="1"/>
  <c r="BG589" i="1"/>
  <c r="BH589" i="1"/>
  <c r="BI589" i="1"/>
  <c r="BJ589" i="1"/>
  <c r="BK589" i="1"/>
  <c r="BL589" i="1" s="1"/>
  <c r="BM589" i="1"/>
  <c r="H589" i="1" s="1"/>
  <c r="I589" i="1" s="1"/>
  <c r="BF590" i="1"/>
  <c r="BG590" i="1"/>
  <c r="BH590" i="1"/>
  <c r="BI590" i="1"/>
  <c r="BJ590" i="1"/>
  <c r="BK590" i="1"/>
  <c r="BL590" i="1" s="1"/>
  <c r="BM590" i="1"/>
  <c r="H590" i="1" s="1"/>
  <c r="I590" i="1" s="1"/>
  <c r="BF591" i="1"/>
  <c r="BG591" i="1"/>
  <c r="BH591" i="1"/>
  <c r="BI591" i="1"/>
  <c r="BJ591" i="1"/>
  <c r="BK591" i="1"/>
  <c r="BL591" i="1" s="1"/>
  <c r="BM591" i="1"/>
  <c r="H591" i="1" s="1"/>
  <c r="I591" i="1" s="1"/>
  <c r="BF592" i="1"/>
  <c r="BG592" i="1"/>
  <c r="BH592" i="1"/>
  <c r="BI592" i="1"/>
  <c r="BJ592" i="1"/>
  <c r="BK592" i="1"/>
  <c r="BL592" i="1" s="1"/>
  <c r="BM592" i="1"/>
  <c r="H592" i="1" s="1"/>
  <c r="I592" i="1" s="1"/>
  <c r="BF593" i="1"/>
  <c r="BG593" i="1"/>
  <c r="BH593" i="1"/>
  <c r="BI593" i="1"/>
  <c r="BJ593" i="1"/>
  <c r="BK593" i="1"/>
  <c r="BL593" i="1" s="1"/>
  <c r="BM593" i="1"/>
  <c r="H593" i="1" s="1"/>
  <c r="I593" i="1" s="1"/>
  <c r="BF594" i="1"/>
  <c r="BG594" i="1"/>
  <c r="BH594" i="1"/>
  <c r="BI594" i="1"/>
  <c r="BJ594" i="1"/>
  <c r="BK594" i="1"/>
  <c r="BL594" i="1" s="1"/>
  <c r="BM594" i="1"/>
  <c r="H594" i="1" s="1"/>
  <c r="I594" i="1" s="1"/>
  <c r="BF595" i="1"/>
  <c r="BG595" i="1"/>
  <c r="BH595" i="1"/>
  <c r="BI595" i="1"/>
  <c r="BJ595" i="1"/>
  <c r="BK595" i="1"/>
  <c r="BL595" i="1" s="1"/>
  <c r="BM595" i="1"/>
  <c r="H595" i="1" s="1"/>
  <c r="I595" i="1" s="1"/>
  <c r="BF596" i="1"/>
  <c r="BG596" i="1"/>
  <c r="BH596" i="1"/>
  <c r="BI596" i="1"/>
  <c r="BJ596" i="1"/>
  <c r="BK596" i="1"/>
  <c r="BL596" i="1" s="1"/>
  <c r="BM596" i="1"/>
  <c r="H596" i="1" s="1"/>
  <c r="I596" i="1" s="1"/>
  <c r="BF597" i="1"/>
  <c r="BG597" i="1"/>
  <c r="BH597" i="1"/>
  <c r="BI597" i="1"/>
  <c r="BJ597" i="1"/>
  <c r="BK597" i="1"/>
  <c r="BL597" i="1" s="1"/>
  <c r="BM597" i="1"/>
  <c r="H597" i="1" s="1"/>
  <c r="I597" i="1" s="1"/>
  <c r="BF598" i="1"/>
  <c r="BG598" i="1"/>
  <c r="BH598" i="1"/>
  <c r="BI598" i="1"/>
  <c r="BJ598" i="1"/>
  <c r="BK598" i="1"/>
  <c r="BL598" i="1" s="1"/>
  <c r="BM598" i="1"/>
  <c r="H598" i="1" s="1"/>
  <c r="I598" i="1" s="1"/>
  <c r="BF599" i="1"/>
  <c r="BG599" i="1"/>
  <c r="BH599" i="1"/>
  <c r="BI599" i="1"/>
  <c r="BJ599" i="1"/>
  <c r="BK599" i="1"/>
  <c r="BL599" i="1" s="1"/>
  <c r="BM599" i="1"/>
  <c r="H599" i="1" s="1"/>
  <c r="I599" i="1" s="1"/>
  <c r="BF600" i="1"/>
  <c r="BG600" i="1"/>
  <c r="BH600" i="1"/>
  <c r="BI600" i="1"/>
  <c r="BJ600" i="1"/>
  <c r="BK600" i="1"/>
  <c r="BL600" i="1" s="1"/>
  <c r="BM600" i="1"/>
  <c r="H600" i="1" s="1"/>
  <c r="I600" i="1" s="1"/>
  <c r="BF601" i="1"/>
  <c r="BG601" i="1"/>
  <c r="BH601" i="1"/>
  <c r="BI601" i="1"/>
  <c r="BJ601" i="1"/>
  <c r="BK601" i="1"/>
  <c r="BL601" i="1" s="1"/>
  <c r="BM601" i="1"/>
  <c r="H601" i="1" s="1"/>
  <c r="I601" i="1" s="1"/>
  <c r="BF602" i="1"/>
  <c r="BG602" i="1"/>
  <c r="BH602" i="1"/>
  <c r="BI602" i="1"/>
  <c r="BJ602" i="1"/>
  <c r="BK602" i="1"/>
  <c r="BL602" i="1" s="1"/>
  <c r="BM602" i="1"/>
  <c r="H602" i="1" s="1"/>
  <c r="I602" i="1" s="1"/>
  <c r="BF603" i="1"/>
  <c r="BG603" i="1"/>
  <c r="BH603" i="1"/>
  <c r="BI603" i="1"/>
  <c r="BJ603" i="1"/>
  <c r="BK603" i="1"/>
  <c r="BL603" i="1" s="1"/>
  <c r="BM603" i="1"/>
  <c r="H603" i="1" s="1"/>
  <c r="I603" i="1" s="1"/>
  <c r="BF604" i="1"/>
  <c r="BG604" i="1"/>
  <c r="BH604" i="1"/>
  <c r="BI604" i="1"/>
  <c r="BJ604" i="1"/>
  <c r="BK604" i="1"/>
  <c r="BL604" i="1" s="1"/>
  <c r="BM604" i="1"/>
  <c r="H604" i="1" s="1"/>
  <c r="I604" i="1" s="1"/>
  <c r="BF605" i="1"/>
  <c r="BG605" i="1"/>
  <c r="BH605" i="1"/>
  <c r="BI605" i="1"/>
  <c r="BJ605" i="1"/>
  <c r="BK605" i="1"/>
  <c r="BL605" i="1" s="1"/>
  <c r="BM605" i="1"/>
  <c r="H605" i="1" s="1"/>
  <c r="I605" i="1" s="1"/>
  <c r="BF606" i="1"/>
  <c r="BG606" i="1"/>
  <c r="BH606" i="1"/>
  <c r="BI606" i="1"/>
  <c r="BJ606" i="1"/>
  <c r="BK606" i="1"/>
  <c r="BL606" i="1" s="1"/>
  <c r="BM606" i="1"/>
  <c r="H606" i="1" s="1"/>
  <c r="I606" i="1" s="1"/>
  <c r="BF607" i="1"/>
  <c r="BG607" i="1"/>
  <c r="BH607" i="1"/>
  <c r="BI607" i="1"/>
  <c r="BJ607" i="1"/>
  <c r="BK607" i="1"/>
  <c r="BL607" i="1" s="1"/>
  <c r="BM607" i="1"/>
  <c r="H607" i="1" s="1"/>
  <c r="I607" i="1" s="1"/>
  <c r="BF608" i="1"/>
  <c r="BG608" i="1"/>
  <c r="BH608" i="1"/>
  <c r="BI608" i="1"/>
  <c r="BJ608" i="1"/>
  <c r="BK608" i="1"/>
  <c r="BL608" i="1" s="1"/>
  <c r="BM608" i="1"/>
  <c r="H608" i="1" s="1"/>
  <c r="I608" i="1" s="1"/>
  <c r="BF609" i="1"/>
  <c r="BG609" i="1"/>
  <c r="BH609" i="1"/>
  <c r="BI609" i="1"/>
  <c r="BJ609" i="1"/>
  <c r="BK609" i="1"/>
  <c r="BL609" i="1" s="1"/>
  <c r="BM609" i="1"/>
  <c r="H609" i="1" s="1"/>
  <c r="I609" i="1" s="1"/>
  <c r="BF612" i="1"/>
  <c r="BG612" i="1"/>
  <c r="BH612" i="1"/>
  <c r="BI612" i="1"/>
  <c r="BJ612" i="1"/>
  <c r="BK612" i="1"/>
  <c r="BL612" i="1" s="1"/>
  <c r="BM612" i="1"/>
  <c r="H612" i="1" s="1"/>
  <c r="I612" i="1" s="1"/>
  <c r="BF613" i="1"/>
  <c r="BG613" i="1"/>
  <c r="BH613" i="1"/>
  <c r="BI613" i="1"/>
  <c r="BJ613" i="1"/>
  <c r="BK613" i="1"/>
  <c r="BL613" i="1" s="1"/>
  <c r="BM613" i="1"/>
  <c r="H613" i="1" s="1"/>
  <c r="I613" i="1" s="1"/>
  <c r="BF487" i="1"/>
  <c r="BG487" i="1"/>
  <c r="BH487" i="1"/>
  <c r="BI487" i="1"/>
  <c r="BJ487" i="1"/>
  <c r="BK487" i="1"/>
  <c r="BL487" i="1" s="1"/>
  <c r="BM487" i="1"/>
  <c r="H487" i="1" s="1"/>
  <c r="I487" i="1" s="1"/>
  <c r="BF488" i="1"/>
  <c r="BG488" i="1"/>
  <c r="BH488" i="1"/>
  <c r="BI488" i="1"/>
  <c r="BJ488" i="1"/>
  <c r="BK488" i="1"/>
  <c r="BL488" i="1" s="1"/>
  <c r="BM488" i="1"/>
  <c r="H488" i="1" s="1"/>
  <c r="I488" i="1" s="1"/>
  <c r="BF489" i="1"/>
  <c r="BG489" i="1"/>
  <c r="BH489" i="1"/>
  <c r="BI489" i="1"/>
  <c r="BJ489" i="1"/>
  <c r="BK489" i="1"/>
  <c r="BL489" i="1" s="1"/>
  <c r="BM489" i="1"/>
  <c r="H489" i="1" s="1"/>
  <c r="I489" i="1" s="1"/>
  <c r="BF537" i="1"/>
  <c r="BG537" i="1"/>
  <c r="BH537" i="1"/>
  <c r="BI537" i="1"/>
  <c r="BJ537" i="1"/>
  <c r="BK537" i="1"/>
  <c r="BL537" i="1" s="1"/>
  <c r="BM537" i="1"/>
  <c r="H537" i="1" s="1"/>
  <c r="I537" i="1" s="1"/>
  <c r="BF549" i="1"/>
  <c r="BG549" i="1"/>
  <c r="BH549" i="1"/>
  <c r="BI549" i="1"/>
  <c r="BJ549" i="1"/>
  <c r="BK549" i="1"/>
  <c r="BL549" i="1" s="1"/>
  <c r="BM549" i="1"/>
  <c r="H549" i="1" s="1"/>
  <c r="I549" i="1" s="1"/>
  <c r="BF550" i="1"/>
  <c r="BG550" i="1"/>
  <c r="BH550" i="1"/>
  <c r="BI550" i="1"/>
  <c r="BJ550" i="1"/>
  <c r="BK550" i="1"/>
  <c r="BL550" i="1" s="1"/>
  <c r="BM550" i="1"/>
  <c r="H550" i="1" s="1"/>
  <c r="I550" i="1" s="1"/>
  <c r="BF620" i="1"/>
  <c r="BG620" i="1"/>
  <c r="BH620" i="1"/>
  <c r="BI620" i="1"/>
  <c r="BJ620" i="1"/>
  <c r="BK620" i="1"/>
  <c r="BL620" i="1" s="1"/>
  <c r="BM620" i="1"/>
  <c r="H620" i="1" s="1"/>
  <c r="I620" i="1" s="1"/>
  <c r="BF621" i="1"/>
  <c r="BG621" i="1"/>
  <c r="BH621" i="1"/>
  <c r="BI621" i="1"/>
  <c r="BJ621" i="1"/>
  <c r="BK621" i="1"/>
  <c r="BL621" i="1" s="1"/>
  <c r="BM621" i="1"/>
  <c r="H621" i="1" s="1"/>
  <c r="I621" i="1" s="1"/>
  <c r="BF622" i="1"/>
  <c r="BG622" i="1"/>
  <c r="BH622" i="1"/>
  <c r="BI622" i="1"/>
  <c r="BJ622" i="1"/>
  <c r="BK622" i="1"/>
  <c r="BL622" i="1" s="1"/>
  <c r="BM622" i="1"/>
  <c r="H622" i="1" s="1"/>
  <c r="I622" i="1" s="1"/>
  <c r="BF662" i="1"/>
  <c r="BG662" i="1"/>
  <c r="BH662" i="1"/>
  <c r="BI662" i="1"/>
  <c r="BJ662" i="1"/>
  <c r="BK662" i="1"/>
  <c r="BL662" i="1" s="1"/>
  <c r="BM662" i="1"/>
  <c r="H662" i="1" s="1"/>
  <c r="I662" i="1" s="1"/>
  <c r="BF625" i="1"/>
  <c r="BG625" i="1"/>
  <c r="BH625" i="1"/>
  <c r="BI625" i="1"/>
  <c r="BJ625" i="1"/>
  <c r="BK625" i="1"/>
  <c r="BL625" i="1" s="1"/>
  <c r="BM625" i="1"/>
  <c r="H625" i="1" s="1"/>
  <c r="I625" i="1" s="1"/>
  <c r="BF626" i="1"/>
  <c r="BG626" i="1"/>
  <c r="BH626" i="1"/>
  <c r="BI626" i="1"/>
  <c r="BJ626" i="1"/>
  <c r="BK626" i="1"/>
  <c r="BL626" i="1" s="1"/>
  <c r="BM626" i="1"/>
  <c r="H626" i="1" s="1"/>
  <c r="I626" i="1" s="1"/>
  <c r="BF627" i="1"/>
  <c r="BG627" i="1"/>
  <c r="BH627" i="1"/>
  <c r="BI627" i="1"/>
  <c r="BJ627" i="1"/>
  <c r="BK627" i="1"/>
  <c r="BL627" i="1" s="1"/>
  <c r="BM627" i="1"/>
  <c r="H627" i="1" s="1"/>
  <c r="I627" i="1" s="1"/>
  <c r="BF628" i="1"/>
  <c r="BG628" i="1"/>
  <c r="BH628" i="1"/>
  <c r="BI628" i="1"/>
  <c r="BJ628" i="1"/>
  <c r="BK628" i="1"/>
  <c r="BL628" i="1" s="1"/>
  <c r="BM628" i="1"/>
  <c r="H628" i="1" s="1"/>
  <c r="I628" i="1" s="1"/>
  <c r="BF629" i="1"/>
  <c r="BG629" i="1"/>
  <c r="BH629" i="1"/>
  <c r="BI629" i="1"/>
  <c r="BJ629" i="1"/>
  <c r="BK629" i="1"/>
  <c r="BL629" i="1" s="1"/>
  <c r="BM629" i="1"/>
  <c r="H629" i="1" s="1"/>
  <c r="I629" i="1" s="1"/>
  <c r="BF562" i="1"/>
  <c r="BG562" i="1"/>
  <c r="BH562" i="1"/>
  <c r="BI562" i="1"/>
  <c r="BJ562" i="1"/>
  <c r="BK562" i="1"/>
  <c r="BL562" i="1" s="1"/>
  <c r="BM562" i="1"/>
  <c r="H562" i="1" s="1"/>
  <c r="I562" i="1" s="1"/>
  <c r="BF584" i="1"/>
  <c r="BG584" i="1"/>
  <c r="BH584" i="1"/>
  <c r="BI584" i="1"/>
  <c r="BJ584" i="1"/>
  <c r="BK584" i="1"/>
  <c r="BL584" i="1" s="1"/>
  <c r="BM584" i="1"/>
  <c r="H584" i="1" s="1"/>
  <c r="I584" i="1" s="1"/>
  <c r="BF634" i="1"/>
  <c r="BG634" i="1"/>
  <c r="BH634" i="1"/>
  <c r="BI634" i="1"/>
  <c r="BJ634" i="1"/>
  <c r="BK634" i="1"/>
  <c r="BL634" i="1" s="1"/>
  <c r="BM634" i="1"/>
  <c r="H634" i="1" s="1"/>
  <c r="I634" i="1" s="1"/>
  <c r="BF635" i="1"/>
  <c r="BG635" i="1"/>
  <c r="BH635" i="1"/>
  <c r="BI635" i="1"/>
  <c r="BJ635" i="1"/>
  <c r="BK635" i="1"/>
  <c r="BL635" i="1" s="1"/>
  <c r="BM635" i="1"/>
  <c r="H635" i="1" s="1"/>
  <c r="I635" i="1" s="1"/>
  <c r="BF636" i="1"/>
  <c r="BG636" i="1"/>
  <c r="BH636" i="1"/>
  <c r="BI636" i="1"/>
  <c r="BJ636" i="1"/>
  <c r="BK636" i="1"/>
  <c r="BL636" i="1" s="1"/>
  <c r="BM636" i="1"/>
  <c r="H636" i="1" s="1"/>
  <c r="I636" i="1" s="1"/>
  <c r="BF637" i="1"/>
  <c r="BG637" i="1"/>
  <c r="BH637" i="1"/>
  <c r="BI637" i="1"/>
  <c r="BJ637" i="1"/>
  <c r="BK637" i="1"/>
  <c r="BL637" i="1" s="1"/>
  <c r="BM637" i="1"/>
  <c r="H637" i="1" s="1"/>
  <c r="I637" i="1" s="1"/>
  <c r="BF638" i="1"/>
  <c r="BG638" i="1"/>
  <c r="BH638" i="1"/>
  <c r="BI638" i="1"/>
  <c r="BJ638" i="1"/>
  <c r="BK638" i="1"/>
  <c r="BL638" i="1" s="1"/>
  <c r="BM638" i="1"/>
  <c r="H638" i="1" s="1"/>
  <c r="I638" i="1" s="1"/>
  <c r="BF639" i="1"/>
  <c r="BG639" i="1"/>
  <c r="BH639" i="1"/>
  <c r="BI639" i="1"/>
  <c r="BJ639" i="1"/>
  <c r="BK639" i="1"/>
  <c r="BL639" i="1" s="1"/>
  <c r="BM639" i="1"/>
  <c r="H639" i="1" s="1"/>
  <c r="I639" i="1" s="1"/>
  <c r="BF150" i="1"/>
  <c r="BG150" i="1"/>
  <c r="BH150" i="1"/>
  <c r="BI150" i="1"/>
  <c r="BJ150" i="1"/>
  <c r="BK150" i="1"/>
  <c r="BL150" i="1" s="1"/>
  <c r="BM150" i="1"/>
  <c r="H150" i="1" s="1"/>
  <c r="I150" i="1" s="1"/>
  <c r="BF383" i="1"/>
  <c r="BG383" i="1"/>
  <c r="BH383" i="1"/>
  <c r="BI383" i="1"/>
  <c r="BJ383" i="1"/>
  <c r="BK383" i="1"/>
  <c r="BL383" i="1" s="1"/>
  <c r="BM383" i="1"/>
  <c r="H383" i="1" s="1"/>
  <c r="I383" i="1" s="1"/>
  <c r="BF642" i="1"/>
  <c r="BG642" i="1"/>
  <c r="BH642" i="1"/>
  <c r="BI642" i="1"/>
  <c r="BJ642" i="1"/>
  <c r="BK642" i="1"/>
  <c r="BL642" i="1" s="1"/>
  <c r="BM642" i="1"/>
  <c r="H642" i="1" s="1"/>
  <c r="I642" i="1" s="1"/>
  <c r="BF585" i="1"/>
  <c r="BG585" i="1"/>
  <c r="BH585" i="1"/>
  <c r="BI585" i="1"/>
  <c r="BJ585" i="1"/>
  <c r="BK585" i="1"/>
  <c r="BL585" i="1" s="1"/>
  <c r="BM585" i="1"/>
  <c r="H585" i="1" s="1"/>
  <c r="I585" i="1" s="1"/>
  <c r="BF645" i="1"/>
  <c r="BG645" i="1"/>
  <c r="BH645" i="1"/>
  <c r="BI645" i="1"/>
  <c r="BJ645" i="1"/>
  <c r="BK645" i="1"/>
  <c r="BL645" i="1" s="1"/>
  <c r="BM645" i="1"/>
  <c r="H645" i="1" s="1"/>
  <c r="I645" i="1" s="1"/>
  <c r="BF664" i="1"/>
  <c r="BG664" i="1"/>
  <c r="BH664" i="1"/>
  <c r="BI664" i="1"/>
  <c r="BJ664" i="1"/>
  <c r="BK664" i="1"/>
  <c r="BL664" i="1" s="1"/>
  <c r="BM664" i="1"/>
  <c r="H664" i="1" s="1"/>
  <c r="I664" i="1" s="1"/>
  <c r="BF665" i="1"/>
  <c r="BG665" i="1"/>
  <c r="BH665" i="1"/>
  <c r="BI665" i="1"/>
  <c r="BJ665" i="1"/>
  <c r="BK665" i="1"/>
  <c r="BL665" i="1" s="1"/>
  <c r="BM665" i="1"/>
  <c r="H665" i="1" s="1"/>
  <c r="I665" i="1" s="1"/>
  <c r="BF666" i="1"/>
  <c r="BG666" i="1"/>
  <c r="BH666" i="1"/>
  <c r="BI666" i="1"/>
  <c r="BJ666" i="1"/>
  <c r="BK666" i="1"/>
  <c r="BL666" i="1" s="1"/>
  <c r="BM666" i="1"/>
  <c r="H666" i="1" s="1"/>
  <c r="I666" i="1" s="1"/>
  <c r="BF667" i="1"/>
  <c r="BG667" i="1"/>
  <c r="BH667" i="1"/>
  <c r="BI667" i="1"/>
  <c r="BJ667" i="1"/>
  <c r="BK667" i="1"/>
  <c r="BL667" i="1" s="1"/>
  <c r="BM667" i="1"/>
  <c r="H667" i="1" s="1"/>
  <c r="I667" i="1" s="1"/>
  <c r="BF650" i="1"/>
  <c r="BG650" i="1"/>
  <c r="BH650" i="1"/>
  <c r="BI650" i="1"/>
  <c r="BJ650" i="1"/>
  <c r="BK650" i="1"/>
  <c r="BL650" i="1" s="1"/>
  <c r="BM650" i="1"/>
  <c r="H650" i="1" s="1"/>
  <c r="I650" i="1" s="1"/>
  <c r="BF651" i="1"/>
  <c r="BG651" i="1"/>
  <c r="BH651" i="1"/>
  <c r="BI651" i="1"/>
  <c r="BJ651" i="1"/>
  <c r="BK651" i="1"/>
  <c r="BL651" i="1" s="1"/>
  <c r="BM651" i="1"/>
  <c r="H651" i="1" s="1"/>
  <c r="I651" i="1" s="1"/>
  <c r="BF652" i="1"/>
  <c r="BG652" i="1"/>
  <c r="BH652" i="1"/>
  <c r="BI652" i="1"/>
  <c r="BJ652" i="1"/>
  <c r="BK652" i="1"/>
  <c r="BL652" i="1" s="1"/>
  <c r="BM652" i="1"/>
  <c r="H652" i="1" s="1"/>
  <c r="I652" i="1" s="1"/>
  <c r="BF668" i="1"/>
  <c r="BG668" i="1"/>
  <c r="BH668" i="1"/>
  <c r="BI668" i="1"/>
  <c r="BJ668" i="1"/>
  <c r="BK668" i="1"/>
  <c r="BL668" i="1" s="1"/>
  <c r="BM668" i="1"/>
  <c r="H668" i="1" s="1"/>
  <c r="I668" i="1" s="1"/>
  <c r="BF654" i="1"/>
  <c r="BG654" i="1"/>
  <c r="BH654" i="1"/>
  <c r="BI654" i="1"/>
  <c r="BJ654" i="1"/>
  <c r="BK654" i="1"/>
  <c r="BL654" i="1" s="1"/>
  <c r="BM654" i="1"/>
  <c r="H654" i="1" s="1"/>
  <c r="I654" i="1" s="1"/>
  <c r="BF655" i="1"/>
  <c r="BG655" i="1"/>
  <c r="BH655" i="1"/>
  <c r="BI655" i="1"/>
  <c r="BJ655" i="1"/>
  <c r="BK655" i="1"/>
  <c r="BL655" i="1" s="1"/>
  <c r="BM655" i="1"/>
  <c r="H655" i="1" s="1"/>
  <c r="I655" i="1" s="1"/>
  <c r="BF656" i="1"/>
  <c r="BG656" i="1"/>
  <c r="BH656" i="1"/>
  <c r="BI656" i="1"/>
  <c r="BJ656" i="1"/>
  <c r="BK656" i="1"/>
  <c r="BL656" i="1" s="1"/>
  <c r="BM656" i="1"/>
  <c r="H656" i="1" s="1"/>
  <c r="I656" i="1" s="1"/>
  <c r="BF657" i="1"/>
  <c r="BG657" i="1"/>
  <c r="BH657" i="1"/>
  <c r="BI657" i="1"/>
  <c r="BJ657" i="1"/>
  <c r="BK657" i="1"/>
  <c r="BL657" i="1" s="1"/>
  <c r="BM657" i="1"/>
  <c r="H657" i="1" s="1"/>
  <c r="I657" i="1" s="1"/>
  <c r="BF658" i="1"/>
  <c r="BG658" i="1"/>
  <c r="BH658" i="1"/>
  <c r="BI658" i="1"/>
  <c r="BJ658" i="1"/>
  <c r="BK658" i="1"/>
  <c r="BL658" i="1" s="1"/>
  <c r="BM658" i="1"/>
  <c r="H658" i="1" s="1"/>
  <c r="I658" i="1" s="1"/>
  <c r="BF669" i="1"/>
  <c r="BG669" i="1"/>
  <c r="BH669" i="1"/>
  <c r="BI669" i="1"/>
  <c r="BJ669" i="1"/>
  <c r="BK669" i="1"/>
  <c r="BL669" i="1" s="1"/>
  <c r="BM669" i="1"/>
  <c r="H669" i="1" s="1"/>
  <c r="I669" i="1" s="1"/>
  <c r="BF660" i="1"/>
  <c r="BG660" i="1"/>
  <c r="BH660" i="1"/>
  <c r="BI660" i="1"/>
  <c r="BJ660" i="1"/>
  <c r="BK660" i="1"/>
  <c r="BL660" i="1" s="1"/>
  <c r="BM660" i="1"/>
  <c r="H660" i="1" s="1"/>
  <c r="I660" i="1" s="1"/>
  <c r="BF551" i="1"/>
  <c r="BG551" i="1"/>
  <c r="BH551" i="1"/>
  <c r="BI551" i="1"/>
  <c r="BJ551" i="1"/>
  <c r="BK551" i="1"/>
  <c r="BL551" i="1" s="1"/>
  <c r="BM551" i="1"/>
  <c r="H551" i="1" s="1"/>
  <c r="I551" i="1" s="1"/>
  <c r="BF552" i="1"/>
  <c r="BG552" i="1"/>
  <c r="BH552" i="1"/>
  <c r="BI552" i="1"/>
  <c r="BJ552" i="1"/>
  <c r="BK552" i="1"/>
  <c r="BL552" i="1" s="1"/>
  <c r="BM552" i="1"/>
  <c r="H552" i="1" s="1"/>
  <c r="I552" i="1" s="1"/>
  <c r="BF553" i="1"/>
  <c r="BG553" i="1"/>
  <c r="BH553" i="1"/>
  <c r="BI553" i="1"/>
  <c r="BJ553" i="1"/>
  <c r="BK553" i="1"/>
  <c r="BL553" i="1" s="1"/>
  <c r="BM553" i="1"/>
  <c r="H553" i="1" s="1"/>
  <c r="I553" i="1" s="1"/>
  <c r="BF769" i="1"/>
  <c r="BG769" i="1"/>
  <c r="BH769" i="1"/>
  <c r="BI769" i="1"/>
  <c r="BJ769" i="1"/>
  <c r="BK769" i="1"/>
  <c r="BL769" i="1" s="1"/>
  <c r="BM769" i="1"/>
  <c r="H769" i="1" s="1"/>
  <c r="I769" i="1" s="1"/>
  <c r="BF670" i="1"/>
  <c r="BG670" i="1"/>
  <c r="BH670" i="1"/>
  <c r="BI670" i="1"/>
  <c r="BJ670" i="1"/>
  <c r="BK670" i="1"/>
  <c r="BL670" i="1" s="1"/>
  <c r="BM670" i="1"/>
  <c r="H670" i="1" s="1"/>
  <c r="I670" i="1" s="1"/>
  <c r="BF671" i="1"/>
  <c r="BG671" i="1"/>
  <c r="BH671" i="1"/>
  <c r="BI671" i="1"/>
  <c r="BJ671" i="1"/>
  <c r="BK671" i="1"/>
  <c r="BL671" i="1" s="1"/>
  <c r="BM671" i="1"/>
  <c r="H671" i="1" s="1"/>
  <c r="I671" i="1" s="1"/>
  <c r="BF672" i="1"/>
  <c r="BG672" i="1"/>
  <c r="BH672" i="1"/>
  <c r="BI672" i="1"/>
  <c r="BJ672" i="1"/>
  <c r="BK672" i="1"/>
  <c r="BL672" i="1" s="1"/>
  <c r="BM672" i="1"/>
  <c r="H672" i="1" s="1"/>
  <c r="I672" i="1" s="1"/>
  <c r="BF673" i="1"/>
  <c r="BG673" i="1"/>
  <c r="BH673" i="1"/>
  <c r="BI673" i="1"/>
  <c r="BJ673" i="1"/>
  <c r="BK673" i="1"/>
  <c r="BL673" i="1" s="1"/>
  <c r="BM673" i="1"/>
  <c r="H673" i="1" s="1"/>
  <c r="I673" i="1" s="1"/>
  <c r="BF674" i="1"/>
  <c r="BG674" i="1"/>
  <c r="BH674" i="1"/>
  <c r="BI674" i="1"/>
  <c r="BJ674" i="1"/>
  <c r="BK674" i="1"/>
  <c r="BL674" i="1" s="1"/>
  <c r="BM674" i="1"/>
  <c r="H674" i="1" s="1"/>
  <c r="I674" i="1" s="1"/>
  <c r="BF675" i="1"/>
  <c r="BG675" i="1"/>
  <c r="BH675" i="1"/>
  <c r="BI675" i="1"/>
  <c r="BJ675" i="1"/>
  <c r="BK675" i="1"/>
  <c r="BL675" i="1" s="1"/>
  <c r="BM675" i="1"/>
  <c r="H675" i="1" s="1"/>
  <c r="I675" i="1" s="1"/>
  <c r="BF676" i="1"/>
  <c r="BG676" i="1"/>
  <c r="BH676" i="1"/>
  <c r="BI676" i="1"/>
  <c r="BJ676" i="1"/>
  <c r="BK676" i="1"/>
  <c r="BL676" i="1" s="1"/>
  <c r="BM676" i="1"/>
  <c r="H676" i="1" s="1"/>
  <c r="I676" i="1" s="1"/>
  <c r="BF434" i="1"/>
  <c r="BG434" i="1"/>
  <c r="BH434" i="1"/>
  <c r="BI434" i="1"/>
  <c r="BJ434" i="1"/>
  <c r="BK434" i="1"/>
  <c r="BL434" i="1" s="1"/>
  <c r="BM434" i="1"/>
  <c r="H434" i="1" s="1"/>
  <c r="I434" i="1" s="1"/>
  <c r="BF435" i="1"/>
  <c r="BG435" i="1"/>
  <c r="BH435" i="1"/>
  <c r="BI435" i="1"/>
  <c r="BJ435" i="1"/>
  <c r="BK435" i="1"/>
  <c r="BL435" i="1" s="1"/>
  <c r="BM435" i="1"/>
  <c r="H435" i="1" s="1"/>
  <c r="I435" i="1" s="1"/>
  <c r="BF436" i="1"/>
  <c r="BG436" i="1"/>
  <c r="BH436" i="1"/>
  <c r="BI436" i="1"/>
  <c r="BJ436" i="1"/>
  <c r="BK436" i="1"/>
  <c r="BL436" i="1" s="1"/>
  <c r="BM436" i="1"/>
  <c r="H436" i="1" s="1"/>
  <c r="I436" i="1" s="1"/>
  <c r="BF442" i="1"/>
  <c r="BG442" i="1"/>
  <c r="BH442" i="1"/>
  <c r="BI442" i="1"/>
  <c r="BJ442" i="1"/>
  <c r="BK442" i="1"/>
  <c r="BL442" i="1" s="1"/>
  <c r="BM442" i="1"/>
  <c r="H442" i="1" s="1"/>
  <c r="I442" i="1" s="1"/>
  <c r="BF677" i="1"/>
  <c r="BG677" i="1"/>
  <c r="BH677" i="1"/>
  <c r="BI677" i="1"/>
  <c r="BJ677" i="1"/>
  <c r="BK677" i="1"/>
  <c r="BL677" i="1" s="1"/>
  <c r="BM677" i="1"/>
  <c r="H677" i="1" s="1"/>
  <c r="I677" i="1" s="1"/>
  <c r="BF678" i="1"/>
  <c r="BG678" i="1"/>
  <c r="BH678" i="1"/>
  <c r="BI678" i="1"/>
  <c r="BJ678" i="1"/>
  <c r="BK678" i="1"/>
  <c r="BL678" i="1" s="1"/>
  <c r="BM678" i="1"/>
  <c r="H678" i="1" s="1"/>
  <c r="I678" i="1" s="1"/>
  <c r="BF679" i="1"/>
  <c r="BG679" i="1"/>
  <c r="BH679" i="1"/>
  <c r="BI679" i="1"/>
  <c r="BJ679" i="1"/>
  <c r="BK679" i="1"/>
  <c r="BL679" i="1" s="1"/>
  <c r="BM679" i="1"/>
  <c r="H679" i="1" s="1"/>
  <c r="I679" i="1" s="1"/>
  <c r="BF680" i="1"/>
  <c r="BG680" i="1"/>
  <c r="BH680" i="1"/>
  <c r="BI680" i="1"/>
  <c r="BJ680" i="1"/>
  <c r="BK680" i="1"/>
  <c r="BL680" i="1" s="1"/>
  <c r="BM680" i="1"/>
  <c r="H680" i="1" s="1"/>
  <c r="I680" i="1" s="1"/>
  <c r="BF681" i="1"/>
  <c r="BG681" i="1"/>
  <c r="BH681" i="1"/>
  <c r="BI681" i="1"/>
  <c r="BJ681" i="1"/>
  <c r="BK681" i="1"/>
  <c r="BL681" i="1" s="1"/>
  <c r="BM681" i="1"/>
  <c r="H681" i="1" s="1"/>
  <c r="I681" i="1" s="1"/>
  <c r="BF682" i="1"/>
  <c r="BG682" i="1"/>
  <c r="BH682" i="1"/>
  <c r="BI682" i="1"/>
  <c r="BJ682" i="1"/>
  <c r="BK682" i="1"/>
  <c r="BL682" i="1" s="1"/>
  <c r="BM682" i="1"/>
  <c r="H682" i="1" s="1"/>
  <c r="I682" i="1" s="1"/>
  <c r="BF683" i="1"/>
  <c r="BG683" i="1"/>
  <c r="BH683" i="1"/>
  <c r="BI683" i="1"/>
  <c r="BJ683" i="1"/>
  <c r="BK683" i="1"/>
  <c r="BL683" i="1" s="1"/>
  <c r="BM683" i="1"/>
  <c r="H683" i="1" s="1"/>
  <c r="I683" i="1" s="1"/>
  <c r="BF684" i="1"/>
  <c r="BG684" i="1"/>
  <c r="BH684" i="1"/>
  <c r="BI684" i="1"/>
  <c r="BJ684" i="1"/>
  <c r="BK684" i="1"/>
  <c r="BL684" i="1" s="1"/>
  <c r="BM684" i="1"/>
  <c r="H684" i="1" s="1"/>
  <c r="I684" i="1" s="1"/>
  <c r="BF685" i="1"/>
  <c r="BG685" i="1"/>
  <c r="BH685" i="1"/>
  <c r="BI685" i="1"/>
  <c r="BJ685" i="1"/>
  <c r="BK685" i="1"/>
  <c r="BL685" i="1" s="1"/>
  <c r="BM685" i="1"/>
  <c r="H685" i="1" s="1"/>
  <c r="I685" i="1" s="1"/>
  <c r="BF686" i="1"/>
  <c r="BG686" i="1"/>
  <c r="BH686" i="1"/>
  <c r="BI686" i="1"/>
  <c r="BJ686" i="1"/>
  <c r="BK686" i="1"/>
  <c r="BL686" i="1" s="1"/>
  <c r="BM686" i="1"/>
  <c r="H686" i="1" s="1"/>
  <c r="I686" i="1" s="1"/>
  <c r="BF687" i="1"/>
  <c r="BG687" i="1"/>
  <c r="BH687" i="1"/>
  <c r="BI687" i="1"/>
  <c r="BJ687" i="1"/>
  <c r="BK687" i="1"/>
  <c r="BL687" i="1" s="1"/>
  <c r="BM687" i="1"/>
  <c r="H687" i="1" s="1"/>
  <c r="I687" i="1" s="1"/>
  <c r="BF688" i="1"/>
  <c r="BG688" i="1"/>
  <c r="BH688" i="1"/>
  <c r="BI688" i="1"/>
  <c r="BJ688" i="1"/>
  <c r="BK688" i="1"/>
  <c r="BL688" i="1" s="1"/>
  <c r="BM688" i="1"/>
  <c r="H688" i="1" s="1"/>
  <c r="I688" i="1" s="1"/>
  <c r="BF689" i="1"/>
  <c r="BG689" i="1"/>
  <c r="BH689" i="1"/>
  <c r="BI689" i="1"/>
  <c r="BJ689" i="1"/>
  <c r="BK689" i="1"/>
  <c r="BL689" i="1" s="1"/>
  <c r="BM689" i="1"/>
  <c r="H689" i="1" s="1"/>
  <c r="I689" i="1" s="1"/>
  <c r="BF690" i="1"/>
  <c r="BG690" i="1"/>
  <c r="BH690" i="1"/>
  <c r="BI690" i="1"/>
  <c r="BJ690" i="1"/>
  <c r="BK690" i="1"/>
  <c r="BL690" i="1" s="1"/>
  <c r="BM690" i="1"/>
  <c r="H690" i="1" s="1"/>
  <c r="I690" i="1" s="1"/>
  <c r="BF691" i="1"/>
  <c r="BG691" i="1"/>
  <c r="BH691" i="1"/>
  <c r="BI691" i="1"/>
  <c r="BJ691" i="1"/>
  <c r="BK691" i="1"/>
  <c r="BL691" i="1" s="1"/>
  <c r="BM691" i="1"/>
  <c r="H691" i="1" s="1"/>
  <c r="I691" i="1" s="1"/>
  <c r="BF692" i="1"/>
  <c r="BG692" i="1"/>
  <c r="BH692" i="1"/>
  <c r="BI692" i="1"/>
  <c r="BJ692" i="1"/>
  <c r="BK692" i="1"/>
  <c r="BL692" i="1" s="1"/>
  <c r="BM692" i="1"/>
  <c r="H692" i="1" s="1"/>
  <c r="I692" i="1" s="1"/>
  <c r="BF693" i="1"/>
  <c r="BG693" i="1"/>
  <c r="BH693" i="1"/>
  <c r="BI693" i="1"/>
  <c r="BJ693" i="1"/>
  <c r="BK693" i="1"/>
  <c r="BL693" i="1" s="1"/>
  <c r="BM693" i="1"/>
  <c r="H693" i="1" s="1"/>
  <c r="I693" i="1" s="1"/>
  <c r="BF694" i="1"/>
  <c r="BG694" i="1"/>
  <c r="BH694" i="1"/>
  <c r="BI694" i="1"/>
  <c r="BJ694" i="1"/>
  <c r="BK694" i="1"/>
  <c r="BL694" i="1" s="1"/>
  <c r="BM694" i="1"/>
  <c r="H694" i="1" s="1"/>
  <c r="I694" i="1" s="1"/>
  <c r="BF695" i="1"/>
  <c r="BG695" i="1"/>
  <c r="BH695" i="1"/>
  <c r="BI695" i="1"/>
  <c r="BJ695" i="1"/>
  <c r="BK695" i="1"/>
  <c r="BL695" i="1" s="1"/>
  <c r="BM695" i="1"/>
  <c r="H695" i="1" s="1"/>
  <c r="I695" i="1" s="1"/>
  <c r="BF696" i="1"/>
  <c r="BG696" i="1"/>
  <c r="BH696" i="1"/>
  <c r="BI696" i="1"/>
  <c r="BJ696" i="1"/>
  <c r="BK696" i="1"/>
  <c r="BL696" i="1" s="1"/>
  <c r="BM696" i="1"/>
  <c r="H696" i="1" s="1"/>
  <c r="I696" i="1" s="1"/>
  <c r="BF697" i="1"/>
  <c r="BG697" i="1"/>
  <c r="BH697" i="1"/>
  <c r="BI697" i="1"/>
  <c r="BJ697" i="1"/>
  <c r="BK697" i="1"/>
  <c r="BL697" i="1" s="1"/>
  <c r="BM697" i="1"/>
  <c r="H697" i="1" s="1"/>
  <c r="I697" i="1" s="1"/>
  <c r="BF698" i="1"/>
  <c r="BG698" i="1"/>
  <c r="BH698" i="1"/>
  <c r="BI698" i="1"/>
  <c r="BJ698" i="1"/>
  <c r="BK698" i="1"/>
  <c r="BL698" i="1" s="1"/>
  <c r="BM698" i="1"/>
  <c r="H698" i="1" s="1"/>
  <c r="I698" i="1" s="1"/>
  <c r="BF699" i="1"/>
  <c r="BG699" i="1"/>
  <c r="BH699" i="1"/>
  <c r="BI699" i="1"/>
  <c r="BJ699" i="1"/>
  <c r="BK699" i="1"/>
  <c r="BL699" i="1" s="1"/>
  <c r="BM699" i="1"/>
  <c r="H699" i="1" s="1"/>
  <c r="I699" i="1" s="1"/>
  <c r="BF700" i="1"/>
  <c r="BG700" i="1"/>
  <c r="BH700" i="1"/>
  <c r="BI700" i="1"/>
  <c r="BJ700" i="1"/>
  <c r="BK700" i="1"/>
  <c r="BL700" i="1" s="1"/>
  <c r="BM700" i="1"/>
  <c r="H700" i="1" s="1"/>
  <c r="I700" i="1" s="1"/>
  <c r="BF701" i="1"/>
  <c r="BG701" i="1"/>
  <c r="BH701" i="1"/>
  <c r="BI701" i="1"/>
  <c r="BJ701" i="1"/>
  <c r="BK701" i="1"/>
  <c r="BL701" i="1" s="1"/>
  <c r="BM701" i="1"/>
  <c r="H701" i="1" s="1"/>
  <c r="I701" i="1" s="1"/>
  <c r="BF702" i="1"/>
  <c r="BG702" i="1"/>
  <c r="BH702" i="1"/>
  <c r="BI702" i="1"/>
  <c r="BJ702" i="1"/>
  <c r="BK702" i="1"/>
  <c r="BL702" i="1" s="1"/>
  <c r="BM702" i="1"/>
  <c r="H702" i="1" s="1"/>
  <c r="I702" i="1" s="1"/>
  <c r="BF703" i="1"/>
  <c r="BG703" i="1"/>
  <c r="BH703" i="1"/>
  <c r="BI703" i="1"/>
  <c r="BJ703" i="1"/>
  <c r="BK703" i="1"/>
  <c r="BL703" i="1" s="1"/>
  <c r="BM703" i="1"/>
  <c r="H703" i="1" s="1"/>
  <c r="I703" i="1" s="1"/>
  <c r="BF704" i="1"/>
  <c r="BG704" i="1"/>
  <c r="BH704" i="1"/>
  <c r="BI704" i="1"/>
  <c r="BJ704" i="1"/>
  <c r="BK704" i="1"/>
  <c r="BL704" i="1" s="1"/>
  <c r="BM704" i="1"/>
  <c r="H704" i="1" s="1"/>
  <c r="I704" i="1" s="1"/>
  <c r="BF705" i="1"/>
  <c r="BG705" i="1"/>
  <c r="BH705" i="1"/>
  <c r="BI705" i="1"/>
  <c r="BJ705" i="1"/>
  <c r="BK705" i="1"/>
  <c r="BL705" i="1" s="1"/>
  <c r="BM705" i="1"/>
  <c r="H705" i="1" s="1"/>
  <c r="I705" i="1" s="1"/>
  <c r="BF706" i="1"/>
  <c r="BG706" i="1"/>
  <c r="BH706" i="1"/>
  <c r="BI706" i="1"/>
  <c r="BJ706" i="1"/>
  <c r="BK706" i="1"/>
  <c r="BL706" i="1" s="1"/>
  <c r="BM706" i="1"/>
  <c r="H706" i="1" s="1"/>
  <c r="I706" i="1" s="1"/>
  <c r="BF707" i="1"/>
  <c r="BG707" i="1"/>
  <c r="BH707" i="1"/>
  <c r="BI707" i="1"/>
  <c r="BJ707" i="1"/>
  <c r="BK707" i="1"/>
  <c r="BL707" i="1" s="1"/>
  <c r="BM707" i="1"/>
  <c r="H707" i="1" s="1"/>
  <c r="I707" i="1" s="1"/>
  <c r="BF708" i="1"/>
  <c r="BG708" i="1"/>
  <c r="BH708" i="1"/>
  <c r="BI708" i="1"/>
  <c r="BJ708" i="1"/>
  <c r="BK708" i="1"/>
  <c r="BL708" i="1" s="1"/>
  <c r="BM708" i="1"/>
  <c r="H708" i="1" s="1"/>
  <c r="I708" i="1" s="1"/>
  <c r="BF709" i="1"/>
  <c r="BG709" i="1"/>
  <c r="BH709" i="1"/>
  <c r="BI709" i="1"/>
  <c r="BJ709" i="1"/>
  <c r="BK709" i="1"/>
  <c r="BL709" i="1" s="1"/>
  <c r="BM709" i="1"/>
  <c r="H709" i="1" s="1"/>
  <c r="I709" i="1" s="1"/>
  <c r="BF710" i="1"/>
  <c r="BG710" i="1"/>
  <c r="BH710" i="1"/>
  <c r="BI710" i="1"/>
  <c r="BJ710" i="1"/>
  <c r="BK710" i="1"/>
  <c r="BL710" i="1" s="1"/>
  <c r="BM710" i="1"/>
  <c r="H710" i="1" s="1"/>
  <c r="I710" i="1" s="1"/>
  <c r="BF712" i="1"/>
  <c r="BG712" i="1"/>
  <c r="BH712" i="1"/>
  <c r="BI712" i="1"/>
  <c r="BJ712" i="1"/>
  <c r="BK712" i="1"/>
  <c r="BL712" i="1" s="1"/>
  <c r="BM712" i="1"/>
  <c r="H712" i="1" s="1"/>
  <c r="I712" i="1" s="1"/>
  <c r="BF713" i="1"/>
  <c r="BG713" i="1"/>
  <c r="BH713" i="1"/>
  <c r="BI713" i="1"/>
  <c r="BJ713" i="1"/>
  <c r="BK713" i="1"/>
  <c r="BL713" i="1" s="1"/>
  <c r="BM713" i="1"/>
  <c r="H713" i="1" s="1"/>
  <c r="I713" i="1" s="1"/>
  <c r="BF714" i="1"/>
  <c r="BG714" i="1"/>
  <c r="BH714" i="1"/>
  <c r="BI714" i="1"/>
  <c r="BJ714" i="1"/>
  <c r="BK714" i="1"/>
  <c r="BL714" i="1" s="1"/>
  <c r="BM714" i="1"/>
  <c r="H714" i="1" s="1"/>
  <c r="I714" i="1" s="1"/>
  <c r="BF715" i="1"/>
  <c r="BG715" i="1"/>
  <c r="BH715" i="1"/>
  <c r="BI715" i="1"/>
  <c r="BJ715" i="1"/>
  <c r="BK715" i="1"/>
  <c r="BL715" i="1" s="1"/>
  <c r="BM715" i="1"/>
  <c r="H715" i="1" s="1"/>
  <c r="I715" i="1" s="1"/>
  <c r="BF716" i="1"/>
  <c r="BG716" i="1"/>
  <c r="BH716" i="1"/>
  <c r="BI716" i="1"/>
  <c r="BJ716" i="1"/>
  <c r="BK716" i="1"/>
  <c r="BL716" i="1" s="1"/>
  <c r="BM716" i="1"/>
  <c r="H716" i="1" s="1"/>
  <c r="I716" i="1" s="1"/>
  <c r="BF717" i="1"/>
  <c r="BG717" i="1"/>
  <c r="BH717" i="1"/>
  <c r="BI717" i="1"/>
  <c r="BJ717" i="1"/>
  <c r="BK717" i="1"/>
  <c r="BL717" i="1" s="1"/>
  <c r="BM717" i="1"/>
  <c r="H717" i="1" s="1"/>
  <c r="I717" i="1" s="1"/>
  <c r="G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586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719" i="1"/>
  <c r="R561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5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2" i="1"/>
  <c r="R293" i="1"/>
  <c r="R294" i="1"/>
  <c r="R295" i="1"/>
  <c r="R296" i="1"/>
  <c r="R297" i="1"/>
  <c r="R298" i="1"/>
  <c r="R302" i="1"/>
  <c r="R303" i="1"/>
  <c r="R304" i="1"/>
  <c r="R305" i="1"/>
  <c r="R306" i="1"/>
  <c r="R307" i="1"/>
  <c r="R308" i="1"/>
  <c r="R309" i="1"/>
  <c r="R310" i="1"/>
  <c r="R311" i="1"/>
  <c r="R314" i="1"/>
  <c r="R315" i="1"/>
  <c r="R316" i="1"/>
  <c r="R317" i="1"/>
  <c r="R318" i="1"/>
  <c r="R319" i="1"/>
  <c r="W3" i="1"/>
  <c r="X3" i="1"/>
  <c r="Y3" i="1"/>
  <c r="Z3" i="1" s="1"/>
  <c r="W4" i="1"/>
  <c r="X4" i="1"/>
  <c r="Y4" i="1"/>
  <c r="Z4" i="1" s="1"/>
  <c r="W5" i="1"/>
  <c r="X5" i="1"/>
  <c r="Y5" i="1"/>
  <c r="Z5" i="1" s="1"/>
  <c r="W6" i="1"/>
  <c r="X6" i="1"/>
  <c r="Y6" i="1"/>
  <c r="Z6" i="1" s="1"/>
  <c r="W7" i="1"/>
  <c r="X7" i="1"/>
  <c r="Y7" i="1"/>
  <c r="Z7" i="1" s="1"/>
  <c r="W8" i="1"/>
  <c r="X8" i="1"/>
  <c r="Y8" i="1"/>
  <c r="Z8" i="1" s="1"/>
  <c r="W9" i="1"/>
  <c r="X9" i="1"/>
  <c r="Y9" i="1"/>
  <c r="Z9" i="1" s="1"/>
  <c r="W10" i="1"/>
  <c r="X10" i="1"/>
  <c r="Y10" i="1"/>
  <c r="Z10" i="1" s="1"/>
  <c r="W11" i="1"/>
  <c r="X11" i="1"/>
  <c r="Y11" i="1"/>
  <c r="Z11" i="1" s="1"/>
  <c r="W12" i="1"/>
  <c r="X12" i="1"/>
  <c r="Y12" i="1"/>
  <c r="Z12" i="1" s="1"/>
  <c r="W13" i="1"/>
  <c r="X13" i="1"/>
  <c r="Y13" i="1"/>
  <c r="Z13" i="1" s="1"/>
  <c r="W14" i="1"/>
  <c r="X14" i="1"/>
  <c r="Y14" i="1"/>
  <c r="Z14" i="1" s="1"/>
  <c r="W15" i="1"/>
  <c r="X15" i="1"/>
  <c r="Y15" i="1"/>
  <c r="Z15" i="1" s="1"/>
  <c r="W16" i="1"/>
  <c r="X16" i="1"/>
  <c r="Y16" i="1"/>
  <c r="Z16" i="1" s="1"/>
  <c r="W17" i="1"/>
  <c r="X17" i="1"/>
  <c r="Y17" i="1"/>
  <c r="Z17" i="1" s="1"/>
  <c r="W18" i="1"/>
  <c r="X18" i="1"/>
  <c r="Y18" i="1"/>
  <c r="Z18" i="1" s="1"/>
  <c r="W19" i="1"/>
  <c r="X19" i="1"/>
  <c r="Y19" i="1"/>
  <c r="Z19" i="1" s="1"/>
  <c r="W20" i="1"/>
  <c r="X20" i="1"/>
  <c r="Y20" i="1"/>
  <c r="Z20" i="1" s="1"/>
  <c r="W21" i="1"/>
  <c r="X21" i="1"/>
  <c r="Y21" i="1"/>
  <c r="Z21" i="1" s="1"/>
  <c r="W22" i="1"/>
  <c r="X22" i="1"/>
  <c r="Y22" i="1"/>
  <c r="Z22" i="1" s="1"/>
  <c r="W23" i="1"/>
  <c r="X23" i="1"/>
  <c r="Y23" i="1"/>
  <c r="Z23" i="1" s="1"/>
  <c r="W24" i="1"/>
  <c r="X24" i="1"/>
  <c r="Y24" i="1"/>
  <c r="Z24" i="1" s="1"/>
  <c r="W25" i="1"/>
  <c r="X25" i="1"/>
  <c r="Y25" i="1"/>
  <c r="Z25" i="1" s="1"/>
  <c r="W26" i="1"/>
  <c r="X26" i="1"/>
  <c r="Y26" i="1"/>
  <c r="Z26" i="1" s="1"/>
  <c r="W27" i="1"/>
  <c r="X27" i="1"/>
  <c r="Y27" i="1"/>
  <c r="Z27" i="1" s="1"/>
  <c r="W28" i="1"/>
  <c r="X28" i="1"/>
  <c r="Y28" i="1"/>
  <c r="Z28" i="1" s="1"/>
  <c r="W29" i="1"/>
  <c r="X29" i="1"/>
  <c r="Y29" i="1"/>
  <c r="Z29" i="1" s="1"/>
  <c r="W30" i="1"/>
  <c r="X30" i="1"/>
  <c r="Y30" i="1"/>
  <c r="Z30" i="1" s="1"/>
  <c r="W31" i="1"/>
  <c r="X31" i="1"/>
  <c r="Y31" i="1"/>
  <c r="Z31" i="1" s="1"/>
  <c r="W32" i="1"/>
  <c r="X32" i="1"/>
  <c r="Y32" i="1"/>
  <c r="Z32" i="1" s="1"/>
  <c r="W33" i="1"/>
  <c r="X33" i="1"/>
  <c r="Y33" i="1"/>
  <c r="Z33" i="1" s="1"/>
  <c r="W34" i="1"/>
  <c r="X34" i="1"/>
  <c r="Y34" i="1"/>
  <c r="Z34" i="1" s="1"/>
  <c r="W35" i="1"/>
  <c r="X35" i="1"/>
  <c r="Y35" i="1"/>
  <c r="Z35" i="1" s="1"/>
  <c r="W36" i="1"/>
  <c r="X36" i="1"/>
  <c r="Y36" i="1"/>
  <c r="Z36" i="1" s="1"/>
  <c r="W37" i="1"/>
  <c r="X37" i="1"/>
  <c r="Y37" i="1"/>
  <c r="Z37" i="1" s="1"/>
  <c r="W38" i="1"/>
  <c r="X38" i="1"/>
  <c r="Y38" i="1"/>
  <c r="Z38" i="1" s="1"/>
  <c r="W39" i="1"/>
  <c r="X39" i="1"/>
  <c r="Y39" i="1"/>
  <c r="Z39" i="1" s="1"/>
  <c r="W40" i="1"/>
  <c r="X40" i="1"/>
  <c r="Y40" i="1"/>
  <c r="Z40" i="1" s="1"/>
  <c r="W41" i="1"/>
  <c r="X41" i="1"/>
  <c r="Y41" i="1"/>
  <c r="Z41" i="1" s="1"/>
  <c r="W42" i="1"/>
  <c r="X42" i="1"/>
  <c r="Y42" i="1"/>
  <c r="Z42" i="1" s="1"/>
  <c r="W43" i="1"/>
  <c r="X43" i="1"/>
  <c r="Y43" i="1"/>
  <c r="Z43" i="1" s="1"/>
  <c r="W44" i="1"/>
  <c r="X44" i="1"/>
  <c r="Y44" i="1"/>
  <c r="Z44" i="1" s="1"/>
  <c r="W45" i="1"/>
  <c r="X45" i="1"/>
  <c r="Y45" i="1"/>
  <c r="Z45" i="1" s="1"/>
  <c r="W46" i="1"/>
  <c r="X46" i="1"/>
  <c r="Y46" i="1"/>
  <c r="Z46" i="1" s="1"/>
  <c r="W47" i="1"/>
  <c r="X47" i="1"/>
  <c r="Y47" i="1"/>
  <c r="Z47" i="1" s="1"/>
  <c r="W48" i="1"/>
  <c r="X48" i="1"/>
  <c r="Y48" i="1"/>
  <c r="Z48" i="1" s="1"/>
  <c r="W49" i="1"/>
  <c r="X49" i="1"/>
  <c r="Y49" i="1"/>
  <c r="Z49" i="1" s="1"/>
  <c r="W50" i="1"/>
  <c r="X50" i="1"/>
  <c r="Y50" i="1"/>
  <c r="Z50" i="1" s="1"/>
  <c r="W51" i="1"/>
  <c r="X51" i="1"/>
  <c r="Y51" i="1"/>
  <c r="Z51" i="1" s="1"/>
  <c r="W52" i="1"/>
  <c r="X52" i="1"/>
  <c r="Y52" i="1"/>
  <c r="Z52" i="1" s="1"/>
  <c r="W53" i="1"/>
  <c r="X53" i="1"/>
  <c r="Y53" i="1"/>
  <c r="Z53" i="1" s="1"/>
  <c r="W54" i="1"/>
  <c r="X54" i="1"/>
  <c r="Y54" i="1"/>
  <c r="Z54" i="1" s="1"/>
  <c r="W55" i="1"/>
  <c r="X55" i="1"/>
  <c r="Y55" i="1"/>
  <c r="Z55" i="1" s="1"/>
  <c r="W56" i="1"/>
  <c r="X56" i="1"/>
  <c r="Y56" i="1"/>
  <c r="Z56" i="1" s="1"/>
  <c r="W57" i="1"/>
  <c r="X57" i="1"/>
  <c r="Y57" i="1"/>
  <c r="Z57" i="1" s="1"/>
  <c r="W58" i="1"/>
  <c r="X58" i="1"/>
  <c r="Y58" i="1"/>
  <c r="Z58" i="1" s="1"/>
  <c r="W59" i="1"/>
  <c r="X59" i="1"/>
  <c r="Y59" i="1"/>
  <c r="Z59" i="1" s="1"/>
  <c r="W60" i="1"/>
  <c r="X60" i="1"/>
  <c r="Y60" i="1"/>
  <c r="Z60" i="1" s="1"/>
  <c r="W61" i="1"/>
  <c r="X61" i="1"/>
  <c r="Y61" i="1"/>
  <c r="Z61" i="1" s="1"/>
  <c r="W62" i="1"/>
  <c r="X62" i="1"/>
  <c r="Y62" i="1"/>
  <c r="Z62" i="1" s="1"/>
  <c r="W63" i="1"/>
  <c r="X63" i="1"/>
  <c r="Y63" i="1"/>
  <c r="Z63" i="1" s="1"/>
  <c r="W64" i="1"/>
  <c r="X64" i="1"/>
  <c r="Y64" i="1"/>
  <c r="Z64" i="1" s="1"/>
  <c r="W65" i="1"/>
  <c r="X65" i="1"/>
  <c r="Y65" i="1"/>
  <c r="Z65" i="1" s="1"/>
  <c r="W66" i="1"/>
  <c r="X66" i="1"/>
  <c r="Y66" i="1"/>
  <c r="Z66" i="1" s="1"/>
  <c r="W67" i="1"/>
  <c r="X67" i="1"/>
  <c r="Y67" i="1"/>
  <c r="Z67" i="1" s="1"/>
  <c r="W68" i="1"/>
  <c r="X68" i="1"/>
  <c r="Y68" i="1"/>
  <c r="Z68" i="1" s="1"/>
  <c r="W69" i="1"/>
  <c r="X69" i="1"/>
  <c r="Y69" i="1"/>
  <c r="Z69" i="1" s="1"/>
  <c r="W70" i="1"/>
  <c r="X70" i="1"/>
  <c r="Y70" i="1"/>
  <c r="Z70" i="1" s="1"/>
  <c r="W71" i="1"/>
  <c r="X71" i="1"/>
  <c r="Y71" i="1"/>
  <c r="Z71" i="1" s="1"/>
  <c r="W72" i="1"/>
  <c r="X72" i="1"/>
  <c r="Y72" i="1"/>
  <c r="Z72" i="1" s="1"/>
  <c r="W73" i="1"/>
  <c r="X73" i="1"/>
  <c r="Y73" i="1"/>
  <c r="Z73" i="1" s="1"/>
  <c r="W74" i="1"/>
  <c r="X74" i="1"/>
  <c r="Y74" i="1"/>
  <c r="Z74" i="1" s="1"/>
  <c r="W75" i="1"/>
  <c r="X75" i="1"/>
  <c r="Y75" i="1"/>
  <c r="Z75" i="1" s="1"/>
  <c r="W76" i="1"/>
  <c r="X76" i="1"/>
  <c r="Y76" i="1"/>
  <c r="Z76" i="1" s="1"/>
  <c r="W586" i="1"/>
  <c r="X586" i="1"/>
  <c r="Y586" i="1"/>
  <c r="Z586" i="1" s="1"/>
  <c r="W79" i="1"/>
  <c r="X79" i="1"/>
  <c r="Y79" i="1"/>
  <c r="Z79" i="1" s="1"/>
  <c r="W80" i="1"/>
  <c r="X80" i="1"/>
  <c r="Y80" i="1"/>
  <c r="Z80" i="1" s="1"/>
  <c r="W81" i="1"/>
  <c r="X81" i="1"/>
  <c r="Y81" i="1"/>
  <c r="Z81" i="1" s="1"/>
  <c r="W82" i="1"/>
  <c r="X82" i="1"/>
  <c r="Y82" i="1"/>
  <c r="Z82" i="1" s="1"/>
  <c r="W83" i="1"/>
  <c r="X83" i="1"/>
  <c r="Y83" i="1"/>
  <c r="Z83" i="1" s="1"/>
  <c r="W84" i="1"/>
  <c r="X84" i="1"/>
  <c r="Y84" i="1"/>
  <c r="Z84" i="1" s="1"/>
  <c r="W85" i="1"/>
  <c r="X85" i="1"/>
  <c r="Y85" i="1"/>
  <c r="Z85" i="1" s="1"/>
  <c r="W86" i="1"/>
  <c r="X86" i="1"/>
  <c r="Y86" i="1"/>
  <c r="Z86" i="1" s="1"/>
  <c r="W87" i="1"/>
  <c r="X87" i="1"/>
  <c r="Y87" i="1"/>
  <c r="Z87" i="1" s="1"/>
  <c r="W88" i="1"/>
  <c r="X88" i="1"/>
  <c r="Y88" i="1"/>
  <c r="Z88" i="1" s="1"/>
  <c r="W89" i="1"/>
  <c r="X89" i="1"/>
  <c r="Y89" i="1"/>
  <c r="Z89" i="1" s="1"/>
  <c r="W90" i="1"/>
  <c r="X90" i="1"/>
  <c r="Y90" i="1"/>
  <c r="Z90" i="1" s="1"/>
  <c r="W91" i="1"/>
  <c r="X91" i="1"/>
  <c r="Y91" i="1"/>
  <c r="Z91" i="1" s="1"/>
  <c r="W92" i="1"/>
  <c r="X92" i="1"/>
  <c r="Y92" i="1"/>
  <c r="Z92" i="1" s="1"/>
  <c r="W93" i="1"/>
  <c r="X93" i="1"/>
  <c r="Y93" i="1"/>
  <c r="Z93" i="1" s="1"/>
  <c r="W94" i="1"/>
  <c r="X94" i="1"/>
  <c r="Y94" i="1"/>
  <c r="Z94" i="1" s="1"/>
  <c r="W95" i="1"/>
  <c r="X95" i="1"/>
  <c r="Y95" i="1"/>
  <c r="Z95" i="1" s="1"/>
  <c r="W96" i="1"/>
  <c r="X96" i="1"/>
  <c r="Y96" i="1"/>
  <c r="Z96" i="1" s="1"/>
  <c r="W97" i="1"/>
  <c r="X97" i="1"/>
  <c r="Y97" i="1"/>
  <c r="Z97" i="1" s="1"/>
  <c r="W98" i="1"/>
  <c r="X98" i="1"/>
  <c r="Y98" i="1"/>
  <c r="Z98" i="1" s="1"/>
  <c r="W99" i="1"/>
  <c r="X99" i="1"/>
  <c r="Y99" i="1"/>
  <c r="Z99" i="1" s="1"/>
  <c r="W100" i="1"/>
  <c r="X100" i="1"/>
  <c r="Y100" i="1"/>
  <c r="Z100" i="1" s="1"/>
  <c r="W101" i="1"/>
  <c r="X101" i="1"/>
  <c r="Y101" i="1"/>
  <c r="Z101" i="1" s="1"/>
  <c r="W102" i="1"/>
  <c r="X102" i="1"/>
  <c r="Y102" i="1"/>
  <c r="Z102" i="1" s="1"/>
  <c r="W103" i="1"/>
  <c r="X103" i="1"/>
  <c r="Y103" i="1"/>
  <c r="Z103" i="1" s="1"/>
  <c r="W104" i="1"/>
  <c r="X104" i="1"/>
  <c r="Y104" i="1"/>
  <c r="Z104" i="1" s="1"/>
  <c r="W105" i="1"/>
  <c r="X105" i="1"/>
  <c r="Y105" i="1"/>
  <c r="Z105" i="1" s="1"/>
  <c r="W106" i="1"/>
  <c r="X106" i="1"/>
  <c r="Y106" i="1"/>
  <c r="Z106" i="1" s="1"/>
  <c r="W107" i="1"/>
  <c r="X107" i="1"/>
  <c r="Y107" i="1"/>
  <c r="Z107" i="1" s="1"/>
  <c r="W108" i="1"/>
  <c r="X108" i="1"/>
  <c r="Y108" i="1"/>
  <c r="Z108" i="1" s="1"/>
  <c r="W109" i="1"/>
  <c r="X109" i="1"/>
  <c r="Y109" i="1"/>
  <c r="Z109" i="1" s="1"/>
  <c r="W110" i="1"/>
  <c r="X110" i="1"/>
  <c r="Y110" i="1"/>
  <c r="Z110" i="1" s="1"/>
  <c r="W111" i="1"/>
  <c r="X111" i="1"/>
  <c r="Y111" i="1"/>
  <c r="Z111" i="1" s="1"/>
  <c r="W112" i="1"/>
  <c r="X112" i="1"/>
  <c r="Y112" i="1"/>
  <c r="Z112" i="1" s="1"/>
  <c r="W113" i="1"/>
  <c r="X113" i="1"/>
  <c r="Y113" i="1"/>
  <c r="Z113" i="1" s="1"/>
  <c r="W114" i="1"/>
  <c r="X114" i="1"/>
  <c r="Y114" i="1"/>
  <c r="Z114" i="1" s="1"/>
  <c r="W115" i="1"/>
  <c r="X115" i="1"/>
  <c r="Y115" i="1"/>
  <c r="Z115" i="1" s="1"/>
  <c r="W116" i="1"/>
  <c r="X116" i="1"/>
  <c r="Y116" i="1"/>
  <c r="Z116" i="1" s="1"/>
  <c r="W117" i="1"/>
  <c r="X117" i="1"/>
  <c r="Y117" i="1"/>
  <c r="Z117" i="1" s="1"/>
  <c r="W118" i="1"/>
  <c r="X118" i="1"/>
  <c r="Y118" i="1"/>
  <c r="Z118" i="1" s="1"/>
  <c r="W119" i="1"/>
  <c r="X119" i="1"/>
  <c r="Y119" i="1"/>
  <c r="Z119" i="1" s="1"/>
  <c r="W120" i="1"/>
  <c r="X120" i="1"/>
  <c r="Y120" i="1"/>
  <c r="Z120" i="1" s="1"/>
  <c r="W121" i="1"/>
  <c r="X121" i="1"/>
  <c r="Y121" i="1"/>
  <c r="Z121" i="1" s="1"/>
  <c r="W122" i="1"/>
  <c r="X122" i="1"/>
  <c r="Y122" i="1"/>
  <c r="Z122" i="1" s="1"/>
  <c r="W123" i="1"/>
  <c r="X123" i="1"/>
  <c r="Y123" i="1"/>
  <c r="Z123" i="1" s="1"/>
  <c r="W124" i="1"/>
  <c r="X124" i="1"/>
  <c r="Y124" i="1"/>
  <c r="Z124" i="1" s="1"/>
  <c r="W125" i="1"/>
  <c r="X125" i="1"/>
  <c r="Y125" i="1"/>
  <c r="Z125" i="1" s="1"/>
  <c r="W126" i="1"/>
  <c r="X126" i="1"/>
  <c r="Y126" i="1"/>
  <c r="Z126" i="1" s="1"/>
  <c r="W127" i="1"/>
  <c r="X127" i="1"/>
  <c r="Y127" i="1"/>
  <c r="Z127" i="1" s="1"/>
  <c r="W128" i="1"/>
  <c r="X128" i="1"/>
  <c r="Y128" i="1"/>
  <c r="Z128" i="1" s="1"/>
  <c r="W129" i="1"/>
  <c r="X129" i="1"/>
  <c r="Y129" i="1"/>
  <c r="Z129" i="1" s="1"/>
  <c r="W130" i="1"/>
  <c r="X130" i="1"/>
  <c r="Y130" i="1"/>
  <c r="Z130" i="1" s="1"/>
  <c r="W131" i="1"/>
  <c r="X131" i="1"/>
  <c r="Y131" i="1"/>
  <c r="Z131" i="1" s="1"/>
  <c r="W132" i="1"/>
  <c r="X132" i="1"/>
  <c r="Y132" i="1"/>
  <c r="Z132" i="1" s="1"/>
  <c r="W133" i="1"/>
  <c r="X133" i="1"/>
  <c r="Y133" i="1"/>
  <c r="Z133" i="1" s="1"/>
  <c r="W134" i="1"/>
  <c r="X134" i="1"/>
  <c r="Y134" i="1"/>
  <c r="Z134" i="1" s="1"/>
  <c r="W135" i="1"/>
  <c r="X135" i="1"/>
  <c r="Y135" i="1"/>
  <c r="Z135" i="1" s="1"/>
  <c r="W136" i="1"/>
  <c r="X136" i="1"/>
  <c r="Y136" i="1"/>
  <c r="Z136" i="1" s="1"/>
  <c r="W137" i="1"/>
  <c r="X137" i="1"/>
  <c r="Y137" i="1"/>
  <c r="Z137" i="1" s="1"/>
  <c r="W138" i="1"/>
  <c r="X138" i="1"/>
  <c r="Y138" i="1"/>
  <c r="Z138" i="1" s="1"/>
  <c r="W139" i="1"/>
  <c r="X139" i="1"/>
  <c r="Y139" i="1"/>
  <c r="Z139" i="1" s="1"/>
  <c r="W140" i="1"/>
  <c r="X140" i="1"/>
  <c r="Y140" i="1"/>
  <c r="Z140" i="1" s="1"/>
  <c r="W141" i="1"/>
  <c r="X141" i="1"/>
  <c r="Y141" i="1"/>
  <c r="Z141" i="1" s="1"/>
  <c r="W142" i="1"/>
  <c r="X142" i="1"/>
  <c r="Y142" i="1"/>
  <c r="Z142" i="1" s="1"/>
  <c r="W143" i="1"/>
  <c r="X143" i="1"/>
  <c r="Y143" i="1"/>
  <c r="Z143" i="1" s="1"/>
  <c r="W719" i="1"/>
  <c r="X719" i="1"/>
  <c r="Y719" i="1"/>
  <c r="Z719" i="1" s="1"/>
  <c r="W561" i="1"/>
  <c r="X561" i="1"/>
  <c r="Y561" i="1"/>
  <c r="Z561" i="1" s="1"/>
  <c r="W151" i="1"/>
  <c r="X151" i="1"/>
  <c r="Y151" i="1"/>
  <c r="Z151" i="1" s="1"/>
  <c r="W152" i="1"/>
  <c r="X152" i="1"/>
  <c r="Y152" i="1"/>
  <c r="Z152" i="1" s="1"/>
  <c r="W153" i="1"/>
  <c r="X153" i="1"/>
  <c r="Y153" i="1"/>
  <c r="Z153" i="1" s="1"/>
  <c r="W154" i="1"/>
  <c r="X154" i="1"/>
  <c r="Y154" i="1"/>
  <c r="Z154" i="1" s="1"/>
  <c r="W155" i="1"/>
  <c r="X155" i="1"/>
  <c r="Y155" i="1"/>
  <c r="Z155" i="1" s="1"/>
  <c r="W156" i="1"/>
  <c r="X156" i="1"/>
  <c r="Y156" i="1"/>
  <c r="Z156" i="1" s="1"/>
  <c r="W157" i="1"/>
  <c r="X157" i="1"/>
  <c r="Y157" i="1"/>
  <c r="Z157" i="1" s="1"/>
  <c r="W158" i="1"/>
  <c r="X158" i="1"/>
  <c r="Y158" i="1"/>
  <c r="Z158" i="1" s="1"/>
  <c r="W159" i="1"/>
  <c r="X159" i="1"/>
  <c r="Y159" i="1"/>
  <c r="Z159" i="1" s="1"/>
  <c r="W160" i="1"/>
  <c r="X160" i="1"/>
  <c r="Y160" i="1"/>
  <c r="Z160" i="1" s="1"/>
  <c r="W161" i="1"/>
  <c r="X161" i="1"/>
  <c r="Y161" i="1"/>
  <c r="Z161" i="1" s="1"/>
  <c r="W162" i="1"/>
  <c r="X162" i="1"/>
  <c r="Y162" i="1"/>
  <c r="Z162" i="1" s="1"/>
  <c r="W163" i="1"/>
  <c r="X163" i="1"/>
  <c r="Y163" i="1"/>
  <c r="Z163" i="1" s="1"/>
  <c r="W164" i="1"/>
  <c r="X164" i="1"/>
  <c r="Y164" i="1"/>
  <c r="Z164" i="1" s="1"/>
  <c r="W165" i="1"/>
  <c r="X165" i="1"/>
  <c r="Y165" i="1"/>
  <c r="Z165" i="1" s="1"/>
  <c r="W166" i="1"/>
  <c r="X166" i="1"/>
  <c r="Y166" i="1"/>
  <c r="Z166" i="1" s="1"/>
  <c r="W167" i="1"/>
  <c r="X167" i="1"/>
  <c r="Y167" i="1"/>
  <c r="Z167" i="1" s="1"/>
  <c r="W168" i="1"/>
  <c r="X168" i="1"/>
  <c r="Y168" i="1"/>
  <c r="Z168" i="1" s="1"/>
  <c r="W169" i="1"/>
  <c r="X169" i="1"/>
  <c r="Y169" i="1"/>
  <c r="Z169" i="1" s="1"/>
  <c r="W170" i="1"/>
  <c r="X170" i="1"/>
  <c r="Y170" i="1"/>
  <c r="Z170" i="1" s="1"/>
  <c r="W171" i="1"/>
  <c r="X171" i="1"/>
  <c r="Y171" i="1"/>
  <c r="Z171" i="1" s="1"/>
  <c r="W172" i="1"/>
  <c r="X172" i="1"/>
  <c r="Y172" i="1"/>
  <c r="Z172" i="1" s="1"/>
  <c r="W173" i="1"/>
  <c r="X173" i="1"/>
  <c r="Y173" i="1"/>
  <c r="Z173" i="1" s="1"/>
  <c r="W174" i="1"/>
  <c r="X174" i="1"/>
  <c r="Y174" i="1"/>
  <c r="Z174" i="1" s="1"/>
  <c r="W175" i="1"/>
  <c r="X175" i="1"/>
  <c r="Y175" i="1"/>
  <c r="Z175" i="1" s="1"/>
  <c r="W176" i="1"/>
  <c r="X176" i="1"/>
  <c r="Y176" i="1"/>
  <c r="Z176" i="1" s="1"/>
  <c r="W177" i="1"/>
  <c r="X177" i="1"/>
  <c r="Y177" i="1"/>
  <c r="Z177" i="1" s="1"/>
  <c r="W178" i="1"/>
  <c r="X178" i="1"/>
  <c r="Y178" i="1"/>
  <c r="Z178" i="1" s="1"/>
  <c r="W179" i="1"/>
  <c r="X179" i="1"/>
  <c r="Y179" i="1"/>
  <c r="Z179" i="1" s="1"/>
  <c r="W180" i="1"/>
  <c r="X180" i="1"/>
  <c r="Y180" i="1"/>
  <c r="Z180" i="1" s="1"/>
  <c r="W181" i="1"/>
  <c r="X181" i="1"/>
  <c r="Y181" i="1"/>
  <c r="Z181" i="1" s="1"/>
  <c r="W182" i="1"/>
  <c r="X182" i="1"/>
  <c r="Y182" i="1"/>
  <c r="Z182" i="1" s="1"/>
  <c r="W183" i="1"/>
  <c r="X183" i="1"/>
  <c r="Y183" i="1"/>
  <c r="Z183" i="1" s="1"/>
  <c r="W184" i="1"/>
  <c r="X184" i="1"/>
  <c r="Y184" i="1"/>
  <c r="Z184" i="1" s="1"/>
  <c r="W185" i="1"/>
  <c r="X185" i="1"/>
  <c r="Y185" i="1"/>
  <c r="Z185" i="1" s="1"/>
  <c r="W186" i="1"/>
  <c r="X186" i="1"/>
  <c r="Y186" i="1"/>
  <c r="Z186" i="1" s="1"/>
  <c r="W187" i="1"/>
  <c r="X187" i="1"/>
  <c r="Y187" i="1"/>
  <c r="Z187" i="1" s="1"/>
  <c r="W188" i="1"/>
  <c r="X188" i="1"/>
  <c r="Y188" i="1"/>
  <c r="Z188" i="1" s="1"/>
  <c r="W189" i="1"/>
  <c r="X189" i="1"/>
  <c r="Y189" i="1"/>
  <c r="Z189" i="1" s="1"/>
  <c r="W190" i="1"/>
  <c r="X190" i="1"/>
  <c r="Y190" i="1"/>
  <c r="Z190" i="1" s="1"/>
  <c r="W191" i="1"/>
  <c r="X191" i="1"/>
  <c r="Y191" i="1"/>
  <c r="Z191" i="1" s="1"/>
  <c r="W192" i="1"/>
  <c r="X192" i="1"/>
  <c r="Y192" i="1"/>
  <c r="Z192" i="1" s="1"/>
  <c r="W193" i="1"/>
  <c r="X193" i="1"/>
  <c r="Y193" i="1"/>
  <c r="Z193" i="1" s="1"/>
  <c r="W194" i="1"/>
  <c r="X194" i="1"/>
  <c r="Y194" i="1"/>
  <c r="Z194" i="1" s="1"/>
  <c r="W195" i="1"/>
  <c r="X195" i="1"/>
  <c r="Y195" i="1"/>
  <c r="Z195" i="1" s="1"/>
  <c r="W196" i="1"/>
  <c r="X196" i="1"/>
  <c r="Y196" i="1"/>
  <c r="Z196" i="1" s="1"/>
  <c r="W197" i="1"/>
  <c r="X197" i="1"/>
  <c r="Y197" i="1"/>
  <c r="Z197" i="1" s="1"/>
  <c r="W198" i="1"/>
  <c r="X198" i="1"/>
  <c r="Y198" i="1"/>
  <c r="Z198" i="1" s="1"/>
  <c r="W199" i="1"/>
  <c r="X199" i="1"/>
  <c r="Y199" i="1"/>
  <c r="Z199" i="1" s="1"/>
  <c r="W200" i="1"/>
  <c r="X200" i="1"/>
  <c r="Y200" i="1"/>
  <c r="Z200" i="1" s="1"/>
  <c r="W201" i="1"/>
  <c r="X201" i="1"/>
  <c r="Y201" i="1"/>
  <c r="Z201" i="1" s="1"/>
  <c r="W202" i="1"/>
  <c r="X202" i="1"/>
  <c r="Y202" i="1"/>
  <c r="Z202" i="1" s="1"/>
  <c r="W203" i="1"/>
  <c r="X203" i="1"/>
  <c r="Y203" i="1"/>
  <c r="Z203" i="1" s="1"/>
  <c r="W204" i="1"/>
  <c r="X204" i="1"/>
  <c r="Y204" i="1"/>
  <c r="Z204" i="1" s="1"/>
  <c r="W205" i="1"/>
  <c r="X205" i="1"/>
  <c r="Y205" i="1"/>
  <c r="Z205" i="1" s="1"/>
  <c r="W206" i="1"/>
  <c r="X206" i="1"/>
  <c r="Y206" i="1"/>
  <c r="Z206" i="1" s="1"/>
  <c r="W207" i="1"/>
  <c r="X207" i="1"/>
  <c r="Y207" i="1"/>
  <c r="Z207" i="1" s="1"/>
  <c r="W208" i="1"/>
  <c r="X208" i="1"/>
  <c r="Y208" i="1"/>
  <c r="Z208" i="1" s="1"/>
  <c r="W209" i="1"/>
  <c r="X209" i="1"/>
  <c r="Y209" i="1"/>
  <c r="Z209" i="1" s="1"/>
  <c r="W210" i="1"/>
  <c r="X210" i="1"/>
  <c r="Y210" i="1"/>
  <c r="Z210" i="1" s="1"/>
  <c r="W211" i="1"/>
  <c r="X211" i="1"/>
  <c r="Y211" i="1"/>
  <c r="Z211" i="1" s="1"/>
  <c r="W212" i="1"/>
  <c r="X212" i="1"/>
  <c r="Y212" i="1"/>
  <c r="Z212" i="1" s="1"/>
  <c r="W213" i="1"/>
  <c r="X213" i="1"/>
  <c r="Y213" i="1"/>
  <c r="Z213" i="1" s="1"/>
  <c r="W214" i="1"/>
  <c r="X214" i="1"/>
  <c r="Y214" i="1"/>
  <c r="Z214" i="1" s="1"/>
  <c r="W215" i="1"/>
  <c r="X215" i="1"/>
  <c r="Y215" i="1"/>
  <c r="Z215" i="1" s="1"/>
  <c r="W216" i="1"/>
  <c r="X216" i="1"/>
  <c r="Y216" i="1"/>
  <c r="Z216" i="1" s="1"/>
  <c r="W217" i="1"/>
  <c r="X217" i="1"/>
  <c r="Y217" i="1"/>
  <c r="Z217" i="1" s="1"/>
  <c r="W218" i="1"/>
  <c r="X218" i="1"/>
  <c r="Y218" i="1"/>
  <c r="Z218" i="1" s="1"/>
  <c r="W219" i="1"/>
  <c r="X219" i="1"/>
  <c r="Y219" i="1"/>
  <c r="Z219" i="1" s="1"/>
  <c r="W220" i="1"/>
  <c r="X220" i="1"/>
  <c r="Y220" i="1"/>
  <c r="Z220" i="1" s="1"/>
  <c r="W221" i="1"/>
  <c r="X221" i="1"/>
  <c r="Y221" i="1"/>
  <c r="Z221" i="1" s="1"/>
  <c r="W222" i="1"/>
  <c r="X222" i="1"/>
  <c r="Y222" i="1"/>
  <c r="Z222" i="1" s="1"/>
  <c r="W223" i="1"/>
  <c r="X223" i="1"/>
  <c r="Y223" i="1"/>
  <c r="Z223" i="1" s="1"/>
  <c r="W224" i="1"/>
  <c r="X224" i="1"/>
  <c r="Y224" i="1"/>
  <c r="Z224" i="1" s="1"/>
  <c r="W225" i="1"/>
  <c r="X225" i="1"/>
  <c r="Y225" i="1"/>
  <c r="Z225" i="1" s="1"/>
  <c r="W226" i="1"/>
  <c r="X226" i="1"/>
  <c r="Y226" i="1"/>
  <c r="Z226" i="1" s="1"/>
  <c r="W227" i="1"/>
  <c r="X227" i="1"/>
  <c r="Y227" i="1"/>
  <c r="Z227" i="1" s="1"/>
  <c r="W228" i="1"/>
  <c r="X228" i="1"/>
  <c r="Y228" i="1"/>
  <c r="Z228" i="1" s="1"/>
  <c r="W229" i="1"/>
  <c r="X229" i="1"/>
  <c r="Y229" i="1"/>
  <c r="Z229" i="1" s="1"/>
  <c r="W230" i="1"/>
  <c r="X230" i="1"/>
  <c r="Y230" i="1"/>
  <c r="Z230" i="1" s="1"/>
  <c r="W231" i="1"/>
  <c r="X231" i="1"/>
  <c r="Y231" i="1"/>
  <c r="Z231" i="1" s="1"/>
  <c r="W232" i="1"/>
  <c r="X232" i="1"/>
  <c r="Y232" i="1"/>
  <c r="Z232" i="1" s="1"/>
  <c r="W233" i="1"/>
  <c r="X233" i="1"/>
  <c r="Y233" i="1"/>
  <c r="Z233" i="1" s="1"/>
  <c r="W234" i="1"/>
  <c r="X234" i="1"/>
  <c r="Y234" i="1"/>
  <c r="Z234" i="1" s="1"/>
  <c r="W235" i="1"/>
  <c r="X235" i="1"/>
  <c r="Y235" i="1"/>
  <c r="Z235" i="1" s="1"/>
  <c r="W236" i="1"/>
  <c r="X236" i="1"/>
  <c r="Y236" i="1"/>
  <c r="Z236" i="1" s="1"/>
  <c r="W237" i="1"/>
  <c r="X237" i="1"/>
  <c r="Y237" i="1"/>
  <c r="Z237" i="1" s="1"/>
  <c r="W238" i="1"/>
  <c r="X238" i="1"/>
  <c r="Y238" i="1"/>
  <c r="Z238" i="1" s="1"/>
  <c r="W239" i="1"/>
  <c r="X239" i="1"/>
  <c r="Y239" i="1"/>
  <c r="Z239" i="1" s="1"/>
  <c r="W240" i="1"/>
  <c r="X240" i="1"/>
  <c r="Y240" i="1"/>
  <c r="Z240" i="1" s="1"/>
  <c r="W241" i="1"/>
  <c r="X241" i="1"/>
  <c r="Y241" i="1"/>
  <c r="Z241" i="1" s="1"/>
  <c r="W242" i="1"/>
  <c r="X242" i="1"/>
  <c r="Y242" i="1"/>
  <c r="Z242" i="1" s="1"/>
  <c r="W243" i="1"/>
  <c r="X243" i="1"/>
  <c r="Y243" i="1"/>
  <c r="Z243" i="1" s="1"/>
  <c r="W244" i="1"/>
  <c r="X244" i="1"/>
  <c r="Y244" i="1"/>
  <c r="Z244" i="1" s="1"/>
  <c r="W245" i="1"/>
  <c r="X245" i="1"/>
  <c r="Y245" i="1"/>
  <c r="Z245" i="1" s="1"/>
  <c r="W246" i="1"/>
  <c r="X246" i="1"/>
  <c r="Y246" i="1"/>
  <c r="Z246" i="1" s="1"/>
  <c r="W247" i="1"/>
  <c r="X247" i="1"/>
  <c r="Y247" i="1"/>
  <c r="Z247" i="1" s="1"/>
  <c r="W248" i="1"/>
  <c r="X248" i="1"/>
  <c r="Y248" i="1"/>
  <c r="Z248" i="1" s="1"/>
  <c r="W249" i="1"/>
  <c r="X249" i="1"/>
  <c r="Y249" i="1"/>
  <c r="Z249" i="1" s="1"/>
  <c r="W250" i="1"/>
  <c r="X250" i="1"/>
  <c r="Y250" i="1"/>
  <c r="Z250" i="1" s="1"/>
  <c r="W251" i="1"/>
  <c r="X251" i="1"/>
  <c r="Y251" i="1"/>
  <c r="Z251" i="1" s="1"/>
  <c r="W252" i="1"/>
  <c r="X252" i="1"/>
  <c r="Y252" i="1"/>
  <c r="Z252" i="1" s="1"/>
  <c r="W253" i="1"/>
  <c r="X253" i="1"/>
  <c r="Y253" i="1"/>
  <c r="Z253" i="1" s="1"/>
  <c r="W254" i="1"/>
  <c r="X254" i="1"/>
  <c r="Y254" i="1"/>
  <c r="Z254" i="1" s="1"/>
  <c r="W255" i="1"/>
  <c r="X255" i="1"/>
  <c r="Y255" i="1"/>
  <c r="Z255" i="1" s="1"/>
  <c r="W256" i="1"/>
  <c r="X256" i="1"/>
  <c r="Y256" i="1"/>
  <c r="Z256" i="1" s="1"/>
  <c r="W257" i="1"/>
  <c r="X257" i="1"/>
  <c r="Y257" i="1"/>
  <c r="Z257" i="1" s="1"/>
  <c r="W258" i="1"/>
  <c r="X258" i="1"/>
  <c r="Y258" i="1"/>
  <c r="Z258" i="1" s="1"/>
  <c r="W259" i="1"/>
  <c r="X259" i="1"/>
  <c r="Y259" i="1"/>
  <c r="Z259" i="1" s="1"/>
  <c r="W260" i="1"/>
  <c r="X260" i="1"/>
  <c r="Y260" i="1"/>
  <c r="Z260" i="1" s="1"/>
  <c r="W261" i="1"/>
  <c r="X261" i="1"/>
  <c r="Y261" i="1"/>
  <c r="Z261" i="1" s="1"/>
  <c r="W262" i="1"/>
  <c r="X262" i="1"/>
  <c r="Y262" i="1"/>
  <c r="Z262" i="1" s="1"/>
  <c r="W263" i="1"/>
  <c r="X263" i="1"/>
  <c r="Y263" i="1"/>
  <c r="Z263" i="1" s="1"/>
  <c r="W264" i="1"/>
  <c r="X264" i="1"/>
  <c r="Y264" i="1"/>
  <c r="Z264" i="1" s="1"/>
  <c r="W265" i="1"/>
  <c r="X265" i="1"/>
  <c r="Y265" i="1"/>
  <c r="Z265" i="1" s="1"/>
  <c r="W266" i="1"/>
  <c r="X266" i="1"/>
  <c r="Y266" i="1"/>
  <c r="Z266" i="1" s="1"/>
  <c r="W267" i="1"/>
  <c r="X267" i="1"/>
  <c r="Y267" i="1"/>
  <c r="Z267" i="1" s="1"/>
  <c r="W268" i="1"/>
  <c r="X268" i="1"/>
  <c r="Y268" i="1"/>
  <c r="Z268" i="1" s="1"/>
  <c r="W269" i="1"/>
  <c r="X269" i="1"/>
  <c r="Y269" i="1"/>
  <c r="Z269" i="1" s="1"/>
  <c r="W270" i="1"/>
  <c r="X270" i="1"/>
  <c r="Y270" i="1"/>
  <c r="Z270" i="1" s="1"/>
  <c r="W271" i="1"/>
  <c r="X271" i="1"/>
  <c r="Y271" i="1"/>
  <c r="Z271" i="1" s="1"/>
  <c r="W272" i="1"/>
  <c r="X272" i="1"/>
  <c r="Y272" i="1"/>
  <c r="Z272" i="1" s="1"/>
  <c r="W273" i="1"/>
  <c r="X273" i="1"/>
  <c r="Y273" i="1"/>
  <c r="Z273" i="1" s="1"/>
  <c r="W274" i="1"/>
  <c r="X274" i="1"/>
  <c r="Y274" i="1"/>
  <c r="Z274" i="1" s="1"/>
  <c r="W275" i="1"/>
  <c r="X275" i="1"/>
  <c r="Y275" i="1"/>
  <c r="Z275" i="1" s="1"/>
  <c r="W276" i="1"/>
  <c r="X276" i="1"/>
  <c r="Y276" i="1"/>
  <c r="Z276" i="1" s="1"/>
  <c r="W277" i="1"/>
  <c r="X277" i="1"/>
  <c r="Y277" i="1"/>
  <c r="Z277" i="1" s="1"/>
  <c r="W278" i="1"/>
  <c r="X278" i="1"/>
  <c r="Y278" i="1"/>
  <c r="Z278" i="1" s="1"/>
  <c r="W279" i="1"/>
  <c r="X279" i="1"/>
  <c r="Y279" i="1"/>
  <c r="Z279" i="1" s="1"/>
  <c r="W280" i="1"/>
  <c r="X280" i="1"/>
  <c r="Y280" i="1"/>
  <c r="Z280" i="1" s="1"/>
  <c r="W281" i="1"/>
  <c r="X281" i="1"/>
  <c r="Y281" i="1"/>
  <c r="Z281" i="1" s="1"/>
  <c r="W282" i="1"/>
  <c r="X282" i="1"/>
  <c r="Y282" i="1"/>
  <c r="Z282" i="1" s="1"/>
  <c r="W283" i="1"/>
  <c r="X283" i="1"/>
  <c r="Y283" i="1"/>
  <c r="Z283" i="1" s="1"/>
  <c r="W284" i="1"/>
  <c r="X284" i="1"/>
  <c r="Y284" i="1"/>
  <c r="Z284" i="1" s="1"/>
  <c r="W285" i="1"/>
  <c r="X285" i="1"/>
  <c r="Y285" i="1"/>
  <c r="Z285" i="1" s="1"/>
  <c r="W286" i="1"/>
  <c r="X286" i="1"/>
  <c r="Y286" i="1"/>
  <c r="Z286" i="1" s="1"/>
  <c r="W287" i="1"/>
  <c r="X287" i="1"/>
  <c r="Y287" i="1"/>
  <c r="Z287" i="1" s="1"/>
  <c r="W288" i="1"/>
  <c r="X288" i="1"/>
  <c r="Y288" i="1"/>
  <c r="Z288" i="1" s="1"/>
  <c r="W289" i="1"/>
  <c r="X289" i="1"/>
  <c r="Y289" i="1"/>
  <c r="Z289" i="1" s="1"/>
  <c r="W290" i="1"/>
  <c r="X290" i="1"/>
  <c r="Y290" i="1"/>
  <c r="Z290" i="1" s="1"/>
  <c r="W291" i="1"/>
  <c r="X291" i="1"/>
  <c r="Y291" i="1"/>
  <c r="Z291" i="1" s="1"/>
  <c r="W292" i="1"/>
  <c r="X292" i="1"/>
  <c r="Y292" i="1"/>
  <c r="Z292" i="1" s="1"/>
  <c r="W293" i="1"/>
  <c r="X293" i="1"/>
  <c r="Y293" i="1"/>
  <c r="Z293" i="1" s="1"/>
  <c r="W294" i="1"/>
  <c r="X294" i="1"/>
  <c r="Y294" i="1"/>
  <c r="Z294" i="1" s="1"/>
  <c r="W295" i="1"/>
  <c r="X295" i="1"/>
  <c r="Y295" i="1"/>
  <c r="Z295" i="1" s="1"/>
  <c r="W296" i="1"/>
  <c r="X296" i="1"/>
  <c r="Y296" i="1"/>
  <c r="Z296" i="1" s="1"/>
  <c r="W297" i="1"/>
  <c r="X297" i="1"/>
  <c r="Y297" i="1"/>
  <c r="Z297" i="1" s="1"/>
  <c r="W298" i="1"/>
  <c r="X298" i="1"/>
  <c r="Y298" i="1"/>
  <c r="Z298" i="1" s="1"/>
  <c r="W299" i="1"/>
  <c r="X299" i="1"/>
  <c r="Y299" i="1"/>
  <c r="Z299" i="1" s="1"/>
  <c r="W300" i="1"/>
  <c r="X300" i="1"/>
  <c r="Y300" i="1"/>
  <c r="Z300" i="1" s="1"/>
  <c r="W301" i="1"/>
  <c r="X301" i="1"/>
  <c r="Y301" i="1"/>
  <c r="Z301" i="1" s="1"/>
  <c r="W302" i="1"/>
  <c r="X302" i="1"/>
  <c r="Y302" i="1"/>
  <c r="Z302" i="1" s="1"/>
  <c r="W303" i="1"/>
  <c r="X303" i="1"/>
  <c r="Y303" i="1"/>
  <c r="Z303" i="1" s="1"/>
  <c r="W304" i="1"/>
  <c r="X304" i="1"/>
  <c r="Y304" i="1"/>
  <c r="Z304" i="1" s="1"/>
  <c r="W305" i="1"/>
  <c r="X305" i="1"/>
  <c r="Y305" i="1"/>
  <c r="Z305" i="1" s="1"/>
  <c r="W306" i="1"/>
  <c r="X306" i="1"/>
  <c r="Y306" i="1"/>
  <c r="Z306" i="1" s="1"/>
  <c r="W307" i="1"/>
  <c r="X307" i="1"/>
  <c r="Y307" i="1"/>
  <c r="Z307" i="1" s="1"/>
  <c r="W308" i="1"/>
  <c r="X308" i="1"/>
  <c r="Y308" i="1"/>
  <c r="Z308" i="1" s="1"/>
  <c r="W309" i="1"/>
  <c r="X309" i="1"/>
  <c r="Y309" i="1"/>
  <c r="Z309" i="1" s="1"/>
  <c r="W310" i="1"/>
  <c r="X310" i="1"/>
  <c r="Y310" i="1"/>
  <c r="Z310" i="1" s="1"/>
  <c r="W311" i="1"/>
  <c r="X311" i="1"/>
  <c r="Y311" i="1"/>
  <c r="Z311" i="1" s="1"/>
  <c r="W312" i="1"/>
  <c r="X312" i="1"/>
  <c r="Y312" i="1"/>
  <c r="Z312" i="1" s="1"/>
  <c r="W313" i="1"/>
  <c r="X313" i="1"/>
  <c r="Y313" i="1"/>
  <c r="Z313" i="1" s="1"/>
  <c r="W314" i="1"/>
  <c r="X314" i="1"/>
  <c r="Y314" i="1"/>
  <c r="Z314" i="1" s="1"/>
  <c r="W315" i="1"/>
  <c r="X315" i="1"/>
  <c r="Y315" i="1"/>
  <c r="Z315" i="1" s="1"/>
  <c r="W316" i="1"/>
  <c r="X316" i="1"/>
  <c r="Y316" i="1"/>
  <c r="Z316" i="1" s="1"/>
  <c r="W317" i="1"/>
  <c r="X317" i="1"/>
  <c r="Y317" i="1"/>
  <c r="Z317" i="1" s="1"/>
  <c r="W318" i="1"/>
  <c r="X318" i="1"/>
  <c r="Y318" i="1"/>
  <c r="Z318" i="1" s="1"/>
  <c r="W319" i="1"/>
  <c r="X319" i="1"/>
  <c r="Y319" i="1"/>
  <c r="Z319" i="1" s="1"/>
  <c r="W320" i="1"/>
  <c r="X320" i="1"/>
  <c r="Y320" i="1"/>
  <c r="Z320" i="1" s="1"/>
  <c r="W321" i="1"/>
  <c r="X321" i="1"/>
  <c r="Y321" i="1"/>
  <c r="Z321" i="1" s="1"/>
  <c r="W322" i="1"/>
  <c r="X322" i="1"/>
  <c r="Y322" i="1"/>
  <c r="Z322" i="1" s="1"/>
  <c r="W323" i="1"/>
  <c r="X323" i="1"/>
  <c r="Y323" i="1"/>
  <c r="Z323" i="1" s="1"/>
  <c r="W324" i="1"/>
  <c r="X324" i="1"/>
  <c r="Y324" i="1"/>
  <c r="Z324" i="1" s="1"/>
  <c r="W325" i="1"/>
  <c r="X325" i="1"/>
  <c r="Y325" i="1"/>
  <c r="Z325" i="1" s="1"/>
  <c r="W326" i="1"/>
  <c r="X326" i="1"/>
  <c r="Y326" i="1"/>
  <c r="Z326" i="1" s="1"/>
  <c r="W327" i="1"/>
  <c r="X327" i="1"/>
  <c r="Y327" i="1"/>
  <c r="Z327" i="1" s="1"/>
  <c r="W328" i="1"/>
  <c r="X328" i="1"/>
  <c r="Y328" i="1"/>
  <c r="Z328" i="1" s="1"/>
  <c r="W329" i="1"/>
  <c r="X329" i="1"/>
  <c r="Y329" i="1"/>
  <c r="Z329" i="1" s="1"/>
  <c r="W330" i="1"/>
  <c r="X330" i="1"/>
  <c r="Y330" i="1"/>
  <c r="Z330" i="1" s="1"/>
  <c r="W331" i="1"/>
  <c r="X331" i="1"/>
  <c r="Y331" i="1"/>
  <c r="Z331" i="1" s="1"/>
  <c r="W332" i="1"/>
  <c r="X332" i="1"/>
  <c r="Y332" i="1"/>
  <c r="Z332" i="1" s="1"/>
  <c r="W333" i="1"/>
  <c r="X333" i="1"/>
  <c r="Y333" i="1"/>
  <c r="Z333" i="1" s="1"/>
  <c r="W334" i="1"/>
  <c r="X334" i="1"/>
  <c r="Y334" i="1"/>
  <c r="Z334" i="1" s="1"/>
  <c r="W335" i="1"/>
  <c r="X335" i="1"/>
  <c r="Y335" i="1"/>
  <c r="Z335" i="1" s="1"/>
  <c r="W336" i="1"/>
  <c r="X336" i="1"/>
  <c r="Y336" i="1"/>
  <c r="Z336" i="1" s="1"/>
  <c r="W337" i="1"/>
  <c r="X337" i="1"/>
  <c r="Y337" i="1"/>
  <c r="Z337" i="1" s="1"/>
  <c r="W338" i="1"/>
  <c r="X338" i="1"/>
  <c r="Y338" i="1"/>
  <c r="Z338" i="1" s="1"/>
  <c r="W339" i="1"/>
  <c r="X339" i="1"/>
  <c r="Y339" i="1"/>
  <c r="Z339" i="1" s="1"/>
  <c r="W340" i="1"/>
  <c r="X340" i="1"/>
  <c r="Y340" i="1"/>
  <c r="Z340" i="1" s="1"/>
  <c r="W341" i="1"/>
  <c r="X341" i="1"/>
  <c r="Y341" i="1"/>
  <c r="Z341" i="1" s="1"/>
  <c r="W342" i="1"/>
  <c r="X342" i="1"/>
  <c r="Y342" i="1"/>
  <c r="Z342" i="1" s="1"/>
  <c r="W343" i="1"/>
  <c r="X343" i="1"/>
  <c r="Y343" i="1"/>
  <c r="Z343" i="1" s="1"/>
  <c r="W344" i="1"/>
  <c r="X344" i="1"/>
  <c r="Y344" i="1"/>
  <c r="Z344" i="1" s="1"/>
  <c r="W345" i="1"/>
  <c r="X345" i="1"/>
  <c r="Y345" i="1"/>
  <c r="Z345" i="1" s="1"/>
  <c r="W346" i="1"/>
  <c r="X346" i="1"/>
  <c r="Y346" i="1"/>
  <c r="Z346" i="1" s="1"/>
  <c r="W347" i="1"/>
  <c r="X347" i="1"/>
  <c r="Y347" i="1"/>
  <c r="Z347" i="1" s="1"/>
  <c r="W348" i="1"/>
  <c r="X348" i="1"/>
  <c r="Y348" i="1"/>
  <c r="Z348" i="1" s="1"/>
  <c r="W349" i="1"/>
  <c r="X349" i="1"/>
  <c r="Y349" i="1"/>
  <c r="Z349" i="1" s="1"/>
  <c r="W350" i="1"/>
  <c r="X350" i="1"/>
  <c r="Y350" i="1"/>
  <c r="Z350" i="1" s="1"/>
  <c r="W351" i="1"/>
  <c r="X351" i="1"/>
  <c r="Y351" i="1"/>
  <c r="Z351" i="1" s="1"/>
  <c r="W352" i="1"/>
  <c r="X352" i="1"/>
  <c r="Y352" i="1"/>
  <c r="Z352" i="1" s="1"/>
  <c r="W353" i="1"/>
  <c r="X353" i="1"/>
  <c r="Y353" i="1"/>
  <c r="Z353" i="1" s="1"/>
  <c r="W354" i="1"/>
  <c r="X354" i="1"/>
  <c r="Y354" i="1"/>
  <c r="Z354" i="1" s="1"/>
  <c r="W355" i="1"/>
  <c r="X355" i="1"/>
  <c r="Y355" i="1"/>
  <c r="Z355" i="1" s="1"/>
  <c r="W356" i="1"/>
  <c r="X356" i="1"/>
  <c r="Y356" i="1"/>
  <c r="Z356" i="1" s="1"/>
  <c r="W357" i="1"/>
  <c r="X357" i="1"/>
  <c r="Y357" i="1"/>
  <c r="Z357" i="1" s="1"/>
  <c r="W358" i="1"/>
  <c r="X358" i="1"/>
  <c r="Y358" i="1"/>
  <c r="Z358" i="1" s="1"/>
  <c r="W359" i="1"/>
  <c r="X359" i="1"/>
  <c r="Y359" i="1"/>
  <c r="Z359" i="1" s="1"/>
  <c r="W360" i="1"/>
  <c r="X360" i="1"/>
  <c r="Y360" i="1"/>
  <c r="Z360" i="1" s="1"/>
  <c r="W361" i="1"/>
  <c r="X361" i="1"/>
  <c r="Y361" i="1"/>
  <c r="Z361" i="1" s="1"/>
  <c r="W362" i="1"/>
  <c r="X362" i="1"/>
  <c r="Y362" i="1"/>
  <c r="Z362" i="1" s="1"/>
  <c r="W363" i="1"/>
  <c r="X363" i="1"/>
  <c r="Y363" i="1"/>
  <c r="Z363" i="1" s="1"/>
  <c r="W364" i="1"/>
  <c r="X364" i="1"/>
  <c r="Y364" i="1"/>
  <c r="Z364" i="1" s="1"/>
  <c r="W365" i="1"/>
  <c r="X365" i="1"/>
  <c r="Y365" i="1"/>
  <c r="Z365" i="1" s="1"/>
  <c r="W366" i="1"/>
  <c r="X366" i="1"/>
  <c r="Y366" i="1"/>
  <c r="Z366" i="1" s="1"/>
  <c r="W367" i="1"/>
  <c r="X367" i="1"/>
  <c r="Y367" i="1"/>
  <c r="Z367" i="1" s="1"/>
  <c r="W368" i="1"/>
  <c r="X368" i="1"/>
  <c r="Y368" i="1"/>
  <c r="Z368" i="1" s="1"/>
  <c r="W369" i="1"/>
  <c r="X369" i="1"/>
  <c r="Y369" i="1"/>
  <c r="Z369" i="1" s="1"/>
  <c r="W370" i="1"/>
  <c r="X370" i="1"/>
  <c r="Y370" i="1"/>
  <c r="Z370" i="1" s="1"/>
  <c r="W371" i="1"/>
  <c r="X371" i="1"/>
  <c r="Y371" i="1"/>
  <c r="Z371" i="1" s="1"/>
  <c r="W372" i="1"/>
  <c r="X372" i="1"/>
  <c r="Y372" i="1"/>
  <c r="Z372" i="1" s="1"/>
  <c r="W373" i="1"/>
  <c r="X373" i="1"/>
  <c r="Y373" i="1"/>
  <c r="Z373" i="1" s="1"/>
  <c r="W374" i="1"/>
  <c r="X374" i="1"/>
  <c r="Y374" i="1"/>
  <c r="Z374" i="1" s="1"/>
  <c r="W375" i="1"/>
  <c r="X375" i="1"/>
  <c r="Y375" i="1"/>
  <c r="Z375" i="1" s="1"/>
  <c r="W376" i="1"/>
  <c r="X376" i="1"/>
  <c r="Y376" i="1"/>
  <c r="Z376" i="1" s="1"/>
  <c r="W377" i="1"/>
  <c r="X377" i="1"/>
  <c r="Y377" i="1"/>
  <c r="Z377" i="1" s="1"/>
  <c r="W378" i="1"/>
  <c r="X378" i="1"/>
  <c r="Y378" i="1"/>
  <c r="Z378" i="1" s="1"/>
  <c r="W379" i="1"/>
  <c r="X379" i="1"/>
  <c r="Y379" i="1"/>
  <c r="Z379" i="1" s="1"/>
  <c r="W380" i="1"/>
  <c r="X380" i="1"/>
  <c r="Y380" i="1"/>
  <c r="Z380" i="1" s="1"/>
  <c r="W381" i="1"/>
  <c r="X381" i="1"/>
  <c r="Y381" i="1"/>
  <c r="Z381" i="1" s="1"/>
  <c r="W382" i="1"/>
  <c r="X382" i="1"/>
  <c r="Y382" i="1"/>
  <c r="Z382" i="1" s="1"/>
  <c r="W384" i="1"/>
  <c r="X384" i="1"/>
  <c r="Y384" i="1"/>
  <c r="Z384" i="1" s="1"/>
  <c r="W385" i="1"/>
  <c r="X385" i="1"/>
  <c r="Y385" i="1"/>
  <c r="Z385" i="1" s="1"/>
  <c r="W386" i="1"/>
  <c r="X386" i="1"/>
  <c r="Y386" i="1"/>
  <c r="Z386" i="1" s="1"/>
  <c r="W387" i="1"/>
  <c r="X387" i="1"/>
  <c r="Y387" i="1"/>
  <c r="Z387" i="1" s="1"/>
  <c r="W388" i="1"/>
  <c r="X388" i="1"/>
  <c r="Y388" i="1"/>
  <c r="Z388" i="1" s="1"/>
  <c r="W389" i="1"/>
  <c r="X389" i="1"/>
  <c r="Y389" i="1"/>
  <c r="Z389" i="1" s="1"/>
  <c r="W390" i="1"/>
  <c r="X390" i="1"/>
  <c r="Y390" i="1"/>
  <c r="Z390" i="1" s="1"/>
  <c r="W391" i="1"/>
  <c r="X391" i="1"/>
  <c r="Y391" i="1"/>
  <c r="Z391" i="1" s="1"/>
  <c r="W392" i="1"/>
  <c r="X392" i="1"/>
  <c r="Y392" i="1"/>
  <c r="Z392" i="1" s="1"/>
  <c r="W393" i="1"/>
  <c r="X393" i="1"/>
  <c r="Y393" i="1"/>
  <c r="Z393" i="1" s="1"/>
  <c r="W394" i="1"/>
  <c r="X394" i="1"/>
  <c r="Y394" i="1"/>
  <c r="Z394" i="1" s="1"/>
  <c r="W395" i="1"/>
  <c r="X395" i="1"/>
  <c r="Y395" i="1"/>
  <c r="Z395" i="1" s="1"/>
  <c r="W396" i="1"/>
  <c r="X396" i="1"/>
  <c r="Y396" i="1"/>
  <c r="Z396" i="1" s="1"/>
  <c r="W397" i="1"/>
  <c r="X397" i="1"/>
  <c r="Y397" i="1"/>
  <c r="Z397" i="1" s="1"/>
  <c r="W398" i="1"/>
  <c r="X398" i="1"/>
  <c r="Y398" i="1"/>
  <c r="Z398" i="1" s="1"/>
  <c r="W399" i="1"/>
  <c r="X399" i="1"/>
  <c r="Y399" i="1"/>
  <c r="Z399" i="1" s="1"/>
  <c r="W400" i="1"/>
  <c r="X400" i="1"/>
  <c r="Y400" i="1"/>
  <c r="Z400" i="1" s="1"/>
  <c r="W401" i="1"/>
  <c r="X401" i="1"/>
  <c r="Y401" i="1"/>
  <c r="Z401" i="1" s="1"/>
  <c r="W402" i="1"/>
  <c r="X402" i="1"/>
  <c r="Y402" i="1"/>
  <c r="Z402" i="1" s="1"/>
  <c r="W403" i="1"/>
  <c r="X403" i="1"/>
  <c r="Y403" i="1"/>
  <c r="Z403" i="1" s="1"/>
  <c r="W404" i="1"/>
  <c r="X404" i="1"/>
  <c r="Y404" i="1"/>
  <c r="Z404" i="1" s="1"/>
  <c r="W405" i="1"/>
  <c r="X405" i="1"/>
  <c r="Y405" i="1"/>
  <c r="Z405" i="1" s="1"/>
  <c r="W406" i="1"/>
  <c r="X406" i="1"/>
  <c r="Y406" i="1"/>
  <c r="Z406" i="1" s="1"/>
  <c r="W407" i="1"/>
  <c r="X407" i="1"/>
  <c r="Y407" i="1"/>
  <c r="Z407" i="1" s="1"/>
  <c r="W408" i="1"/>
  <c r="X408" i="1"/>
  <c r="Y408" i="1"/>
  <c r="Z408" i="1" s="1"/>
  <c r="W409" i="1"/>
  <c r="X409" i="1"/>
  <c r="Y409" i="1"/>
  <c r="Z409" i="1" s="1"/>
  <c r="W410" i="1"/>
  <c r="X410" i="1"/>
  <c r="Y410" i="1"/>
  <c r="Z410" i="1" s="1"/>
  <c r="W411" i="1"/>
  <c r="X411" i="1"/>
  <c r="Y411" i="1"/>
  <c r="Z411" i="1" s="1"/>
  <c r="W412" i="1"/>
  <c r="X412" i="1"/>
  <c r="Y412" i="1"/>
  <c r="Z412" i="1" s="1"/>
  <c r="W413" i="1"/>
  <c r="X413" i="1"/>
  <c r="Y413" i="1"/>
  <c r="Z413" i="1" s="1"/>
  <c r="W414" i="1"/>
  <c r="X414" i="1"/>
  <c r="Y414" i="1"/>
  <c r="Z414" i="1" s="1"/>
  <c r="W415" i="1"/>
  <c r="X415" i="1"/>
  <c r="Y415" i="1"/>
  <c r="Z415" i="1" s="1"/>
  <c r="W416" i="1"/>
  <c r="X416" i="1"/>
  <c r="Y416" i="1"/>
  <c r="Z416" i="1" s="1"/>
  <c r="W417" i="1"/>
  <c r="X417" i="1"/>
  <c r="Y417" i="1"/>
  <c r="Z417" i="1" s="1"/>
  <c r="W418" i="1"/>
  <c r="X418" i="1"/>
  <c r="Y418" i="1"/>
  <c r="Z418" i="1" s="1"/>
  <c r="W419" i="1"/>
  <c r="X419" i="1"/>
  <c r="Y419" i="1"/>
  <c r="Z419" i="1" s="1"/>
  <c r="W420" i="1"/>
  <c r="X420" i="1"/>
  <c r="Y420" i="1"/>
  <c r="Z420" i="1" s="1"/>
  <c r="W421" i="1"/>
  <c r="X421" i="1"/>
  <c r="Y421" i="1"/>
  <c r="Z421" i="1" s="1"/>
  <c r="W422" i="1"/>
  <c r="X422" i="1"/>
  <c r="Y422" i="1"/>
  <c r="Z422" i="1" s="1"/>
  <c r="W423" i="1"/>
  <c r="X423" i="1"/>
  <c r="Y423" i="1"/>
  <c r="Z423" i="1" s="1"/>
  <c r="W424" i="1"/>
  <c r="X424" i="1"/>
  <c r="Y424" i="1"/>
  <c r="Z424" i="1" s="1"/>
  <c r="W425" i="1"/>
  <c r="X425" i="1"/>
  <c r="Y425" i="1"/>
  <c r="Z425" i="1" s="1"/>
  <c r="W426" i="1"/>
  <c r="X426" i="1"/>
  <c r="Y426" i="1"/>
  <c r="Z426" i="1" s="1"/>
  <c r="W427" i="1"/>
  <c r="X427" i="1"/>
  <c r="Y427" i="1"/>
  <c r="Z427" i="1" s="1"/>
  <c r="W428" i="1"/>
  <c r="X428" i="1"/>
  <c r="Y428" i="1"/>
  <c r="Z428" i="1" s="1"/>
  <c r="W429" i="1"/>
  <c r="X429" i="1"/>
  <c r="Y429" i="1"/>
  <c r="Z429" i="1" s="1"/>
  <c r="W430" i="1"/>
  <c r="X430" i="1"/>
  <c r="Y430" i="1"/>
  <c r="Z430" i="1" s="1"/>
  <c r="W431" i="1"/>
  <c r="X431" i="1"/>
  <c r="Y431" i="1"/>
  <c r="Z431" i="1" s="1"/>
  <c r="W432" i="1"/>
  <c r="X432" i="1"/>
  <c r="Y432" i="1"/>
  <c r="Z432" i="1" s="1"/>
  <c r="W433" i="1"/>
  <c r="X433" i="1"/>
  <c r="Y433" i="1"/>
  <c r="Z433" i="1" s="1"/>
  <c r="W78" i="1"/>
  <c r="X78" i="1"/>
  <c r="Y78" i="1"/>
  <c r="Z78" i="1" s="1"/>
  <c r="W146" i="1"/>
  <c r="X146" i="1"/>
  <c r="Y146" i="1"/>
  <c r="Z146" i="1" s="1"/>
  <c r="W147" i="1"/>
  <c r="X147" i="1"/>
  <c r="Y147" i="1"/>
  <c r="Z147" i="1" s="1"/>
  <c r="W437" i="1"/>
  <c r="X437" i="1"/>
  <c r="Y437" i="1"/>
  <c r="Z437" i="1" s="1"/>
  <c r="W438" i="1"/>
  <c r="X438" i="1"/>
  <c r="Y438" i="1"/>
  <c r="Z438" i="1" s="1"/>
  <c r="W439" i="1"/>
  <c r="X439" i="1"/>
  <c r="Y439" i="1"/>
  <c r="Z439" i="1" s="1"/>
  <c r="W440" i="1"/>
  <c r="X440" i="1"/>
  <c r="Y440" i="1"/>
  <c r="Z440" i="1" s="1"/>
  <c r="W441" i="1"/>
  <c r="X441" i="1"/>
  <c r="Y441" i="1"/>
  <c r="Z441" i="1" s="1"/>
  <c r="W444" i="1"/>
  <c r="X444" i="1"/>
  <c r="Y444" i="1"/>
  <c r="Z444" i="1" s="1"/>
  <c r="W445" i="1"/>
  <c r="X445" i="1"/>
  <c r="Y445" i="1"/>
  <c r="Z445" i="1" s="1"/>
  <c r="W446" i="1"/>
  <c r="X446" i="1"/>
  <c r="Y446" i="1"/>
  <c r="Z446" i="1" s="1"/>
  <c r="W447" i="1"/>
  <c r="X447" i="1"/>
  <c r="Y447" i="1"/>
  <c r="Z447" i="1" s="1"/>
  <c r="W448" i="1"/>
  <c r="X448" i="1"/>
  <c r="Y448" i="1"/>
  <c r="Z448" i="1" s="1"/>
  <c r="W633" i="1"/>
  <c r="X633" i="1"/>
  <c r="Y633" i="1"/>
  <c r="Z633" i="1" s="1"/>
  <c r="W443" i="1"/>
  <c r="X443" i="1"/>
  <c r="Y443" i="1"/>
  <c r="Z443" i="1" s="1"/>
  <c r="W640" i="1"/>
  <c r="X640" i="1"/>
  <c r="Y640" i="1"/>
  <c r="Z640" i="1" s="1"/>
  <c r="W449" i="1"/>
  <c r="X449" i="1"/>
  <c r="Y449" i="1"/>
  <c r="Z449" i="1" s="1"/>
  <c r="W453" i="1"/>
  <c r="X453" i="1"/>
  <c r="Y453" i="1"/>
  <c r="Z453" i="1" s="1"/>
  <c r="W450" i="1"/>
  <c r="X450" i="1"/>
  <c r="Y450" i="1"/>
  <c r="Z450" i="1" s="1"/>
  <c r="W455" i="1"/>
  <c r="X455" i="1"/>
  <c r="Y455" i="1"/>
  <c r="Z455" i="1" s="1"/>
  <c r="W456" i="1"/>
  <c r="X456" i="1"/>
  <c r="Y456" i="1"/>
  <c r="Z456" i="1" s="1"/>
  <c r="W457" i="1"/>
  <c r="X457" i="1"/>
  <c r="Y457" i="1"/>
  <c r="Z457" i="1" s="1"/>
  <c r="W458" i="1"/>
  <c r="X458" i="1"/>
  <c r="Y458" i="1"/>
  <c r="Z458" i="1" s="1"/>
  <c r="W459" i="1"/>
  <c r="X459" i="1"/>
  <c r="Y459" i="1"/>
  <c r="Z459" i="1" s="1"/>
  <c r="W460" i="1"/>
  <c r="X460" i="1"/>
  <c r="Y460" i="1"/>
  <c r="Z460" i="1" s="1"/>
  <c r="W461" i="1"/>
  <c r="X461" i="1"/>
  <c r="Y461" i="1"/>
  <c r="Z461" i="1" s="1"/>
  <c r="W462" i="1"/>
  <c r="X462" i="1"/>
  <c r="Y462" i="1"/>
  <c r="Z462" i="1" s="1"/>
  <c r="W463" i="1"/>
  <c r="X463" i="1"/>
  <c r="Y463" i="1"/>
  <c r="Z463" i="1" s="1"/>
  <c r="W464" i="1"/>
  <c r="X464" i="1"/>
  <c r="Y464" i="1"/>
  <c r="Z464" i="1" s="1"/>
  <c r="W465" i="1"/>
  <c r="X465" i="1"/>
  <c r="Y465" i="1"/>
  <c r="Z465" i="1" s="1"/>
  <c r="W466" i="1"/>
  <c r="X466" i="1"/>
  <c r="Y466" i="1"/>
  <c r="Z466" i="1" s="1"/>
  <c r="W467" i="1"/>
  <c r="X467" i="1"/>
  <c r="Y467" i="1"/>
  <c r="Z467" i="1" s="1"/>
  <c r="W468" i="1"/>
  <c r="X468" i="1"/>
  <c r="Y468" i="1"/>
  <c r="Z468" i="1" s="1"/>
  <c r="W469" i="1"/>
  <c r="X469" i="1"/>
  <c r="Y469" i="1"/>
  <c r="Z469" i="1" s="1"/>
  <c r="W470" i="1"/>
  <c r="X470" i="1"/>
  <c r="Y470" i="1"/>
  <c r="Z470" i="1" s="1"/>
  <c r="W148" i="1"/>
  <c r="X148" i="1"/>
  <c r="Y148" i="1"/>
  <c r="Z148" i="1" s="1"/>
  <c r="W149" i="1"/>
  <c r="X149" i="1"/>
  <c r="Y149" i="1"/>
  <c r="Z149" i="1" s="1"/>
  <c r="W473" i="1"/>
  <c r="X473" i="1"/>
  <c r="Y473" i="1"/>
  <c r="Z473" i="1" s="1"/>
  <c r="W474" i="1"/>
  <c r="X474" i="1"/>
  <c r="Y474" i="1"/>
  <c r="Z474" i="1" s="1"/>
  <c r="W475" i="1"/>
  <c r="X475" i="1"/>
  <c r="Y475" i="1"/>
  <c r="Z475" i="1" s="1"/>
  <c r="W476" i="1"/>
  <c r="X476" i="1"/>
  <c r="Y476" i="1"/>
  <c r="Z476" i="1" s="1"/>
  <c r="W477" i="1"/>
  <c r="X477" i="1"/>
  <c r="Y477" i="1"/>
  <c r="Z477" i="1" s="1"/>
  <c r="W478" i="1"/>
  <c r="X478" i="1"/>
  <c r="Y478" i="1"/>
  <c r="Z478" i="1" s="1"/>
  <c r="W479" i="1"/>
  <c r="X479" i="1"/>
  <c r="Y479" i="1"/>
  <c r="Z479" i="1" s="1"/>
  <c r="W480" i="1"/>
  <c r="X480" i="1"/>
  <c r="Y480" i="1"/>
  <c r="Z480" i="1" s="1"/>
  <c r="W481" i="1"/>
  <c r="X481" i="1"/>
  <c r="Y481" i="1"/>
  <c r="Z481" i="1" s="1"/>
  <c r="W482" i="1"/>
  <c r="X482" i="1"/>
  <c r="Y482" i="1"/>
  <c r="Z482" i="1" s="1"/>
  <c r="W483" i="1"/>
  <c r="X483" i="1"/>
  <c r="Y483" i="1"/>
  <c r="Z483" i="1" s="1"/>
  <c r="W484" i="1"/>
  <c r="X484" i="1"/>
  <c r="Y484" i="1"/>
  <c r="Z484" i="1" s="1"/>
  <c r="W485" i="1"/>
  <c r="X485" i="1"/>
  <c r="Y485" i="1"/>
  <c r="Z485" i="1" s="1"/>
  <c r="W486" i="1"/>
  <c r="X486" i="1"/>
  <c r="Y486" i="1"/>
  <c r="Z486" i="1" s="1"/>
  <c r="W736" i="1"/>
  <c r="X736" i="1"/>
  <c r="Y736" i="1"/>
  <c r="Z736" i="1" s="1"/>
  <c r="W490" i="1"/>
  <c r="X490" i="1"/>
  <c r="Y490" i="1"/>
  <c r="Z490" i="1" s="1"/>
  <c r="W491" i="1"/>
  <c r="X491" i="1"/>
  <c r="Y491" i="1"/>
  <c r="Z491" i="1" s="1"/>
  <c r="W492" i="1"/>
  <c r="X492" i="1"/>
  <c r="Y492" i="1"/>
  <c r="Z492" i="1" s="1"/>
  <c r="W493" i="1"/>
  <c r="X493" i="1"/>
  <c r="Y493" i="1"/>
  <c r="Z493" i="1" s="1"/>
  <c r="W494" i="1"/>
  <c r="X494" i="1"/>
  <c r="Y494" i="1"/>
  <c r="Z494" i="1" s="1"/>
  <c r="W495" i="1"/>
  <c r="X495" i="1"/>
  <c r="Y495" i="1"/>
  <c r="Z495" i="1" s="1"/>
  <c r="W496" i="1"/>
  <c r="X496" i="1"/>
  <c r="Y496" i="1"/>
  <c r="Z496" i="1" s="1"/>
  <c r="W497" i="1"/>
  <c r="X497" i="1"/>
  <c r="Y497" i="1"/>
  <c r="Z497" i="1" s="1"/>
  <c r="W498" i="1"/>
  <c r="X498" i="1"/>
  <c r="Y498" i="1"/>
  <c r="Z498" i="1" s="1"/>
  <c r="W499" i="1"/>
  <c r="X499" i="1"/>
  <c r="Y499" i="1"/>
  <c r="Z499" i="1" s="1"/>
  <c r="W500" i="1"/>
  <c r="X500" i="1"/>
  <c r="Y500" i="1"/>
  <c r="Z500" i="1" s="1"/>
  <c r="W501" i="1"/>
  <c r="X501" i="1"/>
  <c r="Y501" i="1"/>
  <c r="Z501" i="1" s="1"/>
  <c r="W502" i="1"/>
  <c r="X502" i="1"/>
  <c r="Y502" i="1"/>
  <c r="Z502" i="1" s="1"/>
  <c r="W503" i="1"/>
  <c r="X503" i="1"/>
  <c r="Y503" i="1"/>
  <c r="Z503" i="1" s="1"/>
  <c r="W504" i="1"/>
  <c r="X504" i="1"/>
  <c r="Y504" i="1"/>
  <c r="Z504" i="1" s="1"/>
  <c r="W505" i="1"/>
  <c r="X505" i="1"/>
  <c r="Y505" i="1"/>
  <c r="Z505" i="1" s="1"/>
  <c r="W506" i="1"/>
  <c r="X506" i="1"/>
  <c r="Y506" i="1"/>
  <c r="Z506" i="1" s="1"/>
  <c r="W507" i="1"/>
  <c r="X507" i="1"/>
  <c r="Y507" i="1"/>
  <c r="Z507" i="1" s="1"/>
  <c r="W508" i="1"/>
  <c r="X508" i="1"/>
  <c r="Y508" i="1"/>
  <c r="Z508" i="1" s="1"/>
  <c r="W509" i="1"/>
  <c r="X509" i="1"/>
  <c r="Y509" i="1"/>
  <c r="Z509" i="1" s="1"/>
  <c r="W510" i="1"/>
  <c r="X510" i="1"/>
  <c r="Y510" i="1"/>
  <c r="Z510" i="1" s="1"/>
  <c r="W511" i="1"/>
  <c r="X511" i="1"/>
  <c r="Y511" i="1"/>
  <c r="Z511" i="1" s="1"/>
  <c r="W512" i="1"/>
  <c r="X512" i="1"/>
  <c r="Y512" i="1"/>
  <c r="Z512" i="1" s="1"/>
  <c r="W513" i="1"/>
  <c r="X513" i="1"/>
  <c r="Y513" i="1"/>
  <c r="Z513" i="1" s="1"/>
  <c r="W514" i="1"/>
  <c r="X514" i="1"/>
  <c r="Y514" i="1"/>
  <c r="Z514" i="1" s="1"/>
  <c r="W515" i="1"/>
  <c r="X515" i="1"/>
  <c r="Y515" i="1"/>
  <c r="Z515" i="1" s="1"/>
  <c r="W516" i="1"/>
  <c r="X516" i="1"/>
  <c r="Y516" i="1"/>
  <c r="Z516" i="1" s="1"/>
  <c r="W517" i="1"/>
  <c r="X517" i="1"/>
  <c r="Y517" i="1"/>
  <c r="Z517" i="1" s="1"/>
  <c r="W518" i="1"/>
  <c r="X518" i="1"/>
  <c r="Y518" i="1"/>
  <c r="Z518" i="1" s="1"/>
  <c r="W519" i="1"/>
  <c r="X519" i="1"/>
  <c r="Y519" i="1"/>
  <c r="Z519" i="1" s="1"/>
  <c r="W520" i="1"/>
  <c r="X520" i="1"/>
  <c r="Y520" i="1"/>
  <c r="Z520" i="1" s="1"/>
  <c r="W521" i="1"/>
  <c r="X521" i="1"/>
  <c r="Y521" i="1"/>
  <c r="Z521" i="1" s="1"/>
  <c r="W522" i="1"/>
  <c r="X522" i="1"/>
  <c r="Y522" i="1"/>
  <c r="Z522" i="1" s="1"/>
  <c r="W523" i="1"/>
  <c r="X523" i="1"/>
  <c r="Y523" i="1"/>
  <c r="Z523" i="1" s="1"/>
  <c r="W524" i="1"/>
  <c r="X524" i="1"/>
  <c r="Y524" i="1"/>
  <c r="Z524" i="1" s="1"/>
  <c r="W525" i="1"/>
  <c r="X525" i="1"/>
  <c r="Y525" i="1"/>
  <c r="Z525" i="1" s="1"/>
  <c r="W526" i="1"/>
  <c r="X526" i="1"/>
  <c r="Y526" i="1"/>
  <c r="Z526" i="1" s="1"/>
  <c r="W527" i="1"/>
  <c r="X527" i="1"/>
  <c r="Y527" i="1"/>
  <c r="Z527" i="1" s="1"/>
  <c r="W528" i="1"/>
  <c r="X528" i="1"/>
  <c r="Y528" i="1"/>
  <c r="Z528" i="1" s="1"/>
  <c r="W529" i="1"/>
  <c r="X529" i="1"/>
  <c r="Y529" i="1"/>
  <c r="Z529" i="1" s="1"/>
  <c r="W530" i="1"/>
  <c r="X530" i="1"/>
  <c r="Y530" i="1"/>
  <c r="Z530" i="1" s="1"/>
  <c r="W531" i="1"/>
  <c r="X531" i="1"/>
  <c r="Y531" i="1"/>
  <c r="Z531" i="1" s="1"/>
  <c r="W532" i="1"/>
  <c r="X532" i="1"/>
  <c r="Y532" i="1"/>
  <c r="Z532" i="1" s="1"/>
  <c r="W533" i="1"/>
  <c r="X533" i="1"/>
  <c r="Y533" i="1"/>
  <c r="Z533" i="1" s="1"/>
  <c r="W534" i="1"/>
  <c r="X534" i="1"/>
  <c r="Y534" i="1"/>
  <c r="Z534" i="1" s="1"/>
  <c r="W535" i="1"/>
  <c r="X535" i="1"/>
  <c r="Y535" i="1"/>
  <c r="Z535" i="1" s="1"/>
  <c r="W536" i="1"/>
  <c r="X536" i="1"/>
  <c r="Y536" i="1"/>
  <c r="Z536" i="1" s="1"/>
  <c r="W659" i="1"/>
  <c r="X659" i="1"/>
  <c r="Y659" i="1"/>
  <c r="Z659" i="1" s="1"/>
  <c r="W538" i="1"/>
  <c r="X538" i="1"/>
  <c r="Y538" i="1"/>
  <c r="Z538" i="1" s="1"/>
  <c r="W539" i="1"/>
  <c r="X539" i="1"/>
  <c r="Y539" i="1"/>
  <c r="Z539" i="1" s="1"/>
  <c r="W540" i="1"/>
  <c r="X540" i="1"/>
  <c r="Y540" i="1"/>
  <c r="Z540" i="1" s="1"/>
  <c r="W541" i="1"/>
  <c r="X541" i="1"/>
  <c r="Y541" i="1"/>
  <c r="Z541" i="1" s="1"/>
  <c r="W542" i="1"/>
  <c r="X542" i="1"/>
  <c r="Y542" i="1"/>
  <c r="Z542" i="1" s="1"/>
  <c r="W543" i="1"/>
  <c r="X543" i="1"/>
  <c r="Y543" i="1"/>
  <c r="Z543" i="1" s="1"/>
  <c r="W544" i="1"/>
  <c r="X544" i="1"/>
  <c r="Y544" i="1"/>
  <c r="Z544" i="1" s="1"/>
  <c r="W545" i="1"/>
  <c r="X545" i="1"/>
  <c r="Y545" i="1"/>
  <c r="Z545" i="1" s="1"/>
  <c r="W546" i="1"/>
  <c r="X546" i="1"/>
  <c r="Y546" i="1"/>
  <c r="Z546" i="1" s="1"/>
  <c r="W547" i="1"/>
  <c r="X547" i="1"/>
  <c r="Y547" i="1"/>
  <c r="Z547" i="1" s="1"/>
  <c r="W548" i="1"/>
  <c r="X548" i="1"/>
  <c r="Y548" i="1"/>
  <c r="Z548" i="1" s="1"/>
  <c r="W451" i="1"/>
  <c r="X451" i="1"/>
  <c r="Y451" i="1"/>
  <c r="Z451" i="1" s="1"/>
  <c r="W641" i="1"/>
  <c r="X641" i="1"/>
  <c r="Y641" i="1"/>
  <c r="Z641" i="1" s="1"/>
  <c r="W644" i="1"/>
  <c r="X644" i="1"/>
  <c r="Y644" i="1"/>
  <c r="Z644" i="1" s="1"/>
  <c r="W744" i="1"/>
  <c r="X744" i="1"/>
  <c r="Y744" i="1"/>
  <c r="Z744" i="1" s="1"/>
  <c r="W745" i="1"/>
  <c r="X745" i="1"/>
  <c r="Y745" i="1"/>
  <c r="Z745" i="1" s="1"/>
  <c r="W554" i="1"/>
  <c r="X554" i="1"/>
  <c r="Y554" i="1"/>
  <c r="Z554" i="1" s="1"/>
  <c r="W555" i="1"/>
  <c r="X555" i="1"/>
  <c r="Y555" i="1"/>
  <c r="Z555" i="1" s="1"/>
  <c r="W556" i="1"/>
  <c r="X556" i="1"/>
  <c r="Y556" i="1"/>
  <c r="Z556" i="1" s="1"/>
  <c r="W557" i="1"/>
  <c r="X557" i="1"/>
  <c r="Y557" i="1"/>
  <c r="Z557" i="1" s="1"/>
  <c r="W558" i="1"/>
  <c r="X558" i="1"/>
  <c r="Y558" i="1"/>
  <c r="Z558" i="1" s="1"/>
  <c r="W559" i="1"/>
  <c r="X559" i="1"/>
  <c r="Y559" i="1"/>
  <c r="Z559" i="1" s="1"/>
  <c r="W661" i="1"/>
  <c r="X661" i="1"/>
  <c r="Y661" i="1"/>
  <c r="Z661" i="1" s="1"/>
  <c r="W452" i="1"/>
  <c r="X452" i="1"/>
  <c r="Y452" i="1"/>
  <c r="Z452" i="1" s="1"/>
  <c r="W454" i="1"/>
  <c r="X454" i="1"/>
  <c r="Y454" i="1"/>
  <c r="Z454" i="1" s="1"/>
  <c r="W563" i="1"/>
  <c r="X563" i="1"/>
  <c r="Y563" i="1"/>
  <c r="Z563" i="1" s="1"/>
  <c r="W564" i="1"/>
  <c r="X564" i="1"/>
  <c r="Y564" i="1"/>
  <c r="Z564" i="1" s="1"/>
  <c r="W565" i="1"/>
  <c r="X565" i="1"/>
  <c r="Y565" i="1"/>
  <c r="Z565" i="1" s="1"/>
  <c r="W566" i="1"/>
  <c r="X566" i="1"/>
  <c r="Y566" i="1"/>
  <c r="Z566" i="1" s="1"/>
  <c r="W567" i="1"/>
  <c r="X567" i="1"/>
  <c r="Y567" i="1"/>
  <c r="Z567" i="1" s="1"/>
  <c r="W568" i="1"/>
  <c r="X568" i="1"/>
  <c r="Y568" i="1"/>
  <c r="Z568" i="1" s="1"/>
  <c r="W569" i="1"/>
  <c r="X569" i="1"/>
  <c r="Y569" i="1"/>
  <c r="Z569" i="1" s="1"/>
  <c r="W570" i="1"/>
  <c r="X570" i="1"/>
  <c r="Y570" i="1"/>
  <c r="Z570" i="1" s="1"/>
  <c r="W571" i="1"/>
  <c r="X571" i="1"/>
  <c r="Y571" i="1"/>
  <c r="Z571" i="1" s="1"/>
  <c r="W572" i="1"/>
  <c r="X572" i="1"/>
  <c r="Y572" i="1"/>
  <c r="Z572" i="1" s="1"/>
  <c r="W573" i="1"/>
  <c r="X573" i="1"/>
  <c r="Y573" i="1"/>
  <c r="Z573" i="1" s="1"/>
  <c r="W574" i="1"/>
  <c r="X574" i="1"/>
  <c r="Y574" i="1"/>
  <c r="Z574" i="1" s="1"/>
  <c r="W575" i="1"/>
  <c r="X575" i="1"/>
  <c r="Y575" i="1"/>
  <c r="Z575" i="1" s="1"/>
  <c r="W576" i="1"/>
  <c r="X576" i="1"/>
  <c r="Y576" i="1"/>
  <c r="Z576" i="1" s="1"/>
  <c r="W577" i="1"/>
  <c r="X577" i="1"/>
  <c r="Y577" i="1"/>
  <c r="Z577" i="1" s="1"/>
  <c r="W578" i="1"/>
  <c r="X578" i="1"/>
  <c r="Y578" i="1"/>
  <c r="Z578" i="1" s="1"/>
  <c r="W579" i="1"/>
  <c r="X579" i="1"/>
  <c r="Y579" i="1"/>
  <c r="Z579" i="1" s="1"/>
  <c r="W580" i="1"/>
  <c r="X580" i="1"/>
  <c r="Y580" i="1"/>
  <c r="Z580" i="1" s="1"/>
  <c r="W581" i="1"/>
  <c r="X581" i="1"/>
  <c r="Y581" i="1"/>
  <c r="Z581" i="1" s="1"/>
  <c r="W582" i="1"/>
  <c r="X582" i="1"/>
  <c r="Y582" i="1"/>
  <c r="Z582" i="1" s="1"/>
  <c r="W583" i="1"/>
  <c r="X583" i="1"/>
  <c r="Y583" i="1"/>
  <c r="Z583" i="1" s="1"/>
  <c r="W471" i="1"/>
  <c r="X471" i="1"/>
  <c r="Y471" i="1"/>
  <c r="Z471" i="1" s="1"/>
  <c r="W472" i="1"/>
  <c r="X472" i="1"/>
  <c r="Y472" i="1"/>
  <c r="Z472" i="1" s="1"/>
  <c r="W762" i="1"/>
  <c r="X762" i="1"/>
  <c r="Y762" i="1"/>
  <c r="Z762" i="1" s="1"/>
  <c r="W588" i="1"/>
  <c r="X588" i="1"/>
  <c r="Y588" i="1"/>
  <c r="Z588" i="1" s="1"/>
  <c r="W589" i="1"/>
  <c r="X589" i="1"/>
  <c r="Y589" i="1"/>
  <c r="Z589" i="1" s="1"/>
  <c r="W590" i="1"/>
  <c r="X590" i="1"/>
  <c r="Y590" i="1"/>
  <c r="Z590" i="1" s="1"/>
  <c r="W591" i="1"/>
  <c r="X591" i="1"/>
  <c r="Y591" i="1"/>
  <c r="Z591" i="1" s="1"/>
  <c r="W592" i="1"/>
  <c r="X592" i="1"/>
  <c r="Y592" i="1"/>
  <c r="Z592" i="1" s="1"/>
  <c r="W593" i="1"/>
  <c r="X593" i="1"/>
  <c r="Y593" i="1"/>
  <c r="Z593" i="1" s="1"/>
  <c r="W594" i="1"/>
  <c r="X594" i="1"/>
  <c r="Y594" i="1"/>
  <c r="Z594" i="1" s="1"/>
  <c r="W595" i="1"/>
  <c r="X595" i="1"/>
  <c r="Y595" i="1"/>
  <c r="Z595" i="1" s="1"/>
  <c r="W596" i="1"/>
  <c r="X596" i="1"/>
  <c r="Y596" i="1"/>
  <c r="Z596" i="1" s="1"/>
  <c r="W597" i="1"/>
  <c r="X597" i="1"/>
  <c r="Y597" i="1"/>
  <c r="Z597" i="1" s="1"/>
  <c r="W598" i="1"/>
  <c r="X598" i="1"/>
  <c r="Y598" i="1"/>
  <c r="Z598" i="1" s="1"/>
  <c r="W599" i="1"/>
  <c r="X599" i="1"/>
  <c r="Y599" i="1"/>
  <c r="Z599" i="1" s="1"/>
  <c r="W600" i="1"/>
  <c r="X600" i="1"/>
  <c r="Y600" i="1"/>
  <c r="Z600" i="1" s="1"/>
  <c r="W601" i="1"/>
  <c r="X601" i="1"/>
  <c r="Y601" i="1"/>
  <c r="Z601" i="1" s="1"/>
  <c r="W602" i="1"/>
  <c r="X602" i="1"/>
  <c r="Y602" i="1"/>
  <c r="Z602" i="1" s="1"/>
  <c r="W603" i="1"/>
  <c r="X603" i="1"/>
  <c r="Y603" i="1"/>
  <c r="Z603" i="1" s="1"/>
  <c r="W604" i="1"/>
  <c r="X604" i="1"/>
  <c r="Y604" i="1"/>
  <c r="Z604" i="1" s="1"/>
  <c r="W605" i="1"/>
  <c r="X605" i="1"/>
  <c r="Y605" i="1"/>
  <c r="Z605" i="1" s="1"/>
  <c r="W606" i="1"/>
  <c r="X606" i="1"/>
  <c r="Y606" i="1"/>
  <c r="Z606" i="1" s="1"/>
  <c r="W607" i="1"/>
  <c r="X607" i="1"/>
  <c r="Y607" i="1"/>
  <c r="Z607" i="1" s="1"/>
  <c r="W608" i="1"/>
  <c r="X608" i="1"/>
  <c r="Y608" i="1"/>
  <c r="Z608" i="1" s="1"/>
  <c r="W609" i="1"/>
  <c r="X609" i="1"/>
  <c r="Y609" i="1"/>
  <c r="Z609" i="1" s="1"/>
  <c r="W612" i="1"/>
  <c r="X612" i="1"/>
  <c r="Y612" i="1"/>
  <c r="Z612" i="1" s="1"/>
  <c r="W613" i="1"/>
  <c r="X613" i="1"/>
  <c r="Y613" i="1"/>
  <c r="Z613" i="1" s="1"/>
  <c r="W487" i="1"/>
  <c r="X487" i="1"/>
  <c r="Y487" i="1"/>
  <c r="Z487" i="1" s="1"/>
  <c r="W488" i="1"/>
  <c r="X488" i="1"/>
  <c r="Y488" i="1"/>
  <c r="Z488" i="1" s="1"/>
  <c r="W489" i="1"/>
  <c r="X489" i="1"/>
  <c r="Y489" i="1"/>
  <c r="Z489" i="1" s="1"/>
  <c r="W537" i="1"/>
  <c r="X537" i="1"/>
  <c r="Y537" i="1"/>
  <c r="Z537" i="1" s="1"/>
  <c r="W549" i="1"/>
  <c r="X549" i="1"/>
  <c r="Y549" i="1"/>
  <c r="Z549" i="1" s="1"/>
  <c r="W550" i="1"/>
  <c r="X550" i="1"/>
  <c r="Y550" i="1"/>
  <c r="Z550" i="1" s="1"/>
  <c r="W620" i="1"/>
  <c r="X620" i="1"/>
  <c r="Y620" i="1"/>
  <c r="Z620" i="1" s="1"/>
  <c r="W621" i="1"/>
  <c r="X621" i="1"/>
  <c r="Y621" i="1"/>
  <c r="Z621" i="1" s="1"/>
  <c r="W622" i="1"/>
  <c r="X622" i="1"/>
  <c r="Y622" i="1"/>
  <c r="Z622" i="1" s="1"/>
  <c r="W662" i="1"/>
  <c r="X662" i="1"/>
  <c r="Y662" i="1"/>
  <c r="Z662" i="1" s="1"/>
  <c r="W625" i="1"/>
  <c r="X625" i="1"/>
  <c r="Y625" i="1"/>
  <c r="Z625" i="1" s="1"/>
  <c r="W626" i="1"/>
  <c r="X626" i="1"/>
  <c r="Y626" i="1"/>
  <c r="Z626" i="1" s="1"/>
  <c r="W627" i="1"/>
  <c r="X627" i="1"/>
  <c r="Y627" i="1"/>
  <c r="Z627" i="1" s="1"/>
  <c r="W628" i="1"/>
  <c r="X628" i="1"/>
  <c r="Y628" i="1"/>
  <c r="Z628" i="1" s="1"/>
  <c r="W629" i="1"/>
  <c r="X629" i="1"/>
  <c r="Y629" i="1"/>
  <c r="Z629" i="1" s="1"/>
  <c r="W562" i="1"/>
  <c r="X562" i="1"/>
  <c r="Y562" i="1"/>
  <c r="Z562" i="1" s="1"/>
  <c r="W584" i="1"/>
  <c r="X584" i="1"/>
  <c r="Y584" i="1"/>
  <c r="Z584" i="1" s="1"/>
  <c r="W634" i="1"/>
  <c r="X634" i="1"/>
  <c r="Y634" i="1"/>
  <c r="Z634" i="1" s="1"/>
  <c r="W635" i="1"/>
  <c r="X635" i="1"/>
  <c r="Y635" i="1"/>
  <c r="Z635" i="1" s="1"/>
  <c r="W636" i="1"/>
  <c r="X636" i="1"/>
  <c r="Y636" i="1"/>
  <c r="Z636" i="1" s="1"/>
  <c r="W637" i="1"/>
  <c r="X637" i="1"/>
  <c r="Y637" i="1"/>
  <c r="Z637" i="1" s="1"/>
  <c r="W638" i="1"/>
  <c r="X638" i="1"/>
  <c r="Y638" i="1"/>
  <c r="Z638" i="1" s="1"/>
  <c r="W639" i="1"/>
  <c r="X639" i="1"/>
  <c r="Y639" i="1"/>
  <c r="Z639" i="1" s="1"/>
  <c r="W150" i="1"/>
  <c r="X150" i="1"/>
  <c r="Y150" i="1"/>
  <c r="Z150" i="1" s="1"/>
  <c r="W383" i="1"/>
  <c r="X383" i="1"/>
  <c r="Y383" i="1"/>
  <c r="Z383" i="1" s="1"/>
  <c r="W642" i="1"/>
  <c r="X642" i="1"/>
  <c r="Y642" i="1"/>
  <c r="Z642" i="1" s="1"/>
  <c r="W585" i="1"/>
  <c r="X585" i="1"/>
  <c r="Y585" i="1"/>
  <c r="Z585" i="1" s="1"/>
  <c r="W645" i="1"/>
  <c r="X645" i="1"/>
  <c r="Y645" i="1"/>
  <c r="Z645" i="1" s="1"/>
  <c r="W664" i="1"/>
  <c r="X664" i="1"/>
  <c r="Y664" i="1"/>
  <c r="Z664" i="1" s="1"/>
  <c r="W665" i="1"/>
  <c r="X665" i="1"/>
  <c r="Y665" i="1"/>
  <c r="Z665" i="1" s="1"/>
  <c r="W666" i="1"/>
  <c r="X666" i="1"/>
  <c r="Y666" i="1"/>
  <c r="Z666" i="1" s="1"/>
  <c r="W667" i="1"/>
  <c r="X667" i="1"/>
  <c r="Y667" i="1"/>
  <c r="Z667" i="1" s="1"/>
  <c r="W650" i="1"/>
  <c r="X650" i="1"/>
  <c r="Y650" i="1"/>
  <c r="Z650" i="1" s="1"/>
  <c r="W651" i="1"/>
  <c r="X651" i="1"/>
  <c r="Y651" i="1"/>
  <c r="Z651" i="1" s="1"/>
  <c r="W652" i="1"/>
  <c r="X652" i="1"/>
  <c r="Y652" i="1"/>
  <c r="Z652" i="1" s="1"/>
  <c r="W668" i="1"/>
  <c r="X668" i="1"/>
  <c r="Y668" i="1"/>
  <c r="Z668" i="1" s="1"/>
  <c r="W654" i="1"/>
  <c r="X654" i="1"/>
  <c r="Y654" i="1"/>
  <c r="Z654" i="1" s="1"/>
  <c r="W655" i="1"/>
  <c r="X655" i="1"/>
  <c r="Y655" i="1"/>
  <c r="Z655" i="1" s="1"/>
  <c r="W656" i="1"/>
  <c r="X656" i="1"/>
  <c r="Y656" i="1"/>
  <c r="Z656" i="1" s="1"/>
  <c r="W657" i="1"/>
  <c r="X657" i="1"/>
  <c r="Y657" i="1"/>
  <c r="Z657" i="1" s="1"/>
  <c r="W658" i="1"/>
  <c r="X658" i="1"/>
  <c r="Y658" i="1"/>
  <c r="Z658" i="1" s="1"/>
  <c r="W669" i="1"/>
  <c r="X669" i="1"/>
  <c r="Y669" i="1"/>
  <c r="Z669" i="1" s="1"/>
  <c r="W660" i="1"/>
  <c r="X660" i="1"/>
  <c r="Y660" i="1"/>
  <c r="Z660" i="1" s="1"/>
  <c r="W551" i="1"/>
  <c r="X551" i="1"/>
  <c r="Y551" i="1"/>
  <c r="Z551" i="1" s="1"/>
  <c r="W552" i="1"/>
  <c r="X552" i="1"/>
  <c r="Y552" i="1"/>
  <c r="Z552" i="1" s="1"/>
  <c r="W553" i="1"/>
  <c r="X553" i="1"/>
  <c r="Y553" i="1"/>
  <c r="Z553" i="1" s="1"/>
  <c r="W769" i="1"/>
  <c r="X769" i="1"/>
  <c r="Y769" i="1"/>
  <c r="Z769" i="1" s="1"/>
  <c r="W670" i="1"/>
  <c r="X670" i="1"/>
  <c r="Y670" i="1"/>
  <c r="Z670" i="1" s="1"/>
  <c r="W671" i="1"/>
  <c r="X671" i="1"/>
  <c r="Y671" i="1"/>
  <c r="Z671" i="1" s="1"/>
  <c r="W672" i="1"/>
  <c r="X672" i="1"/>
  <c r="Y672" i="1"/>
  <c r="Z672" i="1" s="1"/>
  <c r="W673" i="1"/>
  <c r="X673" i="1"/>
  <c r="Y673" i="1"/>
  <c r="Z673" i="1" s="1"/>
  <c r="W674" i="1"/>
  <c r="X674" i="1"/>
  <c r="Y674" i="1"/>
  <c r="Z674" i="1" s="1"/>
  <c r="W675" i="1"/>
  <c r="X675" i="1"/>
  <c r="Y675" i="1"/>
  <c r="Z675" i="1" s="1"/>
  <c r="W676" i="1"/>
  <c r="X676" i="1"/>
  <c r="Y676" i="1"/>
  <c r="Z676" i="1" s="1"/>
  <c r="W434" i="1"/>
  <c r="X434" i="1"/>
  <c r="Y434" i="1"/>
  <c r="Z434" i="1" s="1"/>
  <c r="W435" i="1"/>
  <c r="X435" i="1"/>
  <c r="Y435" i="1"/>
  <c r="Z435" i="1" s="1"/>
  <c r="W436" i="1"/>
  <c r="X436" i="1"/>
  <c r="Y436" i="1"/>
  <c r="Z436" i="1" s="1"/>
  <c r="W442" i="1"/>
  <c r="X442" i="1"/>
  <c r="Y442" i="1"/>
  <c r="Z442" i="1" s="1"/>
  <c r="W677" i="1"/>
  <c r="X677" i="1"/>
  <c r="Y677" i="1"/>
  <c r="Z677" i="1" s="1"/>
  <c r="W678" i="1"/>
  <c r="X678" i="1"/>
  <c r="Y678" i="1"/>
  <c r="Z678" i="1" s="1"/>
  <c r="W679" i="1"/>
  <c r="X679" i="1"/>
  <c r="Y679" i="1"/>
  <c r="Z679" i="1" s="1"/>
  <c r="W680" i="1"/>
  <c r="X680" i="1"/>
  <c r="Y680" i="1"/>
  <c r="Z680" i="1" s="1"/>
  <c r="W681" i="1"/>
  <c r="X681" i="1"/>
  <c r="Y681" i="1"/>
  <c r="Z681" i="1" s="1"/>
  <c r="W682" i="1"/>
  <c r="X682" i="1"/>
  <c r="Y682" i="1"/>
  <c r="Z682" i="1" s="1"/>
  <c r="W683" i="1"/>
  <c r="X683" i="1"/>
  <c r="Y683" i="1"/>
  <c r="Z683" i="1" s="1"/>
  <c r="W684" i="1"/>
  <c r="X684" i="1"/>
  <c r="Y684" i="1"/>
  <c r="Z684" i="1" s="1"/>
  <c r="W685" i="1"/>
  <c r="X685" i="1"/>
  <c r="Y685" i="1"/>
  <c r="Z685" i="1" s="1"/>
  <c r="W686" i="1"/>
  <c r="X686" i="1"/>
  <c r="Y686" i="1"/>
  <c r="Z686" i="1" s="1"/>
  <c r="W687" i="1"/>
  <c r="X687" i="1"/>
  <c r="Y687" i="1"/>
  <c r="Z687" i="1" s="1"/>
  <c r="W688" i="1"/>
  <c r="X688" i="1"/>
  <c r="Y688" i="1"/>
  <c r="Z688" i="1" s="1"/>
  <c r="W689" i="1"/>
  <c r="X689" i="1"/>
  <c r="Y689" i="1"/>
  <c r="Z689" i="1" s="1"/>
  <c r="W690" i="1"/>
  <c r="X690" i="1"/>
  <c r="Y690" i="1"/>
  <c r="Z690" i="1" s="1"/>
  <c r="W691" i="1"/>
  <c r="X691" i="1"/>
  <c r="Y691" i="1"/>
  <c r="Z691" i="1" s="1"/>
  <c r="W692" i="1"/>
  <c r="X692" i="1"/>
  <c r="Y692" i="1"/>
  <c r="Z692" i="1" s="1"/>
  <c r="W693" i="1"/>
  <c r="X693" i="1"/>
  <c r="Y693" i="1"/>
  <c r="Z693" i="1" s="1"/>
  <c r="W694" i="1"/>
  <c r="X694" i="1"/>
  <c r="Y694" i="1"/>
  <c r="Z694" i="1" s="1"/>
  <c r="W695" i="1"/>
  <c r="X695" i="1"/>
  <c r="Y695" i="1"/>
  <c r="Z695" i="1" s="1"/>
  <c r="W696" i="1"/>
  <c r="X696" i="1"/>
  <c r="Y696" i="1"/>
  <c r="Z696" i="1" s="1"/>
  <c r="W697" i="1"/>
  <c r="X697" i="1"/>
  <c r="Y697" i="1"/>
  <c r="Z697" i="1" s="1"/>
  <c r="W698" i="1"/>
  <c r="X698" i="1"/>
  <c r="Y698" i="1"/>
  <c r="Z698" i="1" s="1"/>
  <c r="W699" i="1"/>
  <c r="X699" i="1"/>
  <c r="Y699" i="1"/>
  <c r="Z699" i="1" s="1"/>
  <c r="W700" i="1"/>
  <c r="X700" i="1"/>
  <c r="Y700" i="1"/>
  <c r="Z700" i="1" s="1"/>
  <c r="W701" i="1"/>
  <c r="X701" i="1"/>
  <c r="Y701" i="1"/>
  <c r="Z701" i="1" s="1"/>
  <c r="W702" i="1"/>
  <c r="X702" i="1"/>
  <c r="Y702" i="1"/>
  <c r="Z702" i="1" s="1"/>
  <c r="W703" i="1"/>
  <c r="X703" i="1"/>
  <c r="Y703" i="1"/>
  <c r="Z703" i="1" s="1"/>
  <c r="W704" i="1"/>
  <c r="X704" i="1"/>
  <c r="Y704" i="1"/>
  <c r="Z704" i="1" s="1"/>
  <c r="W705" i="1"/>
  <c r="X705" i="1"/>
  <c r="Y705" i="1"/>
  <c r="Z705" i="1" s="1"/>
  <c r="W706" i="1"/>
  <c r="X706" i="1"/>
  <c r="Y706" i="1"/>
  <c r="Z706" i="1" s="1"/>
  <c r="W707" i="1"/>
  <c r="X707" i="1"/>
  <c r="Y707" i="1"/>
  <c r="Z707" i="1" s="1"/>
  <c r="W708" i="1"/>
  <c r="X708" i="1"/>
  <c r="Y708" i="1"/>
  <c r="Z708" i="1" s="1"/>
  <c r="W709" i="1"/>
  <c r="X709" i="1"/>
  <c r="Y709" i="1"/>
  <c r="Z709" i="1" s="1"/>
  <c r="W710" i="1"/>
  <c r="X710" i="1"/>
  <c r="Y710" i="1"/>
  <c r="Z710" i="1" s="1"/>
  <c r="W712" i="1"/>
  <c r="X712" i="1"/>
  <c r="Y712" i="1"/>
  <c r="Z712" i="1" s="1"/>
  <c r="W713" i="1"/>
  <c r="X713" i="1"/>
  <c r="Y713" i="1"/>
  <c r="Z713" i="1" s="1"/>
  <c r="W714" i="1"/>
  <c r="X714" i="1"/>
  <c r="Y714" i="1"/>
  <c r="Z714" i="1" s="1"/>
  <c r="W715" i="1"/>
  <c r="X715" i="1"/>
  <c r="Y715" i="1"/>
  <c r="Z715" i="1" s="1"/>
  <c r="W716" i="1"/>
  <c r="X716" i="1"/>
  <c r="Y716" i="1"/>
  <c r="Z716" i="1" s="1"/>
  <c r="W717" i="1"/>
  <c r="X717" i="1"/>
  <c r="Y717" i="1"/>
  <c r="Z717" i="1" s="1"/>
  <c r="S241" i="2" l="1"/>
  <c r="S418" i="2"/>
  <c r="S300" i="2"/>
  <c r="S419" i="2"/>
  <c r="S389" i="2"/>
  <c r="S327" i="2"/>
  <c r="T257" i="2"/>
  <c r="S227" i="2"/>
  <c r="S229" i="2"/>
  <c r="S272" i="2"/>
  <c r="S287" i="2"/>
  <c r="S295" i="2"/>
  <c r="S250" i="2"/>
  <c r="S288" i="2"/>
  <c r="S304" i="2"/>
  <c r="S320" i="2"/>
  <c r="S234" i="2"/>
  <c r="S265" i="2"/>
  <c r="S226" i="2"/>
  <c r="T250" i="2"/>
  <c r="S258" i="2"/>
  <c r="S281" i="2"/>
  <c r="S279" i="2"/>
  <c r="T300" i="2"/>
  <c r="S242" i="2"/>
  <c r="T284" i="2"/>
  <c r="S225" i="2"/>
  <c r="S271" i="2"/>
  <c r="S303" i="2"/>
  <c r="S307" i="2"/>
  <c r="S218" i="2"/>
  <c r="S233" i="2"/>
  <c r="S249" i="2"/>
  <c r="S311" i="2"/>
  <c r="S317" i="2"/>
  <c r="T233" i="2"/>
  <c r="S235" i="2"/>
  <c r="S237" i="2"/>
  <c r="T249" i="2"/>
  <c r="S251" i="2"/>
  <c r="S253" i="2"/>
  <c r="S263" i="2"/>
  <c r="S269" i="2"/>
  <c r="S292" i="2"/>
  <c r="T317" i="2"/>
  <c r="S324" i="2"/>
  <c r="S217" i="2"/>
  <c r="S280" i="2"/>
  <c r="T292" i="2"/>
  <c r="S296" i="2"/>
  <c r="S308" i="2"/>
  <c r="S321" i="2"/>
  <c r="S219" i="2"/>
  <c r="S221" i="2"/>
  <c r="S273" i="2"/>
  <c r="S264" i="2"/>
  <c r="S277" i="2"/>
  <c r="S309" i="2"/>
  <c r="S323" i="2"/>
  <c r="S328" i="2"/>
  <c r="T241" i="2"/>
  <c r="S243" i="2"/>
  <c r="S245" i="2"/>
  <c r="S259" i="2"/>
  <c r="S261" i="2"/>
  <c r="S325" i="2"/>
  <c r="S385" i="2"/>
  <c r="S268" i="2"/>
  <c r="S276" i="2"/>
  <c r="S314" i="2"/>
  <c r="S222" i="2"/>
  <c r="S230" i="2"/>
  <c r="S238" i="2"/>
  <c r="S246" i="2"/>
  <c r="S254" i="2"/>
  <c r="S267" i="2"/>
  <c r="S275" i="2"/>
  <c r="S283" i="2"/>
  <c r="S291" i="2"/>
  <c r="S299" i="2"/>
  <c r="T307" i="2"/>
  <c r="S310" i="2"/>
  <c r="S313" i="2"/>
  <c r="S326" i="2"/>
  <c r="S329" i="2"/>
  <c r="S285" i="2"/>
  <c r="S293" i="2"/>
  <c r="S301" i="2"/>
  <c r="S316" i="2"/>
  <c r="S319" i="2"/>
  <c r="S322" i="2"/>
  <c r="S223" i="2"/>
  <c r="S231" i="2"/>
  <c r="S239" i="2"/>
  <c r="S247" i="2"/>
  <c r="S255" i="2"/>
  <c r="S312" i="2"/>
  <c r="S315" i="2"/>
  <c r="S318" i="2"/>
  <c r="S289" i="2"/>
  <c r="S297" i="2"/>
  <c r="S305" i="2"/>
  <c r="S266" i="2"/>
  <c r="S270" i="2"/>
  <c r="S274" i="2"/>
  <c r="S278" i="2"/>
  <c r="S282" i="2"/>
  <c r="S286" i="2"/>
  <c r="S290" i="2"/>
  <c r="S294" i="2"/>
  <c r="S298" i="2"/>
  <c r="S302" i="2"/>
  <c r="S306" i="2"/>
  <c r="S220" i="2"/>
  <c r="S224" i="2"/>
  <c r="S228" i="2"/>
  <c r="S232" i="2"/>
  <c r="S236" i="2"/>
  <c r="S240" i="2"/>
  <c r="S244" i="2"/>
  <c r="S248" i="2"/>
  <c r="S252" i="2"/>
  <c r="S256" i="2"/>
  <c r="S260" i="2"/>
  <c r="S262" i="2"/>
  <c r="S612" i="2"/>
  <c r="S406" i="2"/>
  <c r="S410" i="2"/>
  <c r="S390" i="2"/>
  <c r="S392" i="2"/>
  <c r="S391" i="2"/>
  <c r="S614" i="2"/>
  <c r="S399" i="2"/>
  <c r="S401" i="2"/>
  <c r="T418" i="2"/>
  <c r="S435" i="2"/>
  <c r="S405" i="2"/>
  <c r="S398" i="2"/>
  <c r="S411" i="2"/>
  <c r="S413" i="2"/>
  <c r="S393" i="2"/>
  <c r="S407" i="2"/>
  <c r="S395" i="2"/>
  <c r="S409" i="2"/>
  <c r="S397" i="2"/>
  <c r="S402" i="2"/>
  <c r="S414" i="2"/>
  <c r="S388" i="2"/>
  <c r="S394" i="2"/>
  <c r="S396" i="2"/>
  <c r="S403" i="2"/>
  <c r="T419" i="2"/>
  <c r="T389" i="2"/>
  <c r="S387" i="2"/>
  <c r="S400" i="2"/>
  <c r="S404" i="2"/>
  <c r="S408" i="2"/>
  <c r="S412" i="2"/>
  <c r="S386" i="2"/>
  <c r="S547" i="2"/>
  <c r="S453" i="2"/>
  <c r="S594" i="2"/>
  <c r="S476" i="2"/>
  <c r="S504" i="2"/>
  <c r="S528" i="2"/>
  <c r="T594" i="2"/>
  <c r="S610" i="2"/>
  <c r="S477" i="2"/>
  <c r="S481" i="2"/>
  <c r="S518" i="2"/>
  <c r="S557" i="2"/>
  <c r="S568" i="2"/>
  <c r="S587" i="2"/>
  <c r="S511" i="2"/>
  <c r="S519" i="2"/>
  <c r="S535" i="2"/>
  <c r="S561" i="2"/>
  <c r="S441" i="2"/>
  <c r="S607" i="2"/>
  <c r="S438" i="2"/>
  <c r="S533" i="2"/>
  <c r="S556" i="2"/>
  <c r="S582" i="2"/>
  <c r="T587" i="2"/>
  <c r="S605" i="2"/>
  <c r="S544" i="2"/>
  <c r="S423" i="2"/>
  <c r="S483" i="2"/>
  <c r="S488" i="2"/>
  <c r="S493" i="2"/>
  <c r="S436" i="2"/>
  <c r="S445" i="2"/>
  <c r="S447" i="2"/>
  <c r="S466" i="2"/>
  <c r="S495" i="2"/>
  <c r="S500" i="2"/>
  <c r="S509" i="2"/>
  <c r="S526" i="2"/>
  <c r="S571" i="2"/>
  <c r="S429" i="2"/>
  <c r="T453" i="2"/>
  <c r="S469" i="2"/>
  <c r="S474" i="2"/>
  <c r="T481" i="2"/>
  <c r="S529" i="2"/>
  <c r="S534" i="2"/>
  <c r="S555" i="2"/>
  <c r="T557" i="2"/>
  <c r="S567" i="2"/>
  <c r="S600" i="2"/>
  <c r="S422" i="2"/>
  <c r="T435" i="2"/>
  <c r="S465" i="2"/>
  <c r="T474" i="2"/>
  <c r="S527" i="2"/>
  <c r="S532" i="2"/>
  <c r="T534" i="2"/>
  <c r="S536" i="2"/>
  <c r="S541" i="2"/>
  <c r="S543" i="2"/>
  <c r="S553" i="2"/>
  <c r="T555" i="2"/>
  <c r="S560" i="2"/>
  <c r="S579" i="2"/>
  <c r="S595" i="2"/>
  <c r="S603" i="2"/>
  <c r="S608" i="2"/>
  <c r="T422" i="2"/>
  <c r="T465" i="2"/>
  <c r="S501" i="2"/>
  <c r="S508" i="2"/>
  <c r="S539" i="2"/>
  <c r="T541" i="2"/>
  <c r="S546" i="2"/>
  <c r="S548" i="2"/>
  <c r="T560" i="2"/>
  <c r="S572" i="2"/>
  <c r="S577" i="2"/>
  <c r="S591" i="2"/>
  <c r="S598" i="2"/>
  <c r="S458" i="2"/>
  <c r="S463" i="2"/>
  <c r="S525" i="2"/>
  <c r="S584" i="2"/>
  <c r="S473" i="2"/>
  <c r="S490" i="2"/>
  <c r="T511" i="2"/>
  <c r="S516" i="2"/>
  <c r="S521" i="2"/>
  <c r="S523" i="2"/>
  <c r="T528" i="2"/>
  <c r="T533" i="2"/>
  <c r="T535" i="2"/>
  <c r="S542" i="2"/>
  <c r="S549" i="2"/>
  <c r="S554" i="2"/>
  <c r="S580" i="2"/>
  <c r="T476" i="2"/>
  <c r="S486" i="2"/>
  <c r="S512" i="2"/>
  <c r="T518" i="2"/>
  <c r="S558" i="2"/>
  <c r="S585" i="2"/>
  <c r="S460" i="2"/>
  <c r="S498" i="2"/>
  <c r="T526" i="2"/>
  <c r="T600" i="2"/>
  <c r="T610" i="2"/>
  <c r="T529" i="2"/>
  <c r="T544" i="2"/>
  <c r="S588" i="2"/>
  <c r="S592" i="2"/>
  <c r="S601" i="2"/>
  <c r="S431" i="2"/>
  <c r="S448" i="2"/>
  <c r="S439" i="2"/>
  <c r="S444" i="2"/>
  <c r="S425" i="2"/>
  <c r="S455" i="2"/>
  <c r="S434" i="2"/>
  <c r="S437" i="2"/>
  <c r="S443" i="2"/>
  <c r="S449" i="2"/>
  <c r="S452" i="2"/>
  <c r="S472" i="2"/>
  <c r="S480" i="2"/>
  <c r="T490" i="2"/>
  <c r="S507" i="2"/>
  <c r="S515" i="2"/>
  <c r="T525" i="2"/>
  <c r="S530" i="2"/>
  <c r="S551" i="2"/>
  <c r="T556" i="2"/>
  <c r="S563" i="2"/>
  <c r="S566" i="2"/>
  <c r="S574" i="2"/>
  <c r="S586" i="2"/>
  <c r="S589" i="2"/>
  <c r="T603" i="2"/>
  <c r="T612" i="2"/>
  <c r="S421" i="2"/>
  <c r="S440" i="2"/>
  <c r="S462" i="2"/>
  <c r="S467" i="2"/>
  <c r="S470" i="2"/>
  <c r="S497" i="2"/>
  <c r="S502" i="2"/>
  <c r="S505" i="2"/>
  <c r="S522" i="2"/>
  <c r="S540" i="2"/>
  <c r="T548" i="2"/>
  <c r="T561" i="2"/>
  <c r="S578" i="2"/>
  <c r="T605" i="2"/>
  <c r="T614" i="2"/>
  <c r="S424" i="2"/>
  <c r="S427" i="2"/>
  <c r="S430" i="2"/>
  <c r="S433" i="2"/>
  <c r="S451" i="2"/>
  <c r="S459" i="2"/>
  <c r="S479" i="2"/>
  <c r="S487" i="2"/>
  <c r="S494" i="2"/>
  <c r="S514" i="2"/>
  <c r="T527" i="2"/>
  <c r="T532" i="2"/>
  <c r="S537" i="2"/>
  <c r="T542" i="2"/>
  <c r="S550" i="2"/>
  <c r="T553" i="2"/>
  <c r="S565" i="2"/>
  <c r="S570" i="2"/>
  <c r="S573" i="2"/>
  <c r="S581" i="2"/>
  <c r="T598" i="2"/>
  <c r="T607" i="2"/>
  <c r="S426" i="2"/>
  <c r="S428" i="2"/>
  <c r="S432" i="2"/>
  <c r="S456" i="2"/>
  <c r="S484" i="2"/>
  <c r="S491" i="2"/>
  <c r="T549" i="2"/>
  <c r="S564" i="2"/>
  <c r="S575" i="2"/>
  <c r="S597" i="2"/>
  <c r="S599" i="2"/>
  <c r="S602" i="2"/>
  <c r="S606" i="2"/>
  <c r="S609" i="2"/>
  <c r="S613" i="2"/>
  <c r="S604" i="2"/>
  <c r="S611" i="2"/>
  <c r="S615" i="2"/>
  <c r="S562" i="2"/>
  <c r="S569" i="2"/>
  <c r="S576" i="2"/>
  <c r="S583" i="2"/>
  <c r="S590" i="2"/>
  <c r="S593" i="2"/>
  <c r="S596" i="2"/>
  <c r="S531" i="2"/>
  <c r="S538" i="2"/>
  <c r="S545" i="2"/>
  <c r="S552" i="2"/>
  <c r="S559" i="2"/>
  <c r="S496" i="2"/>
  <c r="S503" i="2"/>
  <c r="S510" i="2"/>
  <c r="S517" i="2"/>
  <c r="S524" i="2"/>
  <c r="S492" i="2"/>
  <c r="S499" i="2"/>
  <c r="S506" i="2"/>
  <c r="S513" i="2"/>
  <c r="S520" i="2"/>
  <c r="S461" i="2"/>
  <c r="S468" i="2"/>
  <c r="S475" i="2"/>
  <c r="S482" i="2"/>
  <c r="S489" i="2"/>
  <c r="S457" i="2"/>
  <c r="S464" i="2"/>
  <c r="S471" i="2"/>
  <c r="S478" i="2"/>
  <c r="S485" i="2"/>
  <c r="S442" i="2"/>
  <c r="S446" i="2"/>
  <c r="S450" i="2"/>
  <c r="S454" i="2"/>
  <c r="S420" i="2"/>
  <c r="BM2" i="1" l="1"/>
  <c r="H2" i="1" s="1"/>
  <c r="I2" i="1" s="1"/>
  <c r="BK2" i="1"/>
  <c r="BL2" i="1" s="1"/>
  <c r="BJ2" i="1"/>
  <c r="BI2" i="1"/>
  <c r="BH2" i="1"/>
  <c r="BG2" i="1"/>
  <c r="BF2" i="1"/>
  <c r="Y2" i="1"/>
  <c r="Z2" i="1" s="1"/>
  <c r="X2" i="1"/>
  <c r="W2" i="1"/>
  <c r="R2" i="1"/>
  <c r="R744" i="2"/>
  <c r="T744" i="2" s="1"/>
  <c r="P744" i="2"/>
  <c r="J744" i="2"/>
  <c r="F744" i="2"/>
  <c r="R743" i="2"/>
  <c r="S743" i="2" s="1"/>
  <c r="P743" i="2"/>
  <c r="J743" i="2"/>
  <c r="F743" i="2"/>
  <c r="R742" i="2"/>
  <c r="T742" i="2" s="1"/>
  <c r="P742" i="2"/>
  <c r="J742" i="2"/>
  <c r="F742" i="2"/>
  <c r="R741" i="2"/>
  <c r="S741" i="2" s="1"/>
  <c r="P741" i="2"/>
  <c r="J741" i="2"/>
  <c r="F741" i="2"/>
  <c r="R740" i="2"/>
  <c r="T740" i="2" s="1"/>
  <c r="P740" i="2"/>
  <c r="J740" i="2"/>
  <c r="F740" i="2"/>
  <c r="R739" i="2"/>
  <c r="T739" i="2" s="1"/>
  <c r="P739" i="2"/>
  <c r="J739" i="2"/>
  <c r="F739" i="2"/>
  <c r="R738" i="2"/>
  <c r="T738" i="2" s="1"/>
  <c r="J738" i="2"/>
  <c r="F738" i="2"/>
  <c r="R737" i="2"/>
  <c r="T737" i="2" s="1"/>
  <c r="J737" i="2"/>
  <c r="F737" i="2"/>
  <c r="R736" i="2"/>
  <c r="T736" i="2" s="1"/>
  <c r="P736" i="2"/>
  <c r="J736" i="2"/>
  <c r="F736" i="2"/>
  <c r="R735" i="2"/>
  <c r="T735" i="2" s="1"/>
  <c r="P735" i="2"/>
  <c r="J735" i="2"/>
  <c r="F735" i="2"/>
  <c r="R734" i="2"/>
  <c r="T734" i="2" s="1"/>
  <c r="P734" i="2"/>
  <c r="J734" i="2"/>
  <c r="F734" i="2"/>
  <c r="R733" i="2"/>
  <c r="S733" i="2" s="1"/>
  <c r="P733" i="2"/>
  <c r="J733" i="2"/>
  <c r="F733" i="2"/>
  <c r="R732" i="2"/>
  <c r="T732" i="2" s="1"/>
  <c r="P732" i="2"/>
  <c r="J732" i="2"/>
  <c r="F732" i="2"/>
  <c r="R731" i="2"/>
  <c r="T731" i="2" s="1"/>
  <c r="J731" i="2"/>
  <c r="F731" i="2"/>
  <c r="R730" i="2"/>
  <c r="S730" i="2" s="1"/>
  <c r="J730" i="2"/>
  <c r="F730" i="2"/>
  <c r="R729" i="2"/>
  <c r="T729" i="2" s="1"/>
  <c r="P729" i="2"/>
  <c r="J729" i="2"/>
  <c r="F729" i="2"/>
  <c r="R728" i="2"/>
  <c r="T728" i="2" s="1"/>
  <c r="P728" i="2"/>
  <c r="J728" i="2"/>
  <c r="F728" i="2"/>
  <c r="R727" i="2"/>
  <c r="T727" i="2" s="1"/>
  <c r="P727" i="2"/>
  <c r="J727" i="2"/>
  <c r="F727" i="2"/>
  <c r="R726" i="2"/>
  <c r="T726" i="2" s="1"/>
  <c r="P726" i="2"/>
  <c r="J726" i="2"/>
  <c r="F726" i="2"/>
  <c r="R725" i="2"/>
  <c r="T725" i="2" s="1"/>
  <c r="P725" i="2"/>
  <c r="J725" i="2"/>
  <c r="F725" i="2"/>
  <c r="R724" i="2"/>
  <c r="T724" i="2" s="1"/>
  <c r="J724" i="2"/>
  <c r="F724" i="2"/>
  <c r="R723" i="2"/>
  <c r="T723" i="2" s="1"/>
  <c r="J723" i="2"/>
  <c r="F723" i="2"/>
  <c r="R722" i="2"/>
  <c r="T722" i="2" s="1"/>
  <c r="P722" i="2"/>
  <c r="J722" i="2"/>
  <c r="F722" i="2"/>
  <c r="R721" i="2"/>
  <c r="T721" i="2" s="1"/>
  <c r="P721" i="2"/>
  <c r="J721" i="2"/>
  <c r="F721" i="2"/>
  <c r="R720" i="2"/>
  <c r="T720" i="2" s="1"/>
  <c r="P720" i="2"/>
  <c r="J720" i="2"/>
  <c r="F720" i="2"/>
  <c r="R719" i="2"/>
  <c r="S719" i="2" s="1"/>
  <c r="P719" i="2"/>
  <c r="J719" i="2"/>
  <c r="F719" i="2"/>
  <c r="R718" i="2"/>
  <c r="T718" i="2" s="1"/>
  <c r="P718" i="2"/>
  <c r="J718" i="2"/>
  <c r="F718" i="2"/>
  <c r="R717" i="2"/>
  <c r="T717" i="2" s="1"/>
  <c r="J717" i="2"/>
  <c r="F717" i="2"/>
  <c r="R716" i="2"/>
  <c r="T716" i="2" s="1"/>
  <c r="J716" i="2"/>
  <c r="F716" i="2"/>
  <c r="R715" i="2"/>
  <c r="T715" i="2" s="1"/>
  <c r="P715" i="2"/>
  <c r="J715" i="2"/>
  <c r="F715" i="2"/>
  <c r="R714" i="2"/>
  <c r="T714" i="2" s="1"/>
  <c r="P714" i="2"/>
  <c r="J714" i="2"/>
  <c r="F714" i="2"/>
  <c r="R713" i="2"/>
  <c r="T713" i="2" s="1"/>
  <c r="P713" i="2"/>
  <c r="J713" i="2"/>
  <c r="F713" i="2"/>
  <c r="R712" i="2"/>
  <c r="T712" i="2" s="1"/>
  <c r="P712" i="2"/>
  <c r="J712" i="2"/>
  <c r="F712" i="2"/>
  <c r="R711" i="2"/>
  <c r="T711" i="2" s="1"/>
  <c r="P711" i="2"/>
  <c r="J711" i="2"/>
  <c r="F711" i="2"/>
  <c r="R710" i="2"/>
  <c r="T710" i="2" s="1"/>
  <c r="J710" i="2"/>
  <c r="F710" i="2"/>
  <c r="R709" i="2"/>
  <c r="T709" i="2" s="1"/>
  <c r="J709" i="2"/>
  <c r="F709" i="2"/>
  <c r="R708" i="2"/>
  <c r="T708" i="2" s="1"/>
  <c r="P708" i="2"/>
  <c r="J708" i="2"/>
  <c r="F708" i="2"/>
  <c r="R707" i="2"/>
  <c r="T707" i="2" s="1"/>
  <c r="P707" i="2"/>
  <c r="J707" i="2"/>
  <c r="F707" i="2"/>
  <c r="R706" i="2"/>
  <c r="P706" i="2"/>
  <c r="J706" i="2"/>
  <c r="F706" i="2"/>
  <c r="R705" i="2"/>
  <c r="T705" i="2" s="1"/>
  <c r="P705" i="2"/>
  <c r="J705" i="2"/>
  <c r="F705" i="2"/>
  <c r="R704" i="2"/>
  <c r="T704" i="2" s="1"/>
  <c r="P704" i="2"/>
  <c r="J704" i="2"/>
  <c r="F704" i="2"/>
  <c r="R703" i="2"/>
  <c r="T703" i="2" s="1"/>
  <c r="P703" i="2"/>
  <c r="J703" i="2"/>
  <c r="F703" i="2"/>
  <c r="R702" i="2"/>
  <c r="S702" i="2" s="1"/>
  <c r="P702" i="2"/>
  <c r="J702" i="2"/>
  <c r="F702" i="2"/>
  <c r="R701" i="2"/>
  <c r="T701" i="2" s="1"/>
  <c r="P701" i="2"/>
  <c r="J701" i="2"/>
  <c r="F701" i="2"/>
  <c r="R700" i="2"/>
  <c r="T700" i="2" s="1"/>
  <c r="P700" i="2"/>
  <c r="J700" i="2"/>
  <c r="F700" i="2"/>
  <c r="R699" i="2"/>
  <c r="T699" i="2" s="1"/>
  <c r="P699" i="2"/>
  <c r="J699" i="2"/>
  <c r="F699" i="2"/>
  <c r="R698" i="2"/>
  <c r="T698" i="2" s="1"/>
  <c r="P698" i="2"/>
  <c r="J698" i="2"/>
  <c r="F698" i="2"/>
  <c r="R697" i="2"/>
  <c r="T697" i="2" s="1"/>
  <c r="P697" i="2"/>
  <c r="J697" i="2"/>
  <c r="F697" i="2"/>
  <c r="R696" i="2"/>
  <c r="T696" i="2" s="1"/>
  <c r="P696" i="2"/>
  <c r="J696" i="2"/>
  <c r="F696" i="2"/>
  <c r="R695" i="2"/>
  <c r="T695" i="2" s="1"/>
  <c r="P695" i="2"/>
  <c r="J695" i="2"/>
  <c r="F695" i="2"/>
  <c r="R694" i="2"/>
  <c r="S694" i="2" s="1"/>
  <c r="P694" i="2"/>
  <c r="J694" i="2"/>
  <c r="F694" i="2"/>
  <c r="R693" i="2"/>
  <c r="T693" i="2" s="1"/>
  <c r="P693" i="2"/>
  <c r="J693" i="2"/>
  <c r="F693" i="2"/>
  <c r="R692" i="2"/>
  <c r="T692" i="2" s="1"/>
  <c r="P692" i="2"/>
  <c r="J692" i="2"/>
  <c r="F692" i="2"/>
  <c r="R691" i="2"/>
  <c r="T691" i="2" s="1"/>
  <c r="P691" i="2"/>
  <c r="J691" i="2"/>
  <c r="F691" i="2"/>
  <c r="R690" i="2"/>
  <c r="T690" i="2" s="1"/>
  <c r="P690" i="2"/>
  <c r="J690" i="2"/>
  <c r="F690" i="2"/>
  <c r="R689" i="2"/>
  <c r="T689" i="2" s="1"/>
  <c r="P689" i="2"/>
  <c r="J689" i="2"/>
  <c r="F689" i="2"/>
  <c r="R688" i="2"/>
  <c r="T688" i="2" s="1"/>
  <c r="P688" i="2"/>
  <c r="J688" i="2"/>
  <c r="F688" i="2"/>
  <c r="R687" i="2"/>
  <c r="T687" i="2" s="1"/>
  <c r="P687" i="2"/>
  <c r="J687" i="2"/>
  <c r="F687" i="2"/>
  <c r="R686" i="2"/>
  <c r="T686" i="2" s="1"/>
  <c r="P686" i="2"/>
  <c r="J686" i="2"/>
  <c r="F686" i="2"/>
  <c r="R685" i="2"/>
  <c r="T685" i="2" s="1"/>
  <c r="P685" i="2"/>
  <c r="J685" i="2"/>
  <c r="F685" i="2"/>
  <c r="R684" i="2"/>
  <c r="T684" i="2" s="1"/>
  <c r="P684" i="2"/>
  <c r="J684" i="2"/>
  <c r="F684" i="2"/>
  <c r="R683" i="2"/>
  <c r="T683" i="2" s="1"/>
  <c r="P683" i="2"/>
  <c r="J683" i="2"/>
  <c r="F683" i="2"/>
  <c r="R682" i="2"/>
  <c r="T682" i="2" s="1"/>
  <c r="P682" i="2"/>
  <c r="J682" i="2"/>
  <c r="F682" i="2"/>
  <c r="R681" i="2"/>
  <c r="T681" i="2" s="1"/>
  <c r="P681" i="2"/>
  <c r="J681" i="2"/>
  <c r="F681" i="2"/>
  <c r="R680" i="2"/>
  <c r="T680" i="2" s="1"/>
  <c r="P680" i="2"/>
  <c r="J680" i="2"/>
  <c r="F680" i="2"/>
  <c r="R679" i="2"/>
  <c r="T679" i="2" s="1"/>
  <c r="P679" i="2"/>
  <c r="J679" i="2"/>
  <c r="F679" i="2"/>
  <c r="R678" i="2"/>
  <c r="T678" i="2" s="1"/>
  <c r="P678" i="2"/>
  <c r="J678" i="2"/>
  <c r="F678" i="2"/>
  <c r="R677" i="2"/>
  <c r="S677" i="2" s="1"/>
  <c r="P677" i="2"/>
  <c r="J677" i="2"/>
  <c r="F677" i="2"/>
  <c r="R676" i="2"/>
  <c r="T676" i="2" s="1"/>
  <c r="P676" i="2"/>
  <c r="J676" i="2"/>
  <c r="F676" i="2"/>
  <c r="R675" i="2"/>
  <c r="T675" i="2" s="1"/>
  <c r="P675" i="2"/>
  <c r="J675" i="2"/>
  <c r="F675" i="2"/>
  <c r="R674" i="2"/>
  <c r="T674" i="2" s="1"/>
  <c r="P674" i="2"/>
  <c r="J674" i="2"/>
  <c r="F674" i="2"/>
  <c r="R673" i="2"/>
  <c r="T673" i="2" s="1"/>
  <c r="P673" i="2"/>
  <c r="J673" i="2"/>
  <c r="F673" i="2"/>
  <c r="R672" i="2"/>
  <c r="T672" i="2" s="1"/>
  <c r="P672" i="2"/>
  <c r="J672" i="2"/>
  <c r="F672" i="2"/>
  <c r="R671" i="2"/>
  <c r="T671" i="2" s="1"/>
  <c r="P671" i="2"/>
  <c r="J671" i="2"/>
  <c r="F671" i="2"/>
  <c r="R670" i="2"/>
  <c r="T670" i="2" s="1"/>
  <c r="P670" i="2"/>
  <c r="J670" i="2"/>
  <c r="F670" i="2"/>
  <c r="R669" i="2"/>
  <c r="T669" i="2" s="1"/>
  <c r="P669" i="2"/>
  <c r="J669" i="2"/>
  <c r="F669" i="2"/>
  <c r="R668" i="2"/>
  <c r="T668" i="2" s="1"/>
  <c r="P668" i="2"/>
  <c r="J668" i="2"/>
  <c r="F668" i="2"/>
  <c r="R667" i="2"/>
  <c r="T667" i="2" s="1"/>
  <c r="P667" i="2"/>
  <c r="J667" i="2"/>
  <c r="F667" i="2"/>
  <c r="R666" i="2"/>
  <c r="T666" i="2" s="1"/>
  <c r="P666" i="2"/>
  <c r="J666" i="2"/>
  <c r="F666" i="2"/>
  <c r="R665" i="2"/>
  <c r="S665" i="2" s="1"/>
  <c r="P665" i="2"/>
  <c r="J665" i="2"/>
  <c r="F665" i="2"/>
  <c r="R664" i="2"/>
  <c r="T664" i="2" s="1"/>
  <c r="P664" i="2"/>
  <c r="J664" i="2"/>
  <c r="F664" i="2"/>
  <c r="R663" i="2"/>
  <c r="T663" i="2" s="1"/>
  <c r="P663" i="2"/>
  <c r="J663" i="2"/>
  <c r="F663" i="2"/>
  <c r="R662" i="2"/>
  <c r="T662" i="2" s="1"/>
  <c r="P662" i="2"/>
  <c r="J662" i="2"/>
  <c r="F662" i="2"/>
  <c r="R661" i="2"/>
  <c r="T661" i="2" s="1"/>
  <c r="P661" i="2"/>
  <c r="J661" i="2"/>
  <c r="F661" i="2"/>
  <c r="R660" i="2"/>
  <c r="T660" i="2" s="1"/>
  <c r="P660" i="2"/>
  <c r="J660" i="2"/>
  <c r="F660" i="2"/>
  <c r="R659" i="2"/>
  <c r="T659" i="2" s="1"/>
  <c r="P659" i="2"/>
  <c r="J659" i="2"/>
  <c r="F659" i="2"/>
  <c r="R658" i="2"/>
  <c r="P658" i="2"/>
  <c r="J658" i="2"/>
  <c r="F658" i="2"/>
  <c r="R657" i="2"/>
  <c r="T657" i="2" s="1"/>
  <c r="P657" i="2"/>
  <c r="J657" i="2"/>
  <c r="F657" i="2"/>
  <c r="R656" i="2"/>
  <c r="T656" i="2" s="1"/>
  <c r="P656" i="2"/>
  <c r="J656" i="2"/>
  <c r="F656" i="2"/>
  <c r="R655" i="2"/>
  <c r="T655" i="2" s="1"/>
  <c r="J655" i="2"/>
  <c r="F655" i="2"/>
  <c r="R654" i="2"/>
  <c r="T654" i="2" s="1"/>
  <c r="J654" i="2"/>
  <c r="F654" i="2"/>
  <c r="R653" i="2"/>
  <c r="T653" i="2" s="1"/>
  <c r="P653" i="2"/>
  <c r="J653" i="2"/>
  <c r="F653" i="2"/>
  <c r="R652" i="2"/>
  <c r="T652" i="2" s="1"/>
  <c r="P652" i="2"/>
  <c r="J652" i="2"/>
  <c r="F652" i="2"/>
  <c r="R651" i="2"/>
  <c r="T651" i="2" s="1"/>
  <c r="P651" i="2"/>
  <c r="J651" i="2"/>
  <c r="F651" i="2"/>
  <c r="R650" i="2"/>
  <c r="T650" i="2" s="1"/>
  <c r="P650" i="2"/>
  <c r="J650" i="2"/>
  <c r="F650" i="2"/>
  <c r="R649" i="2"/>
  <c r="T649" i="2" s="1"/>
  <c r="P649" i="2"/>
  <c r="J649" i="2"/>
  <c r="F649" i="2"/>
  <c r="R648" i="2"/>
  <c r="T648" i="2" s="1"/>
  <c r="P648" i="2"/>
  <c r="J648" i="2"/>
  <c r="F648" i="2"/>
  <c r="R647" i="2"/>
  <c r="T647" i="2" s="1"/>
  <c r="P647" i="2"/>
  <c r="J647" i="2"/>
  <c r="F647" i="2"/>
  <c r="R646" i="2"/>
  <c r="S646" i="2" s="1"/>
  <c r="P646" i="2"/>
  <c r="J646" i="2"/>
  <c r="F646" i="2"/>
  <c r="R645" i="2"/>
  <c r="T645" i="2" s="1"/>
  <c r="P645" i="2"/>
  <c r="J645" i="2"/>
  <c r="F645" i="2"/>
  <c r="R644" i="2"/>
  <c r="T644" i="2" s="1"/>
  <c r="P644" i="2"/>
  <c r="J644" i="2"/>
  <c r="F644" i="2"/>
  <c r="R643" i="2"/>
  <c r="T643" i="2" s="1"/>
  <c r="P643" i="2"/>
  <c r="J643" i="2"/>
  <c r="F643" i="2"/>
  <c r="R642" i="2"/>
  <c r="S642" i="2" s="1"/>
  <c r="P642" i="2"/>
  <c r="J642" i="2"/>
  <c r="F642" i="2"/>
  <c r="R641" i="2"/>
  <c r="T641" i="2" s="1"/>
  <c r="P641" i="2"/>
  <c r="J641" i="2"/>
  <c r="F641" i="2"/>
  <c r="R640" i="2"/>
  <c r="T640" i="2" s="1"/>
  <c r="P640" i="2"/>
  <c r="J640" i="2"/>
  <c r="F640" i="2"/>
  <c r="R639" i="2"/>
  <c r="T639" i="2" s="1"/>
  <c r="P639" i="2"/>
  <c r="J639" i="2"/>
  <c r="F639" i="2"/>
  <c r="R638" i="2"/>
  <c r="S638" i="2" s="1"/>
  <c r="P638" i="2"/>
  <c r="J638" i="2"/>
  <c r="F638" i="2"/>
  <c r="R637" i="2"/>
  <c r="T637" i="2" s="1"/>
  <c r="P637" i="2"/>
  <c r="J637" i="2"/>
  <c r="F637" i="2"/>
  <c r="R636" i="2"/>
  <c r="T636" i="2" s="1"/>
  <c r="P636" i="2"/>
  <c r="J636" i="2"/>
  <c r="F636" i="2"/>
  <c r="R635" i="2"/>
  <c r="T635" i="2" s="1"/>
  <c r="P635" i="2"/>
  <c r="J635" i="2"/>
  <c r="F635" i="2"/>
  <c r="R634" i="2"/>
  <c r="T634" i="2" s="1"/>
  <c r="P634" i="2"/>
  <c r="J634" i="2"/>
  <c r="F634" i="2"/>
  <c r="R633" i="2"/>
  <c r="T633" i="2" s="1"/>
  <c r="P633" i="2"/>
  <c r="J633" i="2"/>
  <c r="F633" i="2"/>
  <c r="R632" i="2"/>
  <c r="S632" i="2" s="1"/>
  <c r="P632" i="2"/>
  <c r="J632" i="2"/>
  <c r="F632" i="2"/>
  <c r="R631" i="2"/>
  <c r="T631" i="2" s="1"/>
  <c r="P631" i="2"/>
  <c r="J631" i="2"/>
  <c r="F631" i="2"/>
  <c r="R630" i="2"/>
  <c r="T630" i="2" s="1"/>
  <c r="P630" i="2"/>
  <c r="J630" i="2"/>
  <c r="F630" i="2"/>
  <c r="R629" i="2"/>
  <c r="T629" i="2" s="1"/>
  <c r="P629" i="2"/>
  <c r="J629" i="2"/>
  <c r="F629" i="2"/>
  <c r="R628" i="2"/>
  <c r="T628" i="2" s="1"/>
  <c r="P628" i="2"/>
  <c r="J628" i="2"/>
  <c r="F628" i="2"/>
  <c r="R627" i="2"/>
  <c r="T627" i="2" s="1"/>
  <c r="P627" i="2"/>
  <c r="J627" i="2"/>
  <c r="F627" i="2"/>
  <c r="R626" i="2"/>
  <c r="T626" i="2" s="1"/>
  <c r="P626" i="2"/>
  <c r="J626" i="2"/>
  <c r="F626" i="2"/>
  <c r="R625" i="2"/>
  <c r="T625" i="2" s="1"/>
  <c r="P625" i="2"/>
  <c r="J625" i="2"/>
  <c r="F625" i="2"/>
  <c r="R624" i="2"/>
  <c r="T624" i="2" s="1"/>
  <c r="P624" i="2"/>
  <c r="J624" i="2"/>
  <c r="F624" i="2"/>
  <c r="R623" i="2"/>
  <c r="T623" i="2" s="1"/>
  <c r="P623" i="2"/>
  <c r="J623" i="2"/>
  <c r="F623" i="2"/>
  <c r="R622" i="2"/>
  <c r="T622" i="2" s="1"/>
  <c r="P622" i="2"/>
  <c r="J622" i="2"/>
  <c r="F622" i="2"/>
  <c r="R621" i="2"/>
  <c r="T621" i="2" s="1"/>
  <c r="P621" i="2"/>
  <c r="J621" i="2"/>
  <c r="F621" i="2"/>
  <c r="R620" i="2"/>
  <c r="T620" i="2" s="1"/>
  <c r="P620" i="2"/>
  <c r="J620" i="2"/>
  <c r="F620" i="2"/>
  <c r="R619" i="2"/>
  <c r="T619" i="2" s="1"/>
  <c r="P619" i="2"/>
  <c r="J619" i="2"/>
  <c r="F619" i="2"/>
  <c r="R618" i="2"/>
  <c r="T618" i="2" s="1"/>
  <c r="P618" i="2"/>
  <c r="J618" i="2"/>
  <c r="F618" i="2"/>
  <c r="R617" i="2"/>
  <c r="T617" i="2" s="1"/>
  <c r="P617" i="2"/>
  <c r="J617" i="2"/>
  <c r="F617" i="2"/>
  <c r="P616" i="2"/>
  <c r="F616" i="2"/>
  <c r="R784" i="2"/>
  <c r="R796" i="2"/>
  <c r="T796" i="2" s="1"/>
  <c r="P796" i="2"/>
  <c r="J796" i="2"/>
  <c r="F796" i="2"/>
  <c r="R795" i="2"/>
  <c r="T795" i="2" s="1"/>
  <c r="P795" i="2"/>
  <c r="J795" i="2"/>
  <c r="F795" i="2"/>
  <c r="R794" i="2"/>
  <c r="S794" i="2" s="1"/>
  <c r="P794" i="2"/>
  <c r="J794" i="2"/>
  <c r="F794" i="2"/>
  <c r="R793" i="2"/>
  <c r="T793" i="2" s="1"/>
  <c r="P793" i="2"/>
  <c r="J793" i="2"/>
  <c r="F793" i="2"/>
  <c r="R792" i="2"/>
  <c r="T792" i="2" s="1"/>
  <c r="P792" i="2"/>
  <c r="J792" i="2"/>
  <c r="F792" i="2"/>
  <c r="R791" i="2"/>
  <c r="T791" i="2" s="1"/>
  <c r="P791" i="2"/>
  <c r="J791" i="2"/>
  <c r="F791" i="2"/>
  <c r="R790" i="2"/>
  <c r="T790" i="2" s="1"/>
  <c r="P790" i="2"/>
  <c r="J790" i="2"/>
  <c r="F790" i="2"/>
  <c r="R789" i="2"/>
  <c r="S789" i="2" s="1"/>
  <c r="P789" i="2"/>
  <c r="J789" i="2"/>
  <c r="F789" i="2"/>
  <c r="R788" i="2"/>
  <c r="T788" i="2" s="1"/>
  <c r="P788" i="2"/>
  <c r="J788" i="2"/>
  <c r="F788" i="2"/>
  <c r="R787" i="2"/>
  <c r="T787" i="2" s="1"/>
  <c r="P787" i="2"/>
  <c r="J787" i="2"/>
  <c r="F787" i="2"/>
  <c r="R786" i="2"/>
  <c r="T786" i="2" s="1"/>
  <c r="P786" i="2"/>
  <c r="J786" i="2"/>
  <c r="F786" i="2"/>
  <c r="R785" i="2"/>
  <c r="T785" i="2" s="1"/>
  <c r="J785" i="2"/>
  <c r="F785" i="2"/>
  <c r="J784" i="2"/>
  <c r="F784" i="2"/>
  <c r="R783" i="2"/>
  <c r="T783" i="2" s="1"/>
  <c r="P783" i="2"/>
  <c r="J783" i="2"/>
  <c r="F783" i="2"/>
  <c r="R782" i="2"/>
  <c r="S782" i="2" s="1"/>
  <c r="P782" i="2"/>
  <c r="J782" i="2"/>
  <c r="F782" i="2"/>
  <c r="R781" i="2"/>
  <c r="T781" i="2" s="1"/>
  <c r="P781" i="2"/>
  <c r="J781" i="2"/>
  <c r="F781" i="2"/>
  <c r="R780" i="2"/>
  <c r="T780" i="2" s="1"/>
  <c r="P780" i="2"/>
  <c r="J780" i="2"/>
  <c r="F780" i="2"/>
  <c r="R779" i="2"/>
  <c r="T779" i="2" s="1"/>
  <c r="P779" i="2"/>
  <c r="J779" i="2"/>
  <c r="F779" i="2"/>
  <c r="R778" i="2"/>
  <c r="T778" i="2" s="1"/>
  <c r="P778" i="2"/>
  <c r="J778" i="2"/>
  <c r="F778" i="2"/>
  <c r="R777" i="2"/>
  <c r="T777" i="2" s="1"/>
  <c r="P777" i="2"/>
  <c r="J777" i="2"/>
  <c r="F777" i="2"/>
  <c r="R776" i="2"/>
  <c r="T776" i="2" s="1"/>
  <c r="P776" i="2"/>
  <c r="J776" i="2"/>
  <c r="F776" i="2"/>
  <c r="R775" i="2"/>
  <c r="T775" i="2" s="1"/>
  <c r="P775" i="2"/>
  <c r="J775" i="2"/>
  <c r="F775" i="2"/>
  <c r="R774" i="2"/>
  <c r="T774" i="2" s="1"/>
  <c r="P774" i="2"/>
  <c r="J774" i="2"/>
  <c r="F774" i="2"/>
  <c r="R773" i="2"/>
  <c r="T773" i="2" s="1"/>
  <c r="P773" i="2"/>
  <c r="J773" i="2"/>
  <c r="F773" i="2"/>
  <c r="R772" i="2"/>
  <c r="T772" i="2" s="1"/>
  <c r="P772" i="2"/>
  <c r="J772" i="2"/>
  <c r="F772" i="2"/>
  <c r="R771" i="2"/>
  <c r="T771" i="2" s="1"/>
  <c r="P771" i="2"/>
  <c r="J771" i="2"/>
  <c r="F771" i="2"/>
  <c r="R770" i="2"/>
  <c r="T770" i="2" s="1"/>
  <c r="P770" i="2"/>
  <c r="J770" i="2"/>
  <c r="F770" i="2"/>
  <c r="R769" i="2"/>
  <c r="T769" i="2" s="1"/>
  <c r="P769" i="2"/>
  <c r="J769" i="2"/>
  <c r="F769" i="2"/>
  <c r="R768" i="2"/>
  <c r="T768" i="2" s="1"/>
  <c r="P768" i="2"/>
  <c r="J768" i="2"/>
  <c r="F768" i="2"/>
  <c r="R767" i="2"/>
  <c r="T767" i="2" s="1"/>
  <c r="P767" i="2"/>
  <c r="J767" i="2"/>
  <c r="F767" i="2"/>
  <c r="R766" i="2"/>
  <c r="T766" i="2" s="1"/>
  <c r="P766" i="2"/>
  <c r="J766" i="2"/>
  <c r="F766" i="2"/>
  <c r="R765" i="2"/>
  <c r="T765" i="2" s="1"/>
  <c r="P765" i="2"/>
  <c r="J765" i="2"/>
  <c r="F765" i="2"/>
  <c r="R764" i="2"/>
  <c r="T764" i="2" s="1"/>
  <c r="P764" i="2"/>
  <c r="J764" i="2"/>
  <c r="F764" i="2"/>
  <c r="R763" i="2"/>
  <c r="T763" i="2" s="1"/>
  <c r="P763" i="2"/>
  <c r="J763" i="2"/>
  <c r="F763" i="2"/>
  <c r="R762" i="2"/>
  <c r="T762" i="2" s="1"/>
  <c r="P762" i="2"/>
  <c r="J762" i="2"/>
  <c r="F762" i="2"/>
  <c r="R761" i="2"/>
  <c r="T761" i="2" s="1"/>
  <c r="P761" i="2"/>
  <c r="J761" i="2"/>
  <c r="F761" i="2"/>
  <c r="R760" i="2"/>
  <c r="T760" i="2" s="1"/>
  <c r="P760" i="2"/>
  <c r="J760" i="2"/>
  <c r="F760" i="2"/>
  <c r="R759" i="2"/>
  <c r="T759" i="2" s="1"/>
  <c r="P759" i="2"/>
  <c r="J759" i="2"/>
  <c r="F759" i="2"/>
  <c r="R758" i="2"/>
  <c r="T758" i="2" s="1"/>
  <c r="P758" i="2"/>
  <c r="J758" i="2"/>
  <c r="F758" i="2"/>
  <c r="R757" i="2"/>
  <c r="T757" i="2" s="1"/>
  <c r="P757" i="2"/>
  <c r="J757" i="2"/>
  <c r="F757" i="2"/>
  <c r="R756" i="2"/>
  <c r="T756" i="2" s="1"/>
  <c r="P756" i="2"/>
  <c r="J756" i="2"/>
  <c r="F756" i="2"/>
  <c r="R755" i="2"/>
  <c r="T755" i="2" s="1"/>
  <c r="P755" i="2"/>
  <c r="J755" i="2"/>
  <c r="F755" i="2"/>
  <c r="R754" i="2"/>
  <c r="T754" i="2" s="1"/>
  <c r="P754" i="2"/>
  <c r="J754" i="2"/>
  <c r="F754" i="2"/>
  <c r="R753" i="2"/>
  <c r="T753" i="2" s="1"/>
  <c r="P753" i="2"/>
  <c r="J753" i="2"/>
  <c r="F753" i="2"/>
  <c r="R752" i="2"/>
  <c r="T752" i="2" s="1"/>
  <c r="P752" i="2"/>
  <c r="J752" i="2"/>
  <c r="F752" i="2"/>
  <c r="R751" i="2"/>
  <c r="T751" i="2" s="1"/>
  <c r="P751" i="2"/>
  <c r="J751" i="2"/>
  <c r="F751" i="2"/>
  <c r="R750" i="2"/>
  <c r="T750" i="2" s="1"/>
  <c r="P750" i="2"/>
  <c r="J750" i="2"/>
  <c r="F750" i="2"/>
  <c r="R749" i="2"/>
  <c r="T749" i="2" s="1"/>
  <c r="P749" i="2"/>
  <c r="J749" i="2"/>
  <c r="F749" i="2"/>
  <c r="R748" i="2"/>
  <c r="T748" i="2" s="1"/>
  <c r="P748" i="2"/>
  <c r="J748" i="2"/>
  <c r="F748" i="2"/>
  <c r="R747" i="2"/>
  <c r="T747" i="2" s="1"/>
  <c r="P747" i="2"/>
  <c r="J747" i="2"/>
  <c r="F747" i="2"/>
  <c r="R746" i="2"/>
  <c r="T746" i="2" s="1"/>
  <c r="P746" i="2"/>
  <c r="J746" i="2"/>
  <c r="F746" i="2"/>
  <c r="P745" i="2"/>
  <c r="F745" i="2"/>
  <c r="S658" i="2" l="1"/>
  <c r="T694" i="2"/>
  <c r="T632" i="2"/>
  <c r="S617" i="2"/>
  <c r="S707" i="2"/>
  <c r="S622" i="2"/>
  <c r="T719" i="2"/>
  <c r="S661" i="2"/>
  <c r="S699" i="2"/>
  <c r="S625" i="2"/>
  <c r="S655" i="2"/>
  <c r="S698" i="2"/>
  <c r="T677" i="2"/>
  <c r="T702" i="2"/>
  <c r="S725" i="2"/>
  <c r="T665" i="2"/>
  <c r="S696" i="2"/>
  <c r="T741" i="2"/>
  <c r="S706" i="2"/>
  <c r="S710" i="2"/>
  <c r="S692" i="2"/>
  <c r="S701" i="2"/>
  <c r="T706" i="2"/>
  <c r="S663" i="2"/>
  <c r="S695" i="2"/>
  <c r="S703" i="2"/>
  <c r="S714" i="2"/>
  <c r="S731" i="2"/>
  <c r="S738" i="2"/>
  <c r="S621" i="2"/>
  <c r="S627" i="2"/>
  <c r="S631" i="2"/>
  <c r="T658" i="2"/>
  <c r="S669" i="2"/>
  <c r="S683" i="2"/>
  <c r="S685" i="2"/>
  <c r="S697" i="2"/>
  <c r="S700" i="2"/>
  <c r="S704" i="2"/>
  <c r="S711" i="2"/>
  <c r="S726" i="2"/>
  <c r="T733" i="2"/>
  <c r="S713" i="2"/>
  <c r="S717" i="2"/>
  <c r="S728" i="2"/>
  <c r="S735" i="2"/>
  <c r="T730" i="2"/>
  <c r="S737" i="2"/>
  <c r="S649" i="2"/>
  <c r="S693" i="2"/>
  <c r="S708" i="2"/>
  <c r="S721" i="2"/>
  <c r="T743" i="2"/>
  <c r="S689" i="2"/>
  <c r="S671" i="2"/>
  <c r="S673" i="2"/>
  <c r="S691" i="2"/>
  <c r="S675" i="2"/>
  <c r="S682" i="2"/>
  <c r="S690" i="2"/>
  <c r="S674" i="2"/>
  <c r="S662" i="2"/>
  <c r="S670" i="2"/>
  <c r="S687" i="2"/>
  <c r="S720" i="2"/>
  <c r="S724" i="2"/>
  <c r="S727" i="2"/>
  <c r="S739" i="2"/>
  <c r="S742" i="2"/>
  <c r="S633" i="2"/>
  <c r="S640" i="2"/>
  <c r="S667" i="2"/>
  <c r="S678" i="2"/>
  <c r="S744" i="2"/>
  <c r="S712" i="2"/>
  <c r="S624" i="2"/>
  <c r="S637" i="2"/>
  <c r="S656" i="2"/>
  <c r="S666" i="2"/>
  <c r="S686" i="2"/>
  <c r="S619" i="2"/>
  <c r="S679" i="2"/>
  <c r="S681" i="2"/>
  <c r="S647" i="2"/>
  <c r="S705" i="2"/>
  <c r="S740" i="2"/>
  <c r="S734" i="2"/>
  <c r="S732" i="2"/>
  <c r="S736" i="2"/>
  <c r="S723" i="2"/>
  <c r="S729" i="2"/>
  <c r="S716" i="2"/>
  <c r="S718" i="2"/>
  <c r="S722" i="2"/>
  <c r="S709" i="2"/>
  <c r="S715" i="2"/>
  <c r="S660" i="2"/>
  <c r="S664" i="2"/>
  <c r="S668" i="2"/>
  <c r="S672" i="2"/>
  <c r="S676" i="2"/>
  <c r="S680" i="2"/>
  <c r="S684" i="2"/>
  <c r="S688" i="2"/>
  <c r="S629" i="2"/>
  <c r="T638" i="2"/>
  <c r="S641" i="2"/>
  <c r="S644" i="2"/>
  <c r="S651" i="2"/>
  <c r="S652" i="2"/>
  <c r="S618" i="2"/>
  <c r="S623" i="2"/>
  <c r="S626" i="2"/>
  <c r="S628" i="2"/>
  <c r="S630" i="2"/>
  <c r="S643" i="2"/>
  <c r="T646" i="2"/>
  <c r="S648" i="2"/>
  <c r="S653" i="2"/>
  <c r="S634" i="2"/>
  <c r="S636" i="2"/>
  <c r="S639" i="2"/>
  <c r="T642" i="2"/>
  <c r="S645" i="2"/>
  <c r="S650" i="2"/>
  <c r="S620" i="2"/>
  <c r="S654" i="2"/>
  <c r="S657" i="2"/>
  <c r="S659" i="2"/>
  <c r="S635" i="2"/>
  <c r="T794" i="2"/>
  <c r="S788" i="2"/>
  <c r="S755" i="2"/>
  <c r="S760" i="2"/>
  <c r="S750" i="2"/>
  <c r="S746" i="2"/>
  <c r="S774" i="2"/>
  <c r="S767" i="2"/>
  <c r="S776" i="2"/>
  <c r="S748" i="2"/>
  <c r="S757" i="2"/>
  <c r="S764" i="2"/>
  <c r="S766" i="2"/>
  <c r="S771" i="2"/>
  <c r="S792" i="2"/>
  <c r="S752" i="2"/>
  <c r="S761" i="2"/>
  <c r="S770" i="2"/>
  <c r="S779" i="2"/>
  <c r="T789" i="2"/>
  <c r="S754" i="2"/>
  <c r="S762" i="2"/>
  <c r="S780" i="2"/>
  <c r="S777" i="2"/>
  <c r="T782" i="2"/>
  <c r="S753" i="2"/>
  <c r="S756" i="2"/>
  <c r="S758" i="2"/>
  <c r="S773" i="2"/>
  <c r="S765" i="2"/>
  <c r="S768" i="2"/>
  <c r="S778" i="2"/>
  <c r="S790" i="2"/>
  <c r="S785" i="2"/>
  <c r="T784" i="2"/>
  <c r="S784" i="2"/>
  <c r="S796" i="2"/>
  <c r="S793" i="2"/>
  <c r="S791" i="2"/>
  <c r="S795" i="2"/>
  <c r="S787" i="2"/>
  <c r="S786" i="2"/>
  <c r="S783" i="2"/>
  <c r="S781" i="2"/>
  <c r="S772" i="2"/>
  <c r="S775" i="2"/>
  <c r="S769" i="2"/>
  <c r="S759" i="2"/>
  <c r="S763" i="2"/>
  <c r="S749" i="2"/>
  <c r="S747" i="2"/>
  <c r="S751" i="2"/>
  <c r="A21" i="4" l="1"/>
  <c r="A20" i="4"/>
  <c r="R1797" i="2"/>
  <c r="T1797" i="2" s="1"/>
  <c r="P1797" i="2"/>
  <c r="J1797" i="2"/>
  <c r="F1797" i="2"/>
  <c r="R1796" i="2"/>
  <c r="T1796" i="2" s="1"/>
  <c r="P1796" i="2"/>
  <c r="N1796" i="2"/>
  <c r="J1796" i="2"/>
  <c r="F1796" i="2"/>
  <c r="R1795" i="2"/>
  <c r="P1795" i="2"/>
  <c r="N1795" i="2"/>
  <c r="J1795" i="2"/>
  <c r="F1795" i="2"/>
  <c r="R1794" i="2"/>
  <c r="T1794" i="2" s="1"/>
  <c r="P1794" i="2"/>
  <c r="N1794" i="2"/>
  <c r="J1794" i="2"/>
  <c r="F1794" i="2"/>
  <c r="R1793" i="2"/>
  <c r="P1793" i="2"/>
  <c r="J1793" i="2"/>
  <c r="F1793" i="2"/>
  <c r="R1792" i="2"/>
  <c r="P1792" i="2"/>
  <c r="N1792" i="2"/>
  <c r="J1792" i="2"/>
  <c r="F1792" i="2"/>
  <c r="R1791" i="2"/>
  <c r="T1791" i="2" s="1"/>
  <c r="P1791" i="2"/>
  <c r="N1791" i="2"/>
  <c r="J1791" i="2"/>
  <c r="F1791" i="2"/>
  <c r="R1790" i="2"/>
  <c r="T1790" i="2" s="1"/>
  <c r="P1790" i="2"/>
  <c r="N1790" i="2"/>
  <c r="J1790" i="2"/>
  <c r="F1790" i="2"/>
  <c r="R1789" i="2"/>
  <c r="T1789" i="2" s="1"/>
  <c r="P1789" i="2"/>
  <c r="N1789" i="2"/>
  <c r="J1789" i="2"/>
  <c r="F1789" i="2"/>
  <c r="R1788" i="2"/>
  <c r="P1788" i="2"/>
  <c r="N1788" i="2"/>
  <c r="J1788" i="2"/>
  <c r="F1788" i="2"/>
  <c r="R1787" i="2"/>
  <c r="T1787" i="2" s="1"/>
  <c r="P1787" i="2"/>
  <c r="N1787" i="2"/>
  <c r="J1787" i="2"/>
  <c r="F1787" i="2"/>
  <c r="R1786" i="2"/>
  <c r="P1786" i="2"/>
  <c r="N1786" i="2"/>
  <c r="J1786" i="2"/>
  <c r="F1786" i="2"/>
  <c r="R1785" i="2"/>
  <c r="P1785" i="2"/>
  <c r="N1785" i="2"/>
  <c r="J1785" i="2"/>
  <c r="F1785" i="2"/>
  <c r="R1784" i="2"/>
  <c r="P1784" i="2"/>
  <c r="N1784" i="2"/>
  <c r="J1784" i="2"/>
  <c r="F1784" i="2"/>
  <c r="R1783" i="2"/>
  <c r="T1783" i="2" s="1"/>
  <c r="P1783" i="2"/>
  <c r="N1783" i="2"/>
  <c r="J1783" i="2"/>
  <c r="F1783" i="2"/>
  <c r="R1782" i="2"/>
  <c r="T1782" i="2" s="1"/>
  <c r="P1782" i="2"/>
  <c r="J1782" i="2"/>
  <c r="F1782" i="2"/>
  <c r="R1781" i="2"/>
  <c r="T1781" i="2" s="1"/>
  <c r="P1781" i="2"/>
  <c r="N1781" i="2"/>
  <c r="J1781" i="2"/>
  <c r="F1781" i="2"/>
  <c r="R1780" i="2"/>
  <c r="T1780" i="2" s="1"/>
  <c r="P1780" i="2"/>
  <c r="J1780" i="2"/>
  <c r="F1780" i="2"/>
  <c r="R1779" i="2"/>
  <c r="T1779" i="2" s="1"/>
  <c r="P1779" i="2"/>
  <c r="N1779" i="2"/>
  <c r="J1779" i="2"/>
  <c r="F1779" i="2"/>
  <c r="R1778" i="2"/>
  <c r="P1778" i="2"/>
  <c r="J1778" i="2"/>
  <c r="F1778" i="2"/>
  <c r="R1777" i="2"/>
  <c r="T1777" i="2" s="1"/>
  <c r="P1777" i="2"/>
  <c r="J1777" i="2"/>
  <c r="F1777" i="2"/>
  <c r="R1776" i="2"/>
  <c r="T1776" i="2" s="1"/>
  <c r="P1776" i="2"/>
  <c r="J1776" i="2"/>
  <c r="F1776" i="2"/>
  <c r="R1775" i="2"/>
  <c r="S1775" i="2" s="1"/>
  <c r="P1775" i="2"/>
  <c r="J1775" i="2"/>
  <c r="F1775" i="2"/>
  <c r="R1774" i="2"/>
  <c r="P1774" i="2"/>
  <c r="J1774" i="2"/>
  <c r="F1774" i="2"/>
  <c r="R1773" i="2"/>
  <c r="T1773" i="2" s="1"/>
  <c r="P1773" i="2"/>
  <c r="J1773" i="2"/>
  <c r="F1773" i="2"/>
  <c r="R1772" i="2"/>
  <c r="T1772" i="2" s="1"/>
  <c r="P1772" i="2"/>
  <c r="J1772" i="2"/>
  <c r="F1772" i="2"/>
  <c r="R1771" i="2"/>
  <c r="S1771" i="2" s="1"/>
  <c r="P1771" i="2"/>
  <c r="J1771" i="2"/>
  <c r="F1771" i="2"/>
  <c r="R1770" i="2"/>
  <c r="P1770" i="2"/>
  <c r="J1770" i="2"/>
  <c r="F1770" i="2"/>
  <c r="R1769" i="2"/>
  <c r="T1769" i="2" s="1"/>
  <c r="P1769" i="2"/>
  <c r="J1769" i="2"/>
  <c r="F1769" i="2"/>
  <c r="R1768" i="2"/>
  <c r="T1768" i="2" s="1"/>
  <c r="P1768" i="2"/>
  <c r="J1768" i="2"/>
  <c r="F1768" i="2"/>
  <c r="R1767" i="2"/>
  <c r="S1767" i="2" s="1"/>
  <c r="P1767" i="2"/>
  <c r="J1767" i="2"/>
  <c r="F1767" i="2"/>
  <c r="R1766" i="2"/>
  <c r="P1766" i="2"/>
  <c r="J1766" i="2"/>
  <c r="F1766" i="2"/>
  <c r="R1765" i="2"/>
  <c r="T1765" i="2" s="1"/>
  <c r="P1765" i="2"/>
  <c r="J1765" i="2"/>
  <c r="F1765" i="2"/>
  <c r="R1764" i="2"/>
  <c r="T1764" i="2" s="1"/>
  <c r="P1764" i="2"/>
  <c r="J1764" i="2"/>
  <c r="F1764" i="2"/>
  <c r="R1763" i="2"/>
  <c r="P1763" i="2"/>
  <c r="J1763" i="2"/>
  <c r="F1763" i="2"/>
  <c r="R1762" i="2"/>
  <c r="P1762" i="2"/>
  <c r="J1762" i="2"/>
  <c r="F1762" i="2"/>
  <c r="R1761" i="2"/>
  <c r="T1761" i="2" s="1"/>
  <c r="P1761" i="2"/>
  <c r="J1761" i="2"/>
  <c r="F1761" i="2"/>
  <c r="R1760" i="2"/>
  <c r="T1760" i="2" s="1"/>
  <c r="P1760" i="2"/>
  <c r="J1760" i="2"/>
  <c r="F1760" i="2"/>
  <c r="R1759" i="2"/>
  <c r="S1759" i="2" s="1"/>
  <c r="P1759" i="2"/>
  <c r="J1759" i="2"/>
  <c r="F1759" i="2"/>
  <c r="R1758" i="2"/>
  <c r="P1758" i="2"/>
  <c r="J1758" i="2"/>
  <c r="F1758" i="2"/>
  <c r="R1757" i="2"/>
  <c r="T1757" i="2" s="1"/>
  <c r="P1757" i="2"/>
  <c r="J1757" i="2"/>
  <c r="F1757" i="2"/>
  <c r="R1756" i="2"/>
  <c r="T1756" i="2" s="1"/>
  <c r="P1756" i="2"/>
  <c r="J1756" i="2"/>
  <c r="F1756" i="2"/>
  <c r="R1755" i="2"/>
  <c r="T1755" i="2" s="1"/>
  <c r="P1755" i="2"/>
  <c r="J1755" i="2"/>
  <c r="F1755" i="2"/>
  <c r="R1754" i="2"/>
  <c r="P1754" i="2"/>
  <c r="J1754" i="2"/>
  <c r="F1754" i="2"/>
  <c r="R1753" i="2"/>
  <c r="T1753" i="2" s="1"/>
  <c r="P1753" i="2"/>
  <c r="J1753" i="2"/>
  <c r="F1753" i="2"/>
  <c r="R1752" i="2"/>
  <c r="T1752" i="2" s="1"/>
  <c r="P1752" i="2"/>
  <c r="J1752" i="2"/>
  <c r="F1752" i="2"/>
  <c r="R1751" i="2"/>
  <c r="T1751" i="2" s="1"/>
  <c r="P1751" i="2"/>
  <c r="J1751" i="2"/>
  <c r="F1751" i="2"/>
  <c r="R1750" i="2"/>
  <c r="P1750" i="2"/>
  <c r="J1750" i="2"/>
  <c r="F1750" i="2"/>
  <c r="R1749" i="2"/>
  <c r="T1749" i="2" s="1"/>
  <c r="P1749" i="2"/>
  <c r="J1749" i="2"/>
  <c r="F1749" i="2"/>
  <c r="R1748" i="2"/>
  <c r="T1748" i="2" s="1"/>
  <c r="P1748" i="2"/>
  <c r="J1748" i="2"/>
  <c r="F1748" i="2"/>
  <c r="R1747" i="2"/>
  <c r="T1747" i="2" s="1"/>
  <c r="P1747" i="2"/>
  <c r="J1747" i="2"/>
  <c r="F1747" i="2"/>
  <c r="R1746" i="2"/>
  <c r="P1746" i="2"/>
  <c r="J1746" i="2"/>
  <c r="F1746" i="2"/>
  <c r="R1745" i="2"/>
  <c r="S1745" i="2" s="1"/>
  <c r="P1745" i="2"/>
  <c r="J1745" i="2"/>
  <c r="F1745" i="2"/>
  <c r="R1744" i="2"/>
  <c r="T1744" i="2" s="1"/>
  <c r="P1744" i="2"/>
  <c r="J1744" i="2"/>
  <c r="F1744" i="2"/>
  <c r="R1743" i="2"/>
  <c r="S1743" i="2" s="1"/>
  <c r="P1743" i="2"/>
  <c r="J1743" i="2"/>
  <c r="F1743" i="2"/>
  <c r="R1742" i="2"/>
  <c r="P1742" i="2"/>
  <c r="J1742" i="2"/>
  <c r="F1742" i="2"/>
  <c r="R1741" i="2"/>
  <c r="T1741" i="2" s="1"/>
  <c r="P1741" i="2"/>
  <c r="J1741" i="2"/>
  <c r="F1741" i="2"/>
  <c r="R1740" i="2"/>
  <c r="T1740" i="2" s="1"/>
  <c r="P1740" i="2"/>
  <c r="J1740" i="2"/>
  <c r="F1740" i="2"/>
  <c r="R1739" i="2"/>
  <c r="T1739" i="2" s="1"/>
  <c r="P1739" i="2"/>
  <c r="J1739" i="2"/>
  <c r="F1739" i="2"/>
  <c r="R1738" i="2"/>
  <c r="P1738" i="2"/>
  <c r="J1738" i="2"/>
  <c r="F1738" i="2"/>
  <c r="R1737" i="2"/>
  <c r="S1737" i="2" s="1"/>
  <c r="P1737" i="2"/>
  <c r="J1737" i="2"/>
  <c r="F1737" i="2"/>
  <c r="R1736" i="2"/>
  <c r="T1736" i="2" s="1"/>
  <c r="P1736" i="2"/>
  <c r="J1736" i="2"/>
  <c r="F1736" i="2"/>
  <c r="R1735" i="2"/>
  <c r="S1735" i="2" s="1"/>
  <c r="P1735" i="2"/>
  <c r="J1735" i="2"/>
  <c r="F1735" i="2"/>
  <c r="R1734" i="2"/>
  <c r="P1734" i="2"/>
  <c r="J1734" i="2"/>
  <c r="F1734" i="2"/>
  <c r="R1733" i="2"/>
  <c r="T1733" i="2" s="1"/>
  <c r="P1733" i="2"/>
  <c r="J1733" i="2"/>
  <c r="F1733" i="2"/>
  <c r="R1732" i="2"/>
  <c r="T1732" i="2" s="1"/>
  <c r="P1732" i="2"/>
  <c r="J1732" i="2"/>
  <c r="F1732" i="2"/>
  <c r="R1731" i="2"/>
  <c r="T1731" i="2" s="1"/>
  <c r="P1731" i="2"/>
  <c r="J1731" i="2"/>
  <c r="F1731" i="2"/>
  <c r="R1730" i="2"/>
  <c r="P1730" i="2"/>
  <c r="J1730" i="2"/>
  <c r="F1730" i="2"/>
  <c r="R1729" i="2"/>
  <c r="S1729" i="2" s="1"/>
  <c r="P1729" i="2"/>
  <c r="J1729" i="2"/>
  <c r="F1729" i="2"/>
  <c r="R1728" i="2"/>
  <c r="T1728" i="2" s="1"/>
  <c r="P1728" i="2"/>
  <c r="J1728" i="2"/>
  <c r="F1728" i="2"/>
  <c r="R1727" i="2"/>
  <c r="S1727" i="2" s="1"/>
  <c r="P1727" i="2"/>
  <c r="J1727" i="2"/>
  <c r="F1727" i="2"/>
  <c r="R1726" i="2"/>
  <c r="P1726" i="2"/>
  <c r="J1726" i="2"/>
  <c r="F1726" i="2"/>
  <c r="R1725" i="2"/>
  <c r="T1725" i="2" s="1"/>
  <c r="P1725" i="2"/>
  <c r="J1725" i="2"/>
  <c r="F1725" i="2"/>
  <c r="R1724" i="2"/>
  <c r="T1724" i="2" s="1"/>
  <c r="P1724" i="2"/>
  <c r="J1724" i="2"/>
  <c r="F1724" i="2"/>
  <c r="R1723" i="2"/>
  <c r="P1723" i="2"/>
  <c r="J1723" i="2"/>
  <c r="F1723" i="2"/>
  <c r="R1722" i="2"/>
  <c r="P1722" i="2"/>
  <c r="J1722" i="2"/>
  <c r="F1722" i="2"/>
  <c r="R1721" i="2"/>
  <c r="T1721" i="2" s="1"/>
  <c r="P1721" i="2"/>
  <c r="J1721" i="2"/>
  <c r="F1721" i="2"/>
  <c r="R1720" i="2"/>
  <c r="T1720" i="2" s="1"/>
  <c r="P1720" i="2"/>
  <c r="J1720" i="2"/>
  <c r="F1720" i="2"/>
  <c r="R1719" i="2"/>
  <c r="T1719" i="2" s="1"/>
  <c r="P1719" i="2"/>
  <c r="J1719" i="2"/>
  <c r="F1719" i="2"/>
  <c r="R1718" i="2"/>
  <c r="P1718" i="2"/>
  <c r="J1718" i="2"/>
  <c r="F1718" i="2"/>
  <c r="R1717" i="2"/>
  <c r="T1717" i="2" s="1"/>
  <c r="P1717" i="2"/>
  <c r="J1717" i="2"/>
  <c r="F1717" i="2"/>
  <c r="R1716" i="2"/>
  <c r="T1716" i="2" s="1"/>
  <c r="P1716" i="2"/>
  <c r="J1716" i="2"/>
  <c r="F1716" i="2"/>
  <c r="R1715" i="2"/>
  <c r="P1715" i="2"/>
  <c r="J1715" i="2"/>
  <c r="F1715" i="2"/>
  <c r="R1714" i="2"/>
  <c r="P1714" i="2"/>
  <c r="J1714" i="2"/>
  <c r="F1714" i="2"/>
  <c r="R1713" i="2"/>
  <c r="T1713" i="2" s="1"/>
  <c r="P1713" i="2"/>
  <c r="J1713" i="2"/>
  <c r="F1713" i="2"/>
  <c r="R1712" i="2"/>
  <c r="T1712" i="2" s="1"/>
  <c r="P1712" i="2"/>
  <c r="J1712" i="2"/>
  <c r="F1712" i="2"/>
  <c r="R1711" i="2"/>
  <c r="S1711" i="2" s="1"/>
  <c r="P1711" i="2"/>
  <c r="J1711" i="2"/>
  <c r="F1711" i="2"/>
  <c r="R1710" i="2"/>
  <c r="P1710" i="2"/>
  <c r="J1710" i="2"/>
  <c r="F1710" i="2"/>
  <c r="R1709" i="2"/>
  <c r="T1709" i="2" s="1"/>
  <c r="P1709" i="2"/>
  <c r="J1709" i="2"/>
  <c r="F1709" i="2"/>
  <c r="R1708" i="2"/>
  <c r="T1708" i="2" s="1"/>
  <c r="P1708" i="2"/>
  <c r="J1708" i="2"/>
  <c r="F1708" i="2"/>
  <c r="R1707" i="2"/>
  <c r="P1707" i="2"/>
  <c r="J1707" i="2"/>
  <c r="F1707" i="2"/>
  <c r="R1706" i="2"/>
  <c r="P1706" i="2"/>
  <c r="J1706" i="2"/>
  <c r="F1706" i="2"/>
  <c r="R1705" i="2"/>
  <c r="T1705" i="2" s="1"/>
  <c r="P1705" i="2"/>
  <c r="J1705" i="2"/>
  <c r="F1705" i="2"/>
  <c r="R1704" i="2"/>
  <c r="T1704" i="2" s="1"/>
  <c r="P1704" i="2"/>
  <c r="J1704" i="2"/>
  <c r="F1704" i="2"/>
  <c r="R1703" i="2"/>
  <c r="S1703" i="2" s="1"/>
  <c r="P1703" i="2"/>
  <c r="J1703" i="2"/>
  <c r="F1703" i="2"/>
  <c r="R1702" i="2"/>
  <c r="P1702" i="2"/>
  <c r="J1702" i="2"/>
  <c r="F1702" i="2"/>
  <c r="R1701" i="2"/>
  <c r="S1701" i="2" s="1"/>
  <c r="P1701" i="2"/>
  <c r="J1701" i="2"/>
  <c r="F1701" i="2"/>
  <c r="R1700" i="2"/>
  <c r="T1700" i="2" s="1"/>
  <c r="P1700" i="2"/>
  <c r="J1700" i="2"/>
  <c r="F1700" i="2"/>
  <c r="R1699" i="2"/>
  <c r="T1699" i="2" s="1"/>
  <c r="P1699" i="2"/>
  <c r="J1699" i="2"/>
  <c r="F1699" i="2"/>
  <c r="R1698" i="2"/>
  <c r="P1698" i="2"/>
  <c r="J1698" i="2"/>
  <c r="F1698" i="2"/>
  <c r="R1697" i="2"/>
  <c r="T1697" i="2" s="1"/>
  <c r="P1697" i="2"/>
  <c r="J1697" i="2"/>
  <c r="F1697" i="2"/>
  <c r="R1696" i="2"/>
  <c r="T1696" i="2" s="1"/>
  <c r="P1696" i="2"/>
  <c r="J1696" i="2"/>
  <c r="F1696" i="2"/>
  <c r="R1695" i="2"/>
  <c r="S1695" i="2" s="1"/>
  <c r="P1695" i="2"/>
  <c r="J1695" i="2"/>
  <c r="F1695" i="2"/>
  <c r="R1694" i="2"/>
  <c r="P1694" i="2"/>
  <c r="J1694" i="2"/>
  <c r="F1694" i="2"/>
  <c r="R1693" i="2"/>
  <c r="S1693" i="2" s="1"/>
  <c r="P1693" i="2"/>
  <c r="J1693" i="2"/>
  <c r="F1693" i="2"/>
  <c r="R1692" i="2"/>
  <c r="T1692" i="2" s="1"/>
  <c r="P1692" i="2"/>
  <c r="J1692" i="2"/>
  <c r="F1692" i="2"/>
  <c r="R1691" i="2"/>
  <c r="T1691" i="2" s="1"/>
  <c r="P1691" i="2"/>
  <c r="J1691" i="2"/>
  <c r="F1691" i="2"/>
  <c r="R1690" i="2"/>
  <c r="P1690" i="2"/>
  <c r="J1690" i="2"/>
  <c r="F1690" i="2"/>
  <c r="R1689" i="2"/>
  <c r="T1689" i="2" s="1"/>
  <c r="P1689" i="2"/>
  <c r="J1689" i="2"/>
  <c r="F1689" i="2"/>
  <c r="R1688" i="2"/>
  <c r="T1688" i="2" s="1"/>
  <c r="P1688" i="2"/>
  <c r="J1688" i="2"/>
  <c r="F1688" i="2"/>
  <c r="R1687" i="2"/>
  <c r="S1687" i="2" s="1"/>
  <c r="P1687" i="2"/>
  <c r="J1687" i="2"/>
  <c r="F1687" i="2"/>
  <c r="R1686" i="2"/>
  <c r="P1686" i="2"/>
  <c r="J1686" i="2"/>
  <c r="F1686" i="2"/>
  <c r="R1685" i="2"/>
  <c r="S1685" i="2" s="1"/>
  <c r="P1685" i="2"/>
  <c r="J1685" i="2"/>
  <c r="F1685" i="2"/>
  <c r="R1684" i="2"/>
  <c r="T1684" i="2" s="1"/>
  <c r="P1684" i="2"/>
  <c r="J1684" i="2"/>
  <c r="F1684" i="2"/>
  <c r="R1683" i="2"/>
  <c r="T1683" i="2" s="1"/>
  <c r="P1683" i="2"/>
  <c r="J1683" i="2"/>
  <c r="F1683" i="2"/>
  <c r="R1682" i="2"/>
  <c r="P1682" i="2"/>
  <c r="J1682" i="2"/>
  <c r="F1682" i="2"/>
  <c r="R1681" i="2"/>
  <c r="T1681" i="2" s="1"/>
  <c r="P1681" i="2"/>
  <c r="J1681" i="2"/>
  <c r="F1681" i="2"/>
  <c r="R1680" i="2"/>
  <c r="T1680" i="2" s="1"/>
  <c r="P1680" i="2"/>
  <c r="J1680" i="2"/>
  <c r="F1680" i="2"/>
  <c r="R1679" i="2"/>
  <c r="S1679" i="2" s="1"/>
  <c r="P1679" i="2"/>
  <c r="J1679" i="2"/>
  <c r="F1679" i="2"/>
  <c r="R1678" i="2"/>
  <c r="P1678" i="2"/>
  <c r="J1678" i="2"/>
  <c r="F1678" i="2"/>
  <c r="R1677" i="2"/>
  <c r="S1677" i="2" s="1"/>
  <c r="P1677" i="2"/>
  <c r="J1677" i="2"/>
  <c r="F1677" i="2"/>
  <c r="R1676" i="2"/>
  <c r="T1676" i="2" s="1"/>
  <c r="P1676" i="2"/>
  <c r="J1676" i="2"/>
  <c r="F1676" i="2"/>
  <c r="R1675" i="2"/>
  <c r="T1675" i="2" s="1"/>
  <c r="P1675" i="2"/>
  <c r="J1675" i="2"/>
  <c r="F1675" i="2"/>
  <c r="R1674" i="2"/>
  <c r="P1674" i="2"/>
  <c r="J1674" i="2"/>
  <c r="F1674" i="2"/>
  <c r="R1673" i="2"/>
  <c r="T1673" i="2" s="1"/>
  <c r="P1673" i="2"/>
  <c r="J1673" i="2"/>
  <c r="F1673" i="2"/>
  <c r="R1672" i="2"/>
  <c r="T1672" i="2" s="1"/>
  <c r="P1672" i="2"/>
  <c r="J1672" i="2"/>
  <c r="F1672" i="2"/>
  <c r="R1671" i="2"/>
  <c r="T1671" i="2" s="1"/>
  <c r="P1671" i="2"/>
  <c r="J1671" i="2"/>
  <c r="F1671" i="2"/>
  <c r="R1670" i="2"/>
  <c r="P1670" i="2"/>
  <c r="J1670" i="2"/>
  <c r="F1670" i="2"/>
  <c r="R1669" i="2"/>
  <c r="T1669" i="2" s="1"/>
  <c r="P1669" i="2"/>
  <c r="J1669" i="2"/>
  <c r="F1669" i="2"/>
  <c r="R1668" i="2"/>
  <c r="T1668" i="2" s="1"/>
  <c r="P1668" i="2"/>
  <c r="J1668" i="2"/>
  <c r="F1668" i="2"/>
  <c r="R1667" i="2"/>
  <c r="T1667" i="2" s="1"/>
  <c r="P1667" i="2"/>
  <c r="J1667" i="2"/>
  <c r="F1667" i="2"/>
  <c r="R1666" i="2"/>
  <c r="P1666" i="2"/>
  <c r="J1666" i="2"/>
  <c r="F1666" i="2"/>
  <c r="R1665" i="2"/>
  <c r="T1665" i="2" s="1"/>
  <c r="P1665" i="2"/>
  <c r="J1665" i="2"/>
  <c r="F1665" i="2"/>
  <c r="R1664" i="2"/>
  <c r="T1664" i="2" s="1"/>
  <c r="P1664" i="2"/>
  <c r="J1664" i="2"/>
  <c r="F1664" i="2"/>
  <c r="R1663" i="2"/>
  <c r="T1663" i="2" s="1"/>
  <c r="P1663" i="2"/>
  <c r="J1663" i="2"/>
  <c r="F1663" i="2"/>
  <c r="R1662" i="2"/>
  <c r="P1662" i="2"/>
  <c r="J1662" i="2"/>
  <c r="F1662" i="2"/>
  <c r="R1661" i="2"/>
  <c r="T1661" i="2" s="1"/>
  <c r="P1661" i="2"/>
  <c r="J1661" i="2"/>
  <c r="F1661" i="2"/>
  <c r="R1660" i="2"/>
  <c r="T1660" i="2" s="1"/>
  <c r="P1660" i="2"/>
  <c r="J1660" i="2"/>
  <c r="F1660" i="2"/>
  <c r="R1659" i="2"/>
  <c r="T1659" i="2" s="1"/>
  <c r="P1659" i="2"/>
  <c r="J1659" i="2"/>
  <c r="F1659" i="2"/>
  <c r="R1658" i="2"/>
  <c r="P1658" i="2"/>
  <c r="J1658" i="2"/>
  <c r="F1658" i="2"/>
  <c r="R1657" i="2"/>
  <c r="T1657" i="2" s="1"/>
  <c r="P1657" i="2"/>
  <c r="J1657" i="2"/>
  <c r="F1657" i="2"/>
  <c r="R1656" i="2"/>
  <c r="T1656" i="2" s="1"/>
  <c r="P1656" i="2"/>
  <c r="J1656" i="2"/>
  <c r="F1656" i="2"/>
  <c r="R1655" i="2"/>
  <c r="S1655" i="2" s="1"/>
  <c r="P1655" i="2"/>
  <c r="J1655" i="2"/>
  <c r="F1655" i="2"/>
  <c r="R1654" i="2"/>
  <c r="P1654" i="2"/>
  <c r="J1654" i="2"/>
  <c r="F1654" i="2"/>
  <c r="R1653" i="2"/>
  <c r="T1653" i="2" s="1"/>
  <c r="P1653" i="2"/>
  <c r="J1653" i="2"/>
  <c r="F1653" i="2"/>
  <c r="R1652" i="2"/>
  <c r="T1652" i="2" s="1"/>
  <c r="P1652" i="2"/>
  <c r="J1652" i="2"/>
  <c r="F1652" i="2"/>
  <c r="R1651" i="2"/>
  <c r="T1651" i="2" s="1"/>
  <c r="P1651" i="2"/>
  <c r="J1651" i="2"/>
  <c r="F1651" i="2"/>
  <c r="R1650" i="2"/>
  <c r="P1650" i="2"/>
  <c r="J1650" i="2"/>
  <c r="F1650" i="2"/>
  <c r="R1649" i="2"/>
  <c r="T1649" i="2" s="1"/>
  <c r="P1649" i="2"/>
  <c r="J1649" i="2"/>
  <c r="F1649" i="2"/>
  <c r="R1648" i="2"/>
  <c r="T1648" i="2" s="1"/>
  <c r="P1648" i="2"/>
  <c r="J1648" i="2"/>
  <c r="F1648" i="2"/>
  <c r="R1647" i="2"/>
  <c r="T1647" i="2" s="1"/>
  <c r="P1647" i="2"/>
  <c r="J1647" i="2"/>
  <c r="F1647" i="2"/>
  <c r="R1646" i="2"/>
  <c r="P1646" i="2"/>
  <c r="J1646" i="2"/>
  <c r="F1646" i="2"/>
  <c r="R1645" i="2"/>
  <c r="T1645" i="2" s="1"/>
  <c r="P1645" i="2"/>
  <c r="J1645" i="2"/>
  <c r="F1645" i="2"/>
  <c r="R1644" i="2"/>
  <c r="T1644" i="2" s="1"/>
  <c r="P1644" i="2"/>
  <c r="J1644" i="2"/>
  <c r="F1644" i="2"/>
  <c r="R1643" i="2"/>
  <c r="T1643" i="2" s="1"/>
  <c r="P1643" i="2"/>
  <c r="J1643" i="2"/>
  <c r="F1643" i="2"/>
  <c r="R1642" i="2"/>
  <c r="P1642" i="2"/>
  <c r="J1642" i="2"/>
  <c r="F1642" i="2"/>
  <c r="R1641" i="2"/>
  <c r="T1641" i="2" s="1"/>
  <c r="P1641" i="2"/>
  <c r="J1641" i="2"/>
  <c r="F1641" i="2"/>
  <c r="R1640" i="2"/>
  <c r="T1640" i="2" s="1"/>
  <c r="P1640" i="2"/>
  <c r="J1640" i="2"/>
  <c r="F1640" i="2"/>
  <c r="R1639" i="2"/>
  <c r="P1639" i="2"/>
  <c r="J1639" i="2"/>
  <c r="F1639" i="2"/>
  <c r="R1638" i="2"/>
  <c r="P1638" i="2"/>
  <c r="J1638" i="2"/>
  <c r="F1638" i="2"/>
  <c r="R1637" i="2"/>
  <c r="S1637" i="2" s="1"/>
  <c r="P1637" i="2"/>
  <c r="J1637" i="2"/>
  <c r="F1637" i="2"/>
  <c r="R1636" i="2"/>
  <c r="T1636" i="2" s="1"/>
  <c r="P1636" i="2"/>
  <c r="J1636" i="2"/>
  <c r="F1636" i="2"/>
  <c r="R1635" i="2"/>
  <c r="S1635" i="2" s="1"/>
  <c r="P1635" i="2"/>
  <c r="J1635" i="2"/>
  <c r="F1635" i="2"/>
  <c r="R1634" i="2"/>
  <c r="P1634" i="2"/>
  <c r="J1634" i="2"/>
  <c r="F1634" i="2"/>
  <c r="R1633" i="2"/>
  <c r="T1633" i="2" s="1"/>
  <c r="P1633" i="2"/>
  <c r="J1633" i="2"/>
  <c r="F1633" i="2"/>
  <c r="R1632" i="2"/>
  <c r="T1632" i="2" s="1"/>
  <c r="P1632" i="2"/>
  <c r="J1632" i="2"/>
  <c r="F1632" i="2"/>
  <c r="R1631" i="2"/>
  <c r="T1631" i="2" s="1"/>
  <c r="P1631" i="2"/>
  <c r="J1631" i="2"/>
  <c r="F1631" i="2"/>
  <c r="R1630" i="2"/>
  <c r="P1630" i="2"/>
  <c r="J1630" i="2"/>
  <c r="F1630" i="2"/>
  <c r="R1629" i="2"/>
  <c r="T1629" i="2" s="1"/>
  <c r="P1629" i="2"/>
  <c r="J1629" i="2"/>
  <c r="F1629" i="2"/>
  <c r="R1628" i="2"/>
  <c r="P1628" i="2"/>
  <c r="J1628" i="2"/>
  <c r="F1628" i="2"/>
  <c r="R1627" i="2"/>
  <c r="T1627" i="2" s="1"/>
  <c r="P1627" i="2"/>
  <c r="J1627" i="2"/>
  <c r="F1627" i="2"/>
  <c r="R1626" i="2"/>
  <c r="P1626" i="2"/>
  <c r="J1626" i="2"/>
  <c r="F1626" i="2"/>
  <c r="R1625" i="2"/>
  <c r="T1625" i="2" s="1"/>
  <c r="P1625" i="2"/>
  <c r="J1625" i="2"/>
  <c r="F1625" i="2"/>
  <c r="R1624" i="2"/>
  <c r="T1624" i="2" s="1"/>
  <c r="P1624" i="2"/>
  <c r="J1624" i="2"/>
  <c r="F1624" i="2"/>
  <c r="R1623" i="2"/>
  <c r="S1623" i="2" s="1"/>
  <c r="P1623" i="2"/>
  <c r="J1623" i="2"/>
  <c r="F1623" i="2"/>
  <c r="R1622" i="2"/>
  <c r="P1622" i="2"/>
  <c r="J1622" i="2"/>
  <c r="F1622" i="2"/>
  <c r="R1621" i="2"/>
  <c r="T1621" i="2" s="1"/>
  <c r="P1621" i="2"/>
  <c r="J1621" i="2"/>
  <c r="F1621" i="2"/>
  <c r="R1620" i="2"/>
  <c r="T1620" i="2" s="1"/>
  <c r="P1620" i="2"/>
  <c r="J1620" i="2"/>
  <c r="F1620" i="2"/>
  <c r="R1619" i="2"/>
  <c r="T1619" i="2" s="1"/>
  <c r="P1619" i="2"/>
  <c r="J1619" i="2"/>
  <c r="F1619" i="2"/>
  <c r="R1618" i="2"/>
  <c r="P1618" i="2"/>
  <c r="J1618" i="2"/>
  <c r="F1618" i="2"/>
  <c r="R1617" i="2"/>
  <c r="T1617" i="2" s="1"/>
  <c r="P1617" i="2"/>
  <c r="J1617" i="2"/>
  <c r="F1617" i="2"/>
  <c r="R1616" i="2"/>
  <c r="T1616" i="2" s="1"/>
  <c r="P1616" i="2"/>
  <c r="J1616" i="2"/>
  <c r="F1616" i="2"/>
  <c r="R1615" i="2"/>
  <c r="T1615" i="2" s="1"/>
  <c r="P1615" i="2"/>
  <c r="J1615" i="2"/>
  <c r="F1615" i="2"/>
  <c r="R1614" i="2"/>
  <c r="P1614" i="2"/>
  <c r="J1614" i="2"/>
  <c r="F1614" i="2"/>
  <c r="R1613" i="2"/>
  <c r="S1613" i="2" s="1"/>
  <c r="P1613" i="2"/>
  <c r="J1613" i="2"/>
  <c r="F1613" i="2"/>
  <c r="R1612" i="2"/>
  <c r="T1612" i="2" s="1"/>
  <c r="P1612" i="2"/>
  <c r="J1612" i="2"/>
  <c r="F1612" i="2"/>
  <c r="R1611" i="2"/>
  <c r="P1611" i="2"/>
  <c r="J1611" i="2"/>
  <c r="F1611" i="2"/>
  <c r="R1610" i="2"/>
  <c r="P1610" i="2"/>
  <c r="J1610" i="2"/>
  <c r="F1610" i="2"/>
  <c r="R1609" i="2"/>
  <c r="T1609" i="2" s="1"/>
  <c r="P1609" i="2"/>
  <c r="J1609" i="2"/>
  <c r="F1609" i="2"/>
  <c r="R1608" i="2"/>
  <c r="T1608" i="2" s="1"/>
  <c r="P1608" i="2"/>
  <c r="J1608" i="2"/>
  <c r="F1608" i="2"/>
  <c r="R1607" i="2"/>
  <c r="T1607" i="2" s="1"/>
  <c r="P1607" i="2"/>
  <c r="J1607" i="2"/>
  <c r="F1607" i="2"/>
  <c r="R1606" i="2"/>
  <c r="P1606" i="2"/>
  <c r="J1606" i="2"/>
  <c r="F1606" i="2"/>
  <c r="R1605" i="2"/>
  <c r="T1605" i="2" s="1"/>
  <c r="P1605" i="2"/>
  <c r="J1605" i="2"/>
  <c r="F1605" i="2"/>
  <c r="R1604" i="2"/>
  <c r="T1604" i="2" s="1"/>
  <c r="P1604" i="2"/>
  <c r="J1604" i="2"/>
  <c r="F1604" i="2"/>
  <c r="R1603" i="2"/>
  <c r="P1603" i="2"/>
  <c r="J1603" i="2"/>
  <c r="F1603" i="2"/>
  <c r="R1602" i="2"/>
  <c r="P1602" i="2"/>
  <c r="J1602" i="2"/>
  <c r="F1602" i="2"/>
  <c r="R1601" i="2"/>
  <c r="T1601" i="2" s="1"/>
  <c r="P1601" i="2"/>
  <c r="J1601" i="2"/>
  <c r="F1601" i="2"/>
  <c r="R1600" i="2"/>
  <c r="T1600" i="2" s="1"/>
  <c r="P1600" i="2"/>
  <c r="J1600" i="2"/>
  <c r="F1600" i="2"/>
  <c r="R1599" i="2"/>
  <c r="T1599" i="2" s="1"/>
  <c r="P1599" i="2"/>
  <c r="J1599" i="2"/>
  <c r="F1599" i="2"/>
  <c r="R1598" i="2"/>
  <c r="P1598" i="2"/>
  <c r="J1598" i="2"/>
  <c r="F1598" i="2"/>
  <c r="R1597" i="2"/>
  <c r="T1597" i="2" s="1"/>
  <c r="P1597" i="2"/>
  <c r="J1597" i="2"/>
  <c r="F1597" i="2"/>
  <c r="R1596" i="2"/>
  <c r="T1596" i="2" s="1"/>
  <c r="P1596" i="2"/>
  <c r="J1596" i="2"/>
  <c r="F1596" i="2"/>
  <c r="R1595" i="2"/>
  <c r="P1595" i="2"/>
  <c r="J1595" i="2"/>
  <c r="F1595" i="2"/>
  <c r="P1594" i="2"/>
  <c r="J1594" i="2"/>
  <c r="F1594" i="2"/>
  <c r="R1593" i="2"/>
  <c r="P1593" i="2"/>
  <c r="J1593" i="2"/>
  <c r="F1593" i="2"/>
  <c r="R1592" i="2"/>
  <c r="T1592" i="2" s="1"/>
  <c r="P1592" i="2"/>
  <c r="J1592" i="2"/>
  <c r="F1592" i="2"/>
  <c r="R1591" i="2"/>
  <c r="T1591" i="2" s="1"/>
  <c r="P1591" i="2"/>
  <c r="J1591" i="2"/>
  <c r="F1591" i="2"/>
  <c r="R1590" i="2"/>
  <c r="T1590" i="2" s="1"/>
  <c r="P1590" i="2"/>
  <c r="J1590" i="2"/>
  <c r="F1590" i="2"/>
  <c r="R1589" i="2"/>
  <c r="P1589" i="2"/>
  <c r="J1589" i="2"/>
  <c r="F1589" i="2"/>
  <c r="R1588" i="2"/>
  <c r="T1588" i="2" s="1"/>
  <c r="P1588" i="2"/>
  <c r="J1588" i="2"/>
  <c r="F1588" i="2"/>
  <c r="R1587" i="2"/>
  <c r="T1587" i="2" s="1"/>
  <c r="P1587" i="2"/>
  <c r="J1587" i="2"/>
  <c r="F1587" i="2"/>
  <c r="R1586" i="2"/>
  <c r="T1586" i="2" s="1"/>
  <c r="P1586" i="2"/>
  <c r="J1586" i="2"/>
  <c r="F1586" i="2"/>
  <c r="R1585" i="2"/>
  <c r="P1585" i="2"/>
  <c r="J1585" i="2"/>
  <c r="F1585" i="2"/>
  <c r="R1584" i="2"/>
  <c r="T1584" i="2" s="1"/>
  <c r="P1584" i="2"/>
  <c r="J1584" i="2"/>
  <c r="F1584" i="2"/>
  <c r="R1583" i="2"/>
  <c r="T1583" i="2" s="1"/>
  <c r="P1583" i="2"/>
  <c r="J1583" i="2"/>
  <c r="F1583" i="2"/>
  <c r="R1582" i="2"/>
  <c r="T1582" i="2" s="1"/>
  <c r="P1582" i="2"/>
  <c r="J1582" i="2"/>
  <c r="F1582" i="2"/>
  <c r="R1581" i="2"/>
  <c r="T1581" i="2" s="1"/>
  <c r="P1581" i="2"/>
  <c r="J1581" i="2"/>
  <c r="F1581" i="2"/>
  <c r="R1580" i="2"/>
  <c r="T1580" i="2" s="1"/>
  <c r="P1580" i="2"/>
  <c r="J1580" i="2"/>
  <c r="F1580" i="2"/>
  <c r="R1579" i="2"/>
  <c r="T1579" i="2" s="1"/>
  <c r="P1579" i="2"/>
  <c r="J1579" i="2"/>
  <c r="F1579" i="2"/>
  <c r="R1578" i="2"/>
  <c r="T1578" i="2" s="1"/>
  <c r="P1578" i="2"/>
  <c r="J1578" i="2"/>
  <c r="F1578" i="2"/>
  <c r="R1577" i="2"/>
  <c r="S1577" i="2" s="1"/>
  <c r="P1577" i="2"/>
  <c r="J1577" i="2"/>
  <c r="F1577" i="2"/>
  <c r="R1576" i="2"/>
  <c r="S1576" i="2" s="1"/>
  <c r="P1576" i="2"/>
  <c r="J1576" i="2"/>
  <c r="F1576" i="2"/>
  <c r="R1575" i="2"/>
  <c r="T1575" i="2" s="1"/>
  <c r="P1575" i="2"/>
  <c r="J1575" i="2"/>
  <c r="F1575" i="2"/>
  <c r="R1574" i="2"/>
  <c r="T1574" i="2" s="1"/>
  <c r="P1574" i="2"/>
  <c r="J1574" i="2"/>
  <c r="F1574" i="2"/>
  <c r="R1573" i="2"/>
  <c r="S1573" i="2" s="1"/>
  <c r="P1573" i="2"/>
  <c r="J1573" i="2"/>
  <c r="F1573" i="2"/>
  <c r="R1572" i="2"/>
  <c r="S1572" i="2" s="1"/>
  <c r="P1572" i="2"/>
  <c r="J1572" i="2"/>
  <c r="F1572" i="2"/>
  <c r="R1571" i="2"/>
  <c r="T1571" i="2" s="1"/>
  <c r="P1571" i="2"/>
  <c r="J1571" i="2"/>
  <c r="F1571" i="2"/>
  <c r="R1570" i="2"/>
  <c r="T1570" i="2" s="1"/>
  <c r="P1570" i="2"/>
  <c r="J1570" i="2"/>
  <c r="F1570" i="2"/>
  <c r="R1569" i="2"/>
  <c r="T1569" i="2" s="1"/>
  <c r="P1569" i="2"/>
  <c r="J1569" i="2"/>
  <c r="F1569" i="2"/>
  <c r="R1568" i="2"/>
  <c r="P1568" i="2"/>
  <c r="J1568" i="2"/>
  <c r="F1568" i="2"/>
  <c r="R1567" i="2"/>
  <c r="T1567" i="2" s="1"/>
  <c r="P1567" i="2"/>
  <c r="J1567" i="2"/>
  <c r="F1567" i="2"/>
  <c r="R1566" i="2"/>
  <c r="T1566" i="2" s="1"/>
  <c r="P1566" i="2"/>
  <c r="J1566" i="2"/>
  <c r="F1566" i="2"/>
  <c r="R1565" i="2"/>
  <c r="S1565" i="2" s="1"/>
  <c r="P1565" i="2"/>
  <c r="J1565" i="2"/>
  <c r="F1565" i="2"/>
  <c r="R1564" i="2"/>
  <c r="T1564" i="2" s="1"/>
  <c r="P1564" i="2"/>
  <c r="J1564" i="2"/>
  <c r="F1564" i="2"/>
  <c r="R1563" i="2"/>
  <c r="T1563" i="2" s="1"/>
  <c r="P1563" i="2"/>
  <c r="J1563" i="2"/>
  <c r="F1563" i="2"/>
  <c r="R1562" i="2"/>
  <c r="T1562" i="2" s="1"/>
  <c r="P1562" i="2"/>
  <c r="J1562" i="2"/>
  <c r="F1562" i="2"/>
  <c r="R1561" i="2"/>
  <c r="P1561" i="2"/>
  <c r="J1561" i="2"/>
  <c r="F1561" i="2"/>
  <c r="R1560" i="2"/>
  <c r="T1560" i="2" s="1"/>
  <c r="P1560" i="2"/>
  <c r="J1560" i="2"/>
  <c r="F1560" i="2"/>
  <c r="R1559" i="2"/>
  <c r="T1559" i="2" s="1"/>
  <c r="P1559" i="2"/>
  <c r="J1559" i="2"/>
  <c r="F1559" i="2"/>
  <c r="R1558" i="2"/>
  <c r="T1558" i="2" s="1"/>
  <c r="P1558" i="2"/>
  <c r="J1558" i="2"/>
  <c r="F1558" i="2"/>
  <c r="R1557" i="2"/>
  <c r="P1557" i="2"/>
  <c r="J1557" i="2"/>
  <c r="F1557" i="2"/>
  <c r="R1556" i="2"/>
  <c r="T1556" i="2" s="1"/>
  <c r="P1556" i="2"/>
  <c r="J1556" i="2"/>
  <c r="F1556" i="2"/>
  <c r="R1555" i="2"/>
  <c r="T1555" i="2" s="1"/>
  <c r="P1555" i="2"/>
  <c r="J1555" i="2"/>
  <c r="F1555" i="2"/>
  <c r="R1554" i="2"/>
  <c r="T1554" i="2" s="1"/>
  <c r="P1554" i="2"/>
  <c r="J1554" i="2"/>
  <c r="F1554" i="2"/>
  <c r="R1553" i="2"/>
  <c r="S1553" i="2" s="1"/>
  <c r="P1553" i="2"/>
  <c r="J1553" i="2"/>
  <c r="F1553" i="2"/>
  <c r="R1552" i="2"/>
  <c r="T1552" i="2" s="1"/>
  <c r="P1552" i="2"/>
  <c r="J1552" i="2"/>
  <c r="F1552" i="2"/>
  <c r="R1551" i="2"/>
  <c r="T1551" i="2" s="1"/>
  <c r="P1551" i="2"/>
  <c r="J1551" i="2"/>
  <c r="F1551" i="2"/>
  <c r="R1550" i="2"/>
  <c r="T1550" i="2" s="1"/>
  <c r="P1550" i="2"/>
  <c r="J1550" i="2"/>
  <c r="F1550" i="2"/>
  <c r="R1549" i="2"/>
  <c r="T1549" i="2" s="1"/>
  <c r="P1549" i="2"/>
  <c r="J1549" i="2"/>
  <c r="F1549" i="2"/>
  <c r="R1548" i="2"/>
  <c r="T1548" i="2" s="1"/>
  <c r="P1548" i="2"/>
  <c r="J1548" i="2"/>
  <c r="F1548" i="2"/>
  <c r="R1547" i="2"/>
  <c r="T1547" i="2" s="1"/>
  <c r="P1547" i="2"/>
  <c r="J1547" i="2"/>
  <c r="F1547" i="2"/>
  <c r="R1546" i="2"/>
  <c r="T1546" i="2" s="1"/>
  <c r="P1546" i="2"/>
  <c r="J1546" i="2"/>
  <c r="F1546" i="2"/>
  <c r="R1545" i="2"/>
  <c r="T1545" i="2" s="1"/>
  <c r="P1545" i="2"/>
  <c r="J1545" i="2"/>
  <c r="F1545" i="2"/>
  <c r="R1544" i="2"/>
  <c r="T1544" i="2" s="1"/>
  <c r="P1544" i="2"/>
  <c r="J1544" i="2"/>
  <c r="F1544" i="2"/>
  <c r="R1543" i="2"/>
  <c r="T1543" i="2" s="1"/>
  <c r="P1543" i="2"/>
  <c r="J1543" i="2"/>
  <c r="F1543" i="2"/>
  <c r="R1542" i="2"/>
  <c r="T1542" i="2" s="1"/>
  <c r="P1542" i="2"/>
  <c r="J1542" i="2"/>
  <c r="F1542" i="2"/>
  <c r="R1541" i="2"/>
  <c r="P1541" i="2"/>
  <c r="J1541" i="2"/>
  <c r="F1541" i="2"/>
  <c r="R1540" i="2"/>
  <c r="P1540" i="2"/>
  <c r="J1540" i="2"/>
  <c r="F1540" i="2"/>
  <c r="R1539" i="2"/>
  <c r="T1539" i="2" s="1"/>
  <c r="P1539" i="2"/>
  <c r="J1539" i="2"/>
  <c r="F1539" i="2"/>
  <c r="R1538" i="2"/>
  <c r="T1538" i="2" s="1"/>
  <c r="P1538" i="2"/>
  <c r="J1538" i="2"/>
  <c r="F1538" i="2"/>
  <c r="R1537" i="2"/>
  <c r="S1537" i="2" s="1"/>
  <c r="P1537" i="2"/>
  <c r="J1537" i="2"/>
  <c r="F1537" i="2"/>
  <c r="R1536" i="2"/>
  <c r="P1536" i="2"/>
  <c r="J1536" i="2"/>
  <c r="F1536" i="2"/>
  <c r="R1535" i="2"/>
  <c r="T1535" i="2" s="1"/>
  <c r="P1535" i="2"/>
  <c r="J1535" i="2"/>
  <c r="F1535" i="2"/>
  <c r="R1534" i="2"/>
  <c r="T1534" i="2" s="1"/>
  <c r="P1534" i="2"/>
  <c r="J1534" i="2"/>
  <c r="F1534" i="2"/>
  <c r="R1533" i="2"/>
  <c r="P1533" i="2"/>
  <c r="J1533" i="2"/>
  <c r="F1533" i="2"/>
  <c r="R1532" i="2"/>
  <c r="P1532" i="2"/>
  <c r="J1532" i="2"/>
  <c r="F1532" i="2"/>
  <c r="R1531" i="2"/>
  <c r="P1531" i="2"/>
  <c r="J1531" i="2"/>
  <c r="F1531" i="2"/>
  <c r="R1530" i="2"/>
  <c r="T1530" i="2" s="1"/>
  <c r="P1530" i="2"/>
  <c r="J1530" i="2"/>
  <c r="F1530" i="2"/>
  <c r="R1529" i="2"/>
  <c r="S1529" i="2" s="1"/>
  <c r="P1529" i="2"/>
  <c r="J1529" i="2"/>
  <c r="F1529" i="2"/>
  <c r="R1528" i="2"/>
  <c r="T1528" i="2" s="1"/>
  <c r="P1528" i="2"/>
  <c r="J1528" i="2"/>
  <c r="F1528" i="2"/>
  <c r="R1527" i="2"/>
  <c r="P1527" i="2"/>
  <c r="J1527" i="2"/>
  <c r="F1527" i="2"/>
  <c r="R1526" i="2"/>
  <c r="P1526" i="2"/>
  <c r="J1526" i="2"/>
  <c r="F1526" i="2"/>
  <c r="R1525" i="2"/>
  <c r="P1525" i="2"/>
  <c r="J1525" i="2"/>
  <c r="F1525" i="2"/>
  <c r="R1524" i="2"/>
  <c r="S1524" i="2" s="1"/>
  <c r="P1524" i="2"/>
  <c r="J1524" i="2"/>
  <c r="F1524" i="2"/>
  <c r="R1523" i="2"/>
  <c r="P1523" i="2"/>
  <c r="J1523" i="2"/>
  <c r="F1523" i="2"/>
  <c r="R1522" i="2"/>
  <c r="T1522" i="2" s="1"/>
  <c r="P1522" i="2"/>
  <c r="J1522" i="2"/>
  <c r="F1522" i="2"/>
  <c r="R1521" i="2"/>
  <c r="S1521" i="2" s="1"/>
  <c r="P1521" i="2"/>
  <c r="J1521" i="2"/>
  <c r="F1521" i="2"/>
  <c r="R1520" i="2"/>
  <c r="T1520" i="2" s="1"/>
  <c r="P1520" i="2"/>
  <c r="J1520" i="2"/>
  <c r="F1520" i="2"/>
  <c r="R1519" i="2"/>
  <c r="P1519" i="2"/>
  <c r="J1519" i="2"/>
  <c r="F1519" i="2"/>
  <c r="R1518" i="2"/>
  <c r="P1518" i="2"/>
  <c r="J1518" i="2"/>
  <c r="F1518" i="2"/>
  <c r="R1517" i="2"/>
  <c r="S1517" i="2" s="1"/>
  <c r="P1517" i="2"/>
  <c r="J1517" i="2"/>
  <c r="F1517" i="2"/>
  <c r="R1516" i="2"/>
  <c r="T1516" i="2" s="1"/>
  <c r="P1516" i="2"/>
  <c r="J1516" i="2"/>
  <c r="F1516" i="2"/>
  <c r="R1515" i="2"/>
  <c r="P1515" i="2"/>
  <c r="J1515" i="2"/>
  <c r="F1515" i="2"/>
  <c r="R1514" i="2"/>
  <c r="T1514" i="2" s="1"/>
  <c r="P1514" i="2"/>
  <c r="J1514" i="2"/>
  <c r="F1514" i="2"/>
  <c r="R1513" i="2"/>
  <c r="P1513" i="2"/>
  <c r="J1513" i="2"/>
  <c r="F1513" i="2"/>
  <c r="R1512" i="2"/>
  <c r="T1512" i="2" s="1"/>
  <c r="P1512" i="2"/>
  <c r="J1512" i="2"/>
  <c r="F1512" i="2"/>
  <c r="R1511" i="2"/>
  <c r="P1511" i="2"/>
  <c r="J1511" i="2"/>
  <c r="F1511" i="2"/>
  <c r="R1510" i="2"/>
  <c r="P1510" i="2"/>
  <c r="J1510" i="2"/>
  <c r="F1510" i="2"/>
  <c r="R1509" i="2"/>
  <c r="S1509" i="2" s="1"/>
  <c r="P1509" i="2"/>
  <c r="J1509" i="2"/>
  <c r="F1509" i="2"/>
  <c r="R1508" i="2"/>
  <c r="S1508" i="2" s="1"/>
  <c r="P1508" i="2"/>
  <c r="J1508" i="2"/>
  <c r="F1508" i="2"/>
  <c r="R1507" i="2"/>
  <c r="P1507" i="2"/>
  <c r="J1507" i="2"/>
  <c r="F1507" i="2"/>
  <c r="R1506" i="2"/>
  <c r="T1506" i="2" s="1"/>
  <c r="P1506" i="2"/>
  <c r="J1506" i="2"/>
  <c r="F1506" i="2"/>
  <c r="R1505" i="2"/>
  <c r="S1505" i="2" s="1"/>
  <c r="P1505" i="2"/>
  <c r="J1505" i="2"/>
  <c r="F1505" i="2"/>
  <c r="R1504" i="2"/>
  <c r="T1504" i="2" s="1"/>
  <c r="P1504" i="2"/>
  <c r="J1504" i="2"/>
  <c r="F1504" i="2"/>
  <c r="R1503" i="2"/>
  <c r="P1503" i="2"/>
  <c r="J1503" i="2"/>
  <c r="F1503" i="2"/>
  <c r="R1502" i="2"/>
  <c r="P1502" i="2"/>
  <c r="J1502" i="2"/>
  <c r="F1502" i="2"/>
  <c r="R1501" i="2"/>
  <c r="S1501" i="2" s="1"/>
  <c r="P1501" i="2"/>
  <c r="J1501" i="2"/>
  <c r="F1501" i="2"/>
  <c r="R1500" i="2"/>
  <c r="S1500" i="2" s="1"/>
  <c r="P1500" i="2"/>
  <c r="J1500" i="2"/>
  <c r="F1500" i="2"/>
  <c r="R1499" i="2"/>
  <c r="P1499" i="2"/>
  <c r="J1499" i="2"/>
  <c r="F1499" i="2"/>
  <c r="R1498" i="2"/>
  <c r="T1498" i="2" s="1"/>
  <c r="P1498" i="2"/>
  <c r="J1498" i="2"/>
  <c r="F1498" i="2"/>
  <c r="R1497" i="2"/>
  <c r="P1497" i="2"/>
  <c r="J1497" i="2"/>
  <c r="F1497" i="2"/>
  <c r="R1496" i="2"/>
  <c r="T1496" i="2" s="1"/>
  <c r="P1496" i="2"/>
  <c r="J1496" i="2"/>
  <c r="F1496" i="2"/>
  <c r="R1495" i="2"/>
  <c r="P1495" i="2"/>
  <c r="J1495" i="2"/>
  <c r="F1495" i="2"/>
  <c r="R1494" i="2"/>
  <c r="P1494" i="2"/>
  <c r="J1494" i="2"/>
  <c r="F1494" i="2"/>
  <c r="R1493" i="2"/>
  <c r="S1493" i="2" s="1"/>
  <c r="P1493" i="2"/>
  <c r="J1493" i="2"/>
  <c r="F1493" i="2"/>
  <c r="R1492" i="2"/>
  <c r="S1492" i="2" s="1"/>
  <c r="P1492" i="2"/>
  <c r="J1492" i="2"/>
  <c r="F1492" i="2"/>
  <c r="R1491" i="2"/>
  <c r="P1491" i="2"/>
  <c r="J1491" i="2"/>
  <c r="F1491" i="2"/>
  <c r="R1490" i="2"/>
  <c r="T1490" i="2" s="1"/>
  <c r="P1490" i="2"/>
  <c r="J1490" i="2"/>
  <c r="F1490" i="2"/>
  <c r="R1489" i="2"/>
  <c r="P1489" i="2"/>
  <c r="J1489" i="2"/>
  <c r="F1489" i="2"/>
  <c r="R1488" i="2"/>
  <c r="T1488" i="2" s="1"/>
  <c r="P1488" i="2"/>
  <c r="J1488" i="2"/>
  <c r="F1488" i="2"/>
  <c r="R1487" i="2"/>
  <c r="P1487" i="2"/>
  <c r="J1487" i="2"/>
  <c r="F1487" i="2"/>
  <c r="R1486" i="2"/>
  <c r="P1486" i="2"/>
  <c r="J1486" i="2"/>
  <c r="F1486" i="2"/>
  <c r="R1485" i="2"/>
  <c r="S1485" i="2" s="1"/>
  <c r="P1485" i="2"/>
  <c r="J1485" i="2"/>
  <c r="F1485" i="2"/>
  <c r="R1484" i="2"/>
  <c r="S1484" i="2" s="1"/>
  <c r="P1484" i="2"/>
  <c r="J1484" i="2"/>
  <c r="F1484" i="2"/>
  <c r="R1483" i="2"/>
  <c r="P1483" i="2"/>
  <c r="J1483" i="2"/>
  <c r="F1483" i="2"/>
  <c r="R1482" i="2"/>
  <c r="T1482" i="2" s="1"/>
  <c r="P1482" i="2"/>
  <c r="J1482" i="2"/>
  <c r="F1482" i="2"/>
  <c r="R1481" i="2"/>
  <c r="S1481" i="2" s="1"/>
  <c r="P1481" i="2"/>
  <c r="J1481" i="2"/>
  <c r="F1481" i="2"/>
  <c r="R1480" i="2"/>
  <c r="T1480" i="2" s="1"/>
  <c r="P1480" i="2"/>
  <c r="J1480" i="2"/>
  <c r="F1480" i="2"/>
  <c r="R1479" i="2"/>
  <c r="P1479" i="2"/>
  <c r="J1479" i="2"/>
  <c r="F1479" i="2"/>
  <c r="R1478" i="2"/>
  <c r="P1478" i="2"/>
  <c r="J1478" i="2"/>
  <c r="F1478" i="2"/>
  <c r="R1477" i="2"/>
  <c r="S1477" i="2" s="1"/>
  <c r="P1477" i="2"/>
  <c r="J1477" i="2"/>
  <c r="F1477" i="2"/>
  <c r="R1476" i="2"/>
  <c r="T1476" i="2" s="1"/>
  <c r="P1476" i="2"/>
  <c r="J1476" i="2"/>
  <c r="F1476" i="2"/>
  <c r="R1475" i="2"/>
  <c r="P1475" i="2"/>
  <c r="J1475" i="2"/>
  <c r="F1475" i="2"/>
  <c r="R1474" i="2"/>
  <c r="T1474" i="2" s="1"/>
  <c r="P1474" i="2"/>
  <c r="J1474" i="2"/>
  <c r="F1474" i="2"/>
  <c r="R1473" i="2"/>
  <c r="S1473" i="2" s="1"/>
  <c r="P1473" i="2"/>
  <c r="J1473" i="2"/>
  <c r="F1473" i="2"/>
  <c r="R1472" i="2"/>
  <c r="T1472" i="2" s="1"/>
  <c r="P1472" i="2"/>
  <c r="J1472" i="2"/>
  <c r="F1472" i="2"/>
  <c r="R1471" i="2"/>
  <c r="T1471" i="2" s="1"/>
  <c r="P1471" i="2"/>
  <c r="J1471" i="2"/>
  <c r="F1471" i="2"/>
  <c r="R1470" i="2"/>
  <c r="T1470" i="2" s="1"/>
  <c r="P1470" i="2"/>
  <c r="J1470" i="2"/>
  <c r="F1470" i="2"/>
  <c r="R1469" i="2"/>
  <c r="S1469" i="2" s="1"/>
  <c r="P1469" i="2"/>
  <c r="J1469" i="2"/>
  <c r="F1469" i="2"/>
  <c r="R1468" i="2"/>
  <c r="T1468" i="2" s="1"/>
  <c r="P1468" i="2"/>
  <c r="J1468" i="2"/>
  <c r="F1468" i="2"/>
  <c r="R1467" i="2"/>
  <c r="T1467" i="2" s="1"/>
  <c r="P1467" i="2"/>
  <c r="J1467" i="2"/>
  <c r="F1467" i="2"/>
  <c r="R1466" i="2"/>
  <c r="T1466" i="2" s="1"/>
  <c r="P1466" i="2"/>
  <c r="J1466" i="2"/>
  <c r="F1466" i="2"/>
  <c r="R1465" i="2"/>
  <c r="P1465" i="2"/>
  <c r="J1465" i="2"/>
  <c r="F1465" i="2"/>
  <c r="R1464" i="2"/>
  <c r="T1464" i="2" s="1"/>
  <c r="P1464" i="2"/>
  <c r="J1464" i="2"/>
  <c r="F1464" i="2"/>
  <c r="R1463" i="2"/>
  <c r="T1463" i="2" s="1"/>
  <c r="P1463" i="2"/>
  <c r="J1463" i="2"/>
  <c r="F1463" i="2"/>
  <c r="R1462" i="2"/>
  <c r="T1462" i="2" s="1"/>
  <c r="P1462" i="2"/>
  <c r="J1462" i="2"/>
  <c r="F1462" i="2"/>
  <c r="R1461" i="2"/>
  <c r="S1461" i="2" s="1"/>
  <c r="P1461" i="2"/>
  <c r="J1461" i="2"/>
  <c r="F1461" i="2"/>
  <c r="R1460" i="2"/>
  <c r="T1460" i="2" s="1"/>
  <c r="P1460" i="2"/>
  <c r="J1460" i="2"/>
  <c r="F1460" i="2"/>
  <c r="R1459" i="2"/>
  <c r="T1459" i="2" s="1"/>
  <c r="P1459" i="2"/>
  <c r="J1459" i="2"/>
  <c r="F1459" i="2"/>
  <c r="R1458" i="2"/>
  <c r="T1458" i="2" s="1"/>
  <c r="P1458" i="2"/>
  <c r="J1458" i="2"/>
  <c r="F1458" i="2"/>
  <c r="R1457" i="2"/>
  <c r="P1457" i="2"/>
  <c r="J1457" i="2"/>
  <c r="F1457" i="2"/>
  <c r="R1456" i="2"/>
  <c r="T1456" i="2" s="1"/>
  <c r="P1456" i="2"/>
  <c r="J1456" i="2"/>
  <c r="F1456" i="2"/>
  <c r="R1455" i="2"/>
  <c r="T1455" i="2" s="1"/>
  <c r="P1455" i="2"/>
  <c r="J1455" i="2"/>
  <c r="F1455" i="2"/>
  <c r="R1454" i="2"/>
  <c r="P1454" i="2"/>
  <c r="J1454" i="2"/>
  <c r="F1454" i="2"/>
  <c r="R1453" i="2"/>
  <c r="S1453" i="2" s="1"/>
  <c r="P1453" i="2"/>
  <c r="J1453" i="2"/>
  <c r="F1453" i="2"/>
  <c r="R1452" i="2"/>
  <c r="T1452" i="2" s="1"/>
  <c r="P1452" i="2"/>
  <c r="J1452" i="2"/>
  <c r="F1452" i="2"/>
  <c r="R1451" i="2"/>
  <c r="S1451" i="2" s="1"/>
  <c r="P1451" i="2"/>
  <c r="J1451" i="2"/>
  <c r="F1451" i="2"/>
  <c r="R1450" i="2"/>
  <c r="P1450" i="2"/>
  <c r="J1450" i="2"/>
  <c r="F1450" i="2"/>
  <c r="R1449" i="2"/>
  <c r="P1449" i="2"/>
  <c r="J1449" i="2"/>
  <c r="F1449" i="2"/>
  <c r="R1448" i="2"/>
  <c r="T1448" i="2" s="1"/>
  <c r="P1448" i="2"/>
  <c r="J1448" i="2"/>
  <c r="F1448" i="2"/>
  <c r="R1447" i="2"/>
  <c r="T1447" i="2" s="1"/>
  <c r="P1447" i="2"/>
  <c r="J1447" i="2"/>
  <c r="F1447" i="2"/>
  <c r="R1446" i="2"/>
  <c r="T1446" i="2" s="1"/>
  <c r="P1446" i="2"/>
  <c r="J1446" i="2"/>
  <c r="F1446" i="2"/>
  <c r="R1445" i="2"/>
  <c r="S1445" i="2" s="1"/>
  <c r="P1445" i="2"/>
  <c r="J1445" i="2"/>
  <c r="F1445" i="2"/>
  <c r="R1444" i="2"/>
  <c r="S1444" i="2" s="1"/>
  <c r="P1444" i="2"/>
  <c r="J1444" i="2"/>
  <c r="F1444" i="2"/>
  <c r="R1443" i="2"/>
  <c r="P1443" i="2"/>
  <c r="J1443" i="2"/>
  <c r="F1443" i="2"/>
  <c r="R1442" i="2"/>
  <c r="T1442" i="2" s="1"/>
  <c r="P1442" i="2"/>
  <c r="J1442" i="2"/>
  <c r="F1442" i="2"/>
  <c r="R1441" i="2"/>
  <c r="T1441" i="2" s="1"/>
  <c r="P1441" i="2"/>
  <c r="J1441" i="2"/>
  <c r="F1441" i="2"/>
  <c r="R1440" i="2"/>
  <c r="S1440" i="2" s="1"/>
  <c r="P1440" i="2"/>
  <c r="J1440" i="2"/>
  <c r="F1440" i="2"/>
  <c r="R1439" i="2"/>
  <c r="P1439" i="2"/>
  <c r="J1439" i="2"/>
  <c r="F1439" i="2"/>
  <c r="R1438" i="2"/>
  <c r="T1438" i="2" s="1"/>
  <c r="P1438" i="2"/>
  <c r="I1438" i="2"/>
  <c r="J1438" i="2" s="1"/>
  <c r="F1438" i="2"/>
  <c r="R1437" i="2"/>
  <c r="S1437" i="2" s="1"/>
  <c r="P1437" i="2"/>
  <c r="J1437" i="2"/>
  <c r="F1437" i="2"/>
  <c r="R1436" i="2"/>
  <c r="P1436" i="2"/>
  <c r="J1436" i="2"/>
  <c r="F1436" i="2"/>
  <c r="R1435" i="2"/>
  <c r="T1435" i="2" s="1"/>
  <c r="P1435" i="2"/>
  <c r="J1435" i="2"/>
  <c r="F1435" i="2"/>
  <c r="R1434" i="2"/>
  <c r="T1434" i="2" s="1"/>
  <c r="P1434" i="2"/>
  <c r="J1434" i="2"/>
  <c r="F1434" i="2"/>
  <c r="R1433" i="2"/>
  <c r="P1433" i="2"/>
  <c r="J1433" i="2"/>
  <c r="F1433" i="2"/>
  <c r="R1432" i="2"/>
  <c r="T1432" i="2" s="1"/>
  <c r="P1432" i="2"/>
  <c r="J1432" i="2"/>
  <c r="F1432" i="2"/>
  <c r="R1431" i="2"/>
  <c r="T1431" i="2" s="1"/>
  <c r="P1431" i="2"/>
  <c r="J1431" i="2"/>
  <c r="F1431" i="2"/>
  <c r="R1430" i="2"/>
  <c r="T1430" i="2" s="1"/>
  <c r="P1430" i="2"/>
  <c r="J1430" i="2"/>
  <c r="F1430" i="2"/>
  <c r="R1429" i="2"/>
  <c r="S1429" i="2" s="1"/>
  <c r="P1429" i="2"/>
  <c r="J1429" i="2"/>
  <c r="F1429" i="2"/>
  <c r="R1428" i="2"/>
  <c r="T1428" i="2" s="1"/>
  <c r="P1428" i="2"/>
  <c r="J1428" i="2"/>
  <c r="F1428" i="2"/>
  <c r="R1427" i="2"/>
  <c r="T1427" i="2" s="1"/>
  <c r="P1427" i="2"/>
  <c r="J1427" i="2"/>
  <c r="F1427" i="2"/>
  <c r="R1426" i="2"/>
  <c r="T1426" i="2" s="1"/>
  <c r="P1426" i="2"/>
  <c r="J1426" i="2"/>
  <c r="F1426" i="2"/>
  <c r="R1425" i="2"/>
  <c r="T1425" i="2" s="1"/>
  <c r="P1425" i="2"/>
  <c r="J1425" i="2"/>
  <c r="F1425" i="2"/>
  <c r="R1424" i="2"/>
  <c r="T1424" i="2" s="1"/>
  <c r="P1424" i="2"/>
  <c r="J1424" i="2"/>
  <c r="F1424" i="2"/>
  <c r="R1423" i="2"/>
  <c r="T1423" i="2" s="1"/>
  <c r="P1423" i="2"/>
  <c r="J1423" i="2"/>
  <c r="F1423" i="2"/>
  <c r="R1422" i="2"/>
  <c r="T1422" i="2" s="1"/>
  <c r="P1422" i="2"/>
  <c r="J1422" i="2"/>
  <c r="F1422" i="2"/>
  <c r="R1421" i="2"/>
  <c r="T1421" i="2" s="1"/>
  <c r="P1421" i="2"/>
  <c r="J1421" i="2"/>
  <c r="F1421" i="2"/>
  <c r="R1420" i="2"/>
  <c r="T1420" i="2" s="1"/>
  <c r="P1420" i="2"/>
  <c r="J1420" i="2"/>
  <c r="F1420" i="2"/>
  <c r="R1419" i="2"/>
  <c r="T1419" i="2" s="1"/>
  <c r="P1419" i="2"/>
  <c r="J1419" i="2"/>
  <c r="F1419" i="2"/>
  <c r="R1418" i="2"/>
  <c r="T1418" i="2" s="1"/>
  <c r="P1418" i="2"/>
  <c r="J1418" i="2"/>
  <c r="F1418" i="2"/>
  <c r="R1417" i="2"/>
  <c r="T1417" i="2" s="1"/>
  <c r="P1417" i="2"/>
  <c r="J1417" i="2"/>
  <c r="F1417" i="2"/>
  <c r="R1416" i="2"/>
  <c r="T1416" i="2" s="1"/>
  <c r="P1416" i="2"/>
  <c r="J1416" i="2"/>
  <c r="F1416" i="2"/>
  <c r="R1415" i="2"/>
  <c r="T1415" i="2" s="1"/>
  <c r="P1415" i="2"/>
  <c r="J1415" i="2"/>
  <c r="F1415" i="2"/>
  <c r="R1414" i="2"/>
  <c r="T1414" i="2" s="1"/>
  <c r="P1414" i="2"/>
  <c r="J1414" i="2"/>
  <c r="F1414" i="2"/>
  <c r="R1413" i="2"/>
  <c r="T1413" i="2" s="1"/>
  <c r="P1413" i="2"/>
  <c r="J1413" i="2"/>
  <c r="F1413" i="2"/>
  <c r="R1412" i="2"/>
  <c r="T1412" i="2" s="1"/>
  <c r="P1412" i="2"/>
  <c r="J1412" i="2"/>
  <c r="F1412" i="2"/>
  <c r="R1411" i="2"/>
  <c r="T1411" i="2" s="1"/>
  <c r="P1411" i="2"/>
  <c r="J1411" i="2"/>
  <c r="F1411" i="2"/>
  <c r="R1410" i="2"/>
  <c r="P1410" i="2"/>
  <c r="J1410" i="2"/>
  <c r="F1410" i="2"/>
  <c r="R1409" i="2"/>
  <c r="T1409" i="2" s="1"/>
  <c r="P1409" i="2"/>
  <c r="J1409" i="2"/>
  <c r="F1409" i="2"/>
  <c r="R1408" i="2"/>
  <c r="T1408" i="2" s="1"/>
  <c r="P1408" i="2"/>
  <c r="J1408" i="2"/>
  <c r="F1408" i="2"/>
  <c r="R1407" i="2"/>
  <c r="P1407" i="2"/>
  <c r="J1407" i="2"/>
  <c r="F1407" i="2"/>
  <c r="R1406" i="2"/>
  <c r="T1406" i="2" s="1"/>
  <c r="P1406" i="2"/>
  <c r="J1406" i="2"/>
  <c r="F1406" i="2"/>
  <c r="R1405" i="2"/>
  <c r="S1405" i="2" s="1"/>
  <c r="P1405" i="2"/>
  <c r="J1405" i="2"/>
  <c r="F1405" i="2"/>
  <c r="R1404" i="2"/>
  <c r="P1404" i="2"/>
  <c r="J1404" i="2"/>
  <c r="F1404" i="2"/>
  <c r="R1403" i="2"/>
  <c r="T1403" i="2" s="1"/>
  <c r="P1403" i="2"/>
  <c r="J1403" i="2"/>
  <c r="F1403" i="2"/>
  <c r="R1402" i="2"/>
  <c r="T1402" i="2" s="1"/>
  <c r="P1402" i="2"/>
  <c r="J1402" i="2"/>
  <c r="F1402" i="2"/>
  <c r="R1401" i="2"/>
  <c r="P1401" i="2"/>
  <c r="J1401" i="2"/>
  <c r="F1401" i="2"/>
  <c r="R1400" i="2"/>
  <c r="T1400" i="2" s="1"/>
  <c r="P1400" i="2"/>
  <c r="J1400" i="2"/>
  <c r="F1400" i="2"/>
  <c r="R1399" i="2"/>
  <c r="T1399" i="2" s="1"/>
  <c r="P1399" i="2"/>
  <c r="J1399" i="2"/>
  <c r="F1399" i="2"/>
  <c r="R1398" i="2"/>
  <c r="T1398" i="2" s="1"/>
  <c r="P1398" i="2"/>
  <c r="J1398" i="2"/>
  <c r="F1398" i="2"/>
  <c r="R1397" i="2"/>
  <c r="T1397" i="2" s="1"/>
  <c r="P1397" i="2"/>
  <c r="J1397" i="2"/>
  <c r="F1397" i="2"/>
  <c r="R1396" i="2"/>
  <c r="T1396" i="2" s="1"/>
  <c r="P1396" i="2"/>
  <c r="J1396" i="2"/>
  <c r="F1396" i="2"/>
  <c r="R1395" i="2"/>
  <c r="T1395" i="2" s="1"/>
  <c r="P1395" i="2"/>
  <c r="J1395" i="2"/>
  <c r="F1395" i="2"/>
  <c r="R1394" i="2"/>
  <c r="T1394" i="2" s="1"/>
  <c r="P1394" i="2"/>
  <c r="J1394" i="2"/>
  <c r="F1394" i="2"/>
  <c r="R1393" i="2"/>
  <c r="T1393" i="2" s="1"/>
  <c r="P1393" i="2"/>
  <c r="J1393" i="2"/>
  <c r="F1393" i="2"/>
  <c r="R1392" i="2"/>
  <c r="T1392" i="2" s="1"/>
  <c r="P1392" i="2"/>
  <c r="J1392" i="2"/>
  <c r="F1392" i="2"/>
  <c r="R1391" i="2"/>
  <c r="T1391" i="2" s="1"/>
  <c r="P1391" i="2"/>
  <c r="J1391" i="2"/>
  <c r="F1391" i="2"/>
  <c r="R1390" i="2"/>
  <c r="T1390" i="2" s="1"/>
  <c r="P1390" i="2"/>
  <c r="J1390" i="2"/>
  <c r="F1390" i="2"/>
  <c r="R1389" i="2"/>
  <c r="T1389" i="2" s="1"/>
  <c r="P1389" i="2"/>
  <c r="J1389" i="2"/>
  <c r="F1389" i="2"/>
  <c r="R1388" i="2"/>
  <c r="T1388" i="2" s="1"/>
  <c r="P1388" i="2"/>
  <c r="J1388" i="2"/>
  <c r="F1388" i="2"/>
  <c r="R1387" i="2"/>
  <c r="T1387" i="2" s="1"/>
  <c r="P1387" i="2"/>
  <c r="J1387" i="2"/>
  <c r="F1387" i="2"/>
  <c r="R1386" i="2"/>
  <c r="T1386" i="2" s="1"/>
  <c r="P1386" i="2"/>
  <c r="J1386" i="2"/>
  <c r="F1386" i="2"/>
  <c r="R1385" i="2"/>
  <c r="T1385" i="2" s="1"/>
  <c r="P1385" i="2"/>
  <c r="J1385" i="2"/>
  <c r="F1385" i="2"/>
  <c r="R1384" i="2"/>
  <c r="T1384" i="2" s="1"/>
  <c r="P1384" i="2"/>
  <c r="J1384" i="2"/>
  <c r="F1384" i="2"/>
  <c r="R1383" i="2"/>
  <c r="T1383" i="2" s="1"/>
  <c r="P1383" i="2"/>
  <c r="J1383" i="2"/>
  <c r="F1383" i="2"/>
  <c r="R1382" i="2"/>
  <c r="T1382" i="2" s="1"/>
  <c r="P1382" i="2"/>
  <c r="J1382" i="2"/>
  <c r="F1382" i="2"/>
  <c r="R1381" i="2"/>
  <c r="T1381" i="2" s="1"/>
  <c r="P1381" i="2"/>
  <c r="J1381" i="2"/>
  <c r="F1381" i="2"/>
  <c r="R1380" i="2"/>
  <c r="T1380" i="2" s="1"/>
  <c r="P1380" i="2"/>
  <c r="J1380" i="2"/>
  <c r="F1380" i="2"/>
  <c r="R1379" i="2"/>
  <c r="T1379" i="2" s="1"/>
  <c r="P1379" i="2"/>
  <c r="J1379" i="2"/>
  <c r="F1379" i="2"/>
  <c r="R1378" i="2"/>
  <c r="P1378" i="2"/>
  <c r="J1378" i="2"/>
  <c r="F1378" i="2"/>
  <c r="R1377" i="2"/>
  <c r="T1377" i="2" s="1"/>
  <c r="P1377" i="2"/>
  <c r="J1377" i="2"/>
  <c r="F1377" i="2"/>
  <c r="R1376" i="2"/>
  <c r="T1376" i="2" s="1"/>
  <c r="P1376" i="2"/>
  <c r="J1376" i="2"/>
  <c r="F1376" i="2"/>
  <c r="R1375" i="2"/>
  <c r="P1375" i="2"/>
  <c r="J1375" i="2"/>
  <c r="F1375" i="2"/>
  <c r="R1374" i="2"/>
  <c r="T1374" i="2" s="1"/>
  <c r="P1374" i="2"/>
  <c r="J1374" i="2"/>
  <c r="F1374" i="2"/>
  <c r="R1373" i="2"/>
  <c r="S1373" i="2" s="1"/>
  <c r="P1373" i="2"/>
  <c r="J1373" i="2"/>
  <c r="F1373" i="2"/>
  <c r="R1372" i="2"/>
  <c r="P1372" i="2"/>
  <c r="J1372" i="2"/>
  <c r="F1372" i="2"/>
  <c r="R1371" i="2"/>
  <c r="T1371" i="2" s="1"/>
  <c r="P1371" i="2"/>
  <c r="J1371" i="2"/>
  <c r="F1371" i="2"/>
  <c r="R1370" i="2"/>
  <c r="T1370" i="2" s="1"/>
  <c r="P1370" i="2"/>
  <c r="J1370" i="2"/>
  <c r="F1370" i="2"/>
  <c r="R1369" i="2"/>
  <c r="P1369" i="2"/>
  <c r="J1369" i="2"/>
  <c r="F1369" i="2"/>
  <c r="R1368" i="2"/>
  <c r="T1368" i="2" s="1"/>
  <c r="P1368" i="2"/>
  <c r="J1368" i="2"/>
  <c r="F1368" i="2"/>
  <c r="R1367" i="2"/>
  <c r="T1367" i="2" s="1"/>
  <c r="P1367" i="2"/>
  <c r="J1367" i="2"/>
  <c r="F1367" i="2"/>
  <c r="R1366" i="2"/>
  <c r="T1366" i="2" s="1"/>
  <c r="P1366" i="2"/>
  <c r="J1366" i="2"/>
  <c r="F1366" i="2"/>
  <c r="R1365" i="2"/>
  <c r="S1365" i="2" s="1"/>
  <c r="P1365" i="2"/>
  <c r="J1365" i="2"/>
  <c r="F1365" i="2"/>
  <c r="R1364" i="2"/>
  <c r="T1364" i="2" s="1"/>
  <c r="P1364" i="2"/>
  <c r="J1364" i="2"/>
  <c r="F1364" i="2"/>
  <c r="R1363" i="2"/>
  <c r="T1363" i="2" s="1"/>
  <c r="P1363" i="2"/>
  <c r="J1363" i="2"/>
  <c r="F1363" i="2"/>
  <c r="R1362" i="2"/>
  <c r="T1362" i="2" s="1"/>
  <c r="P1362" i="2"/>
  <c r="J1362" i="2"/>
  <c r="F1362" i="2"/>
  <c r="R1361" i="2"/>
  <c r="T1361" i="2" s="1"/>
  <c r="P1361" i="2"/>
  <c r="J1361" i="2"/>
  <c r="F1361" i="2"/>
  <c r="R1360" i="2"/>
  <c r="T1360" i="2" s="1"/>
  <c r="P1360" i="2"/>
  <c r="J1360" i="2"/>
  <c r="F1360" i="2"/>
  <c r="R1359" i="2"/>
  <c r="T1359" i="2" s="1"/>
  <c r="P1359" i="2"/>
  <c r="J1359" i="2"/>
  <c r="F1359" i="2"/>
  <c r="R1358" i="2"/>
  <c r="T1358" i="2" s="1"/>
  <c r="P1358" i="2"/>
  <c r="I1358" i="2"/>
  <c r="J1358" i="2" s="1"/>
  <c r="F1358" i="2"/>
  <c r="R1357" i="2"/>
  <c r="S1357" i="2" s="1"/>
  <c r="P1357" i="2"/>
  <c r="J1357" i="2"/>
  <c r="F1357" i="2"/>
  <c r="R1356" i="2"/>
  <c r="P1356" i="2"/>
  <c r="J1356" i="2"/>
  <c r="F1356" i="2"/>
  <c r="R1355" i="2"/>
  <c r="P1355" i="2"/>
  <c r="J1355" i="2"/>
  <c r="F1355" i="2"/>
  <c r="R1354" i="2"/>
  <c r="P1354" i="2"/>
  <c r="J1354" i="2"/>
  <c r="F1354" i="2"/>
  <c r="R1353" i="2"/>
  <c r="T1353" i="2" s="1"/>
  <c r="P1353" i="2"/>
  <c r="J1353" i="2"/>
  <c r="F1353" i="2"/>
  <c r="R1352" i="2"/>
  <c r="P1352" i="2"/>
  <c r="J1352" i="2"/>
  <c r="F1352" i="2"/>
  <c r="R1351" i="2"/>
  <c r="P1351" i="2"/>
  <c r="J1351" i="2"/>
  <c r="F1351" i="2"/>
  <c r="R1350" i="2"/>
  <c r="P1350" i="2"/>
  <c r="J1350" i="2"/>
  <c r="F1350" i="2"/>
  <c r="R1349" i="2"/>
  <c r="T1349" i="2" s="1"/>
  <c r="P1349" i="2"/>
  <c r="J1349" i="2"/>
  <c r="F1349" i="2"/>
  <c r="R1348" i="2"/>
  <c r="T1348" i="2" s="1"/>
  <c r="P1348" i="2"/>
  <c r="J1348" i="2"/>
  <c r="F1348" i="2"/>
  <c r="R1347" i="2"/>
  <c r="P1347" i="2"/>
  <c r="J1347" i="2"/>
  <c r="F1347" i="2"/>
  <c r="R1346" i="2"/>
  <c r="P1346" i="2"/>
  <c r="J1346" i="2"/>
  <c r="F1346" i="2"/>
  <c r="R1345" i="2"/>
  <c r="P1345" i="2"/>
  <c r="J1345" i="2"/>
  <c r="F1345" i="2"/>
  <c r="R1344" i="2"/>
  <c r="S1344" i="2" s="1"/>
  <c r="P1344" i="2"/>
  <c r="J1344" i="2"/>
  <c r="F1344" i="2"/>
  <c r="R1343" i="2"/>
  <c r="S1343" i="2" s="1"/>
  <c r="P1343" i="2"/>
  <c r="J1343" i="2"/>
  <c r="F1343" i="2"/>
  <c r="R1342" i="2"/>
  <c r="P1342" i="2"/>
  <c r="J1342" i="2"/>
  <c r="F1342" i="2"/>
  <c r="P1341" i="2"/>
  <c r="F1341" i="2"/>
  <c r="R1340" i="2"/>
  <c r="P1340" i="2"/>
  <c r="J1340" i="2"/>
  <c r="F1340" i="2"/>
  <c r="R1339" i="2"/>
  <c r="P1339" i="2"/>
  <c r="J1339" i="2"/>
  <c r="F1339" i="2"/>
  <c r="R1338" i="2"/>
  <c r="S1338" i="2" s="1"/>
  <c r="P1338" i="2"/>
  <c r="J1338" i="2"/>
  <c r="F1338" i="2"/>
  <c r="R1337" i="2"/>
  <c r="S1337" i="2" s="1"/>
  <c r="P1337" i="2"/>
  <c r="J1337" i="2"/>
  <c r="F1337" i="2"/>
  <c r="R1336" i="2"/>
  <c r="P1336" i="2"/>
  <c r="J1336" i="2"/>
  <c r="F1336" i="2"/>
  <c r="R1335" i="2"/>
  <c r="P1335" i="2"/>
  <c r="J1335" i="2"/>
  <c r="F1335" i="2"/>
  <c r="R1334" i="2"/>
  <c r="P1334" i="2"/>
  <c r="J1334" i="2"/>
  <c r="F1334" i="2"/>
  <c r="R1333" i="2"/>
  <c r="S1333" i="2" s="1"/>
  <c r="P1333" i="2"/>
  <c r="J1333" i="2"/>
  <c r="F1333" i="2"/>
  <c r="R1332" i="2"/>
  <c r="P1332" i="2"/>
  <c r="J1332" i="2"/>
  <c r="F1332" i="2"/>
  <c r="R1331" i="2"/>
  <c r="T1331" i="2" s="1"/>
  <c r="P1331" i="2"/>
  <c r="J1331" i="2"/>
  <c r="F1331" i="2"/>
  <c r="R1330" i="2"/>
  <c r="T1330" i="2" s="1"/>
  <c r="P1330" i="2"/>
  <c r="J1330" i="2"/>
  <c r="F1330" i="2"/>
  <c r="R1329" i="2"/>
  <c r="T1329" i="2" s="1"/>
  <c r="P1329" i="2"/>
  <c r="J1329" i="2"/>
  <c r="F1329" i="2"/>
  <c r="R1328" i="2"/>
  <c r="P1328" i="2"/>
  <c r="J1328" i="2"/>
  <c r="F1328" i="2"/>
  <c r="R1327" i="2"/>
  <c r="S1327" i="2" s="1"/>
  <c r="P1327" i="2"/>
  <c r="J1327" i="2"/>
  <c r="F1327" i="2"/>
  <c r="R1326" i="2"/>
  <c r="P1326" i="2"/>
  <c r="J1326" i="2"/>
  <c r="F1326" i="2"/>
  <c r="R1325" i="2"/>
  <c r="S1325" i="2" s="1"/>
  <c r="P1325" i="2"/>
  <c r="J1325" i="2"/>
  <c r="F1325" i="2"/>
  <c r="R1324" i="2"/>
  <c r="T1324" i="2" s="1"/>
  <c r="P1324" i="2"/>
  <c r="J1324" i="2"/>
  <c r="F1324" i="2"/>
  <c r="R1323" i="2"/>
  <c r="S1323" i="2" s="1"/>
  <c r="P1323" i="2"/>
  <c r="J1323" i="2"/>
  <c r="F1323" i="2"/>
  <c r="R1322" i="2"/>
  <c r="S1322" i="2" s="1"/>
  <c r="P1322" i="2"/>
  <c r="J1322" i="2"/>
  <c r="F1322" i="2"/>
  <c r="R1321" i="2"/>
  <c r="S1321" i="2" s="1"/>
  <c r="P1321" i="2"/>
  <c r="J1321" i="2"/>
  <c r="F1321" i="2"/>
  <c r="R1320" i="2"/>
  <c r="P1320" i="2"/>
  <c r="J1320" i="2"/>
  <c r="F1320" i="2"/>
  <c r="R1319" i="2"/>
  <c r="P1319" i="2"/>
  <c r="J1319" i="2"/>
  <c r="F1319" i="2"/>
  <c r="R1318" i="2"/>
  <c r="T1318" i="2" s="1"/>
  <c r="P1318" i="2"/>
  <c r="J1318" i="2"/>
  <c r="F1318" i="2"/>
  <c r="R1317" i="2"/>
  <c r="S1317" i="2" s="1"/>
  <c r="P1317" i="2"/>
  <c r="J1317" i="2"/>
  <c r="F1317" i="2"/>
  <c r="R1316" i="2"/>
  <c r="P1316" i="2"/>
  <c r="J1316" i="2"/>
  <c r="F1316" i="2"/>
  <c r="R1315" i="2"/>
  <c r="P1315" i="2"/>
  <c r="J1315" i="2"/>
  <c r="F1315" i="2"/>
  <c r="R1314" i="2"/>
  <c r="T1314" i="2" s="1"/>
  <c r="P1314" i="2"/>
  <c r="J1314" i="2"/>
  <c r="F1314" i="2"/>
  <c r="R1313" i="2"/>
  <c r="P1313" i="2"/>
  <c r="J1313" i="2"/>
  <c r="F1313" i="2"/>
  <c r="R1312" i="2"/>
  <c r="P1312" i="2"/>
  <c r="J1312" i="2"/>
  <c r="F1312" i="2"/>
  <c r="R1311" i="2"/>
  <c r="S1311" i="2" s="1"/>
  <c r="P1311" i="2"/>
  <c r="J1311" i="2"/>
  <c r="F1311" i="2"/>
  <c r="R1310" i="2"/>
  <c r="P1310" i="2"/>
  <c r="J1310" i="2"/>
  <c r="F1310" i="2"/>
  <c r="R1309" i="2"/>
  <c r="P1309" i="2"/>
  <c r="J1309" i="2"/>
  <c r="F1309" i="2"/>
  <c r="R1308" i="2"/>
  <c r="T1308" i="2" s="1"/>
  <c r="P1308" i="2"/>
  <c r="J1308" i="2"/>
  <c r="F1308" i="2"/>
  <c r="R1307" i="2"/>
  <c r="T1307" i="2" s="1"/>
  <c r="P1307" i="2"/>
  <c r="J1307" i="2"/>
  <c r="F1307" i="2"/>
  <c r="R1306" i="2"/>
  <c r="P1306" i="2"/>
  <c r="J1306" i="2"/>
  <c r="F1306" i="2"/>
  <c r="R1305" i="2"/>
  <c r="S1305" i="2" s="1"/>
  <c r="P1305" i="2"/>
  <c r="J1305" i="2"/>
  <c r="F1305" i="2"/>
  <c r="R1304" i="2"/>
  <c r="T1304" i="2" s="1"/>
  <c r="P1304" i="2"/>
  <c r="J1304" i="2"/>
  <c r="F1304" i="2"/>
  <c r="R1303" i="2"/>
  <c r="P1303" i="2"/>
  <c r="J1303" i="2"/>
  <c r="F1303" i="2"/>
  <c r="R1302" i="2"/>
  <c r="T1302" i="2" s="1"/>
  <c r="P1302" i="2"/>
  <c r="J1302" i="2"/>
  <c r="F1302" i="2"/>
  <c r="R1301" i="2"/>
  <c r="P1301" i="2"/>
  <c r="J1301" i="2"/>
  <c r="F1301" i="2"/>
  <c r="R1300" i="2"/>
  <c r="T1300" i="2" s="1"/>
  <c r="P1300" i="2"/>
  <c r="J1300" i="2"/>
  <c r="F1300" i="2"/>
  <c r="R1299" i="2"/>
  <c r="S1299" i="2" s="1"/>
  <c r="P1299" i="2"/>
  <c r="J1299" i="2"/>
  <c r="F1299" i="2"/>
  <c r="R1298" i="2"/>
  <c r="P1298" i="2"/>
  <c r="J1298" i="2"/>
  <c r="F1298" i="2"/>
  <c r="R1297" i="2"/>
  <c r="S1297" i="2" s="1"/>
  <c r="P1297" i="2"/>
  <c r="J1297" i="2"/>
  <c r="F1297" i="2"/>
  <c r="R1296" i="2"/>
  <c r="T1296" i="2" s="1"/>
  <c r="P1296" i="2"/>
  <c r="J1296" i="2"/>
  <c r="F1296" i="2"/>
  <c r="R1295" i="2"/>
  <c r="S1295" i="2" s="1"/>
  <c r="P1295" i="2"/>
  <c r="J1295" i="2"/>
  <c r="F1295" i="2"/>
  <c r="R1294" i="2"/>
  <c r="T1294" i="2" s="1"/>
  <c r="P1294" i="2"/>
  <c r="J1294" i="2"/>
  <c r="F1294" i="2"/>
  <c r="R1293" i="2"/>
  <c r="S1293" i="2" s="1"/>
  <c r="P1293" i="2"/>
  <c r="J1293" i="2"/>
  <c r="F1293" i="2"/>
  <c r="R1292" i="2"/>
  <c r="T1292" i="2" s="1"/>
  <c r="P1292" i="2"/>
  <c r="J1292" i="2"/>
  <c r="F1292" i="2"/>
  <c r="R1291" i="2"/>
  <c r="P1291" i="2"/>
  <c r="J1291" i="2"/>
  <c r="F1291" i="2"/>
  <c r="R1290" i="2"/>
  <c r="T1290" i="2" s="1"/>
  <c r="P1290" i="2"/>
  <c r="J1290" i="2"/>
  <c r="F1290" i="2"/>
  <c r="R1289" i="2"/>
  <c r="S1289" i="2" s="1"/>
  <c r="P1289" i="2"/>
  <c r="J1289" i="2"/>
  <c r="F1289" i="2"/>
  <c r="R1288" i="2"/>
  <c r="P1288" i="2"/>
  <c r="J1288" i="2"/>
  <c r="F1288" i="2"/>
  <c r="R1287" i="2"/>
  <c r="S1287" i="2" s="1"/>
  <c r="P1287" i="2"/>
  <c r="J1287" i="2"/>
  <c r="F1287" i="2"/>
  <c r="R1286" i="2"/>
  <c r="S1286" i="2" s="1"/>
  <c r="P1286" i="2"/>
  <c r="J1286" i="2"/>
  <c r="F1286" i="2"/>
  <c r="R1285" i="2"/>
  <c r="S1285" i="2" s="1"/>
  <c r="P1285" i="2"/>
  <c r="J1285" i="2"/>
  <c r="F1285" i="2"/>
  <c r="R1284" i="2"/>
  <c r="T1284" i="2" s="1"/>
  <c r="P1284" i="2"/>
  <c r="J1284" i="2"/>
  <c r="F1284" i="2"/>
  <c r="R1283" i="2"/>
  <c r="T1283" i="2" s="1"/>
  <c r="P1283" i="2"/>
  <c r="J1283" i="2"/>
  <c r="F1283" i="2"/>
  <c r="R1282" i="2"/>
  <c r="T1282" i="2" s="1"/>
  <c r="P1282" i="2"/>
  <c r="J1282" i="2"/>
  <c r="F1282" i="2"/>
  <c r="R1281" i="2"/>
  <c r="T1281" i="2" s="1"/>
  <c r="P1281" i="2"/>
  <c r="J1281" i="2"/>
  <c r="F1281" i="2"/>
  <c r="R1280" i="2"/>
  <c r="T1280" i="2" s="1"/>
  <c r="P1280" i="2"/>
  <c r="J1280" i="2"/>
  <c r="F1280" i="2"/>
  <c r="R1279" i="2"/>
  <c r="S1279" i="2" s="1"/>
  <c r="P1279" i="2"/>
  <c r="J1279" i="2"/>
  <c r="F1279" i="2"/>
  <c r="R1278" i="2"/>
  <c r="T1278" i="2" s="1"/>
  <c r="P1278" i="2"/>
  <c r="J1278" i="2"/>
  <c r="F1278" i="2"/>
  <c r="R1277" i="2"/>
  <c r="S1277" i="2" s="1"/>
  <c r="P1277" i="2"/>
  <c r="J1277" i="2"/>
  <c r="F1277" i="2"/>
  <c r="R1276" i="2"/>
  <c r="T1276" i="2" s="1"/>
  <c r="P1276" i="2"/>
  <c r="J1276" i="2"/>
  <c r="F1276" i="2"/>
  <c r="R1275" i="2"/>
  <c r="S1275" i="2" s="1"/>
  <c r="P1275" i="2"/>
  <c r="J1275" i="2"/>
  <c r="F1275" i="2"/>
  <c r="R1274" i="2"/>
  <c r="T1274" i="2" s="1"/>
  <c r="P1274" i="2"/>
  <c r="J1274" i="2"/>
  <c r="F1274" i="2"/>
  <c r="R1273" i="2"/>
  <c r="S1273" i="2" s="1"/>
  <c r="P1273" i="2"/>
  <c r="J1273" i="2"/>
  <c r="F1273" i="2"/>
  <c r="R1272" i="2"/>
  <c r="T1272" i="2" s="1"/>
  <c r="P1272" i="2"/>
  <c r="J1272" i="2"/>
  <c r="F1272" i="2"/>
  <c r="R1271" i="2"/>
  <c r="T1271" i="2" s="1"/>
  <c r="P1271" i="2"/>
  <c r="J1271" i="2"/>
  <c r="F1271" i="2"/>
  <c r="R1270" i="2"/>
  <c r="P1270" i="2"/>
  <c r="J1270" i="2"/>
  <c r="F1270" i="2"/>
  <c r="R1269" i="2"/>
  <c r="P1269" i="2"/>
  <c r="J1269" i="2"/>
  <c r="F1269" i="2"/>
  <c r="R1268" i="2"/>
  <c r="T1268" i="2" s="1"/>
  <c r="P1268" i="2"/>
  <c r="J1268" i="2"/>
  <c r="F1268" i="2"/>
  <c r="R1267" i="2"/>
  <c r="T1267" i="2" s="1"/>
  <c r="P1267" i="2"/>
  <c r="J1267" i="2"/>
  <c r="F1267" i="2"/>
  <c r="R1266" i="2"/>
  <c r="T1266" i="2" s="1"/>
  <c r="P1266" i="2"/>
  <c r="J1266" i="2"/>
  <c r="F1266" i="2"/>
  <c r="R1265" i="2"/>
  <c r="S1265" i="2" s="1"/>
  <c r="P1265" i="2"/>
  <c r="J1265" i="2"/>
  <c r="F1265" i="2"/>
  <c r="R1264" i="2"/>
  <c r="T1264" i="2" s="1"/>
  <c r="P1264" i="2"/>
  <c r="J1264" i="2"/>
  <c r="F1264" i="2"/>
  <c r="R1263" i="2"/>
  <c r="T1263" i="2" s="1"/>
  <c r="P1263" i="2"/>
  <c r="J1263" i="2"/>
  <c r="F1263" i="2"/>
  <c r="R1262" i="2"/>
  <c r="T1262" i="2" s="1"/>
  <c r="P1262" i="2"/>
  <c r="J1262" i="2"/>
  <c r="F1262" i="2"/>
  <c r="R1261" i="2"/>
  <c r="P1261" i="2"/>
  <c r="J1261" i="2"/>
  <c r="F1261" i="2"/>
  <c r="R1260" i="2"/>
  <c r="T1260" i="2" s="1"/>
  <c r="P1260" i="2"/>
  <c r="J1260" i="2"/>
  <c r="F1260" i="2"/>
  <c r="R1259" i="2"/>
  <c r="T1259" i="2" s="1"/>
  <c r="P1259" i="2"/>
  <c r="J1259" i="2"/>
  <c r="F1259" i="2"/>
  <c r="R1258" i="2"/>
  <c r="T1258" i="2" s="1"/>
  <c r="P1258" i="2"/>
  <c r="J1258" i="2"/>
  <c r="F1258" i="2"/>
  <c r="R1257" i="2"/>
  <c r="P1257" i="2"/>
  <c r="J1257" i="2"/>
  <c r="F1257" i="2"/>
  <c r="R1256" i="2"/>
  <c r="P1256" i="2"/>
  <c r="J1256" i="2"/>
  <c r="F1256" i="2"/>
  <c r="R1255" i="2"/>
  <c r="T1255" i="2" s="1"/>
  <c r="P1255" i="2"/>
  <c r="J1255" i="2"/>
  <c r="F1255" i="2"/>
  <c r="R1254" i="2"/>
  <c r="T1254" i="2" s="1"/>
  <c r="P1254" i="2"/>
  <c r="J1254" i="2"/>
  <c r="F1254" i="2"/>
  <c r="R1253" i="2"/>
  <c r="P1253" i="2"/>
  <c r="J1253" i="2"/>
  <c r="F1253" i="2"/>
  <c r="R1252" i="2"/>
  <c r="T1252" i="2" s="1"/>
  <c r="P1252" i="2"/>
  <c r="J1252" i="2"/>
  <c r="F1252" i="2"/>
  <c r="R1251" i="2"/>
  <c r="S1251" i="2" s="1"/>
  <c r="P1251" i="2"/>
  <c r="J1251" i="2"/>
  <c r="F1251" i="2"/>
  <c r="R1250" i="2"/>
  <c r="T1250" i="2" s="1"/>
  <c r="P1250" i="2"/>
  <c r="J1250" i="2"/>
  <c r="F1250" i="2"/>
  <c r="R1249" i="2"/>
  <c r="S1249" i="2" s="1"/>
  <c r="P1249" i="2"/>
  <c r="J1249" i="2"/>
  <c r="F1249" i="2"/>
  <c r="R1248" i="2"/>
  <c r="T1248" i="2" s="1"/>
  <c r="P1248" i="2"/>
  <c r="J1248" i="2"/>
  <c r="F1248" i="2"/>
  <c r="R1247" i="2"/>
  <c r="T1247" i="2" s="1"/>
  <c r="P1247" i="2"/>
  <c r="J1247" i="2"/>
  <c r="F1247" i="2"/>
  <c r="R1246" i="2"/>
  <c r="P1246" i="2"/>
  <c r="J1246" i="2"/>
  <c r="F1246" i="2"/>
  <c r="R1245" i="2"/>
  <c r="P1245" i="2"/>
  <c r="J1245" i="2"/>
  <c r="F1245" i="2"/>
  <c r="R1244" i="2"/>
  <c r="T1244" i="2" s="1"/>
  <c r="P1244" i="2"/>
  <c r="J1244" i="2"/>
  <c r="F1244" i="2"/>
  <c r="R1243" i="2"/>
  <c r="T1243" i="2" s="1"/>
  <c r="P1243" i="2"/>
  <c r="J1243" i="2"/>
  <c r="F1243" i="2"/>
  <c r="R1242" i="2"/>
  <c r="T1242" i="2" s="1"/>
  <c r="P1242" i="2"/>
  <c r="J1242" i="2"/>
  <c r="F1242" i="2"/>
  <c r="R1241" i="2"/>
  <c r="P1241" i="2"/>
  <c r="J1241" i="2"/>
  <c r="F1241" i="2"/>
  <c r="R1240" i="2"/>
  <c r="T1240" i="2" s="1"/>
  <c r="P1240" i="2"/>
  <c r="J1240" i="2"/>
  <c r="F1240" i="2"/>
  <c r="R1239" i="2"/>
  <c r="T1239" i="2" s="1"/>
  <c r="P1239" i="2"/>
  <c r="J1239" i="2"/>
  <c r="F1239" i="2"/>
  <c r="R1238" i="2"/>
  <c r="S1238" i="2" s="1"/>
  <c r="P1238" i="2"/>
  <c r="J1238" i="2"/>
  <c r="F1238" i="2"/>
  <c r="R1237" i="2"/>
  <c r="S1237" i="2" s="1"/>
  <c r="P1237" i="2"/>
  <c r="J1237" i="2"/>
  <c r="F1237" i="2"/>
  <c r="R1236" i="2"/>
  <c r="T1236" i="2" s="1"/>
  <c r="P1236" i="2"/>
  <c r="J1236" i="2"/>
  <c r="F1236" i="2"/>
  <c r="R1235" i="2"/>
  <c r="T1235" i="2" s="1"/>
  <c r="P1235" i="2"/>
  <c r="J1235" i="2"/>
  <c r="F1235" i="2"/>
  <c r="R1234" i="2"/>
  <c r="T1234" i="2" s="1"/>
  <c r="P1234" i="2"/>
  <c r="J1234" i="2"/>
  <c r="F1234" i="2"/>
  <c r="R1233" i="2"/>
  <c r="S1233" i="2" s="1"/>
  <c r="P1233" i="2"/>
  <c r="J1233" i="2"/>
  <c r="F1233" i="2"/>
  <c r="R1232" i="2"/>
  <c r="T1232" i="2" s="1"/>
  <c r="P1232" i="2"/>
  <c r="J1232" i="2"/>
  <c r="F1232" i="2"/>
  <c r="R1231" i="2"/>
  <c r="T1231" i="2" s="1"/>
  <c r="P1231" i="2"/>
  <c r="J1231" i="2"/>
  <c r="F1231" i="2"/>
  <c r="R1230" i="2"/>
  <c r="T1230" i="2" s="1"/>
  <c r="P1230" i="2"/>
  <c r="J1230" i="2"/>
  <c r="F1230" i="2"/>
  <c r="R1229" i="2"/>
  <c r="T1229" i="2" s="1"/>
  <c r="P1229" i="2"/>
  <c r="J1229" i="2"/>
  <c r="F1229" i="2"/>
  <c r="R1228" i="2"/>
  <c r="T1228" i="2" s="1"/>
  <c r="P1228" i="2"/>
  <c r="J1228" i="2"/>
  <c r="F1228" i="2"/>
  <c r="R1227" i="2"/>
  <c r="T1227" i="2" s="1"/>
  <c r="P1227" i="2"/>
  <c r="J1227" i="2"/>
  <c r="F1227" i="2"/>
  <c r="R1226" i="2"/>
  <c r="T1226" i="2" s="1"/>
  <c r="P1226" i="2"/>
  <c r="J1226" i="2"/>
  <c r="F1226" i="2"/>
  <c r="R1225" i="2"/>
  <c r="S1225" i="2" s="1"/>
  <c r="P1225" i="2"/>
  <c r="J1225" i="2"/>
  <c r="F1225" i="2"/>
  <c r="R1224" i="2"/>
  <c r="P1224" i="2"/>
  <c r="J1224" i="2"/>
  <c r="F1224" i="2"/>
  <c r="R1223" i="2"/>
  <c r="T1223" i="2" s="1"/>
  <c r="P1223" i="2"/>
  <c r="J1223" i="2"/>
  <c r="F1223" i="2"/>
  <c r="R1222" i="2"/>
  <c r="S1222" i="2" s="1"/>
  <c r="P1222" i="2"/>
  <c r="J1222" i="2"/>
  <c r="F1222" i="2"/>
  <c r="R1221" i="2"/>
  <c r="S1221" i="2" s="1"/>
  <c r="P1221" i="2"/>
  <c r="J1221" i="2"/>
  <c r="F1221" i="2"/>
  <c r="R1220" i="2"/>
  <c r="T1220" i="2" s="1"/>
  <c r="P1220" i="2"/>
  <c r="J1220" i="2"/>
  <c r="F1220" i="2"/>
  <c r="R1219" i="2"/>
  <c r="T1219" i="2" s="1"/>
  <c r="P1219" i="2"/>
  <c r="J1219" i="2"/>
  <c r="F1219" i="2"/>
  <c r="R1218" i="2"/>
  <c r="T1218" i="2" s="1"/>
  <c r="P1218" i="2"/>
  <c r="J1218" i="2"/>
  <c r="F1218" i="2"/>
  <c r="R1217" i="2"/>
  <c r="P1217" i="2"/>
  <c r="J1217" i="2"/>
  <c r="F1217" i="2"/>
  <c r="R1216" i="2"/>
  <c r="T1216" i="2" s="1"/>
  <c r="P1216" i="2"/>
  <c r="J1216" i="2"/>
  <c r="F1216" i="2"/>
  <c r="R1215" i="2"/>
  <c r="T1215" i="2" s="1"/>
  <c r="P1215" i="2"/>
  <c r="J1215" i="2"/>
  <c r="F1215" i="2"/>
  <c r="R1214" i="2"/>
  <c r="S1214" i="2" s="1"/>
  <c r="P1214" i="2"/>
  <c r="J1214" i="2"/>
  <c r="F1214" i="2"/>
  <c r="R1213" i="2"/>
  <c r="P1213" i="2"/>
  <c r="J1213" i="2"/>
  <c r="F1213" i="2"/>
  <c r="R1212" i="2"/>
  <c r="P1212" i="2"/>
  <c r="J1212" i="2"/>
  <c r="F1212" i="2"/>
  <c r="R1211" i="2"/>
  <c r="T1211" i="2" s="1"/>
  <c r="P1211" i="2"/>
  <c r="J1211" i="2"/>
  <c r="F1211" i="2"/>
  <c r="R1210" i="2"/>
  <c r="T1210" i="2" s="1"/>
  <c r="P1210" i="2"/>
  <c r="J1210" i="2"/>
  <c r="F1210" i="2"/>
  <c r="R1209" i="2"/>
  <c r="T1209" i="2" s="1"/>
  <c r="P1209" i="2"/>
  <c r="J1209" i="2"/>
  <c r="F1209" i="2"/>
  <c r="R1208" i="2"/>
  <c r="T1208" i="2" s="1"/>
  <c r="P1208" i="2"/>
  <c r="J1208" i="2"/>
  <c r="F1208" i="2"/>
  <c r="R1207" i="2"/>
  <c r="T1207" i="2" s="1"/>
  <c r="P1207" i="2"/>
  <c r="I1207" i="2"/>
  <c r="J1207" i="2" s="1"/>
  <c r="F1207" i="2"/>
  <c r="R1206" i="2"/>
  <c r="T1206" i="2" s="1"/>
  <c r="P1206" i="2"/>
  <c r="J1206" i="2"/>
  <c r="F1206" i="2"/>
  <c r="R1205" i="2"/>
  <c r="P1205" i="2"/>
  <c r="J1205" i="2"/>
  <c r="F1205" i="2"/>
  <c r="R1204" i="2"/>
  <c r="T1204" i="2" s="1"/>
  <c r="P1204" i="2"/>
  <c r="J1204" i="2"/>
  <c r="F1204" i="2"/>
  <c r="R1203" i="2"/>
  <c r="P1203" i="2"/>
  <c r="J1203" i="2"/>
  <c r="F1203" i="2"/>
  <c r="R1202" i="2"/>
  <c r="T1202" i="2" s="1"/>
  <c r="P1202" i="2"/>
  <c r="J1202" i="2"/>
  <c r="F1202" i="2"/>
  <c r="R1201" i="2"/>
  <c r="P1201" i="2"/>
  <c r="J1201" i="2"/>
  <c r="F1201" i="2"/>
  <c r="R1200" i="2"/>
  <c r="T1200" i="2" s="1"/>
  <c r="P1200" i="2"/>
  <c r="J1200" i="2"/>
  <c r="F1200" i="2"/>
  <c r="R1199" i="2"/>
  <c r="P1199" i="2"/>
  <c r="J1199" i="2"/>
  <c r="F1199" i="2"/>
  <c r="R1198" i="2"/>
  <c r="S1198" i="2" s="1"/>
  <c r="P1198" i="2"/>
  <c r="J1198" i="2"/>
  <c r="F1198" i="2"/>
  <c r="R1197" i="2"/>
  <c r="T1197" i="2" s="1"/>
  <c r="P1197" i="2"/>
  <c r="J1197" i="2"/>
  <c r="F1197" i="2"/>
  <c r="R1196" i="2"/>
  <c r="P1196" i="2"/>
  <c r="J1196" i="2"/>
  <c r="F1196" i="2"/>
  <c r="R1195" i="2"/>
  <c r="P1195" i="2"/>
  <c r="J1195" i="2"/>
  <c r="F1195" i="2"/>
  <c r="R1194" i="2"/>
  <c r="S1194" i="2" s="1"/>
  <c r="P1194" i="2"/>
  <c r="J1194" i="2"/>
  <c r="F1194" i="2"/>
  <c r="R1193" i="2"/>
  <c r="P1193" i="2"/>
  <c r="J1193" i="2"/>
  <c r="F1193" i="2"/>
  <c r="R1192" i="2"/>
  <c r="T1192" i="2" s="1"/>
  <c r="P1192" i="2"/>
  <c r="J1192" i="2"/>
  <c r="F1192" i="2"/>
  <c r="R1191" i="2"/>
  <c r="P1191" i="2"/>
  <c r="J1191" i="2"/>
  <c r="F1191" i="2"/>
  <c r="R1190" i="2"/>
  <c r="S1190" i="2" s="1"/>
  <c r="P1190" i="2"/>
  <c r="J1190" i="2"/>
  <c r="F1190" i="2"/>
  <c r="R1189" i="2"/>
  <c r="T1189" i="2" s="1"/>
  <c r="P1189" i="2"/>
  <c r="J1189" i="2"/>
  <c r="F1189" i="2"/>
  <c r="R1188" i="2"/>
  <c r="S1188" i="2" s="1"/>
  <c r="P1188" i="2"/>
  <c r="J1188" i="2"/>
  <c r="F1188" i="2"/>
  <c r="R1187" i="2"/>
  <c r="P1187" i="2"/>
  <c r="J1187" i="2"/>
  <c r="F1187" i="2"/>
  <c r="R1186" i="2"/>
  <c r="S1186" i="2" s="1"/>
  <c r="P1186" i="2"/>
  <c r="J1186" i="2"/>
  <c r="F1186" i="2"/>
  <c r="R1185" i="2"/>
  <c r="P1185" i="2"/>
  <c r="J1185" i="2"/>
  <c r="F1185" i="2"/>
  <c r="R1184" i="2"/>
  <c r="T1184" i="2" s="1"/>
  <c r="P1184" i="2"/>
  <c r="J1184" i="2"/>
  <c r="F1184" i="2"/>
  <c r="R1183" i="2"/>
  <c r="P1183" i="2"/>
  <c r="J1183" i="2"/>
  <c r="F1183" i="2"/>
  <c r="R1182" i="2"/>
  <c r="T1182" i="2" s="1"/>
  <c r="P1182" i="2"/>
  <c r="J1182" i="2"/>
  <c r="F1182" i="2"/>
  <c r="R1181" i="2"/>
  <c r="T1181" i="2" s="1"/>
  <c r="P1181" i="2"/>
  <c r="J1181" i="2"/>
  <c r="F1181" i="2"/>
  <c r="R1180" i="2"/>
  <c r="P1180" i="2"/>
  <c r="J1180" i="2"/>
  <c r="F1180" i="2"/>
  <c r="R1179" i="2"/>
  <c r="P1179" i="2"/>
  <c r="J1179" i="2"/>
  <c r="F1179" i="2"/>
  <c r="R1178" i="2"/>
  <c r="S1178" i="2" s="1"/>
  <c r="P1178" i="2"/>
  <c r="J1178" i="2"/>
  <c r="F1178" i="2"/>
  <c r="R1177" i="2"/>
  <c r="T1177" i="2" s="1"/>
  <c r="P1177" i="2"/>
  <c r="J1177" i="2"/>
  <c r="F1177" i="2"/>
  <c r="R1176" i="2"/>
  <c r="T1176" i="2" s="1"/>
  <c r="P1176" i="2"/>
  <c r="J1176" i="2"/>
  <c r="F1176" i="2"/>
  <c r="R1175" i="2"/>
  <c r="P1175" i="2"/>
  <c r="J1175" i="2"/>
  <c r="F1175" i="2"/>
  <c r="R1174" i="2"/>
  <c r="S1174" i="2" s="1"/>
  <c r="P1174" i="2"/>
  <c r="J1174" i="2"/>
  <c r="F1174" i="2"/>
  <c r="R1173" i="2"/>
  <c r="T1173" i="2" s="1"/>
  <c r="P1173" i="2"/>
  <c r="J1173" i="2"/>
  <c r="F1173" i="2"/>
  <c r="R1172" i="2"/>
  <c r="S1172" i="2" s="1"/>
  <c r="P1172" i="2"/>
  <c r="J1172" i="2"/>
  <c r="F1172" i="2"/>
  <c r="R1171" i="2"/>
  <c r="P1171" i="2"/>
  <c r="J1171" i="2"/>
  <c r="F1171" i="2"/>
  <c r="R1170" i="2"/>
  <c r="T1170" i="2" s="1"/>
  <c r="P1170" i="2"/>
  <c r="J1170" i="2"/>
  <c r="F1170" i="2"/>
  <c r="R1169" i="2"/>
  <c r="P1169" i="2"/>
  <c r="J1169" i="2"/>
  <c r="F1169" i="2"/>
  <c r="R1168" i="2"/>
  <c r="T1168" i="2" s="1"/>
  <c r="P1168" i="2"/>
  <c r="J1168" i="2"/>
  <c r="F1168" i="2"/>
  <c r="R1167" i="2"/>
  <c r="S1167" i="2" s="1"/>
  <c r="P1167" i="2"/>
  <c r="J1167" i="2"/>
  <c r="F1167" i="2"/>
  <c r="R1166" i="2"/>
  <c r="T1166" i="2" s="1"/>
  <c r="P1166" i="2"/>
  <c r="J1166" i="2"/>
  <c r="F1166" i="2"/>
  <c r="R1165" i="2"/>
  <c r="T1165" i="2" s="1"/>
  <c r="P1165" i="2"/>
  <c r="J1165" i="2"/>
  <c r="F1165" i="2"/>
  <c r="R1164" i="2"/>
  <c r="S1164" i="2" s="1"/>
  <c r="P1164" i="2"/>
  <c r="J1164" i="2"/>
  <c r="F1164" i="2"/>
  <c r="R1163" i="2"/>
  <c r="S1163" i="2" s="1"/>
  <c r="P1163" i="2"/>
  <c r="J1163" i="2"/>
  <c r="F1163" i="2"/>
  <c r="R1162" i="2"/>
  <c r="T1162" i="2" s="1"/>
  <c r="P1162" i="2"/>
  <c r="J1162" i="2"/>
  <c r="F1162" i="2"/>
  <c r="R1161" i="2"/>
  <c r="T1161" i="2" s="1"/>
  <c r="P1161" i="2"/>
  <c r="J1161" i="2"/>
  <c r="F1161" i="2"/>
  <c r="R1160" i="2"/>
  <c r="T1160" i="2" s="1"/>
  <c r="P1160" i="2"/>
  <c r="J1160" i="2"/>
  <c r="F1160" i="2"/>
  <c r="R1159" i="2"/>
  <c r="S1159" i="2" s="1"/>
  <c r="P1159" i="2"/>
  <c r="J1159" i="2"/>
  <c r="F1159" i="2"/>
  <c r="R1158" i="2"/>
  <c r="T1158" i="2" s="1"/>
  <c r="P1158" i="2"/>
  <c r="J1158" i="2"/>
  <c r="F1158" i="2"/>
  <c r="R1157" i="2"/>
  <c r="T1157" i="2" s="1"/>
  <c r="P1157" i="2"/>
  <c r="J1157" i="2"/>
  <c r="F1157" i="2"/>
  <c r="R1156" i="2"/>
  <c r="T1156" i="2" s="1"/>
  <c r="P1156" i="2"/>
  <c r="J1156" i="2"/>
  <c r="F1156" i="2"/>
  <c r="R1155" i="2"/>
  <c r="S1155" i="2" s="1"/>
  <c r="P1155" i="2"/>
  <c r="J1155" i="2"/>
  <c r="F1155" i="2"/>
  <c r="R1154" i="2"/>
  <c r="S1154" i="2" s="1"/>
  <c r="P1154" i="2"/>
  <c r="J1154" i="2"/>
  <c r="F1154" i="2"/>
  <c r="R1153" i="2"/>
  <c r="P1153" i="2"/>
  <c r="J1153" i="2"/>
  <c r="F1153" i="2"/>
  <c r="R1152" i="2"/>
  <c r="T1152" i="2" s="1"/>
  <c r="P1152" i="2"/>
  <c r="J1152" i="2"/>
  <c r="F1152" i="2"/>
  <c r="R1151" i="2"/>
  <c r="P1151" i="2"/>
  <c r="J1151" i="2"/>
  <c r="F1151" i="2"/>
  <c r="R1150" i="2"/>
  <c r="T1150" i="2" s="1"/>
  <c r="P1150" i="2"/>
  <c r="J1150" i="2"/>
  <c r="F1150" i="2"/>
  <c r="R1149" i="2"/>
  <c r="T1149" i="2" s="1"/>
  <c r="P1149" i="2"/>
  <c r="J1149" i="2"/>
  <c r="F1149" i="2"/>
  <c r="R1148" i="2"/>
  <c r="S1148" i="2" s="1"/>
  <c r="P1148" i="2"/>
  <c r="J1148" i="2"/>
  <c r="F1148" i="2"/>
  <c r="R1147" i="2"/>
  <c r="S1147" i="2" s="1"/>
  <c r="P1147" i="2"/>
  <c r="J1147" i="2"/>
  <c r="F1147" i="2"/>
  <c r="R1146" i="2"/>
  <c r="T1146" i="2" s="1"/>
  <c r="P1146" i="2"/>
  <c r="J1146" i="2"/>
  <c r="F1146" i="2"/>
  <c r="R1145" i="2"/>
  <c r="T1145" i="2" s="1"/>
  <c r="P1145" i="2"/>
  <c r="J1145" i="2"/>
  <c r="F1145" i="2"/>
  <c r="R1144" i="2"/>
  <c r="S1144" i="2" s="1"/>
  <c r="P1144" i="2"/>
  <c r="J1144" i="2"/>
  <c r="F1144" i="2"/>
  <c r="R1143" i="2"/>
  <c r="P1143" i="2"/>
  <c r="J1143" i="2"/>
  <c r="F1143" i="2"/>
  <c r="R1142" i="2"/>
  <c r="T1142" i="2" s="1"/>
  <c r="P1142" i="2"/>
  <c r="J1142" i="2"/>
  <c r="F1142" i="2"/>
  <c r="R1141" i="2"/>
  <c r="T1141" i="2" s="1"/>
  <c r="P1141" i="2"/>
  <c r="J1141" i="2"/>
  <c r="F1141" i="2"/>
  <c r="R1140" i="2"/>
  <c r="S1140" i="2" s="1"/>
  <c r="P1140" i="2"/>
  <c r="J1140" i="2"/>
  <c r="F1140" i="2"/>
  <c r="R1139" i="2"/>
  <c r="S1139" i="2" s="1"/>
  <c r="P1139" i="2"/>
  <c r="J1139" i="2"/>
  <c r="F1139" i="2"/>
  <c r="R1138" i="2"/>
  <c r="T1138" i="2" s="1"/>
  <c r="P1138" i="2"/>
  <c r="J1138" i="2"/>
  <c r="F1138" i="2"/>
  <c r="R1137" i="2"/>
  <c r="P1137" i="2"/>
  <c r="J1137" i="2"/>
  <c r="F1137" i="2"/>
  <c r="R1136" i="2"/>
  <c r="T1136" i="2" s="1"/>
  <c r="P1136" i="2"/>
  <c r="J1136" i="2"/>
  <c r="F1136" i="2"/>
  <c r="R1135" i="2"/>
  <c r="P1135" i="2"/>
  <c r="J1135" i="2"/>
  <c r="F1135" i="2"/>
  <c r="R1134" i="2"/>
  <c r="T1134" i="2" s="1"/>
  <c r="P1134" i="2"/>
  <c r="J1134" i="2"/>
  <c r="F1134" i="2"/>
  <c r="R1133" i="2"/>
  <c r="P1133" i="2"/>
  <c r="J1133" i="2"/>
  <c r="F1133" i="2"/>
  <c r="R1132" i="2"/>
  <c r="T1132" i="2" s="1"/>
  <c r="P1132" i="2"/>
  <c r="J1132" i="2"/>
  <c r="F1132" i="2"/>
  <c r="R1131" i="2"/>
  <c r="T1131" i="2" s="1"/>
  <c r="P1131" i="2"/>
  <c r="J1131" i="2"/>
  <c r="F1131" i="2"/>
  <c r="R1130" i="2"/>
  <c r="T1130" i="2" s="1"/>
  <c r="P1130" i="2"/>
  <c r="J1130" i="2"/>
  <c r="F1130" i="2"/>
  <c r="R1129" i="2"/>
  <c r="P1129" i="2"/>
  <c r="J1129" i="2"/>
  <c r="F1129" i="2"/>
  <c r="R1128" i="2"/>
  <c r="T1128" i="2" s="1"/>
  <c r="P1128" i="2"/>
  <c r="J1128" i="2"/>
  <c r="F1128" i="2"/>
  <c r="R1127" i="2"/>
  <c r="P1127" i="2"/>
  <c r="J1127" i="2"/>
  <c r="F1127" i="2"/>
  <c r="R1126" i="2"/>
  <c r="T1126" i="2" s="1"/>
  <c r="P1126" i="2"/>
  <c r="J1126" i="2"/>
  <c r="F1126" i="2"/>
  <c r="R1125" i="2"/>
  <c r="P1125" i="2"/>
  <c r="J1125" i="2"/>
  <c r="F1125" i="2"/>
  <c r="R1124" i="2"/>
  <c r="T1124" i="2" s="1"/>
  <c r="P1124" i="2"/>
  <c r="J1124" i="2"/>
  <c r="F1124" i="2"/>
  <c r="R1123" i="2"/>
  <c r="P1123" i="2"/>
  <c r="J1123" i="2"/>
  <c r="F1123" i="2"/>
  <c r="R1122" i="2"/>
  <c r="T1122" i="2" s="1"/>
  <c r="P1122" i="2"/>
  <c r="J1122" i="2"/>
  <c r="F1122" i="2"/>
  <c r="R1121" i="2"/>
  <c r="P1121" i="2"/>
  <c r="J1121" i="2"/>
  <c r="F1121" i="2"/>
  <c r="R1120" i="2"/>
  <c r="T1120" i="2" s="1"/>
  <c r="P1120" i="2"/>
  <c r="J1120" i="2"/>
  <c r="F1120" i="2"/>
  <c r="R1119" i="2"/>
  <c r="P1119" i="2"/>
  <c r="J1119" i="2"/>
  <c r="F1119" i="2"/>
  <c r="R1118" i="2"/>
  <c r="P1118" i="2"/>
  <c r="J1118" i="2"/>
  <c r="F1118" i="2"/>
  <c r="R1117" i="2"/>
  <c r="P1117" i="2"/>
  <c r="J1117" i="2"/>
  <c r="F1117" i="2"/>
  <c r="R1116" i="2"/>
  <c r="T1116" i="2" s="1"/>
  <c r="P1116" i="2"/>
  <c r="J1116" i="2"/>
  <c r="F1116" i="2"/>
  <c r="R1115" i="2"/>
  <c r="P1115" i="2"/>
  <c r="J1115" i="2"/>
  <c r="F1115" i="2"/>
  <c r="R1114" i="2"/>
  <c r="T1114" i="2" s="1"/>
  <c r="P1114" i="2"/>
  <c r="J1114" i="2"/>
  <c r="F1114" i="2"/>
  <c r="R1113" i="2"/>
  <c r="P1113" i="2"/>
  <c r="J1113" i="2"/>
  <c r="F1113" i="2"/>
  <c r="R1112" i="2"/>
  <c r="T1112" i="2" s="1"/>
  <c r="P1112" i="2"/>
  <c r="J1112" i="2"/>
  <c r="F1112" i="2"/>
  <c r="R1111" i="2"/>
  <c r="P1111" i="2"/>
  <c r="J1111" i="2"/>
  <c r="F1111" i="2"/>
  <c r="R1110" i="2"/>
  <c r="P1110" i="2"/>
  <c r="J1110" i="2"/>
  <c r="F1110" i="2"/>
  <c r="R1109" i="2"/>
  <c r="P1109" i="2"/>
  <c r="J1109" i="2"/>
  <c r="F1109" i="2"/>
  <c r="R1108" i="2"/>
  <c r="T1108" i="2" s="1"/>
  <c r="P1108" i="2"/>
  <c r="J1108" i="2"/>
  <c r="F1108" i="2"/>
  <c r="R1107" i="2"/>
  <c r="P1107" i="2"/>
  <c r="J1107" i="2"/>
  <c r="F1107" i="2"/>
  <c r="R1106" i="2"/>
  <c r="T1106" i="2" s="1"/>
  <c r="P1106" i="2"/>
  <c r="J1106" i="2"/>
  <c r="F1106" i="2"/>
  <c r="R1105" i="2"/>
  <c r="P1105" i="2"/>
  <c r="J1105" i="2"/>
  <c r="F1105" i="2"/>
  <c r="R1104" i="2"/>
  <c r="T1104" i="2" s="1"/>
  <c r="P1104" i="2"/>
  <c r="J1104" i="2"/>
  <c r="F1104" i="2"/>
  <c r="R1103" i="2"/>
  <c r="P1103" i="2"/>
  <c r="J1103" i="2"/>
  <c r="F1103" i="2"/>
  <c r="R1102" i="2"/>
  <c r="T1102" i="2" s="1"/>
  <c r="P1102" i="2"/>
  <c r="J1102" i="2"/>
  <c r="F1102" i="2"/>
  <c r="R1101" i="2"/>
  <c r="P1101" i="2"/>
  <c r="J1101" i="2"/>
  <c r="F1101" i="2"/>
  <c r="R1100" i="2"/>
  <c r="T1100" i="2" s="1"/>
  <c r="P1100" i="2"/>
  <c r="J1100" i="2"/>
  <c r="F1100" i="2"/>
  <c r="R1099" i="2"/>
  <c r="S1099" i="2" s="1"/>
  <c r="P1099" i="2"/>
  <c r="J1099" i="2"/>
  <c r="F1099" i="2"/>
  <c r="R1098" i="2"/>
  <c r="T1098" i="2" s="1"/>
  <c r="P1098" i="2"/>
  <c r="J1098" i="2"/>
  <c r="F1098" i="2"/>
  <c r="R1097" i="2"/>
  <c r="P1097" i="2"/>
  <c r="J1097" i="2"/>
  <c r="F1097" i="2"/>
  <c r="R1096" i="2"/>
  <c r="T1096" i="2" s="1"/>
  <c r="P1096" i="2"/>
  <c r="J1096" i="2"/>
  <c r="F1096" i="2"/>
  <c r="R1095" i="2"/>
  <c r="S1095" i="2" s="1"/>
  <c r="P1095" i="2"/>
  <c r="J1095" i="2"/>
  <c r="F1095" i="2"/>
  <c r="R1094" i="2"/>
  <c r="S1094" i="2" s="1"/>
  <c r="P1094" i="2"/>
  <c r="J1094" i="2"/>
  <c r="F1094" i="2"/>
  <c r="R1093" i="2"/>
  <c r="P1093" i="2"/>
  <c r="J1093" i="2"/>
  <c r="F1093" i="2"/>
  <c r="R1092" i="2"/>
  <c r="T1092" i="2" s="1"/>
  <c r="P1092" i="2"/>
  <c r="J1092" i="2"/>
  <c r="F1092" i="2"/>
  <c r="R1091" i="2"/>
  <c r="S1091" i="2" s="1"/>
  <c r="P1091" i="2"/>
  <c r="J1091" i="2"/>
  <c r="F1091" i="2"/>
  <c r="R1090" i="2"/>
  <c r="T1090" i="2" s="1"/>
  <c r="P1090" i="2"/>
  <c r="J1090" i="2"/>
  <c r="F1090" i="2"/>
  <c r="R1089" i="2"/>
  <c r="P1089" i="2"/>
  <c r="J1089" i="2"/>
  <c r="F1089" i="2"/>
  <c r="R1088" i="2"/>
  <c r="T1088" i="2" s="1"/>
  <c r="P1088" i="2"/>
  <c r="J1088" i="2"/>
  <c r="F1088" i="2"/>
  <c r="R1087" i="2"/>
  <c r="S1087" i="2" s="1"/>
  <c r="P1087" i="2"/>
  <c r="J1087" i="2"/>
  <c r="F1087" i="2"/>
  <c r="R1086" i="2"/>
  <c r="T1086" i="2" s="1"/>
  <c r="P1086" i="2"/>
  <c r="J1086" i="2"/>
  <c r="F1086" i="2"/>
  <c r="R1085" i="2"/>
  <c r="P1085" i="2"/>
  <c r="J1085" i="2"/>
  <c r="F1085" i="2"/>
  <c r="R1084" i="2"/>
  <c r="T1084" i="2" s="1"/>
  <c r="P1084" i="2"/>
  <c r="J1084" i="2"/>
  <c r="F1084" i="2"/>
  <c r="R1083" i="2"/>
  <c r="S1083" i="2" s="1"/>
  <c r="P1083" i="2"/>
  <c r="J1083" i="2"/>
  <c r="F1083" i="2"/>
  <c r="R1082" i="2"/>
  <c r="T1082" i="2" s="1"/>
  <c r="P1082" i="2"/>
  <c r="J1082" i="2"/>
  <c r="F1082" i="2"/>
  <c r="R1081" i="2"/>
  <c r="P1081" i="2"/>
  <c r="J1081" i="2"/>
  <c r="F1081" i="2"/>
  <c r="R1080" i="2"/>
  <c r="T1080" i="2" s="1"/>
  <c r="P1080" i="2"/>
  <c r="J1080" i="2"/>
  <c r="F1080" i="2"/>
  <c r="R1079" i="2"/>
  <c r="S1079" i="2" s="1"/>
  <c r="P1079" i="2"/>
  <c r="J1079" i="2"/>
  <c r="F1079" i="2"/>
  <c r="R1078" i="2"/>
  <c r="T1078" i="2" s="1"/>
  <c r="P1078" i="2"/>
  <c r="J1078" i="2"/>
  <c r="F1078" i="2"/>
  <c r="R1077" i="2"/>
  <c r="P1077" i="2"/>
  <c r="J1077" i="2"/>
  <c r="F1077" i="2"/>
  <c r="R1076" i="2"/>
  <c r="T1076" i="2" s="1"/>
  <c r="P1076" i="2"/>
  <c r="J1076" i="2"/>
  <c r="F1076" i="2"/>
  <c r="R1075" i="2"/>
  <c r="S1075" i="2" s="1"/>
  <c r="P1075" i="2"/>
  <c r="J1075" i="2"/>
  <c r="F1075" i="2"/>
  <c r="R1074" i="2"/>
  <c r="T1074" i="2" s="1"/>
  <c r="P1074" i="2"/>
  <c r="J1074" i="2"/>
  <c r="F1074" i="2"/>
  <c r="R1073" i="2"/>
  <c r="P1073" i="2"/>
  <c r="J1073" i="2"/>
  <c r="F1073" i="2"/>
  <c r="R1072" i="2"/>
  <c r="T1072" i="2" s="1"/>
  <c r="P1072" i="2"/>
  <c r="J1072" i="2"/>
  <c r="F1072" i="2"/>
  <c r="R1071" i="2"/>
  <c r="S1071" i="2" s="1"/>
  <c r="P1071" i="2"/>
  <c r="J1071" i="2"/>
  <c r="F1071" i="2"/>
  <c r="R1070" i="2"/>
  <c r="T1070" i="2" s="1"/>
  <c r="P1070" i="2"/>
  <c r="J1070" i="2"/>
  <c r="F1070" i="2"/>
  <c r="R1069" i="2"/>
  <c r="P1069" i="2"/>
  <c r="J1069" i="2"/>
  <c r="F1069" i="2"/>
  <c r="R1068" i="2"/>
  <c r="T1068" i="2" s="1"/>
  <c r="P1068" i="2"/>
  <c r="J1068" i="2"/>
  <c r="F1068" i="2"/>
  <c r="R1067" i="2"/>
  <c r="T1067" i="2" s="1"/>
  <c r="P1067" i="2"/>
  <c r="J1067" i="2"/>
  <c r="F1067" i="2"/>
  <c r="R1066" i="2"/>
  <c r="T1066" i="2" s="1"/>
  <c r="P1066" i="2"/>
  <c r="J1066" i="2"/>
  <c r="F1066" i="2"/>
  <c r="R1065" i="2"/>
  <c r="P1065" i="2"/>
  <c r="J1065" i="2"/>
  <c r="F1065" i="2"/>
  <c r="R1064" i="2"/>
  <c r="T1064" i="2" s="1"/>
  <c r="P1064" i="2"/>
  <c r="J1064" i="2"/>
  <c r="F1064" i="2"/>
  <c r="R1063" i="2"/>
  <c r="T1063" i="2" s="1"/>
  <c r="P1063" i="2"/>
  <c r="J1063" i="2"/>
  <c r="F1063" i="2"/>
  <c r="R1062" i="2"/>
  <c r="T1062" i="2" s="1"/>
  <c r="P1062" i="2"/>
  <c r="J1062" i="2"/>
  <c r="F1062" i="2"/>
  <c r="R1061" i="2"/>
  <c r="P1061" i="2"/>
  <c r="J1061" i="2"/>
  <c r="F1061" i="2"/>
  <c r="R1060" i="2"/>
  <c r="T1060" i="2" s="1"/>
  <c r="P1060" i="2"/>
  <c r="J1060" i="2"/>
  <c r="F1060" i="2"/>
  <c r="R1059" i="2"/>
  <c r="P1059" i="2"/>
  <c r="J1059" i="2"/>
  <c r="F1059" i="2"/>
  <c r="R1058" i="2"/>
  <c r="T1058" i="2" s="1"/>
  <c r="P1058" i="2"/>
  <c r="J1058" i="2"/>
  <c r="F1058" i="2"/>
  <c r="R1057" i="2"/>
  <c r="P1057" i="2"/>
  <c r="J1057" i="2"/>
  <c r="F1057" i="2"/>
  <c r="R1056" i="2"/>
  <c r="T1056" i="2" s="1"/>
  <c r="P1056" i="2"/>
  <c r="J1056" i="2"/>
  <c r="F1056" i="2"/>
  <c r="R1055" i="2"/>
  <c r="T1055" i="2" s="1"/>
  <c r="P1055" i="2"/>
  <c r="J1055" i="2"/>
  <c r="F1055" i="2"/>
  <c r="R1054" i="2"/>
  <c r="T1054" i="2" s="1"/>
  <c r="P1054" i="2"/>
  <c r="J1054" i="2"/>
  <c r="F1054" i="2"/>
  <c r="R1053" i="2"/>
  <c r="P1053" i="2"/>
  <c r="J1053" i="2"/>
  <c r="F1053" i="2"/>
  <c r="R1052" i="2"/>
  <c r="T1052" i="2" s="1"/>
  <c r="P1052" i="2"/>
  <c r="J1052" i="2"/>
  <c r="F1052" i="2"/>
  <c r="R1051" i="2"/>
  <c r="T1051" i="2" s="1"/>
  <c r="P1051" i="2"/>
  <c r="J1051" i="2"/>
  <c r="F1051" i="2"/>
  <c r="R1050" i="2"/>
  <c r="T1050" i="2" s="1"/>
  <c r="P1050" i="2"/>
  <c r="J1050" i="2"/>
  <c r="F1050" i="2"/>
  <c r="R1049" i="2"/>
  <c r="P1049" i="2"/>
  <c r="J1049" i="2"/>
  <c r="F1049" i="2"/>
  <c r="R1048" i="2"/>
  <c r="T1048" i="2" s="1"/>
  <c r="P1048" i="2"/>
  <c r="J1048" i="2"/>
  <c r="F1048" i="2"/>
  <c r="R1047" i="2"/>
  <c r="T1047" i="2" s="1"/>
  <c r="P1047" i="2"/>
  <c r="J1047" i="2"/>
  <c r="F1047" i="2"/>
  <c r="R1046" i="2"/>
  <c r="T1046" i="2" s="1"/>
  <c r="P1046" i="2"/>
  <c r="J1046" i="2"/>
  <c r="F1046" i="2"/>
  <c r="R1045" i="2"/>
  <c r="P1045" i="2"/>
  <c r="J1045" i="2"/>
  <c r="F1045" i="2"/>
  <c r="R1044" i="2"/>
  <c r="T1044" i="2" s="1"/>
  <c r="P1044" i="2"/>
  <c r="J1044" i="2"/>
  <c r="F1044" i="2"/>
  <c r="R1043" i="2"/>
  <c r="T1043" i="2" s="1"/>
  <c r="P1043" i="2"/>
  <c r="J1043" i="2"/>
  <c r="F1043" i="2"/>
  <c r="R1042" i="2"/>
  <c r="T1042" i="2" s="1"/>
  <c r="P1042" i="2"/>
  <c r="J1042" i="2"/>
  <c r="F1042" i="2"/>
  <c r="R1041" i="2"/>
  <c r="P1041" i="2"/>
  <c r="J1041" i="2"/>
  <c r="F1041" i="2"/>
  <c r="R1040" i="2"/>
  <c r="T1040" i="2" s="1"/>
  <c r="P1040" i="2"/>
  <c r="J1040" i="2"/>
  <c r="F1040" i="2"/>
  <c r="R1039" i="2"/>
  <c r="T1039" i="2" s="1"/>
  <c r="P1039" i="2"/>
  <c r="J1039" i="2"/>
  <c r="F1039" i="2"/>
  <c r="R1038" i="2"/>
  <c r="T1038" i="2" s="1"/>
  <c r="P1038" i="2"/>
  <c r="J1038" i="2"/>
  <c r="F1038" i="2"/>
  <c r="R1037" i="2"/>
  <c r="P1037" i="2"/>
  <c r="J1037" i="2"/>
  <c r="F1037" i="2"/>
  <c r="R1036" i="2"/>
  <c r="T1036" i="2" s="1"/>
  <c r="P1036" i="2"/>
  <c r="J1036" i="2"/>
  <c r="F1036" i="2"/>
  <c r="R1035" i="2"/>
  <c r="S1035" i="2" s="1"/>
  <c r="P1035" i="2"/>
  <c r="J1035" i="2"/>
  <c r="F1035" i="2"/>
  <c r="R1034" i="2"/>
  <c r="T1034" i="2" s="1"/>
  <c r="P1034" i="2"/>
  <c r="J1034" i="2"/>
  <c r="F1034" i="2"/>
  <c r="R1033" i="2"/>
  <c r="P1033" i="2"/>
  <c r="J1033" i="2"/>
  <c r="F1033" i="2"/>
  <c r="R1032" i="2"/>
  <c r="T1032" i="2" s="1"/>
  <c r="P1032" i="2"/>
  <c r="J1032" i="2"/>
  <c r="F1032" i="2"/>
  <c r="R1031" i="2"/>
  <c r="T1031" i="2" s="1"/>
  <c r="P1031" i="2"/>
  <c r="J1031" i="2"/>
  <c r="F1031" i="2"/>
  <c r="R1030" i="2"/>
  <c r="T1030" i="2" s="1"/>
  <c r="P1030" i="2"/>
  <c r="J1030" i="2"/>
  <c r="F1030" i="2"/>
  <c r="R1029" i="2"/>
  <c r="P1029" i="2"/>
  <c r="J1029" i="2"/>
  <c r="F1029" i="2"/>
  <c r="R1028" i="2"/>
  <c r="T1028" i="2" s="1"/>
  <c r="P1028" i="2"/>
  <c r="J1028" i="2"/>
  <c r="F1028" i="2"/>
  <c r="R1027" i="2"/>
  <c r="T1027" i="2" s="1"/>
  <c r="P1027" i="2"/>
  <c r="J1027" i="2"/>
  <c r="F1027" i="2"/>
  <c r="R1026" i="2"/>
  <c r="T1026" i="2" s="1"/>
  <c r="P1026" i="2"/>
  <c r="J1026" i="2"/>
  <c r="F1026" i="2"/>
  <c r="R1025" i="2"/>
  <c r="P1025" i="2"/>
  <c r="J1025" i="2"/>
  <c r="F1025" i="2"/>
  <c r="R1024" i="2"/>
  <c r="T1024" i="2" s="1"/>
  <c r="P1024" i="2"/>
  <c r="J1024" i="2"/>
  <c r="F1024" i="2"/>
  <c r="R1023" i="2"/>
  <c r="T1023" i="2" s="1"/>
  <c r="P1023" i="2"/>
  <c r="J1023" i="2"/>
  <c r="F1023" i="2"/>
  <c r="R1022" i="2"/>
  <c r="T1022" i="2" s="1"/>
  <c r="P1022" i="2"/>
  <c r="J1022" i="2"/>
  <c r="F1022" i="2"/>
  <c r="R1021" i="2"/>
  <c r="P1021" i="2"/>
  <c r="J1021" i="2"/>
  <c r="F1021" i="2"/>
  <c r="R1020" i="2"/>
  <c r="T1020" i="2" s="1"/>
  <c r="P1020" i="2"/>
  <c r="J1020" i="2"/>
  <c r="F1020" i="2"/>
  <c r="R1019" i="2"/>
  <c r="P1019" i="2"/>
  <c r="J1019" i="2"/>
  <c r="F1019" i="2"/>
  <c r="R1018" i="2"/>
  <c r="S1018" i="2" s="1"/>
  <c r="P1018" i="2"/>
  <c r="J1018" i="2"/>
  <c r="F1018" i="2"/>
  <c r="R1017" i="2"/>
  <c r="P1017" i="2"/>
  <c r="J1017" i="2"/>
  <c r="F1017" i="2"/>
  <c r="R1016" i="2"/>
  <c r="T1016" i="2" s="1"/>
  <c r="P1016" i="2"/>
  <c r="J1016" i="2"/>
  <c r="F1016" i="2"/>
  <c r="R1015" i="2"/>
  <c r="T1015" i="2" s="1"/>
  <c r="P1015" i="2"/>
  <c r="J1015" i="2"/>
  <c r="F1015" i="2"/>
  <c r="R1014" i="2"/>
  <c r="T1014" i="2" s="1"/>
  <c r="P1014" i="2"/>
  <c r="J1014" i="2"/>
  <c r="F1014" i="2"/>
  <c r="R1013" i="2"/>
  <c r="P1013" i="2"/>
  <c r="J1013" i="2"/>
  <c r="F1013" i="2"/>
  <c r="R1012" i="2"/>
  <c r="T1012" i="2" s="1"/>
  <c r="P1012" i="2"/>
  <c r="J1012" i="2"/>
  <c r="F1012" i="2"/>
  <c r="R1011" i="2"/>
  <c r="S1011" i="2" s="1"/>
  <c r="P1011" i="2"/>
  <c r="J1011" i="2"/>
  <c r="F1011" i="2"/>
  <c r="R1010" i="2"/>
  <c r="S1010" i="2" s="1"/>
  <c r="P1010" i="2"/>
  <c r="J1010" i="2"/>
  <c r="F1010" i="2"/>
  <c r="R1009" i="2"/>
  <c r="P1009" i="2"/>
  <c r="J1009" i="2"/>
  <c r="F1009" i="2"/>
  <c r="R1008" i="2"/>
  <c r="T1008" i="2" s="1"/>
  <c r="P1008" i="2"/>
  <c r="J1008" i="2"/>
  <c r="F1008" i="2"/>
  <c r="R1007" i="2"/>
  <c r="T1007" i="2" s="1"/>
  <c r="P1007" i="2"/>
  <c r="J1007" i="2"/>
  <c r="F1007" i="2"/>
  <c r="R1006" i="2"/>
  <c r="T1006" i="2" s="1"/>
  <c r="P1006" i="2"/>
  <c r="J1006" i="2"/>
  <c r="F1006" i="2"/>
  <c r="R1005" i="2"/>
  <c r="P1005" i="2"/>
  <c r="J1005" i="2"/>
  <c r="F1005" i="2"/>
  <c r="R1004" i="2"/>
  <c r="T1004" i="2" s="1"/>
  <c r="P1004" i="2"/>
  <c r="J1004" i="2"/>
  <c r="F1004" i="2"/>
  <c r="R1003" i="2"/>
  <c r="S1003" i="2" s="1"/>
  <c r="P1003" i="2"/>
  <c r="J1003" i="2"/>
  <c r="F1003" i="2"/>
  <c r="R1002" i="2"/>
  <c r="S1002" i="2" s="1"/>
  <c r="P1002" i="2"/>
  <c r="J1002" i="2"/>
  <c r="F1002" i="2"/>
  <c r="R1001" i="2"/>
  <c r="P1001" i="2"/>
  <c r="J1001" i="2"/>
  <c r="F1001" i="2"/>
  <c r="R1000" i="2"/>
  <c r="T1000" i="2" s="1"/>
  <c r="P1000" i="2"/>
  <c r="J1000" i="2"/>
  <c r="F1000" i="2"/>
  <c r="R999" i="2"/>
  <c r="T999" i="2" s="1"/>
  <c r="P999" i="2"/>
  <c r="J999" i="2"/>
  <c r="F999" i="2"/>
  <c r="R998" i="2"/>
  <c r="T998" i="2" s="1"/>
  <c r="P998" i="2"/>
  <c r="J998" i="2"/>
  <c r="F998" i="2"/>
  <c r="R997" i="2"/>
  <c r="P997" i="2"/>
  <c r="J997" i="2"/>
  <c r="F997" i="2"/>
  <c r="R996" i="2"/>
  <c r="T996" i="2" s="1"/>
  <c r="P996" i="2"/>
  <c r="J996" i="2"/>
  <c r="F996" i="2"/>
  <c r="R995" i="2"/>
  <c r="T995" i="2" s="1"/>
  <c r="P995" i="2"/>
  <c r="J995" i="2"/>
  <c r="F995" i="2"/>
  <c r="R994" i="2"/>
  <c r="T994" i="2" s="1"/>
  <c r="P994" i="2"/>
  <c r="J994" i="2"/>
  <c r="F994" i="2"/>
  <c r="R993" i="2"/>
  <c r="P993" i="2"/>
  <c r="J993" i="2"/>
  <c r="F993" i="2"/>
  <c r="R992" i="2"/>
  <c r="T992" i="2" s="1"/>
  <c r="P992" i="2"/>
  <c r="J992" i="2"/>
  <c r="F992" i="2"/>
  <c r="R991" i="2"/>
  <c r="T991" i="2" s="1"/>
  <c r="P991" i="2"/>
  <c r="J991" i="2"/>
  <c r="F991" i="2"/>
  <c r="R990" i="2"/>
  <c r="T990" i="2" s="1"/>
  <c r="P990" i="2"/>
  <c r="J990" i="2"/>
  <c r="F990" i="2"/>
  <c r="R989" i="2"/>
  <c r="P989" i="2"/>
  <c r="J989" i="2"/>
  <c r="F989" i="2"/>
  <c r="R988" i="2"/>
  <c r="T988" i="2" s="1"/>
  <c r="P988" i="2"/>
  <c r="J988" i="2"/>
  <c r="F988" i="2"/>
  <c r="R987" i="2"/>
  <c r="T987" i="2" s="1"/>
  <c r="P987" i="2"/>
  <c r="J987" i="2"/>
  <c r="F987" i="2"/>
  <c r="R986" i="2"/>
  <c r="T986" i="2" s="1"/>
  <c r="P986" i="2"/>
  <c r="J986" i="2"/>
  <c r="F986" i="2"/>
  <c r="R985" i="2"/>
  <c r="P985" i="2"/>
  <c r="J985" i="2"/>
  <c r="F985" i="2"/>
  <c r="R984" i="2"/>
  <c r="T984" i="2" s="1"/>
  <c r="P984" i="2"/>
  <c r="J984" i="2"/>
  <c r="F984" i="2"/>
  <c r="R983" i="2"/>
  <c r="T983" i="2" s="1"/>
  <c r="P983" i="2"/>
  <c r="J983" i="2"/>
  <c r="F983" i="2"/>
  <c r="R982" i="2"/>
  <c r="T982" i="2" s="1"/>
  <c r="P982" i="2"/>
  <c r="J982" i="2"/>
  <c r="F982" i="2"/>
  <c r="R981" i="2"/>
  <c r="P981" i="2"/>
  <c r="J981" i="2"/>
  <c r="F981" i="2"/>
  <c r="R980" i="2"/>
  <c r="T980" i="2" s="1"/>
  <c r="P980" i="2"/>
  <c r="J980" i="2"/>
  <c r="F980" i="2"/>
  <c r="R979" i="2"/>
  <c r="T979" i="2" s="1"/>
  <c r="P979" i="2"/>
  <c r="J979" i="2"/>
  <c r="F979" i="2"/>
  <c r="R978" i="2"/>
  <c r="T978" i="2" s="1"/>
  <c r="P978" i="2"/>
  <c r="J978" i="2"/>
  <c r="F978" i="2"/>
  <c r="R977" i="2"/>
  <c r="P977" i="2"/>
  <c r="J977" i="2"/>
  <c r="F977" i="2"/>
  <c r="R976" i="2"/>
  <c r="T976" i="2" s="1"/>
  <c r="P976" i="2"/>
  <c r="J976" i="2"/>
  <c r="F976" i="2"/>
  <c r="R975" i="2"/>
  <c r="P975" i="2"/>
  <c r="J975" i="2"/>
  <c r="F975" i="2"/>
  <c r="R974" i="2"/>
  <c r="P974" i="2"/>
  <c r="J974" i="2"/>
  <c r="F974" i="2"/>
  <c r="R973" i="2"/>
  <c r="P973" i="2"/>
  <c r="J973" i="2"/>
  <c r="F973" i="2"/>
  <c r="R972" i="2"/>
  <c r="T972" i="2" s="1"/>
  <c r="P972" i="2"/>
  <c r="J972" i="2"/>
  <c r="F972" i="2"/>
  <c r="R971" i="2"/>
  <c r="T971" i="2" s="1"/>
  <c r="P971" i="2"/>
  <c r="J971" i="2"/>
  <c r="F971" i="2"/>
  <c r="R970" i="2"/>
  <c r="T970" i="2" s="1"/>
  <c r="P970" i="2"/>
  <c r="J970" i="2"/>
  <c r="F970" i="2"/>
  <c r="R969" i="2"/>
  <c r="P969" i="2"/>
  <c r="J969" i="2"/>
  <c r="F969" i="2"/>
  <c r="R968" i="2"/>
  <c r="T968" i="2" s="1"/>
  <c r="P968" i="2"/>
  <c r="J968" i="2"/>
  <c r="F968" i="2"/>
  <c r="R967" i="2"/>
  <c r="S967" i="2" s="1"/>
  <c r="P967" i="2"/>
  <c r="J967" i="2"/>
  <c r="F967" i="2"/>
  <c r="R966" i="2"/>
  <c r="S966" i="2" s="1"/>
  <c r="P966" i="2"/>
  <c r="J966" i="2"/>
  <c r="F966" i="2"/>
  <c r="R965" i="2"/>
  <c r="P965" i="2"/>
  <c r="J965" i="2"/>
  <c r="F965" i="2"/>
  <c r="R964" i="2"/>
  <c r="T964" i="2" s="1"/>
  <c r="P964" i="2"/>
  <c r="J964" i="2"/>
  <c r="F964" i="2"/>
  <c r="R963" i="2"/>
  <c r="T963" i="2" s="1"/>
  <c r="P963" i="2"/>
  <c r="J963" i="2"/>
  <c r="F963" i="2"/>
  <c r="R962" i="2"/>
  <c r="T962" i="2" s="1"/>
  <c r="P962" i="2"/>
  <c r="J962" i="2"/>
  <c r="F962" i="2"/>
  <c r="R961" i="2"/>
  <c r="P961" i="2"/>
  <c r="J961" i="2"/>
  <c r="F961" i="2"/>
  <c r="R960" i="2"/>
  <c r="T960" i="2" s="1"/>
  <c r="P960" i="2"/>
  <c r="J960" i="2"/>
  <c r="F960" i="2"/>
  <c r="R959" i="2"/>
  <c r="S959" i="2" s="1"/>
  <c r="P959" i="2"/>
  <c r="J959" i="2"/>
  <c r="F959" i="2"/>
  <c r="R958" i="2"/>
  <c r="S958" i="2" s="1"/>
  <c r="P958" i="2"/>
  <c r="J958" i="2"/>
  <c r="F958" i="2"/>
  <c r="R957" i="2"/>
  <c r="P957" i="2"/>
  <c r="J957" i="2"/>
  <c r="F957" i="2"/>
  <c r="R956" i="2"/>
  <c r="T956" i="2" s="1"/>
  <c r="P956" i="2"/>
  <c r="J956" i="2"/>
  <c r="F956" i="2"/>
  <c r="R955" i="2"/>
  <c r="T955" i="2" s="1"/>
  <c r="P955" i="2"/>
  <c r="J955" i="2"/>
  <c r="F955" i="2"/>
  <c r="R954" i="2"/>
  <c r="T954" i="2" s="1"/>
  <c r="P954" i="2"/>
  <c r="J954" i="2"/>
  <c r="F954" i="2"/>
  <c r="R953" i="2"/>
  <c r="P953" i="2"/>
  <c r="J953" i="2"/>
  <c r="F953" i="2"/>
  <c r="R952" i="2"/>
  <c r="T952" i="2" s="1"/>
  <c r="P952" i="2"/>
  <c r="J952" i="2"/>
  <c r="F952" i="2"/>
  <c r="R951" i="2"/>
  <c r="S951" i="2" s="1"/>
  <c r="P951" i="2"/>
  <c r="J951" i="2"/>
  <c r="F951" i="2"/>
  <c r="R950" i="2"/>
  <c r="S950" i="2" s="1"/>
  <c r="P950" i="2"/>
  <c r="J950" i="2"/>
  <c r="F950" i="2"/>
  <c r="R949" i="2"/>
  <c r="P949" i="2"/>
  <c r="J949" i="2"/>
  <c r="F949" i="2"/>
  <c r="R948" i="2"/>
  <c r="T948" i="2" s="1"/>
  <c r="P948" i="2"/>
  <c r="J948" i="2"/>
  <c r="F948" i="2"/>
  <c r="R947" i="2"/>
  <c r="T947" i="2" s="1"/>
  <c r="P947" i="2"/>
  <c r="J947" i="2"/>
  <c r="F947" i="2"/>
  <c r="R946" i="2"/>
  <c r="T946" i="2" s="1"/>
  <c r="P946" i="2"/>
  <c r="J946" i="2"/>
  <c r="F946" i="2"/>
  <c r="R945" i="2"/>
  <c r="P945" i="2"/>
  <c r="J945" i="2"/>
  <c r="F945" i="2"/>
  <c r="R944" i="2"/>
  <c r="T944" i="2" s="1"/>
  <c r="P944" i="2"/>
  <c r="J944" i="2"/>
  <c r="F944" i="2"/>
  <c r="R943" i="2"/>
  <c r="S943" i="2" s="1"/>
  <c r="P943" i="2"/>
  <c r="J943" i="2"/>
  <c r="F943" i="2"/>
  <c r="R942" i="2"/>
  <c r="S942" i="2" s="1"/>
  <c r="P942" i="2"/>
  <c r="J942" i="2"/>
  <c r="F942" i="2"/>
  <c r="R941" i="2"/>
  <c r="P941" i="2"/>
  <c r="J941" i="2"/>
  <c r="F941" i="2"/>
  <c r="R940" i="2"/>
  <c r="T940" i="2" s="1"/>
  <c r="P940" i="2"/>
  <c r="J940" i="2"/>
  <c r="F940" i="2"/>
  <c r="R939" i="2"/>
  <c r="T939" i="2" s="1"/>
  <c r="P939" i="2"/>
  <c r="J939" i="2"/>
  <c r="F939" i="2"/>
  <c r="R938" i="2"/>
  <c r="S938" i="2" s="1"/>
  <c r="P938" i="2"/>
  <c r="J938" i="2"/>
  <c r="F938" i="2"/>
  <c r="R937" i="2"/>
  <c r="T937" i="2" s="1"/>
  <c r="P937" i="2"/>
  <c r="J937" i="2"/>
  <c r="F937" i="2"/>
  <c r="R936" i="2"/>
  <c r="T936" i="2" s="1"/>
  <c r="P936" i="2"/>
  <c r="J936" i="2"/>
  <c r="F936" i="2"/>
  <c r="R935" i="2"/>
  <c r="S935" i="2" s="1"/>
  <c r="P935" i="2"/>
  <c r="J935" i="2"/>
  <c r="F935" i="2"/>
  <c r="R934" i="2"/>
  <c r="S934" i="2" s="1"/>
  <c r="P934" i="2"/>
  <c r="J934" i="2"/>
  <c r="F934" i="2"/>
  <c r="R933" i="2"/>
  <c r="T933" i="2" s="1"/>
  <c r="P933" i="2"/>
  <c r="J933" i="2"/>
  <c r="F933" i="2"/>
  <c r="R932" i="2"/>
  <c r="T932" i="2" s="1"/>
  <c r="P932" i="2"/>
  <c r="J932" i="2"/>
  <c r="F932" i="2"/>
  <c r="R931" i="2"/>
  <c r="T931" i="2" s="1"/>
  <c r="P931" i="2"/>
  <c r="J931" i="2"/>
  <c r="F931" i="2"/>
  <c r="R930" i="2"/>
  <c r="T930" i="2" s="1"/>
  <c r="P930" i="2"/>
  <c r="J930" i="2"/>
  <c r="F930" i="2"/>
  <c r="R929" i="2"/>
  <c r="T929" i="2" s="1"/>
  <c r="P929" i="2"/>
  <c r="J929" i="2"/>
  <c r="F929" i="2"/>
  <c r="R928" i="2"/>
  <c r="T928" i="2" s="1"/>
  <c r="P928" i="2"/>
  <c r="J928" i="2"/>
  <c r="F928" i="2"/>
  <c r="R927" i="2"/>
  <c r="S927" i="2" s="1"/>
  <c r="P927" i="2"/>
  <c r="J927" i="2"/>
  <c r="F927" i="2"/>
  <c r="R926" i="2"/>
  <c r="T926" i="2" s="1"/>
  <c r="P926" i="2"/>
  <c r="J926" i="2"/>
  <c r="F926" i="2"/>
  <c r="R925" i="2"/>
  <c r="T925" i="2" s="1"/>
  <c r="P925" i="2"/>
  <c r="J925" i="2"/>
  <c r="F925" i="2"/>
  <c r="R924" i="2"/>
  <c r="T924" i="2" s="1"/>
  <c r="P924" i="2"/>
  <c r="J924" i="2"/>
  <c r="F924" i="2"/>
  <c r="R923" i="2"/>
  <c r="S923" i="2" s="1"/>
  <c r="P923" i="2"/>
  <c r="J923" i="2"/>
  <c r="F923" i="2"/>
  <c r="R922" i="2"/>
  <c r="S922" i="2" s="1"/>
  <c r="P922" i="2"/>
  <c r="J922" i="2"/>
  <c r="F922" i="2"/>
  <c r="R921" i="2"/>
  <c r="T921" i="2" s="1"/>
  <c r="P921" i="2"/>
  <c r="J921" i="2"/>
  <c r="F921" i="2"/>
  <c r="R920" i="2"/>
  <c r="T920" i="2" s="1"/>
  <c r="P920" i="2"/>
  <c r="J920" i="2"/>
  <c r="F920" i="2"/>
  <c r="R919" i="2"/>
  <c r="T919" i="2" s="1"/>
  <c r="P919" i="2"/>
  <c r="J919" i="2"/>
  <c r="F919" i="2"/>
  <c r="R918" i="2"/>
  <c r="T918" i="2" s="1"/>
  <c r="P918" i="2"/>
  <c r="J918" i="2"/>
  <c r="F918" i="2"/>
  <c r="R917" i="2"/>
  <c r="T917" i="2" s="1"/>
  <c r="P917" i="2"/>
  <c r="J917" i="2"/>
  <c r="F917" i="2"/>
  <c r="R916" i="2"/>
  <c r="T916" i="2" s="1"/>
  <c r="P916" i="2"/>
  <c r="J916" i="2"/>
  <c r="F916" i="2"/>
  <c r="R915" i="2"/>
  <c r="S915" i="2" s="1"/>
  <c r="P915" i="2"/>
  <c r="J915" i="2"/>
  <c r="F915" i="2"/>
  <c r="R914" i="2"/>
  <c r="S914" i="2" s="1"/>
  <c r="P914" i="2"/>
  <c r="J914" i="2"/>
  <c r="F914" i="2"/>
  <c r="R913" i="2"/>
  <c r="T913" i="2" s="1"/>
  <c r="P913" i="2"/>
  <c r="J913" i="2"/>
  <c r="F913" i="2"/>
  <c r="R912" i="2"/>
  <c r="T912" i="2" s="1"/>
  <c r="P912" i="2"/>
  <c r="J912" i="2"/>
  <c r="F912" i="2"/>
  <c r="R911" i="2"/>
  <c r="T911" i="2" s="1"/>
  <c r="P911" i="2"/>
  <c r="J911" i="2"/>
  <c r="F911" i="2"/>
  <c r="R910" i="2"/>
  <c r="T910" i="2" s="1"/>
  <c r="P910" i="2"/>
  <c r="J910" i="2"/>
  <c r="F910" i="2"/>
  <c r="R909" i="2"/>
  <c r="T909" i="2" s="1"/>
  <c r="P909" i="2"/>
  <c r="J909" i="2"/>
  <c r="F909" i="2"/>
  <c r="R908" i="2"/>
  <c r="T908" i="2" s="1"/>
  <c r="P908" i="2"/>
  <c r="J908" i="2"/>
  <c r="F908" i="2"/>
  <c r="R907" i="2"/>
  <c r="S907" i="2" s="1"/>
  <c r="P907" i="2"/>
  <c r="J907" i="2"/>
  <c r="F907" i="2"/>
  <c r="R906" i="2"/>
  <c r="P906" i="2"/>
  <c r="J906" i="2"/>
  <c r="F906" i="2"/>
  <c r="R905" i="2"/>
  <c r="T905" i="2" s="1"/>
  <c r="P905" i="2"/>
  <c r="J905" i="2"/>
  <c r="F905" i="2"/>
  <c r="R904" i="2"/>
  <c r="T904" i="2" s="1"/>
  <c r="P904" i="2"/>
  <c r="J904" i="2"/>
  <c r="F904" i="2"/>
  <c r="R903" i="2"/>
  <c r="T903" i="2" s="1"/>
  <c r="P903" i="2"/>
  <c r="J903" i="2"/>
  <c r="F903" i="2"/>
  <c r="R902" i="2"/>
  <c r="T902" i="2" s="1"/>
  <c r="P902" i="2"/>
  <c r="J902" i="2"/>
  <c r="F902" i="2"/>
  <c r="R901" i="2"/>
  <c r="T901" i="2" s="1"/>
  <c r="P901" i="2"/>
  <c r="J901" i="2"/>
  <c r="F901" i="2"/>
  <c r="R900" i="2"/>
  <c r="T900" i="2" s="1"/>
  <c r="P900" i="2"/>
  <c r="J900" i="2"/>
  <c r="F900" i="2"/>
  <c r="R899" i="2"/>
  <c r="P899" i="2"/>
  <c r="J899" i="2"/>
  <c r="F899" i="2"/>
  <c r="R898" i="2"/>
  <c r="T898" i="2" s="1"/>
  <c r="P898" i="2"/>
  <c r="J898" i="2"/>
  <c r="F898" i="2"/>
  <c r="R897" i="2"/>
  <c r="T897" i="2" s="1"/>
  <c r="P897" i="2"/>
  <c r="J897" i="2"/>
  <c r="F897" i="2"/>
  <c r="R896" i="2"/>
  <c r="T896" i="2" s="1"/>
  <c r="P896" i="2"/>
  <c r="J896" i="2"/>
  <c r="F896" i="2"/>
  <c r="R895" i="2"/>
  <c r="T895" i="2" s="1"/>
  <c r="P895" i="2"/>
  <c r="J895" i="2"/>
  <c r="F895" i="2"/>
  <c r="R894" i="2"/>
  <c r="T894" i="2" s="1"/>
  <c r="P894" i="2"/>
  <c r="J894" i="2"/>
  <c r="F894" i="2"/>
  <c r="R893" i="2"/>
  <c r="T893" i="2" s="1"/>
  <c r="P893" i="2"/>
  <c r="J893" i="2"/>
  <c r="F893" i="2"/>
  <c r="R892" i="2"/>
  <c r="T892" i="2" s="1"/>
  <c r="P892" i="2"/>
  <c r="J892" i="2"/>
  <c r="F892" i="2"/>
  <c r="R891" i="2"/>
  <c r="P891" i="2"/>
  <c r="J891" i="2"/>
  <c r="F891" i="2"/>
  <c r="R890" i="2"/>
  <c r="S890" i="2" s="1"/>
  <c r="P890" i="2"/>
  <c r="J890" i="2"/>
  <c r="F890" i="2"/>
  <c r="R889" i="2"/>
  <c r="T889" i="2" s="1"/>
  <c r="P889" i="2"/>
  <c r="J889" i="2"/>
  <c r="F889" i="2"/>
  <c r="R888" i="2"/>
  <c r="T888" i="2" s="1"/>
  <c r="P888" i="2"/>
  <c r="J888" i="2"/>
  <c r="F888" i="2"/>
  <c r="R887" i="2"/>
  <c r="T887" i="2" s="1"/>
  <c r="P887" i="2"/>
  <c r="J887" i="2"/>
  <c r="F887" i="2"/>
  <c r="R886" i="2"/>
  <c r="T886" i="2" s="1"/>
  <c r="P886" i="2"/>
  <c r="J886" i="2"/>
  <c r="F886" i="2"/>
  <c r="R885" i="2"/>
  <c r="T885" i="2" s="1"/>
  <c r="P885" i="2"/>
  <c r="J885" i="2"/>
  <c r="F885" i="2"/>
  <c r="R884" i="2"/>
  <c r="T884" i="2" s="1"/>
  <c r="P884" i="2"/>
  <c r="J884" i="2"/>
  <c r="F884" i="2"/>
  <c r="R883" i="2"/>
  <c r="S883" i="2" s="1"/>
  <c r="P883" i="2"/>
  <c r="J883" i="2"/>
  <c r="F883" i="2"/>
  <c r="R882" i="2"/>
  <c r="S882" i="2" s="1"/>
  <c r="P882" i="2"/>
  <c r="J882" i="2"/>
  <c r="F882" i="2"/>
  <c r="R881" i="2"/>
  <c r="T881" i="2" s="1"/>
  <c r="P881" i="2"/>
  <c r="J881" i="2"/>
  <c r="F881" i="2"/>
  <c r="R880" i="2"/>
  <c r="T880" i="2" s="1"/>
  <c r="P880" i="2"/>
  <c r="J880" i="2"/>
  <c r="F880" i="2"/>
  <c r="R879" i="2"/>
  <c r="T879" i="2" s="1"/>
  <c r="P879" i="2"/>
  <c r="J879" i="2"/>
  <c r="F879" i="2"/>
  <c r="R878" i="2"/>
  <c r="T878" i="2" s="1"/>
  <c r="P878" i="2"/>
  <c r="J878" i="2"/>
  <c r="F878" i="2"/>
  <c r="R877" i="2"/>
  <c r="T877" i="2" s="1"/>
  <c r="P877" i="2"/>
  <c r="J877" i="2"/>
  <c r="F877" i="2"/>
  <c r="R876" i="2"/>
  <c r="T876" i="2" s="1"/>
  <c r="P876" i="2"/>
  <c r="J876" i="2"/>
  <c r="F876" i="2"/>
  <c r="R875" i="2"/>
  <c r="S875" i="2" s="1"/>
  <c r="P875" i="2"/>
  <c r="J875" i="2"/>
  <c r="F875" i="2"/>
  <c r="R874" i="2"/>
  <c r="S874" i="2" s="1"/>
  <c r="P874" i="2"/>
  <c r="J874" i="2"/>
  <c r="F874" i="2"/>
  <c r="R873" i="2"/>
  <c r="T873" i="2" s="1"/>
  <c r="P873" i="2"/>
  <c r="J873" i="2"/>
  <c r="F873" i="2"/>
  <c r="R872" i="2"/>
  <c r="T872" i="2" s="1"/>
  <c r="P872" i="2"/>
  <c r="J872" i="2"/>
  <c r="F872" i="2"/>
  <c r="R871" i="2"/>
  <c r="S871" i="2" s="1"/>
  <c r="P871" i="2"/>
  <c r="J871" i="2"/>
  <c r="F871" i="2"/>
  <c r="R870" i="2"/>
  <c r="T870" i="2" s="1"/>
  <c r="P870" i="2"/>
  <c r="J870" i="2"/>
  <c r="F870" i="2"/>
  <c r="R869" i="2"/>
  <c r="T869" i="2" s="1"/>
  <c r="P869" i="2"/>
  <c r="J869" i="2"/>
  <c r="F869" i="2"/>
  <c r="R868" i="2"/>
  <c r="T868" i="2" s="1"/>
  <c r="P868" i="2"/>
  <c r="J868" i="2"/>
  <c r="F868" i="2"/>
  <c r="R867" i="2"/>
  <c r="S867" i="2" s="1"/>
  <c r="P867" i="2"/>
  <c r="J867" i="2"/>
  <c r="F867" i="2"/>
  <c r="R866" i="2"/>
  <c r="P866" i="2"/>
  <c r="J866" i="2"/>
  <c r="F866" i="2"/>
  <c r="R865" i="2"/>
  <c r="T865" i="2" s="1"/>
  <c r="P865" i="2"/>
  <c r="J865" i="2"/>
  <c r="F865" i="2"/>
  <c r="R864" i="2"/>
  <c r="T864" i="2" s="1"/>
  <c r="P864" i="2"/>
  <c r="J864" i="2"/>
  <c r="F864" i="2"/>
  <c r="R863" i="2"/>
  <c r="T863" i="2" s="1"/>
  <c r="P863" i="2"/>
  <c r="J863" i="2"/>
  <c r="F863" i="2"/>
  <c r="R862" i="2"/>
  <c r="T862" i="2" s="1"/>
  <c r="P862" i="2"/>
  <c r="J862" i="2"/>
  <c r="F862" i="2"/>
  <c r="R861" i="2"/>
  <c r="T861" i="2" s="1"/>
  <c r="P861" i="2"/>
  <c r="J861" i="2"/>
  <c r="F861" i="2"/>
  <c r="R860" i="2"/>
  <c r="T860" i="2" s="1"/>
  <c r="P860" i="2"/>
  <c r="J860" i="2"/>
  <c r="F860" i="2"/>
  <c r="R859" i="2"/>
  <c r="T859" i="2" s="1"/>
  <c r="P859" i="2"/>
  <c r="J859" i="2"/>
  <c r="F859" i="2"/>
  <c r="R858" i="2"/>
  <c r="T858" i="2" s="1"/>
  <c r="P858" i="2"/>
  <c r="J858" i="2"/>
  <c r="F858" i="2"/>
  <c r="R857" i="2"/>
  <c r="T857" i="2" s="1"/>
  <c r="P857" i="2"/>
  <c r="J857" i="2"/>
  <c r="F857" i="2"/>
  <c r="R856" i="2"/>
  <c r="T856" i="2" s="1"/>
  <c r="P856" i="2"/>
  <c r="J856" i="2"/>
  <c r="F856" i="2"/>
  <c r="R855" i="2"/>
  <c r="S855" i="2" s="1"/>
  <c r="P855" i="2"/>
  <c r="J855" i="2"/>
  <c r="F855" i="2"/>
  <c r="R854" i="2"/>
  <c r="S854" i="2" s="1"/>
  <c r="P854" i="2"/>
  <c r="J854" i="2"/>
  <c r="F854" i="2"/>
  <c r="R853" i="2"/>
  <c r="T853" i="2" s="1"/>
  <c r="P853" i="2"/>
  <c r="J853" i="2"/>
  <c r="F853" i="2"/>
  <c r="R852" i="2"/>
  <c r="T852" i="2" s="1"/>
  <c r="P852" i="2"/>
  <c r="J852" i="2"/>
  <c r="F852" i="2"/>
  <c r="R851" i="2"/>
  <c r="T851" i="2" s="1"/>
  <c r="P851" i="2"/>
  <c r="J851" i="2"/>
  <c r="F851" i="2"/>
  <c r="R850" i="2"/>
  <c r="T850" i="2" s="1"/>
  <c r="P850" i="2"/>
  <c r="J850" i="2"/>
  <c r="F850" i="2"/>
  <c r="R849" i="2"/>
  <c r="T849" i="2" s="1"/>
  <c r="P849" i="2"/>
  <c r="J849" i="2"/>
  <c r="F849" i="2"/>
  <c r="R848" i="2"/>
  <c r="T848" i="2" s="1"/>
  <c r="P848" i="2"/>
  <c r="J848" i="2"/>
  <c r="F848" i="2"/>
  <c r="R847" i="2"/>
  <c r="T847" i="2" s="1"/>
  <c r="P847" i="2"/>
  <c r="J847" i="2"/>
  <c r="F847" i="2"/>
  <c r="R846" i="2"/>
  <c r="S846" i="2" s="1"/>
  <c r="P846" i="2"/>
  <c r="J846" i="2"/>
  <c r="F846" i="2"/>
  <c r="R845" i="2"/>
  <c r="T845" i="2" s="1"/>
  <c r="P845" i="2"/>
  <c r="J845" i="2"/>
  <c r="F845" i="2"/>
  <c r="R844" i="2"/>
  <c r="T844" i="2" s="1"/>
  <c r="P844" i="2"/>
  <c r="J844" i="2"/>
  <c r="F844" i="2"/>
  <c r="R843" i="2"/>
  <c r="S843" i="2" s="1"/>
  <c r="P843" i="2"/>
  <c r="J843" i="2"/>
  <c r="F843" i="2"/>
  <c r="R842" i="2"/>
  <c r="S842" i="2" s="1"/>
  <c r="P842" i="2"/>
  <c r="J842" i="2"/>
  <c r="F842" i="2"/>
  <c r="R841" i="2"/>
  <c r="T841" i="2" s="1"/>
  <c r="P841" i="2"/>
  <c r="J841" i="2"/>
  <c r="F841" i="2"/>
  <c r="R840" i="2"/>
  <c r="T840" i="2" s="1"/>
  <c r="P840" i="2"/>
  <c r="J840" i="2"/>
  <c r="F840" i="2"/>
  <c r="R839" i="2"/>
  <c r="S839" i="2" s="1"/>
  <c r="P839" i="2"/>
  <c r="J839" i="2"/>
  <c r="F839" i="2"/>
  <c r="R838" i="2"/>
  <c r="T838" i="2" s="1"/>
  <c r="P838" i="2"/>
  <c r="J838" i="2"/>
  <c r="F838" i="2"/>
  <c r="R837" i="2"/>
  <c r="T837" i="2" s="1"/>
  <c r="P837" i="2"/>
  <c r="J837" i="2"/>
  <c r="F837" i="2"/>
  <c r="R836" i="2"/>
  <c r="T836" i="2" s="1"/>
  <c r="P836" i="2"/>
  <c r="J836" i="2"/>
  <c r="F836" i="2"/>
  <c r="R835" i="2"/>
  <c r="T835" i="2" s="1"/>
  <c r="P835" i="2"/>
  <c r="J835" i="2"/>
  <c r="F835" i="2"/>
  <c r="R834" i="2"/>
  <c r="T834" i="2" s="1"/>
  <c r="P834" i="2"/>
  <c r="J834" i="2"/>
  <c r="F834" i="2"/>
  <c r="R833" i="2"/>
  <c r="T833" i="2" s="1"/>
  <c r="P833" i="2"/>
  <c r="J833" i="2"/>
  <c r="F833" i="2"/>
  <c r="R832" i="2"/>
  <c r="T832" i="2" s="1"/>
  <c r="P832" i="2"/>
  <c r="J832" i="2"/>
  <c r="F832" i="2"/>
  <c r="R831" i="2"/>
  <c r="P831" i="2"/>
  <c r="J831" i="2"/>
  <c r="F831" i="2"/>
  <c r="R830" i="2"/>
  <c r="P830" i="2"/>
  <c r="J830" i="2"/>
  <c r="F830" i="2"/>
  <c r="R829" i="2"/>
  <c r="T829" i="2" s="1"/>
  <c r="P829" i="2"/>
  <c r="J829" i="2"/>
  <c r="F829" i="2"/>
  <c r="R828" i="2"/>
  <c r="T828" i="2" s="1"/>
  <c r="P828" i="2"/>
  <c r="J828" i="2"/>
  <c r="F828" i="2"/>
  <c r="R827" i="2"/>
  <c r="T827" i="2" s="1"/>
  <c r="P827" i="2"/>
  <c r="J827" i="2"/>
  <c r="F827" i="2"/>
  <c r="R826" i="2"/>
  <c r="P826" i="2"/>
  <c r="J826" i="2"/>
  <c r="F826" i="2"/>
  <c r="R825" i="2"/>
  <c r="T825" i="2" s="1"/>
  <c r="P825" i="2"/>
  <c r="J825" i="2"/>
  <c r="F825" i="2"/>
  <c r="R824" i="2"/>
  <c r="T824" i="2" s="1"/>
  <c r="P824" i="2"/>
  <c r="J824" i="2"/>
  <c r="F824" i="2"/>
  <c r="R823" i="2"/>
  <c r="T823" i="2" s="1"/>
  <c r="P823" i="2"/>
  <c r="J823" i="2"/>
  <c r="F823" i="2"/>
  <c r="R822" i="2"/>
  <c r="T822" i="2" s="1"/>
  <c r="P822" i="2"/>
  <c r="J822" i="2"/>
  <c r="F822" i="2"/>
  <c r="R821" i="2"/>
  <c r="T821" i="2" s="1"/>
  <c r="P821" i="2"/>
  <c r="J821" i="2"/>
  <c r="F821" i="2"/>
  <c r="R820" i="2"/>
  <c r="T820" i="2" s="1"/>
  <c r="P820" i="2"/>
  <c r="J820" i="2"/>
  <c r="F820" i="2"/>
  <c r="R819" i="2"/>
  <c r="P819" i="2"/>
  <c r="J819" i="2"/>
  <c r="F819" i="2"/>
  <c r="R818" i="2"/>
  <c r="T818" i="2" s="1"/>
  <c r="P818" i="2"/>
  <c r="J818" i="2"/>
  <c r="F818" i="2"/>
  <c r="R817" i="2"/>
  <c r="T817" i="2" s="1"/>
  <c r="P817" i="2"/>
  <c r="J817" i="2"/>
  <c r="F817" i="2"/>
  <c r="R816" i="2"/>
  <c r="T816" i="2" s="1"/>
  <c r="P816" i="2"/>
  <c r="J816" i="2"/>
  <c r="F816" i="2"/>
  <c r="R815" i="2"/>
  <c r="T815" i="2" s="1"/>
  <c r="P815" i="2"/>
  <c r="J815" i="2"/>
  <c r="F815" i="2"/>
  <c r="R814" i="2"/>
  <c r="T814" i="2" s="1"/>
  <c r="P814" i="2"/>
  <c r="J814" i="2"/>
  <c r="F814" i="2"/>
  <c r="R813" i="2"/>
  <c r="T813" i="2" s="1"/>
  <c r="P813" i="2"/>
  <c r="J813" i="2"/>
  <c r="F813" i="2"/>
  <c r="R812" i="2"/>
  <c r="T812" i="2" s="1"/>
  <c r="P812" i="2"/>
  <c r="J812" i="2"/>
  <c r="F812" i="2"/>
  <c r="R811" i="2"/>
  <c r="P811" i="2"/>
  <c r="J811" i="2"/>
  <c r="F811" i="2"/>
  <c r="R810" i="2"/>
  <c r="T810" i="2" s="1"/>
  <c r="P810" i="2"/>
  <c r="J810" i="2"/>
  <c r="F810" i="2"/>
  <c r="R809" i="2"/>
  <c r="T809" i="2" s="1"/>
  <c r="P809" i="2"/>
  <c r="J809" i="2"/>
  <c r="F809" i="2"/>
  <c r="R808" i="2"/>
  <c r="T808" i="2" s="1"/>
  <c r="P808" i="2"/>
  <c r="J808" i="2"/>
  <c r="F808" i="2"/>
  <c r="R807" i="2"/>
  <c r="T807" i="2" s="1"/>
  <c r="P807" i="2"/>
  <c r="J807" i="2"/>
  <c r="F807" i="2"/>
  <c r="R806" i="2"/>
  <c r="T806" i="2" s="1"/>
  <c r="P806" i="2"/>
  <c r="J806" i="2"/>
  <c r="F806" i="2"/>
  <c r="R805" i="2"/>
  <c r="T805" i="2" s="1"/>
  <c r="P805" i="2"/>
  <c r="J805" i="2"/>
  <c r="F805" i="2"/>
  <c r="R804" i="2"/>
  <c r="T804" i="2" s="1"/>
  <c r="P804" i="2"/>
  <c r="J804" i="2"/>
  <c r="F804" i="2"/>
  <c r="R803" i="2"/>
  <c r="S803" i="2" s="1"/>
  <c r="P803" i="2"/>
  <c r="J803" i="2"/>
  <c r="F803" i="2"/>
  <c r="R802" i="2"/>
  <c r="T802" i="2" s="1"/>
  <c r="P802" i="2"/>
  <c r="J802" i="2"/>
  <c r="F802" i="2"/>
  <c r="R801" i="2"/>
  <c r="S801" i="2" s="1"/>
  <c r="P801" i="2"/>
  <c r="J801" i="2"/>
  <c r="F801" i="2"/>
  <c r="R800" i="2"/>
  <c r="S800" i="2" s="1"/>
  <c r="P800" i="2"/>
  <c r="J800" i="2"/>
  <c r="F800" i="2"/>
  <c r="R799" i="2"/>
  <c r="S799" i="2" s="1"/>
  <c r="P799" i="2"/>
  <c r="J799" i="2"/>
  <c r="F799" i="2"/>
  <c r="R798" i="2"/>
  <c r="T798" i="2" s="1"/>
  <c r="P798" i="2"/>
  <c r="J798" i="2"/>
  <c r="F798" i="2"/>
  <c r="R797" i="2"/>
  <c r="S797" i="2" s="1"/>
  <c r="P797" i="2"/>
  <c r="J797" i="2"/>
  <c r="F797" i="2"/>
  <c r="T1144" i="2" l="1"/>
  <c r="T942" i="2"/>
  <c r="S1544" i="2"/>
  <c r="S1398" i="2"/>
  <c r="S1393" i="2"/>
  <c r="S1659" i="2"/>
  <c r="S1330" i="2"/>
  <c r="T943" i="2"/>
  <c r="T1405" i="2"/>
  <c r="S1589" i="2"/>
  <c r="S824" i="2"/>
  <c r="S862" i="2"/>
  <c r="S887" i="2"/>
  <c r="S1793" i="2"/>
  <c r="S1008" i="2"/>
  <c r="S1490" i="2"/>
  <c r="S1785" i="2"/>
  <c r="S834" i="2"/>
  <c r="S1070" i="2"/>
  <c r="T1225" i="2"/>
  <c r="S1755" i="2"/>
  <c r="T1172" i="2"/>
  <c r="T1277" i="2"/>
  <c r="S1367" i="2"/>
  <c r="S1596" i="2"/>
  <c r="T1727" i="2"/>
  <c r="S962" i="2"/>
  <c r="S1252" i="2"/>
  <c r="S1358" i="2"/>
  <c r="T1437" i="2"/>
  <c r="S1588" i="2"/>
  <c r="S1022" i="2"/>
  <c r="T1285" i="2"/>
  <c r="S1632" i="2"/>
  <c r="S1689" i="2"/>
  <c r="S975" i="2"/>
  <c r="S1030" i="2"/>
  <c r="S1363" i="2"/>
  <c r="S1394" i="2"/>
  <c r="S1713" i="2"/>
  <c r="S1213" i="2"/>
  <c r="S1223" i="2"/>
  <c r="T1373" i="2"/>
  <c r="S1631" i="2"/>
  <c r="T1759" i="2"/>
  <c r="S903" i="2"/>
  <c r="S972" i="2"/>
  <c r="T1251" i="2"/>
  <c r="S1294" i="2"/>
  <c r="S1645" i="2"/>
  <c r="S1253" i="2"/>
  <c r="T1655" i="2"/>
  <c r="S823" i="2"/>
  <c r="S894" i="2"/>
  <c r="S956" i="2"/>
  <c r="T1035" i="2"/>
  <c r="S1102" i="2"/>
  <c r="S1110" i="2"/>
  <c r="S1118" i="2"/>
  <c r="S1152" i="2"/>
  <c r="T1222" i="2"/>
  <c r="S1370" i="2"/>
  <c r="S1427" i="2"/>
  <c r="T1572" i="2"/>
  <c r="T1685" i="2"/>
  <c r="T1743" i="2"/>
  <c r="S1795" i="2"/>
  <c r="S831" i="2"/>
  <c r="S844" i="2"/>
  <c r="S980" i="2"/>
  <c r="S983" i="2"/>
  <c r="S1263" i="2"/>
  <c r="S1441" i="2"/>
  <c r="T842" i="2"/>
  <c r="S1498" i="2"/>
  <c r="T1695" i="2"/>
  <c r="S1769" i="2"/>
  <c r="S1791" i="2"/>
  <c r="T890" i="2"/>
  <c r="S947" i="2"/>
  <c r="S1007" i="2"/>
  <c r="T1214" i="2"/>
  <c r="S904" i="2"/>
  <c r="T843" i="2"/>
  <c r="S872" i="2"/>
  <c r="T938" i="2"/>
  <c r="S982" i="2"/>
  <c r="S1200" i="2"/>
  <c r="S1244" i="2"/>
  <c r="S1430" i="2"/>
  <c r="T1473" i="2"/>
  <c r="T1524" i="2"/>
  <c r="S1540" i="2"/>
  <c r="S1620" i="2"/>
  <c r="S1653" i="2"/>
  <c r="S1721" i="2"/>
  <c r="S1786" i="2"/>
  <c r="T867" i="2"/>
  <c r="T1094" i="2"/>
  <c r="S1669" i="2"/>
  <c r="T1737" i="2"/>
  <c r="S878" i="2"/>
  <c r="S1046" i="2"/>
  <c r="T874" i="2"/>
  <c r="S931" i="2"/>
  <c r="T951" i="2"/>
  <c r="T1018" i="2"/>
  <c r="S1138" i="2"/>
  <c r="T1198" i="2"/>
  <c r="S1235" i="2"/>
  <c r="S1274" i="2"/>
  <c r="T1327" i="2"/>
  <c r="S1360" i="2"/>
  <c r="S1399" i="2"/>
  <c r="S1424" i="2"/>
  <c r="S1431" i="2"/>
  <c r="S1452" i="2"/>
  <c r="S1471" i="2"/>
  <c r="T1492" i="2"/>
  <c r="T1540" i="2"/>
  <c r="S1643" i="2"/>
  <c r="S1665" i="2"/>
  <c r="T1693" i="2"/>
  <c r="T1785" i="2"/>
  <c r="T846" i="2"/>
  <c r="S912" i="2"/>
  <c r="S939" i="2"/>
  <c r="S995" i="2"/>
  <c r="S1006" i="2"/>
  <c r="S1026" i="2"/>
  <c r="S1043" i="2"/>
  <c r="S1078" i="2"/>
  <c r="T1154" i="2"/>
  <c r="S1228" i="2"/>
  <c r="S1248" i="2"/>
  <c r="S1280" i="2"/>
  <c r="T1287" i="2"/>
  <c r="T1337" i="2"/>
  <c r="S1385" i="2"/>
  <c r="S1396" i="2"/>
  <c r="S1426" i="2"/>
  <c r="T1529" i="2"/>
  <c r="S1621" i="2"/>
  <c r="S1656" i="2"/>
  <c r="S1671" i="2"/>
  <c r="T1701" i="2"/>
  <c r="S1731" i="2"/>
  <c r="S1773" i="2"/>
  <c r="S906" i="2"/>
  <c r="T959" i="2"/>
  <c r="T854" i="2"/>
  <c r="S899" i="2"/>
  <c r="T922" i="2"/>
  <c r="T950" i="2"/>
  <c r="T1011" i="2"/>
  <c r="S1059" i="2"/>
  <c r="S1086" i="2"/>
  <c r="S1170" i="2"/>
  <c r="S1197" i="2"/>
  <c r="S1239" i="2"/>
  <c r="S1282" i="2"/>
  <c r="T1322" i="2"/>
  <c r="S1391" i="2"/>
  <c r="S1423" i="2"/>
  <c r="S1428" i="2"/>
  <c r="S1447" i="2"/>
  <c r="S1462" i="2"/>
  <c r="S1514" i="2"/>
  <c r="S1516" i="2"/>
  <c r="T1537" i="2"/>
  <c r="T1577" i="2"/>
  <c r="S1581" i="2"/>
  <c r="T1623" i="2"/>
  <c r="S1640" i="2"/>
  <c r="S1649" i="2"/>
  <c r="T1735" i="2"/>
  <c r="S822" i="2"/>
  <c r="T871" i="2"/>
  <c r="S866" i="2"/>
  <c r="S1019" i="2"/>
  <c r="S1143" i="2"/>
  <c r="S1243" i="2"/>
  <c r="S1254" i="2"/>
  <c r="T1299" i="2"/>
  <c r="S1425" i="2"/>
  <c r="S1497" i="2"/>
  <c r="T1679" i="2"/>
  <c r="T1711" i="2"/>
  <c r="S1751" i="2"/>
  <c r="S1310" i="2"/>
  <c r="S970" i="2"/>
  <c r="S974" i="2"/>
  <c r="S1103" i="2"/>
  <c r="T883" i="2"/>
  <c r="T975" i="2"/>
  <c r="S979" i="2"/>
  <c r="T1010" i="2"/>
  <c r="T1118" i="2"/>
  <c r="T1238" i="2"/>
  <c r="S1266" i="2"/>
  <c r="T1321" i="2"/>
  <c r="T1365" i="2"/>
  <c r="S1397" i="2"/>
  <c r="S1420" i="2"/>
  <c r="T1444" i="2"/>
  <c r="S1459" i="2"/>
  <c r="S1482" i="2"/>
  <c r="T1505" i="2"/>
  <c r="S1513" i="2"/>
  <c r="S1549" i="2"/>
  <c r="T1576" i="2"/>
  <c r="S1584" i="2"/>
  <c r="S1607" i="2"/>
  <c r="T1637" i="2"/>
  <c r="S1648" i="2"/>
  <c r="T1687" i="2"/>
  <c r="S811" i="2"/>
  <c r="S819" i="2"/>
  <c r="S826" i="2"/>
  <c r="S851" i="2"/>
  <c r="S863" i="2"/>
  <c r="T875" i="2"/>
  <c r="S886" i="2"/>
  <c r="S925" i="2"/>
  <c r="T934" i="2"/>
  <c r="S971" i="2"/>
  <c r="S987" i="2"/>
  <c r="S991" i="2"/>
  <c r="S1015" i="2"/>
  <c r="S1027" i="2"/>
  <c r="S1038" i="2"/>
  <c r="S1044" i="2"/>
  <c r="S1051" i="2"/>
  <c r="T1083" i="2"/>
  <c r="S1098" i="2"/>
  <c r="S1111" i="2"/>
  <c r="S1115" i="2"/>
  <c r="S1130" i="2"/>
  <c r="T1190" i="2"/>
  <c r="T1213" i="2"/>
  <c r="S1232" i="2"/>
  <c r="S1250" i="2"/>
  <c r="S1258" i="2"/>
  <c r="T1265" i="2"/>
  <c r="S1276" i="2"/>
  <c r="S1284" i="2"/>
  <c r="S1361" i="2"/>
  <c r="S1364" i="2"/>
  <c r="S1388" i="2"/>
  <c r="S1417" i="2"/>
  <c r="S1434" i="2"/>
  <c r="T1445" i="2"/>
  <c r="S1463" i="2"/>
  <c r="S1474" i="2"/>
  <c r="S1506" i="2"/>
  <c r="S1599" i="2"/>
  <c r="S1605" i="2"/>
  <c r="S1624" i="2"/>
  <c r="T1635" i="2"/>
  <c r="S1651" i="2"/>
  <c r="S1663" i="2"/>
  <c r="S1681" i="2"/>
  <c r="T1703" i="2"/>
  <c r="T1745" i="2"/>
  <c r="S1783" i="2"/>
  <c r="T826" i="2"/>
  <c r="S830" i="2"/>
  <c r="S835" i="2"/>
  <c r="S858" i="2"/>
  <c r="S895" i="2"/>
  <c r="T907" i="2"/>
  <c r="S918" i="2"/>
  <c r="T927" i="2"/>
  <c r="S948" i="2"/>
  <c r="T966" i="2"/>
  <c r="S996" i="2"/>
  <c r="S998" i="2"/>
  <c r="S1000" i="2"/>
  <c r="S1063" i="2"/>
  <c r="S1123" i="2"/>
  <c r="S1162" i="2"/>
  <c r="S1192" i="2"/>
  <c r="S1234" i="2"/>
  <c r="T1237" i="2"/>
  <c r="S1240" i="2"/>
  <c r="S1247" i="2"/>
  <c r="T1253" i="2"/>
  <c r="S1262" i="2"/>
  <c r="T1508" i="2"/>
  <c r="T1521" i="2"/>
  <c r="S1530" i="2"/>
  <c r="S1532" i="2"/>
  <c r="S1552" i="2"/>
  <c r="S1612" i="2"/>
  <c r="S1641" i="2"/>
  <c r="S1790" i="2"/>
  <c r="S1028" i="2"/>
  <c r="S1039" i="2"/>
  <c r="T1091" i="2"/>
  <c r="T1123" i="2"/>
  <c r="S1151" i="2"/>
  <c r="S1207" i="2"/>
  <c r="S1210" i="2"/>
  <c r="T1221" i="2"/>
  <c r="S1242" i="2"/>
  <c r="T1286" i="2"/>
  <c r="S1324" i="2"/>
  <c r="S1366" i="2"/>
  <c r="S1392" i="2"/>
  <c r="S1395" i="2"/>
  <c r="S1402" i="2"/>
  <c r="S1419" i="2"/>
  <c r="T1429" i="2"/>
  <c r="T1440" i="2"/>
  <c r="S1446" i="2"/>
  <c r="T1451" i="2"/>
  <c r="T1484" i="2"/>
  <c r="T1532" i="2"/>
  <c r="S1556" i="2"/>
  <c r="S1564" i="2"/>
  <c r="S1625" i="2"/>
  <c r="T1729" i="2"/>
  <c r="S988" i="2"/>
  <c r="S1052" i="2"/>
  <c r="S1657" i="2"/>
  <c r="S864" i="2"/>
  <c r="T855" i="2"/>
  <c r="T899" i="2"/>
  <c r="T906" i="2"/>
  <c r="T915" i="2"/>
  <c r="S940" i="2"/>
  <c r="S954" i="2"/>
  <c r="S963" i="2"/>
  <c r="T1002" i="2"/>
  <c r="T1019" i="2"/>
  <c r="S1106" i="2"/>
  <c r="S1211" i="2"/>
  <c r="S1597" i="2"/>
  <c r="S1047" i="2"/>
  <c r="T831" i="2"/>
  <c r="S852" i="2"/>
  <c r="T866" i="2"/>
  <c r="S880" i="2"/>
  <c r="S891" i="2"/>
  <c r="S896" i="2"/>
  <c r="S898" i="2"/>
  <c r="S910" i="2"/>
  <c r="S919" i="2"/>
  <c r="S930" i="2"/>
  <c r="T974" i="2"/>
  <c r="S990" i="2"/>
  <c r="S999" i="2"/>
  <c r="S1016" i="2"/>
  <c r="S1032" i="2"/>
  <c r="S1054" i="2"/>
  <c r="S1062" i="2"/>
  <c r="T1075" i="2"/>
  <c r="T1099" i="2"/>
  <c r="S1126" i="2"/>
  <c r="S1135" i="2"/>
  <c r="T1178" i="2"/>
  <c r="S1180" i="2"/>
  <c r="T1279" i="2"/>
  <c r="S1302" i="2"/>
  <c r="T1344" i="2"/>
  <c r="S1359" i="2"/>
  <c r="S1362" i="2"/>
  <c r="S1384" i="2"/>
  <c r="T1461" i="2"/>
  <c r="S1472" i="2"/>
  <c r="S1489" i="2"/>
  <c r="T1500" i="2"/>
  <c r="T1513" i="2"/>
  <c r="S1522" i="2"/>
  <c r="S1557" i="2"/>
  <c r="S1604" i="2"/>
  <c r="T1613" i="2"/>
  <c r="S1615" i="2"/>
  <c r="S1652" i="2"/>
  <c r="S1668" i="2"/>
  <c r="T1677" i="2"/>
  <c r="S1697" i="2"/>
  <c r="S1719" i="2"/>
  <c r="S1725" i="2"/>
  <c r="S1739" i="2"/>
  <c r="T1771" i="2"/>
  <c r="S1782" i="2"/>
  <c r="S1788" i="2"/>
  <c r="T801" i="2"/>
  <c r="S926" i="2"/>
  <c r="S1034" i="2"/>
  <c r="S1088" i="2"/>
  <c r="S805" i="2"/>
  <c r="S816" i="2"/>
  <c r="T819" i="2"/>
  <c r="T830" i="2"/>
  <c r="S836" i="2"/>
  <c r="T839" i="2"/>
  <c r="S850" i="2"/>
  <c r="S859" i="2"/>
  <c r="S870" i="2"/>
  <c r="S879" i="2"/>
  <c r="T882" i="2"/>
  <c r="S888" i="2"/>
  <c r="T891" i="2"/>
  <c r="S902" i="2"/>
  <c r="S911" i="2"/>
  <c r="T914" i="2"/>
  <c r="S920" i="2"/>
  <c r="T923" i="2"/>
  <c r="S932" i="2"/>
  <c r="T935" i="2"/>
  <c r="S946" i="2"/>
  <c r="S955" i="2"/>
  <c r="T958" i="2"/>
  <c r="S964" i="2"/>
  <c r="T967" i="2"/>
  <c r="S978" i="2"/>
  <c r="S986" i="2"/>
  <c r="S994" i="2"/>
  <c r="T1003" i="2"/>
  <c r="S1014" i="2"/>
  <c r="S1023" i="2"/>
  <c r="S1031" i="2"/>
  <c r="S1042" i="2"/>
  <c r="S1050" i="2"/>
  <c r="S1056" i="2"/>
  <c r="T1059" i="2"/>
  <c r="S1066" i="2"/>
  <c r="S1074" i="2"/>
  <c r="S1082" i="2"/>
  <c r="S1090" i="2"/>
  <c r="T1110" i="2"/>
  <c r="T1115" i="2"/>
  <c r="S1122" i="2"/>
  <c r="S1127" i="2"/>
  <c r="T1140" i="2"/>
  <c r="T1148" i="2"/>
  <c r="S1158" i="2"/>
  <c r="T1164" i="2"/>
  <c r="T1174" i="2"/>
  <c r="S1184" i="2"/>
  <c r="S1189" i="2"/>
  <c r="T1194" i="2"/>
  <c r="S1196" i="2"/>
  <c r="S1227" i="2"/>
  <c r="S1230" i="2"/>
  <c r="T1233" i="2"/>
  <c r="S1257" i="2"/>
  <c r="T1257" i="2"/>
  <c r="T1273" i="2"/>
  <c r="S1351" i="2"/>
  <c r="T1351" i="2"/>
  <c r="S1390" i="2"/>
  <c r="S1413" i="2"/>
  <c r="T1486" i="2"/>
  <c r="S1486" i="2"/>
  <c r="T1497" i="2"/>
  <c r="T1628" i="2"/>
  <c r="S1628" i="2"/>
  <c r="T1723" i="2"/>
  <c r="S1723" i="2"/>
  <c r="S1291" i="2"/>
  <c r="T1291" i="2"/>
  <c r="S1319" i="2"/>
  <c r="T1319" i="2"/>
  <c r="S900" i="2"/>
  <c r="S976" i="2"/>
  <c r="S1204" i="2"/>
  <c r="T1306" i="2"/>
  <c r="S1306" i="2"/>
  <c r="T811" i="2"/>
  <c r="S810" i="2"/>
  <c r="S818" i="2"/>
  <c r="S827" i="2"/>
  <c r="S838" i="2"/>
  <c r="S847" i="2"/>
  <c r="S856" i="2"/>
  <c r="S876" i="2"/>
  <c r="S908" i="2"/>
  <c r="S952" i="2"/>
  <c r="S1020" i="2"/>
  <c r="S1058" i="2"/>
  <c r="T1095" i="2"/>
  <c r="S1107" i="2"/>
  <c r="T1127" i="2"/>
  <c r="S1134" i="2"/>
  <c r="T1155" i="2"/>
  <c r="S1176" i="2"/>
  <c r="T1196" i="2"/>
  <c r="S1236" i="2"/>
  <c r="T1246" i="2"/>
  <c r="S1246" i="2"/>
  <c r="S1301" i="2"/>
  <c r="T1310" i="2"/>
  <c r="T1312" i="2"/>
  <c r="S1312" i="2"/>
  <c r="T1316" i="2"/>
  <c r="S1316" i="2"/>
  <c r="S1334" i="2"/>
  <c r="T1334" i="2"/>
  <c r="S1355" i="2"/>
  <c r="T1355" i="2"/>
  <c r="T1372" i="2"/>
  <c r="S1372" i="2"/>
  <c r="S1468" i="2"/>
  <c r="T1510" i="2"/>
  <c r="S1510" i="2"/>
  <c r="T1603" i="2"/>
  <c r="S1603" i="2"/>
  <c r="T1707" i="2"/>
  <c r="S1707" i="2"/>
  <c r="T1375" i="2"/>
  <c r="S1375" i="2"/>
  <c r="S848" i="2"/>
  <c r="S944" i="2"/>
  <c r="T1103" i="2"/>
  <c r="T1135" i="2"/>
  <c r="T1407" i="2"/>
  <c r="S1407" i="2"/>
  <c r="T1526" i="2"/>
  <c r="S1526" i="2"/>
  <c r="S808" i="2"/>
  <c r="S1055" i="2"/>
  <c r="S1060" i="2"/>
  <c r="T1071" i="2"/>
  <c r="T1079" i="2"/>
  <c r="T1087" i="2"/>
  <c r="T1107" i="2"/>
  <c r="S1114" i="2"/>
  <c r="S1119" i="2"/>
  <c r="T1139" i="2"/>
  <c r="S1142" i="2"/>
  <c r="S1160" i="2"/>
  <c r="T1163" i="2"/>
  <c r="S1168" i="2"/>
  <c r="S1181" i="2"/>
  <c r="T1186" i="2"/>
  <c r="S1216" i="2"/>
  <c r="S1226" i="2"/>
  <c r="S1241" i="2"/>
  <c r="T1241" i="2"/>
  <c r="T1270" i="2"/>
  <c r="S1270" i="2"/>
  <c r="S1290" i="2"/>
  <c r="T1301" i="2"/>
  <c r="S1318" i="2"/>
  <c r="S1329" i="2"/>
  <c r="S1348" i="2"/>
  <c r="T1378" i="2"/>
  <c r="S1378" i="2"/>
  <c r="S1387" i="2"/>
  <c r="T1404" i="2"/>
  <c r="S1404" i="2"/>
  <c r="S1422" i="2"/>
  <c r="T1481" i="2"/>
  <c r="T1536" i="2"/>
  <c r="S1536" i="2"/>
  <c r="T1639" i="2"/>
  <c r="S1639" i="2"/>
  <c r="S1217" i="2"/>
  <c r="T1217" i="2"/>
  <c r="S1339" i="2"/>
  <c r="T1339" i="2"/>
  <c r="T1433" i="2"/>
  <c r="S1433" i="2"/>
  <c r="T1502" i="2"/>
  <c r="S1502" i="2"/>
  <c r="S868" i="2"/>
  <c r="S1072" i="2"/>
  <c r="T1143" i="2"/>
  <c r="T1293" i="2"/>
  <c r="S1593" i="2"/>
  <c r="T1593" i="2"/>
  <c r="T800" i="2"/>
  <c r="S807" i="2"/>
  <c r="S812" i="2"/>
  <c r="S815" i="2"/>
  <c r="S832" i="2"/>
  <c r="S860" i="2"/>
  <c r="S884" i="2"/>
  <c r="S916" i="2"/>
  <c r="S928" i="2"/>
  <c r="S960" i="2"/>
  <c r="S1024" i="2"/>
  <c r="S1036" i="2"/>
  <c r="S1068" i="2"/>
  <c r="S1076" i="2"/>
  <c r="S1084" i="2"/>
  <c r="T1119" i="2"/>
  <c r="S1131" i="2"/>
  <c r="S1146" i="2"/>
  <c r="S1156" i="2"/>
  <c r="S1157" i="2"/>
  <c r="S1173" i="2"/>
  <c r="T1188" i="2"/>
  <c r="T1193" i="2"/>
  <c r="S1193" i="2"/>
  <c r="S1208" i="2"/>
  <c r="S1215" i="2"/>
  <c r="S1218" i="2"/>
  <c r="S1231" i="2"/>
  <c r="T1410" i="2"/>
  <c r="S1410" i="2"/>
  <c r="T1436" i="2"/>
  <c r="S1436" i="2"/>
  <c r="T1454" i="2"/>
  <c r="S1454" i="2"/>
  <c r="T1494" i="2"/>
  <c r="S1494" i="2"/>
  <c r="T1568" i="2"/>
  <c r="S1568" i="2"/>
  <c r="T1256" i="2"/>
  <c r="S1256" i="2"/>
  <c r="T1298" i="2"/>
  <c r="S1298" i="2"/>
  <c r="S1309" i="2"/>
  <c r="T1309" i="2"/>
  <c r="T1369" i="2"/>
  <c r="S1369" i="2"/>
  <c r="S1449" i="2"/>
  <c r="T1449" i="2"/>
  <c r="S1465" i="2"/>
  <c r="T1465" i="2"/>
  <c r="T1518" i="2"/>
  <c r="S1518" i="2"/>
  <c r="T1611" i="2"/>
  <c r="S1611" i="2"/>
  <c r="S1763" i="2"/>
  <c r="T1763" i="2"/>
  <c r="S1012" i="2"/>
  <c r="S1080" i="2"/>
  <c r="S1177" i="2"/>
  <c r="S1381" i="2"/>
  <c r="S1457" i="2"/>
  <c r="T1457" i="2"/>
  <c r="S828" i="2"/>
  <c r="T797" i="2"/>
  <c r="S814" i="2"/>
  <c r="S820" i="2"/>
  <c r="S840" i="2"/>
  <c r="S892" i="2"/>
  <c r="S924" i="2"/>
  <c r="S936" i="2"/>
  <c r="S968" i="2"/>
  <c r="S984" i="2"/>
  <c r="S992" i="2"/>
  <c r="S1004" i="2"/>
  <c r="S1040" i="2"/>
  <c r="S1048" i="2"/>
  <c r="S1064" i="2"/>
  <c r="S1067" i="2"/>
  <c r="T1111" i="2"/>
  <c r="S1141" i="2"/>
  <c r="T1151" i="2"/>
  <c r="T1159" i="2"/>
  <c r="T1167" i="2"/>
  <c r="T1180" i="2"/>
  <c r="T1185" i="2"/>
  <c r="S1185" i="2"/>
  <c r="S1245" i="2"/>
  <c r="T1245" i="2"/>
  <c r="S1313" i="2"/>
  <c r="T1313" i="2"/>
  <c r="S1315" i="2"/>
  <c r="T1315" i="2"/>
  <c r="T1326" i="2"/>
  <c r="S1326" i="2"/>
  <c r="S1335" i="2"/>
  <c r="T1335" i="2"/>
  <c r="T1343" i="2"/>
  <c r="S1356" i="2"/>
  <c r="T1356" i="2"/>
  <c r="T1401" i="2"/>
  <c r="S1401" i="2"/>
  <c r="S1416" i="2"/>
  <c r="S1460" i="2"/>
  <c r="T1478" i="2"/>
  <c r="S1478" i="2"/>
  <c r="T1489" i="2"/>
  <c r="T1715" i="2"/>
  <c r="S1715" i="2"/>
  <c r="S1561" i="2"/>
  <c r="T1561" i="2"/>
  <c r="T1595" i="2"/>
  <c r="S1595" i="2"/>
  <c r="S1261" i="2"/>
  <c r="S1281" i="2"/>
  <c r="S1345" i="2"/>
  <c r="S1541" i="2"/>
  <c r="T1249" i="2"/>
  <c r="T1261" i="2"/>
  <c r="S1264" i="2"/>
  <c r="S1267" i="2"/>
  <c r="S1278" i="2"/>
  <c r="S1303" i="2"/>
  <c r="T1323" i="2"/>
  <c r="T1345" i="2"/>
  <c r="S1347" i="2"/>
  <c r="S1352" i="2"/>
  <c r="S1389" i="2"/>
  <c r="S1421" i="2"/>
  <c r="S1480" i="2"/>
  <c r="S1488" i="2"/>
  <c r="S1496" i="2"/>
  <c r="S1504" i="2"/>
  <c r="S1512" i="2"/>
  <c r="S1520" i="2"/>
  <c r="S1528" i="2"/>
  <c r="T1541" i="2"/>
  <c r="S1548" i="2"/>
  <c r="T1573" i="2"/>
  <c r="S1580" i="2"/>
  <c r="S1585" i="2"/>
  <c r="S1619" i="2"/>
  <c r="S1633" i="2"/>
  <c r="S1636" i="2"/>
  <c r="S1647" i="2"/>
  <c r="S1667" i="2"/>
  <c r="S1675" i="2"/>
  <c r="S1683" i="2"/>
  <c r="S1691" i="2"/>
  <c r="S1699" i="2"/>
  <c r="S1733" i="2"/>
  <c r="S1741" i="2"/>
  <c r="S1765" i="2"/>
  <c r="T1775" i="2"/>
  <c r="T1788" i="2"/>
  <c r="T1795" i="2"/>
  <c r="S1255" i="2"/>
  <c r="S1269" i="2"/>
  <c r="T1275" i="2"/>
  <c r="T1289" i="2"/>
  <c r="S1292" i="2"/>
  <c r="T1295" i="2"/>
  <c r="T1303" i="2"/>
  <c r="S1314" i="2"/>
  <c r="T1317" i="2"/>
  <c r="T1347" i="2"/>
  <c r="T1352" i="2"/>
  <c r="T1357" i="2"/>
  <c r="S1377" i="2"/>
  <c r="S1380" i="2"/>
  <c r="S1383" i="2"/>
  <c r="S1386" i="2"/>
  <c r="S1409" i="2"/>
  <c r="S1412" i="2"/>
  <c r="S1415" i="2"/>
  <c r="S1418" i="2"/>
  <c r="S1456" i="2"/>
  <c r="S1467" i="2"/>
  <c r="S1470" i="2"/>
  <c r="S1525" i="2"/>
  <c r="S1533" i="2"/>
  <c r="T1553" i="2"/>
  <c r="S1560" i="2"/>
  <c r="T1585" i="2"/>
  <c r="S1592" i="2"/>
  <c r="S1600" i="2"/>
  <c r="S1608" i="2"/>
  <c r="S1627" i="2"/>
  <c r="S1629" i="2"/>
  <c r="S1644" i="2"/>
  <c r="S1661" i="2"/>
  <c r="S1664" i="2"/>
  <c r="S1709" i="2"/>
  <c r="S1717" i="2"/>
  <c r="S1753" i="2"/>
  <c r="S1757" i="2"/>
  <c r="S1777" i="2"/>
  <c r="S1780" i="2"/>
  <c r="S1206" i="2"/>
  <c r="S1209" i="2"/>
  <c r="S1229" i="2"/>
  <c r="T1269" i="2"/>
  <c r="S1283" i="2"/>
  <c r="T1297" i="2"/>
  <c r="T1305" i="2"/>
  <c r="S1308" i="2"/>
  <c r="T1311" i="2"/>
  <c r="T1325" i="2"/>
  <c r="T1333" i="2"/>
  <c r="T1338" i="2"/>
  <c r="S1349" i="2"/>
  <c r="S1368" i="2"/>
  <c r="S1371" i="2"/>
  <c r="S1374" i="2"/>
  <c r="S1400" i="2"/>
  <c r="S1403" i="2"/>
  <c r="S1406" i="2"/>
  <c r="S1432" i="2"/>
  <c r="S1435" i="2"/>
  <c r="S1448" i="2"/>
  <c r="S1464" i="2"/>
  <c r="T1477" i="2"/>
  <c r="T1485" i="2"/>
  <c r="T1493" i="2"/>
  <c r="T1501" i="2"/>
  <c r="T1509" i="2"/>
  <c r="T1517" i="2"/>
  <c r="T1525" i="2"/>
  <c r="T1533" i="2"/>
  <c r="S1545" i="2"/>
  <c r="T1565" i="2"/>
  <c r="S1616" i="2"/>
  <c r="T1767" i="2"/>
  <c r="S1787" i="2"/>
  <c r="S1794" i="2"/>
  <c r="S1601" i="2"/>
  <c r="S1609" i="2"/>
  <c r="S1705" i="2"/>
  <c r="S1747" i="2"/>
  <c r="S1761" i="2"/>
  <c r="S1219" i="2"/>
  <c r="S1259" i="2"/>
  <c r="S1271" i="2"/>
  <c r="S1307" i="2"/>
  <c r="S1376" i="2"/>
  <c r="S1379" i="2"/>
  <c r="S1382" i="2"/>
  <c r="S1408" i="2"/>
  <c r="S1411" i="2"/>
  <c r="S1414" i="2"/>
  <c r="S1455" i="2"/>
  <c r="S1466" i="2"/>
  <c r="T1469" i="2"/>
  <c r="T1557" i="2"/>
  <c r="S1569" i="2"/>
  <c r="T1589" i="2"/>
  <c r="S1617" i="2"/>
  <c r="S1660" i="2"/>
  <c r="S1673" i="2"/>
  <c r="S1749" i="2"/>
  <c r="S1779" i="2"/>
  <c r="T1786" i="2"/>
  <c r="T1793" i="2"/>
  <c r="S877" i="2"/>
  <c r="S893" i="2"/>
  <c r="T1053" i="2"/>
  <c r="S1053" i="2"/>
  <c r="T1069" i="2"/>
  <c r="S1069" i="2"/>
  <c r="T1077" i="2"/>
  <c r="S1077" i="2"/>
  <c r="T1105" i="2"/>
  <c r="S1105" i="2"/>
  <c r="T1606" i="2"/>
  <c r="S1606" i="2"/>
  <c r="T1642" i="2"/>
  <c r="S1642" i="2"/>
  <c r="T1662" i="2"/>
  <c r="S1662" i="2"/>
  <c r="T1718" i="2"/>
  <c r="S1718" i="2"/>
  <c r="T799" i="2"/>
  <c r="T803" i="2"/>
  <c r="S806" i="2"/>
  <c r="T1061" i="2"/>
  <c r="S1061" i="2"/>
  <c r="T1117" i="2"/>
  <c r="S1117" i="2"/>
  <c r="T1153" i="2"/>
  <c r="S1153" i="2"/>
  <c r="T1175" i="2"/>
  <c r="S1175" i="2"/>
  <c r="T1183" i="2"/>
  <c r="S1183" i="2"/>
  <c r="T1191" i="2"/>
  <c r="S1191" i="2"/>
  <c r="T1199" i="2"/>
  <c r="S1199" i="2"/>
  <c r="T1350" i="2"/>
  <c r="S1350" i="2"/>
  <c r="S798" i="2"/>
  <c r="S802" i="2"/>
  <c r="S809" i="2"/>
  <c r="S825" i="2"/>
  <c r="S841" i="2"/>
  <c r="S857" i="2"/>
  <c r="S873" i="2"/>
  <c r="S889" i="2"/>
  <c r="S905" i="2"/>
  <c r="S921" i="2"/>
  <c r="S937" i="2"/>
  <c r="T969" i="2"/>
  <c r="S969" i="2"/>
  <c r="T1005" i="2"/>
  <c r="S1005" i="2"/>
  <c r="T1025" i="2"/>
  <c r="S1025" i="2"/>
  <c r="T1097" i="2"/>
  <c r="S1097" i="2"/>
  <c r="T1129" i="2"/>
  <c r="S1129" i="2"/>
  <c r="T1212" i="2"/>
  <c r="S1212" i="2"/>
  <c r="T1320" i="2"/>
  <c r="S1320" i="2"/>
  <c r="S909" i="2"/>
  <c r="T957" i="2"/>
  <c r="S957" i="2"/>
  <c r="T1033" i="2"/>
  <c r="S1033" i="2"/>
  <c r="T1109" i="2"/>
  <c r="S1109" i="2"/>
  <c r="S1150" i="2"/>
  <c r="T1169" i="2"/>
  <c r="S1169" i="2"/>
  <c r="S1300" i="2"/>
  <c r="S813" i="2"/>
  <c r="T989" i="2"/>
  <c r="S989" i="2"/>
  <c r="T1037" i="2"/>
  <c r="S1037" i="2"/>
  <c r="T1598" i="2"/>
  <c r="S1598" i="2"/>
  <c r="T1710" i="2"/>
  <c r="S1710" i="2"/>
  <c r="S821" i="2"/>
  <c r="S837" i="2"/>
  <c r="S853" i="2"/>
  <c r="S869" i="2"/>
  <c r="S885" i="2"/>
  <c r="S901" i="2"/>
  <c r="S917" i="2"/>
  <c r="S933" i="2"/>
  <c r="T945" i="2"/>
  <c r="S945" i="2"/>
  <c r="T977" i="2"/>
  <c r="S977" i="2"/>
  <c r="T985" i="2"/>
  <c r="S985" i="2"/>
  <c r="T993" i="2"/>
  <c r="S993" i="2"/>
  <c r="T1013" i="2"/>
  <c r="S1013" i="2"/>
  <c r="T1041" i="2"/>
  <c r="S1041" i="2"/>
  <c r="T1049" i="2"/>
  <c r="S1049" i="2"/>
  <c r="T1065" i="2"/>
  <c r="S1065" i="2"/>
  <c r="T1073" i="2"/>
  <c r="S1073" i="2"/>
  <c r="T1081" i="2"/>
  <c r="S1081" i="2"/>
  <c r="T1089" i="2"/>
  <c r="S1089" i="2"/>
  <c r="T1121" i="2"/>
  <c r="S1121" i="2"/>
  <c r="T1147" i="2"/>
  <c r="S1166" i="2"/>
  <c r="S829" i="2"/>
  <c r="S845" i="2"/>
  <c r="S861" i="2"/>
  <c r="T961" i="2"/>
  <c r="S961" i="2"/>
  <c r="T1045" i="2"/>
  <c r="S1045" i="2"/>
  <c r="T965" i="2"/>
  <c r="S965" i="2"/>
  <c r="T1001" i="2"/>
  <c r="S1001" i="2"/>
  <c r="T1057" i="2"/>
  <c r="S1057" i="2"/>
  <c r="T1101" i="2"/>
  <c r="S1101" i="2"/>
  <c r="T1133" i="2"/>
  <c r="S1133" i="2"/>
  <c r="T1288" i="2"/>
  <c r="S1288" i="2"/>
  <c r="T981" i="2"/>
  <c r="S981" i="2"/>
  <c r="T1085" i="2"/>
  <c r="S1085" i="2"/>
  <c r="T1137" i="2"/>
  <c r="S1137" i="2"/>
  <c r="T1224" i="2"/>
  <c r="S1224" i="2"/>
  <c r="T1439" i="2"/>
  <c r="S1439" i="2"/>
  <c r="T1754" i="2"/>
  <c r="S1754" i="2"/>
  <c r="T1778" i="2"/>
  <c r="S1778" i="2"/>
  <c r="T949" i="2"/>
  <c r="S949" i="2"/>
  <c r="T997" i="2"/>
  <c r="S997" i="2"/>
  <c r="T1017" i="2"/>
  <c r="S1017" i="2"/>
  <c r="S804" i="2"/>
  <c r="S817" i="2"/>
  <c r="S833" i="2"/>
  <c r="S849" i="2"/>
  <c r="S865" i="2"/>
  <c r="S881" i="2"/>
  <c r="S897" i="2"/>
  <c r="S913" i="2"/>
  <c r="S929" i="2"/>
  <c r="T953" i="2"/>
  <c r="S953" i="2"/>
  <c r="T1021" i="2"/>
  <c r="S1021" i="2"/>
  <c r="T1029" i="2"/>
  <c r="S1029" i="2"/>
  <c r="T1113" i="2"/>
  <c r="S1113" i="2"/>
  <c r="S1268" i="2"/>
  <c r="T941" i="2"/>
  <c r="S941" i="2"/>
  <c r="T973" i="2"/>
  <c r="S973" i="2"/>
  <c r="T1009" i="2"/>
  <c r="S1009" i="2"/>
  <c r="T1093" i="2"/>
  <c r="S1093" i="2"/>
  <c r="T1125" i="2"/>
  <c r="S1125" i="2"/>
  <c r="T1201" i="2"/>
  <c r="S1201" i="2"/>
  <c r="S1331" i="2"/>
  <c r="T1336" i="2"/>
  <c r="S1336" i="2"/>
  <c r="S1182" i="2"/>
  <c r="T1203" i="2"/>
  <c r="S1203" i="2"/>
  <c r="T1328" i="2"/>
  <c r="S1328" i="2"/>
  <c r="T1342" i="2"/>
  <c r="S1342" i="2"/>
  <c r="T1443" i="2"/>
  <c r="S1443" i="2"/>
  <c r="S1092" i="2"/>
  <c r="S1096" i="2"/>
  <c r="S1100" i="2"/>
  <c r="S1104" i="2"/>
  <c r="S1108" i="2"/>
  <c r="S1112" i="2"/>
  <c r="S1116" i="2"/>
  <c r="S1120" i="2"/>
  <c r="S1124" i="2"/>
  <c r="S1128" i="2"/>
  <c r="S1132" i="2"/>
  <c r="S1136" i="2"/>
  <c r="S1149" i="2"/>
  <c r="S1165" i="2"/>
  <c r="T1171" i="2"/>
  <c r="S1171" i="2"/>
  <c r="T1179" i="2"/>
  <c r="S1179" i="2"/>
  <c r="T1187" i="2"/>
  <c r="S1187" i="2"/>
  <c r="T1195" i="2"/>
  <c r="S1195" i="2"/>
  <c r="S1220" i="2"/>
  <c r="S1296" i="2"/>
  <c r="T1354" i="2"/>
  <c r="S1354" i="2"/>
  <c r="T1205" i="2"/>
  <c r="S1205" i="2"/>
  <c r="T1340" i="2"/>
  <c r="S1340" i="2"/>
  <c r="T1450" i="2"/>
  <c r="S1450" i="2"/>
  <c r="S1145" i="2"/>
  <c r="S1161" i="2"/>
  <c r="S1202" i="2"/>
  <c r="S1260" i="2"/>
  <c r="S1272" i="2"/>
  <c r="S1304" i="2"/>
  <c r="T1346" i="2"/>
  <c r="S1346" i="2"/>
  <c r="T1332" i="2"/>
  <c r="S1332" i="2"/>
  <c r="S1353" i="2"/>
  <c r="T1475" i="2"/>
  <c r="S1475" i="2"/>
  <c r="T1483" i="2"/>
  <c r="S1483" i="2"/>
  <c r="T1491" i="2"/>
  <c r="S1491" i="2"/>
  <c r="T1499" i="2"/>
  <c r="S1499" i="2"/>
  <c r="T1507" i="2"/>
  <c r="S1507" i="2"/>
  <c r="T1515" i="2"/>
  <c r="S1515" i="2"/>
  <c r="T1523" i="2"/>
  <c r="S1523" i="2"/>
  <c r="T1531" i="2"/>
  <c r="S1531" i="2"/>
  <c r="T1614" i="2"/>
  <c r="S1614" i="2"/>
  <c r="T1678" i="2"/>
  <c r="S1678" i="2"/>
  <c r="T1686" i="2"/>
  <c r="S1686" i="2"/>
  <c r="T1694" i="2"/>
  <c r="S1694" i="2"/>
  <c r="T1702" i="2"/>
  <c r="S1702" i="2"/>
  <c r="T1784" i="2"/>
  <c r="S1784" i="2"/>
  <c r="T1792" i="2"/>
  <c r="S1792" i="2"/>
  <c r="T1622" i="2"/>
  <c r="S1622" i="2"/>
  <c r="T1630" i="2"/>
  <c r="S1630" i="2"/>
  <c r="T1650" i="2"/>
  <c r="S1650" i="2"/>
  <c r="T1670" i="2"/>
  <c r="S1670" i="2"/>
  <c r="T1758" i="2"/>
  <c r="S1758" i="2"/>
  <c r="T1770" i="2"/>
  <c r="S1770" i="2"/>
  <c r="S1438" i="2"/>
  <c r="S1442" i="2"/>
  <c r="T1453" i="2"/>
  <c r="T1658" i="2"/>
  <c r="S1658" i="2"/>
  <c r="T1730" i="2"/>
  <c r="S1730" i="2"/>
  <c r="T1738" i="2"/>
  <c r="S1738" i="2"/>
  <c r="T1746" i="2"/>
  <c r="S1746" i="2"/>
  <c r="T1602" i="2"/>
  <c r="S1602" i="2"/>
  <c r="T1610" i="2"/>
  <c r="S1610" i="2"/>
  <c r="T1638" i="2"/>
  <c r="S1638" i="2"/>
  <c r="T1706" i="2"/>
  <c r="S1706" i="2"/>
  <c r="T1714" i="2"/>
  <c r="S1714" i="2"/>
  <c r="T1722" i="2"/>
  <c r="S1722" i="2"/>
  <c r="T1762" i="2"/>
  <c r="S1762" i="2"/>
  <c r="T1479" i="2"/>
  <c r="S1479" i="2"/>
  <c r="T1487" i="2"/>
  <c r="S1487" i="2"/>
  <c r="T1495" i="2"/>
  <c r="S1495" i="2"/>
  <c r="T1503" i="2"/>
  <c r="S1503" i="2"/>
  <c r="T1511" i="2"/>
  <c r="S1511" i="2"/>
  <c r="T1519" i="2"/>
  <c r="S1519" i="2"/>
  <c r="T1527" i="2"/>
  <c r="S1527" i="2"/>
  <c r="T1618" i="2"/>
  <c r="S1618" i="2"/>
  <c r="T1646" i="2"/>
  <c r="S1646" i="2"/>
  <c r="T1666" i="2"/>
  <c r="S1666" i="2"/>
  <c r="T1674" i="2"/>
  <c r="S1674" i="2"/>
  <c r="T1682" i="2"/>
  <c r="S1682" i="2"/>
  <c r="T1690" i="2"/>
  <c r="S1690" i="2"/>
  <c r="T1698" i="2"/>
  <c r="S1698" i="2"/>
  <c r="T1750" i="2"/>
  <c r="S1750" i="2"/>
  <c r="T1774" i="2"/>
  <c r="S1774" i="2"/>
  <c r="S1476" i="2"/>
  <c r="T1626" i="2"/>
  <c r="S1626" i="2"/>
  <c r="S1458" i="2"/>
  <c r="T1634" i="2"/>
  <c r="S1634" i="2"/>
  <c r="T1654" i="2"/>
  <c r="S1654" i="2"/>
  <c r="T1726" i="2"/>
  <c r="S1726" i="2"/>
  <c r="T1734" i="2"/>
  <c r="S1734" i="2"/>
  <c r="T1742" i="2"/>
  <c r="S1742" i="2"/>
  <c r="T1766" i="2"/>
  <c r="S1766" i="2"/>
  <c r="S1535" i="2"/>
  <c r="S1539" i="2"/>
  <c r="S1543" i="2"/>
  <c r="S1547" i="2"/>
  <c r="S1551" i="2"/>
  <c r="S1555" i="2"/>
  <c r="S1559" i="2"/>
  <c r="S1563" i="2"/>
  <c r="S1567" i="2"/>
  <c r="S1571" i="2"/>
  <c r="S1575" i="2"/>
  <c r="S1579" i="2"/>
  <c r="S1583" i="2"/>
  <c r="S1587" i="2"/>
  <c r="S1591" i="2"/>
  <c r="S1797" i="2"/>
  <c r="S1534" i="2"/>
  <c r="S1538" i="2"/>
  <c r="S1542" i="2"/>
  <c r="S1546" i="2"/>
  <c r="S1550" i="2"/>
  <c r="S1554" i="2"/>
  <c r="S1558" i="2"/>
  <c r="S1562" i="2"/>
  <c r="S1566" i="2"/>
  <c r="S1570" i="2"/>
  <c r="S1574" i="2"/>
  <c r="S1578" i="2"/>
  <c r="S1582" i="2"/>
  <c r="S1586" i="2"/>
  <c r="S1590" i="2"/>
  <c r="S1789" i="2"/>
  <c r="S1796" i="2"/>
  <c r="S1672" i="2"/>
  <c r="S1676" i="2"/>
  <c r="S1680" i="2"/>
  <c r="S1684" i="2"/>
  <c r="S1688" i="2"/>
  <c r="S1692" i="2"/>
  <c r="S1696" i="2"/>
  <c r="S1700" i="2"/>
  <c r="S1704" i="2"/>
  <c r="S1708" i="2"/>
  <c r="S1712" i="2"/>
  <c r="S1716" i="2"/>
  <c r="S1720" i="2"/>
  <c r="S1724" i="2"/>
  <c r="S1728" i="2"/>
  <c r="S1732" i="2"/>
  <c r="S1736" i="2"/>
  <c r="S1740" i="2"/>
  <c r="S1744" i="2"/>
  <c r="S1748" i="2"/>
  <c r="S1752" i="2"/>
  <c r="S1756" i="2"/>
  <c r="S1760" i="2"/>
  <c r="S1764" i="2"/>
  <c r="S1768" i="2"/>
  <c r="S1772" i="2"/>
  <c r="S1776" i="2"/>
  <c r="S178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 Ferreira Nobrega - PrestServ</author>
  </authors>
  <commentList>
    <comment ref="B1" authorId="0" shapeId="0" xr:uid="{D3C5C5BB-0C7A-49E2-BF2D-0170C0F26B98}">
      <text>
        <r>
          <rPr>
            <b/>
            <sz val="9"/>
            <color indexed="81"/>
            <rFont val="Segoe UI"/>
            <family val="2"/>
          </rPr>
          <t>Atualizar a cada mudança de processo (Suprimento, Caldeiraria e Pintura)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1" authorId="0" shapeId="0" xr:uid="{3239965C-14DE-4DB1-B6B4-467300599319}">
      <text>
        <r>
          <rPr>
            <b/>
            <sz val="9"/>
            <color indexed="81"/>
            <rFont val="Segoe UI"/>
            <family val="2"/>
          </rPr>
          <t>Necessário atualizar a cada mudança no "Status do Processamento" (Suprimento, Caldeiraria e Pintura)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T1" authorId="0" shapeId="0" xr:uid="{7C390C4A-B850-43B7-9EE6-39918463C30B}">
      <text>
        <r>
          <rPr>
            <b/>
            <sz val="9"/>
            <color indexed="81"/>
            <rFont val="Segoe UI"/>
            <family val="2"/>
          </rPr>
          <t>Muito importante para que o Demandante tenha uma ideia de prazo de entrega</t>
        </r>
      </text>
    </comment>
    <comment ref="AD1" authorId="0" shapeId="0" xr:uid="{F83A1312-5140-4FE9-BA81-C936DC25AEE8}">
      <text>
        <r>
          <rPr>
            <b/>
            <sz val="9"/>
            <color indexed="81"/>
            <rFont val="Segoe UI"/>
            <family val="2"/>
          </rPr>
          <t>Informação não pode ser alterada após lançamento.</t>
        </r>
      </text>
    </comment>
    <comment ref="AE1" authorId="0" shapeId="0" xr:uid="{4BBA1278-A76B-419E-9E55-13FD58CC8CD7}">
      <text>
        <r>
          <rPr>
            <b/>
            <sz val="9"/>
            <color indexed="81"/>
            <rFont val="Segoe UI"/>
            <family val="2"/>
          </rPr>
          <t>Prazo não pode ser alterado após primeiro lançamento, exceto nos  casos onde o cronograma macro seja revisado com novos prazos</t>
        </r>
      </text>
    </comment>
    <comment ref="AF1" authorId="0" shapeId="0" xr:uid="{F8646DD6-2772-40D8-94CF-507F3C5B5EC1}">
      <text>
        <r>
          <rPr>
            <b/>
            <sz val="9"/>
            <color indexed="81"/>
            <rFont val="Segoe UI"/>
            <family val="2"/>
          </rPr>
          <t>Caso seja necessário alterar deve-se lançar justificativa no Campo "Observações"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G1" authorId="0" shapeId="0" xr:uid="{B621AEED-BC11-4F05-B859-15981BDA3B5B}">
      <text>
        <r>
          <rPr>
            <b/>
            <sz val="9"/>
            <color indexed="81"/>
            <rFont val="Segoe UI"/>
            <family val="2"/>
          </rPr>
          <t>Data não pode ser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P1" authorId="0" shapeId="0" xr:uid="{06D0F855-FA65-41A0-A1A8-3CDCF3CB029B}">
      <text>
        <r>
          <rPr>
            <b/>
            <sz val="9"/>
            <color indexed="81"/>
            <rFont val="Segoe UI"/>
            <family val="2"/>
          </rPr>
          <t>Informação não pode ser alterada após lançamento.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Q1" authorId="0" shapeId="0" xr:uid="{8E8FBA56-FDB1-4EAD-A753-F3E4A310E8A2}">
      <text>
        <r>
          <rPr>
            <b/>
            <sz val="9"/>
            <color indexed="81"/>
            <rFont val="Segoe UI"/>
            <family val="2"/>
          </rPr>
          <t>Prazo não pode ser alterado após primeiro lançamento, exceto nos  casos onde o cronograma macro seja revisado com novos prazos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R1" authorId="0" shapeId="0" xr:uid="{D440B9E3-8F87-4C5F-8CA1-3204E67A30FA}">
      <text>
        <r>
          <rPr>
            <b/>
            <sz val="9"/>
            <color indexed="81"/>
            <rFont val="Segoe UI"/>
            <family val="2"/>
          </rPr>
          <t>Caso seja necessário alterar deve-se lançar justificativa no Campo "Observações"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S1" authorId="0" shapeId="0" xr:uid="{3F8B751C-DEB5-4394-83D7-767DBD14EDCB}">
      <text>
        <r>
          <rPr>
            <b/>
            <sz val="9"/>
            <color indexed="81"/>
            <rFont val="Segoe UI"/>
            <family val="2"/>
          </rPr>
          <t>Data não pode ser futura.</t>
        </r>
      </text>
    </comment>
    <comment ref="BB1" authorId="0" shapeId="0" xr:uid="{CF0AF8D8-C784-4883-BD9B-F82D5C6AB0DF}">
      <text>
        <r>
          <rPr>
            <b/>
            <sz val="9"/>
            <color indexed="81"/>
            <rFont val="Segoe UI"/>
            <family val="2"/>
          </rPr>
          <t xml:space="preserve">Informação não pode ser alterada após lançamento.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C1" authorId="0" shapeId="0" xr:uid="{CD55425A-E470-4ACC-8B94-02C9DE89E477}">
      <text>
        <r>
          <rPr>
            <b/>
            <sz val="9"/>
            <color indexed="81"/>
            <rFont val="Segoe UI"/>
            <family val="2"/>
          </rPr>
          <t>Prazo não pode ser alterado após primeiro lançamento, exceto nos  casos onde o cronograma macro seja revisado com novos prazos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D1" authorId="0" shapeId="0" xr:uid="{0C060955-DF47-4163-A4B9-638363CFC5A7}">
      <text>
        <r>
          <rPr>
            <b/>
            <sz val="9"/>
            <color indexed="81"/>
            <rFont val="Segoe UI"/>
            <family val="2"/>
          </rPr>
          <t>Caso seja necessário alterar deve-se lançar justificativa no Campo "Observações"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E1" authorId="0" shapeId="0" xr:uid="{6A3F80D7-9DF3-49C4-8536-64F32A496E3C}">
      <text>
        <r>
          <rPr>
            <b/>
            <sz val="9"/>
            <color indexed="81"/>
            <rFont val="Segoe UI"/>
            <family val="2"/>
          </rPr>
          <t>Data não pode ser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N1" authorId="0" shapeId="0" xr:uid="{0172CFCB-37B4-4730-82DA-83239B5810A8}">
      <text>
        <r>
          <rPr>
            <b/>
            <sz val="9"/>
            <color indexed="81"/>
            <rFont val="Segoe UI"/>
            <family val="2"/>
          </rPr>
          <t>Importante para registrar a finalização do processo de fabricação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S1" authorId="0" shapeId="0" xr:uid="{746068FD-E2C4-42C9-9669-81174F480536}">
      <text>
        <r>
          <rPr>
            <b/>
            <sz val="9"/>
            <color indexed="81"/>
            <rFont val="Segoe UI"/>
            <family val="2"/>
          </rPr>
          <t>Alimentar informação para todo término de fabricação e pintura. Necessário receber atualização sobre embarque e montagem do material a bordo para que possamos gerar o Backlog de montagem.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A1" authorId="0" shapeId="0" xr:uid="{A29D1995-DA4F-43E3-8E3C-853960E4AAD0}">
      <text>
        <r>
          <rPr>
            <b/>
            <sz val="9"/>
            <color indexed="81"/>
            <rFont val="Segoe UI"/>
            <family val="2"/>
          </rPr>
          <t>Necessário inserir informações que justifiquem as reprogramações e ocorrências relevantes ao processo de fabricação.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13247-E164-4B8C-8F1E-2753BFD51795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<sst xmlns="http://schemas.openxmlformats.org/spreadsheetml/2006/main" count="43755" uniqueCount="10048">
  <si>
    <t>Chiclete UEP</t>
  </si>
  <si>
    <t>Status do Processamento</t>
  </si>
  <si>
    <t>Prioridade</t>
  </si>
  <si>
    <t>Data da Necessidade</t>
  </si>
  <si>
    <t>Data Emissão da SS</t>
  </si>
  <si>
    <t>Duração Vencimento da Necessidade (dias)</t>
  </si>
  <si>
    <t>Data Conclusão da SS</t>
  </si>
  <si>
    <t>Tempo Conclusão da SS (dias)</t>
  </si>
  <si>
    <t>Fase SAMC</t>
  </si>
  <si>
    <t>Status SAMC em Andamento?</t>
  </si>
  <si>
    <t>UEP</t>
  </si>
  <si>
    <t>Status de Fabricação</t>
  </si>
  <si>
    <t>Gerência</t>
  </si>
  <si>
    <t>OM</t>
  </si>
  <si>
    <t>SS SAMC</t>
  </si>
  <si>
    <t>PROGRAMAÇÃO DE FÁBRICA (PF)</t>
  </si>
  <si>
    <t>UEP-GERÊNCIA-SS-OM</t>
  </si>
  <si>
    <t>Texto Breve do Serviço (Titulo SS)</t>
  </si>
  <si>
    <t>% Avanço</t>
  </si>
  <si>
    <t>Peso Tub. (Kg)</t>
  </si>
  <si>
    <t>Peso Estr. (Kg)</t>
  </si>
  <si>
    <t>Peso Tub. (Ton)</t>
  </si>
  <si>
    <t>Peso Estr. (Ton)</t>
  </si>
  <si>
    <t>Peso Total (Kg)</t>
  </si>
  <si>
    <t>Peso Total (Ton)</t>
  </si>
  <si>
    <t>Código do Projeto de Detalhamento</t>
  </si>
  <si>
    <t>Aprovação Suprimento Avanço</t>
  </si>
  <si>
    <t>Inicio Planejado Suprimento</t>
  </si>
  <si>
    <t>Início Real Suprimento</t>
  </si>
  <si>
    <t>Fim Planejado Suprimento</t>
  </si>
  <si>
    <t>Fim Replanejado Suprimento</t>
  </si>
  <si>
    <t>Fim Real Suprimento</t>
  </si>
  <si>
    <t>Tempo Conclusão Suprimento (dias)</t>
  </si>
  <si>
    <t>Semana (Fim Planejado Suprimento)</t>
  </si>
  <si>
    <t>Semana (Fim Replanejado Suprimento)</t>
  </si>
  <si>
    <t>Semana (Fim Real Suprimento)</t>
  </si>
  <si>
    <t>Mês/Ano (Fim Real Suprimento)</t>
  </si>
  <si>
    <t>Duração Atual Atraso Suprimento (dias)</t>
  </si>
  <si>
    <t>Faixa Atraso Suprimento (dias)</t>
  </si>
  <si>
    <t>Inicio Planejado Caldeiraria</t>
  </si>
  <si>
    <t>Inicio Real Caldeiraria</t>
  </si>
  <si>
    <t>Fim Planejado Caldeiraria</t>
  </si>
  <si>
    <t>Fim Replanejado Caldeiraria</t>
  </si>
  <si>
    <t>Fim Real Caldeiraria</t>
  </si>
  <si>
    <t>Tempo Conclusão Caldeiraria (dias)</t>
  </si>
  <si>
    <t>Semana (Fim Planejado Caldeiraria)</t>
  </si>
  <si>
    <t>Semana (Fim Replanejado Caldeiraria)</t>
  </si>
  <si>
    <t>Semana (Fim Real Caldeiraria)</t>
  </si>
  <si>
    <t>Mês/Ano (Fim Real Caldeiraria)</t>
  </si>
  <si>
    <t>Duração Atual Atraso Caldeiraria (dias)</t>
  </si>
  <si>
    <t>Faixa Atraso Caldeiraria (dias)</t>
  </si>
  <si>
    <t>Inicio Planejado Pintura</t>
  </si>
  <si>
    <t>Inicio Real Pintura</t>
  </si>
  <si>
    <t>Fim Planejado Pintura</t>
  </si>
  <si>
    <t>Fim Replanejado Pintura</t>
  </si>
  <si>
    <t>Fim Real Pintura</t>
  </si>
  <si>
    <t>Tempo Conclusão Pintura (dias)</t>
  </si>
  <si>
    <t>Semana (Fim Planejado Pintura)</t>
  </si>
  <si>
    <t>Semana (Fim Replanejado Pintura)</t>
  </si>
  <si>
    <t>Semana (Fim Real Pintura)</t>
  </si>
  <si>
    <t>Mês/Ano (Fim Real Pintura)</t>
  </si>
  <si>
    <t>Duração Atual Atraso Pintura (dias)</t>
  </si>
  <si>
    <t>Faixa Atraso Pintura (dias)</t>
  </si>
  <si>
    <t>Entrega Planejado DBP</t>
  </si>
  <si>
    <t>Entrega Real DBP</t>
  </si>
  <si>
    <t>Fornecimento do Material (Petrobras ou UTCI)</t>
  </si>
  <si>
    <t>Tipo de Atraso
Suprimento</t>
  </si>
  <si>
    <t>Tipo de Atraso
Caldeiraria</t>
  </si>
  <si>
    <t>Tipo de Atraso
Pintura</t>
  </si>
  <si>
    <t>Status da Posição do Material Fabricado</t>
  </si>
  <si>
    <t>Duração Material Fabricado (dias)</t>
  </si>
  <si>
    <t>Tempo Material Fabricado</t>
  </si>
  <si>
    <t>Início Revestimento Interno</t>
  </si>
  <si>
    <t>Fim Revestimento Interno</t>
  </si>
  <si>
    <t>Início Galvanização</t>
  </si>
  <si>
    <t>Fim Galvanização</t>
  </si>
  <si>
    <t>Observações da Contratada</t>
  </si>
  <si>
    <t>Observações Petrobras</t>
  </si>
  <si>
    <t>Suprimento Com Atraso</t>
  </si>
  <si>
    <t>Suprimento</t>
  </si>
  <si>
    <t>Em Andamento</t>
  </si>
  <si>
    <t>P31</t>
  </si>
  <si>
    <t>Sem Maturidade</t>
  </si>
  <si>
    <t>PPGM-CAM</t>
  </si>
  <si>
    <t>SS-157/2025</t>
  </si>
  <si>
    <t>SERVIÇO DE PROCESSAMENTO
[OM]: 2028902253; [NOTA]: 14240645; [ITEM-MEDIDA]: 1-1 (1-1); [ITEM LUPA]: 140; [REGISTRO PMPC]: 296178;
[OM]: 2029333871; [NOTA]: 14240645; [ITEM-MEDIDA]: 11-12 (11-1); [ITEM LUPA]: 141-01; [REGISTRO PMPC]: 296179;
[OM]: 2029333871; [NOTA]: 14240645; [ITEM-MEDIDA]: 13-14 (13-1); [ITEM LUPA]: 141-02; [REGISTRO PMPC]: 296180;
[OM]: 2029333873; [NOTA]: 14240645; [ITEM-MEDIDA]: 2-3 (2-1); [ITEM LUPA]: 142; [REGISTRO PMPC]: 296181;
[OM]: 2029333874; [NOTA]: 14240645; [ITEM-MEDIDA]: 3-4 (3-1); [ITEM LUPA]: 143; [REGISTRO PMPC]: 296182;
[OM]: 2029333875; [NOTA]: 14240645; [ITEM-MEDIDA]: 6-7 (6-1); [ITEM LUPA]: 144; [REGISTRO PMPC]: 296183;
[OM]: 2029333876; [NOTA]: 14240645; [ITEM-MEDIDA]: 8-9 (8-1); [ITEM LUPA]: 145; [REGISTRO PMPC]: 296184;
[DESCRIÇÃO DO SERVIÇO]: Realizar serviço de processamento conforme detalhamento realizado pela UTC (documentação encaminhada à contratada), substituição de trechos, conexões e válvulas de linhas diversas de ½" do Sistema de Ar Comprimido.
[DOCS DE REFERÊNCIA]: 
- BP UTC CÓDIGO SINDOTEC P31-BP-CAM_SS586-2024_OM2029333875_PMPC296183 REVISÃO 0
** FORNECIMENTO DE MATERIAIS **
[NÃO] PETROBRAS
[SIM] CONTRATADA</t>
  </si>
  <si>
    <t>13/01/2025</t>
  </si>
  <si>
    <t>UTCI</t>
  </si>
  <si>
    <t>Caldeiraria Sem Atraso</t>
  </si>
  <si>
    <t>Paralisado. Ver Observações</t>
  </si>
  <si>
    <t>SS-102/2025</t>
  </si>
  <si>
    <t>F0201.000</t>
  </si>
  <si>
    <t>PRO [2028860853] - LC_0585 - Processamento para reparos na estrutura do Sistema de Offloading da P-31</t>
  </si>
  <si>
    <t xml:space="preserve">04/06/2025. Atividades de Caldeiraria iparalizada a pedido da coodenação da  P-31C, </t>
  </si>
  <si>
    <t>SS-700/2025</t>
  </si>
  <si>
    <t>19/02/2025</t>
  </si>
  <si>
    <t>F0201.001</t>
  </si>
  <si>
    <t>PRO [2028716874] - LC_0650_CALD_ZF_14657859_Reparo de grade de piso</t>
  </si>
  <si>
    <t>F0201.002</t>
  </si>
  <si>
    <t>SS-701/2025</t>
  </si>
  <si>
    <t>04.06.25 - DATAS DE CALDERARIA E PINTURA REPROGRAMADAS PARA ATENDER A CURVA DE FABRICAÇÃO E PRIORIDADE DA P-62.</t>
  </si>
  <si>
    <t>Pintura Sem Atraso</t>
  </si>
  <si>
    <t>Pintura em Andamento</t>
  </si>
  <si>
    <t>SS-702/2025</t>
  </si>
  <si>
    <t>F0177.000</t>
  </si>
  <si>
    <t>PRO [2028716878] - LC_0652_CALD_ZF_14657862_Reparo de grade de piso</t>
  </si>
  <si>
    <t>28.05.2025 - Atividades de caldeiraria iniciada com atraso de suprimento, priorizando para atender os prazos determinados.Previsão de entregua deo DBP na primeira quinzena de junho.</t>
  </si>
  <si>
    <t>25/11/2024</t>
  </si>
  <si>
    <t>CONJUNTO</t>
  </si>
  <si>
    <t>SS-1497/2024</t>
  </si>
  <si>
    <t>F0119.000</t>
  </si>
  <si>
    <t>PRO [CONJUNTO] - Substituição de trechos, conexões e válvulas de linhas diversas de ½" do Sistema de Ar Comprimido</t>
  </si>
  <si>
    <t>04/06/2025. Atividades de Caldeiraria e pintura em andamento</t>
  </si>
  <si>
    <t>A Enviar para Pintura</t>
  </si>
  <si>
    <t>F0119.001</t>
  </si>
  <si>
    <t>04.04- Suprimento em atraso;</t>
  </si>
  <si>
    <t>F0119.002</t>
  </si>
  <si>
    <t>Caldeiraria em Andamento</t>
  </si>
  <si>
    <t>F0119.003</t>
  </si>
  <si>
    <t>F0119.004</t>
  </si>
  <si>
    <t>F0119.005</t>
  </si>
  <si>
    <t>F0119.006</t>
  </si>
  <si>
    <t>F0119.007</t>
  </si>
  <si>
    <t>DBP Com Atraso</t>
  </si>
  <si>
    <t/>
  </si>
  <si>
    <t>Encerramento</t>
  </si>
  <si>
    <t>concluida</t>
  </si>
  <si>
    <t>Concluída Com Pedido. Tratativas para embarque</t>
  </si>
  <si>
    <t>SS-1511/2024</t>
  </si>
  <si>
    <t>F0013.000/F0013.001</t>
  </si>
  <si>
    <t>PRO [2027809543] - LC-352 - RTI - Subst. de linha de 3/4" que deriva da linha 1 1/2"-D-B10-605</t>
  </si>
  <si>
    <t>SERVIÇO DE PROCESSAMENTO
[OM]: 2027809543
[NOTA]: 10743697
[LUCAR]: 352
[PMPC]: 255125
[ITEM-MEDIDA]: 1-1
[DESCRIÇÃO DO SERVIÇO]: Realizar serviço de processamento conforme detalhamento realizado pela UTC (documentação encaminhada à contratada), Substituição de linha de 3/4" que deriva da linha 1 1/2"-D-B10-605.
[DOCS DE REFERÊNCIA]: 
- BP UTC CÓDIGO SINDOTEC P31-BP-CAM_SS422-2024_OM2027809543_PMPC255125 REVISÃO 0
** FORNECIMENTO DE MATERIAIS **
[NÃO] PETROBRAS
[SIM] CONTRATADA</t>
  </si>
  <si>
    <t>Estocado no Canteiro</t>
  </si>
  <si>
    <t>27/03/2025. SS em fase final da elaboração da DBP, data prevista para postagem 31/03/2025</t>
  </si>
  <si>
    <t>F0013.005  / F0013.004</t>
  </si>
  <si>
    <t>Cancelada</t>
  </si>
  <si>
    <t>SS-1480/2024</t>
  </si>
  <si>
    <t>F006.000   /  F006.001</t>
  </si>
  <si>
    <t>PRO [2028910430] - LC 158 - Restaurar toda a suportação no vaso FT-UC-122302</t>
  </si>
  <si>
    <t>SERVIÇO DE PROCESSAMENTO
[OM]: 2028910430
[NOTA]: 13951508
[LUCAR]: 158
[PMPC]: 255079
[ITEM-MEDIDA]: 2-2 (2-1)
[DESCRIÇÃO DO SERVIÇO]: Realizar serviço de processamento conforme detalhamento realizado pela UTC (documentação encaminhada à contratada), restaurar toda a suportação no vaso FT-UC-122302.
[DOCS DE REFERÊNCIA]: 
- BP UTC CÓDIGO SINDOTEC P31-BP-CAM_SS589-2024_OM2028910430_PMPC255079 REVISÃO 0
** FORNECIMENTO DE MATERIAIS **
[NÃO] PETROBRAS
[SIM] CONTRATADA</t>
  </si>
  <si>
    <t>Estocado na Plataforma. Instalação Não Programada</t>
  </si>
  <si>
    <t>27.03.25 - Material embarcado</t>
  </si>
  <si>
    <t>28.03 SS cancelada</t>
  </si>
  <si>
    <t xml:space="preserve">Petrobras </t>
  </si>
  <si>
    <t>Realizado a bordo. Material fornecido pela Petrobras.</t>
  </si>
  <si>
    <t>SS-1425/2024</t>
  </si>
  <si>
    <t>F0024.000</t>
  </si>
  <si>
    <t>PRO [2029084645] - LP 309 - Processamento de material para substituir trecho da linha 4"-FW-A5-507</t>
  </si>
  <si>
    <t>SERVIÇO DE PROCESSAMENTO
[OM]: 2029084645
[NOTA]: 14510874
[LUCAR]: 309
[PMPC]: 296192
[ITEM-MEDIDA]: 2-1 (2-1)
[DESCRIÇÃO DO SERVIÇO]: Realizar serviço de processamento conforme detalhamento realizado pela UTC (documentação encaminhada à contratada), substituir trecho da linha 4"-FW-A5-507
[DOCS DE REFERÊNCIA]: 
- BP UTC CÓDIGO SINDOTEC P31-BP-CAM_SS637-2024_OM2029084645_PMPC296192 REVISÃO 0
** FORNECIMENTO DE MATERIAIS **
[NÃO] PETROBRAS
[SIM] CONTRATADA</t>
  </si>
  <si>
    <t xml:space="preserve"> CONJUNTO</t>
  </si>
  <si>
    <t>SS-1482/2024</t>
  </si>
  <si>
    <t>F0059.000</t>
  </si>
  <si>
    <t>PRO [CONJUNTO] - Substituição de trechos nas linhas 1 ½"-P-C10-458/488/487</t>
  </si>
  <si>
    <t>SERVIÇO DE PROCESSAMENTO
[OM]: 2028889894; [NOTA]: 13458176; [ITEM-MEDIDA]: 29-29 (29-1); [ITEM LUPA]: 128; [REGISTRO PMPC]: 296173;
[OM]: 2028901308; [NOTA]: 13458176; [ITEM-MEDIDA]: 30-30 (30-1); [ITEM LUPA]: 129; [REGISTRO PMPC]: 296174;
[DESCRIÇÃO DO SERVIÇO]: Realizar serviço de processamento conforme detalhamento realizado pela UTC (documentação encaminhada à contratada), Substituição de trechos nas linhas 1 ½"-P-C10-458/488/487.
[DOCS DE REFERÊNCIA]: 
- BP UTC CÓDIGO SINDOTEC [a receber]
** FORNECIMENTO DE MATERIAIS **
[NÃO] PETROBRAS
[SIM] CONTRATADA</t>
  </si>
  <si>
    <t>F0059.001</t>
  </si>
  <si>
    <t>DBP Sem Atraso</t>
  </si>
  <si>
    <t>Processamento</t>
  </si>
  <si>
    <t>SS-1571/2024</t>
  </si>
  <si>
    <t>F0026.000</t>
  </si>
  <si>
    <t>PRO [2027807948] - LC_053 Substuir ou reparar a suportação linha 2½"-CNI-B3-071</t>
  </si>
  <si>
    <t>SERVIÇO DE PROCESSAMENTO
[OM]: 2027807948
[NOTA]: 12554484
[LUCAR]: 053
[PMPC]: 255134
[ITEM-MEDIDA]: 5-7
[DESCRIÇÃO DO SERVIÇO]: Realizar serviço de processamento conforme detalhamento realizado pela UTC (documentação encaminhada à contratada), Substuir ou reparar a suportação linha 2½"-CNI-B3-071.
[DOCS DE REFERÊNCIA]: 
- BP UTC CÓDIGO SINDOTEC P31-BP-CAM_SS425-2024_OM2027807948_PMPC255134 REVISÃO 0
** FORNECIMENTO DE MATERIAIS **
[NÃO] PETROBRAS
[SIM] CONTRATADA</t>
  </si>
  <si>
    <t>Concluída Com Pedido. Material Embarcado</t>
  </si>
  <si>
    <t>SS-1574/2024</t>
  </si>
  <si>
    <t>F0016.000</t>
  </si>
  <si>
    <t>PRO [2028716979] - LC_647 Substituição de painel de piso gradeado na escada da LER de meia-nau</t>
  </si>
  <si>
    <t>SERVIÇO DE PROCESSAMENTO
[OM]: 2028716979
[NOTA]: 14657849
[LUCAR]: 647
[PMPC]: 272700
[ITEM-MEDIDA]: N/A
[DESCRIÇÃO DO SERVIÇO]: Realizar serviço de processamento conforme detalhamento realizado pela UTC (documentação encaminhada à contratada), Substituição de painel de piso gradeado na escada da LER de meia-nau.
[DOCS DE REFERÊNCIA]: 
- BP UTC CÓDIGO SINDOTEC P31-BP-CAM_SS1120-2024_OM2028716979_PMPC272700 REVISÃO 0
** FORNECIMENTO DE MATERIAIS **
[NÃO] PETROBRAS
[SIM] CONTRATADA</t>
  </si>
  <si>
    <t>F0016.001</t>
  </si>
  <si>
    <t>06/03/2025: Material aguardando recebimento do fornecedor com data prevista para o dia 26/03/2025. 06.05.25 - Material embarcado.21-05-25 Datas postergadas devido repriorizações</t>
  </si>
  <si>
    <t>Pintura Com Atraso</t>
  </si>
  <si>
    <t>SS-1575/2024</t>
  </si>
  <si>
    <t>F0117.000</t>
  </si>
  <si>
    <t>PRO [2028716881] - LC_653 Substituição de painel de piso gradeado da plataforma de acesso à tubulação 16"-P-B10-316</t>
  </si>
  <si>
    <t>SERVIÇO DE PROCESSAMENTO
[OM]: 2028716881
[NOTA]: 14657866
[LUCAR]: 653
[PMPC]: 272706
[ITEM-MEDIDA]: N/A
[DESCRIÇÃO DO SERVIÇO]: Realizar serviço de processamento conforme detalhamento realizado pela UTC (documentação encaminhada à contratada), Substituição de painel de piso gradeado da plataforma de acesso à tubulação 16"-P-B10-316.
[DOCS DE REFERÊNCIA]: 
- BP UTC CÓDIGO SINDOTEC P31-BP-CAM_SS1126-2024_OM2028716881_PMPC272706 REVISÃO 0
** FORNECIMENTO DE MATERIAIS **
[NÃO] PETROBRAS
[SIM] CONTRATADA</t>
  </si>
  <si>
    <t>04.06.2025. Solicito a postergação da data de fim planejado de pintura em virtude do processo de inspeção. Previsão de em terga do DBP para a segunda quizena de junho.</t>
  </si>
  <si>
    <t>04/02/2025</t>
  </si>
  <si>
    <t>30/08/2025</t>
  </si>
  <si>
    <t>Concluída Sem Pedido. Pendente Documentação</t>
  </si>
  <si>
    <t>SS-158/2025</t>
  </si>
  <si>
    <t>F0047.000</t>
  </si>
  <si>
    <t>28/05/2025. Atividades de caldeiraria e pintura concluidas, DBP em revisão. Material embarcado</t>
  </si>
  <si>
    <t>SS-1578/2024</t>
  </si>
  <si>
    <t>F0106.000</t>
  </si>
  <si>
    <t>PRO [2028911331] - LP_298 Substituir trecho da linha 2"-F-B10-312</t>
  </si>
  <si>
    <t>SERVIÇO DE PROCESSAMENTO
[OM]: 2028911331
[NOTA]: 13827103
[LUCAR]: 298
[PMPC]: 296188
[ITEM-MEDIDA]: 4-25
[DESCRIÇÃO DO SERVIÇO]: Realizar serviço de processamento conforme detalhamento realizado pela UTC (documentação encaminhada à contratada), Substituir trecho da linha 2"-F-B10-312.
[DOCS DE REFERÊNCIA]: 
- BP UTC CÓDIGO SINDOTEC P31-BP-CAM_SS639-2024_OM2028911331_PMPC296188 REVISÃO 0
** FORNECIMENTO DE MATERIAIS **
[NÃO] PETROBRAS
[SIM] CONTRATADA</t>
  </si>
  <si>
    <t>04/06/2025. Solicito postergação da data fim de pintura, de revisão no tratamento de pintura e na emissão dos relatorios de pintura. Informo que a solicitação de prazo na impacta no termino final da enterga da SS.  A elaboração do DBP, encontra-se em andamento.</t>
  </si>
  <si>
    <t>F0106.001</t>
  </si>
  <si>
    <t>28/05/2025. Atividades de caldeiraria e pintura concluidas, DBP em elaboração. Material preparando para embarque.</t>
  </si>
  <si>
    <t>SS-1579/2024</t>
  </si>
  <si>
    <t>F0045.000</t>
  </si>
  <si>
    <t>PRO [2028941219] - LP_304 - Substituição de trechos das linhas 3"-GL-B6-727B e 6"-GL-B6-731B</t>
  </si>
  <si>
    <t>SERVIÇO DE PROCESSAMENTO
[OM]: 2028941219
[NOTA]: 12873458
[LUCAR]: 304
[PMPC]: 296190
[ITEM-MEDIDA]: 33-63
[DESCRIÇÃO DO SERVIÇO]: Realizar serviço de processamento conforme detalhamento realizado pela UTC (documentação encaminhada à contratada), Substituição de trechos das linhas 3"-GL-B6-727B e 6"-GL-B6-731B.
[DOCS DE REFERÊNCIA]: 
- BP UTC CÓDIGO SINDOTEC P31-BP-CAM_SS641-2024_OM2028941219_PMPC296190 REVISÃO 0
** FORNECIMENTO DE MATERIAIS **
[NÃO] PETROBRAS
[SIM] CONTRATADA</t>
  </si>
  <si>
    <t>F0045.001</t>
  </si>
  <si>
    <t>Com Maturidade. Não Programada</t>
  </si>
  <si>
    <t>SS-1584/2024</t>
  </si>
  <si>
    <t>SS-1583/2024</t>
  </si>
  <si>
    <t>F0044.000</t>
  </si>
  <si>
    <t>PRO [2029355174] - LC_598 - Recompor integridade estrutural da linha 1/2"-SA-B10-1321</t>
  </si>
  <si>
    <t>SERVIÇO DE PROCESSAMENTO
[OM]: 2029355174
[NOTA]: 14159288
[LUCAR]: 598
[PMPC]: 255123
[ITEM-MEDIDA]: 1-1
[DESCRIÇÃO DO SERVIÇO]: Realizar serviço de processamento conforme detalhamento realizado pela UTC (documentação encaminhada à contratada), Recompor integridade estrutural da linha 1/2"-SA-B10-1321.
[DOCS DE REFERÊNCIA]: 
- BP UTC CÓDIGO SINDOTEC P31-BP-CAM_SS599-2024_OM2029355174_PMPC255123 REVISÃO 0
** FORNECIMENTO DE MATERIAIS **
[NÃO] PETROBRAS
[SIM] CONTRATADA</t>
  </si>
  <si>
    <t>F0044.001</t>
  </si>
  <si>
    <t>SS-1582/2024</t>
  </si>
  <si>
    <t>F0063.000</t>
  </si>
  <si>
    <t>PRO [2028941216] - LP_303 Linha 6"-F-B10-126: Substituir Trecho, Flanges e Suportes</t>
  </si>
  <si>
    <t>F0063.001</t>
  </si>
  <si>
    <t>SS-1850/2024</t>
  </si>
  <si>
    <t>F0036.000</t>
  </si>
  <si>
    <t>PRO [2028849927] - LC_638 Reparo de grade piso Heliponto</t>
  </si>
  <si>
    <t>SERVIÇO DE PROCESSAMENTO
[OM]: 2028849927
[NOTA]: 14113699
[LUPA]: 638
[PMPC]: 272691
[ITEM-MEDIDA]: N/A
[DESCRIÇÃO DO SERVIÇO]: Realizar serviço de processamento conforme detalhamento realizado pela UTC (documentação encaminhada à contratada), Reparo de grade piso no Heliponto
[DOCS DE REFERÊNCIA]: 
- BP UTC CÓDIGO SINDOTEC P31-BP-CAM_SS48-2024_OM2028849927_PMPC272691 0
** FORNECIMENTO DE MATERIAIS **
[NÃO] PETROBRAS
[SIM] CONTRATADA</t>
  </si>
  <si>
    <t>09/12/2024</t>
  </si>
  <si>
    <t>SS-1753/2024</t>
  </si>
  <si>
    <t>F0028.017</t>
  </si>
  <si>
    <t>PRO [2028716884] - LC_655 Substituição de painel de piso gradeado da plataforma de acesso para o VE-515102 BB</t>
  </si>
  <si>
    <t>F0028.018</t>
  </si>
  <si>
    <t>PRO [2029366442] - LC 185 - Processamento de Tubulações para Drenagem Aberta da Praça de Máquinas</t>
  </si>
  <si>
    <t>SERVIÇO DE PROCESSAMENTO
[OM]: 2029366442
[NOTA]: 9808738
[LUCAR]: 185
[PMPC]: 255234
[ITEM-MEDIDA]: NA
[DESCRIÇÃO DO SERVIÇO]: Realizar serviço de processamento referente às tubulações a serem aplicadas no projeto de Adequação da Drenagem Aberta na Praça de Máquinas da Plataforma P-31.
[DOCS DE REFERÊNCIA]: 
- IS-3010.31-5336-200-M9C-033
- IS-3010.31-5336-200-M9C-034
- IS-3010.31-5336-200-M9C-035
- IS-3010.31-5336-200-M9C-036
- IS-3010.31-5336-200-M9C-037
- IS-3010.31-5336-200-M9C-038
- IS-3010.31-5336-200-M9C-039
- IS-3010.31-5336-200-M9C-040
- IS-3010.31-5336-200-M9C-041
- IS-3010.31-5336-200-M9C-042
- IS-3010.31-5336-200-M9C-043
- IS-3010.31-5336-200-M9C-044
- IS-3010.31-5336-200-M9C-045
- IS-3010.31-5336-200-M9C-046
- IS-3010.31-5336-200-M9C-047
- IS-3010.31-5336-200-M9C-048
- IS-3010.31-5336-200-M9C-049
- IS-3010.31-5336-200-M9C-050
- IS-3010.31-5336-200-M9C-051
- IS-3010.31-5336-200-M9C-052
- IS-3010.31-5336-200-M9C-053
- IS-3010.31-5336-200-M9C-054
- IS-3010.31-5336-200-M9C-061
- IS-3010.31-5336-200-M9C-069
- IS-3010.31-5336-200-M9C-076
- IS-3010.31-5336-200-M9C-077
- IS-3010.31-5336-200-M9C-082
** FORNECIMENTO DE MATERIAIS **
[NÃO] PETROBRAS
[SIM] CONTRATADA
[OBS]: 
- Os quantitativos de materiais indicados abaixo referentes aos spools a serem fabricados estão conforme projeto detalhado emitido pela Petrobras. 
- A Petrobras reforça que abriu SS de detalhamento dos 27 trechos de linha relacionados acima em 16/09/24 através da SS de n° SS-1109/2024, porém, até o momento, 09/12/24, não foi emitido pela UTC o detalhamento solicitado.</t>
  </si>
  <si>
    <t>F0028.0019</t>
  </si>
  <si>
    <t>F0028.020</t>
  </si>
  <si>
    <t>F0028.021</t>
  </si>
  <si>
    <t>F0028.022</t>
  </si>
  <si>
    <t>F0028.023</t>
  </si>
  <si>
    <t>F0028.024</t>
  </si>
  <si>
    <t>F0028.025</t>
  </si>
  <si>
    <t>F0028.026</t>
  </si>
  <si>
    <t>F0028.027</t>
  </si>
  <si>
    <t>F0028.028</t>
  </si>
  <si>
    <t>F0028.029</t>
  </si>
  <si>
    <t>F0028.030</t>
  </si>
  <si>
    <t>F0028.031</t>
  </si>
  <si>
    <t>F0028.032</t>
  </si>
  <si>
    <t>F0028.033</t>
  </si>
  <si>
    <t>F0028.034</t>
  </si>
  <si>
    <t>F0028.035</t>
  </si>
  <si>
    <t>F0028.036</t>
  </si>
  <si>
    <t>F0028.037</t>
  </si>
  <si>
    <t>F0028.038</t>
  </si>
  <si>
    <t>F0028.039</t>
  </si>
  <si>
    <t>F0028.040</t>
  </si>
  <si>
    <t>F0028.041</t>
  </si>
  <si>
    <t>F0028.042</t>
  </si>
  <si>
    <t>F0028.043</t>
  </si>
  <si>
    <t>SS-1968/2024</t>
  </si>
  <si>
    <t>F0132.000</t>
  </si>
  <si>
    <t>PRO [2028881150] - LP_109 Linha 12"-COP-530: Substituir Trecho</t>
  </si>
  <si>
    <t>SERVIÇO DE PROCESSAMENTO
[OM]: 2028881150
[NOTA]: 13161032
[LUPA]: 109
[PMPC]: 296168
[ITEM-MEDIDA]: 1-1
[DESCRIÇÃO DO SERVIÇO]: Realizar serviço de processamento conforme detalhamento realizado pela UTC (documentação encaminhada à contratada), Substituir trecho da linha 12"-COP-530
[DOCS DE REFERÊNCIA]: 
- BP UTC CÓDIGO SINDOTEC P31-BP-CAM_SS584-2024_OM2028881150_PMPC296168 0
** FORNECIMENTO DE MATERIAIS **
[NÃO] PETROBRAS
[SIM] CONTRATADA</t>
  </si>
  <si>
    <t xml:space="preserve">28/05/2025 – As atividades de Caldeiraria foram iniciadas e estão sendo subdivididas com o objetivo de agilizar o processo de fabricação e garantir o cumprimento do prazo final de entrega da subestação (SS). Solicita-se a atualização das datas no sistema SAMC, conforme os prazos acordados com os demandantes e definidos em reuniões anteriores, visando o adequado sequenciamento das fases de execução conforme o cronograma pactuado.
</t>
  </si>
  <si>
    <t>SS-2019/2024</t>
  </si>
  <si>
    <t>SS-2022/2024</t>
  </si>
  <si>
    <t>PRO [2029422882] - LC_0038 Instalar suportação definitiva para tub. 4"-P-B10-306.</t>
  </si>
  <si>
    <t>SERVIÇO DE PROCESSAMENTO
[OM]: 2029422882
[NOTA]: 12386753
[LUCAR]: 0038
[PMPC]: 255046
[ITEM-MEDIDA]: 4-8
[DESCRIÇÃO DO SERVIÇO]: Realizar serviço de processamento conforme detalhamento realizado pela UTC (documentação encaminhada à contratada),  Instalar suportação definitiva para tub. 4"-P-B10-306.
[DOCS DE REFERÊNCIA]: 
- BP UTC CÓDIGO SINDOTEC P31-BP-CAM_SS748-2024_OM2029422882_PMPC255046 0
** FORNECIMENTO DE MATERIAIS **
[NÃO] PETROBRAS
[SIM] CONTRATADA</t>
  </si>
  <si>
    <t>18/03/2025</t>
  </si>
  <si>
    <t>01/12/2025</t>
  </si>
  <si>
    <t>SS-659/2025</t>
  </si>
  <si>
    <t>F0219.000/001/002</t>
  </si>
  <si>
    <t xml:space="preserve">27.03.2025. SS aguardando recebimento de material pelo fornecedor para iniciar as atividades de processamento, Caldeiraria e pintura. 06.05.25 - datas postergadas devido fornecimento21-05-25 Datas postergadas devido repriorizações
</t>
  </si>
  <si>
    <t>F0132.001</t>
  </si>
  <si>
    <t xml:space="preserve">28/05/2025 – As atividades de Caldeiraria e pintura foram iniciadas e estão subdivididas com o objetivo de agilizar o processo de fabricação e garantir o cumprimento do prazo final de entrega da subestação (SS). Solicita-se a atualização das datas no sistema SAMC, conforme os prazos acordados com os demandantes e definidos em reuniões anteriores, visando o adequado sequenciamento das fases de execução conforme o cronograma pactuado.
</t>
  </si>
  <si>
    <t>31/08/2025</t>
  </si>
  <si>
    <t>SS-660/2025</t>
  </si>
  <si>
    <t>PRO [2029429387] - LC 057 - Reconstituir suportes da linha ¾"-CNI-B3-06</t>
  </si>
  <si>
    <t>SERVIÇO DE PROCESSAMENTO
[OM]: 2029429387
[NOTA]: 12554484
[LUCAR]: 057
[PMPC]: 255091
[ITEM-MEDIDA]: 9-12
[DESCRIÇÃO DO SERVIÇO]: Realizar serviço de processamento conforme detalhamento realizado pela UTC (documentação encaminhada à contratada), Reconstituir suportes da linha ¾"-CNI-B3-06.
[DOCS DE REFERÊNCIA]: 
- BP UTC CÓDIGO SINDOTEC P31-BP-CAM_SS750-2024_OM2029429387_PMPC255091 REVISÃO 0
** FORNECIMENTO DE MATERIAIS **
[NÃO] PETROBRAS
[SIM] CONTRATADA</t>
  </si>
  <si>
    <t>PRO [2027824490] - LC 567 - Processamento de estruturas do teto no Convés A03 - Swivel Deck do Turret</t>
  </si>
  <si>
    <t>SERVIÇO DE PROCESSAMENTO
[OM]: 2027824490
[NOTA]: 12618007
[LUCAR]: 567
[PMPC]: 255084
[ITEM-MEDIDA]: 7-7 (7-1)
[DESCRIÇÃO DO SERVIÇO]: Realizar serviço de processamento conforme detalhamento realizado pela UTC (documentação encaminhada à contratada), referente às estruturas do teto no Convés A03 - Swivel Deck do Turret da P31.
[DOCS DE REFERÊNCIA]: 
- BP UTC CÓDIGO SINDOTEC P31-BP-CAM_SS419-2024_OM2027824490_PMPC255084 REVISÃO 0
** FORNECIMENTO DE MATERIAIS **
[NÃO] PETROBRAS
[SIM] CONTRATADA</t>
  </si>
  <si>
    <t>Material previsto fornecimento fabricado pela Petrobras para instalação UTC a bordo. Serviço OffShore</t>
  </si>
  <si>
    <t>25/10/2024</t>
  </si>
  <si>
    <t>SS-1387/2024</t>
  </si>
  <si>
    <t>F0074.000</t>
  </si>
  <si>
    <t>PRO [2029317515] - LC 568 - Processamento de estruturas para reparo de caldeiraria no pipe rack 03</t>
  </si>
  <si>
    <t>27.03.2025 - Atividades de caldeiraria inicia e subdivididas em duas partes, atividades programadas, atendedo os prazos de inicio e término do SANC 12/04/25, com previsão de entrega do DBP para o dia 20/04/25, com possibilidade de antecipação.25.04.25 - Datas postergadas devido novas priorizaçõe dos projetos</t>
  </si>
  <si>
    <t>F0074.001</t>
  </si>
  <si>
    <t>SS-1386/2024</t>
  </si>
  <si>
    <t>F0120.000</t>
  </si>
  <si>
    <t>PRO [2027824792] - LC 571 - Processamento de estruturas para contraventamentos do manifold do flare da P-31</t>
  </si>
  <si>
    <t>SERVIÇO DE PROCESSAMENTO
[OM]: 2027824792
[NOTA]: 12641166
[LUCAR]: 571
[PMPC]: 255247
[ITEM-MEDIDA]: 6-2 (6-10)
[DESCRIÇÃO DO SERVIÇO]: Realizar serviço de processamento conforme detalhamento realizado pela UTC (documentação encaminhada à contratada), referente às estruturas a serem substituídas nos contraventamentos do manifold do flare da Plataforma P-31 (pipe rack 6 e 7).
[DOCS DE REFERÊNCIA]: 
- BP UTC CÓDIGO SINDOTEC P31-BP-CAM_SS421-2024_OM2027824792_PMPC255247 REVISÃO 0
** FORNECIMENTO DE MATERIAIS **
[NÃO] PETROBRAS
[SIM] CONTRATADA
[OBS]: 
- Houve anuência da Petrobras autorizando a fabricação com aço API 5L Gr B em vez do aço ASTM A53.</t>
  </si>
  <si>
    <t>27.03.2025.Solicito a postergação da data final de suprimento e, consequentemente, das datas de início e término das atividades de caldeiraria e pintura, devido ao atraso do fornecedor na conclusão do pagamento do material solicitado. Esse atraso impactou a sequência da fabricação e montagem das atividades da SS.
De acordo com a previsão informada pelo fornecedor, o recebimento do material está previsto a partir do dia 10/04/2025.13-05-25 Data postergada devido repriorizações.</t>
  </si>
  <si>
    <t>31/12/2025</t>
  </si>
  <si>
    <t>SS-704/2025</t>
  </si>
  <si>
    <t>F0217.000/001/002</t>
  </si>
  <si>
    <t>SERVIÇO DE PROCESSAMENTO
[OM]: 2027809526
[NOTA]: 8805330
[ITEM-MEDIDA]: 12-22 (12.3)
[LUCAR]: 0181 
[PMPC]: 255115
[DESCRIÇÃO DO SERVIÇO]: Realizar serviço de processamento de tubulação para serviço de substituição de trecho de linha de 8" com reparo provisório, que deriva da linha 8"-DA-B22-227, bem como sua extensão em 2", integrantes do sistema de drenagem aberta.
[DOCS DE REFERÊNCIA]: 
- Book emitido pela MANSERV código P31-INSUP-BP_SS-1459-2023_2015696917_ROTINA.
[OBSERVAÇÃO]:
- Adotado como base o orçamento do book de referência, ajustado para os itens de PPU (equivalentes no SAMC) do contrato UTC.
** FORNECIMENTO DE MATERIAIS **
[NÃO] PETROBRAS
[SIM] CONTRATADA</t>
  </si>
  <si>
    <t>Suprimento Sem Atraso</t>
  </si>
  <si>
    <t>Baixa</t>
  </si>
  <si>
    <t>31/10/2025</t>
  </si>
  <si>
    <t>Planejamento/Suprimento em Avanço</t>
  </si>
  <si>
    <t>P54</t>
  </si>
  <si>
    <t>SS-1388/2024</t>
  </si>
  <si>
    <t>[PRO] SERVIÇO DE PROCESSAMENTO
[OM] :2029357585
[Nota/RTI]:15458052
[Registro PMPC]:299446
[BP de Referência]:P54-BP-CAM_SS551-2024_OM2029357585_PMPC299446-LC-405
[Descrição]:LC-405 IBAMA - Projeto para Eliminar Descarte Contingencial (ZE 13473296)
[Fornecimento de materiais]:
[Não]:Petrobras
[Sim]:Contratada</t>
  </si>
  <si>
    <t>SS-0063/2025</t>
  </si>
  <si>
    <t>F0050.000</t>
  </si>
  <si>
    <t>[PRO] SERVIÇO DE PROCESSAMENTO
[OM] :2029267538
[Nota/RTI]:14974210                                                     [Registro PMPC]:296326
[BP de Referência] P54-BP-CAM_SS1401-2024_OM2029267538_PMPC296326-LC-228
[Descrição]:LC-228 P03A Substituir/adequar grade de piso de toda plataforma dos Filtros - EL.34203                 [Não]:Petrobras 
[Sim]:Contratada</t>
  </si>
  <si>
    <t xml:space="preserve">A Grade de piso e as miscelânias serão fornecidas posteriormente, com previsão de recebimento no mês de setembro.
</t>
  </si>
  <si>
    <t>Concluída Sem Pedido. Documentação em Análise</t>
  </si>
  <si>
    <t>F0050/000</t>
  </si>
  <si>
    <t>SS-0062/2025</t>
  </si>
  <si>
    <t>F0049.000</t>
  </si>
  <si>
    <t>[PRO] SERVIÇO DE PROCESSAMENTO
[OM] :2029267544
[Nota/RTI]:14974480                                                     [Registro PMPC]:296320
[BP de Referência] P54-BP-CAM_SS1396-2024_OM2029267544_PMPC296320-LC-222
[Descrição]:LC-222 P05B Realizar reparo/ substituição das estruturas de suportação das grade de piso na plataforma do gerador GE-514001C                  [Não]:Petrobras 
[Sim]:Contratada</t>
  </si>
  <si>
    <t>F0049/000</t>
  </si>
  <si>
    <t>SS-61/2025</t>
  </si>
  <si>
    <t>F0056.000</t>
  </si>
  <si>
    <t>[PRO] SERVIÇO DE PROCESSAMENTO
[OM] :2029269548
[Nota/RTI]:14974738                                                     [Registro PMPC]:296323
[BP de Referência] P54-BP-CAM_SS1398-2024_OM2029269548_PMPC296323-LC-225
[Descrição]:LC-225 P07 Item 03 Substituição das estruturas e grades de piso na plataforma do TQ-UT-Z-12510105A EL.40403 passarela                  [Não]:Petrobras 
[Sim]:Contratada</t>
  </si>
  <si>
    <t>F00056.000</t>
  </si>
  <si>
    <t>27.03.2025 - Atividades de caldeiraria inicia e subdivididas em duas partes, atividades programadas, atendedo os prazos de inicio e término do SANC 12/04/25, com previsão de entrega do DBP para o dia 20/04/25, com possibilidade de antecipação.</t>
  </si>
  <si>
    <t>SS-1851/2024</t>
  </si>
  <si>
    <t>F0061.000</t>
  </si>
  <si>
    <t>[PRO] SERVIÇO DE PROCESSAMENTO
[OM] :2029269549
[Nota/RTI]:14974666                                                   [Registro PMPC]: 296339
[BP de Referência] P54-BP-CAM_SS903-2024_OM2027562049_PMPC-296339-LC-241
[Descrição]:LC-241 P07 Item 08 Substituir grade de piso na área da Plataforma do tanque BB EL.44203 [Não]:Petrobras 
[Sim]:Contratada</t>
  </si>
  <si>
    <t>SS-1382/2024</t>
  </si>
  <si>
    <t>F0048.000</t>
  </si>
  <si>
    <t>[PRO] SERVIÇO DE PROCESSAMENTO
[OM] :2029277489
[Nota/RTI]:14828601
[Registro PMPC]:296247
[BP de Referência]:P54-BP-CAM_SS977-2024_OM2029277489_PMPC296247-LC149
[Descrição]:LC-149 4º Piso P-06 Substituir guarda-corpo Popa
[Fornecimento de materiais]:
[Não]:Petrobras
[Sim]:Contratada</t>
  </si>
  <si>
    <t>SS-1639/2024</t>
  </si>
  <si>
    <t>[PRO] SERVIÇO DE PROCESSAMENTO
[OM] :2029258082
[Nota/RTI] ] :000014970908
[Registro PMPC]:296303
[BP de Referência] : P54-BP-CAM_SS899-2024_OM2029258082_PMPC296303-LC-205
[Descrição] :LC-205 P02B Instalar pino nas grades de piso da passarela de acesso ao P12 (Piperack)
[Fornecimento de materiais]:
[Não]:Petrobras 
[Sim]:Contratada</t>
  </si>
  <si>
    <t>04.03.25INFORMO A NECESSIDADE DE ALTERAÇÃO NA DATA INÍCIO DA PINTURA, DEVIDO A MUDANÇA NA CONDIÇÃO DE PINTURA SOLICITADA PELA A FISCALIZAÇÃO.  PREVISÃO DE RECEBIMENTO DAS TINTAS 17/03/25
NOVAS DATAS A SEREM CONSIDERADAS INÍCIO 0525.04.25 - datas postergadas devido novas priorizações/05/25 - Término 16/05/25</t>
  </si>
  <si>
    <t>F0048.001</t>
  </si>
  <si>
    <t>SS-1646/2024</t>
  </si>
  <si>
    <t>F0025.00</t>
  </si>
  <si>
    <t>[PRO] SERVIÇO DE PROCESSAMENTO
[OM] : 2029277486
[Nota/RTI] ]  :000014828247
[Registro PMPC]: 296242
[BP de Referência] :P54-BP-CAM_SS971-2024_OM2029477286-PMPC296242-LC144
[Descrição] ] : LC-144 1º Piso P-06 Substitur guarda-corpo Boreste
[Fornecimento de materiais]:
[Não]:Petrobras 
[Sim]:Contratada</t>
  </si>
  <si>
    <t>30.04.2025.Atividade de Pintura finalizada com atraso devido alteraçã no processo de pintura e no aguardo do recebimento da pinta Epox, previsão de entrega do DPB para a primeira quizena de maio.</t>
  </si>
  <si>
    <t>06/01//25</t>
  </si>
  <si>
    <t>SS-1649/2024</t>
  </si>
  <si>
    <t>F0027.000</t>
  </si>
  <si>
    <t>[PRO] SERVIÇO DE PROCESSAMENTO
[OM] :2029277327
[Nota/RTI]:000015030133                                             [Registro PMPC]: 296256
[BP de Referência] :P54-BP-CAM_SS986-2024_OM2029277327_PMPC296256-LC-158
[Descrição]:LC-158 Fabricar e substituir Guarda-Corpo 1° Piso P01B 
[Fornecimento de materiais]:
[Não]:Petrobras 
[Sim]:Contratada</t>
  </si>
  <si>
    <t>SS-1749/2024</t>
  </si>
  <si>
    <t>F0040.000</t>
  </si>
  <si>
    <t>[PRO] SERVIÇO DE PROCESSAMENTO
[OM] :2029269550
[Nota/RTI]:000014974662                                         [Registro PMPC]: 296235
[BP de Referência] :P54-BP-CAM_SS872-2024_OM2029269550_PMPC296235-LC-137
[Descrição]:LC-137 P07 Item 14 Rezalizar adequação e inclusão de pinos interligação P07 x GGT EL.34203
[Fornecimento de materiais]:
[Não]:Petrobras 
[Sim]:Contratada</t>
  </si>
  <si>
    <t>SS-1754/2024</t>
  </si>
  <si>
    <t>[PRO] SERVIÇO DE PROCESSAMENTO
[OM] :2029267535
[Nota/RTI]:14951718                                                     [Registro PMPC]: 296009
[BP de Referência] :P54-BP-CAM_SS970-2024_OM2029267535_PMPC296009-LC-005
[Descrição]:LC-005 Realizar reparo de corrimão e guarda-corpos das escadas de acesso a casa de bombas[Não]:Petrobras 
[Sim]:Contratada</t>
  </si>
  <si>
    <t xml:space="preserve">26.03.25 - MATERIAL ESTÁ EMPRESTADO PARA A P-62 CAMPANHA. </t>
  </si>
  <si>
    <t>SS-1848/2024</t>
  </si>
  <si>
    <t>[PRO] SERVIÇO DE PROCESSAMENTO
[OM] :2029269549
[Nota/RTI]:000014974666                                                     [Registro PMPC]:296337
[BP de Referência] :P54-BP-CAM_SS880-2024_OM2028707024_PMPC-296337-LC-239
[Descrição]:LC-239 P07 Item 05 Substituir grade de piso na área da Plataforma das membranas EL.40403 [Não]:Petrobras 
[Sim]:Contratada</t>
  </si>
  <si>
    <t>04.03.25INFORMO A NECESSIDADE DE ALTERAÇÃO NA DATA INÍCIO DA PINTURA, DEVIDO A MUDANÇA NA CONDIÇÃO DE PINTURA SOLICITADA PELA A FISCALIZAÇÃO.  PREVISÃO DE RECEBIMENTO DAS TINTAS 17/03/25
NOVAS DATAS A SEREM CONSIDERADAS INÍCIO 05/05/25 - Término 16/05/25 25.04.25 - datas postergadas devido novas priorizações</t>
  </si>
  <si>
    <t>SS-1858/2024</t>
  </si>
  <si>
    <t>F0046..000</t>
  </si>
  <si>
    <t>[PRO] SERVIÇO DE PROCESSAMENTO
[OM] :2029269549
[Nota/RTI]:000014974666                                        [Registro PMPC]:296338
[BP de Referência] P54-BP-CAM_SS881-2024_OM2029269549_PMPC296338-LC-240
[Descrição]:LC-240 P07 Item 07 Substituir grade de piso na área da Plataforma do tanque BBEL.40403 [Não]:Petrobras 
[Sim]:Contratada</t>
  </si>
  <si>
    <t>30/09/2025</t>
  </si>
  <si>
    <t>SS-1346/2024</t>
  </si>
  <si>
    <t>F0042.000</t>
  </si>
  <si>
    <t>PRO [2029269553] - LC-114 Reparar/Substituir as estruturas e grades do Casario Escada BB</t>
  </si>
  <si>
    <t>[PRO] SERVIÇO DE PROCESSAMENTO
[OM] :2029269553
[Nota/RTI]:14969966
[Registro PMPC]: 296212
[BP de Referência]: P54-BP-CAM_SS805-2024_OM2029269553_PMPC296212_LC 114
[Descrição]: Fabricação para atendimento ao serviço da LC-114 Reparar/Substituir as estruturas e grades do Casario Escada BB - Deck Principal x 1º deck - Fotos 5275 e 5276 (item 7).
[Fornecimento de Materiais]:
Petrobras: Não
Contratada: Sim</t>
  </si>
  <si>
    <t>F0042.001</t>
  </si>
  <si>
    <t>30/04/2025</t>
  </si>
  <si>
    <t>SS-1379/2024</t>
  </si>
  <si>
    <t>F0018.000</t>
  </si>
  <si>
    <t>PRO [2029277343] - LC-120 Realizar reparo nas escada de acesso do Main Floor /Lower Plat</t>
  </si>
  <si>
    <t>[PRO] SERVIÇO DE PROCESSAMENTO
[OM] :2029277343
[Nota/RTI]:14840255
[Registro PMPC]:296218
[BP de Referência]:P54-BP-CAM_SS814-2024_OM2029277343_PMPC296218-LC120
[Descrição]:LC-120 Realizar reparo nas escada de acesso do Main Floor /Lower Plat
[Fornecimento de Materiais]:
[Não]:Petrobras
[Sim]:Contratada</t>
  </si>
  <si>
    <t>SS-1383/2024</t>
  </si>
  <si>
    <t>F0021.000</t>
  </si>
  <si>
    <t>PRO [2029277492] - LC-150 5º Piso P-06 Substituir guarda-corpo Boreste</t>
  </si>
  <si>
    <t>[PRO] SERVIÇO DE PROCESSAMENTO
[OM] :2029277492
[Nota/RTI]:14828699
[Registro PMPC]:296248
[BP de Referência]:P54-BP-CAM_SS978-2024_OM2029277492_PMPC296248-LC150
[Descrição]:LC-150 5º Piso P-06 Substitur guarda-corpo Boreste
[Fornecimento de materiais]:
[Não]:Petrobras
[Sim]:Contratada</t>
  </si>
  <si>
    <t>02/12/2024</t>
  </si>
  <si>
    <t>SS-1460/2024</t>
  </si>
  <si>
    <t xml:space="preserve"> F0009.000</t>
  </si>
  <si>
    <t>PRO [2029277586] - LC-153 Substituição de Guarda-Corpo do N02, N03 e praça de máquinas</t>
  </si>
  <si>
    <t>[PRO] SERVIÇO DE PROCESSAMENTO
[OM] :2029277586
[Nota/RTI]:15033970
[Registro PMPC]:296251
[BP de Referência]: P54-BP-CAM_SS981-2024_OM2029277586_PMPC296251
[Descrição]:LC-153 Substituição de guarda-corpo do N02, N03 e praça de máquinas.
[Fornecimento de materiais]:
[Não]:Petrobras
[Sim]:Contratada</t>
  </si>
  <si>
    <t>SS-1380/2024</t>
  </si>
  <si>
    <t>F0020.000</t>
  </si>
  <si>
    <t>PRO [2029277491] - LC-147 4º Piso P-06 Substituir Guarda-Corpo Bombordo</t>
  </si>
  <si>
    <t>[PRO] SERVIÇO DE PROCESSAMENTO
[OM] :2029277491
[Nota/RTI]:14828276
[Registro PMPC]:296245
[BP de Referência]:P54-BP-CAM_SS975-2024_OM2029277491_PMPC296245-LC147
[Descrição]:LC-147 4º Piso P-06 Substitur guarda-corpo Bombordo
[Fornecimento de Materiais]:
[Não]:Petrobras
[Sim]:Contratada</t>
  </si>
  <si>
    <t>F0020.001</t>
  </si>
  <si>
    <t>F0020.002</t>
  </si>
  <si>
    <t>SS-1465/2024</t>
  </si>
  <si>
    <t xml:space="preserve"> F0007.000</t>
  </si>
  <si>
    <t>PRO [2029277494] - LC-152 6º Piso P-06 Substituir Guarda-Corpo Boreste</t>
  </si>
  <si>
    <t>[PRO] SERVIÇO DE PROCESSAMENTO
[OM] :2029277494
[Nota/RTI]:14828277
[Registro PMPC]:296250
[BP de Referência]:P54-BP-CAM_SS980-2024_OM2029277494_PMPC296250_LC152
[Descrição]:LC-152 6º Piso P-06 Substituir Guarda-Corpo Boreste
[Fornecimento de materiais]:
[Não]:Petrobras
[Sim]:Contratada</t>
  </si>
  <si>
    <t>Material Suprido Parcialmente</t>
  </si>
  <si>
    <t>SS-1351/2024</t>
  </si>
  <si>
    <t>F0029.000</t>
  </si>
  <si>
    <t>PRO [2029258081] - LC-116 P02A - Escada BB - EL.28276 x 34203 Substituir grades de piso</t>
  </si>
  <si>
    <t>[PRO] SERVIÇO DE PROCESSAMENTO
[OM] :2029258081
[Nota/RTI]:000014970835
[Registro PMPC]: 296214
[BP de Referência]: P54-BP-CAM_SS810-2024_OM2029258081_PMPC296214_LC 116 
[Descrição]:LC-116 P02A - Escada BB - EL.28276 x 34203 Substituir grades de piso
[Fornecimento de Materiais]:
[Não]:Petrobras
[Sim]:Contratada</t>
  </si>
  <si>
    <t>SS-1466/2024</t>
  </si>
  <si>
    <t>F0058.000</t>
  </si>
  <si>
    <t>PRO [2029269573] - LC-159 Fabricar e substituir Guarda-Corpo do 2° Piso P01B</t>
  </si>
  <si>
    <t>[PRO] SERVIÇO DE PROCESSAMENTO
[OM] :2029269573
[Nota/RTI]:15030149
[Registro PMPC]:296250
[BP de Referência]:P54-BP-CAM_SS987-2024_OM2029269573_PMPC296257_LC159
[Descrição]:LC-159 Fabricar e substituir Guarda-Corpo do 2° Piso P01B 
[Fornecimento de materiais]:
[Não]:Petrobras
[Sim]:Contratada</t>
  </si>
  <si>
    <t>SS-1462/2024</t>
  </si>
  <si>
    <t xml:space="preserve"> F010.000</t>
  </si>
  <si>
    <t>PRO [2029269567] - LC-154 Fabricar e substituir Guarda-Corpo do 1° Piso P01A</t>
  </si>
  <si>
    <t>[PRO] SERVIÇO DE PROCESSAMENTO
[OM] :2029269567
[Nota/RTI]:000015026635
[Registro PMPC]:296252
[BP de Referência]:P54-BP-CAM_SS982-2024_OM2029269567_PMPC296252_LC154
[Descrição]:LC-154 Fabricar e substituir Guarda-Corpo do 1° Piso P01A.
[Fornecimento de materiais]:
[Não]:Petrobras
[Sim]:Contratada</t>
  </si>
  <si>
    <t>04.03.25INFORMO A NECESSIDADE DE ALTERAÇÃO NA DATA INÍCIO DA PINTURA, DEVIDO A MUDANÇA NA CONDIÇÃO DE PINTURA SOLICITADA PELA A FISCALIZAÇÃO.  PREVISÃO DE RECEBIMENTO DAS TINTAS 17/03/25
NOVAS DATAS A SEREM CONSIDERADAS INÍCIO 05/05/25 - Término 16/05/25</t>
  </si>
  <si>
    <t>12/12/2024</t>
  </si>
  <si>
    <t>SS-1537/2024</t>
  </si>
  <si>
    <t>PRO [2025663675] - LC-163 Substituir guarda-corpos danificados na escada de acesso ao Main Deck pelo P04B</t>
  </si>
  <si>
    <t>[PRO] SERVIÇO DE PROCESSAMENTO
[OM]  : 2025663675
[Nota/RTI] : 000013119995
[Registro PMPC]:296261
[BP de Referência] : P54-BP-CAM_SS991-2024_OM2025663675_PMPC163- LC -163
[Descrição]::LC-163 Substituir guarda-corpos danificados na escada de acesso ao Main Deck pelo P04B
[Fornecimento de materiais]:
[Não]:Petrobras 
[Sim]:Contratada</t>
  </si>
  <si>
    <t>Atividades de processamento antecipada, com disponibilidade do material pago sem pendencia. Antecipado ao tratamento de pintura.</t>
  </si>
  <si>
    <t>SS-1536/2024</t>
  </si>
  <si>
    <t>F0019.000</t>
  </si>
  <si>
    <t>PRO [2029267544] - LC-124 P-05B Realizar reparo na escada de acesso BE - EL.34203 x EL.38203 - Fotos DSC 4788 à 4789</t>
  </si>
  <si>
    <t>[PRO] SERVIÇO DE PROCESSAMENTO
[OM]  :2029267544
[Nota/RTI]:000014974480
[Registro PMPC]:296222
[BP de Referência]: P54-BP-CAM_SS856-2024_OM2029267544_PMPC296222 LC-124
[Descrição]:LC-124 P-05B Realizar reparo na escada de acesso BE - EL.34203 x EL.38203 - Fotos DSC 4788 à 4789
[Fornecimento de materiais]:
[Não]:Petrobras 
[Sim]:Contratada</t>
  </si>
  <si>
    <t>SS-1381/2024</t>
  </si>
  <si>
    <t xml:space="preserve"> F0005.000 /  F0005.001</t>
  </si>
  <si>
    <t>PRO [2029277490] - LC-148 4º Piso P-06 Substituir guarda-corpo Boreste</t>
  </si>
  <si>
    <t>[PRO] SERVIÇO DE PROCESSAMENTO
[OM] :2029277490
[Nota/RTI]:14828600
[Registro PMPC]:296246
[BP de Referência]:P54-BP-CAM_SS976-2024_OM2029277490_PMPC296246-LC148
[Descrição]:LC-148 4º Piso P-06 Substitur guarda-corpo Boreste
[Fornecimento de materiais]:
[Não]:Petrobras
[Sim]:Contratada</t>
  </si>
  <si>
    <t>DBP  Emitido 19/02/2025, Emissão no SAMC</t>
  </si>
  <si>
    <t>SS-1362/2024</t>
  </si>
  <si>
    <t>[PRO] SERVIÇO DE PROCESSAMENTO
[OM] :2029269555
[Nota/RTI]:14974743
[Registro PMPC]: 296302
[BP de Referência]:P54-BP-CAM_SS897-2024_OM2029269555_PMPC296302_LC 204
[Descrição]:LC-204 Substituir/reparar estruturas de suportação e painel gradeado na passarela das SDVs - Pull In/Out
[Fornecimento de Materiais]:
[Não]:Petrobras
[Sim]:Contratada</t>
  </si>
  <si>
    <t>INFORMO A NECESSIDADE DE ALTERAÇÃO NA DATA INÍCIO DA PINTURA, DEVIDO A MUDANÇA NA CONDIÇÃO DE PINTURA SOLICITADA PELA A FISCALIZAÇÃO.  PREVISÃO DE RECEBIMENTO DAS TINTAS 17/03/25
NOVAS DATAS A SEREM CONSIDERADAS INÍCIO 24/03/25 - Término 31/03/25 - Datas postergadas devido novas priorizações</t>
  </si>
  <si>
    <t>INFORMO A NECESSIDADE DE ALTERAÇÃO NA DATA INÍCIO DA PINTURA, DEVIDO A MUDANÇA NA CONDIÇÃO DE PINTURA SOLICITADA PELA A FISCALIZAÇÃO.  PREVISÃO DE RECEBIMENTO DAS TINTAS 17/03/25
NOVAS DATAS A SEREM CONSIDERADAS INÍCIO 24/03/25 - Término 31/03/2521-05-25 Datas postergadas devido repriorizações</t>
  </si>
  <si>
    <t>INFORMO A NECESSIDADE DE ALTERAÇÃO NA DATA INÍCIO DA PINTURA, DEVIDO A MUDANÇA NA CONDIÇÃO DE PINTURA SOLICITADA PELA A FISCALIZAÇÃO.  PREVISÃO DE RECEBIMENTO DAS TINTAS 17/03/25
NOVAS DATAS A SEREM CONSIDERADAS INÍCIO 24/03/25 - Término 31/03/25</t>
  </si>
  <si>
    <t>PRO [2029269555] - LC-204 Substituir/reparar estruturas de suportação e painel gradeado na passarela das SDVs - Pull In/Out</t>
  </si>
  <si>
    <t>INFORMO A NECESSIDADE DE ALTERAÇÃO NA DATA INÍCIO DA PINTURA, DEVIDO A MUDANÇA NA CONDIÇÃO DE PINTURA SOLICITADA PELA A FISCALIZAÇÃO.  PREVISÃO DE RECEBIMENTO DAS TINTAS 17/03/25
NOVAS DATAS A SEREM CONSIDERADAS INÍCIO 24/03/25 - Término 31/03/25    25.04.25 - datas postergadas devido novas priorizações</t>
  </si>
  <si>
    <t>SS-1464/2024</t>
  </si>
  <si>
    <t>F0011.000/F0011.001</t>
  </si>
  <si>
    <t>PRO [2029277493] - LC-151 5º Piso P-06 Substituir Guarda-Corpo Bombordo</t>
  </si>
  <si>
    <t>[PRO] SERVIÇO DE PROCESSAMENTO
[OM] :2029277493
[Nota/RTI]:14828738
[Registro PMPC]:296249
[BP de Referência]:P54-BP-CAM_SS979-2024_OM2029277493_PMPC296249_LC151
[Descrição]:LC-151 5º Piso P-06 Substitur guarda-corpo Bombordo.
[Fornecimento de materiais]:
[Não]:Petrobras
[Sim]:Contratada</t>
  </si>
  <si>
    <t>20.03.2025. DBP Em Elabooração em fase final para emissão no SAMC.</t>
  </si>
  <si>
    <t>SS-1358/2024</t>
  </si>
  <si>
    <t>F0003.000</t>
  </si>
  <si>
    <t>PRO [2029277341] - LC-121 Realizar reparo nas escadas e anteparas área de escape PM</t>
  </si>
  <si>
    <t>[PRO] SERVIÇO DE PROCESSAMENTO
[OM] :2029277341
[Nota/RTI]:14840320
[Registro PMPC]: 296219
[BP de Referência]: P54-BP-CAM_SS853-2024_OM2029277341_PMPC296219_LC 121
[Descrição]:LC-121 Realizar reparo nas escadas e anteparas área de escape PM
[Fornecimento de Materiais]:
[Não]:Petrobras
[Sim]:Contratada</t>
  </si>
  <si>
    <t>SS-1463/2024</t>
  </si>
  <si>
    <t xml:space="preserve"> F0008.000</t>
  </si>
  <si>
    <t>PRO [2029269570] - LC-156 Fabricar e substituir Guarda-Corpo do 3° Piso P01A</t>
  </si>
  <si>
    <t>[PRO] SERVIÇO DE PROCESSAMENTO
[OM] :2029269570
[Nota/RTI]:15026767
[Registro PMPC]:296254
[BP de Referência]:P54-BP-CAM_SS984-2024_OM2029269570_PMPC296254_LC156
[Descrição]:LC-156 Fabricar e substituir Guarda-Corpo do 3° Piso P01A.
[Fornecimento de materiais]:
[Não]:Petrobras
[Sim]:Contratada</t>
  </si>
  <si>
    <t>SS-1359/2024</t>
  </si>
  <si>
    <t>F0012.000</t>
  </si>
  <si>
    <t>PRO [2029269547] - LC-125 Realizar reparo na escada de BE - EL.38853 x EL.43503</t>
  </si>
  <si>
    <t>2029269553</t>
  </si>
  <si>
    <t>SS-1377/2024</t>
  </si>
  <si>
    <t>F0037.000</t>
  </si>
  <si>
    <t>PRO [2029269553] - LC-115 Reparar/Substituir as estruturas e grades do Casario</t>
  </si>
  <si>
    <t>[PRO] SERVIÇO DE PROCESSAMENTO
[OM] :2029269553
[Nota/RTI]:14969966
[Registro PMPC]:296213
[BP de Referência]:P54-BP-CAM_SS808-2024_OM2029269553_PMPC296213-LC115
[Descrição]:LC-115 Reparar/Substituir as estruturas e grades do Casario - Escada de BB - 1º Deck x 2º Deck - Fotos 5269 à 5272 (item 10)
[Fornecimento de Materiais]:
[Não]:Petrobras
[Sim]:Contratada</t>
  </si>
  <si>
    <t>SS-1378/2024</t>
  </si>
  <si>
    <t>F0038.000</t>
  </si>
  <si>
    <t>PRO [2029269546] - LC-117 Escada de BE - Main Deck x EL.34203 Reparar/Substituir as estruturas e grades</t>
  </si>
  <si>
    <t>[PRO] SERVIÇO DE PROCESSAMENTO
[OM]  :2029269546
[Nota/RTI]:14974574
[Registro PMPC]:296215
[BP de Referência]:P54-BP-CAM_SS811-2024_OM2029269546_PMPC296215-LC117
[Descrição]:LC-117 Escada de BE - Main Deck x EL.34203  Reparar/Substituir as estruturas e grades
[Fornecimento de Materiais]:
[Não]:Petrobras
[Sim]:Contratada</t>
  </si>
  <si>
    <t>SS-1384/2024</t>
  </si>
  <si>
    <t>F0014.000</t>
  </si>
  <si>
    <t>PRO [2029269571] - LC-161 Fabricar e substituir Guarda-Corpo do 4° Piso P01B</t>
  </si>
  <si>
    <t>[PRO] SERVIÇO DE PROCESSAMENTO
[OM] :2029269571
[Nota/RTI]:15030136
[Registro PMPC]:296259
[BP de Referência]:P54-BP-CAM_SS989-2024_OM2029269571_PMPC296259-LC161
[Descrição]:LC-161 Fabricar e substituir Guarda-Corpo do 4° Piso P01B 
[Fornecimento de materiais]:
[Não]:Petrobras
[Sim]:Contratada</t>
  </si>
  <si>
    <t>SS-1352/2024</t>
  </si>
  <si>
    <t>F0041.000</t>
  </si>
  <si>
    <t>PRO [2029277335] - LC-118 Escada P05B 1º Piso x Mezanino BE isolada Substituir estrutura e degraus</t>
  </si>
  <si>
    <t>[PRO] SERVIÇO DE PROCESSAMENTO
[OM] :2029277335
[Nota/RTI]:000014843704
[Registro PMPC]: 296216
[BP de Referência]: P54-BP-CAM_SS812-2024_OM2029277335_PMPC296216_LC 118
[Descrição]:LC-118 Escada P05B 1º Piso x Mezanino BE isolada Substituir estrutura e degraus.
[Fornecimento de Materiais]:
[Não]:Petrobras
[Sim]:Contratada</t>
  </si>
  <si>
    <t>F0041.001</t>
  </si>
  <si>
    <t>F0041.003</t>
  </si>
  <si>
    <t>F0041.004</t>
  </si>
  <si>
    <t>SS-1360/2024</t>
  </si>
  <si>
    <t>F0032.001</t>
  </si>
  <si>
    <t>PRO [2029277500] - LC-126 D-125101 Reparar escada tipo marinheiro de acesso à desaeradora</t>
  </si>
  <si>
    <t>[PRO] SERVIÇO DE PROCESSAMENTO
[OM] :2029277500
[Nota/RTI]:13966955
[Registro PMPC]: 296224
[BP de Referência]:P54-BP-CAM_SS858-2024_OM2029277500_PMPC296224_LC 126_REV A
[Descrição]:LC-126 D-125101 Reparar escada tipo marinheiro de acesso à desaeradora 
[Fornecimento de Materiais]:
[Não]:Petrobras
[Sim]:Contratada</t>
  </si>
  <si>
    <t>27.03.2025. DBP Em Elabooração em fase final para emissão no SAMC.</t>
  </si>
  <si>
    <t>F0032.000</t>
  </si>
  <si>
    <t>SS-1361/2024</t>
  </si>
  <si>
    <t>F0015.000</t>
  </si>
  <si>
    <t>PRO [2029277567] - LC-131 TQ-512202 Repor piso gradeado patamar</t>
  </si>
  <si>
    <t>[PRO] SERVIÇO DE PROCESSAMENTO
[OM] :2029277567
[Nota/RTI]:14635683
[Registro PMPC]: 296229
[BP de Referência]:P54-BP-CAM_SS863-2024_OM2029277567_PMPC296229_LC 131
[Descrição]:LC-131 TQ-512202 Repor piso gradeado patamar
[Fornecimento de Materiais]:
[Não]:Petrobras
[Sim]:Contratada</t>
  </si>
  <si>
    <t>26/12/2024</t>
  </si>
  <si>
    <t>SS-1576/2024</t>
  </si>
  <si>
    <t>F0022.000</t>
  </si>
  <si>
    <t>PRO [2029267541] - LC-246 P04AxP05A I248 Realizar reparo/substituição e adequação de grades de piso e estruturas - Plat. dos painéis valv. Choke EL.35041</t>
  </si>
  <si>
    <t>[PRO] SERVIÇO DE PROCESSAMENTO
[OM]  : :2029267541
[Nota/RTI] : 14974325
[Registro PMPC]:
[BP de Referência] :P54-BP-CAM_SS905-2024_OM2029267541_PMPC296344-LC-246
[Descrição]::LC-246 P04AxP05A I248 Realizar reparo/substituição e adequação de grades de piso e estruturas - Plat. dos painéis valv. Choke EL.35041
[Fornecimento de materiais]:
[Não]:Petrobras 
[Sim]:Contratada"</t>
  </si>
  <si>
    <t>SS-1580/2024</t>
  </si>
  <si>
    <t>PRO [2024371647] - LC-162 Substituir guarda-corpo da rota de fuga Boreste adjacente ao P04B</t>
  </si>
  <si>
    <t>[PRO] SERVIÇO DE PROCESSAMENTO
[OM]  :2024371647
[Nota/RTI] :000012178140
[Registro PMPC]:
[BP de Referência] :P54-BP-CAM_SS895-2024_OM2024371647_PMPC296260LC-162
[Descrição]::LC-162 Substituir guarda-corpo da rota de fuga Boreste adjacente ao P04B
[Fornecimento de materiais]:
[Não]:Petrobras 
[Sim]:Contratada"</t>
  </si>
  <si>
    <t>20.03.2025.INFORMO A NECESSIDADE DE ALTERAÇÃO NA DATA INÍCIO DA PINTURA, DEVIDO A MUDANÇA NA CONDIÇÃO DE PINTURA SOLICITADA PELA A FISCALIZAÇÃO.  PREVISÃO DE RECEBIMENTO DAS TINTAS 17/03/25; Tintas recebidas;
NOVAS DATAS A SEREM CONSIDERADAS INÍCIO Maio/25;</t>
  </si>
  <si>
    <t>04.04- Alterada para maio/25;</t>
  </si>
  <si>
    <t>30/12/2024</t>
  </si>
  <si>
    <t>SS-1621/2024</t>
  </si>
  <si>
    <t>F0034.000</t>
  </si>
  <si>
    <t>PRO [2029258079] - LC-253 P01A - Instalar plataformas das JB's EL.44203</t>
  </si>
  <si>
    <t>[PRO] SERVIÇO DE PROCESSAMENTO
[OM]  :2029258079
[Nota/RTI] :14970684
[Registro PMPC]:
[BP de Referência] : P54-BP-CAM_SS1099-2024_OM2028707013_PMPC LC-253
[Descrição] :LC-253 P01A - Instalar plataformas das JB's EL.44203
[Fornecimento de materiais]:
[Não]:Petrobras 
[Sim]:Contratada</t>
  </si>
  <si>
    <t>F0017.000</t>
  </si>
  <si>
    <t>[PRO] SERVIÇO DE PROCESSAMENTO
[OM]  :2029258079
[Nota/RTI] :14970684
[Registro PMPC]:
[BP de Referência] :P54-BP-CAM_SS1098-2024_OM2027561936_PMPC296338 LC-251
[Descrição] : LC-251 P01A Plataforma do tanque EL.342023 Z-UC-123101A
[Fornecimento de materiais]:
[Não]:Petrobras 
[Sim]:Contratada</t>
  </si>
  <si>
    <t>30/11/2025</t>
  </si>
  <si>
    <t>SS-1638/2024</t>
  </si>
  <si>
    <t>F0147.000</t>
  </si>
  <si>
    <t>[PRO] SERVIÇO DE PROCESSAMENTO
[OM]  ::2029269552
[Nota/RTI] ]:000014947654
[Registro PMPC]:296228
[BP de Referência] : P54-BP-CAM_SS862-2024_OM2029269552_PMPC296239
[Descrição] :LC-130  Substituir grade de piso no Carretel Hawser no Offloading de Proa- fotos DSC 4955 e 4956 (item 3)
[Fornecimento de materiais]:
[Não]:Petrobras 
[Sim]:Contratada</t>
  </si>
  <si>
    <t>SS-1641/2024</t>
  </si>
  <si>
    <t>F0167.000</t>
  </si>
  <si>
    <t>[PRO] SERVIÇO DE PROCESSAMENTO
[OM] :2029277342
[Nota/RTI] ] :000014840216
[Registro PMPC]: 296217
[BP de Referência] : P54-BP-CAM_SS813-2024_OM2029277342_PMPC296217-LC-119
[Descrição] :LC-119 Realizar reparo nas escadas de acesso do Upper P/Lower
[Fornecimento de materiais]:
[Não]:Petrobras 
[Sim]:Contratada</t>
  </si>
  <si>
    <t>Com Maturidade. Programada</t>
  </si>
  <si>
    <t>SS-1644/2024</t>
  </si>
  <si>
    <t>F0000/003</t>
  </si>
  <si>
    <t>SS-1647/2024</t>
  </si>
  <si>
    <t>[PRO] SERVIÇO DE PROCESSAMENTO
[OM] :2029269562
[Nota/RTI]:000014937728                                            [Registro PMPC]: 296233
[BP de Referência] : P54-BP-CAM_SS870-2024_OM2029269562_PMPC296233-LC135
[Descrição] ] : LC-135 Recompor grades de piso do topo do SG-122302B - GRADE DE PISO
[Fornecimento de materiais]:
[Não]:Petrobras 
[Sim]:Contratada</t>
  </si>
  <si>
    <t>SS-1648/2024</t>
  </si>
  <si>
    <t>F0148.000</t>
  </si>
  <si>
    <t>[PRO] SERVIÇO DE PROCESSAMENTO
[OM] :2029267545
[Nota/RTI]:14974570                                              [Registro PMPC]: 296232
[BP de Referência] : P54-BP-CAM_SS869-2024_OM2029267545_PMPC296232 -LC-134
[Descrição] ] :LC-134 P06 Realizar interligação P06 x Laydown EL.34203
[Fornecimento de materiais]:
[Não]:Petrobras 
[Sim]:Contratada</t>
  </si>
  <si>
    <t>SS-1650/2024</t>
  </si>
  <si>
    <t>F0033.00</t>
  </si>
  <si>
    <t>[PRO] SERVIÇO DE PROCESSAMENTO
[OM] :2029269565
[Nota/RTI]:000013924947                                                                                                                                    [Registro PMPC]: 296226
[BP de Referência] :P54-BP-CAM_SS859-2024_OM2029269565_PMPC296226 - LC-128
[Descrição]:LC-128 P09 Recompor gaiola e instalar cancela em escadas de marinheiro
[Fornecimento de materiais]:
[Não]:Petrobras 
[Sim]:Contratada"</t>
  </si>
  <si>
    <t>SS-1680/2024</t>
  </si>
  <si>
    <t>F0043.000</t>
  </si>
  <si>
    <t>[PRO] SERVIÇO DE PROCESSAMENTO
[OM] :2029269572
[Nota/RTI]:000015030115                                          [Registro PMPC]: 296258
[BP de Referência] :P54-BP-CAM_SS988-2024_OM2029269572_PMPC296258-LC-160
[Descrição]:LC-160 Fabricar e substituir Guarda-Corpo do 3° Piso P01B 
[Fornecimento de materiais]:
[Não]:Petrobras 
[Sim]:Contratada</t>
  </si>
  <si>
    <t>27.03.2025 - Atividades de caldeiraria iniciada, atendedo os prazos de inicio e término do SANC 12/04/25, com previsão de entrega do DBP para o dia 20/04/25, com possibilidade de antecipação.</t>
  </si>
  <si>
    <t>SS-407/2025</t>
  </si>
  <si>
    <t>F0149.000/001</t>
  </si>
  <si>
    <t>[PRO] SERVIÇO DE PROCESSAMENTO
[OM] :2029782818
[Nota/RTI]:13564322-30-153
[Registro PMPC]:326195
[BP de Referência] :P54-BP-CAM_SS1426-2024_OM2029782818_PMPC326195-LC-485
[Descrição]: Delineamento de RTI´s de Caldeiraria do sistema de drenagem aberta do Módulo M01B, contemplando as seguintes RTIs: 13564322-30-153, 13564322-30-150 e 13564322-29-53.
[Sim]:Contratada
[Não] Petrobras"</t>
  </si>
  <si>
    <t>25.04.25 - datas postergadas devido novas priorizações</t>
  </si>
  <si>
    <t>SS-410/2025</t>
  </si>
  <si>
    <t>[PRO] SERVIÇO DE PROCESSAMENTO
[OM] :2029267540
[Nota/RTI]:14974321
[Registro PMPC]: 296331
[BP de Referência] :   P54-BP-CAM_SS1405-2024_OM2029267540_PMPC296331-LC-233 Rev A
[Descrição]:LC-233 P03B Substituir/adequar grade de piso de toda plataforma de operação dos filtros EL.34203
[Sim]:Contratada
 [Não] Petrobras</t>
  </si>
  <si>
    <t>SS-344/2025</t>
  </si>
  <si>
    <t>[PRO] SERVIÇO DE PROCESSAMENTO
[OM] :2029269569
[Nota/RTI]:15026780
[Registro PMPC]:296255
[BP de Referência]:P54-BP-CAM_SS985-2024_OM2029269569_PMPC296255_LC157
[Descrição]:LC-157 Fabricar e substituir Guarda-Corpo 4° Piso P01A 
[Fornecimento de materiais]:
[Não]:Petrobras
[Sim]:Contratada</t>
  </si>
  <si>
    <t>SS-343/2025</t>
  </si>
  <si>
    <t>F0137.000/001</t>
  </si>
  <si>
    <t>[PRO] SERVIÇO DE PROCESSAMENTO
[OM] :2029269568
[Nota/RTI]:15026779
[Registro PMPC]:296253
[BP de Referência]:P54-BP-CAM_SS983-2024_OM2029269568_PMPC296253_LC155
[Descrição]:LC-155 Fabricar e substituir Guarda-Corpo do 2° Piso P01A
[Fornecimento de materiais]:
[Não]:Petrobras
[Sim]:Contratada</t>
  </si>
  <si>
    <t xml:space="preserve">A Grade de piso e as miscelânias serão fornecidas posteriormente, com previsão de recebimento no mês de setembro. 25.04.25 - datas postergadas devido novas priorizações28.04.25 - datas postergadas devido novas priorizações
</t>
  </si>
  <si>
    <t>SS-342/2025</t>
  </si>
  <si>
    <t>F0060.000</t>
  </si>
  <si>
    <t>[PRO] SERVIÇO DE PROCESSAMENTO
[OM] :2029258079
[Nota/RTI]:14970684
[Registro PMPC]:296346
[BP de Referência]:P54-BP-CAM_SS997-2024_OM2029258079_PMPC296346_LC248
[Descrição]:LC-248 P01A Plataforma dos Vasos BB EL. 34203 - V-UC-123101A-01 e 02.
[Fornecimento de materiais]:
[Não]:Petrobras
[Sim]:Contratada</t>
  </si>
  <si>
    <t>SS-340/2025</t>
  </si>
  <si>
    <t>F0166.000</t>
  </si>
  <si>
    <t>[PRO] SERVIÇO DE PROCESSAMENTO
[OM] :2029267541
[Nota/RTI]:14974325
[Registro PMPC]:296345
[BP de Referência]:P54-BP-CAM_SS906-2024_OM2029267541_PMPC296345_LC247
[Descrição]:LC-247 P04AxP05A Plat. dos acumuladores Realizar reparo na estrutura e adequação da grade de piso.
[Fornecimento de materiais]:
[Não]:Petrobras
[Sim]:Contratada</t>
  </si>
  <si>
    <t>SS-339/2025</t>
  </si>
  <si>
    <t>[PRO] SERVIÇO DE PROCESSAMENTO
[OM] :2029267543
[Nota/RTI]:14974482
[Registro PMPC]:296322
[BP de Referência]:P54-BP-CAM_SS878-2024_OM2029267543_PMPC296322_LC224
[Descrição]:LC-224 P05B Plat. Das chaminés - EL.46833 - Fotos DSC 4773 à 4778 Realizar reparo/substituição da estrutura
[Fornecimento de materiais]:
[Não]:Petrobras
[Sim]:Contratada</t>
  </si>
  <si>
    <t>f0057.000</t>
  </si>
  <si>
    <t>[PRO] SERVIÇO DE PROCESSAMENTO
[OM] :2029267543
[Nota/RTI]:14974482
[Registro PMPC]:296230
[BP de Referência]:P54-BP-CAM_SS864-2024_OM2029267543_PMPC296230_LC 132
[Descrição]:LC-132 P05B Dreno EL.34203  Foto DSC 4805 Fixar grade de piso com pinos
[Fornecimento de materiais]:
[Não]:Petrobras
[Sim]:Contratada</t>
  </si>
  <si>
    <t>SS-164/2025</t>
  </si>
  <si>
    <t>[PRO] SERVIÇO DE PROCESSAMENTO
[OM] :2029267545
[Nota/RTI]:000014974570
[Registro PMPC]:296297
[BP de Referência]:P54-BP-CAM_SS875-2024_OM2029267545_PMPC296297
[Descrição]:LC-199 P06 Passarela das tubulações EL.38853 Adequar grade
[Fornecimento de materiais]:
[Não]:Petrobras
[Sim]:Contratada</t>
  </si>
  <si>
    <t>SS-068/2025</t>
  </si>
  <si>
    <t>SS-112/2025</t>
  </si>
  <si>
    <t>[PRO] SERVIÇO DE PROCESSAMENTO
[OM] :2029277488
[Nota/RTI]:000014828748
[Registro PMPC]:296244
[BP de Referência]:P54-BP-CAM_SS974-2024_OM2029277488_PMPC296244_LC146
[Descrição]:LC-146 2º Piso P-06 Substituir bases quebradas e corrosão no Guarda Corpo.
[Fornecimento de materiais]:
[Não]:Petrobras
[Sim]:Contratada</t>
  </si>
  <si>
    <t xml:space="preserve">A Grade de piso e as miscelânias serão fornecidas posteriormente, com previsão de recebimento no mês de setembro.13-05-25 - Datas postergadas devido novas priorizações
</t>
  </si>
  <si>
    <t>SS-111/2025</t>
  </si>
  <si>
    <t>[PRO] SERVIÇO DE PROCESSAMENTO
[OM] :2029269549
[Nota/RTI]:14974666
[Registro PMPC]:296340
[BP de Referência]:P54-BP-CAM_SS904-2024_OM2029269549_PMPC296340_LC242
[Descrição]:LC-242 P07 Item 11Substituir grades de piso na área da Plataforma de operação do D-125101
[Fornecimento de materiais]:
[Não]:Petrobras
[Sim]:Contratada</t>
  </si>
  <si>
    <t>SS-109/2025</t>
  </si>
  <si>
    <t>F0143.000</t>
  </si>
  <si>
    <t>[PRO] SERVIÇO DE PROCESSAMENTO
[OM] :2029258080
[Nota/RTI]:14970830
[Registro PMPC]:296343
[BP de Referência]:P54-BP-CAM_SS1414-2024_OM2029269550_PMPC296343_LC245
[Descrição]:LC-245 P01B Plataforma dos equipamentos EL.44203
[Fornecimento de materiais]:
[Não]:Petrobras
[Sim]:Contratada</t>
  </si>
  <si>
    <t>SS-107/2025</t>
  </si>
  <si>
    <t>[PRO] SERVIÇO DE PROCESSAMENTO
[OM] :2029277495
[Nota/RTI]:14828741
[Registro PMPC]:296220
[BP de Referência]:P54-BP-CAM_SS854-2024_OM2029277495_PMPC296220_LC 122
[Descrição]:LC-122 Realizar reparo nas escadas de acesso as válvulas B. incêndio.
[Fornecimento de materiais]:
[Não]:Petrobras
[Sim]:Contratada</t>
  </si>
  <si>
    <t xml:space="preserve">04.06.2025. Solicito postergação da data de inicio e fim de Caldeiraria, em virtude da necessidade de priorizar as atividades de Parada. O material recebito integralmente, atividades de fabricação em elaboração de programação. A Grade de piso e as miscelânias serão fornecidas posteriormente, com previsão de recebimento no mês de setembro.25.04.25 - postergadas devido novas priorizações
</t>
  </si>
  <si>
    <t>SS-106/2025</t>
  </si>
  <si>
    <t>F0183.000</t>
  </si>
  <si>
    <t>SS-105/2025</t>
  </si>
  <si>
    <t>SS-0065/2025</t>
  </si>
  <si>
    <t>Pronto para Embarcar</t>
  </si>
  <si>
    <t>SS-468/2025</t>
  </si>
  <si>
    <t>[PRO] SERVIÇO DE PROCESSAMENTO
[OM] 2029269549
[Nota/RTI]:000014974666
[Registro PMPC]:296336
[BP de Referência] : P54-BP-CAM_SS879-2024_OM2029269549_PMPC296336-LC-238
[Descrição]:LC-238 P07 Item 04 Substituir grade de piso na área da Plataforma de injeção quimica EL.40403
[Sim]:Contratada 
 [Não] Petrobras</t>
  </si>
  <si>
    <t>SS-467/2025</t>
  </si>
  <si>
    <t>[PRO] SERVIÇO DE PROCESSAMENTO
[OM] :2029267541
[Nota/RTI]:000014974325                                                                 [Registro PMPC]:296238
[BP de Referência] : P54-BP-CAM_SS874-2024_OM2029267541_PMPC296238-LC_140
 [Descrição]:LC-140 P04AxP05A União dos módulos P04AxP05A Realizar reparo nas estruturas, adequação das grades e substituir/adequar paineis
[Sim]:Contratada 
 [Não] Petrobras</t>
  </si>
  <si>
    <t>SS-464/2025</t>
  </si>
  <si>
    <t>F0193.000</t>
  </si>
  <si>
    <t>[PRO] SERVIÇO DE PROCESSAMENTO
[OM] :2029269551
[Nota/RTI]:000014947125
[Registro PMPC]:296221
[BP de Referência] :  P54-BP-CAM_SS855-2024_OM2029269551_PMPC296221-LC-123
[Descrição]:LC-123 P08 - Escada externa - Main Deck x EL.34203 - Fotos DSC 4979 à 4980 (item 2) Realizar tratamento e pintura em todas as estruturas, suportes dos degraus e corrimãos da escada
[Sim]:Contratada
 [Não] Petrobras</t>
  </si>
  <si>
    <t>SS-461/2025</t>
  </si>
  <si>
    <t>F0192.000</t>
  </si>
  <si>
    <t>[PRO] SERVIÇO DE PROCESSAMENTO
[OM] :2029258083
[Nota/RTI]:000014974213
[Registro PMPC]:296329
[BP de Referência] :P54-BP-CAM_SS1403-2024_2029258083_PMPC296329-LC-231  
[Descrição]:LC-231 P03A Incluir e adequar grade de piso nos locais onde se apresenta desconjuntura na plataforma do Painel PN-552002.
[Sim]:Contratada
[Não] Petrobras</t>
  </si>
  <si>
    <t>SS-470/2025</t>
  </si>
  <si>
    <t>F0039.000</t>
  </si>
  <si>
    <t>[PRO] SERVIÇO DE PROCESSAMENTO
[OM] 2029267541
[Nota/RTI]:000014974325
[Registro PMPC]:C296239
[BP de Referência] : P54-BP-CAM_SS892-2024_OM2029267541_PMPC296239-LC-141
[Descrição]:LC-141 P04AxP05A Skid de medição do óleoduto EL.37800 Tratar e pintar skid para avaliação da estrutura e realizar instalação de pinos nas grades de piso
[Sim]:Contratada 
 [Não] Petrobras</t>
  </si>
  <si>
    <t>04.03.25 - SOLICITO ALTERAÇÃO NA DATA DE INÍCIO PINTURA 31/03/25 E O TÉRMINO 07/04/25. DEVIDO A TROCA DA CONDIÇÃO DE PINTURA PARA EPOXI FLEXÍVEL</t>
  </si>
  <si>
    <t>PRA1</t>
  </si>
  <si>
    <t xml:space="preserve">	PRO [2026292682]- Preparação de Superfície e Pintura de Chapas do Estoque Mínimo</t>
  </si>
  <si>
    <t>SERVIÇO DE PROCESSAMENTO
[OM]: 2026292682
[NOTA]: 13847731
[ITEM-MEDIDA]: N/A
[DESCRIÇÃO DO SERVIÇO]: Realizar preparação de superfície e pintura de fundo de chapas do estoque mínimo existente no contrato (conforme orçamento aprovado em anexo) para utilização em serviços diversos da campanha de PRA-I.
[BP DE REFERÊNCIA]: N/A
**FORNECIMENTO DE MATERIAIS**
[NÃO] PETROBRAS
[SIM] CONTRATADA</t>
  </si>
  <si>
    <t>04.03.25 - Material embarcado</t>
  </si>
  <si>
    <t>SS-1326/2024</t>
  </si>
  <si>
    <t>F0001.001</t>
  </si>
  <si>
    <t>PRO [2026202480]- LC 004 - Cobertura e Fechamento de acesso ao MDA de PRA1</t>
  </si>
  <si>
    <t>EMISSÃO DE BOOK DE PLANEJAMENTO
 -
[OM]: 2026202480
[NOTA]: 13799080
[DESCRIÇÃO DO SERVIÇO]: SS voltada ao suprimento e fabricação do projeto ZE 15353066 - OM 2029483113 - Cobertura e Fechamento de acesso ao MDA de PRA1
O suprimento será feito pela lista de materiais fornecida.
[DOC DE REF]: http://npaa7587.petrobras.biz/WebFacil3/structBrGerEng.aspx?&amp;OBID=570YA000A
LI-3915.01-1415-140-P67-001						
DE-3915.01-1415-140-P67-001_A</t>
  </si>
  <si>
    <t>2026292899</t>
  </si>
  <si>
    <t>SS-1517/2024</t>
  </si>
  <si>
    <t>F0023.000</t>
  </si>
  <si>
    <t xml:space="preserve">	PRO [2026292899] - Cabine de aspiração para unidade de produção offshore</t>
  </si>
  <si>
    <t>SERVIÇO DE PROCESSAMENTO
[OM]: 2026292899
[NOTA]: 13847734
[DESCRIÇÃO DO SERVIÇO]: Emitir BP para o serviço de fabricação de cabine de aspiração de acordo com projeto conceitual revisão mais atual.
[REFERÊNCIAS]: PRA1-PCMPPGMII-EBP_SS505-2024_2026292899_CAM
**FORNECIMENTO DE MATERIAIS**
[ NÃO] PETROBRAS
[SIM ] CONTRATADA</t>
  </si>
  <si>
    <t xml:space="preserve">30.042025 - Atividade de Caldeiraria finalizada iniciado tratamento de pintura, previsão de elaboração e entrega do DPB para a primeira quizena de maio. </t>
  </si>
  <si>
    <t>14.03.2025- Alterções no projeto solicitados pela BR, em fase de elaboração do detalhamento pela UTCI, com previsão de entrega até 17.03;Após, a BR deverá verificar e aprovar para reinicio do processo fabril;                                                                                                                                                                                                                                                                                               21.03.2025- Projeto das Alterações em andamento com previsão entrega para 25.03.2025;                                                                                                                                                                                    28.03- Projeto com as alterações, entregue em 25.03, enviado correio para o responsável na BR, para análise e aprovação;aguardando retorno;                                                                      04.04 - Alterações aprovadas pela BR em 03.04, fabricação retomada com previsão conclusão em 15.04;                                                                                                                                                            22.05- Pronto para embarque , Book previsto para 23.05;</t>
  </si>
  <si>
    <t>F0023.001</t>
  </si>
  <si>
    <t>2028122940</t>
  </si>
  <si>
    <t>SS-1569/2024</t>
  </si>
  <si>
    <t>F0001.004</t>
  </si>
  <si>
    <t>PRO [2028122940]- Desativação e remoção de TGc e estruturas</t>
  </si>
  <si>
    <t>EMISSÃO DE BOOK DE PLANEJAMENTO
 -
[OM]: 2028122940
[NOTA]: 14405139-1-2
[DESCRIÇÃO DO SERVIÇO]: SS voltada ao delineamento para remoção da estrutura de descarga do TGc e toda sua estrutura de suportação e instalação de barras de reforço conforme orientação da Naval.
[DOC DE REF]: PRA1-PCMPPGMII-EBP_SS1221-2024_2028122940_CAM</t>
  </si>
  <si>
    <t>09/01/2025</t>
  </si>
  <si>
    <t>31/07/2025</t>
  </si>
  <si>
    <t>P62</t>
  </si>
  <si>
    <t>SS-945/2024</t>
  </si>
  <si>
    <t>F0079.000</t>
  </si>
  <si>
    <t>30.04.2025 - Atividades de Pintura finalizada com atraso devido a revisô de projeto atentando com os prazos de inicio e término do SAMC, com previsão de entrega do DBP para a primeira quizena de maio, com possibilidade de antecipação.</t>
  </si>
  <si>
    <t>SS-1177/2024</t>
  </si>
  <si>
    <t>F0096.000</t>
  </si>
  <si>
    <t>LC-0237 - ESTRUTURA - Reparar caldeiraria de estrutura
Identificado erosão nas colunas que suportam a estrutura da EL. 48750 em BE.
Recomenda-se substituição das colunas.  Localização: Colunas de suporte de elevação (EL. 46250 à 48750) .</t>
  </si>
  <si>
    <t>04/06/2025. Atividade de Caldeiraria concluidas iniciando tratamento de pintura, previsaão de termino da atividade para primeira quizena de junho.</t>
  </si>
  <si>
    <t>Planejamento</t>
  </si>
  <si>
    <t>SS-960/2024</t>
  </si>
  <si>
    <t>F0078.000</t>
  </si>
  <si>
    <t>10/01/2025</t>
  </si>
  <si>
    <t>PPGM-PAR</t>
  </si>
  <si>
    <t>SS-108/2025</t>
  </si>
  <si>
    <t>F0092.000</t>
  </si>
  <si>
    <t>F0092.001/002/003/004/005/006/007</t>
  </si>
  <si>
    <t>21-05-25 Datas postergadas devido atraso no fornecimento.</t>
  </si>
  <si>
    <t>SS-117/2025</t>
  </si>
  <si>
    <t>F0090.000</t>
  </si>
  <si>
    <t>F0094.000/001/002</t>
  </si>
  <si>
    <t>SS-133/2025</t>
  </si>
  <si>
    <t>F0095.000/001/002/003</t>
  </si>
  <si>
    <t>SS-141/2025</t>
  </si>
  <si>
    <t>F0071.000</t>
  </si>
  <si>
    <t>27.03.2025 - Atividades de caldeiraria inicia e subdivididas em duas partes, atividades programadas, atendedo os prazos de inicio e término do SANC 12/04/25, com previsão de entrega do DBP para o dia 20/04/25, com possibilidade de antecipação.21-05-25 Datas postergadas devido repriorizações</t>
  </si>
  <si>
    <t>F0071.001</t>
  </si>
  <si>
    <t>SS-142/2025</t>
  </si>
  <si>
    <t>SS-143/2025</t>
  </si>
  <si>
    <t>F0190.000/001</t>
  </si>
  <si>
    <t>SS-144/2025</t>
  </si>
  <si>
    <t>F0051.000</t>
  </si>
  <si>
    <t>30.04.2025 - Atividades de Pintura finalizada com atraso devido a subdivididas em duas partes, atentando com os prazos de inicio e término do SAMC, com previsão de entrega do DBP para a primeira quizena de maio, com possibilidade de antecipação.</t>
  </si>
  <si>
    <t>SS-110/2025</t>
  </si>
  <si>
    <t>F0093.000</t>
  </si>
  <si>
    <t>SS-161/2025</t>
  </si>
  <si>
    <t>F0150.000</t>
  </si>
  <si>
    <t>SS-173/2025</t>
  </si>
  <si>
    <t>F0160.000</t>
  </si>
  <si>
    <t>14/01/2025</t>
  </si>
  <si>
    <t>SS-201/2025</t>
  </si>
  <si>
    <t>F0075.000</t>
  </si>
  <si>
    <t>F0075.001</t>
  </si>
  <si>
    <t>SS-206/2025</t>
  </si>
  <si>
    <t>F0076.000</t>
  </si>
  <si>
    <t>28/03/205</t>
  </si>
  <si>
    <t>28/05/2025. Atividades de caldeiraria iniciada com atraso. Solicito postergação do prazo previsto, em virtude do atraso no suprimento, priorização das atividade com o objetivo de entrega da SS no prazo determinado com previsão de entrega do DBP na primeira quizena de junho.</t>
  </si>
  <si>
    <t>F0076.001</t>
  </si>
  <si>
    <t>F0076.002</t>
  </si>
  <si>
    <t>SS-207/2025</t>
  </si>
  <si>
    <t>F0156.000/001</t>
  </si>
  <si>
    <t>SS-228/2025</t>
  </si>
  <si>
    <t>F0055.000</t>
  </si>
  <si>
    <t>31/03/025</t>
  </si>
  <si>
    <t>F0055.001</t>
  </si>
  <si>
    <t>F0055.002</t>
  </si>
  <si>
    <t>F0055.003</t>
  </si>
  <si>
    <t>F0055.004</t>
  </si>
  <si>
    <t>F0055.005</t>
  </si>
  <si>
    <t>F0055.009</t>
  </si>
  <si>
    <t>SS-993/2024</t>
  </si>
  <si>
    <t>F0091.000</t>
  </si>
  <si>
    <t>SS-1158/2024</t>
  </si>
  <si>
    <t>F0090.001</t>
  </si>
  <si>
    <t>15/05/025</t>
  </si>
  <si>
    <t>SS-229/2025</t>
  </si>
  <si>
    <t>F0105.000</t>
  </si>
  <si>
    <t>15/01/2025</t>
  </si>
  <si>
    <t>SS-259/2025</t>
  </si>
  <si>
    <t>F0105.001</t>
  </si>
  <si>
    <t>SS-250/2024</t>
  </si>
  <si>
    <t>F0085.000</t>
  </si>
  <si>
    <t>SS-260/2025</t>
  </si>
  <si>
    <t>F0086.000</t>
  </si>
  <si>
    <t>27.03.2025 - Atividades de caldeiraria iniciada, atendedo os prazos de inicio e término do SANC 12/04/25, com previsão de entrega do DBP para o dia 20/04/25, com possibilidade de antecipação.21-05-25 Datas postergadas devido repriorizações</t>
  </si>
  <si>
    <t>F0086.001</t>
  </si>
  <si>
    <t>SS-261/2025</t>
  </si>
  <si>
    <t>SS-299/2024</t>
  </si>
  <si>
    <t>F0066.000</t>
  </si>
  <si>
    <t>SS-278/2025</t>
  </si>
  <si>
    <t>F0191.000</t>
  </si>
  <si>
    <t>SS-309/2025</t>
  </si>
  <si>
    <t>SS-310/2025</t>
  </si>
  <si>
    <t>F0072.000</t>
  </si>
  <si>
    <t>PRO [2027742441] - LP-338 - 1"-F-B9-1220 - Substituir Trecho de Tubulação</t>
  </si>
  <si>
    <t>30.04.2025 - Atividades de caldeiraria iniciada, atendedo os prazos de inicio e término do SAMC, com previsão de entrega do DBP para a primeira quizena de maio, com possibilidade de antecipação.25.04.25 - POSTERGADO DATAS DEVIDO REDEFINIÇÃO DAS PRIORIDADES28.04.25 - datas postergadas devido novas priorizações</t>
  </si>
  <si>
    <t>F0072.001</t>
  </si>
  <si>
    <t>16/01/2025</t>
  </si>
  <si>
    <t>SS-322/2025</t>
  </si>
  <si>
    <t>F0069.000</t>
  </si>
  <si>
    <t>SS-330/2025</t>
  </si>
  <si>
    <t>F0073.000</t>
  </si>
  <si>
    <t>SS-331/2025</t>
  </si>
  <si>
    <t>F0070.001</t>
  </si>
  <si>
    <t>SS-332/2025</t>
  </si>
  <si>
    <t>F0087.000</t>
  </si>
  <si>
    <t>F0087.001</t>
  </si>
  <si>
    <t>25.04.25 - POSTERGADO DEVIDO REDEFINIÇÃO DE PRIORIDADES</t>
  </si>
  <si>
    <t>SS-333/2025</t>
  </si>
  <si>
    <t>F0088.000</t>
  </si>
  <si>
    <t>SS-334/2025</t>
  </si>
  <si>
    <t>SS-465/2024</t>
  </si>
  <si>
    <t>F0089.000</t>
  </si>
  <si>
    <t>17/01/2025</t>
  </si>
  <si>
    <t>SS-348/2025</t>
  </si>
  <si>
    <t>F0142.000</t>
  </si>
  <si>
    <t>SS-448/2024</t>
  </si>
  <si>
    <t>F0084.000</t>
  </si>
  <si>
    <t>SS-350/2025</t>
  </si>
  <si>
    <t>F0098.000</t>
  </si>
  <si>
    <t>PRO [2023942759] - LP-395 - 3"-HWP-C4-018-HC - Substituir By-pass</t>
  </si>
  <si>
    <t>SS-351/2025</t>
  </si>
  <si>
    <t>F0184.000</t>
  </si>
  <si>
    <t>SS-352/2025</t>
  </si>
  <si>
    <t>F0215.000</t>
  </si>
  <si>
    <t>SS-354/2025</t>
  </si>
  <si>
    <t>F0179.000</t>
  </si>
  <si>
    <t>SS-365/2025</t>
  </si>
  <si>
    <t>SS-369/2025</t>
  </si>
  <si>
    <t>F0182.000</t>
  </si>
  <si>
    <t>22/10/2024</t>
  </si>
  <si>
    <t>13/04/2025</t>
  </si>
  <si>
    <t>SS-1354/2024</t>
  </si>
  <si>
    <t>SS-1963/2024</t>
  </si>
  <si>
    <t>F0080.000</t>
  </si>
  <si>
    <t>20/09/2024</t>
  </si>
  <si>
    <t>SS-818/2024</t>
  </si>
  <si>
    <t xml:space="preserve">20.03.2025. Aguardando material do fornecedor, previsão para final de março.21-05-25 Datas postergadas devido atraso no fornecimento.
</t>
  </si>
  <si>
    <t>SS-841/2025</t>
  </si>
  <si>
    <t>F0083.001</t>
  </si>
  <si>
    <t>F0083.000</t>
  </si>
  <si>
    <t>SS-442/2024</t>
  </si>
  <si>
    <t>F0077.000</t>
  </si>
  <si>
    <t>30.04.2025 - Atividades de Pintura prevista para finalização na data de 30/04/2025 devido a revisão de atividades da SS, ocasionando postergação dos prazos de inicio e término do SAMC, com previsão de entrega do DBP para a primeira quizena de maio, com possibilidade de antecipação da data postergada devido novas priorizações do projeto e algumas revisões.</t>
  </si>
  <si>
    <t>SS-1911/2024</t>
  </si>
  <si>
    <t>F0068.000</t>
  </si>
  <si>
    <t>30.04.2025 - Atividades de Pintura finalizada parcial devido a quebra de atividades da SS,postergando os prazos de inicio e término do SAMC, com previsão de entrega do DBP para a primeira quizena de maio, com possibilidade de antecipação da data postergada devido novas priorizações do projeto e algumas revisões.</t>
  </si>
  <si>
    <t>F0068.001</t>
  </si>
  <si>
    <t>30.04.2025 - Atividades de Pintura prevista para finalização na data de 05/05/2025 devido a quebra de atividades da SS,e a paralização  por motivo de datas comemorativas seguindo o calendario, ocasionando postergação dos prazos de inicio e término do SAMC, com previsão de entrega do DBP para a primeira quizena de maio, com possibilidade de antecipação da data postergada devido novas priorizações do projeto e algumas revisões.</t>
  </si>
  <si>
    <t>F0068.006</t>
  </si>
  <si>
    <t>F0068.007</t>
  </si>
  <si>
    <t>F0068.008</t>
  </si>
  <si>
    <t>F0068.009</t>
  </si>
  <si>
    <t>SS-418/2024</t>
  </si>
  <si>
    <t>F0067.000</t>
  </si>
  <si>
    <t>27.03.2025 - Atividades de caldeiraria iniciada, atendedo os prazos de inicio e término do SANC 12/04/25, com previsão de entrega do DBP para o dia 20/04/25, com possibilidade de antecipação.25/04/25 - datas postergadas devido novas priorização dos projetos</t>
  </si>
  <si>
    <t>F0067.004</t>
  </si>
  <si>
    <t>SS-504/2024</t>
  </si>
  <si>
    <t>F0064.000</t>
  </si>
  <si>
    <t>04/06/2025. Atvidade de Caldeiraria finalizada, material enviado para tratamento de pintura.Iniciando elaboraçã do DBP.</t>
  </si>
  <si>
    <t>F0064.001</t>
  </si>
  <si>
    <t>F0064.002</t>
  </si>
  <si>
    <t>F0064.003</t>
  </si>
  <si>
    <t>SS-1201/2024</t>
  </si>
  <si>
    <t>F0146.000</t>
  </si>
  <si>
    <t>F0146.001</t>
  </si>
  <si>
    <t>F0064.004</t>
  </si>
  <si>
    <t>SS-504/2025</t>
  </si>
  <si>
    <t>F0127.001</t>
  </si>
  <si>
    <t>"[PRO] Serviço de Processamento
[OM] :2027784962
[Nota/RTI]:13487225-2-45
[Doc. Referência]: EBP - SS-627/2024 e Memorial Descritivo Lupa LP-352 - 1""-F-B10-1229 - Instalar Dupla Calha
[BP de Referência]:P62-BP-PAR_SS-627/2024_OM2027784962_PMPC284194
FORNECIMENTO DE MATERIAIS
[NÃO] PETROBRAS
[SIM ] CONTRATADA"</t>
  </si>
  <si>
    <t>SS-630/2025</t>
  </si>
  <si>
    <t>"[PRO] Serviço de Processamento
[OM] :2023209479
[Nota/RTI]:000012494455
[Doc. Referência]: EBP - SS-250/2024 e Memorial Descritivo Lupa LP-008 - PSV-5135001 - Instalar PSV Reserva
[BP de Referência]:P62-BP-PAR_SS-250/2024_OM2023209479_PMPC273687
FORNECIMENTO DE MATERIAIS
[NÃO] PETROBRAS
[SIM ] CONTRATADA"</t>
  </si>
  <si>
    <t>SS-465/2025</t>
  </si>
  <si>
    <t>[ROB] REVISÃO DE ORÇAMENTO DE BOOK DE PLANEJAMENTO
[OM]: 2030096731 (OM BP 2024027218); 
[NOTA]: 12633030; 
[ITEM-MEDIDA]: 3-3; 
[ITEM LUPA]: 0933;
[REGISTRO PMPC]: 331241.
[DESCRIÇÃO DO SERVIÇO]: Revisar o orçamento do BP elaborado por outra contratada aos padrões do contrato da UTC
[REFERÊNCIAS]:
P31-EBP-CAM_SS1237_OM2024027218 Revisão 0
http://npaa7588.petrobras.biz/WebFacil3/structBrTecEng.aspx?OBID=2WQDT001A
P31-INSUP-BP_SS-620-2023_2024027218_ROTINA Revisão 0
http://npaa7588.petrobras.biz/WebFacil3/structBrTecEng.aspx?OBID=2PYPI003A</t>
  </si>
  <si>
    <t>SS-506/2025</t>
  </si>
  <si>
    <t>F0100.000</t>
  </si>
  <si>
    <t>"[PRO] Serviço de Processamento
[OM] :2028936731
[Nota/RTI]:15213786-1-3
[Doc. Referência]: EBP - SS-1159/2024 e Memorial Descritivo Lupa LP-697 - 8""-F-B10-143 - Substituir Trecho de Tubulação
[BP de Referência]:P62-BP-PAR_SS-1159/2024_OM2028936731_PMPC304779
FORNECIMENTO DE MATERIAIS
[NÃO] PETROBRAS
[SIM ] CONTRATADA"</t>
  </si>
  <si>
    <t>SS-1140/2024</t>
  </si>
  <si>
    <t>F0101.000</t>
  </si>
  <si>
    <t>[EBP] EMISSÃO DE BOOK DE PLANEJAMENTO
[OM] :2029612109
[Nota/RTI]:14574245-3-3
[Doc. Referência]: Memorial Descritivo Lupa LP-695 - 10¿-IW-B9-019 - Substituir Trecho de Tubulação
[Descrição]:LP-695 - 10"-IW-B9-019 - Substituir Trecho de Tubulação</t>
  </si>
  <si>
    <t>F0101.001</t>
  </si>
  <si>
    <t>SS-595/2025</t>
  </si>
  <si>
    <t>F0102.000</t>
  </si>
  <si>
    <t>"[PRO] Serviço de Processamento
[OM] :2027658255
[Nota/RTI]:14446682-1-3
[Doc. Referência]: EBP - SS-815/2024 e Memorial Descritivo Lupa LP-334 - 6""-SW-B12-1075 - Substituir Trecho de Tubulação
[BP de Referência]:P62-BP-PAR_SS-815/2024_OM2027658255_PMPC284176
FORNECIMENTO DE MATERIAIS
[NÃO] PETROBRAS
[SIM ] CONTRATADA"</t>
  </si>
  <si>
    <t>13-05-25 - Datas postergadas devido no repriorizações.</t>
  </si>
  <si>
    <t>SS-740/2025</t>
  </si>
  <si>
    <t>F0104.000</t>
  </si>
  <si>
    <t>"[PRO] Serviço de Processamento
[OM] :2029130426
[Nota/RTI]:13624708-4-97
[Doc. Referência]: EBP - SS-1143/2024 e Memorial Descritivo Lupa LP-623 - 4""-F-B9-1074 - Substituir Trecho de Tubulação
[BP de Referência]:P62-BP-PAR_SS-1143/2024_OM2029130426_PMPC304705
FORNECIMENTO DE MATERIAIS
[NÃO] PETROBRAS
[SIM ] CONTRATADA"</t>
  </si>
  <si>
    <t>F0104.001</t>
  </si>
  <si>
    <t>SS-747/2025</t>
  </si>
  <si>
    <t>F0108.000</t>
  </si>
  <si>
    <t>"[PRO] Serviço de Processamento
[OM] :2028664950
[Nota/RTI]:13546805-1-22
[Doc. Referência]: EBP - SS-1164/2024 e Memorial Descritivo Lupa LP-702 - 1""-FG-E10-1021-PP - Substituir Trecho de Tubulação
[BP de Referência]:P62-BP-PAR_SS-1164/2024_OM2028664950_PMPC304784
FORNECIMENTO DE MATERIAIS
[NÃO] PETROBRAS
[SIM ] CONTRATADA"</t>
  </si>
  <si>
    <t>F0108.001</t>
  </si>
  <si>
    <t>SS-1165/2024</t>
  </si>
  <si>
    <t>F0110.000</t>
  </si>
  <si>
    <t>[EBP] EMISSÃO DE BOOK DE PLANEJAMENTO
[OM] :2029625223
[Nota/RTI]:15346329
[Doc. Referência]: Memorial Descritivo Lupa LP-711 - 16""-W-B10-037 - Substituir Spool B10 por Spool Revestido
[Descrição]:LP-711 - 16""-W-B10-037 - Substituir Spool B10 por Spool Revestido</t>
  </si>
  <si>
    <t>2023002808</t>
  </si>
  <si>
    <t>SS-0590/2025</t>
  </si>
  <si>
    <t>16.04.25 - Novo prazo de entrega solicitado pelo o Fornecedor. 13-05-25 - Datas postergadas devido no repriorizações.</t>
  </si>
  <si>
    <t>2023002760</t>
  </si>
  <si>
    <t>SS-0591/2025</t>
  </si>
  <si>
    <t>2023002778</t>
  </si>
  <si>
    <t>SS-0597/2025</t>
  </si>
  <si>
    <t>[PRO] SERVIÇO DE PROCESSAMENTO
[OM] :2023002778
[Nota/RTI]:12339047
[Registro PMPC]:296386
[BP de Referência] :P54-BP-CAM_SS1529-2024_OM2023002778_PMPC296386-LC-288
[Descrição]:LC-288 2"-DA-B10S-1545 Substituir trecho da linha 
[Sim]:Contratada  
[Não] Petrobras</t>
  </si>
  <si>
    <t>2029267540</t>
  </si>
  <si>
    <t>SS-0600/2025</t>
  </si>
  <si>
    <t>[PRO] SERVIÇO DE PROCESSAMENTO
[OM] :2029267540
[Nota/RTI]:14974321
[Registro PMPC]: 296332
[BP de Referência]P54-BP-CAM_SS1406-2024_OM2029267540_PMPC296332-LC-234
[Descrição]:LC-234 P03B Substituir/adequar grade de piso de toda plataforma de operação do SG-122302B EL.34203 suportação EL.44203
[Não]:Petrobras 
[Sim]:Contratada</t>
  </si>
  <si>
    <t>06.05.25 - Novo prazo de entrega solicitado pelo o Fornecedor. 13-05-25 - Datas postergadas devido no repriorizações.</t>
  </si>
  <si>
    <t>GERÊNCIA</t>
  </si>
  <si>
    <t>SS</t>
  </si>
  <si>
    <t>PF</t>
  </si>
  <si>
    <t>Texto Breve do Serviço</t>
  </si>
  <si>
    <t>Etapa</t>
  </si>
  <si>
    <t>Cliquete Etapa</t>
  </si>
  <si>
    <t>Qtde Total</t>
  </si>
  <si>
    <t>Semana</t>
  </si>
  <si>
    <t>Fim Replanejado</t>
  </si>
  <si>
    <t>Semana Fim Replanejada</t>
  </si>
  <si>
    <t>Fim Real</t>
  </si>
  <si>
    <t>Semana Fim Real</t>
  </si>
  <si>
    <t>Ano</t>
  </si>
  <si>
    <t>Etapa Concluída?</t>
  </si>
  <si>
    <t>Realizado  (Ton)</t>
  </si>
  <si>
    <t>Realizado  (Qtde)</t>
  </si>
  <si>
    <t>Tipo de Desvio Planejamento</t>
  </si>
  <si>
    <t>SUPRIMENTO</t>
  </si>
  <si>
    <t>https://drive.google.com/uc?id=1GSrGhM-l6ZApa42icWpAVOST6fwhnTFC</t>
  </si>
  <si>
    <t>S26 (23/06 à 29/06)</t>
  </si>
  <si>
    <t>CALDEIRARIA</t>
  </si>
  <si>
    <t>https://drive.google.com/uc?id=1NomCwrooTXuSXSFi76mfUJmFvUn5BvOG</t>
  </si>
  <si>
    <t>Antecipado  pela unidade priorização</t>
  </si>
  <si>
    <t>PINTURA</t>
  </si>
  <si>
    <t>https://drive.google.com/uc?id=1l4kepT60XilZ-N0RWYxm0nDLs1dy1lBv</t>
  </si>
  <si>
    <t>S25 (16/06 à 22/06)</t>
  </si>
  <si>
    <t>S24 (09/06 à 15/06)</t>
  </si>
  <si>
    <t>S23 (02/06 à 08/06)</t>
  </si>
  <si>
    <t>No prazo</t>
  </si>
  <si>
    <t>S22 (26/05 à 01/06)</t>
  </si>
  <si>
    <t>Replanejamento acordado</t>
  </si>
  <si>
    <t>S21 (19/05 à 25/05)</t>
  </si>
  <si>
    <t>atraso fornecedor</t>
  </si>
  <si>
    <t>S20 (12/05 à 18/05)</t>
  </si>
  <si>
    <t>S19 (05/05 à 11/05)</t>
  </si>
  <si>
    <t>S18 (28/04 à 04/05)</t>
  </si>
  <si>
    <t>F0061/000</t>
  </si>
  <si>
    <t>F0000/002</t>
  </si>
  <si>
    <t>F0000/001</t>
  </si>
  <si>
    <t>F00000.0001</t>
  </si>
  <si>
    <t>F016.000</t>
  </si>
  <si>
    <t>S17 (21/04 à 27/04)</t>
  </si>
  <si>
    <t>SS-944/2024</t>
  </si>
  <si>
    <t>F0123.000</t>
  </si>
  <si>
    <t>S16 (14/04 à 20/04)</t>
  </si>
  <si>
    <t>SS-1573/2024</t>
  </si>
  <si>
    <t>F0028.026/41</t>
  </si>
  <si>
    <t>F0074.000/01</t>
  </si>
  <si>
    <t>F0023.000/01</t>
  </si>
  <si>
    <t>F0028.020/41</t>
  </si>
  <si>
    <t>S15 (07/04 à 13/04)</t>
  </si>
  <si>
    <t>S14 (31/03 à 06/04)</t>
  </si>
  <si>
    <t>SS-945P/2024</t>
  </si>
  <si>
    <t>SS-960P/2024</t>
  </si>
  <si>
    <t>SS0504P/2024</t>
  </si>
  <si>
    <t>SS158/2025</t>
  </si>
  <si>
    <t>SS-1577/2024</t>
  </si>
  <si>
    <t>SS-0337/2025</t>
  </si>
  <si>
    <t>SS-0993P/2024</t>
  </si>
  <si>
    <t>SS-1158P/2024</t>
  </si>
  <si>
    <t>SS-250P/2024</t>
  </si>
  <si>
    <t>SS-0299P/2024</t>
  </si>
  <si>
    <t>SS-0465P/2024</t>
  </si>
  <si>
    <t>SS-0448P/2024</t>
  </si>
  <si>
    <t>SS442P/2024</t>
  </si>
  <si>
    <t>SS1911P/2024</t>
  </si>
  <si>
    <t>SS0418P/2024</t>
  </si>
  <si>
    <t>S13 (24/03 à 30/03)</t>
  </si>
  <si>
    <t>SS-0407/2025</t>
  </si>
  <si>
    <t>SS-0343/2025</t>
  </si>
  <si>
    <t>SS-0342/2025</t>
  </si>
  <si>
    <t>SS-0112/2025</t>
  </si>
  <si>
    <t>SS-0107/2025</t>
  </si>
  <si>
    <t>SS-0105/2025</t>
  </si>
  <si>
    <t>442P/2024</t>
  </si>
  <si>
    <t>1911P/2024</t>
  </si>
  <si>
    <t>0418P/2024</t>
  </si>
  <si>
    <t>S12 (17/03 à 23/03)</t>
  </si>
  <si>
    <t>S11 (10/03 à 16/03)</t>
  </si>
  <si>
    <t>S10 (03/03 à 09/03)</t>
  </si>
  <si>
    <t>S09 (24/02 à 02/03)</t>
  </si>
  <si>
    <t>S08 (17/02 à 23/02)</t>
  </si>
  <si>
    <t>S07 (10/02 à 16/02)</t>
  </si>
  <si>
    <t>S06 (03/02 à 09/02)</t>
  </si>
  <si>
    <t>Replanejamento suprimento devido atraso pelo fornecedor</t>
  </si>
  <si>
    <t>Replanejamento na caldeiraria devido replanejamento do suprimento</t>
  </si>
  <si>
    <t>S05 (27/01 à 02/02)</t>
  </si>
  <si>
    <t>F0013.005</t>
  </si>
  <si>
    <t>S04 (20/01 à 26/01)</t>
  </si>
  <si>
    <t>S03 (13/01 à 19/01)</t>
  </si>
  <si>
    <t>S02 (06/01 à 12/01)</t>
  </si>
  <si>
    <t>S01 (30/12 à 05/01)</t>
  </si>
  <si>
    <t>S52 (23/12 à 29/12)</t>
  </si>
  <si>
    <t>S51 (16/12 à 22/12)</t>
  </si>
  <si>
    <t>S50 (09/12 à 15/12)</t>
  </si>
  <si>
    <t>2026202480</t>
  </si>
  <si>
    <t>SS-1179/2024</t>
  </si>
  <si>
    <t>S49 (02/12 à 08/12)</t>
  </si>
  <si>
    <t>Status</t>
  </si>
  <si>
    <t>OBS GERAIS</t>
  </si>
  <si>
    <t>Quando a RM é emitida.</t>
  </si>
  <si>
    <t>Quando o Material é recebido</t>
  </si>
  <si>
    <t>Prazo de recebimento do contrato após a emissão da RM.</t>
  </si>
  <si>
    <t>Preenchida apenas se necessário ajustes.</t>
  </si>
  <si>
    <t>Quando todo o material da SS é SUPRIDO.</t>
  </si>
  <si>
    <t>Data Planejada para início da Fabricação (Cronograma)</t>
  </si>
  <si>
    <t>Data em que a Caldeiraria é iniciada na Fábrica.</t>
  </si>
  <si>
    <t>Data Planejada para fim da Fabricação (Cronograma)</t>
  </si>
  <si>
    <t>Quando toda a Caldeiraria da SS ou Programação é concluída.</t>
  </si>
  <si>
    <t>Data Planejada para início da Pintura (Cronograma)</t>
  </si>
  <si>
    <t>Data em que a Pintura é iniciada na Fábrica.</t>
  </si>
  <si>
    <t>Data Planejada para fim da Pintura (Cronograma)</t>
  </si>
  <si>
    <t>Quando toda a Pintura da SS ou Programação é concluída.</t>
  </si>
  <si>
    <t xml:space="preserve"> - TODAS AS ATUALIZAÇÕE DEVEM SER INSERIDAS NO ARQUIVO ENVIADO;</t>
  </si>
  <si>
    <t xml:space="preserve"> - DEVEMOS DESCOLORIR TODA A PLANILHA ANTES DA ATUALIZAÇÃO E SOMENTE COLORIR A CÉLULA QUE SOFREU ALTERAÇÃO</t>
  </si>
  <si>
    <t>Mês</t>
  </si>
  <si>
    <t>Total (Ton)</t>
  </si>
  <si>
    <t>LISTA DISCRETA</t>
  </si>
  <si>
    <t>LISTA DE GERÊNCIAS</t>
  </si>
  <si>
    <t>STATUS DA POSIÇÃO DO MATERIAL FABRICADO</t>
  </si>
  <si>
    <t>TIPO DE ATRASO</t>
  </si>
  <si>
    <t>Status Processamento</t>
  </si>
  <si>
    <t>Status Fabricação</t>
  </si>
  <si>
    <t>Fornecimento do Material</t>
  </si>
  <si>
    <t>SIM</t>
  </si>
  <si>
    <t>INSUP</t>
  </si>
  <si>
    <t>P52</t>
  </si>
  <si>
    <t>Falta de Material</t>
  </si>
  <si>
    <t>Misto</t>
  </si>
  <si>
    <t>NÃO</t>
  </si>
  <si>
    <t>Estocado na Petrobras (AE07)</t>
  </si>
  <si>
    <t>Material Reprovado Recebimento</t>
  </si>
  <si>
    <t>P55</t>
  </si>
  <si>
    <t>Suprimento Não Iniciado</t>
  </si>
  <si>
    <t>Execução</t>
  </si>
  <si>
    <t>Estocado na Plataforma. Instalação Programada</t>
  </si>
  <si>
    <t>Divergência de Material</t>
  </si>
  <si>
    <t>P57</t>
  </si>
  <si>
    <t>Instalação em Andamento</t>
  </si>
  <si>
    <t>Não Liberação de Material</t>
  </si>
  <si>
    <t>Caldeiraria Com Atraso</t>
  </si>
  <si>
    <t>P58</t>
  </si>
  <si>
    <t>Instalado na Plataforma</t>
  </si>
  <si>
    <t>Fabricação Reprogramada</t>
  </si>
  <si>
    <t>Pronto para embarque</t>
  </si>
  <si>
    <t>Revestimento em Andamento</t>
  </si>
  <si>
    <t>Status Ainda Não Atribuído</t>
  </si>
  <si>
    <t>Pintura Reprogramada</t>
  </si>
  <si>
    <t>Aguardando Book</t>
  </si>
  <si>
    <t>Galvanização em Andamento</t>
  </si>
  <si>
    <t>MOP</t>
  </si>
  <si>
    <t>Atrasos no Detalhamento</t>
  </si>
  <si>
    <t>Fabricação de Grade de Piso</t>
  </si>
  <si>
    <t>P25</t>
  </si>
  <si>
    <t>Revisão do Detalhamento</t>
  </si>
  <si>
    <t>Revisão do Escopo</t>
  </si>
  <si>
    <t>RO Sem Atraso</t>
  </si>
  <si>
    <t>Atraso Fabril</t>
  </si>
  <si>
    <t>RO Com Atraso</t>
  </si>
  <si>
    <t>A Enviar para Revestimento</t>
  </si>
  <si>
    <t>Falha no Planejamento</t>
  </si>
  <si>
    <t>A Enviar para Galvanização</t>
  </si>
  <si>
    <t>Atrasos no TH</t>
  </si>
  <si>
    <t>Atrasos na Pintura</t>
  </si>
  <si>
    <t>Concluída. Sem Pedido</t>
  </si>
  <si>
    <t>Demanda Não Programada</t>
  </si>
  <si>
    <t>Despriorização Acordada</t>
  </si>
  <si>
    <t>Concluída. Com Pedido</t>
  </si>
  <si>
    <t>Paralisação Compulsória</t>
  </si>
  <si>
    <t>Paralisada</t>
  </si>
  <si>
    <t>Baixa de profissionais</t>
  </si>
  <si>
    <t>Concluída Sem Pedido. Pendente RO</t>
  </si>
  <si>
    <t>Necessidade de Galvanização</t>
  </si>
  <si>
    <t>Revestimento Interno</t>
  </si>
  <si>
    <t>Concluída Sem Pedido. RO em Análise</t>
  </si>
  <si>
    <t>Não Informado</t>
  </si>
  <si>
    <t>Galvanização</t>
  </si>
  <si>
    <t>Concluída Sem Pedido. RO Aprovado</t>
  </si>
  <si>
    <t>Atraso do laudo do scanner</t>
  </si>
  <si>
    <t>Concluída Sem Pedido. Tratativas para embarque</t>
  </si>
  <si>
    <t>Replanejamento Acordado</t>
  </si>
  <si>
    <t>Concluída Com Pedido. Aguardando Autorização para Embarque</t>
  </si>
  <si>
    <t>Aguardando Fornecimento Material BR</t>
  </si>
  <si>
    <t>Atraso no serviço de caldeiraria (Terceirizado)</t>
  </si>
  <si>
    <t>Concluída Sem Pedido. Aguardando Autorização para Embarque</t>
  </si>
  <si>
    <t>Atraso do Fornecedor</t>
  </si>
  <si>
    <t>Concluída Sem Pedido. Material Embarcado</t>
  </si>
  <si>
    <t>Atraso no Ultrassom</t>
  </si>
  <si>
    <t>Beneficiamento</t>
  </si>
  <si>
    <t>Atraso no Raio X</t>
  </si>
  <si>
    <t>Serviço Complementar</t>
  </si>
  <si>
    <t>F0118.000</t>
  </si>
  <si>
    <t>F0136.000</t>
  </si>
  <si>
    <t>PPGM-ACOM</t>
  </si>
  <si>
    <t>SS-1595P/2024</t>
  </si>
  <si>
    <t>F0139.000</t>
  </si>
  <si>
    <t xml:space="preserve">1595_2024 - Reparo permanente ou substituição do trecho da linha   4"-PW-B3-001. Localização: Cellar Deck, corredor de proa entre as colunas 10 e 20,   próximo ao V-512201, Módulo 13 Setor 03. </t>
  </si>
  <si>
    <t>16.06.2025. Atividade de Caldeiraria e pintura em andamento. Realizado programação de fabricação subdividida por motivo de suprimento, elaboração do DBP quando finalizar todas as programações da SS.</t>
  </si>
  <si>
    <t>F0139.001</t>
  </si>
  <si>
    <t>F0139.002</t>
  </si>
  <si>
    <t>F0139.003</t>
  </si>
  <si>
    <t>SS-1594P/2024</t>
  </si>
  <si>
    <t>F0164.000</t>
  </si>
  <si>
    <t>1594_2024 - Substituir trecho da linha 3/4"-CNI-B3-132. Deverá ser utilizado tubo ASTM A 312 GR-TP   316L, conforme I-ET-3010.64-1200-200-TKP-001</t>
  </si>
  <si>
    <t>SS-0234P/2025</t>
  </si>
  <si>
    <t>F0194.000</t>
  </si>
  <si>
    <t>GUINDASTE DE BE - Troca e Adequação dos Painéis de Grade de Piso, Localização Guindaste de Boreste.</t>
  </si>
  <si>
    <t xml:space="preserve">18.06.2025 Iniciado atividade de caldeiraria e pintura em avanço, a data prevista em concordancia com demandante, previsao elaboração do DBP para primeira quinzena de julho </t>
  </si>
  <si>
    <t>SS-0211P/2025</t>
  </si>
  <si>
    <t>F0200.000</t>
  </si>
  <si>
    <t>MEZANINO MOORING - Reparar escada de acesso ao patamar inferior  e   guarda corpos.</t>
  </si>
  <si>
    <t>SS-1599P/2024</t>
  </si>
  <si>
    <t>F0205.000</t>
  </si>
  <si>
    <t>MÓDULO 30 CELLAR DECK PP  AO LADO DA B-UB-125101B-01- SUBSTITUIR TRECHO DA LINHA 3"-IW-G32-054 , LOCALIZADA A JUSANTE DA VÁLVULA DE BLOQUEIO A JUSANTE DA FV-1251001B.</t>
  </si>
  <si>
    <t>F0164.001</t>
  </si>
  <si>
    <t>F0164.002</t>
  </si>
  <si>
    <t>F0164.003</t>
  </si>
  <si>
    <t>F0164.004</t>
  </si>
  <si>
    <t>F0200.001</t>
  </si>
  <si>
    <t>F0200.002</t>
  </si>
  <si>
    <t xml:space="preserve">18.06.2025 Iniciado atividade de caldeiraria e pintura em avanço, a data prevista em concordancia com demandante, previsao elaboração do DBP para segunda quinzena de julho </t>
  </si>
  <si>
    <t>F0200.003</t>
  </si>
  <si>
    <t>F000.000</t>
  </si>
  <si>
    <t>F0016000</t>
  </si>
  <si>
    <t>25.06.2025 - Atividades de caldeiraria e Pintura finalizadas, iniciado a elaboração do DBP na primeira quinzena de julho.</t>
  </si>
  <si>
    <t>25.06.2025 - Atividades subdivididas de caldeiraria e Pintura finalizada aguaradando o termino das outras atividades programadas. Iniciando a elaboração do DBP.Previsão de entregua deo DBP na primeira quinzena de juLHo.</t>
  </si>
  <si>
    <t>S27 (30/06 à 06/07)</t>
  </si>
  <si>
    <t>SS-302/2025</t>
  </si>
  <si>
    <t>SS-311/2025</t>
  </si>
  <si>
    <t>SS-312/2025</t>
  </si>
  <si>
    <t>SS-313/2025</t>
  </si>
  <si>
    <t>SS-321/2025</t>
  </si>
  <si>
    <t>SS-378/2025</t>
  </si>
  <si>
    <t>SS-428/2024</t>
  </si>
  <si>
    <t>SS-528/2025</t>
  </si>
  <si>
    <t>SS-593/2025</t>
  </si>
  <si>
    <t>SS-597/2024</t>
  </si>
  <si>
    <t>EST [2028757883] - Fabricação de berço para transporte da nova Baleeira 3BB</t>
  </si>
  <si>
    <t>EST [2030093491] - LP 0338 - Apoio à inspeção NR-13 do V-UC-122301A-02</t>
  </si>
  <si>
    <t>EST [2030091903] - LP 0339 - Apoio à inspeção NR-13 do V-UC-122301A-03</t>
  </si>
  <si>
    <t>EST [2028757883] - Fabricação de spreader-bar para transporte da nova Baleeira 3BB</t>
  </si>
  <si>
    <t>STP [2029887949] - LC_0954 - Recompor a coluna seccionada na plataforma de PSV dos permutadores</t>
  </si>
  <si>
    <t>STP [2028758106] - Fabricação de skid para transporte da nova Baleeira 3BE</t>
  </si>
  <si>
    <t>STP [2028301172 ] - LC_0632 - Reparo das defensas na área de carga BE</t>
  </si>
  <si>
    <t>STP [2027809528] - LC_0182 - Reconstituir a base do berço de popa do P-UC-122301-A-03</t>
  </si>
  <si>
    <t>PRO [2027502575] - LP-375 - 12"-PC-B11-070-HC - Substituir Trecho de Tubulação</t>
  </si>
  <si>
    <t>EST [2027811849] - LC_0391_RTI_9636800-7-10_Substituir trecho da linha 1½"-CN-B2-009.</t>
  </si>
  <si>
    <t>[2028757883]</t>
  </si>
  <si>
    <t>[2027742441]</t>
  </si>
  <si>
    <t>[2030093491]</t>
  </si>
  <si>
    <t>[2030091903]</t>
  </si>
  <si>
    <t>[2029887949]</t>
  </si>
  <si>
    <t>[2028758106]</t>
  </si>
  <si>
    <t>[2028301172</t>
  </si>
  <si>
    <t>[2027809528]</t>
  </si>
  <si>
    <t>[2027502575]</t>
  </si>
  <si>
    <t>[2027811849]</t>
  </si>
  <si>
    <t>PPGMII-P31-CAM</t>
  </si>
  <si>
    <t>PPGMII-P62-PAR</t>
  </si>
  <si>
    <t>F0099.000</t>
  </si>
  <si>
    <t>F0099.003</t>
  </si>
  <si>
    <t>F0099.004</t>
  </si>
  <si>
    <t>F0099.005</t>
  </si>
  <si>
    <t>F0099.006</t>
  </si>
  <si>
    <t xml:space="preserve"> 20/03/2025</t>
  </si>
  <si>
    <t>26/06/2025. Atividades de Caldeiraria e pintura finalizada, com atarso por motivo de inspeção pela qualidade. DBP eleborado e enviado para analise da fiscalização</t>
  </si>
  <si>
    <t>STP [2029611496] - LP-386 - 12"-DA-B9-1415 - Substituir Trecho de Tubulação</t>
  </si>
  <si>
    <t>04/04/2025</t>
  </si>
  <si>
    <t>27/03/2025</t>
  </si>
  <si>
    <t>10/11/2025</t>
  </si>
  <si>
    <t>07/04/2025</t>
  </si>
  <si>
    <t>03/02/2025</t>
  </si>
  <si>
    <t>29/05/2025</t>
  </si>
  <si>
    <t>01/07/2024</t>
  </si>
  <si>
    <t>28/12/2025</t>
  </si>
  <si>
    <t>30/01/2025</t>
  </si>
  <si>
    <t>19/07/2024</t>
  </si>
  <si>
    <t>F0267.000</t>
  </si>
  <si>
    <t>02/07/2025. Atividades de Caldeiraria iniciada.</t>
  </si>
  <si>
    <t>F0222.000</t>
  </si>
  <si>
    <t>F0281.000</t>
  </si>
  <si>
    <t>F0291.000</t>
  </si>
  <si>
    <t>02.07.2025. Atividade de Caldeiraria iniciada, sendo antecipada a fase de tratamento do material em pintura, com objetivo antecipar o prazo de entrega da coclusão da SS de processamento.Previsão de elaboração do DBP para 14/07/2025 como alinhado com os responsavéis da plataforma.</t>
  </si>
  <si>
    <t>F0218.000</t>
  </si>
  <si>
    <t>F0218.001</t>
  </si>
  <si>
    <t>EMISSÃO DE BOOK DE PLANEJAMENTO
[OM]: 2028301172 ; 
[NOTA]: 14832721; 
[ITEM-MEDIDA]: N/A; 
[ITEM LUCAR]: 632;
[REGISTRO PMPC]: 255083;
[DESCRIÇÃO DO SERVIÇO]: Emitir BP para serviços de Reparo das defensas na área de carga BE da Plataforma P-31.
[REFERÊNCIAS]: Definição de Escopo, Fotos e Relatórios compartilhados junto à contratada via BDOC.</t>
  </si>
  <si>
    <t>02/07/2025. Atividades de Caldeiraria iniciada subdivididas para atender a capacidadde fabril semanal da UTCI, antecipamos ao tratamento de pintura para os itens já fabricados com o objetivo de antecipár o prazo de entrega da SS.</t>
  </si>
  <si>
    <t>F0293.000</t>
  </si>
  <si>
    <t>F0293.001</t>
  </si>
  <si>
    <t>F0293.002</t>
  </si>
  <si>
    <t>F0228.000</t>
  </si>
  <si>
    <t>F0237.000</t>
  </si>
  <si>
    <t>F0299.000</t>
  </si>
  <si>
    <t>F0298.000</t>
  </si>
  <si>
    <t>02/07/2025. Atividades de Caldeiraria  e pintura finalizada, DBP elaborado enviado para analise da fiscalização.</t>
  </si>
  <si>
    <t>SS-0158/2025</t>
  </si>
  <si>
    <t>F0047.001</t>
  </si>
  <si>
    <t>S28 (07/07 à 13/07)</t>
  </si>
  <si>
    <t>S30 (21/07 à 27/07)</t>
  </si>
  <si>
    <t>S29 (14/07 à 20/07)</t>
  </si>
  <si>
    <t>F0107.003</t>
  </si>
  <si>
    <t>STP [2027694988] - LP-737 - 4"-PC-B9-007 - Substituir Trecho de Tubulação</t>
  </si>
  <si>
    <t>[EBP] EMISSÃO DE BOOK DE PLANEJAMENTO
[OM] :2027694988
[Nota/RTI]:12492384-1-12
[Doc. Referência]: Memorial Descritivo Lupa LP-737 - 4""-PC-B9-007 - Substituir Trecho de Tubulação
[Descrição]:LP-737 - 4""-PC-B9-007 - Substituir Trecho de Tubulação</t>
  </si>
  <si>
    <t>10/06/2024</t>
  </si>
  <si>
    <t>F0287.002</t>
  </si>
  <si>
    <t>F0213.004</t>
  </si>
  <si>
    <t>STP [2028208486] - LP-004 - UH-1210001 - Substituição das Linhas da HPU dos Poços</t>
  </si>
  <si>
    <t>[EBP] EMISSÃO DE BOOK DE PLANEJAMENTO
[OM] :2028208486
[Nota/RTI]:14855182
[Doc. Referência]: Memorial Descritivo Lupa LP-004
[Descrição]:LP-004 - UH-1210001 - Substituição das Linhas da HPU dos Poços</t>
  </si>
  <si>
    <t>F0159.000</t>
  </si>
  <si>
    <t>30/10/2026</t>
  </si>
  <si>
    <t>F0159.001</t>
  </si>
  <si>
    <t>STP [2023249952] - LP-065 - AQ-Z-UC-1231001C-01 - Instalar PSVs a jusante do aquecedor</t>
  </si>
  <si>
    <t>[EBP] EMISSÃO DE BOOK DE PLANEJAMENTO
[OM] :2023249952
[Nota/RTI]:12517325
[Doc. Referência]: Memorial Descritivo Lupa LP-065
[Descrição]:LP-065 - AQ-Z-UC-1231001C-01 - Instalar PSVs a jusante do aquecedor</t>
  </si>
  <si>
    <t>F0159.004</t>
  </si>
  <si>
    <t>18/06/2024</t>
  </si>
  <si>
    <t>F0151.000</t>
  </si>
  <si>
    <t>F0247.001</t>
  </si>
  <si>
    <t>27/01/2025</t>
  </si>
  <si>
    <t>F0264.000</t>
  </si>
  <si>
    <t>STP [2029267543] - LC-224 Realizar reparo/substituição da estrutura</t>
  </si>
  <si>
    <t>F0262.000</t>
  </si>
  <si>
    <t>28/01/2025</t>
  </si>
  <si>
    <t>[PRO] SERVIÇO DE PROCESSAMENTO
[OM] :2023942759
[Nota/RTI]:12611110
 [Registro PMPC]:284237
[BP de Referência]:P62-BP-PAR_SS662-2024_OM2023942759_PMPC284237
[Descrição]:LP-395 - 3"-HWP-C4-018-HC - Substituir By-pass [Não]:Petrobras 
[Sim]:Contratada</t>
  </si>
  <si>
    <t>28/06/2024</t>
  </si>
  <si>
    <t>F0098.001</t>
  </si>
  <si>
    <t>30/06/2025</t>
  </si>
  <si>
    <t>F0168.000</t>
  </si>
  <si>
    <t>STP [2028961848] - LP-216 - TQ-GE-5262001 - Tanque de Armazenamento - Apoiar Insp. Int. NR13</t>
  </si>
  <si>
    <t>[EBP] EMISSÃO DE BOOK DE PLANEJAMENTO
[OM] :2028961848
[Nota/RTI]:15250248
[Doc. Referência]: Memorial Descritivo Lupa LP-216 - TQ-GE-5262001 - Tanque de Armazenamento - Apoiar Insp. Int. NR13
[Descrição]:LP-216 - TQ-GE-5262001 - Tanque de Armazenamento - Apoiar Insp. Int. NR13</t>
  </si>
  <si>
    <t>06/02/2025</t>
  </si>
  <si>
    <t>F0246.001</t>
  </si>
  <si>
    <t>STP [2029152656] - LP-168 - 16"-W-B10-040 - Substituir Linha de Sucção da B-5124001B - RTA</t>
  </si>
  <si>
    <t>[EBP] EMISSÃO DE BOOK DE PLANEJAMENTO
[OM] :002029152656
[Nota/RTI]:000014993621
[Doc. Referência]: Memorial Descritivo Lupa LP-168 - 16""-W-B10-040 - Substituir Linha de Sucção da B-5124001B - RTA
[Descrição]:LP-168 - 16""-W-B10-040 - Substituir Linha de Sucção da B-5124001B - RTA</t>
  </si>
  <si>
    <t>STP [2029267541] - LC-141 P04AxP05A Skid de medição do óleoduto EL.37800 Tratar e pintar skid para avaliação da estrutura e realizar instalação de pinos nas grades de piso</t>
  </si>
  <si>
    <t>F0126.000</t>
  </si>
  <si>
    <t>PRO [2027658255] - LP-333 - 6"-SW-B12-1076 - Substituir Trecho de Tubulação</t>
  </si>
  <si>
    <t>"[PRO] Serviço de Processamento
[OM] :2027658255
[Nota/RTI]:14446682-1-4
[Doc. Referência]: EBP - SS-620/2024 e Memorial Descritivo Lupa LP-333 - 6""-SW-B12-1076 - Substituir Trecho de Tubulação
[BP de Referência]:P62-BP-PAR_SS-620/2024_OM2027658255_PMPC284175
FORNECIMENTO DE MATERIAIS
[NÃO] PETROBRAS
[SIM ] CONTRATADA"</t>
  </si>
  <si>
    <t>F0126.002</t>
  </si>
  <si>
    <t>F0252.000</t>
  </si>
  <si>
    <t>EST [2023067468] - PC-0005 - Adequação Acidificação de Poços injetores - Etapa 2</t>
  </si>
  <si>
    <t>"[EBP] EMISSÃO DE BOOK DE PLANEJAMENTO
[OM] :2023067468
[Nota/RTI]:12419282
[Doc. Referência]: Projeto com documentação no Sindotec e na pasta "04. Planejamento de Serviços". 
[Descrição]:
LC-0005 - 10"-IW-GX9-042 - Adequação Acidificação de Poços injetores - Etapa 2
LC-0006 - 10"-IW-GX9-043 - Adequação Acidificação de Poços injetores - Etapa 2
LC-0007 - 10"-IW-GX9-044 - Adequação Acidificação de Poços injetores - Etapa 2
LC-0008 - 10"-IW-GX9-045 - Adequação Acidificação de Poços injetores - Etapa 2
LC-0009 - 10"-IW-GX9-046 - Adequação Acidificação de Poços injetores - Etapa 2
LC-0010 - 10"-IW-GX9-047 - Adequação Acidificação de Poços injetores - Etapa 2
LC-0011 - 10"-IW-GX9-048 - Adequação Acidificação de Poços injetores - Etapa 2
LC-0012 - 10"-IW-GX9-7500 - Adequação Acidificação de Poços injetores - Etapa 2</t>
  </si>
  <si>
    <t>F0135.000</t>
  </si>
  <si>
    <t>PRO [2029328000] - PC-0016 - Reforçar suportação da linha da FV-1251124</t>
  </si>
  <si>
    <t>"[EBP] EMISSÃO DE BOOK DE PLANEJAMENTO
[OM] :2029328000
[Nota/RTI]:15076628
[Doc. Referência]: Projeto com documentação no Sindotec e na pasta "04. Planejamento de Serviços".
[Descrição]:LC-0016 - FV-1251124 - Suportação adicional linha da FV-1251124"</t>
  </si>
  <si>
    <t>F0185.000</t>
  </si>
  <si>
    <t>PRO [2029625225] - LP-712 - 16"-W-B10-057 - Substituir Spool B10 por Spool Revestido</t>
  </si>
  <si>
    <t>"[PRO] Serviço de Processamento
[OM] :2029625225
[Nota/RTI]:15346299
[Doc. Referência]: EBP - SS-1166/2024 e Memorial Descritivo Lupa LP-712 - 16""-W-B10-057 - Substituir Spool B10 por Spool Revestido
[BP de Referência]:P62-BP-PAR_SS-1166/2024_OM2029625225_PMPC308455
FORNECIMENTO DE MATERIAIS
[NÃO] PETROBRAS
[SIM ] CONTRATADA"</t>
  </si>
  <si>
    <t>13/02/2025</t>
  </si>
  <si>
    <t>F0128.000</t>
  </si>
  <si>
    <t>PRO [2029012687] - LP-626 - 3"-FG-B10-037 - Substituir Trecho de Tubulação</t>
  </si>
  <si>
    <t>"[PRO] Serviço de Processamento
[OM] :2029012687
[Nota/RTI]:13555955-1-43
[Doc. Referência]: EBP - SS-1146/2024 e Memorial Descritivo Lupa LP-626 - 3""-FG-B10-037 - Substituir Trecho de Tubulação
[BP de Referência]:P62-BP-PAR_SS-1146/2024_OM2029012687_PMPC304708
FORNECIMENTO DE MATERIAIS
[NÃO] PETROBRAS
[SIM ] CONTRATADA"</t>
  </si>
  <si>
    <t>F0128.001</t>
  </si>
  <si>
    <t>22/07/2024</t>
  </si>
  <si>
    <t>F0154.000</t>
  </si>
  <si>
    <t>PRO [2028414691] - LP-389 - 2"-F-B10-1159 - Recompor a integridade do Trecho de Tubulação</t>
  </si>
  <si>
    <t>"[PRO] Serviço de Processamento
[OM] :2028414691
[Nota/RTI]:13394454-3-5
[Doc. Referência]: EBP - SS-632/2024 e Memorial Descritivo Lupa LP-389 - 2""-F-B10-1159 - Recompor a integridade do Trecho de Tubulação
[BP de Referência]:P62-BP-PAR_SS-632/2024_OM2028414691_PMPC284231
FORNECIMENTO DE MATERIAIS
[NÃO] PETROBRAS
[SIM ] CONTRATADA"</t>
  </si>
  <si>
    <t>F0154.001</t>
  </si>
  <si>
    <t>F0122.000</t>
  </si>
  <si>
    <t>PRO [2027242891] - LP-356 - 6"-PC-B11-1588 - Substituir Trecho de Tubulação</t>
  </si>
  <si>
    <t>"[PRO] Serviço de Processamento
[OM] :2027242891
[Nota/RTI]:14302165-1-3
[Doc. Referência]: EBP - SS-665/2024 e Memorial Descritivo Lupa LP-356 - 6""-PC-B11-1588 - Substituir Trecho de Tubulação
[BP de Referência]:P62-BP-PAR_SS-665/2024_OM2027242891_PMPC284198
FORNECIMENTO DE MATERIAIS
[NÃO] PETROBRAS
[SIM ] CONTRATADA"</t>
  </si>
  <si>
    <t>18/02/2025</t>
  </si>
  <si>
    <t>F0250.002</t>
  </si>
  <si>
    <t>STP [Conjunto] - LP-332 - 2"-F-BX18-110 - Substituir Trecho de Tubulação</t>
  </si>
  <si>
    <t>[EBP] EMISSÃO DE BOOK DE PLANEJAMENTO
[OM] :2027979002
[Nota/RTI]:14223251-1-1
[Doc. Referência]: Memorial Descritivo Lupa LP-332 - 2""-F-BX18-110 - Substituir Trecho de Tubulação
[Descrição]:LP-332 - 2""-F-BX18-110 - Substituir Trecho de Tubulação</t>
  </si>
  <si>
    <t>21/02/2025</t>
  </si>
  <si>
    <t>F0223.001</t>
  </si>
  <si>
    <t>EST [2029612434] - LP-691 - 3/4"-F-B10-7503 - Substituir Trecho de Tubulação</t>
  </si>
  <si>
    <t>"[EBP] EMISSÃO DE BOOK DE PLANEJAMENTO
[OM] :2027784962
[Nota/RTI]:13487225-1-50
[Doc. Referência]: Memorial Descritivo Lupa LP-339 - 1-1/2""-F-B10-103 - Substituir Trecho de Tubulação
[Descrição]:LP-339 - 1-1/2""-F-B10-103 - Substituir Trecho de Tubulação"</t>
  </si>
  <si>
    <t>F0121.000</t>
  </si>
  <si>
    <t>STP [2029277334] - LC-281 2-DA-B10S-1523 Substituir linha</t>
  </si>
  <si>
    <t>F0258.001</t>
  </si>
  <si>
    <t>EST [2027418537] - LP-341 - 2"-F-B10-224 - Substituir Trecho de Tubulação</t>
  </si>
  <si>
    <t>"[EBP] EMISSÃO DE BOOK DE PLANEJAMENTO
[OM] :2027418537
[Nota/RTI]:13624708-48-75
[Doc. Referência]: Memorial Descritivo Lupa LP-341 - 2""-F-B10-224 - Substituir Trecho de Tubulação
[Descrição]:LP-341 - 2""-F-B10-224 - Substituir Trecho de Tubulação"</t>
  </si>
  <si>
    <t>F0180.001</t>
  </si>
  <si>
    <t>PRO [2019009654] - LP-127 - 6"-SW-B12-083 - Substituir Trecho de Tubulação</t>
  </si>
  <si>
    <t>"[PRO] Serviço de Processamento
[OM] :2019009654
[Nota/RTI]:000010958960
[Doc. Referência]: EBP - SS-275/2024 e Memorial Descritivo Lupa LP-127 - 6""-SW-B12-083 - Substituir Trecho de Tubulação
[BP de Referência]:P62-BP-PAR_SS-275/2024_OM2019009654_PMPC274481
FORNECIMENTO DE MATERIAIS
[NÃO] PETROBRAS
[SIM ] CONTRATADA"</t>
  </si>
  <si>
    <t>F0254.001</t>
  </si>
  <si>
    <t>PRO [2028734869] - LP-449 - 3"-G-B10-6447-HC - Substituir Trecho de Tubulação</t>
  </si>
  <si>
    <t>"[PRO] Serviço de Processamento
[OM] :2028734869
[Nota/RTI]:15125174
[Doc. Referência]: EBP - SS-451/2024 e Memorial Descritivo Lupa LP-449 - 3""-G-B10-6447-HC - Substituir Trecho de Tubulação
[BP de Referência]:P62-BP-PAR_SS-451/2024_OM2028734869_PMPC287182
FORNECIMENTO DE MATERIAIS
[NÃO] PETROBRAS
[SIM ] CONTRATADA"</t>
  </si>
  <si>
    <t>04/09/2024</t>
  </si>
  <si>
    <t>F0203.000</t>
  </si>
  <si>
    <t>STP [2029317930] - PC-0028 - Caldeiraria de estrutura do M-10A - 2º Piso</t>
  </si>
  <si>
    <t>Realizar a caldeiraria de estrutura total do M-10A - 2º Piso.
Em conjunto ao levantamento do Plano de Pintura da área, realizar a caldeiraria estrutural de piso, teto, skids, grades de piso, chapas, anteparas, vigas, contraventamentos, postes, guarda-corpos, trincanizes, suportes de todos os tipos e tamanhos, etc..
Os itens de caldeiraria de tubulação terão planejamento a parte.</t>
  </si>
  <si>
    <t>05/09/2024</t>
  </si>
  <si>
    <t>01/08/2025</t>
  </si>
  <si>
    <t>F0203.001</t>
  </si>
  <si>
    <t>F0197.000</t>
  </si>
  <si>
    <t>STP [2029317933] - PC-0032 - Caldeiraria de estrutura do M-10A - 4º Piso</t>
  </si>
  <si>
    <t>Realizar a caldeiraria de estrutura total do M-10A - 4º Piso.
Em conjunto ao levantamento do Plano de Pintura da área, realizar a caldeiraria estrutural de piso, teto, skids, grades de piso, chapas, anteparas, vigas, contraventamentos, postes, guarda-corpos, trincanizes, suportes de todos os tipos e tamanhos, etc..
Os itens de caldeiraria de tubulação terão planejamento a parte.</t>
  </si>
  <si>
    <t>F0241.001</t>
  </si>
  <si>
    <t>EST [2029317935] - PC-0036 - Caldeiraria de estrutura do M-10A - 6º Piso</t>
  </si>
  <si>
    <t>F0239.001</t>
  </si>
  <si>
    <t>STP [2027242722] - LP-746 - 4"-D-B10-33525 - Substituir Trecho de Tubulação</t>
  </si>
  <si>
    <t>[EBP] EMISSÃO DE BOOK DE PLANEJAMENTO
[OM] :2027242722
[Nota/RTI]:14295152-1-28
[Doc. Referência]: Memorial Descritivo Lupa LP-746 - 4""-D-B10-33525 - Substituir Trecho de Tubulação
[Descrição]:LP-746 - 4""-D-B10-33525 - Substituir Trecho de Tubulação</t>
  </si>
  <si>
    <t>F0253.000</t>
  </si>
  <si>
    <t>F0158.000</t>
  </si>
  <si>
    <t>PRO [002029612438] - LP-365 - 4"-F-BX18-144 - Substituir Trecho de Tubulação</t>
  </si>
  <si>
    <t>"[PRO] Serviço de Processamento
[OM] :002029612438
[Nota/RTI]:13624708-53-78
[Doc. Referência]: EBP - SS-1130/2024 e Memorial Descritivo Lupa LP-365 - 4""-F-BX18-144 - Substituir Trecho de Tubulação
[BP de Referência]:P62-BP-PAR_SS-1130/2024_OM002029612438_PMPC284207
FORNECIMENTO DE MATERIAIS
[NÃO] PETROBRAS
[SIM ] CONTRATADA"</t>
  </si>
  <si>
    <t>F0158.001</t>
  </si>
  <si>
    <t>F0157.000</t>
  </si>
  <si>
    <t>PRO [002029612438] - LP-366 - 4"-F-BX18-171 - Substituir Trecho de Tubulação</t>
  </si>
  <si>
    <t>"[PRO] Serviço de Processamento
[OM] :002029612438
[Nota/RTI]:13624708-53-78
[Doc. Referência]: EBP - SS-1131/2024 e Memorial Descritivo Lupa LP-366 - 4""-F-BX18-171 - Substituir Trecho de Tubulação
[BP de Referência]:P62-BP-PAR_SS-1131/2024_OM002029612438_PMPC284208
FORNECIMENTO DE MATERIAIS
[NÃO] PETROBRAS
[SIM ] CONTRATADA"</t>
  </si>
  <si>
    <t>23/09/2024</t>
  </si>
  <si>
    <t>F0157.001</t>
  </si>
  <si>
    <t>24/09/2024</t>
  </si>
  <si>
    <t>F0103.000</t>
  </si>
  <si>
    <t>PRO [002029612330] - LP-604 - 8"-P-B10-131-HC - Substituir Trecho de Tubulação</t>
  </si>
  <si>
    <t>"[PRO] Serviço de Processamento
[OM] :002029612330
[Nota/RTI]:15266560-1-5
[Doc. Referência]: EBP - SS-1135/2024 e Memorial Descritivo Lupa LP-604 - 8""-P-B10-131-HC - Substituir Trecho de Tubulação
[BP de Referência]:P62-BP-PAR_SS-1135/2024_OM002029612330_PMPC304686
FORNECIMENTO DE MATERIAIS
[NÃO] PETROBRAS
[SIM ] CONTRATADA"</t>
  </si>
  <si>
    <t>F0103.001</t>
  </si>
  <si>
    <t>26/09/2024</t>
  </si>
  <si>
    <t>F0209.000</t>
  </si>
  <si>
    <t>PRO [2028942073] - LP-682 - 12"-F-B10-194 - Substituir Trecho de Tubulação</t>
  </si>
  <si>
    <t>"[PRO] Serviço de Processamento
[OM] :2028942073
[Nota/RTI]:13624708-13-89
[Doc. Referência]: EBP - SS-1155/2024 e Memorial Descritivo Lupa LP-682 - 12""-F-B10-194 - Substituir Trecho de Tubulação
[BP de Referência]:P62-BP-PAR_SS-1155/2024_OM2028942073_PMPC304764
FORNECIMENTO DE MATERIAIS
[NÃO] PETROBRAS
[SIM ] CONTRATADA"</t>
  </si>
  <si>
    <t>25/04/2025</t>
  </si>
  <si>
    <t>F0209.001</t>
  </si>
  <si>
    <t>06/12/2024</t>
  </si>
  <si>
    <t>F0114.000</t>
  </si>
  <si>
    <t>PRO [2028936165] - LP-701 - 6"-F-B10-182 - Substituir Trecho de Tubulação</t>
  </si>
  <si>
    <t>"[PRO] Serviço de Processamento
[OM] :2028936165
[Nota/RTI]:15213786-1-1
[Doc. Referência]: EBP - SS-1163/2024 e Memorial Descritivo Lupa LP-701 - 6""-F-B10-182 - Substituir Trecho de Tubulação
[BP de Referência]:P62-BP-PAR_SS-1163/2024_OM2028936165_PMPC304783
FORNECIMENTO DE MATERIAIS
[NÃO] PETROBRAS
[SIM ] CONTRATADA"</t>
  </si>
  <si>
    <t>10/12/2024</t>
  </si>
  <si>
    <t>F0114.001</t>
  </si>
  <si>
    <t>13/12/2024</t>
  </si>
  <si>
    <t>F0210.000</t>
  </si>
  <si>
    <t>PRO [2027738078] - PC-0553 - TUBULAÇÃO - Instalar suporte</t>
  </si>
  <si>
    <t>Realizar a instalação de suporte solidário nas três tomadas de injeção química da linha 24"-PC-BX16-027.
Além disso, contemplar também a lucar :
LC-0553 - 24"-PC-BX16-027 - Instalar suporte</t>
  </si>
  <si>
    <t>16/12/2024</t>
  </si>
  <si>
    <t>F0214.001</t>
  </si>
  <si>
    <t>STP [CONJUNTO] - PC-0531 - Substituir tubulação</t>
  </si>
  <si>
    <t>17/12/2024</t>
  </si>
  <si>
    <t>F0214.003</t>
  </si>
  <si>
    <t>19/12/2024</t>
  </si>
  <si>
    <t>F0214.005</t>
  </si>
  <si>
    <t>20/12/2024</t>
  </si>
  <si>
    <t>F0134.000</t>
  </si>
  <si>
    <t>EST [2029612436] - LP-690 - 6"-F-B10-091 - Substituir Trecho de Tubulação</t>
  </si>
  <si>
    <t>[EBP] EMISSÃO DE BOOK DE PLANEJAMENTO
[OM] :2029612436
[Nota/RTI]:13896389-1-39
[Doc. Referência]: Memorial Descritivo Lupa LP-690 - 6""-F-B10-091 - Substituir Trecho de Tubulação
[Descrição]:LP-690 - 6""-F-B10-091 - Substituir Trecho de Tubulação</t>
  </si>
  <si>
    <t>F0134.001</t>
  </si>
  <si>
    <t>F0227.001</t>
  </si>
  <si>
    <t>[EBP] EMISSÃO DE BOOK DE PLANEJAMENTO
[OM] :2029612434
[Nota/RTI]:13896389-1-38
[Doc. Referência]: Memorial Descritivo Lupa LP-691 - 3/4""-F-B10-7503 - Substituir Trecho de Tubulação
[Descrição]:LP-691 - 3/4""-F-B10-7503 - Substituir Trecho de Tubulação</t>
  </si>
  <si>
    <t>F0240.001</t>
  </si>
  <si>
    <t>STP [2027715567] - LP-648 - 14"-W-B10-062 - Substituir Trecho de Tubulação</t>
  </si>
  <si>
    <t>[EBP] EMISSÃO DE BOOK DE PLANEJAMENTO
[OM] :2027715567
[Nota/RTI]:13995223-2-26
[Doc. Referência]: Memorial Descritivo Lupa LP-648 - 14""-W-B10-062 - Tratar e Pintar Trecho de Tubulação
[Descrição]:LP-648 - 14""-W-B10-062 - Tratar e Pintar Trecho de Tubulação</t>
  </si>
  <si>
    <t>F0256.001</t>
  </si>
  <si>
    <t>STP [2029103929] - LP-649 - 2"-F-B10-1062 - Substituir Trecho de Tubulação</t>
  </si>
  <si>
    <t>[EBP] EMISSÃO DE BOOK DE PLANEJAMENTO
[OM] :2029103929
[Nota/RTI]:13624708-22-96
[Doc. Referência]: Memorial Descritivo Lupa LP-649 - 2""-F-B10-1062 - Tratar e Pintar Trecho de Tubulação
[Descrição]:LP-649 - 2""-F-B10-1062 - Tratar e Pintar Trecho de Tubulação</t>
  </si>
  <si>
    <t>F0224.000</t>
  </si>
  <si>
    <t>EST [2029625486] - LP-658 - 1"-HWP-C4-1042-HC - Remover 18 Linhas do Header</t>
  </si>
  <si>
    <t>[EBP] EMISSÃO DE BOOK DE PLANEJAMENTO
[OM] :2029625486
[Nota/RTI]:15416706
[Doc. Referência]: Memorial Descritivo Lupa LP-658 - 1""-HWP-C4-1042-HC - Remover 18 Linhas do Header
[Descrição]:LP-658 - 1""-HWP-C4-1042-HC - Remover 18 Linhas do Header</t>
  </si>
  <si>
    <t>F0242.001</t>
  </si>
  <si>
    <t>EST [2028494067] - LP-669 - 2"-SW-C12-6067 - Substituir Trecho de Tubulação</t>
  </si>
  <si>
    <t>[EBP] EMISSÃO DE BOOK DE PLANEJAMENTO
[OM] :2028494067
[Nota/RTI]:14574245-2-2
[Doc. Referência]: Memorial Descritivo Lupa LP-669 - 2""-SW-C12-6067 - Substituir Trecho de Tubulação
[Descrição]:LP-669 - 2""-SW-C12-6067 - Substituir Trecho de Tubulação</t>
  </si>
  <si>
    <t>F0257.001</t>
  </si>
  <si>
    <t>EST [2028942383] - LP-683 - 8"-F-B10-148 - Substituir Trecho de Tubulação</t>
  </si>
  <si>
    <t>[EBP] EMISSÃO DE BOOK DE PLANEJAMENTO
[OM] :2028942383
[Nota/RTI]:13624708-13-88
[Doc. Referência]: Memorial Descritivo Lupa LP-683 - 8""-F-B10-148 - Substituir Trecho de Tubulação
[Descrição]:LP-683 - 8""-F-B10-148 - Substituir Trecho de Tubulação</t>
  </si>
  <si>
    <t>F0198.000</t>
  </si>
  <si>
    <t>PRO [CONJUNTO] - PC-0214 - Tratar e pintar estrutura</t>
  </si>
  <si>
    <t>LC-0214 - ESTRUTURA - Reparar caldeiraria de estrutura
Identificamos que a viga e o contraventamento da estrutura do Deck do TQ-Z-1251001 estão apresentando corrosão moderada localizada e por esfoliação, recomenda-se reparo de caldeiraria e posterior tratamento e pintura de todos os trechos .
Localização: Deck do TQ-Z-1251001 - Elevação 35650 (planta de processo). 
LC-0229 - ESTRUTURA - Substituir contraventamentos
Identidicado que a base (EL. 36450) das colunas, contraventamentos e chapas Goussets estão apresentando corrosão e erosão. Recomenda-se reparo ou substituiçãodas seções danificadas.</t>
  </si>
  <si>
    <t>F0172.000</t>
  </si>
  <si>
    <t>STP [CONJUNTO] - PC-0395 - Substituir suportes</t>
  </si>
  <si>
    <t>LC-0395 - 16"-SW-C12-6051 - Substituir suportes
LC-0396 - 16"-SW-C12-6053 - Substituir suportes
LC-0397 - 16"-SW-C12-6055 - Substituir suportes
Essa medida vem a substituir a medida 49, de pintura, uma vez que alguns suportes tipo tirantes já se encontram rompidos devido a corrosão   atmosférica. * * Substituir suportes de tirante instalados nas linhas 16"-SW-C12-6051,16"-SW-C12-6053 e16"-SW-C12-6055. São dois suportes em cada linha.
Localização: Linhas de entrada das bombas B-UT-Z-1251001A/B/C .
LC-0402 - 12"-SW-C12-6058 - Instalar suporte
Realizar a instalação de suportação, para evitar a nucleação de novas trincas na solda de união entre a luva e o niple do dreno que poderá ocasionar nova perda de estanqueidade da tubulação 12"-SW-C12-6058, a jusante da bomba   B-UT-Z-1251001A (Bomba Feed).</t>
  </si>
  <si>
    <t>F0131.001</t>
  </si>
  <si>
    <t>EST [2029536694] - PC-0219 - Substituir escada marinheiro</t>
  </si>
  <si>
    <t xml:space="preserve">LC-0219 - ESTRUTURA - Substituir escada
Estrutura da escada de marinheiro e gaiola (guarda-corpo) de acesso para elevações do módulo M10A estão apresentando corrosão moderada e ausência da gaiola (guarda-corpo), recomenda-se substituição e posterior   tratamento e pintura.
Localização: Vante e bombordo do módulo - Elevação 43625. </t>
  </si>
  <si>
    <t>F0113.000</t>
  </si>
  <si>
    <t>PRO [2029299303] - PC-0356 -Substituir tubulação</t>
  </si>
  <si>
    <t>A região da linha 6"-D-B10-05 apresenta perda de espessura, causada por corrosão externa. Após a remoção do produto de corrosão, foi verificado pontos de até 2,9mm de espessura, sendo esse valor abaixo da espessura mínima estrutural   especificada para a linha. 
A linha já passou por pintura, porém ainda é necessário a recomposição de material.
Recompor a espessura da linha 6"-D-B10-051 através de reparo permanente em conformidade com a ASME PCC II e padrão PE-3UES-00776 ou alternativamente poderá ser realizar a substituição do trecho reto. 
Além disso, contemplar a lucar :
LC-0356 - 6"-D-B10-051 - Substituir tubulação</t>
  </si>
  <si>
    <t>F0113.001</t>
  </si>
  <si>
    <t>F0265.001</t>
  </si>
  <si>
    <t>STP [2028854410] - LP-790 - 6"-F-B9-1070 - Substituir Trecho de Tubulação</t>
  </si>
  <si>
    <t>SERVIÇO TÉCNICO EM PPU
[OM] : 2028854410
[Nota/RTI]: 13896389-1-32
[DESCRIÇÃO DO SERVIÇO]: LP-790 - 6""-F-B9-1070 - Substituir Trecho de Tubulação
[Doc. Referência]: Memorial Descritivo Lupa LP-790 - 6""-F-B9-1070 - Substituir Trecho de Tubulação
NECESSIDADE DE ENTREGA DO DATA BOOK: SIM
FORNECIMENTO DE MATERIAIS
[NÃO] PETROBRAS
[SIM ] CONTRATADA</t>
  </si>
  <si>
    <t>F0232.000</t>
  </si>
  <si>
    <t>STP [2029878248] - PC-0855 - Caldeiraria de Grade de Piso do M-09</t>
  </si>
  <si>
    <t xml:space="preserve">LC-0855 - ESTRUTURA - Reparar caldeiraria de estrutura de grade de piso
Escada 1ª para 2ª elevação * O painel do degrau encontra-se sem apoio por conta de amassamento e   corrosão do suporte do degrau. </t>
  </si>
  <si>
    <t>F0243.001</t>
  </si>
  <si>
    <t>STP [2029163892] - LP-583 - AQ-Z-1227001-01ABC - Recompor Suporte da Caixa de Ligação</t>
  </si>
  <si>
    <t>[EBP] EMISSÃO DE BOOK DE PLANEJAMENTO
[OM] :2029163892
[Nota/RTI]:13752420
[Doc. Referência]: Memorial Descritivo Lupa LP-583 -  AQ-Z-1227001-01ABC - Recompor Suporte da Caixa de Ligação
[Descrição]:LP-583 -  AQ-Z-1227001-01ABC - Recompor Suporte da Caixa de Ligação</t>
  </si>
  <si>
    <t>F0300.000</t>
  </si>
  <si>
    <t>STP [2029882311] - PC-0746 - Remover tubulação</t>
  </si>
  <si>
    <t>LC-0746 - 3/4"-BG-B10-1020 - Remover tubulação
LC-0747 - 3/4"-BG-B10-1021 - Remover tubulação
LC-0748 - 3/4"-BG-B10-1288 - Remover tubulação
LC-0749 - 3/4"-BG-B10-1291 - Remover tubulação
LC-0750 - 3/4"-BG-B10-1294 - Remover tubulação
Remoção em definitivo das linhas de nitrogênio do módulo 02C.</t>
  </si>
  <si>
    <t>F0195.000</t>
  </si>
  <si>
    <t>STP [CONJUNTO] - PC-1295 - Reparar caldeiraria de estrutura</t>
  </si>
  <si>
    <t>LC-1295 - ESTRUTURA - Reparar caldeiraria de estrutura
Identificamos que a viga (suporte) da estrutura do módulo M-02C está   apresentando erosão e esfoliação, recomenda-se substituição e posterior   tratamento e pintura.
LC-1296 - ESTRUTURA - Reparar caldeiraria de estrutura
Após inspeção verificamos que a viga (suporte) da estrutura do módulo   M-02C está apresentando erosão e esfoliação, recomenda-se substituição e   posterior tratamento e pintura.
LC-1297 - ESTRUTURA - Reparar caldeiraria de estrutura
Contraventamento da estrutura do módulo M-02C está apresentando corrosão   atmosférica localizada e ausência de parafusos, recomenda-se reparo de   caldeiraria (substituição), instalação dos parafusos/estojos e posterior   tratamento e pintura.</t>
  </si>
  <si>
    <t>F0195.001</t>
  </si>
  <si>
    <t>F0195.002</t>
  </si>
  <si>
    <t>F0195.003</t>
  </si>
  <si>
    <t>F0303.000</t>
  </si>
  <si>
    <t>STP [2018584948] - PC-1121 - Instalar válvula e suporte solidário</t>
  </si>
  <si>
    <t>[EBP] EMISSÃO DE BOOK DE PLANEJAMENTO
[OM] : 2018584948
[Nota/RTI]: 10935237-1-2
[Descrição]: Instalar válvula no dreno da linha 10"-IW-GX9-021 e instalar suporte solidário para o dreno.</t>
  </si>
  <si>
    <t>F0176.000</t>
  </si>
  <si>
    <t>EST [2029663586] - PC-0815 - Reparar caldeiraria de estrutura</t>
  </si>
  <si>
    <t>LC-0815 - ESTRUTURA - Reparar caldeiraria de estrutura
Identificado que o guarda-corpo da escada do convés para módulo M-02C está apresentando corrosão localizada e furo, recomenda-se reparo de caldeiraria e posterior tratamento/pintura.</t>
  </si>
  <si>
    <t>F0178.000</t>
  </si>
  <si>
    <t>EST [2017943831] - PC-1085 - Instalar barra de acetal e grampo U</t>
  </si>
  <si>
    <t>LC-1085 - 2"-F-B10-1241 - Instalar barra de acetal e grampo U
Instalar sela soldada e grampo U (SA-07_I/G) no ponto de contato entre a tubulação e viga que   encontra-se apoiada diretamente sobre a viga do suporte e em  substituição às selas coladas.</t>
  </si>
  <si>
    <t>F0236.000</t>
  </si>
  <si>
    <t>STP [CONJUNTO] - PC-0311 - Reparar caldeiraria de estrutura do Pipe Rack</t>
  </si>
  <si>
    <t>LC-0311 - ESTRUTURA - Reparar caldeiraria de estrutura do Pipe Rack
Recomenda-se substituição (reparo   de caldeiraria) das borboletas e posterior tratamento e pintura de toda   a estrutura do Pipe Rack.
LC-1301 - ESTRUTURA - Reparar caldeiraria de estrutura
Recomenda-se substituição (reparo de caldeiraria) das borboletas e posterior tratamento e pintura de toda a estrutura do Pipe Rack.</t>
  </si>
  <si>
    <t>10.07.2025. Atividade de Caldeiraria e pintura em andamento. Realizado programação de fabricação subdividida por motivo de suprimento, elaboração do DBP quando finalizar todas as programações da SS.</t>
  </si>
  <si>
    <t>PPGMII-P54-CAM</t>
  </si>
  <si>
    <t>1326/2024</t>
  </si>
  <si>
    <t>F0001.000</t>
  </si>
  <si>
    <t>SEM ATRASO</t>
  </si>
  <si>
    <t>4) &gt; 60 Dias</t>
  </si>
  <si>
    <t>1569/2024</t>
  </si>
  <si>
    <t>F0001.002</t>
  </si>
  <si>
    <t>F0001.006</t>
  </si>
  <si>
    <t>F0001.007</t>
  </si>
  <si>
    <t>1358/2024</t>
  </si>
  <si>
    <t>F0004.000</t>
  </si>
  <si>
    <t>F0004.001</t>
  </si>
  <si>
    <t>1381/2024</t>
  </si>
  <si>
    <t>F0005.000</t>
  </si>
  <si>
    <t>F0005.001</t>
  </si>
  <si>
    <t>F0005.002</t>
  </si>
  <si>
    <t>1480/2024</t>
  </si>
  <si>
    <t>F0006.000</t>
  </si>
  <si>
    <t>F0006.001</t>
  </si>
  <si>
    <t>1465/2024</t>
  </si>
  <si>
    <t>F0007.000</t>
  </si>
  <si>
    <t>3) &gt;30 Dias e &lt;=60 Dias</t>
  </si>
  <si>
    <t>F0007.001</t>
  </si>
  <si>
    <t>F0007.002</t>
  </si>
  <si>
    <t>1463/2024</t>
  </si>
  <si>
    <t>F0008.000</t>
  </si>
  <si>
    <t>1460/2024</t>
  </si>
  <si>
    <t>F0009.000</t>
  </si>
  <si>
    <t>1462/2024</t>
  </si>
  <si>
    <t>F0010.000</t>
  </si>
  <si>
    <t>1464/2024</t>
  </si>
  <si>
    <t>F0011.000</t>
  </si>
  <si>
    <t>F0011.001</t>
  </si>
  <si>
    <t>1359/2024</t>
  </si>
  <si>
    <t>1511/2024</t>
  </si>
  <si>
    <t>F0013.001</t>
  </si>
  <si>
    <t>F0013.002</t>
  </si>
  <si>
    <t>F0013.004</t>
  </si>
  <si>
    <t>F0013.006</t>
  </si>
  <si>
    <t>1384/2024</t>
  </si>
  <si>
    <t>1361/2024</t>
  </si>
  <si>
    <t>1574/2024</t>
  </si>
  <si>
    <t>1628/2024</t>
  </si>
  <si>
    <t>1379/2024</t>
  </si>
  <si>
    <t>F0018.002</t>
  </si>
  <si>
    <t>1536/2024</t>
  </si>
  <si>
    <t>1380/2024</t>
  </si>
  <si>
    <t>1383/2024</t>
  </si>
  <si>
    <t>F0021.001</t>
  </si>
  <si>
    <t>F0021.002</t>
  </si>
  <si>
    <t>1576/2024</t>
  </si>
  <si>
    <t>1517/2024</t>
  </si>
  <si>
    <t>1425/2024</t>
  </si>
  <si>
    <t>F0024.001</t>
  </si>
  <si>
    <t>1646/2024</t>
  </si>
  <si>
    <t>F0025.000</t>
  </si>
  <si>
    <t>1571/2024</t>
  </si>
  <si>
    <t>1649/2024</t>
  </si>
  <si>
    <t>1753/2024</t>
  </si>
  <si>
    <t>F0028.019</t>
  </si>
  <si>
    <t>1351/2024</t>
  </si>
  <si>
    <t>1360/2024</t>
  </si>
  <si>
    <t>1650/2024</t>
  </si>
  <si>
    <t>F0033.000</t>
  </si>
  <si>
    <t>1621/2024</t>
  </si>
  <si>
    <t>1850/2024</t>
  </si>
  <si>
    <t>1377/2024</t>
  </si>
  <si>
    <t>1378/2024</t>
  </si>
  <si>
    <t>0470/2025</t>
  </si>
  <si>
    <t>1749/2024</t>
  </si>
  <si>
    <t>1352/2024</t>
  </si>
  <si>
    <t>1346/2024</t>
  </si>
  <si>
    <t>1680/2024</t>
  </si>
  <si>
    <t>F0043.001</t>
  </si>
  <si>
    <t>F0043.002</t>
  </si>
  <si>
    <t>1583/2024</t>
  </si>
  <si>
    <t>1579/2024</t>
  </si>
  <si>
    <t>1858/2024</t>
  </si>
  <si>
    <t>F0046.000</t>
  </si>
  <si>
    <t>0158/2025</t>
  </si>
  <si>
    <t>1382/2024</t>
  </si>
  <si>
    <t>0062/2025</t>
  </si>
  <si>
    <t>0063/2025</t>
  </si>
  <si>
    <t>0144/2025</t>
  </si>
  <si>
    <t>0228/2025</t>
  </si>
  <si>
    <t>F0055.006</t>
  </si>
  <si>
    <t>F0055.007</t>
  </si>
  <si>
    <t>F0055.008</t>
  </si>
  <si>
    <t>F0055.010</t>
  </si>
  <si>
    <t>F0055.011</t>
  </si>
  <si>
    <t>0061/2025</t>
  </si>
  <si>
    <t>0337/2025</t>
  </si>
  <si>
    <t>1466/2024</t>
  </si>
  <si>
    <t>F0058.001</t>
  </si>
  <si>
    <t>1482/2024</t>
  </si>
  <si>
    <t>0342/2025</t>
  </si>
  <si>
    <t>1851/2024</t>
  </si>
  <si>
    <t>1582/2024</t>
  </si>
  <si>
    <t>0504P/2024</t>
  </si>
  <si>
    <t>F0064.005</t>
  </si>
  <si>
    <t>F0064.007</t>
  </si>
  <si>
    <t>F0064.008</t>
  </si>
  <si>
    <t>F0064.009</t>
  </si>
  <si>
    <t>F0064.010</t>
  </si>
  <si>
    <t>F0064.011</t>
  </si>
  <si>
    <t>F0064.012</t>
  </si>
  <si>
    <t>F0064.013</t>
  </si>
  <si>
    <t>F0064.014</t>
  </si>
  <si>
    <t>F0064.015</t>
  </si>
  <si>
    <t>F0064.016</t>
  </si>
  <si>
    <t>0299P/2025</t>
  </si>
  <si>
    <t>F0067.002</t>
  </si>
  <si>
    <t>F0067.003</t>
  </si>
  <si>
    <t>F0067.005</t>
  </si>
  <si>
    <t>F0067.006</t>
  </si>
  <si>
    <t>F0067.007</t>
  </si>
  <si>
    <t>F0068.003</t>
  </si>
  <si>
    <t>F0068.004</t>
  </si>
  <si>
    <t>F0068.005</t>
  </si>
  <si>
    <t>F0068.011</t>
  </si>
  <si>
    <t>F0068.012</t>
  </si>
  <si>
    <t>F0068.013</t>
  </si>
  <si>
    <t>F0068.014</t>
  </si>
  <si>
    <t>0322/2025</t>
  </si>
  <si>
    <t>0331/2025</t>
  </si>
  <si>
    <t>0141/2025</t>
  </si>
  <si>
    <t>0310/2025</t>
  </si>
  <si>
    <t>0330/2025</t>
  </si>
  <si>
    <t>1387/2024</t>
  </si>
  <si>
    <t>0201/2025</t>
  </si>
  <si>
    <t>0206/2025</t>
  </si>
  <si>
    <t>F0076.003</t>
  </si>
  <si>
    <t>F0076.004</t>
  </si>
  <si>
    <t>0960P/2024</t>
  </si>
  <si>
    <t>1963P/2024</t>
  </si>
  <si>
    <t>F0079.001</t>
  </si>
  <si>
    <t>0841P/2025</t>
  </si>
  <si>
    <t>0630/2025</t>
  </si>
  <si>
    <t>F0085.001</t>
  </si>
  <si>
    <t>F0085.002</t>
  </si>
  <si>
    <t>F0085.003</t>
  </si>
  <si>
    <t>F0085.004</t>
  </si>
  <si>
    <t>0260/2025</t>
  </si>
  <si>
    <t>0332/2025</t>
  </si>
  <si>
    <t>0333/2025</t>
  </si>
  <si>
    <t>F0088.001</t>
  </si>
  <si>
    <t>0465P/2024</t>
  </si>
  <si>
    <t>F0089.001</t>
  </si>
  <si>
    <t>1158P/2024</t>
  </si>
  <si>
    <t>0993P/2024</t>
  </si>
  <si>
    <t>0108/2025</t>
  </si>
  <si>
    <t>F0092.001</t>
  </si>
  <si>
    <t>F0092.002</t>
  </si>
  <si>
    <t>F0092.003</t>
  </si>
  <si>
    <t>F0092.004</t>
  </si>
  <si>
    <t>F0092.005</t>
  </si>
  <si>
    <t>F0092.006</t>
  </si>
  <si>
    <t>F0092.007</t>
  </si>
  <si>
    <t>0110/2025</t>
  </si>
  <si>
    <t>0117/2025</t>
  </si>
  <si>
    <t>0133/2025</t>
  </si>
  <si>
    <t>1141/2024</t>
  </si>
  <si>
    <t>0350/2025</t>
  </si>
  <si>
    <t>F0097.000</t>
  </si>
  <si>
    <t>1132P/2024</t>
  </si>
  <si>
    <t>0506/2025</t>
  </si>
  <si>
    <t>1140P/2024</t>
  </si>
  <si>
    <t>0595/2025</t>
  </si>
  <si>
    <t>0738/2025</t>
  </si>
  <si>
    <t>0740/2025</t>
  </si>
  <si>
    <t>0229/2025</t>
  </si>
  <si>
    <t>1578/2024</t>
  </si>
  <si>
    <t>0216P/2025</t>
  </si>
  <si>
    <t>0747/2025</t>
  </si>
  <si>
    <t>1165P/2024</t>
  </si>
  <si>
    <t>1188P/2024</t>
  </si>
  <si>
    <t>0756/2025</t>
  </si>
  <si>
    <t>1575/2024</t>
  </si>
  <si>
    <t>0575/2025</t>
  </si>
  <si>
    <t>1497/2024</t>
  </si>
  <si>
    <t>0624/2024</t>
  </si>
  <si>
    <t>0594/2025</t>
  </si>
  <si>
    <t>0944P/2024</t>
  </si>
  <si>
    <t>1421P/2024</t>
  </si>
  <si>
    <t>0500/2025</t>
  </si>
  <si>
    <t>0587/2025</t>
  </si>
  <si>
    <t>1176P/2024</t>
  </si>
  <si>
    <t>1968/2024</t>
  </si>
  <si>
    <t>1137P/2024</t>
  </si>
  <si>
    <t>0508P/2024</t>
  </si>
  <si>
    <t>0343/2025</t>
  </si>
  <si>
    <t>1595P/2024</t>
  </si>
  <si>
    <t>0348/2025</t>
  </si>
  <si>
    <t>0109/2025</t>
  </si>
  <si>
    <t>1201P/2024</t>
  </si>
  <si>
    <t>1638/2024</t>
  </si>
  <si>
    <t>1648/2024</t>
  </si>
  <si>
    <t>0407/2025</t>
  </si>
  <si>
    <t>0161/2025</t>
  </si>
  <si>
    <t>0282P/2024</t>
  </si>
  <si>
    <t>0592/2025</t>
  </si>
  <si>
    <t>0207/2025</t>
  </si>
  <si>
    <t>0737/2025</t>
  </si>
  <si>
    <t>0736/2025</t>
  </si>
  <si>
    <t>0264P/2024</t>
  </si>
  <si>
    <t>0173/2024</t>
  </si>
  <si>
    <t>1594P/2024</t>
  </si>
  <si>
    <t>0340/2025</t>
  </si>
  <si>
    <t>1641/2024</t>
  </si>
  <si>
    <t>0361P/2024</t>
  </si>
  <si>
    <t>1174P/2024</t>
  </si>
  <si>
    <t>1962P/2024</t>
  </si>
  <si>
    <t>0702/2025</t>
  </si>
  <si>
    <t>1971P/2024</t>
  </si>
  <si>
    <t>0354/2025</t>
  </si>
  <si>
    <t>0631/2025</t>
  </si>
  <si>
    <t>0369/2025</t>
  </si>
  <si>
    <t>0106/2025</t>
  </si>
  <si>
    <t>0351/2025</t>
  </si>
  <si>
    <t>0586/2025</t>
  </si>
  <si>
    <t>0143/2025</t>
  </si>
  <si>
    <t>0278/2025</t>
  </si>
  <si>
    <t>0461/2025</t>
  </si>
  <si>
    <t>0464/2025</t>
  </si>
  <si>
    <t>0234P/2025</t>
  </si>
  <si>
    <t>1908P/2024</t>
  </si>
  <si>
    <t>0670P/2024</t>
  </si>
  <si>
    <t>1169P/2024</t>
  </si>
  <si>
    <t>0211P/2025</t>
  </si>
  <si>
    <t>0102/2025</t>
  </si>
  <si>
    <t>0649P/2024</t>
  </si>
  <si>
    <t>1489/2024</t>
  </si>
  <si>
    <t>1599P/2024</t>
  </si>
  <si>
    <t>0744/2025</t>
  </si>
  <si>
    <t>0946P/2024</t>
  </si>
  <si>
    <t>0246P/2024</t>
  </si>
  <si>
    <t>F0213.000</t>
  </si>
  <si>
    <t>F0213.001</t>
  </si>
  <si>
    <t>F0213.002</t>
  </si>
  <si>
    <t>F0213.003</t>
  </si>
  <si>
    <t>0973P/2024</t>
  </si>
  <si>
    <t>0352/2025</t>
  </si>
  <si>
    <t>0704/2025</t>
  </si>
  <si>
    <t>0428P/2024</t>
  </si>
  <si>
    <t>0659/2025</t>
  </si>
  <si>
    <t>0597P/2024</t>
  </si>
  <si>
    <t>0623P/2024</t>
  </si>
  <si>
    <t>1152P/2024</t>
  </si>
  <si>
    <t>1138P/2024</t>
  </si>
  <si>
    <t>0321P/2025</t>
  </si>
  <si>
    <t>1708P/2024</t>
  </si>
  <si>
    <t>2029P/2024</t>
  </si>
  <si>
    <t>0313P/2025</t>
  </si>
  <si>
    <t>0677P/2025</t>
  </si>
  <si>
    <t>1149P/2024</t>
  </si>
  <si>
    <t>0674P/2025</t>
  </si>
  <si>
    <t>1154P/2024</t>
  </si>
  <si>
    <t>1846P/2024</t>
  </si>
  <si>
    <t>0371P/2024</t>
  </si>
  <si>
    <t>0335P/2024</t>
  </si>
  <si>
    <t>0619P/2024</t>
  </si>
  <si>
    <t>0502/2024</t>
  </si>
  <si>
    <t>0678/2025</t>
  </si>
  <si>
    <t>0636/2025</t>
  </si>
  <si>
    <t>1150P/2024</t>
  </si>
  <si>
    <t>1156P/2024</t>
  </si>
  <si>
    <t>0625P/2024</t>
  </si>
  <si>
    <t>0346P/2024</t>
  </si>
  <si>
    <t>0339P/2024</t>
  </si>
  <si>
    <t>1422P/2025</t>
  </si>
  <si>
    <t>0593P/2024</t>
  </si>
  <si>
    <t>0528P/2025</t>
  </si>
  <si>
    <t>0219P/2025</t>
  </si>
  <si>
    <t>0302P/2025</t>
  </si>
  <si>
    <t>0378P/2025</t>
  </si>
  <si>
    <t>0311P/2025</t>
  </si>
  <si>
    <t>0312P/2025</t>
  </si>
  <si>
    <t>1900P/2024</t>
  </si>
  <si>
    <t>1931P/2024</t>
  </si>
  <si>
    <t>1597P/2024</t>
  </si>
  <si>
    <t>1419P/2025</t>
  </si>
  <si>
    <t>F0304.000</t>
  </si>
  <si>
    <t>1161P/2024</t>
  </si>
  <si>
    <t>F0305.000</t>
  </si>
  <si>
    <t>F0306.000</t>
  </si>
  <si>
    <t>0364P/2024</t>
  </si>
  <si>
    <t>F0306.001</t>
  </si>
  <si>
    <t>F0307.000</t>
  </si>
  <si>
    <t>0356P/2024</t>
  </si>
  <si>
    <t>F0307.001</t>
  </si>
  <si>
    <t>0357P/2024</t>
  </si>
  <si>
    <t>F0308.000</t>
  </si>
  <si>
    <t>F0309.000</t>
  </si>
  <si>
    <t>F0310.000</t>
  </si>
  <si>
    <t>1926P/2024</t>
  </si>
  <si>
    <t>F0310.001</t>
  </si>
  <si>
    <t>1925P/2024</t>
  </si>
  <si>
    <t>F0311.000</t>
  </si>
  <si>
    <t>0345P/2024</t>
  </si>
  <si>
    <t>F0312.000</t>
  </si>
  <si>
    <t>0593/2025</t>
  </si>
  <si>
    <t>F0313.000</t>
  </si>
  <si>
    <t>1588P/2024</t>
  </si>
  <si>
    <t>F0314.000</t>
  </si>
  <si>
    <t>F0315.001</t>
  </si>
  <si>
    <t>F0315.002</t>
  </si>
  <si>
    <t>F0315.003</t>
  </si>
  <si>
    <t>F0315.004</t>
  </si>
  <si>
    <t>F0315.005</t>
  </si>
  <si>
    <t>0309/2025</t>
  </si>
  <si>
    <t>F0315.006</t>
  </si>
  <si>
    <t>F0316.000</t>
  </si>
  <si>
    <t>0279P/2024</t>
  </si>
  <si>
    <t>F0316.001</t>
  </si>
  <si>
    <t>0262P/2024</t>
  </si>
  <si>
    <t>F0317.000</t>
  </si>
  <si>
    <t>1408P/2025</t>
  </si>
  <si>
    <t>F0319.000</t>
  </si>
  <si>
    <t>F0320.000</t>
  </si>
  <si>
    <t>1425P/2025</t>
  </si>
  <si>
    <t>F0320.001</t>
  </si>
  <si>
    <t>0579P/2025</t>
  </si>
  <si>
    <t>1673P/2024</t>
  </si>
  <si>
    <t>F0322.000</t>
  </si>
  <si>
    <t>F0323.000</t>
  </si>
  <si>
    <t>F0323.001</t>
  </si>
  <si>
    <t>F0323.002</t>
  </si>
  <si>
    <t>1565/2025</t>
  </si>
  <si>
    <t>F0323.003</t>
  </si>
  <si>
    <t>F0324.000</t>
  </si>
  <si>
    <t>F0324.001</t>
  </si>
  <si>
    <t>0285P/2024</t>
  </si>
  <si>
    <t>F0324.002</t>
  </si>
  <si>
    <t>1593P/2024</t>
  </si>
  <si>
    <t>F0325.000</t>
  </si>
  <si>
    <t>F0326.001</t>
  </si>
  <si>
    <t>1604P/2024</t>
  </si>
  <si>
    <t>F0326.002</t>
  </si>
  <si>
    <t>1801P/2024</t>
  </si>
  <si>
    <t>F0327.000</t>
  </si>
  <si>
    <t>F0328.000</t>
  </si>
  <si>
    <t>1713P/2025</t>
  </si>
  <si>
    <t>F0328.001</t>
  </si>
  <si>
    <t>0660/2025</t>
  </si>
  <si>
    <t>F0329.000</t>
  </si>
  <si>
    <t>1683P/2025</t>
  </si>
  <si>
    <t>F0330.000</t>
  </si>
  <si>
    <t>0270P/2025</t>
  </si>
  <si>
    <t>F0331.000</t>
  </si>
  <si>
    <t>0359P/2024</t>
  </si>
  <si>
    <t>F0332.000</t>
  </si>
  <si>
    <t>1798P/2024</t>
  </si>
  <si>
    <t>F0333.000</t>
  </si>
  <si>
    <t>1085P/2024</t>
  </si>
  <si>
    <t>F0334.000</t>
  </si>
  <si>
    <t>1420P/2025</t>
  </si>
  <si>
    <t>F0335.000</t>
  </si>
  <si>
    <t>0741/2025</t>
  </si>
  <si>
    <t>F0336.000</t>
  </si>
  <si>
    <t>F0338.000</t>
  </si>
  <si>
    <t>0169P/2025</t>
  </si>
  <si>
    <t>F0338.001</t>
  </si>
  <si>
    <t>2203P/2024</t>
  </si>
  <si>
    <t>F0339.000</t>
  </si>
  <si>
    <t>1101P/2025</t>
  </si>
  <si>
    <t>F0340.000</t>
  </si>
  <si>
    <t>0300P/2025</t>
  </si>
  <si>
    <t>F0341.000</t>
  </si>
  <si>
    <t>1584/2024</t>
  </si>
  <si>
    <t>F0342.000</t>
  </si>
  <si>
    <t>F0343.000</t>
  </si>
  <si>
    <t>0600/2025</t>
  </si>
  <si>
    <t>068/2025</t>
  </si>
  <si>
    <t>105/2025</t>
  </si>
  <si>
    <t>107/2025</t>
  </si>
  <si>
    <t>111/2025</t>
  </si>
  <si>
    <t>112/2025</t>
  </si>
  <si>
    <t>1362/2024</t>
  </si>
  <si>
    <t>1388/2024</t>
  </si>
  <si>
    <t>1537/2024</t>
  </si>
  <si>
    <t>1580/2024</t>
  </si>
  <si>
    <t>1639/2024</t>
  </si>
  <si>
    <t>164/2025</t>
  </si>
  <si>
    <t>1647/2024</t>
  </si>
  <si>
    <t>1754/2024</t>
  </si>
  <si>
    <t>1848/2024</t>
  </si>
  <si>
    <t>339/2025</t>
  </si>
  <si>
    <t>344/2025</t>
  </si>
  <si>
    <t>410/2025</t>
  </si>
  <si>
    <t>467/2025</t>
  </si>
  <si>
    <t>468/2025</t>
  </si>
  <si>
    <t>1354/2024</t>
  </si>
  <si>
    <t>142/2025</t>
  </si>
  <si>
    <t>261/2025</t>
  </si>
  <si>
    <t>309/2025</t>
  </si>
  <si>
    <t>334/2025</t>
  </si>
  <si>
    <t>365/2025</t>
  </si>
  <si>
    <t>818/2024</t>
  </si>
  <si>
    <t>0295P/2025</t>
  </si>
  <si>
    <t>F0344.000</t>
  </si>
  <si>
    <t>F0344.001</t>
  </si>
  <si>
    <t>0281P/2025</t>
  </si>
  <si>
    <t>F0347.000</t>
  </si>
  <si>
    <t>1811P/2024</t>
  </si>
  <si>
    <t>F0348.000</t>
  </si>
  <si>
    <t>F0319.001</t>
  </si>
  <si>
    <t>1678P/2024</t>
  </si>
  <si>
    <t>F0302.000</t>
  </si>
  <si>
    <t>F0302.001</t>
  </si>
  <si>
    <t>F0302.002</t>
  </si>
  <si>
    <t>0755/2025</t>
  </si>
  <si>
    <t>F0294.000</t>
  </si>
  <si>
    <t>0781P/2025</t>
  </si>
  <si>
    <t>F0295.000</t>
  </si>
  <si>
    <t>F0295.001</t>
  </si>
  <si>
    <t>0368P/2024</t>
  </si>
  <si>
    <t>F0296.000</t>
  </si>
  <si>
    <t>0367P/2024</t>
  </si>
  <si>
    <t>F0297.000</t>
  </si>
  <si>
    <t>1554P/2025</t>
  </si>
  <si>
    <t>F0292.000</t>
  </si>
  <si>
    <t>F0287.000</t>
  </si>
  <si>
    <t>F0287.001</t>
  </si>
  <si>
    <t>0009P/2024</t>
  </si>
  <si>
    <t>F0288.000</t>
  </si>
  <si>
    <t>F0288.001</t>
  </si>
  <si>
    <t>F0288.002</t>
  </si>
  <si>
    <t>0751/2025</t>
  </si>
  <si>
    <t>F0289.000</t>
  </si>
  <si>
    <t>2022/2024</t>
  </si>
  <si>
    <t>F0290.000</t>
  </si>
  <si>
    <t>F0094.000</t>
  </si>
  <si>
    <t>F0094.001</t>
  </si>
  <si>
    <t>F0094.002</t>
  </si>
  <si>
    <t>F0095.000</t>
  </si>
  <si>
    <t>F0095.001</t>
  </si>
  <si>
    <t>F0095.002</t>
  </si>
  <si>
    <t>F0095.003</t>
  </si>
  <si>
    <t>F0100.001</t>
  </si>
  <si>
    <t>F0102.001</t>
  </si>
  <si>
    <t>F0105.002</t>
  </si>
  <si>
    <t>F0105.003</t>
  </si>
  <si>
    <t>F0105.004</t>
  </si>
  <si>
    <t>F0107.002</t>
  </si>
  <si>
    <t>1157P/2024</t>
  </si>
  <si>
    <t>F0109.000</t>
  </si>
  <si>
    <t>F0109.001</t>
  </si>
  <si>
    <t>0654P/2024</t>
  </si>
  <si>
    <t>F0111.000</t>
  </si>
  <si>
    <t>F0111.001</t>
  </si>
  <si>
    <t>1090P/2024</t>
  </si>
  <si>
    <t>F0112.002</t>
  </si>
  <si>
    <t>F0114.002</t>
  </si>
  <si>
    <t>F0119.008</t>
  </si>
  <si>
    <t>F0119.009</t>
  </si>
  <si>
    <t>F0126.001</t>
  </si>
  <si>
    <t>F0127.000</t>
  </si>
  <si>
    <t>F0131.000</t>
  </si>
  <si>
    <t>0739/2025</t>
  </si>
  <si>
    <t>F0129.000</t>
  </si>
  <si>
    <t>0754/2025</t>
  </si>
  <si>
    <t>F0130.000</t>
  </si>
  <si>
    <t>F0130.001</t>
  </si>
  <si>
    <t>F0137.000</t>
  </si>
  <si>
    <t>F0137.001</t>
  </si>
  <si>
    <t>1145P/2024</t>
  </si>
  <si>
    <t>F0138.000</t>
  </si>
  <si>
    <t>F0138.001</t>
  </si>
  <si>
    <t>0499/2025</t>
  </si>
  <si>
    <t>F0144.004</t>
  </si>
  <si>
    <t>F0144.005</t>
  </si>
  <si>
    <t>F0144.006</t>
  </si>
  <si>
    <t>F0144.007</t>
  </si>
  <si>
    <t>F0144.008</t>
  </si>
  <si>
    <t>F0144.009</t>
  </si>
  <si>
    <t>0630P/2024</t>
  </si>
  <si>
    <t>F0145.000</t>
  </si>
  <si>
    <t>F0145.001</t>
  </si>
  <si>
    <t>F0149.000</t>
  </si>
  <si>
    <t>F0149.001</t>
  </si>
  <si>
    <t>F0149.002</t>
  </si>
  <si>
    <t>1849/2024</t>
  </si>
  <si>
    <t>F0153.000</t>
  </si>
  <si>
    <t>F0153.002</t>
  </si>
  <si>
    <t>F0153.003</t>
  </si>
  <si>
    <t>F0153.004</t>
  </si>
  <si>
    <t>F0153.005</t>
  </si>
  <si>
    <t>F0153.006</t>
  </si>
  <si>
    <t>F0153.007</t>
  </si>
  <si>
    <t>0094/2025</t>
  </si>
  <si>
    <t>F0155.000</t>
  </si>
  <si>
    <t>F0155.001</t>
  </si>
  <si>
    <t>F0155.002</t>
  </si>
  <si>
    <t>F0155.003</t>
  </si>
  <si>
    <t>F0155.004</t>
  </si>
  <si>
    <t>F0155.005</t>
  </si>
  <si>
    <t>F0156.000</t>
  </si>
  <si>
    <t>F0156.001</t>
  </si>
  <si>
    <t>F0159.002</t>
  </si>
  <si>
    <t>F0159.003</t>
  </si>
  <si>
    <t>F0159.005</t>
  </si>
  <si>
    <t>F0159.006</t>
  </si>
  <si>
    <t>F0159.007</t>
  </si>
  <si>
    <t>0749/2025</t>
  </si>
  <si>
    <t>F0163.000</t>
  </si>
  <si>
    <t>1194P/2024</t>
  </si>
  <si>
    <t>F0171.000</t>
  </si>
  <si>
    <t>F0180.000</t>
  </si>
  <si>
    <t>1133P/2024</t>
  </si>
  <si>
    <t>F0181.000</t>
  </si>
  <si>
    <t>F0182.001</t>
  </si>
  <si>
    <t>F0184.001</t>
  </si>
  <si>
    <t>0342P/2024</t>
  </si>
  <si>
    <t>F0186.000</t>
  </si>
  <si>
    <t>1167P/2024</t>
  </si>
  <si>
    <t>F0187.000</t>
  </si>
  <si>
    <t>1162P/2024</t>
  </si>
  <si>
    <t>F0189.000</t>
  </si>
  <si>
    <t>F0189.001</t>
  </si>
  <si>
    <t>F0190.000</t>
  </si>
  <si>
    <t>F0190.001</t>
  </si>
  <si>
    <t>F0191.001</t>
  </si>
  <si>
    <t>F0057.000</t>
  </si>
  <si>
    <t>F0083.002</t>
  </si>
  <si>
    <t>F0085.005</t>
  </si>
  <si>
    <t>F0093.001</t>
  </si>
  <si>
    <t>F0093.002</t>
  </si>
  <si>
    <t>F0093.003</t>
  </si>
  <si>
    <t>F0093.004</t>
  </si>
  <si>
    <t>F0093.005</t>
  </si>
  <si>
    <t>F0093.006</t>
  </si>
  <si>
    <t>F0153.008</t>
  </si>
  <si>
    <t>F0153.009</t>
  </si>
  <si>
    <t>F0153.010</t>
  </si>
  <si>
    <t>F0153.011</t>
  </si>
  <si>
    <t>F0195.004</t>
  </si>
  <si>
    <t>F0199.000</t>
  </si>
  <si>
    <t>F0200.004</t>
  </si>
  <si>
    <t>F0200.005</t>
  </si>
  <si>
    <t>F0202.000</t>
  </si>
  <si>
    <t>F0202.001</t>
  </si>
  <si>
    <t>F0204.000</t>
  </si>
  <si>
    <t>F0204.001</t>
  </si>
  <si>
    <t>F0205.001</t>
  </si>
  <si>
    <t>F0206.000</t>
  </si>
  <si>
    <t>F0206.001</t>
  </si>
  <si>
    <t>F0207.000</t>
  </si>
  <si>
    <t>F0207.001</t>
  </si>
  <si>
    <t>F0207.002</t>
  </si>
  <si>
    <t>F0211.000</t>
  </si>
  <si>
    <t>F0212.000</t>
  </si>
  <si>
    <t>F0214.000</t>
  </si>
  <si>
    <t>F0214.002</t>
  </si>
  <si>
    <t>F0214.004</t>
  </si>
  <si>
    <t>F0216.000</t>
  </si>
  <si>
    <t>F0216.001</t>
  </si>
  <si>
    <t>F0216.002</t>
  </si>
  <si>
    <t>F0217.000</t>
  </si>
  <si>
    <t>F0217.001</t>
  </si>
  <si>
    <t>F0217.002</t>
  </si>
  <si>
    <t>F0219.000</t>
  </si>
  <si>
    <t>F0219.001</t>
  </si>
  <si>
    <t>F0219.002</t>
  </si>
  <si>
    <t>F0219.003</t>
  </si>
  <si>
    <t>F0219.004</t>
  </si>
  <si>
    <t>F0219.005</t>
  </si>
  <si>
    <t>F0219.006</t>
  </si>
  <si>
    <t>F0220.000</t>
  </si>
  <si>
    <t>F0220.001</t>
  </si>
  <si>
    <t>F0221.000</t>
  </si>
  <si>
    <t>F0223.000</t>
  </si>
  <si>
    <t>F0223.002</t>
  </si>
  <si>
    <t>F0225.000</t>
  </si>
  <si>
    <t>F0225.001</t>
  </si>
  <si>
    <t>F0227.000</t>
  </si>
  <si>
    <t>F0229.000</t>
  </si>
  <si>
    <t>F0229.001</t>
  </si>
  <si>
    <t>F0230.000</t>
  </si>
  <si>
    <t>F0230.001</t>
  </si>
  <si>
    <t>F0231.000</t>
  </si>
  <si>
    <t>F0233.000</t>
  </si>
  <si>
    <t>F0234.000</t>
  </si>
  <si>
    <t>F0235.000</t>
  </si>
  <si>
    <t>F0238.000</t>
  </si>
  <si>
    <t>F0239.000</t>
  </si>
  <si>
    <t>F0240.000</t>
  </si>
  <si>
    <t>F0241.000</t>
  </si>
  <si>
    <t>F0242.000</t>
  </si>
  <si>
    <t>F0243.000</t>
  </si>
  <si>
    <t>F0245.000</t>
  </si>
  <si>
    <t>F0245.001</t>
  </si>
  <si>
    <t>F0246.000</t>
  </si>
  <si>
    <t>F0246.002</t>
  </si>
  <si>
    <t>F0247.000</t>
  </si>
  <si>
    <t>F0248.000</t>
  </si>
  <si>
    <t>F0248.001</t>
  </si>
  <si>
    <t>F0249.000</t>
  </si>
  <si>
    <t>F0250.000</t>
  </si>
  <si>
    <t>F0250.001</t>
  </si>
  <si>
    <t>F0250.003</t>
  </si>
  <si>
    <t>F0250.004</t>
  </si>
  <si>
    <t>F0251.000</t>
  </si>
  <si>
    <t>F0252.001</t>
  </si>
  <si>
    <t>F0254.000</t>
  </si>
  <si>
    <t>F0255.000</t>
  </si>
  <si>
    <t>F0256.000</t>
  </si>
  <si>
    <t>F0257.000</t>
  </si>
  <si>
    <t>F0258.000</t>
  </si>
  <si>
    <t>F0260.000</t>
  </si>
  <si>
    <t>F0261.000</t>
  </si>
  <si>
    <t>F0261.001</t>
  </si>
  <si>
    <t>F0261.002</t>
  </si>
  <si>
    <t>F0263.000</t>
  </si>
  <si>
    <t>F0263.001</t>
  </si>
  <si>
    <t>F0265.000</t>
  </si>
  <si>
    <t>F0266.000</t>
  </si>
  <si>
    <t>F0268.000</t>
  </si>
  <si>
    <t>F0268.001</t>
  </si>
  <si>
    <t>F0268.002</t>
  </si>
  <si>
    <t>F0268.003</t>
  </si>
  <si>
    <t>F0268.004</t>
  </si>
  <si>
    <t>F0269.000</t>
  </si>
  <si>
    <t>F0269.001</t>
  </si>
  <si>
    <t>F0270.000</t>
  </si>
  <si>
    <t>F0270.001</t>
  </si>
  <si>
    <t>F0270.002</t>
  </si>
  <si>
    <t>F0275.000</t>
  </si>
  <si>
    <t>F0276.000</t>
  </si>
  <si>
    <t>F0277.000</t>
  </si>
  <si>
    <t>F0277.001</t>
  </si>
  <si>
    <t>F0278.000</t>
  </si>
  <si>
    <t>F0283.000</t>
  </si>
  <si>
    <t>F0283.001</t>
  </si>
  <si>
    <t>F0283.002</t>
  </si>
  <si>
    <t>F0283.003</t>
  </si>
  <si>
    <t>F0283.004</t>
  </si>
  <si>
    <t>F0283.005</t>
  </si>
  <si>
    <t>F0283.006</t>
  </si>
  <si>
    <t>F0284.000</t>
  </si>
  <si>
    <t>F0284.001</t>
  </si>
  <si>
    <t>F0318.000</t>
  </si>
  <si>
    <t>F0320.002</t>
  </si>
  <si>
    <t>F0321.001</t>
  </si>
  <si>
    <t>F0321.002</t>
  </si>
  <si>
    <t>F0324.003</t>
  </si>
  <si>
    <t>F0324.004</t>
  </si>
  <si>
    <t>F0326.000</t>
  </si>
  <si>
    <t>F0333.001</t>
  </si>
  <si>
    <t>F0333.002</t>
  </si>
  <si>
    <t>F0349.000</t>
  </si>
  <si>
    <t>F0349.001</t>
  </si>
  <si>
    <t>F0350.000</t>
  </si>
  <si>
    <t>1428P/2025</t>
  </si>
  <si>
    <t>0362E/2024</t>
  </si>
  <si>
    <t>F0077.001</t>
  </si>
  <si>
    <t>0945P/2024</t>
  </si>
  <si>
    <t>1177P/2024</t>
  </si>
  <si>
    <t>1386/2024</t>
  </si>
  <si>
    <t>0504/2025</t>
  </si>
  <si>
    <t>2006P/2024</t>
  </si>
  <si>
    <t>0344/2025</t>
  </si>
  <si>
    <t>0506P/2024</t>
  </si>
  <si>
    <t>1812P/2024</t>
  </si>
  <si>
    <t>0531P/2025</t>
  </si>
  <si>
    <t>0363P/2024</t>
  </si>
  <si>
    <t>1187P/2024</t>
  </si>
  <si>
    <t>0533P/2025</t>
  </si>
  <si>
    <t>0686P/2024</t>
  </si>
  <si>
    <t>1602P/2024</t>
  </si>
  <si>
    <t>1924P/2024</t>
  </si>
  <si>
    <t>0084P/2025</t>
  </si>
  <si>
    <t>0725P/2024</t>
  </si>
  <si>
    <t>2031P/2024</t>
  </si>
  <si>
    <t>2012P/2024</t>
  </si>
  <si>
    <t>2078P/2024</t>
  </si>
  <si>
    <t>0962P/2024</t>
  </si>
  <si>
    <t>0142/2025</t>
  </si>
  <si>
    <t>0261/2025</t>
  </si>
  <si>
    <t>0341P/2024</t>
  </si>
  <si>
    <t>0344P/2024</t>
  </si>
  <si>
    <t>0629P/2024</t>
  </si>
  <si>
    <t>1153P/2024</t>
  </si>
  <si>
    <t>1845P/2024</t>
  </si>
  <si>
    <t>1421P/2025</t>
  </si>
  <si>
    <t>0732P/2025</t>
  </si>
  <si>
    <t>0331P/2024</t>
  </si>
  <si>
    <t>1800P/2024</t>
  </si>
  <si>
    <t>0334/2025</t>
  </si>
  <si>
    <t>1539P/2025</t>
  </si>
  <si>
    <t>0281P/2024</t>
  </si>
  <si>
    <t>0274P/2025</t>
  </si>
  <si>
    <t>0286P/2025</t>
  </si>
  <si>
    <t>0340P/2024</t>
  </si>
  <si>
    <t>0280P/2024</t>
  </si>
  <si>
    <t>0318P/2025</t>
  </si>
  <si>
    <t>0283P/2024</t>
  </si>
  <si>
    <t>442/2025</t>
  </si>
  <si>
    <t>23/01/2025</t>
  </si>
  <si>
    <t>[EBP] EMISSÃO DE BOOK DE PLANEJAMENTO
[OM] :2029101161
[Nota/RTI]:14908932
[Doc. Referência]: Memorial Descritivo Lupa LC-303
[Descrição]:LC-303 XV-1223542 Substituir válvula</t>
  </si>
  <si>
    <t>448/2025</t>
  </si>
  <si>
    <t>465/2025</t>
  </si>
  <si>
    <t>EST[2030096731] - LC_0933_RTI_12633030-3-3_Recomenda-se reparo de caldeiraria (substituição) e tratamento/pintura do contraventamento (BE - FR.85 a FR.86) - Fila B3)</t>
  </si>
  <si>
    <t>F0125.000</t>
  </si>
  <si>
    <t>F0125.001</t>
  </si>
  <si>
    <t>STP [2030210837] - LP-789 - 12"-F-B10-1029 - Substituir Trecho de Tubulação</t>
  </si>
  <si>
    <t>F0259.000</t>
  </si>
  <si>
    <t>0478P/2024</t>
  </si>
  <si>
    <t>SS-65/2025</t>
  </si>
  <si>
    <t>06/01/2025</t>
  </si>
  <si>
    <t>0590/2025</t>
  </si>
  <si>
    <t>590/2024</t>
  </si>
  <si>
    <t>591/2025</t>
  </si>
  <si>
    <t>0597/2025</t>
  </si>
  <si>
    <t>23/07/2024</t>
  </si>
  <si>
    <t>21/10/2024</t>
  </si>
  <si>
    <t>07/03/2025</t>
  </si>
  <si>
    <t>01/11/2024</t>
  </si>
  <si>
    <t>21/11/2024</t>
  </si>
  <si>
    <t>12/11/2024</t>
  </si>
  <si>
    <t>08/07/2024</t>
  </si>
  <si>
    <t>03/12/2024</t>
  </si>
  <si>
    <t>03/04/2025</t>
  </si>
  <si>
    <t>28/03/2025</t>
  </si>
  <si>
    <t>11/12/2024</t>
  </si>
  <si>
    <t>28/02/2025</t>
  </si>
  <si>
    <t>03/07/2024</t>
  </si>
  <si>
    <t>05/12/2024</t>
  </si>
  <si>
    <t>05/02/2025</t>
  </si>
  <si>
    <t>20/01/2025</t>
  </si>
  <si>
    <t>23/04/2025</t>
  </si>
  <si>
    <t>22/02/2025</t>
  </si>
  <si>
    <t>08/01/2025</t>
  </si>
  <si>
    <t>26/07/2024</t>
  </si>
  <si>
    <t>23/12/2024</t>
  </si>
  <si>
    <t>17/06/2024</t>
  </si>
  <si>
    <t>04/07/2024</t>
  </si>
  <si>
    <t>08/05/2025</t>
  </si>
  <si>
    <t>02/05/2025</t>
  </si>
  <si>
    <t>25/02/2025</t>
  </si>
  <si>
    <t>15/03/2025</t>
  </si>
  <si>
    <t>14/04/2025</t>
  </si>
  <si>
    <t>29/04/2025</t>
  </si>
  <si>
    <t>19/05/2025</t>
  </si>
  <si>
    <t>28/05/2025</t>
  </si>
  <si>
    <t>08/07/2025</t>
  </si>
  <si>
    <t>14/02/2025</t>
  </si>
  <si>
    <t>09/09/2024</t>
  </si>
  <si>
    <t>17/03/2025</t>
  </si>
  <si>
    <t>14/03/2025</t>
  </si>
  <si>
    <t>07/02/2025</t>
  </si>
  <si>
    <t>10/02/2025</t>
  </si>
  <si>
    <t>03/01/2025</t>
  </si>
  <si>
    <t>21/01/2025</t>
  </si>
  <si>
    <t>12/08/2024</t>
  </si>
  <si>
    <t>24/01/2025</t>
  </si>
  <si>
    <t>23/02/2025</t>
  </si>
  <si>
    <t>31/05/2025</t>
  </si>
  <si>
    <t>15/12/2025</t>
  </si>
  <si>
    <t>25/12/2024</t>
  </si>
  <si>
    <t>30/12/2025</t>
  </si>
  <si>
    <t>31/03/2025</t>
  </si>
  <si>
    <t>04/02/2026</t>
  </si>
  <si>
    <t>28/11/2025</t>
  </si>
  <si>
    <t>22/12/2025</t>
  </si>
  <si>
    <t>08/11/2025</t>
  </si>
  <si>
    <t>P51</t>
  </si>
  <si>
    <t xml:space="preserve"> 25/06/2025</t>
  </si>
  <si>
    <t xml:space="preserve"> 13/06/2025</t>
  </si>
  <si>
    <t xml:space="preserve"> 11/06/2025</t>
  </si>
  <si>
    <t xml:space="preserve"> 29/05/2025</t>
  </si>
  <si>
    <t xml:space="preserve"> 02/06/2025</t>
  </si>
  <si>
    <t xml:space="preserve"> 12/06/2025</t>
  </si>
  <si>
    <t xml:space="preserve"> 25/07/2025</t>
  </si>
  <si>
    <t xml:space="preserve"> 26/06/2025</t>
  </si>
  <si>
    <t xml:space="preserve"> 13/05/2025</t>
  </si>
  <si>
    <t xml:space="preserve"> 18/07/2025</t>
  </si>
  <si>
    <t xml:space="preserve"> 10/06/2025</t>
  </si>
  <si>
    <t xml:space="preserve"> 30/06/2025</t>
  </si>
  <si>
    <t xml:space="preserve"> 16/07/2025</t>
  </si>
  <si>
    <t xml:space="preserve"> 15/07/2025</t>
  </si>
  <si>
    <t xml:space="preserve"> 17/06/2025</t>
  </si>
  <si>
    <t xml:space="preserve"> 28/05/2025</t>
  </si>
  <si>
    <t xml:space="preserve"> 14/07/2025</t>
  </si>
  <si>
    <t xml:space="preserve"> 23/07/2025</t>
  </si>
  <si>
    <t xml:space="preserve"> 24/06/2025</t>
  </si>
  <si>
    <t xml:space="preserve"> 01/07/2025</t>
  </si>
  <si>
    <t xml:space="preserve"> 04/07/2025</t>
  </si>
  <si>
    <t xml:space="preserve"> 10/07/2025</t>
  </si>
  <si>
    <t xml:space="preserve"> 21/07/2025</t>
  </si>
  <si>
    <t xml:space="preserve"> 27/06/2025</t>
  </si>
  <si>
    <t xml:space="preserve"> 29/07/2025</t>
  </si>
  <si>
    <t xml:space="preserve"> 09/07/2025</t>
  </si>
  <si>
    <t xml:space="preserve"> 07/07/2025</t>
  </si>
  <si>
    <t xml:space="preserve"> 28/07/2025</t>
  </si>
  <si>
    <t xml:space="preserve"> 17/07/2025</t>
  </si>
  <si>
    <t xml:space="preserve"> 12/04/2025</t>
  </si>
  <si>
    <t>25/07/23025</t>
  </si>
  <si>
    <t>PPGMII-PRA1-CAM</t>
  </si>
  <si>
    <t>PPGMII-P62-CAM</t>
  </si>
  <si>
    <t>INSUP-P52</t>
  </si>
  <si>
    <t>INSUP-P55</t>
  </si>
  <si>
    <t>[PRO] SERVIÇO DE PROCESSAMENTO
[OM] :2029269547
[Nota/RTI]:000014974575
[Registro PMPC]: 296223
[BP de Referência]: P54-BP-CAM_SS857-2024_OM2029269547_PMPC296223_LC 125
[Descrição]:LC-125 Realizar reparo na escada de BE - EL.38853 x EL.43503
[Fornecimento de Materiais]:
[Não]:Petrobras
[Sim]:Contratada</t>
  </si>
  <si>
    <t>SERVIÇO DE PROCESSAMENTO
[OM]: 2029839355 e 2029839356
[NOTA]: 13277246-1-5 e 13277246-2-7
[LUCAR]: 878 e 879
[PMPC]: 320866 e 320867
[ITEM-MEDIDA]: 1-5 e 2-7
[DESCRIÇÃO DO SERVIÇO]: Realizar serviço de processamento conforme detalhamento realizado pela UTC, referente ao Serviço de Reparo no Vaso de slop do Turret V-533605 e respectivos acessórios.
[DOCS DE REFERÊNCIA]: 
- BP UTC CÓDIGO SINDOTEC P31-BP-CAM_SS1510-2024_OM2029839355 e P-31-DL-CAM-SS-1510-2024_OM-2029839356 (em avanço)
** FORNECIMENTO DE MATERIAIS **
[NÃO] PETROBRAS
[SIM] CONTRATADA
[OBSERVAÇÃO]: SS aberta em avanço para fins de viabilizar o início do suprimento pela contratada. Os quantitativos de fato a serem processo de venda bem como peças serão conforme detalhamento a ser emitido/aprovado.</t>
  </si>
  <si>
    <t>[PRO] SERVIÇO DE PROCESSAMENTO
[OM] :2019633340
[Nota/RTI]:10958960                  
  [Registro PMPC]: 284201
[BP de Referência] :P62-BP-PAR_SS818-2024_OM2019633340_PMPC284201
[Descrição]:LP-359 - 2""-SW-B12-1124 - Substituir Trecho de Tubulação                                                                                                [Não]:Petrobras 
[Sim]:Contratada</t>
  </si>
  <si>
    <t>[PRO] SERVIÇO DE PROCESSAMENTO
[OM] :2023859228
[Nota/RTI]:000012747410 
[Registro PMPC]: 273695
[BP de Referência] : P62-BP-PAR_SS258-2024_OM2023859228_PMPC273695                                                                           
[Descrição]:LP-016 - PSV-5241502 - Instalar PSV Reserva 
 [Não]:Petrobras 
[Sim]:Contratada</t>
  </si>
  <si>
    <t>"[EBP] EMISSÃO DE BOOK DE PLANEJAMENTO
[OM] :2023067698
[Nota/RTI]:12419286
[Doc. Referência]: Projeto com documentação no Sindotec e na pasta "04. Planejamento de Serviços". 
[Descrição]:LC-0013 - ESTRUTURA - Montar mini laydown no módulo 6"</t>
  </si>
  <si>
    <t>"[EBP] EMISSÃO DE BOOK DE PLANEJAMENTO
[OM] :2025444613
[Nota/RTI]:13039248
[Doc. Referência]: Projeto com documentação no Sindotec e na pasta "04. Planejamento de Serviços".
[Descrição]: PC-0004 - Instalação da PSV-5133503 no Sistema de óleo Diesel .</t>
  </si>
  <si>
    <t>LC-0804 - ESTRUTURA - Reparar caldeiraria de estrutura
Guarda-corpo da plataforma do skid do M-C-UC-1231001C-01 do módulo M-02C   está apresentando corrosão moderada e furos, recomenda-se substituição   (reparo de caldeiraria) e posterior tratamento e pintura. 
LC-0805 - ESTRUTURA - Reparar caldeiraria de estrutura
Identificado que o guarda-corpo das plataformas na ré do módulo M-02C   estão apresentando corrosão localizada e rompimento, recomenda-se reparo   de caldeiraria (substituição) e posterior tratamento/pintura.
LC-0806 - ESTRUTURA - Reparar caldeiraria de estrutura
Após inspeção visual, identificado que guarda-corpo da plataforma do   módulo M-02C está apresentando corrosão localizada e rompimento,   recomenda-se reparo de caldeiraria (substituição) e posterior   tratamento/pintura.
LC-0807 - ESTRUTURA - Reparar caldeiraria de estrutura
Guarda-corpo das escadas do módulo M-02C estão apresentando corrosão localizada e furos, recomenda-se reparo de caldeiraria (substituição) e   tratamento/pintura. 
LC-0808 - ESTRUTURA - Reparar caldeiraria de estrutura
Após inspeção visual, foi identificado que o guarda-corpo da rota de   fuga da elevação 35250 (planta de processo) do módulo M-02C está   apresentando corrosão moderada e furos, recomenda-se   substituição/instalação do guardo-corpo.
LC-0809 - ESTRUTURA - Reparar caldeiraria de estrutura
Identificado que a escada de marinheiro e o guarda-corpo do Mezanino do   módulo M-02C estão apresentando ausência de corrente de segurança na   escada e corrosão localizada (rompimento) no guarda-corpo, recomenda-se   reparo de caldeiraria (substituição) e posterior tratamento/pintura do   guarda-corpo do mezanino e instalação de corrente de segurança na escada   de marinheiro.</t>
  </si>
  <si>
    <t>[PRO] SERVIÇO DE PROCESSAMENTO
[OM] :2027715571
[Nota/RTI]:13995223
 [Registro PMPC]:284185
[BP de Referência] :     P62-BP-PAR_SS635-2024_OM2027715571_PMPC284185                                                                       [Descrição]:LP-343 - 10"-W-B10-1018 - Substituir Trecho de Tubulação
[Sim]:Contratada
[Não] Petrobras</t>
  </si>
  <si>
    <t>[PRO] SERVIÇO DE PROCESSAMENTO
[OM] :2027715566
[Nota/RTI]:13995223
[Registro PMPC]:284186 
[BP de Referência] : P62-BP-PAR_SS636-2024_OM2027715566_PMPC284186
[Descrição]:LP-344 - 10""-W-B10-6769 - Substituir Trecho de Tubulação
 [Não]:Petrobras 
[Sim]:Contratada"</t>
  </si>
  <si>
    <t>[PRO] SERVIÇO DE PROCESSAMENTO
[OM] :002026162344
[Nota/RTI]:13275345                 
 [Registro PMPC]: 284173
[BP de Referência] : P62-BP-PAR_SS618-2024_OM2026162344_PMPC284173
[Descrição]:LP-331 - 2""-SW-B12-1175 - Substituir Trecho de Tubulação                                                                                                                 [Não]:Petrobras 
[Sim]:Contratada</t>
  </si>
  <si>
    <t>[PRO] SERVIÇO DE PROCESSAMENTO
[OM] :2027742441
[Nota/RTI]:13487225
[Registro PMPC]:284180
[BP de Referência] :   P62-BP-PAR_SS660-2024_OM2027742441_PMPC284180                                
[Descrição]:LP-338 - 1""-F-B9-1220 - Substituir Trecho de Tubulação
 [Não]:Petrobras 
[Sim]:Contratada</t>
  </si>
  <si>
    <t>"[PRO] SERVIÇO DE PROCESSAMENTO
[OM] :002028215100
[Nota/RTI]:000012399072
[Registro PMPC]:275213
[BP de Referência] : P62-BP-PAR_SS370-2024_OM2028215100_PMPC275213                                                                           [Descrição]:LP-167 - 4""-PC-B9-158 - Substituir Trecho de Tubulação [Não]:Petrobras 
[Sim]:Contratada</t>
  </si>
  <si>
    <t>SERVIÇO DE PROCESSAMENTO
[OM]: 2029317515
[NOTA]: 12633030
[LUCAR]: 568
[PMPC]: 255049
[ITEM-MEDIDA]: 5-5 (5-1)
[DESCRIÇÃO DO SERVIÇO]: Realizar serviço de processamento referente às estruturas a serem substituídas para fins de reparo de caldeiraria no pipe rack 03.
[DOCS DE REFERÊNCIA]: 
- P31-BP-PAR_SS420-2024_OM2029317515_PMPC255049
** FORNECIMENTO DE MATERIAIS **
[NÃO] PETROBRAS
[SIM] CONTRATADA
[OBS]: 
- O escopo original da RTI 12633030-5-5 foi dividido em diversas outras RTIs pela inspeção, estando a RTI 12633030-5-5 (LUCAR 568) com status MEDE MSUC, mas com escopo reduzido em relação ao delineado (que considerou o escopo inicial da referida RTI). 
Assim, as RTIs abrangidas pelos materiais a serem fabricados através desta SS de processamento serão as RTIs abaixo:
- LUCAR 0934: RTI 12633030-5-34;
- LUCAR 0950: RTI 12633030-5-30;
- LUCAR 0951: RTI 12633030-5-31;
- LUCAR 0955: RTI 12633030-5-36;
- LUCAR 0956: RTI 12633030-5-37;
- LUCAR 0957: RTI 12633030-5-38;
- LUCAR 0958: RTI 12633030-5-39.</t>
  </si>
  <si>
    <t>[PRO] SERVIÇO DE PROCESSAMENTO
[OM] :2028208601
[Nota/RTI]:000014855377
 [Registro PMPC]: 273688
[BP de Referência] : P62-BP-PAR_SS251-2024_OM2028208601_PMPC273688                                                                                 [Descrição]:LP-009 - PSV-1235223A - Instalar PSV Reserva
[Não]:Petrobras 
[Sim]:Contratada</t>
  </si>
  <si>
    <t>[PRO] SERVIÇO DE PROCESSAMENTO
[OM] :2024236436
[Nota/RTI]:000012943454
[Registro PMPC]: 
[BP de Referência] :                                                                              
[Descrição]:LP-013 - PSV-5135007 - Instalar PSV Reserva                                                               [Não]:Petrobras 
[Sim]:Contratada</t>
  </si>
  <si>
    <t>SERVIÇO DE PROCESSAMENTO
[OM]: 2028716878
[NOTA]: 14657862
[ITEM-MEDIDA]: N/A
[LUPA]: 0652
[PMPC]: 272705
[DESCRIÇÃO DO SERVIÇO]: Realizar serviço de processamento conforme detalhamento realizado pela UTC (documentação encaminhada à contratada), Reparo de grade de piso
[DOCS DE REFERÊNCIA]: 
- BP UTC CÓDIGO SINDOTEC: P31-BP-CAM_SS1125-2024_OM2028716878_PMPC272705
** FORNECIMENTO DE MATERIAIS **
[NÃO] PETROBRAS
[SIM] CONTRATADA</t>
  </si>
  <si>
    <t>Eliminar interferência entre a linha e o colar de passagem entre o main deck e o piso da AV.Brasil , Módulo 07 - 1° Piso .
LC-0472 - 10"-PC-GX16-1316 - Eliminar Intereferência - HH
LC-0475 - 10"-PC-GX16-1306 - Eliminar Intereferência - HH
Realizar a instalação de grampo "U" no suporte. Remover a sela colada e instalar barras de acetal neste suporte. 
LC-0483 - 2"-PC-GX16P-127 - Instalar grampo U e barra de acetal</t>
  </si>
  <si>
    <t>Eliminar interferência entre a linha e o colar de passagem entre o main deck e o piso da AV.Brasil , Módulo 07 - 1° Piso .
Além disso, contemplar também as lucares :
LC-0481 - 10"-PC-GX16P-1326 - Eliminar Interferência
LC-0482 - 10"-PC-GX16P-1326 - Fixar suporte</t>
  </si>
  <si>
    <t xml:space="preserve">LC-1087 - 12"-FL-B7R-2002 - Fixar suporte com guia
Instalar guia GT-01 no suporte da linha 12"-FL-B7R-2002. </t>
  </si>
  <si>
    <t>LC-0955 - ANALISADOR DE GASES - Instalar suportes
LC-0956 - ANALISADOR DE GASES - Instalar suportes
LC-0959 - ANALISADOR DE GASES - Instalar suportes
LC-0960 - ANALISADOR DE GASES - Instalar suportes
LC-0987 - ANALISADOR DE GASES - Instalar suportes
LC-0988 - ANALISADOR DE GASES - Instalar suportes
LC-0989 - ANALISADOR DE GASES - Instalar suportes
LC-0990 - ANALISADOR DE GASES - Instalar suportes
LC-1036 - ANALISADOR DE GASES - Instalar suportes
LC-1037 - ANALISADOR DE GASES - Instalar suportes
LC-1038 - ANALISADOR DE GASES - Instalar suportes
LC-1039 - ANALISADOR DE GASES - Instalar suportes
LC-1061 - ANALISADOR DE GASES - Instalar suportes
LC-1062 - ANALISADOR DE GASES - Instalar suportes
LC-1063 - ANALISADOR DE GASES - Instalar suportes
LC-1064 - ANALISADOR DE GASES - Instalar suportes
LC-1065 - ANALISADOR DE GASES - Instalar suportes
LC-1066 - ANALISADOR DE GASES - Instalar suportes
LC-1069 - ANALISADOR DE GASES - Instalar suportes
LC-1070 - ANALISADOR DE GASES - Instalar suportes
LC-1305 - ANALISADOR DE GASES - Instalar suportes
LC-1306 - ANALISADOR DE GASES - Instalar suportes
LC-1307 - ANALISADOR DE GASES - Instalar suportes
LC-1308 - ANALISADOR DE GASES - Instalar suportes
INSTALAÇÃO DOS SUPORTES DE FIXAÇÃO DOS AST's .</t>
  </si>
  <si>
    <t>[PRO] SERVIÇO DE PROCESSAMENTO
[OM] :2028524781
[Nota/RTI]:000013624708
[Registro PMPC]: 274326
[BP de Referência] :   P62-BP-PAR_SS270-2024_OM2028524781_PMPC274326                                                                         [Descrição]:LP-123 - 3""-F-B10-163 - Substituir Trecho de Tubulação
 [Não]:Petrobras 
[Sim]:Contratada"</t>
  </si>
  <si>
    <t>[PRO] SERVIÇO DE PROCESSAMENTO
[OM] :2027658254
[Nota/RTI]:14446682
 [Registro PMPC]:284200 
[BP de Referência] :   P62-BP-PAR_SS655-2024_OM2027658254_PMPC284200                                                                         [Descrição]:LP-358 - 16""-IW-B9-013 - Substituir Trecho de Tubulação  
[Não]:Petrobras 
[Sim]:Contratada</t>
  </si>
  <si>
    <t>[PRO] SERVIÇO DE PROCESSAMENTO
[OM] :2027715567
[Nota/RTI]:13995223 
 [Registro PMPC]:284209
[BP de Referência] : P62-BP-PAR_SS652-2024_OM2027715567_PMPC284209                                                                           [[Descrição]:LP-367 - 14"-W-B10-043 - Substituir Trecho de Tubulação
  [Não]:Petrobras 
[Sim]:Contratada</t>
  </si>
  <si>
    <t>[EBP] EMISSÃO DE BOOK DE PLANEJAMENTO
[OM] :2028715182
[Nota/RTI]:15117124
[Doc. Referência]: Memorial Descritivo Lupa LP-451 - 2""-F-BX18-004 - Substituir Trecho de Tubulação
[Descrição]:LP-451 - 2""-F-BX18-004 - Substituir Trecho de Tubulação</t>
  </si>
  <si>
    <t>[EBP] EMISSÃO DE BOOK DE PLANEJAMENTO
[OM] :2028936583
[Nota/RTI]:15213786-1-5
[Doc. Referência]: Memorial Descritivo Lupa LP-696 - 8""-F-B10-141 - Substituir Trecho de Tubulação
[Descrição]:LP-696 - 8""-F-B10-141 - Substituir Trecho de Tubulação</t>
  </si>
  <si>
    <t>Instalar pisos gradeados no M10A em substituição aos pranchões de andaime. 
Em atendimento a AÇÃO CORRETIVA do RTA - UO-RIO/ATP-RO/OP-P62 2018/0104A.004.
Deverá ser adequirido o piso e substituição dos pisos do M10A que estão oxidados.
Além disso , contemplar a lucar :
LC-0143 - GRADE DE PISO - Substituir grade de piso</t>
  </si>
  <si>
    <t>[PRO] SERVIÇO DE PROCESSAMENTO
[OM] :2023206858
[Nota/RTI]:000012492548                                  
 [Registro PMPC]: 273690
[BP de Referência] : P62-BP-PAR_SS253-2024_OM2023206858_PMPC273690
[Descrição]:LP-011 - PSV-1223011 - Instalar PSV Reserva                                                                                                                                    [Não]:Petrobras 
[Sim]:Contratada</t>
  </si>
  <si>
    <t>[PRO] SERVIÇO DE PROCESSAMENTO
[OM] :2023206963
[Nota/RTI]:000012492361                               
[Registro PMPC]: 273691
[BP de Referência] : P62-BP-PAR_SS254-2024_OM2023206963_PMPC273691
[Descrição]:LP-012 - PSV-1223010 - Instalar PSV Reserva                                                                                                                              [Não]:Petrobras 
[Sim]:Contratada</t>
  </si>
  <si>
    <t>[PRO] SERVIÇO DE PROCESSAMENTO
[OM] :2019009694
[Nota/RTI]:000010958960                  
[Registro PMPC]: 274470
[BP de Referência] : P62-BP-PAR_SS274-2024_OM2019009694_PMPC274470
[Descrição]:LP-126 - 4""-SW-B12-057 - Substituir Trecho de Tubulação                                                                                                                       [Não]:Petrobras 
[Sim]:Contratada</t>
  </si>
  <si>
    <t>[PRO] SERVIÇO DE PROCESSAMENTO
[OM] :2018681350
[Nota/RTI]:000010958960               
 [Registro PMPC]: 274482
[BP de Referência] : P62-BP-PAR_SS276-2024_OM2018681350_PMPC274482
[Descrição]:LP-128 - 3""-SW-B12-1151 - Substituir Trecho de Tubulação                                                                                                                   [Não]:Petrobras 
[Sim]:Contratada</t>
  </si>
  <si>
    <t>[EBP] EMISSÃO DE BOOK DE PLANEJAMENTO
[OM] :2029611496
[Nota/RTI]:14975496-1-1
[Doc. Referência]: Memorial Descritivo Lupa LP-386 - 12""-DA-B9-1415 - Substituir Trecho de Tubulação
[Descrição]:LP-386 - 12""-DA-B9-1415 - Substituir Trecho de Tubulação</t>
  </si>
  <si>
    <t>"[PRO] SERVIÇO DE PROCESSAMENTO
[OM] :2023206580
[Nota/RTI]:000012492057
[Registro PMPC]: 
[BP de Referência] : 
  [Descrição]:LP-017 - PSV-1227170 - Instalar PSV Reserva                                                                      [Não]:Petrobras 
[Sim]:Contratada"</t>
  </si>
  <si>
    <t>[PRO] SERVIÇO DE PROCESSAMENTO
[OM] :2029258079
[Nota/RTI]:14970684
[Registro PMPC]:96347
[BP de Referência] : P54-BP-CAM_SS1065-2024_OM2029258079_PMPC296347-LC-249
[Descrição]:LC-249 P01A Plataforma do vaso EL.34203 V-UC-123101B-02
[Sim]:Contratada
 [Não] Petrobras</t>
  </si>
  <si>
    <t>"[EBP] EMISSÃO DE BOOK DE PLANEJAMENTO
[OM] :2027784962
[Nota/RTI]:13487225-1-51
[Doc. Referência]: Memorial Descritivo Lupa LP-340 - 1-1/2""-F-B10-100 - Substituir Trecho de Tubulação
[Descrição]:LP-340 - 1-1/2""-F-B10-100 - Substituir Trecho de Tubulação"</t>
  </si>
  <si>
    <t>Realizar a adequação do suporte, com a instalação   das guias laterais, conforme especificado em projeto. 
Além disso contemplar também as lucares :
LC-0463 - 10"-PC-GX16-1363 - Fixar suporte
LC-0464 - 10"-PC-GX16-123 - Fixar suportes
LC-0466 - 10"-PC-GX16-123 - Fixar suporte
LC-0467 - 10"-PC-GX16-123 - Instalar barra de acetal
LC-0479 - 10"-PC-GX16P-011 - Fixar suporte</t>
  </si>
  <si>
    <t>[PRO] SERVIÇO DE PROCESSAMENTO
[OM] :2027979433
[Nota/RTI]:14334540
[Registro PMPC]:284219.
[BP de Referência] :  _P62-BP-PAR-SS668-2024-OM2027979433-PMPC284219 
 [Descrição]:LP-377 - 14""-P-B10-137-HC - Substituir tomadas do PDI-1223018
 [Não]:Petrobras 
[Sim]:Contratada</t>
  </si>
  <si>
    <t>LC-0187 - 1"-BG-B10-34072 - Substituir trecho de linha
Durante a realização de tratamento mecânico e pintura em atendimento a   13201922-1-17, a linha 1"-BG-B10-34072 apresentou furos causados por corrosão atmosférica severa.
Aberta nota ZF 14855238 e realizado a aplicação de reparo temporário qualificado com material compósito. 
Recompor integridade da  1"-BG-B10-3407.
Localização: Main Deck BE - Trecho em frente ao TQ-Z-5241601.</t>
  </si>
  <si>
    <t>[PRO] SERVIÇO DE PROCESSAMENTO
[OM] :2018986665
[Nota/RTI]:10958960     
 [Registro PMPC]: 284202
[BP de Referência] : P62-BP-PAR_SS821-2024_OM2018986665_PMPC284202
[Descrição]:LP-360 - 2""-SW-B12-1124 - Substituir Curva e Trecho de Tubulação                                                                                            [Não]:Petrobras 
[Sim]:Contratada</t>
  </si>
  <si>
    <t>[PRO] SERVIÇO DE PROCESSAMENTO
[OM] :2024236444
[Nota/RTI]:0000129434554
  [Registro PMPC]: 273693
[BP de Referência] : P62-BP-PAR_SS256-2024_OM2024236444_PMPC273693                                                                              [Descrição]:LP-014 - PSV-5133509 - Instalar PSV Reservaa                                                               [Não]:Petrobras 
[Sim]:Contratada</t>
  </si>
  <si>
    <t>[PRO] SERVIÇO DE PROCESSAMENTO
[OM] :2019633288
[Nota/RTI]:10958960   
 [Registro PMPC]: 284203 
[BP de Referência] : P62-BP-PAR_SS822-2024_OM2019633288_PMPC284203                                                                                         [Descrição]:LP-361 - 2""-SW-B12-1124 - Substituir Curva e Trechos de Tubulação                                                                                        [Não]:Petrobras 
[Sim]:Contratada</t>
  </si>
  <si>
    <t>[PRO] SERVIÇO DE PROCESSAMENTO
[OM] :2028684064
[Nota/RTI]:15089263
[Registro PMPC]:287187
[BP de Referência] :  P62-BP-PAR_SS454-2024_OM2028684064_PMPC287187 
[Descrição]:LP-454 - 16"-IW-B9-014 - Substituir Tomada do PDIT-5124017
[Sim]:Contratada
 [Não] Petrobras</t>
  </si>
  <si>
    <t>[PRO] SERVIÇO DE PROCESSAMENTO
[OM] :002029612433
[Nota/RTI]:000013675655
[Registro PMPC]:304776  
[BP de Referência] :     P62-BP-PAR_SS1139-2024_OM2029612433_PMPC304776                                                                       [Descrição]:LP-694 - 16""-IW-B9-7506 - Substituir Trecho de Tubulação
[Sim]:Contratada 
 [Não] Petrobras</t>
  </si>
  <si>
    <t>[PRO] SERVIÇO DE PROCESSAMENTO
[OM] :2029277691
[Nota/RTI]:10729032                            
 [Registro PMPC]: 296418
[BP de Referência] :P54-BP-CAM_SS1100-2024_OM2029277691_PMPC296418 - LC - 320
[Descrição] :LC-320 V-512501 (zeppelin) Substituir e instalar estrutura da plataforma gradeada do vaso                                                                                                                                     [Não]:Petrobras 
[Sim]:Contratada</t>
  </si>
  <si>
    <t>[PRO] SERVIÇO DE PROCESSAMENTO
[OM] :2024420345
[Nota/RTI]:12984537                                                        [Registro PMPC]:
[BP de Referência] :                                                                            [Descrição]:LP-396 - 10"-DA-B9-1561 - Substituir Trecho de Tubulação
[Sim]:Contratada</t>
  </si>
  <si>
    <t>[EBP] EMISSÃO DE BOOK DE PLANEJAMENTO
[OM] :2029625222
[Nota/RTI]:15549821
[Doc. Referência]: Memorial Descritivo Lupa LP-713 - 1""-HWP-C4-1042 - Desconectar a Linha do Header de Água Quente
[Descrição]:LP-713 - 1""-HWP-C4-1042 - Desconectar a Linha do Header de Água Quente</t>
  </si>
  <si>
    <t>[PRO] SERVIÇO DE PROCESSAMENTO
[OM] :2019633355
[Nota/RTI]:10958960                           
 [Registro PMPC]: 284196
[BP de Referência] :P62-BP-PAR_SS817-2024_OM2019633355_PMPC284196
[Descrição]:LP-354 - 2-SW-B12-1124 - Substituir Trecho de Tubulação                                                                                                         [Não]:Petrobras 
[Sim]:Contratada</t>
  </si>
  <si>
    <t>[PRO] SERVIÇO DE PROCESSAMENTO
[OM] :2027697454
[Nota/RTI]:13487225
[Registro PMPC]: 284178
[BP de Referência] : P62-BP-PAR_SS622-2024_OM2027697454_PMPC284178                           
[Descrição]:LP-336 - 2""-F-B10-1114 - Substituir Trecho de Tubulação 
 [Não]:Petrobras 
[Sim]:Contratada</t>
  </si>
  <si>
    <t>Emissão de Book de Planejamento (EBP)
[OM]: 2027010283
[NOTA]: 14213798
[MEDIDA]:
[DESCRIÇÃO DO SERVIÇO]:   Calderaria - Reparar escada de acesso ao patamar inferior (mezanino) e   guarda corpos com corrosão acentuada do mezanino do Mooring C = 10/C20/C30/C40 . * Localização: Mezanino Ancoragem C10/C20/C30/C40 * Emitente: E2 * Executante: POLI * **Reparo de Escada de acesso e Guarda corpos Mezanino (Mooring   C10/C20/C30/C40)
[REFERÊNCIAS] : BP P-52-SS14.2023 NMVárias - BPE p. com</t>
  </si>
  <si>
    <t>SERVIÇO DE PROCESSAMENTO
[OM]: 2028860853; 
[NOTA]: 12660936; 
[ITEM-MEDIDA]: 1-1 (1-1); 
[ITEM LUCAR]: 585;
[REGISTRO PMPC]: 255080;
[DESCRIÇÃO DO SERVIÇO]: Realizar serviço de processamento referente Tratamento e pintura na estrutura do Sistema de Offloading e caldeiraria no guarda-corpo.
[REFERÊNCIAS]: Book de planejamento P31-BP-CAM_SS424-2024_OM2028860853_PMPC255080
** FORNECIMENTO DE MATERIAIS **
[NÃO] PETROBRAS
[SIM] CONTRATADA</t>
  </si>
  <si>
    <t>"[EBP] EMISSÃO DE BOOK DE PLANEJAMENTO
[OM] :2029327999
[Nota/RTI]:15175763
[Doc. Referência]: Projeto com documentação no Sindotec e na pasta "04. Planejamento de Serviços".
[Descrição]:
LC-0014 - FIT1223023A - Adeq. piso para medidor"
LC-0015 - FIT1223023B - Adeq. piso para medidor"</t>
  </si>
  <si>
    <t>LC-1166 - 16"-PC-CX16-111 - Substituir válvula
Substituir válvula instalada na tomada de proa do FIT-1231100B que está   fora da especificação de projeto da linha 16"-PC-CX16-111. A válvula   especificada para a tomada deve ser uma VEX-208, conforme ET-200 da   unidade.</t>
  </si>
  <si>
    <t>[EBP] EMISSÃO DE BOOK DE PLANEJAMENTO
[OM] :2028962021
[Nota/RTI]:15250489
[Doc. Referência]: Memorial Descritivo Lupa LP-219 - V-5115001 - Vaso Hidrofórico - Apoiar Insp. Int. NR13
[Descrição]:LP-219 - V-5115001 - Vaso Hidrofórico - Apoiar Insp. Int. NR13</t>
  </si>
  <si>
    <t>LC-0186 - 4"-CNI-BX2-6042 - Substituir trecho de linha
LC-0189 - 8"-CNI-BX2-6025 - Substituir trecho de linha
Substituir ou reparar conforme ASME PCC-2, o trecho da linha 4"-CNI-BX2-6042, que encontra-se com pites dispersos e consequente perda de fluido para bacia de contenção do TQ-Z-1251001.
Localização: Módulo 10A, 1° piso, drenagem do TQ-Z-1251001.</t>
  </si>
  <si>
    <t>[PRO] SERVIÇO DE PROCESSAMENTO
[OM] :2027715567
[Nota/RTI]:13995223
 [Registro PMPC]:284239
[BP de Referência] :   P62-BP-PAR-SS653-2024-OM2027715567-PMPC284239
 [Descrição]:LP-397 - 14"-W-B10-041 - Substituir Trecho de Tubulação
[Sim]:Contratada</t>
  </si>
  <si>
    <t>EXECUÇÃO DE SERVIÇO TÉCNICO EM PPU
[OM]: 2030085440; 
[NOTA]: 8935507; 
[ITEM-MEDIDA]: NA; 
[ITEM LUCAR]: 0186;
[REGISTRO PMPC]: 255235.
[DESCRIÇÃO DO SERVIÇO]: Adequação das Linhas do Sistema de Tratamento de Água Produzida do Trem de Tratamento lado P-25 (Bombordo) da Plataforma P-31.
[NÃO] NECESSIDADE DE ENTREGA DO DATA BOOK
[REFERÊNCIAS]:
- Book de Planejamento: P31-UMS.2021-BPII-SS-0178-2020-OM2018436225-LC265
Disponível em: http://npaa7588.petrobras.biz/WebFacil3/structBrTecEng.aspx?OBID=2H8EA000A.
- Databook de Fabricação: P31-UMS.2021-DBF-SS-0178-2020-OM2018436225-LC265
Disponível em: http://npaa7588.petrobras.biz/WebFacil3/structBrTecEng.aspx?OBID=2Q1WH002A.
[OBSERVAÇÃO]:
- O processamento deverá ser conforme Databook de Fabricação emitido por outra contratada;
- Orçamento encaminhado pela contratada em avanço e em anexo a esta SS.
[SS DE PROCESSAMENTO]: N/A.</t>
  </si>
  <si>
    <t>EMISSÃO DE BOOK DE PLANEJAMENTO
[OM]: 2027811849; 
[NOTA]: 9636800; 
[ITEM-MEDIDA]: 6-10 (6-2); 
[ITEM LUCAR]: 391;
[REGISTRO PMPC]: 255037;
[DESCRIÇÃO DO SERVIÇO]: Emitir BP para serviços de Substituição de trecho da linha 1½"-CN-B2-009, disposta na Casa de Bombas da Plataforma P-31.
[REFERÊNCIAS]: Definição de Escopo, Fotos e Relatórios compartilhados junto à contratada via BDOC.</t>
  </si>
  <si>
    <t>[EBP] EMISSÃO DE BOOK DE PLANEJAMENTO
[OM] : 2027340224
[Nota/RTI]: 13555955-1-40
[Descrição]: LC-1185 - 2"-FG-B10-1286 - Substituir trecho de linha.</t>
  </si>
  <si>
    <t>SERVIÇO TÉCNICO EM PPU
[OM]: 2029887949; 
[NOTA]:15667607; 
[ITEM-MEDIDA]: 1-1 (1.1);  
[ITEM LUCAR]: 0954;
[REGISTRO PMPC]: 331262.
[DESCRIÇÃO DO SERVIÇO]: Serviços de recomposição da coluna seccionada na plataforma de PSV dos permutadores na Área 05 da Planta de Processos.
[SIM] NECESSIDADE DE ENTREGA DO DATA BOOK
[BP DE REFERÊNCIA]: N/A
[SS DE PROCESSAMENTO]: N/A
[REFERÊNCIAS]:
- Relatório de Inspeção;
- Anexos da Nota/RTI no SAP;
- Environ;
- Plan360;
- Documentação do SINDOTEC.</t>
  </si>
  <si>
    <t>EMISSÃO DE BOOK DE PLANEJAMENTO
[OM]: 2029333877; 
[NOTA]: 14011806; 
[ITEM-MEDIDA]: NA; 
[ITEM LUPA]: 0146;
[REGISTRO PMPC]: 296185.
[DESCRIÇÃO DO SERVIÇO]: Emitir BP para serviços de instalação de Corta Chamas na linha 20"-F-B10-506 do Sistema de Flare da P-31, conforme escopo indicado no projeto detalhado associado à nota ZE 13037805.
[REFERÊNCIAS]: 
- Projeto Detalhado da Nota ZE 13037805;
- Escopo indicado na Nota e anexos; 
- Definição de Escopo;
- Plan360;
- Environ;
- Relatórios compartilhados junto à contratada via BDOC.
[OBS 1]: É responsabilidade do delineador verificar adequadamente o escopo da nota de manutenção bem como a definição de escopo, além de rastrear a documentação necessária.
[OBS 2]: Atentar para o bloco associado à nota ZE 13037805 no Environ, que deverá ser utilizado como subsídio para a elaboração da documentação do Book de Planejamento.</t>
  </si>
  <si>
    <t>Realizar confecção dos suportes dos equipamentos .</t>
  </si>
  <si>
    <t>Verificar definição de Escopo.
LC-0715 - 6"-DA-B9-3202 - Substituir trecho de linha
Verificado que a linha de 6"-DA-B9-3202 encontrasse com corrosão severa, com isso, solicitamos a substituição a partir da curva entre o offloading de POPA e a bomba de combate a incêndio de bombordo até   overboard, além dos seus suportes de sustentação.</t>
  </si>
  <si>
    <t>LC-1084 - 12"-F-B10-1029 - Fixar suporte com guia
Ajustar suporte que está apoiando na viga e instalar guia axial.</t>
  </si>
  <si>
    <t>LC-1168 - 16"-BG-B10-24500 - Instalar suporte e pintar linha
Remover suporte provisório de eletro-calha que se encontra apoiado na linha 16"-BG-B10-24500.</t>
  </si>
  <si>
    <t>Realizar substituição de suporte.
Suporte e base do suporte dos PIT's Hipps do Manifold de Produção em estado de corrosão acentuada. 
Base do painel de acionamento das SDV-1223019 e 048 do Manifold de Produção com corrosão acentuada.
Além disso , comtemplar as lucares :
LC-0069 - SUPORTE - Substituir suporte
LC-0070 - SUPORTE - Substituir suporte</t>
  </si>
  <si>
    <t>EXECUÇÃO DE SERVIÇO TÉCNICO EM PPU
[OM]: 2028757883;
[NOTA]:15140546;
[ITEM-MEDIDA]: N/A;  
[ITEM LUCAR]: 0969; 
[REGISTRO PMPC]: 331277.
[DESCRIÇÃO DO SERVIÇO]: Serviço de Processamento de Spreader-bar para transporte de Baleeira conforme Projeto Detalhado em anexo.
**FORNECIMENTO DE MATERIAIS**
[NÃO] PETROBRAS
[SIM] CONTRATADA
[NÃO] MISTO
[BP DE REFERÊNCIA]: N/A.
[OBSERVAÇÕES]: 
- Suprimento a ser iniciado em avanço conforme lista de materiais do projeto detalhado n° DE-3010.31-9214-140-P67-002 (disponível em http://npaa7588.petrobras.biz/WebFacil3/structBrTecEng.aspx?OBID=2UFU0002A).
- Orçamento encaminhado pela contratada em anexo (ajustado para contemplar apenas os quantitativos referentes ao spread-bar).
- A SS é apenas de processamento, mas teve o título e indicação de serviço ajustados para atender ao modelo indicado pela fiscalização.</t>
  </si>
  <si>
    <t>[PRO] SERVIÇO DE PROCESSAMENTO
[OM] :2019633342
[Nota/RTI]:10958960                   
 [Registro PMPC]: 284195
[BP de Referência] : P62-BP-PAR_SS816-2024_OM2019633342_PMPC284195
[Descrição]:LP-353 - 2""-SW-B12-1124 - Substituir Trecho de Tubulação                                                                                                           [Não]:Petrobras 
[Sim]:Contratada</t>
  </si>
  <si>
    <t>"[EBP] EMISSÃO DE BOOK DE PLANEJAMENTO
[OM] :2024231391
[Nota/RTI]:12492384-1-18
[Doc. Referência]: Memorial Descritivo Lupa LP-742 - 4""-PC-B9-007 - Substituir Trecho de Tubulação
[Descrição]:LP-742 - 4""-PC-B9-007 - Substituir Trecho de Tubulação"</t>
  </si>
  <si>
    <t>[PRO] SERVIÇO DE PROCESSAMENTO
[OM] :002027078500
[Nota/RTI]:000013704115
 [Registro PMPC]: 
[BP de Referência] :                                                                            [Descrição]:LP-311 - 8""-PCW-B11-7500 - Substituir Trecho de Tubulação
 [Não]:Petrobras 
[Sim]:Contratada</t>
  </si>
  <si>
    <t>[EBP] EMISSÃO DE BOOK DE PLANEJAMENTO
[OM] :002028961154
[Nota/RTI]:000015249929
[Doc. Referência]: Memorial Descritivo Lupa LP-151 - V-Z-5412001 - Vaso da Unid de Compressão da FGRU - Apoiar Insp. Int. NR13
[Descrição]:LP-151 - V-Z-5412001 - Vaso da Unid de Compressão da FGRU - Apoiar Insp. Int. NR13</t>
  </si>
  <si>
    <t>[EBP] EMISSÃO DE BOOK DE PLANEJAMENTO
[OM] :002028961157
[Nota/RTI]:000015249933
[Doc. Referência]: Memorial Descritivo Lupa LP-154 - V-Z-1227001-03 - Vaso Acumulador de TEG - Apoiar Insp. Int. NR13
[Descrição]:LP-154 - V-Z-1227001-03 - Vaso Acumulador de TEG - Apoiar Insp. Int. NR13</t>
  </si>
  <si>
    <t>[EBP] EMISSÃO DE BOOK DE PLANEJAMENTO
[OM] :2027658253
[Nota/RTI]:14446682-1-1
[Doc. Referência]: Memorial Descritivo Lupa LP-370 - 16""-SW-B12-7500 - Substituir Trecho de Tubulação
[Descrição]:LP-370 - 16""-SW-B12-7500 - Substituir Trecho de Tubulação</t>
  </si>
  <si>
    <t>[EBP] EMISSÃO DE BOOK DE PLANEJAMENTO
[OM] :2028425617
[Nota/RTI]:14972580
[Doc. Referência]: Memorial Descritivo Lupa LP-001 - Plano de Infraestrutura
[Descrição]:LP-001 - Plano de Infraestrutura</t>
  </si>
  <si>
    <t>[EBP] EMISSÃO DE BOOK DE PLANEJAMENTO
[OM] :2027338438
[Nota/RTI]:14397823
[Doc. Referência]: Memorial Descritivo Lupa LP-581 - FIT-5412006 - Substituir Medidor
[Descrição]:LP-581 - FIT-5412006 - Substituir Medidor</t>
  </si>
  <si>
    <t>SERVIÇO TÉCNICO EM PPU
[OM] : 2030210837
[Nota/RTI]: 13624708-40-100
[DESCRIÇÃO DO SERVIÇO]: LP-789 - 12""-F-B10-1029 - Substituir Trecho de Tubulação
[Doc. Referência]: Memorial Descritivo Lupa LP-789 - 12""-F-B10-1029 - Substituir Trecho de Tubulação
NECESSIDADE DE ENTREGA DO DATA BOOK: SIM
FORNECIMENTO DE MATERIAIS
[NÃO] PETROBRAS
[SIM ] CONTRATADA</t>
  </si>
  <si>
    <t>[EBP] EMISSÃO DE BOOK DE PLANEJAMENTO
[OM] :002028961160
[Nota/RTI]:000015250032
[Doc. Referência]: Memorial Descritivo Lupa LP-156 - V-1235001B - Retrofit dos Vasos da Amina - Apoiar Insp. Int. NR13
[Descrição]:LP-156 - V-1235001B - Retrofit dos Vasos da Amina - Apoiar Insp. Int. NR13</t>
  </si>
  <si>
    <t>[EBP] EMISSÃO DE BOOK DE PLANEJAMENTO
[OM] :002028961149
[Nota/RTI]:000015249840
[Doc. Referência]: Memorial Descritivo Lupa LP-146 - V-T-1233001/T-1233001 - Vaso Depurador e Torre Contatora de Glycol - Apoiar Insp. Int. NR13
[Descrição]:LP-146 - V-T-1233001/T-1233001 - Vaso Depurador e Torre Contatora de Glycol - Apoiar Insp. Int. NR13</t>
  </si>
  <si>
    <t>[EBP] EMISSÃO DE BOOK DE PLANEJAMENTO
[OM] :002028959085
[Nota/RTI]:000015249645
[Doc. Referência]: Memorial Descritivo Lupa LP-143 - SG-1223002 - Vaso Separador de Produção - Apoiar Insp. Int. NR13
[Descrição]:LP-143 - SG-1223002 - Vaso Separador de Produção - Apoiar Insp. Int. NR13</t>
  </si>
  <si>
    <t>EMISSÃO DE BOOK DE PLANEJAMENTO
[OM]: 2027807669; 
[NOTA]: 12386753; 
[ITEM-MEDIDA]: 13-38 (13-4); 
[ITEM LUCAR]: 036;
[REGISTRO PMPC]: 255059;
[DESCRIÇÃO DO SERVIÇO]: Emitir BP para serviços de Pintura da tubulação 6"-P-B10-356, localizada na Planta de Processo da Plataforma P-31.
[REFERÊNCIAS]: Definição de Escopo, Fotos e Relatórios compartilhados junto à contratada via BDOC.</t>
  </si>
  <si>
    <t>[PRO] SERVIÇO DE PROCESSAMENTO
[OM] :002027104450
[Nota/RTI]:000013624708
[Registro PMPC]: 284210   
[BP de Referência] :   P62-BP-PAR_SS628-2024_OM2027104450_PMPC284210
[Descrição]:LP-368 - 2"-F-B10-1057 - Substituir Trecho de Tubulação
  [Não]:Petrobras 
[Sim]:Contratada</t>
  </si>
  <si>
    <t>SERVIÇO TÉCNICO EM PPU
[OM] : 2029156840
[Nota/RTI]: 15347893
[DESCRIÇÃO DO SERVIÇO]: LP-782 - TI-5412004 - Substituir termômetro.
[Doc. Referência]: Memorial Descritivo Lupa LP-782 - TI-5412004 - Substituir termômetro.
NECESSIDADE DE ENTREGA DO DATA BOOK: SIM
FORNECIMENTO DE MATERIAIS
[NÃO] PETROBRAS
[SIM ] CONTRATADA</t>
  </si>
  <si>
    <t>[EBP] EMISSÃO DE BOOK DE PLANEJAMENTO
[OM] :2028704655
[Nota/RTI]:15117194
[Doc. Referência]: Memorial Descritivo Lupa LP-139
[Descrição]:LP-139 - V-5135001 - Vaso de Gás Combustível - Apoiar Insp. Int. NR13</t>
  </si>
  <si>
    <t>[EBP] EMISSÃO DE BOOK DE PLANEJAMENTO
[OM] :002028961153
[Nota/RTI]:000015249847
[Doc. Referência]: Memorial Descritivo Lupa LP-150 - TA-5412001 - Inspeção do Flare - Apoiar Insp. Int. NR13
[Descrição]:LP-150 - TA-5412001 - Inspeção do Flare - Apoiar Insp. Int. NR13</t>
  </si>
  <si>
    <t>EMISSÃO DE BOOK DE PLANEJAMENTO
[OM]: 2027809528; 
[NOTA]: 9083556; 
[ITEM-MEDIDA]: 1-1 (1.1); 
[ITEM LUCAR]: 182;
[REGISTRO PMPC]: 255126;
[DESCRIÇÃO DO SERVIÇO]: Emitir BP para serviços de Reconstituição da base do berço de popa do P-UC-122301-A-03, localizado na Planta de Processo da Plataforma P-31.
[REFERÊNCIAS]: Definição de Escopo, Fotos e Relatórios compartilhados junto à contratada via BDOC.</t>
  </si>
  <si>
    <t>[EBP] EMISSÃO DE BOOK DE PLANEJAMENTO
[OM] :2029128148
[Nota/RTI]:14518124
[Doc. Referência]: Memorial Descritivo Lupa LP-138
[Descrição]:LP-138 - P-5124002 - Substituir linhas em AC por Superduplex</t>
  </si>
  <si>
    <t>REVISÃO, EMISSÃO DE DOCUMENTOS E AVALIAÇÃO DE ADERÊNCIA DO BOOK DE PLANEJAMENTO (ITEM 5.11 TOPICO III DO CONTRATO)¿¿
[OM]: 2028981944; 
[NOTA]:12633030; 
[ITEM-MEDIDA]: 1-25;  (1.10)
[DESCRIÇÃO DO SERVIÇO]: Identificamos na inspeção Extraordinária Pipe Rack 3 furos e erosão na viga principal (PS 200x200x8,0x6,3 ASTM-A36),recomenda-se substituição ou reparo das partes danificadas da viga com o serviço de caldeiraria e pintura. Verificar foto 95707 no relatório em anexo na nota.
[REFERÊNCIAS]: P31-EBP-CAM_SS1226_OM2028981944 Revisão 0
[ENDEREÇO]: http://npaa7588.petrobras.biz/WebFacil3/structBrTecEng.aspx?OBID=2WSUB001A</t>
  </si>
  <si>
    <t>EMISSÃO DE BOOK DE PLANEJAMENTO 
[OM]: 2028301185; [NOTA]: 13391829; [ITEM-MEDIDA]: N/A; [ITEM LUCAR]: 189; [REGISTRO PMPC]: 255142;
[OM]: 2028301176; [NOTA]: 13391833; [ITEM-MEDIDA]: N/A; [ITEM LUCAR]: 190; [REGISTRO PMPC]: 255139;
[OM]: 2028301182; [NOTA]: 13391721; [ITEM-MEDIDA]: N/A; [ITEM LUCAR]: 191; [REGISTRO PMPC]: 255141;
[OM]: 2028301368; [NOTA]: 13391724; [ITEM-MEDIDA]: N/A; [ITEM LUCAR]: 192; [REGISTRO PMPC]: 255145;
[OM]: 2028301367; [NOTA]: 13391720; [ITEM-MEDIDA]: N/A; [ITEM LUCAR]: 193; [REGISTRO PMPC]: 255144;
[OM]: 2027154307; [NOTA]: 13393208; [ITEM-MEDIDA]: N/A; [ITEM LUCAR]: 194; [REGISTRO PMPC]: 255028;
[OM]: 2028301366; [NOTA]: 13391457; [ITEM-MEDIDA]: N/A; [ITEM LUCAR]: 195; [REGISTRO PMPC]: 255143;
[DESCRIÇÃO DO SERVIÇO]: Emitir BP para serviços de Reparos de tirantes no Turret
[REFERÊNCIAS]: Definições de Escopo, Fotos e Relatórios compartilhados junto à contratada.</t>
  </si>
  <si>
    <t>"[PRO] Serviço de Processamento
[OM] :2027242890
[Nota/RTI]:14302165-1-2
[Doc. Referência]: EBP - SS-663/2024 e Memorial Descritivo Lupa LP-357 - 14""-PCW-B11-004 - Substituir Trecho de Tubulação
[BP de Referência]:P62-BP-PAR_SS-663/2024_OM2027242890_PMPC284199
FORNECIMENTO DE MATERIAIS
[NÃO] PETROBRAS
[SIM ] CONTRATADA"</t>
  </si>
  <si>
    <t>EXECUÇÃO DE SERVIÇO TÉCNICO EM PPU
[OM]: 2028757883;
[NOTA]:15140546;
[ITEM-MEDIDA]: N/A;  
[ITEM LUCAR]: 0969; 
[REGISTRO PMPC]: 331277.
[DESCRIÇÃO DO SERVIÇO]: Serviço de Processamento de Berço para transporte de Baleeira conforme Projeto Detalhado em anexo.
**FORNECIMENTO DE MATERIAIS**
[NÃO] PETROBRAS
[SIM] CONTRATADA
[NÃO] MISTO
[BP DE REFERÊNCIA]: N/A.
[OBSERVAÇÕES]: 
- Suprimento a ser iniciado em avanço conforme lista de materiais do projeto detalhado n° DE-3010.31-9214-140-P67-001 (disponível em http://npaa7588.petrobras.biz/WebFacil3/structBrTecEng.aspx?OBID=2U9VZ002A).
- Orçamento encaminhado pela contratada em anexo (ajustado para contemplar apenas os quantitativos referentes ao berço).
- A SS é apenas de processamento, mas teve o título e indicação de serviço ajustados para atender ao modelo indicado pela fiscalização.</t>
  </si>
  <si>
    <t>SERVIÇO TÉCNICO EM PPU
[OM]: 2028758106;
[NOTA]:15140618;
[ITEM-MEDIDA]: N/A;
[ITEM LUCAR]: 0970;
[REGISTRO PMPC]: 331278.
[DESCRIÇÃO DO SERVIÇO]: Serviço de Processamento de Berço para transporte de Baleeira conforme Projeto Detalhado em anexo.
**FORNECIMENTO DE MATERIAIS**
[NÃO] PETROBRAS
[SIM] CONTRATADA
[NÃO] MISTO
[BP DE REFERÊNCIA]: N/A.
[OBSERVAÇÕES]: 
- Suprimento a ser iniciado em avanço conforme lista de materiais do projeto detalhado n° DE-3010.31-9214-140-P67-001 (disponível em http://npaa7588.petrobras.biz/WebFacil3/structBrTecEng.aspx?OBID=2U9VZ002A).
- Orçamento encaminhado pela contratada em anexo (ajustado para contemplar apenas os quantitativos referentes ao berço).</t>
  </si>
  <si>
    <t>SERVIÇO TÉCNICO EM PPU
[OM]: 2028758106;
[NOTA]:15140618;
[ITEM-MEDIDA]: N/A;
[ITEM LUCAR]: 0970;
[REGISTRO PMPC]: 331278.
[DESCRIÇÃO DO SERVIÇO]: Serviço de Processamento de Skid para transporte de Baleeira conforme Projeto Detalhado em anexo.
**FORNECIMENTO DE MATERIAIS**
[NÃO] PETROBRAS
[SIM] CONTRATADA
[NÃO] MISTO
[BP DE REFERÊNCIA]: P31-INSUP-CAM-2025_EBP_SS-2068-2024_2029913043
[OBSERVAÇÕES]: 
- Suprimento a ser iniciado em avanço conforme lista de materiais do detalhamento n° P31-INSUP-CAM-2025_EBP_SS-2068-2024_2029913043 (disponível em http://npaa7588.petrobras.biz/WebFacil3/structBrTecEng.aspx?OBID=2Y56U000A), considerando a fabricação de apenas 01 skid;
- Compatibilizar quantidade de nervuras conforme projeto DE-3010.31-9214-140-P67-003 (quantitativo indicado no detalhamento está em desacordo com o projeto, assim, prevalece o projeto);
- Quantitativos conforme orçamento encaminhado em avanço pela contratada (em anexo).</t>
  </si>
  <si>
    <t>"[PRO] Serviço de Processamento
[OM] :2030062545
[Nota/RTI]:15570310-1-1
[Doc. Referência]: EBP - SS-220/2025 e Memorial Descritivo Lupa LP-739 - 1.1/2""-H-C3-3023 - Substituir Trecho de Tubulação
[BP de Referência]:P62-BP-PAR_SS-220/2025_OM2030062545_PMPC327017
FORNECIMENTO DE MATERIAIS
[NÃO] PETROBRAS
[SIM ] CONTRATADA"</t>
  </si>
  <si>
    <t>SERVIÇO TÉCNICO EM PPU
[OM]: 2030093724; 
[NOTA]: 13952604; 
[ITEM-MEDIDA]: 2-41 (2.6); 
[ITEM LUCAR]: 0918;
[REGISTRO PMPC]: 331226.
[DESCRIÇÃO DO SERVIÇO]: Reparo de caldeiraria em nó estrutural na elevação 52.345 (TUR-A04) do Turret.
[SIM] NECESSIDADE DE ENTREGA DO DATABOOK.
[BP DE REFERÊNCIA]: N/A.
[SS DE PROCESSAMENTO]: N/A.
[OBSERVAÇÃO]: Escopo a ser novamente delineado em função da não possibilidade de resolução do problema utilizando encamisamento. Portanto, desconsiderar o texto original da medida.</t>
  </si>
  <si>
    <t>[ROB] REVISÃO DE ORÇAMENTO DE BOOK DE PLANEJAMENTO
[OM]: 2028309997; 
[NOTA]: 12230982; 
[ITEM-MEDIDA]:3-4; 
[ITEM LUPA]: 1192;
[REGISTRO PMPC]: -
[DESCRIÇÃO DO SERVIÇO]: Revisar o orçamento do BP elaborado por outra contratada aos padrões do contrato da UTC
[REFERÊNCIAS]:
P31-INSUP-BP_SS-1763-2023_2028309997_PARADA Revisão A
http://npaa7588.petrobras.biz/WebFacil3/structBrTecEng.aspx?OBID=2U60L003A</t>
  </si>
  <si>
    <t>[ROB] REVISÃO DE ORÇAMENTO DE BOOK DE PLANEJAMENTO
[OM]: 2022887730; 
[NOTA]: 6815755; 
[ITEM-MEDIDA]:32-32; 
[ITEM LUPA]: 1191;
[REGISTRO PMPC]: -
[DESCRIÇÃO DO SERVIÇO]: Revisar o orçamento do BP elaborado por outra contratada aos padrões do contrato da UTC
[REFERÊNCIAS]:
P31-INSUP-DBP_SS-1060-2023_2022887730_PARADA Revisão 0
http://npaa7588.petrobras.biz/WebFacil3/structBrTecEng.aspx?OBID=2W5NP000A
P31-PAR.2022-BPI-SS-0047-2022-OM2022887730-LP380 Revisão 0
http://npaa7588.petrobras.biz/WebFacil3/structBrTecEng.aspx?OBID=2JRCZ002A
P31-PP.2021-BPI-SS-0745-2020-OM2022887730-LP380 Revisão A
http://npaa7588.petrobras.biz/WebFacil3/structBrTecEng.aspx?OBID=2HBDU000A
P31-PP.2021-DB-SS-432-2022-OM2022887730-LP380 Revisão 0
http://npaa7588.petrobras.biz/WebFacil3/structBrTecEng.aspx?OBID=2NYBA003A</t>
  </si>
  <si>
    <t>EXECUÇÃO DE SERVIÇO TÉCNICO EM PPU
[OM]: 2030093491; 
[NOTA]: 14755621;
[ITEM-MEDIDA]: N/A;  
[ITEM LUPA]: 0338; 
[REGISTRO PMPC]: 331358.
[DESCRIÇÃO DO SERVIÇO]: Apoio de caldeiraria, montagem de andaime e demais infraestrutura necessária para inspeção NR-13 no equipamento V-UC-122301A-02.
[BP DE REFERÊNCIA]: A delinear.
[SS DE PROCESSAMENTO]: N/A.</t>
  </si>
  <si>
    <t>EXECUÇÃO DE SERVIÇO TÉCNICO EM PPU
[OM]: 2030091903; 
[NOTA]: 14755599;
[ITEM-MEDIDA]: N/A;  
[ITEM LUPA]: 0339; 
[REGISTRO PMPC]: 331359.
[DESCRIÇÃO DO SERVIÇO]: Apoio de caldeiraria, montagem de andaime e demais infraestrutura necessária para inspeção NR-13 no equipamento V-UC-122301A-03.
[BP DE REFERÊNCIA]: A delinear.
[SS DE PROCESSAMENTO]: N/A.</t>
  </si>
  <si>
    <t xml:space="preserve">LC-1029 - ANALISADOR DE GASES - Instalar suportes
LC-1030 - ANALISADOR DE GASES - Instalar suportes
LC-1031 - ANALISADOR DE GASES - Instalar suportes
LC-1319 -  ANALISADOR DE GASES - Instalar suportes
LC-1320 -  ANALISADOR DE GASES - Instalar suportes
LC-1321 -  ANALISADOR DE GASES - Instalar suportes
Fabricação e instalação de suportes para realocação e instalação dos novos sensores AST e UST do sistema de FOGO E GÁS, dos novos estudos de dispersão de gases e combate a incêndio. </t>
  </si>
  <si>
    <t>SERVIÇO TÉCNICO EM PPU
[OM] : 2029043021
[Nota/RTI]: 13118036-7-20
[DESCRIÇÃO DO SERVIÇO]: LP-787 - PDIT-1223030 - Substituir Tomada
[Doc. Referência]: Memorial Descritivo Lupa LP-787 - PDIT-1223030 - Substituir Tomada
NECESSIDADE DE ENTREGA DO DATA BOOK: SIM
FORNECIMENTO DE MATERIAIS
[NÃO] PETROBRAS
[SIM ] CONTRATADA</t>
  </si>
  <si>
    <t>[EBP] EMISSÃO DE BOOK DE PLANEJAMENTO
[OM] :002026900139
[Nota/RTI]:000014174818
[Doc. Referência]: Memorial Descritivo Lupa LP-163 - V-5134002 - Vaso Acumulador de Ar Comprimido - Apoiar Insp. Int. NR13
[Descrição]:LP-163 - V-5134002 - Vaso Acumulador de Ar Comprimido - Apoiar Insp. Int. NR13</t>
  </si>
  <si>
    <t>EMISSÃO DE BOOK DE PLANEJAMENTO
[OM]: 2030035125; 
[NOTA]:15820135; 
[ITEM-MEDIDA]: N/A;  
[ITEM LUCAR]: 1188; 
[REGISTRO PMPC]: 331320.
[DESCRIÇÃO DO SERVIÇO]: Emitir BP para serviços de Adequação do Sistema de Drenagem da Planta de Processo da Plataforma P-31.
[REFERÊNCIAS]: 
- Anexos da Nota no SAP;
- Environ;
- Plan360;
- Documentação do SINDOTEC.</t>
  </si>
  <si>
    <t>[EBP] EMISSÃO DE BOOK DE PLANEJAMENTO
[OM] : 2029889535
[Nota/RTI]: 15736478
[Descrição]: 
LC-0769 - 3/4"-BG-B10-1010 - Remover tubulação
LC-0770 - 3/4"-BG-B10-1295 - Remover tubulação
LC-0771 - 3/4"-BG-B10-1296 - Remover tubulação
LC-0772 - 3/4"-BG-B10-1298 - Remover tubulação
LC-0773 - 3/4"-BG-B10-1297 - Remover tubulação
Efetuar a remoção em definitivo das linhas de nitrogênio do módulo 09 conforme recomendação da GM 3010.82-2024-0010.</t>
  </si>
  <si>
    <t>[EBP] EMISSÃO DE BOOK DE PLANEJAMENTO
[OM] : 2028852203
[Nota/RTI]: 13704115-4-44
[Descrição]: LC-1200 - 10"-PCW-B11-1068 - Substituir trecho de linha.</t>
  </si>
  <si>
    <t>"[PRO] Serviço de Processamento
[OM] :2027502575
[Nota/RTI]:14302666-1-1
[Doc. Referência]: EBP - SS-667/2024 e Memorial Descritivo Lupa LP-375 - 12""-PC-B11-070-HC - Substituir Trecho de Tubulação
[BP de Referência]:P62-BP-PAR_SS-667/2024_OM2027502575_PMPC284217
FORNECIMENTO DE MATERIAIS
[NÃO] PETROBRAS
[SIM ] CONTRATADA"</t>
  </si>
  <si>
    <t>[PRO] SERVIÇO DE PROCESSAMENTO
[OM] :2027742441
[Nota/RTI]:13487225
[Registro PMPC]: 284179
[BP de Referência] :    P62-BP-PAR_SS661-2024_OM2027742441_PMPC284179
[Descrição]:LP-337 - 1""-F-BX18-1219 - Substituir Trecho de Tubulação
[Não]:Petrobras 
[Sim]:Contratada</t>
  </si>
  <si>
    <t>[EBP] EMISSÃO DE BOOK DE PLANEJAMENTO
[OM] :2028208085
[Nota/RTI]:14855179
[Doc. Referência]: Memorial Descritivo Lupa LP-063
[Descrição]:LP-063 - TV-5124007A - Substituir Válvula</t>
  </si>
  <si>
    <t>"SERVIÇO TÉCNICO EM PPU
[OM] : 2029559241
[Nota/RTI]: 15571321
[DESCRIÇÃO DO SERVIÇO]: LP-002 - Apoio a Liberação Operacional
[Doc. Referência]: Memorial Descritivo Lupa LP-002 - Apoio a Liberação Operacional
NECESSIDADE DE ENTREGA DO DATA BOOK: SIM
FORNECIMENTO DE MATERIAIS
[NÃO] PETROBRAS
[SIM ] CONTRATADA"</t>
  </si>
  <si>
    <t>SERVIÇO TÉCNICO EM PPU
[OM] : 2030089942
[Nota/RTI]: 14326234-2-45
[DESCRIÇÃO DO SERVIÇO]: LP-808 - 2""-HWP-C4-071-HC - Substituir Trecho de Tubulação
[Doc. Referência]: Memorial Descritivo Lupa LP-808 - 2""-HWP-C4-071-HC - Substituir Trecho de Tubulação
NECESSIDADE DE ENTREGA DO DATA BOOK: SIM
FORNECIMENTO DE MATERIAIS
[NÃO] PETROBRAS
[SIM ] CONTRATADA</t>
  </si>
  <si>
    <t>"[EBP] EMISSÃO DE BOOK DE PLANEJAMENTO
[OM] :2029141697
[Nota/RTI]:15343840
[Doc. Referência]: Memorial Descritivo Lupa LP-500 - TA-5412001 - Adequar a Instrumentação e Elétrica do Flare
[Descrição]:LP-500 - TA-5412001 - Adequar a Instrumentação e Elétrica do Flare"
"[EBP] EMISSÃO DE BOOK DE PLANEJAMENTO
[OM] :2025789789
[Nota/RTI]:13574396
[Doc. Referência]: Memorial Descritivo Lupa LP-501 - PN-TA-5412001-02 - Revisar o Painel de Acendimento
[Descrição]:LP-501 - PN-TA-5412001-02 - Revisar o Painel de Acendimento"</t>
  </si>
  <si>
    <t>LC-0938 - ANALISADOR DE GASES - Instalar suportes
LC-0939 - ANALISADOR DE GASES - Instalar suportes
LC-0940 - ANALISADOR DE GASES - Instalar suportes
LC-0941 - ANALISADOR DE GASES - Instalar suportes
INSTALAÇÃO DOS SUPORTES DE FIXAÇÃO DOS   AST's DO MÓDULO 06. * De acordo com a GM 3010.82-2023-0155 é necessária a instalação de novos   detectores de gás conforme o Estudo de Dispersão dos Gases   4024.01-10-P62-RT-001-RevG, RL-3010.82-5400-947-BVS-001 e   I-RL-3010.82-5400-947-TKP-003_G. * SEGUE LOGO ABAIXO OS TAG's DOS AST's QUE PRECISARÃO DE SUPORTE DE   FIXAÇÃO: * * AST-M6101002 * AST-M6101003 * AST-M6101004 * AST-M6101005</t>
  </si>
  <si>
    <t>SERVIÇO TÉCNICO EM PPU
[OM] : 2027336916
[Nota/RTI]: 14273466-1-1
[DESCRIÇÃO DO SERVIÇO]: LP-820 - 1""-D-B10-3001 - Substituir Trecho de Tubulação
[Doc. Referência]: Memorial Descritivo Lupa LP-820 - 1""-D-B10-3001 - Substituir Trecho de Tubulação
NECESSIDADE DE ENTREGA DO DATA BOOK: SIM
FORNECIMENTO DE MATERIAIS
[NÃO] PETROBRAS
[SIM ] CONTRATADA</t>
  </si>
  <si>
    <t>[EBP] EMISSÃO DE BOOK DE PLANEJAMENTO
[OM] :2024132589
[Nota/RTI]:7787309
[Doc. Referência]: Memorial Descritivo Lupa LP-075
[Descrição]:LP-075 - VET-5124013 - Substituir Válvula</t>
  </si>
  <si>
    <t>SERVIÇO ESCANEAMENTO A LASER
[OM]: 2029562675
[NOTA]: 13409038
[MEDIDA]: 08-51
[DESCRIÇÃO DO SERVIÇO]: Realizar escaneamento a laser em atendimento RTI 13409038-8-51
------------------------------------------------------------------------------
[OM]: 2026617767
[NOTA]: 13922305
[MEDIDA]: 37-37
[DESCRIÇÃO DO SERVIÇO]: Realizar escaneamento a laser em atendimento RTI 13922305-37-37</t>
  </si>
  <si>
    <t xml:space="preserve"> SERVIÇO DE SUPRIMENTO
[OM]: 2030687582
[NOTA]: 15992748-12-12
[ITEM-MEDIDA]: N/A
LC_1004-012_15992748-12-12_Tanque 7BE_Realizar caldeiraria anomalia AR-14
[DESCRIÇÃO DO SERVIÇO]: Fornecimento de chapas de 1" certificada ABS do estoque mínimo existente no contrato (conforme orçamento aprovado em anexo) para utilização em serviços diversos da campanha de P-31
[BP DE REFERÊNCIA]: N/A
**FORNECIMENTO DE MATERIAIS**
[NÃO] PETROBRAS
[SIM] CONTRATADA</t>
  </si>
  <si>
    <t>SERVIÇO DE PROCESSAMENTO
[OM]: 2028901551; 
[NOTA]: 12533624; 
[ITEM-MEDIDA]: 1-1 (1-1); 
[ITEM LUPA]: 134;
[REGISTRO PMPC]: 296175;
[DESCRIÇÃO DO SERVIÇO]: Serviço de processamento de tubulação para fins de substituição de trechos nas linhas 12"-SW-A6-505 e 8"-SW-A6-505 (inclusive redutor) do Sistema de Captação de Água Salgada da Plataforma P-31.
[REFERÊNCIAS]: 
- Databook de Fabricação: P31-UMS.2021-DBF-SS-2312-2021-OM2025319512-LC395
Disponível no link: http://npaa7588.petrobras.biz/WebFacil3/structBrTecEng.aspx?OBID=2NYEQ002A.
[OBSERVAÇÃO]:
- O processamento deverá ser conforme Databook de Fabricação emitido por outra contratada.</t>
  </si>
  <si>
    <t xml:space="preserve"> SERVIÇO TÉCNICO EM PPU
[OM]: 2030723434
[NOTA]: 16096328
[ITEM-MEDIDA]: N/A
[DESCRIÇÃO DO SERVIÇO]: Serviços de reparo de caldeiraria e tratamento e pintura no tanque 3 BB da plataforma P-31, incluindo o processamento de chapas AH-36 com certificação EPS/ABS.
Esta SS engloba os serviços da LUCAR 1002, que por sua vez engloba todos as RTIs de reparo do tanque 3 BB  (e subitens de LUCAR associados).
[SIM] NECESSIDADE DE ENTREGA DO DATA BOOK
[BP DE REFERÊNCIA]: N/A
[SS DE PROCESSAMENTO]: N/A
Obs.: A Petrobras solicita utilização de chapas 1/2" certificadas EPS/ABS do estoque mínimo. As chapas devem ser tratadas e pintadas em terra.</t>
  </si>
  <si>
    <t>[EBP] EMISSÃO DE BOOK DE PLANEJAMENTO
[OM] :2028524781
[Nota/RTI]:13624708
[Doc. Referência]: Memorial Descritivo Lupa LP-123
[Descrição]:LP-123 - 3""-F-B10-163 - Substituir Trecho de Tubulação</t>
  </si>
  <si>
    <t>LC-0205 - ESTRUTURA - Reparar caldeiraria de estrutura
LC-0208 - ESTRUTURA - Reparar caldeiraria de estrutura
LC-0217 - ESTRUTURA - Reparar caldeiraria de estrutura
LC-0218 - ESTRUTURA - Reparar caldeiraria de estrutura
LC-0222 - ESTRUTURA - Reparar caldeiraria de estrutura
LC-0227 - ESTRUTURA - Reparar caldeiraria de estrutura
LC-0234 - ESTRUTURA - Reparar caldeiraria de estrutura
LC-0236 - ESTRUTURA - Reparar caldeiraria de estrutura
Recomenda-se serviço de caldeiraria e Pintura na viga longitudinal com a coluna, entre a caverna 84 e 85 .
Identificado corrosão no topo das colunas na EL. 41350 entre as Seções D e F na transversal e Seções 2 e 6. Recomenda-se reparo ou substituição do topo das colunas danificadas. 
LC-0230 - ESTRUTURA - Substituir ou reparar viga
Identificado corrosão no topo das colunas na EL. 41350 entre as Seções D e F na transversal e Seções 2 e 6. Recomenda-se reparo ou substituição do topo das colunas danificadas. 
LC-0232 - ESTRUTURA - Substituir contraventamentos
Identificado corrosão na chapa Gousset e nos contraventamentos na EL.41350 à ré BE, no quadrante definido pelas Seções B, C, 3 e 4.  Recomenda-se reparo ou substituição da estrutura.</t>
  </si>
  <si>
    <t>SERVIÇO TÉCNICO EM PPU
[OM] : 2030447598
[Nota/RTI]: 13624708-1-104
[DESCRIÇÃO DO SERVIÇO]: LP-788 - 4""-F-B10-220 - Substituir Trecho de Tubulação
[Doc. Referência]: Memorial Descritivo Lupa LP-788 - 4""-F-B10-220 - Substituir Trecho de Tubulação
NECESSIDADE DE ENTREGA DO DATA BOOK: SIM
FORNECIMENTO DE MATERIAIS
[NÃO] PETROBRAS
[SIM ] CONTRATADA</t>
  </si>
  <si>
    <t>"[PRO] Serviço de Processamento
[OM] :2029130469
[Nota/RTI]:13624708-21-93
[Doc. Referência]: EBP - SS-1144/2024 e Memorial Descritivo Lupa LP-624 - 3""-F-BX18-078 - Substituir Trecho de Tubulação
[BP de Referência]:P62-BP-PAR_SS-1144/2024_OM2029130469_PMPC304706
FORNECIMENTO DE MATERIAIS
[NÃO] PETROBRAS
[SIM ] CONTRATADA"</t>
  </si>
  <si>
    <t>EMISSÃO DE BOOK DE PLANEJAMENTO
[OM]: 2029513857
[NOTA]: 14919865
[LUCAR]: 0882
[PMPC]: 321589
[ITEM-MEDIDA]: N/A
[DESCRIÇÃO DO SERVIÇO]: Realizar serviço de emissão de Book de Planejamento para serviço de reforço estrutural com a instalação de borboleta em pontos especificados pela Petrobras (UN-ES/ENGP/ENAVI) na estrutura do Turret da plataforma P-31.
[DOCS DE REFERÊNCIA]: 
- Definição de Escopo;
- Anexos da nota de manutenção;
- Plan360;
- SINDOTEC;
- Environ.</t>
  </si>
  <si>
    <t xml:space="preserve">[OM]: 2028719472; 
[NOTA]: 13918540; 
[ITEM-MEDIDA]: 1-2; 
[ITEM LUCAR]: 1099;
[REGISTRO PMPC]: 316501
[DESCRIÇÃO DO SERVIÇO]: União do contraventamento com a coluna tubular do TC-A com corrosão, e perda de espessura Recomendamos serviço de caldeiraria.
[REFERÊNCIAS]: Definição de Escopo, Fotos, Relatórios e Book de Planejamento de Campanhas Previas compartilhadas junto a contratada via BDOC. </t>
  </si>
  <si>
    <t>SERVIÇO TÉCNICO EM PPU
[OM]: 2028720511; 
[NOTA]: 13952604; 
[ITEM-MEDIDA]: 1-1; 
[ITEM LUCAR]: 1072;
[REGISTRO PMPC]: 316474
[DESCRIÇÃO DO SERVIÇO]: Emitir Book de Planejamento para o serviço de: Corrosão moderada na junção estrutural das vigas secundárias com a perna principal. 
[SIM] NECESSIDADE DE ENTREGA DO BOOK DE PLANEJAMENTO 
[REFERÊNCIAS]: 
P31-INSUP-BPII_SS-299-2024_2028720511_CAMPANHA Revisão 0
P31-INSUP-DBP_SS-1151-2024_2028720511_CAMPANHA Revisão 0
P31-BP-CAM_SS2177-2024_OM2028720511_PMPC</t>
  </si>
  <si>
    <t>SERVIÇO DE PROCESSAMENTO
[OM]: 2028669633; 
[NOTA]:14278384; 
[ITEM-MEDIDA]: 1-1 (1.1);  
[ITEM LUCAR]: 0895; 
[REGISTRO PMPC]: 331203.
[DESCRIÇÃO DO SERVIÇO]: Serviço de processamento de tubulação para fins de recomposição da linha 4"-BR-A6-1014, pertencente ao Sistema de Tratamento de Esgoto da P-31.
[REFERÊNCIAS]: 
- Book de Planejamento: P31-INSUP-BP_SS-2074-2023_2028669633_ROTINA Revisão 0
Disponível no link: http://npaa7588.petrobras.biz/WebFacil3/structBrTecEng.aspx?OBID=2WQHH003A.
[OBSERVAÇÃO]:
- O processamento deverá ser conforme Detalhamento emitido por outra contratada.</t>
  </si>
  <si>
    <t>SERVIÇO DE PROCESSAMENTO
[OM]: 2028716876
[NOTA]: 14657860
[LUCAR]: 651
[PMPC]: 272704
[ITEM-MEDIDA]: N/A
[DESCRIÇÃO DO SERVIÇO]: Realizar serviço de processamento conforme detalhamento realizado pela UTC (documentação encaminhada à contratada), Substituição de painéis de piso gradeados da plataforma do equipamento TO-122301-A.
[DOCS DE REFERÊNCIA]: 
- BP UTC CÓDIGO SINDOTEC P31-BP-CAM_SS1124-2024_OM2028716876_PMPC272704 REVISÃO 0
** FORNECIMENTO DE MATERIAIS **
[NÃO] PETROBRAS
[SIM] CONTRATADA</t>
  </si>
  <si>
    <t>EMISSÃO DE BOOK DE PLANEJAMENTO
[OM]: 2029139252; 
[NOTA]: 15076457; 
[ITEM-MEDIDA]: N/A;  
[ITEM LUCAR]: 899; 
[REGISTRO PMPC]: 331207.
[DESCRIÇÃO DO SERVIÇO]: Emitir BP para serviços de Instalação de linhas para B-533608 (TQ-533602) na Plataforma P-31.
[REFERÊNCIAS]: 
- Anexos da Nota/RTI no SAP;
- Environ;
- Plan360;
- Documentação do SINDOTEC.
[OBSERVAÇÃO]:
- Este item é parte do escopo do Projeto de Drenagem do Turret, segregado em diversas Ordens de Manutenção pelo INSUP/AB. Assim, para consultar a documentação associada, basta consultar o escopo constante no projeto da Nota ZE 14851514.</t>
  </si>
  <si>
    <t>SERVIÇO TÉCNICO EM PPU
[OM] : 2030089945
[Nota/RTI]: 14326234-2-47
[DESCRIÇÃO DO SERVIÇO]: LP-810 - 3/4""-HWP-C4-074-HC - Substituir Trecho de Tubulação
[Doc. Referência]: Memorial Descritivo Lupa LP-810 - 3/4""-HWP-C4-074-HC - Substituir Trecho de Tubulação
NECESSIDADE DE ENTREGA DO DATA BOOK: SIM
FORNECIMENTO DE MATERIAIS
[NÃO] PETROBRAS
[SIM ] CONTRATADA</t>
  </si>
  <si>
    <t>EMISSÃO DE BOOK DE PLANEJAMENTO
[OM]: 2027807218; 
[NOTA]: 11666602; 
[ITEM-MEDIDA]: 2-2 (2-1); 
[ITEM LUCAR]: 010;
[REGISTRO PMPC]: 255127;
[DESCRIÇÃO DO SERVIÇO]: Emitir BP para serviços de recomposição da suportação das linhas das PSVs do ISO 09-505.
[REFERÊNCIAS]: Definição de Escopo, Fotos e Relatórios compartilhados junto à contratada via BDOC.</t>
  </si>
  <si>
    <t>[PRO] SERVIÇO DE PROCESSAMENTO
[OM] :2023002808
[Nota/RTI]:12339198
[Registro PMPC]:296384
[BP de Referência] :  P54-BP-CAM_SS1515-2024_OM2023002808_PMPC296384-LC-286 
[Descrição]:LC-286 BDV-5140142C Substituir trecho da linha de dreno
[Sim]:Contratada  
[Não] Petrobras</t>
  </si>
  <si>
    <t>[PRO] SERVIÇO DE PROCESSAMENTO
[OM] :2023002760
[Nota/RTI]:12337094
[Registro PMPC]:96385
[BP de Referência] :P54-BP-CAM_SS1528-2024_OM2023002760_PMPC296385-LC-287
[Descrição]:Substituir trecho da tubulação (Dreno da casa de Filtros de Ar de Combustão TG-C)
[Sim]:Contratada  
[Não] Petrobras</t>
  </si>
  <si>
    <t>[PRO] SERVIÇO DE PROCESSAMENTO
[OM] :2029267538
[Nota/RTI]:14974210                                                     [Registro PMPC]: 296327
[BP de Referência] P54-BP-CAM_SS1402-2024_OM2029267538_PMPC296327-LC-229
[Descrição]:LC-229 P03A Plat. Do SG-122302A Substituir/reparar grade de piso na estrutura de suportação EL.44203                                         [Não]:Petrobras 
[Sim]:Contratada</t>
  </si>
  <si>
    <t>[PRO] SERVIÇO DE PROCESSAMENTO
[OM] :2029269548
[Nota/RTI]:14974738                                                                     
 [Registro PMPC]: 296325
[BP de Referência] : P54-BP-CAM_SS1400-2024_OM2029269548_PMPC296325-LP-227
[Descrição] :LC-227 P07 Item 10 Substituir estruturas e grade de piso na plataforma das membranas EL.Top Deck                                                                                                                                           [Não]:Petrobras 
[Sim]:Contratada</t>
  </si>
  <si>
    <t>SUPRIMENTO DO PROJETO TC IBAMA
[OM]:  2026076078
[NOTA]: 13721729
[ITEM-MEDIDA]: 	
DESCRIÇÃO: TC IBAMA: Projeto de Fluxo mínimo - Documento disponibilizada: escaneamento a laser das tubulações FRP.</t>
  </si>
  <si>
    <t>[PRO] SERVIÇO DE PROCESSAMENTO
[OM] :2027786853
[Nota/RTI]:10735374 
[Registro PMPC]:288802
[BP de Referência] : P62-BP-PAR_SS827-2024_OM2027786853_PMPC288802
[Descrição]:LP-466 - 2"-FG-B10-1286 - Substituir Trecho de Tubulação
[Sim]:Contratada 
[Não] Petrobras</t>
  </si>
  <si>
    <t>[EBP] EMISSÃO DE BOOK DE PLANEJAMENTO
[OM] :2019633340
[Nota/RTI]:10958960-9-30
[Doc. Referência]: Memorial Descritivo Lupa LP-359 - 2""-SW-B12-1124 - Substituir Trecho de Tubulação
[Descrição]:LP-359 - 2""-SW-B12-1124 - Substituir Trecho de Tubulação</t>
  </si>
  <si>
    <t>[EBP] EMISSÃO DE BOOK DE PLANEJAMENTO
[OM] :2029101216
[Nota/RTI]:14926790
[Doc. Referência]: Memorial Descritivo Lupa LC-308
[Descrição]:LC-308 XV-1223596 Substituir válvula</t>
  </si>
  <si>
    <t>S31 (28/07 à 03/08)</t>
  </si>
  <si>
    <t>PPGMII-P52</t>
  </si>
  <si>
    <t>S32 (04/08 à 10/08)</t>
  </si>
  <si>
    <t>S33 (11/08 à 17/08)</t>
  </si>
  <si>
    <t>PPGMII-P62</t>
  </si>
  <si>
    <t>PPGMII-CAM</t>
  </si>
  <si>
    <t>ss</t>
  </si>
  <si>
    <t>SS-9/2024</t>
  </si>
  <si>
    <t>SS-62/2025</t>
  </si>
  <si>
    <t>SS-63/2025</t>
  </si>
  <si>
    <t>SS-84/2025</t>
  </si>
  <si>
    <t>SS-94/2025</t>
  </si>
  <si>
    <t>SS-169/2025</t>
  </si>
  <si>
    <t>SS-173/2024</t>
  </si>
  <si>
    <t>SS-211/2025</t>
  </si>
  <si>
    <t>SS-216/2025</t>
  </si>
  <si>
    <t>SS-219/2025</t>
  </si>
  <si>
    <t>SS-234/2025</t>
  </si>
  <si>
    <t>SS-246/2024</t>
  </si>
  <si>
    <t>SS-262/2024</t>
  </si>
  <si>
    <t>SS-264/2024</t>
  </si>
  <si>
    <t>SS-270/2025</t>
  </si>
  <si>
    <t>SS-274/2025</t>
  </si>
  <si>
    <t>SS-279/2024</t>
  </si>
  <si>
    <t>SS-280/2024</t>
  </si>
  <si>
    <t>SS-281/2024</t>
  </si>
  <si>
    <t>SS-281/2025</t>
  </si>
  <si>
    <t>SS-282/2024</t>
  </si>
  <si>
    <t>SS-283/2024</t>
  </si>
  <si>
    <t>SS-285/2024</t>
  </si>
  <si>
    <t>SS-286/2025</t>
  </si>
  <si>
    <t>SS-295/2025</t>
  </si>
  <si>
    <t>SS-299/2025</t>
  </si>
  <si>
    <t>SS-300/2025</t>
  </si>
  <si>
    <t>SS-318/2025</t>
  </si>
  <si>
    <t>SS-331/2024</t>
  </si>
  <si>
    <t>SS-335/2024</t>
  </si>
  <si>
    <t>SS-337/2025</t>
  </si>
  <si>
    <t>SS-339/2024</t>
  </si>
  <si>
    <t>SS-340/2024</t>
  </si>
  <si>
    <t>SS-341/2024</t>
  </si>
  <si>
    <t>SS-342/2024</t>
  </si>
  <si>
    <t>SS-344/2024</t>
  </si>
  <si>
    <t>SS-345/2024</t>
  </si>
  <si>
    <t>SS-346/2024</t>
  </si>
  <si>
    <t>SS-356/2024</t>
  </si>
  <si>
    <t>SS-357/2024</t>
  </si>
  <si>
    <t>SS-359/2024</t>
  </si>
  <si>
    <t>SS-361/2024</t>
  </si>
  <si>
    <t>SS-362/2024</t>
  </si>
  <si>
    <t>SS-363/2024</t>
  </si>
  <si>
    <t>SS-364/2024</t>
  </si>
  <si>
    <t>SS-367/2024</t>
  </si>
  <si>
    <t>SS-368/2024</t>
  </si>
  <si>
    <t>SS-371/2024</t>
  </si>
  <si>
    <t>SS-478/2024</t>
  </si>
  <si>
    <t>SS-499/2025</t>
  </si>
  <si>
    <t>SS-500/2025</t>
  </si>
  <si>
    <t>SS-502/2024</t>
  </si>
  <si>
    <t>SS-506/2024</t>
  </si>
  <si>
    <t>SS-508/2024</t>
  </si>
  <si>
    <t>SS-531/2025</t>
  </si>
  <si>
    <t>SS-533/2025</t>
  </si>
  <si>
    <t>SS-575/2025</t>
  </si>
  <si>
    <t>SS-579/2025</t>
  </si>
  <si>
    <t>SS-586/2025</t>
  </si>
  <si>
    <t>SS-587/2025</t>
  </si>
  <si>
    <t>SS-590/2025</t>
  </si>
  <si>
    <t>SS-592/2025</t>
  </si>
  <si>
    <t>SS-593/2024</t>
  </si>
  <si>
    <t>SS-594/2025</t>
  </si>
  <si>
    <t>SS-597/2025</t>
  </si>
  <si>
    <t>SS-600/2025</t>
  </si>
  <si>
    <t>SS-619/2024</t>
  </si>
  <si>
    <t>SS-623/2024</t>
  </si>
  <si>
    <t>SS-624/2024</t>
  </si>
  <si>
    <t>SS-625/2024</t>
  </si>
  <si>
    <t>SS-629/2024</t>
  </si>
  <si>
    <t>SS-630/2024</t>
  </si>
  <si>
    <t>SS-631/2025</t>
  </si>
  <si>
    <t>SS-636/2025</t>
  </si>
  <si>
    <t>SS-649/2024</t>
  </si>
  <si>
    <t>SS-654/2024</t>
  </si>
  <si>
    <t>SS-670/2024</t>
  </si>
  <si>
    <t>SS-674/2025</t>
  </si>
  <si>
    <t>SS-677/2025</t>
  </si>
  <si>
    <t>SS-678/2025</t>
  </si>
  <si>
    <t>SS-68/2025</t>
  </si>
  <si>
    <t>SS-686/2024</t>
  </si>
  <si>
    <t>SS-725/2024</t>
  </si>
  <si>
    <t>SS-732/2025</t>
  </si>
  <si>
    <t>SS-736/2025</t>
  </si>
  <si>
    <t>SS-737/2025</t>
  </si>
  <si>
    <t>SS-738/2025</t>
  </si>
  <si>
    <t>SS-739/2025</t>
  </si>
  <si>
    <t>SS-741/2025</t>
  </si>
  <si>
    <t>SS-744/2025</t>
  </si>
  <si>
    <t>SS-749/2025</t>
  </si>
  <si>
    <t>SS-751/2025</t>
  </si>
  <si>
    <t>SS-754/2025</t>
  </si>
  <si>
    <t>SS-755/2025</t>
  </si>
  <si>
    <t>SS-756/2025</t>
  </si>
  <si>
    <t>SS-781/2025</t>
  </si>
  <si>
    <t>SS-946/2024</t>
  </si>
  <si>
    <t>SS-962/2024</t>
  </si>
  <si>
    <t>SS-973/2024</t>
  </si>
  <si>
    <t>SS-442/2025</t>
  </si>
  <si>
    <t>SS-448/2025</t>
  </si>
  <si>
    <t>SS-590/2024</t>
  </si>
  <si>
    <t>SS-591/2025</t>
  </si>
  <si>
    <t>SS-1085/2024</t>
  </si>
  <si>
    <t>SS-1090/2024</t>
  </si>
  <si>
    <t>SS-1101/2025</t>
  </si>
  <si>
    <t>SS-1132/2024</t>
  </si>
  <si>
    <t>SS-1133/2024</t>
  </si>
  <si>
    <t>SS-1137/2024</t>
  </si>
  <si>
    <t>SS-1138/2024</t>
  </si>
  <si>
    <t>SS-1141/2024</t>
  </si>
  <si>
    <t>SS-1145/2024</t>
  </si>
  <si>
    <t>SS-1149/2024</t>
  </si>
  <si>
    <t>SS-1150/2024</t>
  </si>
  <si>
    <t>SS-1152/2024</t>
  </si>
  <si>
    <t>SS-1153/2024</t>
  </si>
  <si>
    <t>SS-1154/2024</t>
  </si>
  <si>
    <t>SS-1156/2024</t>
  </si>
  <si>
    <t>SS-1157/2024</t>
  </si>
  <si>
    <t>SS-1161/2024</t>
  </si>
  <si>
    <t>SS-1162/2024</t>
  </si>
  <si>
    <t>SS-1167/2024</t>
  </si>
  <si>
    <t>SS-1169/2025</t>
  </si>
  <si>
    <t>SS-1174/2024</t>
  </si>
  <si>
    <t>SS-1176/2024</t>
  </si>
  <si>
    <t>SS-1187/2024</t>
  </si>
  <si>
    <t>SS-1188/2024</t>
  </si>
  <si>
    <t>SS-1194/2024</t>
  </si>
  <si>
    <t>SS-1408/2025</t>
  </si>
  <si>
    <t>SS-1419/2025</t>
  </si>
  <si>
    <t>SS-1420/2025</t>
  </si>
  <si>
    <t>SS-1421/2024</t>
  </si>
  <si>
    <t>SS-1421/2025</t>
  </si>
  <si>
    <t>SS-1422/2025</t>
  </si>
  <si>
    <t>SS-1425/2025</t>
  </si>
  <si>
    <t>SS-1428/2025</t>
  </si>
  <si>
    <t>SS-1489/2024</t>
  </si>
  <si>
    <t>0282P/2025</t>
  </si>
  <si>
    <t>F0310.002</t>
  </si>
  <si>
    <t>07.08.2025. Atividades de Caldeiraria iniciadas, material suprido parcial.</t>
  </si>
  <si>
    <t>F0321.000</t>
  </si>
  <si>
    <t xml:space="preserve">07.08.2025. Iniciado as atividades de Caldeiraria para complentar as programações parciais da SS. </t>
  </si>
  <si>
    <t>F0028.044</t>
  </si>
  <si>
    <t>07.08.2025. Iniciada as atividades complementares da SS na fase de Caldeiraria Fabricação de tubulação e suporte.</t>
  </si>
  <si>
    <t>F0318.002</t>
  </si>
  <si>
    <t>F0064.017</t>
  </si>
  <si>
    <t>F0064.018</t>
  </si>
  <si>
    <t>F0064.019</t>
  </si>
  <si>
    <t>07.08.2025, Iniciada atividades complementares da SS fabricação de tubulação fase Caldeiraria, programação subdivididas atendendo o projeto por LUCAR.</t>
  </si>
  <si>
    <t>F0064.020</t>
  </si>
  <si>
    <t>F0064.021</t>
  </si>
  <si>
    <t>F0321.003</t>
  </si>
  <si>
    <t>F0324.005</t>
  </si>
  <si>
    <t>07.08.2025.Iniciada as atividades de fabricação complementar da SS, fase de Caldeiraria, atividades complementam o material em fabricação da S em outras programações subdivididas.</t>
  </si>
  <si>
    <t>1822P/2024</t>
  </si>
  <si>
    <t>2130P/2024</t>
  </si>
  <si>
    <t>0317P/2025</t>
  </si>
  <si>
    <t>0674P/2024</t>
  </si>
  <si>
    <t>2128P/2024</t>
  </si>
  <si>
    <t>0651P/2024</t>
  </si>
  <si>
    <t>0672P/2024</t>
  </si>
  <si>
    <t>1763P/2024</t>
  </si>
  <si>
    <t>1902P/2024</t>
  </si>
  <si>
    <t>1168P/2024</t>
  </si>
  <si>
    <t>1175P/2024</t>
  </si>
  <si>
    <t>1525P/2024</t>
  </si>
  <si>
    <t>F0351.000</t>
  </si>
  <si>
    <t>F0358.000</t>
  </si>
  <si>
    <t>F0354.000</t>
  </si>
  <si>
    <t>F0362.000</t>
  </si>
  <si>
    <t>F0362.001</t>
  </si>
  <si>
    <t>F0355.000</t>
  </si>
  <si>
    <t>F0357.000</t>
  </si>
  <si>
    <t>F0357.001</t>
  </si>
  <si>
    <t>F0372.000</t>
  </si>
  <si>
    <t>F0373.001</t>
  </si>
  <si>
    <t>F0353.000</t>
  </si>
  <si>
    <t>F0352.000</t>
  </si>
  <si>
    <t>F0373.002</t>
  </si>
  <si>
    <t>F0356.000</t>
  </si>
  <si>
    <t>F0356.001</t>
  </si>
  <si>
    <t>F0356.002</t>
  </si>
  <si>
    <t>F0356.003</t>
  </si>
  <si>
    <t>F0356.004</t>
  </si>
  <si>
    <t>F0374.000</t>
  </si>
  <si>
    <t>F0374.001</t>
  </si>
  <si>
    <t>F0374.002</t>
  </si>
  <si>
    <t>F0374.003</t>
  </si>
  <si>
    <t>F0364.001</t>
  </si>
  <si>
    <t>F0370.000</t>
  </si>
  <si>
    <t>1591P/2024</t>
  </si>
  <si>
    <t>F0153.012</t>
  </si>
  <si>
    <t>F0255.001</t>
  </si>
  <si>
    <t>F0153.013</t>
  </si>
  <si>
    <t>F0153.014</t>
  </si>
  <si>
    <t>F0283.008</t>
  </si>
  <si>
    <t>F0307.002</t>
  </si>
  <si>
    <t>F0283.007</t>
  </si>
  <si>
    <t>F0320.003</t>
  </si>
  <si>
    <t>1429P/2025</t>
  </si>
  <si>
    <t>1482P/205</t>
  </si>
  <si>
    <t>F0375.000</t>
  </si>
  <si>
    <t>F0376.000</t>
  </si>
  <si>
    <t>F0364.000</t>
  </si>
  <si>
    <t>P52A</t>
  </si>
  <si>
    <t>P62C</t>
  </si>
  <si>
    <t>P31C</t>
  </si>
  <si>
    <t>P62P</t>
  </si>
  <si>
    <t>26/08/20258</t>
  </si>
  <si>
    <t>Suprimento sem atraso</t>
  </si>
  <si>
    <t>pintura em andamento</t>
  </si>
  <si>
    <t>Data Fim da SS</t>
  </si>
  <si>
    <t>Concluida com Pedido para embarque</t>
  </si>
  <si>
    <t>14/08/2025. Material fabricado e pintado em tratativa para embarque. DBP EM ELABORAÇÃO.</t>
  </si>
  <si>
    <t>F0176.001</t>
  </si>
  <si>
    <t>F0230.002</t>
  </si>
  <si>
    <t>F0230.003</t>
  </si>
  <si>
    <t>F0293.003</t>
  </si>
  <si>
    <t>F0338.002</t>
  </si>
  <si>
    <t>F0381.000</t>
  </si>
  <si>
    <t>F0384.000</t>
  </si>
  <si>
    <t>F0385.000</t>
  </si>
  <si>
    <t>F0385.001</t>
  </si>
  <si>
    <t>F0386.000</t>
  </si>
  <si>
    <t>F0387.000</t>
  </si>
  <si>
    <t>F0388.000</t>
  </si>
  <si>
    <t>F0388.001</t>
  </si>
  <si>
    <t>F0389.000</t>
  </si>
  <si>
    <t>F0389.001</t>
  </si>
  <si>
    <t>F0389.002</t>
  </si>
  <si>
    <t>F0390.000</t>
  </si>
  <si>
    <t>F0390.001</t>
  </si>
  <si>
    <t>F0391.000</t>
  </si>
  <si>
    <t>F0391.001</t>
  </si>
  <si>
    <t>F0392.000</t>
  </si>
  <si>
    <t>F0393.000</t>
  </si>
  <si>
    <t>F0393.001</t>
  </si>
  <si>
    <t>F0394.000</t>
  </si>
  <si>
    <t>F0396.000</t>
  </si>
  <si>
    <t>F0404.000</t>
  </si>
  <si>
    <t>F0404.001</t>
  </si>
  <si>
    <t>F0212.001</t>
  </si>
  <si>
    <t>F0212.002</t>
  </si>
  <si>
    <t xml:space="preserve">0088P/2025 </t>
  </si>
  <si>
    <t xml:space="preserve">0992P/2024 </t>
  </si>
  <si>
    <t xml:space="preserve">1910P2024 </t>
  </si>
  <si>
    <t xml:space="preserve">1191P/2024 </t>
  </si>
  <si>
    <t xml:space="preserve">1214P/2024 </t>
  </si>
  <si>
    <t xml:space="preserve">1912P/2024 </t>
  </si>
  <si>
    <t xml:space="preserve">0157/2025 </t>
  </si>
  <si>
    <t xml:space="preserve">0961P/2024 </t>
  </si>
  <si>
    <t xml:space="preserve">1464P/2025 </t>
  </si>
  <si>
    <t xml:space="preserve">2030P/2024 </t>
  </si>
  <si>
    <t xml:space="preserve">2131P/2024 </t>
  </si>
  <si>
    <t xml:space="preserve">1110P/2025 </t>
  </si>
  <si>
    <t xml:space="preserve">1573P/2025 </t>
  </si>
  <si>
    <t>F0396.001</t>
  </si>
  <si>
    <t xml:space="preserve">1909P/2024 </t>
  </si>
  <si>
    <t>15/08/2025. Atividade de Fabricação iniciada, complementando as atividades subdividida da SS.</t>
  </si>
  <si>
    <t>15/082025</t>
  </si>
  <si>
    <t>14/08/2025. Atividades de fabricação iniciada subdivididas em programações de caldeiraria e posteriomente serão emitidas as programações de pintura. Estas programaçoes complementam as atividades da SS já cocluidas na carteira de fabricação.</t>
  </si>
  <si>
    <t>15/08/2025. Atividades de Caldeiraria iniciada. Complementando as atividades da fabricação da SS.</t>
  </si>
  <si>
    <t>S34 (18/08 à 24/08)</t>
  </si>
  <si>
    <t>1675/2024</t>
  </si>
  <si>
    <t>S35</t>
  </si>
  <si>
    <t>S39</t>
  </si>
  <si>
    <t>1674/2024</t>
  </si>
  <si>
    <t>1672/2024</t>
  </si>
  <si>
    <t>cancelada</t>
  </si>
  <si>
    <t>paralisada</t>
  </si>
  <si>
    <t>replanejamento acordado</t>
  </si>
  <si>
    <t>S35 (25/08 à 31/08)</t>
  </si>
  <si>
    <t>Prazo planejamento de execução</t>
  </si>
  <si>
    <t>Período Início</t>
  </si>
  <si>
    <t>Período Fim</t>
  </si>
  <si>
    <t>Título</t>
  </si>
  <si>
    <t>SS-1776/2024</t>
  </si>
  <si>
    <t>STP [2028594870] - LP-269 - SDV-1231010C - Substituir Válvula</t>
  </si>
  <si>
    <t>SS-453/2024</t>
  </si>
  <si>
    <t>EBP [2028688142] - LP-453 - 8"-HWP-C4-009-HC - Substituir Dreno</t>
  </si>
  <si>
    <t>Média</t>
  </si>
  <si>
    <t>STP [2029541997] - PC-0237 - Reparar caldeiraria de estrutura</t>
  </si>
  <si>
    <t>SS-1248/2024</t>
  </si>
  <si>
    <t>EBP [CONJUNTO] - Realizar tratamento e pintura na CP_Proa_CP_A40_Boreste</t>
  </si>
  <si>
    <t>SS-1319/2024</t>
  </si>
  <si>
    <t>EBP [2027528798] - Tratar e pintar as tubulações 4"-P-B10-158 e 2"-GL-B10-025 do sistema de óleo recuperado 019-T5</t>
  </si>
  <si>
    <t>SS-1078/2024</t>
  </si>
  <si>
    <t>RTB [2026293540] - 8"-CNI-B3-2785 Substituir trecho da linha</t>
  </si>
  <si>
    <t>SS-1332/2024</t>
  </si>
  <si>
    <t>EST [2029277834] Conjunto- LC-052 ADV-5424537:Substituir válvulas</t>
  </si>
  <si>
    <t>SS-1171/2024</t>
  </si>
  <si>
    <t>IST [2029487507] - Cj Baleeira 01 - EB-543002C - Substituição e Reparo em guarda corpo, estrutura, piso, suportes gerais, tricaniz, da Baleeira 01 (BE) está apresentando corrosão severa.</t>
  </si>
  <si>
    <t>SS-1296/2024</t>
  </si>
  <si>
    <t>EBP [2026368420] Módulo 10 - Tratamento e pintura no deck de suportação da escada.</t>
  </si>
  <si>
    <t>SS-1311/2024</t>
  </si>
  <si>
    <t>EBP [CONJUNTO] - Realizar tratamento e pintura na Praça_de_Máquinas_Engine_Casing_PMEC_A04</t>
  </si>
  <si>
    <t>SS-1018/2024</t>
  </si>
  <si>
    <t>RTB [2028041488] - 8"-CNI-B3-2789 Substituir linha com bandagem e trecho com reparo</t>
  </si>
  <si>
    <t>SS-1263/2024</t>
  </si>
  <si>
    <t>EBP [2029064685] Módulo M07 - S01 - Tratamento e Pintura em tubulação e suportes.</t>
  </si>
  <si>
    <t>SS-890/2024</t>
  </si>
  <si>
    <t>EBP [2029523319] - Módulo M15 - CAV-96-104 - Tratar e pintar tubulação.</t>
  </si>
  <si>
    <t>SS-1281/2024</t>
  </si>
  <si>
    <t>IST [2029487510] -Substituição e Reparo em guarda corpo, estrutura, piso, suportes gerais, tricaniz, da Baleeira 04 (BB) está apresentando corrosão severa.</t>
  </si>
  <si>
    <t>SS-954/2024</t>
  </si>
  <si>
    <t>EBP[2029549809] - Módulo 12- EL.35650 - Substituição/instalação de bumpers e estrutura do coaming e pranchão de madeira.</t>
  </si>
  <si>
    <t>SS-857/2024</t>
  </si>
  <si>
    <t>EBP [2029269547] - LC-125 Escada de BE - EL.38853 x EL.43503</t>
  </si>
  <si>
    <t>SS-1240/2024</t>
  </si>
  <si>
    <t>EBP[2029662750] Módulo 02B - Reparar escada de acesso ao mezanino.</t>
  </si>
  <si>
    <t>SS-884/2024</t>
  </si>
  <si>
    <t>RTB [2024316920] Módulo M09-CV-95 - Proteção Passiva nas Estruturas</t>
  </si>
  <si>
    <t>STP [2029612436] - LP-690 - 6"-F-B10-091 - Substituir Trecho de Tubulação</t>
  </si>
  <si>
    <t>SS-1166/2024</t>
  </si>
  <si>
    <t>STP [2029625225] - LP-712 - 16"-W-B10-057 - Substituir Spool B10 por Spool Revestido</t>
  </si>
  <si>
    <t>SS-1168/2024</t>
  </si>
  <si>
    <t>STP [CONJUNTO] - PC-0207 - Tratar e pintar escada e plataforma de acesso</t>
  </si>
  <si>
    <t>SS-1102/2024</t>
  </si>
  <si>
    <t>RTB [2026430938] - 1"-DA-B10S-1559 e 1"-DA-B10S-1595 Substituir trecho da linha</t>
  </si>
  <si>
    <t>SS-1430/2024</t>
  </si>
  <si>
    <t>EBP [Conjunto] - Delineamento de RTI´s de Caldeiraria do sistema de drenagem aberta do Módulo M04 / M04A/ M04B</t>
  </si>
  <si>
    <t>SS-1355/2024</t>
  </si>
  <si>
    <t>IST [2029302837] N02 BB - Efetuar reparo, tratamento e pintura nas estruturas e contraventamentos das escadas, guarda corpo e corrimão de todos os pisos do N02 BB (substituição dos perfis "U"; avalia</t>
  </si>
  <si>
    <t>Suprimento p/ Processamento/Aplicação</t>
  </si>
  <si>
    <t>STP [2029277343] - LC-120 Realizar reparo nas escada de acesso do Main Floor /Lower Plat</t>
  </si>
  <si>
    <t>STP [2029277491] - LC-147 4º Piso P-06 Substituir Guarda-Corpo Bombordo</t>
  </si>
  <si>
    <t>SS-1151/2024</t>
  </si>
  <si>
    <t>Concluída</t>
  </si>
  <si>
    <t>EST [2029103929] - LP-650 - 6"-F-B10-154 - Substituir Trecho de Tubulação</t>
  </si>
  <si>
    <t>SS-1293/2024</t>
  </si>
  <si>
    <t>EBP [2029190405] Módulo 13 - Setor 01 - Tratamento e pintura na tubulção e acessórios.</t>
  </si>
  <si>
    <t>SS-1517/2025</t>
  </si>
  <si>
    <t>STP [2029700409] - LP 312 - [PP2026] T61-SDV-0110 - Substituição</t>
  </si>
  <si>
    <t>SS-1295/2024</t>
  </si>
  <si>
    <t>EBP [CONJUNTO] - Realizar tratamento e pintura do Sistema 19-T4</t>
  </si>
  <si>
    <t>SS-918/2024</t>
  </si>
  <si>
    <t>Em Elaboração</t>
  </si>
  <si>
    <t>EBP[2027756473] - GD-5266001B - Realizar aperto nos parafusos de fixação das escadas.</t>
  </si>
  <si>
    <t>SS-1318/2024</t>
  </si>
  <si>
    <t>EBP [CONJUNTO] - Realizar tratamento e pintura na CP_Proa</t>
  </si>
  <si>
    <t>SS-1127/2024</t>
  </si>
  <si>
    <t>Alta</t>
  </si>
  <si>
    <t>EBP [2028716883] - Instalação de painel de piso gradeado na passarela de acesso ao equipamento UC-122302</t>
  </si>
  <si>
    <t>SS-1199/2024</t>
  </si>
  <si>
    <t>EBP [2029648966] - PC-0602 - Substituir suportes</t>
  </si>
  <si>
    <t>SS-1279/2024</t>
  </si>
  <si>
    <t>IST 2028631868] -Tratar e pintar toda a linha 1.1/2"-SW-A6R-2106. Localização: Paiol do mestre na proa da Unidade. DL SS-894/23 ZR:14425983-1-15 (IMETAME) BARCO DE ACOMODAÇÃO (IMETAME) P54 Módulo 10</t>
  </si>
  <si>
    <t>SS-1313/2024</t>
  </si>
  <si>
    <t>EBP [CONJUNTO] - Realizar tratamento e pintura na PP_A15_Planta_de_Processo_1ª_Elevação_da_Produção</t>
  </si>
  <si>
    <t>SS-949/2024</t>
  </si>
  <si>
    <t>EBP [2028984957] Módulo P03A - Escada localizada a vante do módulo apresenta erosão por toda sua estrutura, a escada está bloqueada. Recomenda-se reparo/ substituição. Fotos DSC 1710 à 1715</t>
  </si>
  <si>
    <t>SS-1013/2024</t>
  </si>
  <si>
    <t>RTB [2028187937] - 2"-OL-B3-007 Recompor condição de trecho da linha</t>
  </si>
  <si>
    <t>SS-1036/2024</t>
  </si>
  <si>
    <t>RTB [2027858829] - FG-B10S-006 Realizar reparo definitivo em trecho da linha</t>
  </si>
  <si>
    <t>SS-1307/2024</t>
  </si>
  <si>
    <t>EBP [CONJUNTO] - Realizar tratamento e pintura na PP_A08_Planta_de_Processo</t>
  </si>
  <si>
    <t>SS-1800/2025</t>
  </si>
  <si>
    <t>Encaminhado p/ o fornecedor</t>
  </si>
  <si>
    <t>STP [2030948438] Substituir estojos e porcas de fixação do flange do TIT-1223011, localizado no 1° piso</t>
  </si>
  <si>
    <t>SS-787/2024</t>
  </si>
  <si>
    <t>STP [2029305775] - LP303 / LP535 / LP536 - 8"-P-G2-031 / 8"-P-G2-071 / 8"-P-G2-232 - TROCA DE ESTOJOS (Jusante XV-1210009L)</t>
  </si>
  <si>
    <t>SS-957/2024</t>
  </si>
  <si>
    <t>EBP[2029549553] -Riser Balcony - S05- Substituição da Estrutura.</t>
  </si>
  <si>
    <t>SS-842/2024</t>
  </si>
  <si>
    <t>EBP [2029190806] - Módulo M09 - SETOR 02 - Substituir dreno na linha 18"-PC-BX16-161</t>
  </si>
  <si>
    <t>SS-741/2024</t>
  </si>
  <si>
    <t>STP [2028301384] - LC_0399 - Plano de Pintura Sub-área PP_A03 - 2ª elevação Turbinas</t>
  </si>
  <si>
    <t>SS-540/2024</t>
  </si>
  <si>
    <t>RTB [2028472968] - dentificado que toda a viga H.5 entre 0.9 e 0.4 e a viga do eixo 0.4 estão apresentando furo e erosão por toda ela. Recomenda-se substituição das vigas. * * L</t>
  </si>
  <si>
    <t>SS-843/2024</t>
  </si>
  <si>
    <t>STP [2025261092] - Módulo M09 - SETOR 02 - Substituir suportes</t>
  </si>
  <si>
    <t>SS-562/2024</t>
  </si>
  <si>
    <t>EBP [2029380575] - LP453 - 2"-FG-B10S-014 Substituir trecho de tubulação</t>
  </si>
  <si>
    <t>SS-777/2024</t>
  </si>
  <si>
    <t>EBP [2029305774] - LP295/520/521 - 8"-P-G2-023 / 063 / 224 - TROCA DE ESTOJOS (Jusante XV-1210009C)</t>
  </si>
  <si>
    <t>SS-522/2024</t>
  </si>
  <si>
    <t>EBP [2027154295] - LC 632 - tratamento e pintura nas estruturas e colunas do Módulo M-03 (Eixo A)</t>
  </si>
  <si>
    <t>SS-853/2024</t>
  </si>
  <si>
    <t>EBP [2029277341] - LC-121 ESCADAS E ANTEPARAS ÁREA DE ESCAPE PM</t>
  </si>
  <si>
    <t>SS-931/2024</t>
  </si>
  <si>
    <t>EBP [2029552939] Main Deck - Proa- Tratar e pintar tubulação, suportes e acessórios..</t>
  </si>
  <si>
    <t>SS-760/2024</t>
  </si>
  <si>
    <t>Alta Complexidade</t>
  </si>
  <si>
    <t>STP [2028187374] - LP 057 - SG -122302-A: Inspeção Interna NR-13</t>
  </si>
  <si>
    <t>SS-872/2024</t>
  </si>
  <si>
    <t>EBP [2029269550] - LC-137 P07 - Item 14: Interligação P07 x GGT EL.34203</t>
  </si>
  <si>
    <t>SS-516/2024</t>
  </si>
  <si>
    <t>STP [CONJUNTO] - Substituição de Válvula 40" TAG CW-1016V e junta de expansão associada na linha 40"-SW-A5-2212 da Caixa de Mar BB</t>
  </si>
  <si>
    <t>SS-820/2024</t>
  </si>
  <si>
    <t>IMO [2027781083] - Preservação no V-513501A e bico dos pulverisadores</t>
  </si>
  <si>
    <t>SS-548/2024</t>
  </si>
  <si>
    <t>EBP [2029365728] - LP440 - 1/2"-F-B10S-4041 Substituir estojos e porcas</t>
  </si>
  <si>
    <t>SS-927/2024</t>
  </si>
  <si>
    <t>RTB[2028957696] - Módulo 23 - Guindaste B - Instalar guarda corpo e rodapé na passarela.</t>
  </si>
  <si>
    <t>SS-832/2024</t>
  </si>
  <si>
    <t>EBP [2029461157] - Módulo M09 - EL.39600 - Tratamento e Pintura</t>
  </si>
  <si>
    <t>SS-707/2024</t>
  </si>
  <si>
    <t>IST [2028460902] - Recomenda-se reparo de caldeiraria e tratamento/pintura da coluna, aba e estrutura do módulo P04A (1ª elevação 34203 - Vante do módulo), pois</t>
  </si>
  <si>
    <t>STP [2029418927] - PC-0109 - Confeccionar suportes de Equipamentos</t>
  </si>
  <si>
    <t>EST [2027807669] - LC_0036 - Substituir a tubulação 6"-P-B10-356 da Planta de Processo</t>
  </si>
  <si>
    <t>STP [2027544453] - LP-378 - 1-1/2"-F-B10-1156 - Substituir Trecho de Tubulação</t>
  </si>
  <si>
    <t>SS-792/2024</t>
  </si>
  <si>
    <t>STP [2029467030] - LP378 - 2.1/2"-SW-A6R-2035 Substituir estojos e porcas</t>
  </si>
  <si>
    <t>SS-782/2024</t>
  </si>
  <si>
    <t>STP [2029301384] - LP299/527/528 - 8"-P-G2-027 / 067 / 228 - TROCA DE ESTOJOS (Jusante XV-1210009G)</t>
  </si>
  <si>
    <t>SS-1097/2024</t>
  </si>
  <si>
    <t>EBP [2028808761] - Escaneamento a laser - Integrar novas acomodações ao casario PROJM</t>
  </si>
  <si>
    <t>SS-1037/2024</t>
  </si>
  <si>
    <t>RTB [2028438133] - 2"-DA-B10S-1039 Substituir trechos com corrosão</t>
  </si>
  <si>
    <t>EBP [2029012044] - LP-699 - 12"-F-B10-037 - Substituir Trecho de Tubulação</t>
  </si>
  <si>
    <t>SS-708/2024</t>
  </si>
  <si>
    <t>IST [2026860203] Identificamos que na união estrutural (coluna x viga - BE) da estrutura do Tanque TQ-600009 do Módulo P04A, está apresentando corrosão atmosf</t>
  </si>
  <si>
    <t>SS-1080/2024</t>
  </si>
  <si>
    <t>RTB [2028843983] - 1"-FW-A6R-2224 Substituir trecho da linha</t>
  </si>
  <si>
    <t>SS-728/2024</t>
  </si>
  <si>
    <t>SAC [2029181059] Medição dos Serviços de Escalada do Barco de Acomodação da P-54.</t>
  </si>
  <si>
    <t>SS-1034/2024</t>
  </si>
  <si>
    <t>RTB [2027562455] - 2"-D-B10S-032 Substituir trecho da linha</t>
  </si>
  <si>
    <t>SS-1042/2024</t>
  </si>
  <si>
    <t>RTB [2027265971] - 4"-DA-B10S-5103 Substituir trecho da linha</t>
  </si>
  <si>
    <t>SS-1005/2024</t>
  </si>
  <si>
    <t>RTB [2029429262] - 6"-DA-B10S-1646 Substituir trecho da linha com reparo por bandagem e todo o trecho horizontal de bombordo a boreste</t>
  </si>
  <si>
    <t>SS-472/2024</t>
  </si>
  <si>
    <t>STP [Conjunto] - Substituir Válvulas do Header de Injeção de Água.</t>
  </si>
  <si>
    <t>SS-602/2024</t>
  </si>
  <si>
    <t>ENG [2028707559] - Módulo P04B - Piso da estrutura da Baleeira 01 (BE) está apresentando corrosão superficial, recomenda-se realizar tratamento e pintura.</t>
  </si>
  <si>
    <t>SS-603/2024</t>
  </si>
  <si>
    <t>ENG [2028627432] - A estrutura das Balsas (BE) estão apresentando corrosão superficial, recomenda-se tratamento e pintura. Segue relatório em anexo, verificar a foto 1537.</t>
  </si>
  <si>
    <t>Aguardando Aprovação da Revisão</t>
  </si>
  <si>
    <t>STP [2027658253] - LP-370 - 16"-SW-B12-7500 - Substituir Trecho de Tubulação</t>
  </si>
  <si>
    <t>SS-726/2024</t>
  </si>
  <si>
    <t>EST [2029418929] - PC-0126 - Substituir ou confeccionar suportes de Equipamentos</t>
  </si>
  <si>
    <t>SS-439/2024</t>
  </si>
  <si>
    <t>EBP [2029302837 / 2026031621 / 2028628602/ 2029230530] - *15435298 / 2029302837 - N02 BB - Efetuar reparo, tratamento e pintura nas estruturas e contraventamentos das escadas, guarda corpo e corrimão</t>
  </si>
  <si>
    <t>SS-808/2024</t>
  </si>
  <si>
    <t>EBP [2029269553] - LC 115 - Casario - Escada de BB - 1º Deck x 2º Deck - Fotos 5269 à 5272 (item 10)</t>
  </si>
  <si>
    <t>SS-1278/2024</t>
  </si>
  <si>
    <t>IST [2028708175] -Tratamento e pintura na estrutura do Fairlead do Hawser Reel do Offloading de PROA, com corrosão leve a moderada. Obs.: A Nota 13350607-1-6, faz referência ao serviço que seria reali</t>
  </si>
  <si>
    <t>SS-839/2024</t>
  </si>
  <si>
    <t>EBP [2022125227] - Módulo M09 - PISO01- Substituir estojos e juntas e no Sistema de Compressão.</t>
  </si>
  <si>
    <t>SS-1336/2024</t>
  </si>
  <si>
    <t>EST [2029277745] Conjunto - LC-67 ADV-5424540:Substituir válvulas</t>
  </si>
  <si>
    <t>SS-986/2024</t>
  </si>
  <si>
    <t>EBP [2029277327] - LC-158 Fabricação de Guarda-Corpo - P01B - 1° PISO</t>
  </si>
  <si>
    <t>Em Revisão</t>
  </si>
  <si>
    <t>SS-885/2024</t>
  </si>
  <si>
    <t>RTB [2026454382] M23- Tratar e Pintar pisos ,colunas e estruturas.</t>
  </si>
  <si>
    <t>SS-1062/2024</t>
  </si>
  <si>
    <t>RTB [2024885294] - 10"-DA-B10S-5119 Substituir trecho da linha</t>
  </si>
  <si>
    <t>SS-1063/2024</t>
  </si>
  <si>
    <t>RTB [2026039689] - 4"-DA-B10S-5196 Substituir trecho com corrosão e reparos com bandagem da linha</t>
  </si>
  <si>
    <t>SS-898/2024</t>
  </si>
  <si>
    <t>EBP [2017821548] + Conjunto de OM'S - M23 - Guindastes -Tratar e pintar.</t>
  </si>
  <si>
    <t>SS-899/2024</t>
  </si>
  <si>
    <t>EBP [2029258082] - LC-205 - P02B - Passarela de acesso ao P12 (Piperack) - Grade de Piso</t>
  </si>
  <si>
    <t>SS-845/2024</t>
  </si>
  <si>
    <t>EBP [2023019076] - Módulo M09 - SETOR 02 - Substituir trecho na linha 4"-PC-B9-158</t>
  </si>
  <si>
    <t>SS-671/2024</t>
  </si>
  <si>
    <t>EBP [2029317934] - PC-0033 - Plano de Pintura do M-10A - 5º Piso</t>
  </si>
  <si>
    <t>SS-636/2024</t>
  </si>
  <si>
    <t>EBP [2027715566] - LP-344 - 10"-W-B10-6769 - Substituir Trecho de Tubulação</t>
  </si>
  <si>
    <t>SS-1236/2024</t>
  </si>
  <si>
    <t>EBP[2029663212] Vent Post Boreste - Instalar degraus na escada de marinheiro.</t>
  </si>
  <si>
    <t>SS-1245/2024</t>
  </si>
  <si>
    <t>DEQ [2029356088]- Disponibilidade de equipamentos</t>
  </si>
  <si>
    <t>SS-1927/2024</t>
  </si>
  <si>
    <t>STP [2029889540] - PC-0776 - Remover tubulações</t>
  </si>
  <si>
    <t>SS-828/2025</t>
  </si>
  <si>
    <t>EST [2028029656] - LC_0990_RTI_13778402-7-9_Substituir tomada de dreno localizada na linha 8"-HW-C3-055.</t>
  </si>
  <si>
    <t>SS-1727/2024</t>
  </si>
  <si>
    <t>STP [2026004260] - LP-083 - VET-1251401 - Substituir válvula (saída D-125101)</t>
  </si>
  <si>
    <t>SS-1758/2024</t>
  </si>
  <si>
    <t>STP [2025792478] - PC-1139 - Tratar e pintar tubulação</t>
  </si>
  <si>
    <t>SS-1837/2024</t>
  </si>
  <si>
    <t>STP [2029225939] - LP-208 - FX/FY-5135024 - Substituir Trecho Reto do Gás do Piloto e Ignição do Flare</t>
  </si>
  <si>
    <t>SS-368/2025</t>
  </si>
  <si>
    <t>EST [2022108383] - LC_1192_EXT_ZS_11772685_Tratamento e pintura da monovia Turret e roldana do guincho de pull in</t>
  </si>
  <si>
    <t>SS-1845/2024</t>
  </si>
  <si>
    <t>STP [2027338438] - LP-581 - FIT-5412006 - Substituir Medidor</t>
  </si>
  <si>
    <t>SS-1785/2024</t>
  </si>
  <si>
    <t>STP [2023015133] - LC-380 V-13501029 Substituir válvula</t>
  </si>
  <si>
    <t>SS-1979/2024</t>
  </si>
  <si>
    <t>STP [2029889544] - PC-0782 - Remover tubulação</t>
  </si>
  <si>
    <t>SS-1625/2024</t>
  </si>
  <si>
    <t>EBP [2029597759] - LP-059 - PV-1251210 - Substituir válvula</t>
  </si>
  <si>
    <t>SS-1759/2025</t>
  </si>
  <si>
    <t>STP[2030825326]-LC_1297-001_16165588_ Tanque 2C_ Apoio nos serviços do tanque</t>
  </si>
  <si>
    <t>SS-301/2025</t>
  </si>
  <si>
    <t>STP [2028881613] - LP_0112 Linha 24"-W-B10-024: Instalar Dupla Calha</t>
  </si>
  <si>
    <t>SS-1714/2024</t>
  </si>
  <si>
    <t>EBP [2026159419] - LP-152 - FIT-5331501 - Substituir válvula (dreno)</t>
  </si>
  <si>
    <t>SS-2025/2024</t>
  </si>
  <si>
    <t>EBP [2027740098] - PC-0712- Substituir Cabine de Comando A</t>
  </si>
  <si>
    <t>SS-1335/2025</t>
  </si>
  <si>
    <t>EST [2029277602] - LC-182 HVAC Refrig/Freezers Substituir conjunto</t>
  </si>
  <si>
    <t>SS-1687/2024</t>
  </si>
  <si>
    <t>STP [2028260555] - LP-077 - V-1251535 - Substituir válvula (montante FV-1251004C)</t>
  </si>
  <si>
    <t>SS-2023/2024</t>
  </si>
  <si>
    <t>STP [2029878444] - PC-0883 - Fixar grades de piso</t>
  </si>
  <si>
    <t>SS-1779/2024</t>
  </si>
  <si>
    <t>EBP [2024351639] - LC-373 V-1350952 Substituir válvula (espuma LGE)</t>
  </si>
  <si>
    <t>SS-1847/2024</t>
  </si>
  <si>
    <t>STP [2029064369] - PC-1198 - Substituir trecho de linha</t>
  </si>
  <si>
    <t>SS-761/2025</t>
  </si>
  <si>
    <t>EBP [2030210041] - LC-696 Adequar fixação dos suportes S9 e S9' das linhas 6"-SP-B10S-1535 e 6"-SP-B10S-1541, que apresentam fixação aparafusada deficiente, no 2º e 3º piso do módulo P05A</t>
  </si>
  <si>
    <t>SS-1722/2024</t>
  </si>
  <si>
    <t>EBP [2025209308] - LC-370 VET-616002 Substituir válvula (necessário apoio de barco para tamponamento)</t>
  </si>
  <si>
    <t>SS-2134/2024</t>
  </si>
  <si>
    <t>EBP [2029183586] - LC-565 Substituir viga U (bitola UNP200) de suporte da grade de piso de vante - Elevação +9980 - Viga U (boreste)</t>
  </si>
  <si>
    <t>SS-2138/2024</t>
  </si>
  <si>
    <t>EBP [2029183589] - LC-567 Substituir viga U (bitola UNP200) de suporte da grade de piso de ré - Elevação +9980 - Viga U (vante)</t>
  </si>
  <si>
    <t>SS-1640/2024</t>
  </si>
  <si>
    <t>EBP [2028258777] - LC_0133_RTI_Reparo de vigas do Pipe rack na estrutura dos SGs -122302 A e B</t>
  </si>
  <si>
    <t>SS-1676/2024</t>
  </si>
  <si>
    <t>STP [2029868397] - PC-0971 - Instalar suportes de Analisadores de Gás no M-01</t>
  </si>
  <si>
    <t>SS-2201/2024</t>
  </si>
  <si>
    <t>STP [2026542494] - LP-163 - V-1233558 - Substituir válvula (descarga B-123301A)</t>
  </si>
  <si>
    <t>SS-1919/2024</t>
  </si>
  <si>
    <t>STP [2025589276] - PC-1145 - Instalar barra de acetal e grampo U</t>
  </si>
  <si>
    <t>SS-1681/2024</t>
  </si>
  <si>
    <t>STP [2025977174] - LP-066 - V-1210760 - Substituir válvula (jusante HCV-1210012C)</t>
  </si>
  <si>
    <t>SS-2166/2024</t>
  </si>
  <si>
    <t>EBP [2029454852] - LC-579 Trocar a seção da viga primária, suportes e reforços, entre as filas A e C da fila 4</t>
  </si>
  <si>
    <t>SS-1901/2024</t>
  </si>
  <si>
    <t>EBP [2029867582] - PC-0803 - Reparar caldeiraria de estrutura</t>
  </si>
  <si>
    <t>SS-482/2025</t>
  </si>
  <si>
    <t>IST [2030114605 ]Realizar hidrojateamento e pintura do piso Cavernas 88 ¿ 89 Bombordo</t>
  </si>
  <si>
    <t>SS-146/2025</t>
  </si>
  <si>
    <t>ROB [2029014903] - LP_0104-01_CX Mar BE: Subst Linhas de Vent, Hipoclorito e Ar</t>
  </si>
  <si>
    <t>SS-2187/2024</t>
  </si>
  <si>
    <t>EST [2029993196] - LC_1094_RTI_13637790-1-2_Recompor integridade estrutural do suporte dos cilindros de CO2 do Sistema de CO2 da Tocha, o SKID completo.</t>
  </si>
  <si>
    <t>SS-2188/2024</t>
  </si>
  <si>
    <t>IST [2026742993] Tratar e pintar trechos com corrosão localizados em altura no maindeck, abaixo do P03A, das linhas 2"-DA-B10S-1019, 1 1/2-DA-B10S-356, 2-DA-B10S-023 e 2-DA-B10S-025, conforme anexo na</t>
  </si>
  <si>
    <t>SS-2202/2024</t>
  </si>
  <si>
    <t>STP [2029993197] - LC_1098 - Identificado perda de espessura e erosão na aba da coluna, devido a corrosão anterior a pintura. Recomendamos serviços de caldeiraria.</t>
  </si>
  <si>
    <t>SS-2206/2024</t>
  </si>
  <si>
    <t>ROB [2028720828] - LC_1102 - Corrosão localizada com erosão na aba e na união. Recomendamos serviço de caldeiraria.</t>
  </si>
  <si>
    <t>SS-1783/2024</t>
  </si>
  <si>
    <t>STP [2028564754] - LP-285 - VALV-12310283 - Substituir Válvula</t>
  </si>
  <si>
    <t>SS-1812/2024</t>
  </si>
  <si>
    <t>STP [2025897558] Realizar reparo definitivo do trecho na linha 2"-DA-B10S-320</t>
  </si>
  <si>
    <t>SS-2196/2024</t>
  </si>
  <si>
    <t>EBP - APROVEITAR SS</t>
  </si>
  <si>
    <t>SS-357/2025</t>
  </si>
  <si>
    <t>ROB [2028890146] - LC_0929_Remover spool da TV-1223817 do TCC e instalar no lugar da TV-1223417 do TC-A para retorno da planta após longa parada de manutenção, conforme PE-3</t>
  </si>
  <si>
    <t>SS-359/2025</t>
  </si>
  <si>
    <t>EST [2027024083] - LC_0943_Recomenda-se reparo de caldeiraria e tratamento/pintura na estrutura do pipe rack 04 (entre Filas B e A6), pois estão apresentando corrosão severa</t>
  </si>
  <si>
    <t>SS-1132/2025</t>
  </si>
  <si>
    <t>EBP [2029543374] + CONJUNTO DE OMs- Main deck - CAV 94 - Tratamento e Pintura</t>
  </si>
  <si>
    <t>SS-40/2025</t>
  </si>
  <si>
    <t>STP [2030092835] - LC_0898_ZS_15076457_ Adequar TQ-533602</t>
  </si>
  <si>
    <t>STP [2029101216] - LC-308 XV-1223596 Substituir válvula</t>
  </si>
  <si>
    <t>SS-1739/2024</t>
  </si>
  <si>
    <t>EBP [2029911688] - LC-494 Realizar serviços do plano de pintura no P03B Setor 01</t>
  </si>
  <si>
    <t>SS-236/2025</t>
  </si>
  <si>
    <t>EBP [2028578611] Substituir Grade de Piso</t>
  </si>
  <si>
    <t>SS-1859/2024</t>
  </si>
  <si>
    <t>STP [Conjunto] - Substituir Placas de Orifício</t>
  </si>
  <si>
    <t>SS-2092/2024</t>
  </si>
  <si>
    <t>STP [2029456409] - LC-550 Realizar pintura em 100% do trecho da viga e substituição do contraventamento</t>
  </si>
  <si>
    <t>SS-1866/2024</t>
  </si>
  <si>
    <t>STP [2026642597] - LC-403 V-1233560 Substituir válvula (B-123301B)</t>
  </si>
  <si>
    <t>SS-1740/2024</t>
  </si>
  <si>
    <t>STP [2028834869] - LP-087 - LV-1231103C - Substituir válvula</t>
  </si>
  <si>
    <t>SS-1884/2024</t>
  </si>
  <si>
    <t>EBP [2029571111] - LP-680 - XV-1251002A - Substituir Válvula</t>
  </si>
  <si>
    <t>SS-877/2025</t>
  </si>
  <si>
    <t>EBP [2028578998] Instalação de grade de piso, pinos e pintura conforme relatório da Inspeção de 1ºCiclo de Grade de Piso ¿ Set/2023 ¿ M03B</t>
  </si>
  <si>
    <t>SS-1110/2025</t>
  </si>
  <si>
    <t>STP [2029974817] - LC_1011_RTI_12618007-3-3_Reparo e pintura na estrutura primária do convés A02 - Manifold deck.</t>
  </si>
  <si>
    <t>SS-486/2025</t>
  </si>
  <si>
    <t>EBP [2030100748] - LC-630 Instalar suporte no ponto de contato com as linhas 3"-P-G2-387 e 3/4"-P-G2-407 - Mód. 04A - Setor 01</t>
  </si>
  <si>
    <t>SS-501/2025</t>
  </si>
  <si>
    <t>PRO [2027979002] - LP-335 - 2"-F-BX18-113 - Substituir Trecho de Tubulação</t>
  </si>
  <si>
    <t>SS-1042/2025</t>
  </si>
  <si>
    <t>RTB[2030092536] - Módulo 06 - Instalar proteção coletiva na parte superior anexa ao guarda corpo da escada do Mezanino do TO-1223002</t>
  </si>
  <si>
    <t>SS-387/2025</t>
  </si>
  <si>
    <t>EBP [2029661128] - LP-558 - V-5336422 Substituir válvula (Montante FT-533601B)</t>
  </si>
  <si>
    <t>SS-1660/2024</t>
  </si>
  <si>
    <t>IST [2029891291] Realizar tratamento mecânico e pintura nos suportes das linhas 6"-FW-A6R-557 e 6"-FW-A6R-547, localizados no Main Deck próximo à bomba de incêndio B em boreste</t>
  </si>
  <si>
    <t>STP [2029422882] - LC_0038 Instalar suportação definitiva para tub. 4"-P-B10-306.</t>
  </si>
  <si>
    <t>SS-2113/2024</t>
  </si>
  <si>
    <t>STP [2027857315] - LC_1028_RTI_ 13950300-15-9_Recuperação da integridade (resistência) da região fletida da viga no Pipe Rack 8</t>
  </si>
  <si>
    <t>SS-2115/2024</t>
  </si>
  <si>
    <t>ROB [2029987568] - LC_1032 - recomenda-se troca dos trechos das abas (recorte) com danos por chapa nova.</t>
  </si>
  <si>
    <t>SS-1836/2024</t>
  </si>
  <si>
    <t>STP [2029225938] - LP-207 - FX/FY-5135015 - Substituir Trecho Reto do Gás Combustível LP</t>
  </si>
  <si>
    <t>SS-1745/2024</t>
  </si>
  <si>
    <t>EBP [2023015128] - LC-379 V-13501005 Substituir válvula</t>
  </si>
  <si>
    <t>SS-1805/2024</t>
  </si>
  <si>
    <t>RTB [2028902407] Reparar ou substituir conforme ASME PCC-2, o trecho da linha 4"-DA-B10S-3248</t>
  </si>
  <si>
    <t>SS-16/2025</t>
  </si>
  <si>
    <t>IST [2030013566] Tratar e pintar trechos com corrosão atmoférica da linha 10-DA-B10S-5115, localizada no teto do 4º piso do P06.</t>
  </si>
  <si>
    <t>SS-1759/2024</t>
  </si>
  <si>
    <t>STP [2029879121] - PC-1178 - Tratar e pintar tubulação</t>
  </si>
  <si>
    <t>SS-520/2025</t>
  </si>
  <si>
    <t>STP [2025263191] - LC-344 XV-1233007 Substituir válvula (B-123301D)</t>
  </si>
  <si>
    <t>STP [2028962018] - LP-217 - P-1231003 - Permutador HEATRIC HP Gás Cooler - Apoiar Insp. Int. NR13</t>
  </si>
  <si>
    <t>SS-238/2024</t>
  </si>
  <si>
    <t>EBP [2029127017] - LC 652 - Efetuar tratamento e pintura em toda a extensão da linha 10"-P-G2-157, incluindo acessórios e derivações.</t>
  </si>
  <si>
    <t>SS-157/2024</t>
  </si>
  <si>
    <t>EBP [2026292682] - PRA1- Relatório Consolidado de Acessos da campanha UMS 2024</t>
  </si>
  <si>
    <t>SS-32/2024</t>
  </si>
  <si>
    <t>EBP [2029183594] - P-07- Corrosão severa na viga primária e suportes. Recomenda-se substituição do trecho inteiro. Localização: ELEV. +9980 - Viga primária. Filas: (A-D) x (2).</t>
  </si>
  <si>
    <t>SS-62/2024</t>
  </si>
  <si>
    <t>DL[2028904703] - [ZR 14126654-1.1] Linha 2"-SW-A6-1055: Subst. Trecho</t>
  </si>
  <si>
    <t>SS-315/2024</t>
  </si>
  <si>
    <t>STP [2029267425] - LP432 - 3/4"-F-B10S-2512 Substituir trecho de tubulação</t>
  </si>
  <si>
    <t>SS-179/2024</t>
  </si>
  <si>
    <t>EBP [2027787377] - Recomendamos tratamento e pintura da chapa de piso da gangway.</t>
  </si>
  <si>
    <t>SS-294/2024</t>
  </si>
  <si>
    <t>STP [2029262223] - LP030 - FX/FY-1231010E Substituir Trecho-Reto</t>
  </si>
  <si>
    <t>SS-221/2024</t>
  </si>
  <si>
    <t>EBP [2027154298] - LC 631 - Realizar tratamento e pintura da coluna, viga e estrutura do Módulo M-03 (Eixo D).</t>
  </si>
  <si>
    <t>SS-975/2025</t>
  </si>
  <si>
    <t>EBP [2029516276] - LC-070 - T72-PSV-3111 - RETIRAR/ INSTALAR - CALIBRAÇÃO</t>
  </si>
  <si>
    <t>SS-571/2024</t>
  </si>
  <si>
    <t>EST [2029382797] - LP475/LP476/LP503 - 16"-P-B10S-2581 / 16"-P-B10S-2582 /PIT1223008B Realizar reparo de caldeiraria na tomada de vent</t>
  </si>
  <si>
    <t>SS-85/2024</t>
  </si>
  <si>
    <t>DL[2028881150] - [ZR 13161032-1.1] Linha 12"-COP-530: Subst. Trecho</t>
  </si>
  <si>
    <t>SS-404/2024</t>
  </si>
  <si>
    <t>EBP [2025161147] - LP-512 - SDV-1210016A - Alterar a Configuração das SDVs dos Poços A, F e H</t>
  </si>
  <si>
    <t>SS-168/2024</t>
  </si>
  <si>
    <t>EBP [2027781081] - LC 323 - Tratar e pintar suportes da linha 3"-FW-A6-024 (SP-3, SP-4, SP-5, SP-7, SP-8, SP-9 e SP-10)</t>
  </si>
  <si>
    <t>SS-152/2024</t>
  </si>
  <si>
    <t>DL [Conjunto] - Caixa de Mar BB/BE - Pintar e Reinstalar Anodos</t>
  </si>
  <si>
    <t>SS-166/2024</t>
  </si>
  <si>
    <t>EBP [2027787067] - LC 384 - Realizar a preservação do casco, tampos, bases de apoio e estrutura do equipamento LP-122304</t>
  </si>
  <si>
    <t>SS-360/2024</t>
  </si>
  <si>
    <t>STP [2028961847] - LP-215 - TQ-GE-5261001 - Abastecimento Diesel - Apoiar Insp. Int. NR13</t>
  </si>
  <si>
    <t>SS-620/2024</t>
  </si>
  <si>
    <t>STP [2027658255] - LP-333 - 6"-SW-B12-1076 - Substituir Trecho de Tubulação</t>
  </si>
  <si>
    <t>SS-321/2024</t>
  </si>
  <si>
    <t>STP [Conjunto] - Substituir Válvulas do P-1223002A no M-06</t>
  </si>
  <si>
    <t>STP [2029612434] - LP-691 - 3/4"-F-B10-7503 - Substituir Trecho de Tubulação</t>
  </si>
  <si>
    <t>SS-696/2024</t>
  </si>
  <si>
    <t>EBP [2029415056] - PC-0246 - Pintura do Pipe Rack de combate a incêndio BE</t>
  </si>
  <si>
    <t>SS-25/2024</t>
  </si>
  <si>
    <t>EBP [2028530171] - INSTALAR TRINCANIZ E VEDAÇÃO NA TAMPA DA GAIUTA PARA EVITAR VAZAMENTO DE ÁGUA PARA O INTERIOR DA PRAÇA DE MÁQUINAS-ENGINE ROOM</t>
  </si>
  <si>
    <t>SS-699/2024</t>
  </si>
  <si>
    <t>STP [2029410512] - PC-0256 - Caldeiraria do Cable Rack BE Casario</t>
  </si>
  <si>
    <t>SS-328/2024</t>
  </si>
  <si>
    <t>EBP [2029277047] - LP411 - 6"-W-B10S-3037 Substituir trecho de tubulação</t>
  </si>
  <si>
    <t>SS-736/2024</t>
  </si>
  <si>
    <t>STP [2028301628] - LC 408 - Plano de Pintura Sub-área PP_A09 - 2ª Elevação Turbinas</t>
  </si>
  <si>
    <t>SS-756/2024</t>
  </si>
  <si>
    <t>EBP [2029429395] - LC 584 - Reparo de caldeiraria nas escadas de acesso.</t>
  </si>
  <si>
    <t>SS-198/2024</t>
  </si>
  <si>
    <t>EBP [2029126152] - LC 607 - Tratar e Pintar pontos de corrosão atmosférica de intensidade leve à moderada em toda a extensão da linha 1"-P-B10S-231, incluindo os suportes.</t>
  </si>
  <si>
    <t>SS-770/2024</t>
  </si>
  <si>
    <t>STP [2029443710] - LP468 - SG-122301A Realizar pintura interna</t>
  </si>
  <si>
    <t>SS-715/2024</t>
  </si>
  <si>
    <t>IST [2028472968] - Identificado que toda a viga H.5 entre 0.9 e 0.4 e a viga do eixo 0.4 estão apresentando furo e erosão por toda ela. Recomenda-se substituição das vigas. * * L</t>
  </si>
  <si>
    <t>SS-203/2024</t>
  </si>
  <si>
    <t>EBP [2028374428] - LC 612 - Efetuar tratamento e pintura no vent da linha 28"-P-F1-065, que apresenta corrosão moderada.</t>
  </si>
  <si>
    <t>SS-223/2024</t>
  </si>
  <si>
    <t>EBP [2027154294] - LC 633 - Tratar e pintar as estruturas, contraventamentos, vigas e colunas do Módulo M-03 (Eixo 6), pois estão apresentando corrosão superficial a moderada.</t>
  </si>
  <si>
    <t>SS-320/2024</t>
  </si>
  <si>
    <t>EBP [Conjunto] - Substituir Válvulas do P-1223001B no M-06</t>
  </si>
  <si>
    <t>SS-609/2024</t>
  </si>
  <si>
    <t>ENG [2026325036] - Recomenda-se reparo de caldeiraria (substituição) e tratamento/pintura da coluna de sustentação e das vigas da plataforma que conecta com a estrutura do Módulo P03A, pois estão</t>
  </si>
  <si>
    <t>SS-228/2024</t>
  </si>
  <si>
    <t>EBP [2029126155] - LC 642 - Tratar e Pintar pontos de corrosão atmosférica em toda a extensão da linha 4"-DF-B10S-059, incluindo o suporte S01.</t>
  </si>
  <si>
    <t>SS-19/2024</t>
  </si>
  <si>
    <t>IME [2026292682] Equipe UTC-11 Mob Imediata Coord OFFSHORE CAM</t>
  </si>
  <si>
    <t>SS-1189/2024</t>
  </si>
  <si>
    <t>STP [2029206053] - PC-0382 - Realizar recomposição interna com solda</t>
  </si>
  <si>
    <t>SS-183/2024</t>
  </si>
  <si>
    <t>EBP [2027786879] - LC 364 - Efetuar tratamento e pintura em todos os suportes de sustentação da linha 4"-IA-B3-006, localizados no módulo 3, 2º piso, próximo aos vasos V-513401A e B</t>
  </si>
  <si>
    <t>SS-182/2024</t>
  </si>
  <si>
    <t>EBP [2029206482] - LC 410 - Tratar e pintar pontos que apresentam corrosaõ nas cantoneiras de fixação do revestimento térmico do TQ-525201</t>
  </si>
  <si>
    <t>SS-300/2024</t>
  </si>
  <si>
    <t>EBP [2029262219] - LP036 - FX/FY-1231010L Substituir Trecho-Reto</t>
  </si>
  <si>
    <t>SS-644/2024</t>
  </si>
  <si>
    <t>STP [2029317928] - PC-0023 - Plano de Pintura do M-10 - 2º Piso</t>
  </si>
  <si>
    <t>SS-253/2024</t>
  </si>
  <si>
    <t>STP [2023206858] - LP-011 - PSV-1223011 - Instalar PSV Reserva</t>
  </si>
  <si>
    <t>SS-286/2024</t>
  </si>
  <si>
    <t>STP [2028208600] - LP-076 - VALV-51240705 - Substituir Válvula</t>
  </si>
  <si>
    <t>SS-402/2024</t>
  </si>
  <si>
    <t>EBP [2028303652] - LP-509 - FIT-5412002 - Substituir Caixa de Vedação e Pré-Amplificadores</t>
  </si>
  <si>
    <t>SS-333/2024</t>
  </si>
  <si>
    <t>STP [2028875603] - LP005 - TQ-533607 Apoiar Inspeção NR-13</t>
  </si>
  <si>
    <t>SS-200/2024</t>
  </si>
  <si>
    <t>EBP [2029126154] - LC 609 - Tratar e Pintar pontos de corrosão atmosférica de intensidade leve à moderada, em toda a extensão da linha 2"-DF-B10S-043.</t>
  </si>
  <si>
    <t>SS-145/2024</t>
  </si>
  <si>
    <t>DL [Conjunto] - V-533601 - Substituir Válvulas de Bloqueio do LSLL-5336003 e LT-5336002</t>
  </si>
  <si>
    <t>SS-211/2024</t>
  </si>
  <si>
    <t>EBP [2029207079] - LC 667 - Efetuar tratamento e pintura na base do FT-UC-TS-GE-514001B-B.</t>
  </si>
  <si>
    <t>SS-97/2024</t>
  </si>
  <si>
    <t>DL[2028885272] - [ZR 12863560-1.1] P-UC-122301-A-02: Pintar Componentes</t>
  </si>
  <si>
    <t>SS-327/2024</t>
  </si>
  <si>
    <t>IME [2029181059] Equipe UTC-10 - Mob Imediata Coord OFFSHORE Acommodation (Equipe Reduzida)</t>
  </si>
  <si>
    <t>SS-138/2024</t>
  </si>
  <si>
    <t>DL[2028941219] - [ZR 12873458-33.63] Linhas 3"-GL-B6-727B e 6"-GL-B6-731B: Subst. Trechos</t>
  </si>
  <si>
    <t>SS-108/2024</t>
  </si>
  <si>
    <t>DL[2028901553] - [ZR 14220916-5.6] Linha 3"-W-B10-021/117: Remover Vents, Tratar e Pintar Trechos e Válvs.</t>
  </si>
  <si>
    <t>SS-381/2024</t>
  </si>
  <si>
    <t>STP [2029004165] - LP-192 - FX/FY-1244007A - Substituir Trecho Reto do Gás Lift do Poço</t>
  </si>
  <si>
    <t>SS-194/2024</t>
  </si>
  <si>
    <t>EBP [2029302836] - 15435257 - N02 BE - Efetuar reparo, tratamento e pintura nas estruturas e contraventamentos das escadas, guarda corpo e corrimão de todos os pisos do N02 BE</t>
  </si>
  <si>
    <t>SS-167/2024</t>
  </si>
  <si>
    <t>EBP [2029206979] - LC 415 - Recomenda-se tratamento e pintura, pois os Elementos Estruturais - FACE "6" Membros e Junções Vistas B, D e F</t>
  </si>
  <si>
    <t>SS-169/2024</t>
  </si>
  <si>
    <t>EBP [2027781409] - LC 326 - Tratar e pintar suportes da linha 6"-FW-A6-126 do sistema de dilúvio da ADV-19, mod. 1/2 3º piso FS, próximo as bombas B-122302-A e B</t>
  </si>
  <si>
    <t>SS-569/2024</t>
  </si>
  <si>
    <t>EST [2029413340] - LC_0667_CALD_ZR_13923948-1-1_Tratamento e pintura na aba inferior do lado bombordo do Helideck</t>
  </si>
  <si>
    <t>SS-174/2024</t>
  </si>
  <si>
    <t>EBP [2027781582] - LC 339 - Tratar e pintar todos os suportes de sustentação da linha 2"-IA-B3-010</t>
  </si>
  <si>
    <t>STP [2029128148] - LP-138 - P-5124002 - Substituir linhas em AC por Superduplex</t>
  </si>
  <si>
    <t>SS-496/2024</t>
  </si>
  <si>
    <t>STP [Conjunto] - Substituir válvulas da B-1251002C</t>
  </si>
  <si>
    <t>SS-407/2024</t>
  </si>
  <si>
    <t>STP [2028876978] - LP008 - P-UT-UC-123101A-02 Apoiar Inspeção NR-13</t>
  </si>
  <si>
    <t>SS-270/2024</t>
  </si>
  <si>
    <t>STP [2028524781] - LP-123 - 3"-F-B10-163 - Substituir Trecho de Tubulação</t>
  </si>
  <si>
    <t>SS-81/2024</t>
  </si>
  <si>
    <t>DL[2028889892] - [ZR 12264439-1.1] B-524101-B: Subst filtro a montante da bomba</t>
  </si>
  <si>
    <t>SS-100/2024</t>
  </si>
  <si>
    <t>DL[2028885277] - [ZR 12243495-1.1] P-UC-122301-A-01: Tratar e Pintar Cabeçote</t>
  </si>
  <si>
    <t>SS-1191/2024</t>
  </si>
  <si>
    <t>STP [CONJUNTO] - PC-0409 - Instalar flange cego e substituir estojos</t>
  </si>
  <si>
    <t>SS-248/2024</t>
  </si>
  <si>
    <t>EBP [2023206973] - LP-006 - PSV-1212001 - Instalar PSV Reserva</t>
  </si>
  <si>
    <t>SS-306/2024</t>
  </si>
  <si>
    <t>ROB [2029252853] -Levantamento do plano de infraestrutura, para o Projeto do Barco de Acomodação da P-54.</t>
  </si>
  <si>
    <t>SS-114/2025</t>
  </si>
  <si>
    <t>EBP [2029301454] - LP-197 - V-1223905 - Substituir válvula (LIT-1223016B/LG-1223018B)</t>
  </si>
  <si>
    <t>SS-1410/2025</t>
  </si>
  <si>
    <t>STP[2029201710] - LP-001 Plano Infraestrutura de Parada P-54</t>
  </si>
  <si>
    <t>SS-626/2025</t>
  </si>
  <si>
    <t>EBP [2029879119] - PC-1375 - ESTRUTURA - Desmontagem dos containers dos MTAs</t>
  </si>
  <si>
    <t>SS-1601/2024</t>
  </si>
  <si>
    <t>EBP [2028298617] Módulo 30 setor07 - Substituir trecho com virola do flange da linha 16"-SW-A6-398.</t>
  </si>
  <si>
    <t>SS-1533/2024</t>
  </si>
  <si>
    <t>EBP [2029277503] - LC-293 8"-CNI-B3-2789 Substituir os trechos de linha da CIP com ponto de vazamento</t>
  </si>
  <si>
    <t>SS-1085/2025</t>
  </si>
  <si>
    <t>EBP[2030092528] Reparar suporte de fixação T - RV0129_D-8</t>
  </si>
  <si>
    <t>STP [2029355174] - LC_598 - Recompor integridade estrutural da linha 1/2"-SA-B10-1321</t>
  </si>
  <si>
    <t>SS-1862/2024</t>
  </si>
  <si>
    <t>STP [2029277690] - LC-396 V-1210879 Substituir válvula (LP-122301A)</t>
  </si>
  <si>
    <t>SS-1618/2024</t>
  </si>
  <si>
    <t>STP [2029277574] - LC-388 V-1350223, V-1350224, V-1350225, V-1350226, V-1350227, V-1350228, V-1350229, V-1350230, V-1350231, V-1350232, V-1350233, V-1350234 Subsituir válvulas - Drenagem praça maquina</t>
  </si>
  <si>
    <t>SS-455/2025</t>
  </si>
  <si>
    <t>EBP [2028296914] - LC-099 P05B Substituir bateria de CO2</t>
  </si>
  <si>
    <t>SS-1543/2024</t>
  </si>
  <si>
    <t>EBP [2028759917] - LC-333 PCV-5420601A Substituir válvula</t>
  </si>
  <si>
    <t>SS-1628/2024</t>
  </si>
  <si>
    <t>STP [2029258079] - LC-251 P01A Plataforma do tanque EL.342023 Z-UC-123101A</t>
  </si>
  <si>
    <t>SS-1857/2024</t>
  </si>
  <si>
    <t>EBP [Conjunto] - B-1251002A/B - Sanar Vazamento nas Válvulas a Jusante</t>
  </si>
  <si>
    <t>PRO [2024420345] - LP-396 - 10"-DA-B9-1561 - Substituir Trecho de Tubulação</t>
  </si>
  <si>
    <t>SS-1566/2024</t>
  </si>
  <si>
    <t>EBP [2029779265] + Conjunto de PINTs - Módulo 23 - - Tratamento e pintura em tubulação ,estruturas ,suportes e acessórios.</t>
  </si>
  <si>
    <t>SS-31/2025</t>
  </si>
  <si>
    <t>EBP [2029973494] - PC-1352 - Instalar suportes de Detector chama no M-03</t>
  </si>
  <si>
    <t>SS-967/2025</t>
  </si>
  <si>
    <t>EBP [2029511217] - LC-026 - T-T1370 - Caisson - Apoiar Inspeção</t>
  </si>
  <si>
    <t>STP [2028716881] - LC_0653_CALD_ZF_14657866 Substituição de painel de piso gradeado da plataforma de acesso à tubulação 16"-P-B10-316</t>
  </si>
  <si>
    <t>SS-2085/2024</t>
  </si>
  <si>
    <t>STP [CONJUNTO] - PC-0880 - Caldeiraria de Grade de Piso do M-21D</t>
  </si>
  <si>
    <t>STP [2029277488] - LC-146 2º Piso P-06 Substituir bases quebradas e corrosão no guarda corpo</t>
  </si>
  <si>
    <t>SS-473/2025</t>
  </si>
  <si>
    <t>IST [2030017024]Realizar hidrojateamento e pintura do piso do pátio de carga de popa boreste</t>
  </si>
  <si>
    <t>SS-224/2025</t>
  </si>
  <si>
    <t>IST [2029834600] Realizar tratamento mecânico e pintura em trecho reto da linha 2"-DA-B10S-2600</t>
  </si>
  <si>
    <t>SS-1609/2024</t>
  </si>
  <si>
    <t>EBP [2029277581] - LC-192 Casario Ext. Realizar melhorias na iluminação da UMS (DROPS)</t>
  </si>
  <si>
    <t>SS-1603/2024</t>
  </si>
  <si>
    <t>EBP [2022077111] Módulo 33 setor08 - Instalar braçadeiras aparafusadas.</t>
  </si>
  <si>
    <t>SS-2121/2024</t>
  </si>
  <si>
    <t>STP [2029989901] - LC_1038_RTI_13908351-20-38_Serviço de caldeiraria no deck de processo (fundação), caverna 77.</t>
  </si>
  <si>
    <t>SS-382/2025</t>
  </si>
  <si>
    <t>EBP [2029661137] - LP-551 - V-1200401 Substituir válvula (Montante XV-5412007)</t>
  </si>
  <si>
    <t>SS-1846/2024</t>
  </si>
  <si>
    <t>SS-1803/2024</t>
  </si>
  <si>
    <t>STP [2026617767] Realizar reparo permanente conforme ASME PCC-2, ou substituir trechos da linha 6"-DA-B10S-509</t>
  </si>
  <si>
    <t>SS-1827/2024</t>
  </si>
  <si>
    <t>STP [2022543886] - PC-1137 - Realizar reparo de caldeiraria</t>
  </si>
  <si>
    <t>SS-1751/2024</t>
  </si>
  <si>
    <t>STP [CONJUNTO] - PC-1153 -Instalar suporte solidário</t>
  </si>
  <si>
    <t>SS-662/2025</t>
  </si>
  <si>
    <t>STP [2030186730] - LC-662 Tratar e pintar estojos e porcas de fixação da válvula de retenção instalada na linha 14-PC-B32-037 próximo ao CI-533101A</t>
  </si>
  <si>
    <t>SS-262/2025</t>
  </si>
  <si>
    <t>ROB [2028234043] - LC_1178_Tratar e pintar as linhas 2"-P-B10-148 e 1"-P-B10-149 conforme indicado no isométrico 201 anexado a esta nota ZR.</t>
  </si>
  <si>
    <t>SS-15/2024</t>
  </si>
  <si>
    <t>COP [2029201668] Equipe UTC-08 - Coordenação de Projeto Campanha (UMS)</t>
  </si>
  <si>
    <t>SS-737/2024</t>
  </si>
  <si>
    <t>IST [2025234699] - Módulo P03B - Estrutura e contraventamento estão apresentando corrosão severa, furos e perda de material- Recomenda-se reparo/substituição e tratamento/pintura</t>
  </si>
  <si>
    <t>STP [2029269573] - LC-159 Fabricar e substituir Guarda-Corpo do 2° Piso P01B</t>
  </si>
  <si>
    <t>SS-1512/2024</t>
  </si>
  <si>
    <t>EBP [2029277334] - LC-281 2-DA-B10S-1523 Substituir linha</t>
  </si>
  <si>
    <t>SS-1461/2024</t>
  </si>
  <si>
    <t>EBP [2029277588] - LC-176 HVAC Room Nº1 Acc. Substituir conjunto</t>
  </si>
  <si>
    <t>SS-1408/2024</t>
  </si>
  <si>
    <t>STP [2028830911] - LP-110 - V-12101389 - Substituir válvula (vent entrada LP-122301L)</t>
  </si>
  <si>
    <t>PRO [2029185467] - LP-605 - 3"-P-B10-1289-PP - Substituir Trecho de Tubulação</t>
  </si>
  <si>
    <t>PRO [2029130469] - LP-624 - 3"-F-BX18-078 - Substituir Trecho de Tubulação</t>
  </si>
  <si>
    <t>SS-1423/2024</t>
  </si>
  <si>
    <t>IMO [2027781082] - LC 324 e LC 785 (extra) - Efetuar tratamento e pintura em todos os suportes da linha dos bicos pulverizadores das bombas B-122301-A,B,C,D,E e B-122302-A,B,C,D</t>
  </si>
  <si>
    <t>STP [2029366442] - LC_0185 - Processamento de Tubulações e Ralos para Drenagem Aberta da Praça de Máquinas</t>
  </si>
  <si>
    <t>SS-1401/2024</t>
  </si>
  <si>
    <t>EBP [2029267538] - LC-228 P03A Substituir/adequar grade de piso de toda plataforma dos Filtros - EL.34203</t>
  </si>
  <si>
    <t>SS-2104/2024</t>
  </si>
  <si>
    <t>EBP [Conjunto] - Substituir vigas com corrosão severa (LC 560 E 563)</t>
  </si>
  <si>
    <t>SS-1451/2024</t>
  </si>
  <si>
    <t>EBP [Conjunto] - Delineamento de RTI´s de Caldeiraria do sistema de drenagem aberta do Módulo M13</t>
  </si>
  <si>
    <t>SS-1368/2024</t>
  </si>
  <si>
    <t>IST [2029757683] ##EXTRA AUMENTO DE ESCOPO## REMOÇÃO / INSTALAÇÃO DE VIGAS VERTICAIS E HORIZONTAIS DO PATAMAR DO TANQUE TQ 600009 EM REFERÊNCIA A (NOTA 13424249-7-10).</t>
  </si>
  <si>
    <t>SS-1562/2024</t>
  </si>
  <si>
    <t>STP [2026641330] - LC-350 SDV-1223032 Substituir válvula (RTI-10831423-4-104) (B8)</t>
  </si>
  <si>
    <t>SS-2088/2024</t>
  </si>
  <si>
    <t>ROB [2029986140] - LC_1020 - coluna fletida, recomenda-se substituição local dos trechos de chapa com furo e com corrosão.</t>
  </si>
  <si>
    <t>SS-606/2025</t>
  </si>
  <si>
    <t>EBP [CONJUNTO] - PC-1398 - Reparar caldeiraria de estrutura M-27A</t>
  </si>
  <si>
    <t>SS-1589/2024</t>
  </si>
  <si>
    <t>EBP [2029882847] HELIDECK - Retirar trecho de tubulação das linhas 2"-JF-B3-004 e 2"-JF-B3-006</t>
  </si>
  <si>
    <t>SS-1527/2024</t>
  </si>
  <si>
    <t>PRO [Conjunto] - LC-038 ADV-5424541:Substituir válvula</t>
  </si>
  <si>
    <t>SS-1457/2024</t>
  </si>
  <si>
    <t>EBP [2029277646] - LC-171 HVAC P05B Substituir conjunto</t>
  </si>
  <si>
    <t>SS-680/2025</t>
  </si>
  <si>
    <t>EBP [2028035010] - LC_1046 RECOMENDA-SE TRATAMENTO E PINTURA DAS VIGAS, SUPORTAÇÕES E ESTRUTURA EXTERNA DO TURRET.</t>
  </si>
  <si>
    <t>SS-393/2025</t>
  </si>
  <si>
    <t>EBP [2025458420] - LP-068 - V-1210772 - Substituir válvula (Montante SDV-1210032F)</t>
  </si>
  <si>
    <t>SS-1476/2024</t>
  </si>
  <si>
    <t>EST [2025260645] - LC-200 V-5111419 Substituir válvula</t>
  </si>
  <si>
    <t>SS-2078/2024</t>
  </si>
  <si>
    <t>STP [2029867083] - PC-1168 - Instalar suporte e pintar linha</t>
  </si>
  <si>
    <t>SS-1880/2024</t>
  </si>
  <si>
    <t>STP [2025347899] - LP-670 - V-UC-1231001C-01 - Remover os Olhais do Scrubber</t>
  </si>
  <si>
    <t>SS-1891/2024</t>
  </si>
  <si>
    <t>STP [2023959067] - LP-727 - VALV-51110098 - Substituir Válvula</t>
  </si>
  <si>
    <t>SS-2195/2024</t>
  </si>
  <si>
    <t>SS-1173/2025</t>
  </si>
  <si>
    <t>STP [2030092282] - Laboratório - Instalar proteção coletiva no guarda das plataformas de acesso para Laboratório</t>
  </si>
  <si>
    <t>STP [2028936731] - LP-697 - 8"-F-B10-143 - Substituir Trecho de Tubulação</t>
  </si>
  <si>
    <t>SS-1500/2024</t>
  </si>
  <si>
    <t>EBP [2029269564] - LC-272 Recuperar suportes Base Gerador Auxiliar</t>
  </si>
  <si>
    <t>SS-1391/2024</t>
  </si>
  <si>
    <t>STP [2029277345] - LC-010 Header B Instalar os suportes fixos (ZE 14042076)</t>
  </si>
  <si>
    <t>SS-1532/2024</t>
  </si>
  <si>
    <t>EBP [2022993616] - LC-292 Substituir linha de drenagem aberta das 2 calhas entre os P03A e P04A, P03B e P04B</t>
  </si>
  <si>
    <t>SS-1431/2024</t>
  </si>
  <si>
    <t>EBP [Conjunto] - Delineamento de RTIs de Caldeiraria do sistema de drenagem aberta do Módulo M05A</t>
  </si>
  <si>
    <t>SS-1896/2024</t>
  </si>
  <si>
    <t>STP [2029352204] - Escaneamento a laser - Substituição de Trecho de linha</t>
  </si>
  <si>
    <t>SS-2071/2024</t>
  </si>
  <si>
    <t>EBP [2029459242] - LC-547 Realizar pintura na viga principal da fila B - Elevação +8780 - Viga Principal - Filas: (B) x (3-5)</t>
  </si>
  <si>
    <t>SS-2098/2024</t>
  </si>
  <si>
    <t>STP [2029986194] - LC_1021_RTI_13950300-3-3_Substituição do trecho da viga longitudinal na fila 05B, EL. 43100.</t>
  </si>
  <si>
    <t>SS-1096/2025</t>
  </si>
  <si>
    <t>EBP[2030092535] Reparar suporte de fixação T - RV0129_D-14</t>
  </si>
  <si>
    <t>SS-1685/2024</t>
  </si>
  <si>
    <t>STP [2029868403] - PC-1067 - Instalar suportes de Analisadores de Gás no M-07</t>
  </si>
  <si>
    <t>SS-1193/2025</t>
  </si>
  <si>
    <t>STP [2029103113] - LP 045 - [PP-2026] T71-PCV-0104A: Subst. Valv. / Passagem int. (V-T6201A) - (8'' 150#)</t>
  </si>
  <si>
    <t>SS-1122/2025</t>
  </si>
  <si>
    <t>EST [CONJUNTO] - REALIZAR TRATAMENTO E PINTURA NA PP_A03_PLANTA_DE_PROCESSO</t>
  </si>
  <si>
    <t>SS-1103/2025</t>
  </si>
  <si>
    <t>EBP[2030092540] -Módulo-06 - Eletrocalha com risco de queda, suporte de fixação com corrosão(DROPS ICQO-N2_M6_PO_RV0129_D-20_T)</t>
  </si>
  <si>
    <t>SS-921/2025</t>
  </si>
  <si>
    <t>EBP [2029516270] - LC-049 - T62-PSV-0100A-A - RETIRAR/ INSTALAR - CALIBRAÇÃO</t>
  </si>
  <si>
    <t>SS-1230/2025</t>
  </si>
  <si>
    <t>STP [2029773781] - LP 332 - [PP-2026] T61-SDV-0170: Subst. Válvula (10'' 1500#)</t>
  </si>
  <si>
    <t>SS-1047/2025</t>
  </si>
  <si>
    <t>EPB[2030147697] - Módulo M02C -Instalar proteção coletiva na parte superior anexa ao guarda corpo da escada de Marinheiro em plataforma acima dos compressores. localização: M-02C</t>
  </si>
  <si>
    <t>SS-930/2025</t>
  </si>
  <si>
    <t>EBP [2029511585] - LC-020 - T-T3172 - Vaso Acumulador - Apoiar Inspeção</t>
  </si>
  <si>
    <t>SS-1341/2025</t>
  </si>
  <si>
    <t>STP [Conjunto] - Módulo 30A - Tratar e pintar</t>
  </si>
  <si>
    <t>SS-1002/2025</t>
  </si>
  <si>
    <t>EBP [2029643776] - LC-415 - T26-BL-1865 - Substituir válv</t>
  </si>
  <si>
    <t>SS-1347/2025</t>
  </si>
  <si>
    <t>STP [2029667753] - LP 083 - Subst linha 16"-DN-T263796-01E01 overboard (PP-2026) - ZE-14484608</t>
  </si>
  <si>
    <t>SS-1760/2025</t>
  </si>
  <si>
    <t>STP[2030822992]-LC_1298-001_16165552_ Tanque 4C_ Apoio nos serviços do tanque</t>
  </si>
  <si>
    <t>SS-1152/2025</t>
  </si>
  <si>
    <t>EBP[2030148444] - Módulo 10A - Instalar proteção coletiva no guarda corpo da escada de acesso a plataforma do Módulo 10A de projeção a escada de marinheiro</t>
  </si>
  <si>
    <t>SS-961/2025</t>
  </si>
  <si>
    <t>IMO [002029127459] - LC 655 - Efetuar tratamento e pintura nos suportes de sustentação da linha 10¿-P-G32P-155, sendo os suportes SP1 ao SP6 no módulo 1/2 1º piso e os suportes SP9 ao SP14 no cella</t>
  </si>
  <si>
    <t>SS-1217/2025</t>
  </si>
  <si>
    <t>EBP [2029961344] - LP 367 - [PP2026]T22-BU-0022: Substituir válvula - (A montante do filtro do E-T2502B)</t>
  </si>
  <si>
    <t>SS-1074/2025</t>
  </si>
  <si>
    <t>STP [2029277598] - LC-360 FT-GE-514001B-02A/B Substituir 04 válvulas do sistema de gás B</t>
  </si>
  <si>
    <t>SS-1056/2025</t>
  </si>
  <si>
    <t>EBP[2030092358] Instalação de suportes de eletrocalha RV0127_D5</t>
  </si>
  <si>
    <t>SS-1350/2025</t>
  </si>
  <si>
    <t>STP [2029868133] - LP 099 - [PP2026] Novas SDVs jus. da P-T2811/2/3 (ZE-14819053)</t>
  </si>
  <si>
    <t>SS-1510/2025</t>
  </si>
  <si>
    <t>STP [2029675455] - LP 129 - PP-2026-Passagem interna (T26-SP-31135)</t>
  </si>
  <si>
    <t>SS-1249/2025</t>
  </si>
  <si>
    <t>STP [2029588848] - LP 284 - [PP-2026]T25-GA-0067: Subst. Válvula</t>
  </si>
  <si>
    <t>SS-1783/2025</t>
  </si>
  <si>
    <t>STP [2029831717] - LP389 - 12"-DA-B10S-151 Substituir trecho de tubulação</t>
  </si>
  <si>
    <t>SS-1659/2025</t>
  </si>
  <si>
    <t>IST [ 2029214265] - Recompor suporte com corrosão severa da linha 3"- D-B3R-537</t>
  </si>
  <si>
    <t>SS-577/2025</t>
  </si>
  <si>
    <t>STP [2025973655] - LP-495 - ESP-12230434 - Sanar Vazamento</t>
  </si>
  <si>
    <t>SS-825/2025</t>
  </si>
  <si>
    <t>STP [2030208195] - LC 1196 - Relocação da Proteção Catódica - Disciplina de Elétrica</t>
  </si>
  <si>
    <t>SS-1445/2025</t>
  </si>
  <si>
    <t>IMO [2029651273] Medição dos Serviços do Barco de Acomodação da P-55.</t>
  </si>
  <si>
    <t>SS-1487/2025</t>
  </si>
  <si>
    <t>STP[2030514297]-LC_1256_Realizar plano de pintura geral do Módulo 02</t>
  </si>
  <si>
    <t>SS-610/2025</t>
  </si>
  <si>
    <t>IMO [2026472052] - LC 270 - Substituição Tubbings Criticos PN120001A - SS-981/2023</t>
  </si>
  <si>
    <t>STP [2029970478] - LP-745 - 5"-H-H3-34642 - Substituir abraçadeiras da tubulação</t>
  </si>
  <si>
    <t>SS-790/2025</t>
  </si>
  <si>
    <t>RTB [2023876623] - SUBSTITUIR TRECHO DA LINHA 3/4"-CNI-B3- 132</t>
  </si>
  <si>
    <t>PRO [2030062545] - LP-739 - 1.1/2"-H-C3-3023 - Substituir Trecho de Tubulação</t>
  </si>
  <si>
    <t>SS-1031/2025</t>
  </si>
  <si>
    <t>EBP [2029914192] - LC-407 - FS42 - Tratar e pintar Void</t>
  </si>
  <si>
    <t>SS-1431/2025</t>
  </si>
  <si>
    <t>Suprimento p/ Aplicação</t>
  </si>
  <si>
    <t>STP [2027006238] Realizar instalação de grade de piso</t>
  </si>
  <si>
    <t>SS-823/2025</t>
  </si>
  <si>
    <t>STP [2030365277] - LC_1215_EXT_ZS_Remoção dos permutadores</t>
  </si>
  <si>
    <t>SS-716/2025</t>
  </si>
  <si>
    <t>IST [2028631054] Realizar tratamento e pintura - Casario (N2 para N3 última elevação)</t>
  </si>
  <si>
    <t>SS-1190/2025</t>
  </si>
  <si>
    <t>STP [2029102986] - LP 040 - [PP2026] T76-TE-1005B: Substituição Disp. (A-T7610)</t>
  </si>
  <si>
    <t>SS-1183/2025</t>
  </si>
  <si>
    <t>AND [2030145440] - Montagem de andaimes Paradinha P-55 (PP-2025)</t>
  </si>
  <si>
    <t>SS-853/2025</t>
  </si>
  <si>
    <t>IST [2029822171]Realizar tratamento mecânico e pintura da linha 10";4"-DA-B10S-047</t>
  </si>
  <si>
    <t>SS-1296/2025</t>
  </si>
  <si>
    <t>STP [2028898321] - LP 358 - [PP-2026] Manuten. Válv. T26-PCV-0600A (Kit Reparo)</t>
  </si>
  <si>
    <t>SS-601/2025</t>
  </si>
  <si>
    <t>STP [2029267540] - LC-232 P03B Substituir grade de piso na plataforma de operação - FL533101B - EL.44203</t>
  </si>
  <si>
    <t>STP [2029012651] - LP-698 - 8"-F-B10-033 -Substituir Trecho de Tubulação</t>
  </si>
  <si>
    <t>SS-1788/2025</t>
  </si>
  <si>
    <t>STP [2029341045] Realizar substituição dos estojos e porcas das conexões flangeadas indicadas nas linhas abaixo e fotos presentes no isométrico 5336.01.001</t>
  </si>
  <si>
    <t>SS-1719/2025</t>
  </si>
  <si>
    <t>Aguardando Planejamento</t>
  </si>
  <si>
    <t>STP[2030800524]-LC_1265_Substituir LSLL-1223404 e LSHH-1223403 TCA 1ºEstg por PDIT</t>
  </si>
  <si>
    <t>SS-826/2025</t>
  </si>
  <si>
    <t>EBP [2022824309] Abrangência P-20: drenagem dos tanques de produto químico inflamável</t>
  </si>
  <si>
    <t>SS-979/2025</t>
  </si>
  <si>
    <t>EBP [2029516279] - LC-079 - T79-PSV-0100A - RETIRAR/ INSTALAR - CALIBRAÇÃO</t>
  </si>
  <si>
    <t>STP [2029570000] - LP-663 - 3/4"-SA-B10-1050 - Instalar Filling Station no M15</t>
  </si>
  <si>
    <t>SS-776/2025</t>
  </si>
  <si>
    <t>IST [2028984954] Conexão da Escada com a Viga do Patamar de Acesso - EL.41703 - Vante/ BB.</t>
  </si>
  <si>
    <t>SS-1083/2025</t>
  </si>
  <si>
    <t>EBP[2030147119] -Conjunto de OM Estruturas Módulo-01 - Instalar proteção coletiva na parte superior anexa ao guarda corpo de projeção a escada de marinheiro</t>
  </si>
  <si>
    <t>SS-719/2025</t>
  </si>
  <si>
    <t>IST [2029230530] Realizar tratamento e pintura - Chapa de Piso das Plataformas do Casario (BB)</t>
  </si>
  <si>
    <t>SS-1051/2025</t>
  </si>
  <si>
    <t>EPB[2030092350] - MAINDECK -Instalação de guarda-corpo do sistema da bomba lift/HPU</t>
  </si>
  <si>
    <t>SS-748/2025</t>
  </si>
  <si>
    <t>PRO [2029625223] - LP-711 - 16"-W-B10-037 - Substituir Spool B10 por Spool Revestido</t>
  </si>
  <si>
    <t>SS-752/2025</t>
  </si>
  <si>
    <t>PRO [2029612436] - LP-690 - 6"-F-B10-091 - Substituir Trecho de Tubulação</t>
  </si>
  <si>
    <t>SS-916/2025</t>
  </si>
  <si>
    <t>EBP [002029519815] - LC-027 - T71-PSV-6607B - RETIRAR/ INSTALAR - CALIBRAÇÃO</t>
  </si>
  <si>
    <t>SS-1678/2025</t>
  </si>
  <si>
    <t>STP [2029277605] - LC-170 HVAC P05A Substituir conjunto ( COBRAR SS CANCELADA)</t>
  </si>
  <si>
    <t>SS-1508/2025</t>
  </si>
  <si>
    <t>STP [2029675453] - LP 124 - PP 2026 - Substituição VP S-T2621E</t>
  </si>
  <si>
    <t>SS-1637/2025</t>
  </si>
  <si>
    <t>IST [2030061180] - Realizar substituição de todos os estojos e porcas pontos altos do main deck, abaixo do 1º piso do P04A</t>
  </si>
  <si>
    <t>SS-1621/2025</t>
  </si>
  <si>
    <t>IST [2029675453] - LUPA 53 - VP S-T2621E: Substituição</t>
  </si>
  <si>
    <t>SS-1600/2025</t>
  </si>
  <si>
    <t>IST [2030182988] Tratar e pintar os trechos com corrosão nas linhas 16"-P-CCS-580 e 16"-P-CCS-819 conforme página 38 do anexo 1 (fotos 225 a 228).</t>
  </si>
  <si>
    <t>STP [2029269568] - LC-155 Fabricar e substituir Guarda-Corpo do 2° Piso P01A</t>
  </si>
  <si>
    <t>SS-1120/2025</t>
  </si>
  <si>
    <t>EST [2028365180] - LC_0751_PNT_ZR_13458176-18-18_Tratar e pintar a tubulação 16"-P-C10-084 na região de passagem de piso</t>
  </si>
  <si>
    <t>SS-1693/2025</t>
  </si>
  <si>
    <t>IST [ 2029006415] - Tratamento e pintura das colunas primárias (Vante) dos geradores e WRHU</t>
  </si>
  <si>
    <t>SS-1561/2025</t>
  </si>
  <si>
    <t>STP [Conjunto] - 16"-P-B15-23559 - Tratar e Pintar Trecho de Tubulação</t>
  </si>
  <si>
    <t>SS-1160/2025</t>
  </si>
  <si>
    <t>RASCUNHO</t>
  </si>
  <si>
    <t>SS-450/2025</t>
  </si>
  <si>
    <t>EBP [2029101213] - LC-310 XV-1223649 Substituir válvula</t>
  </si>
  <si>
    <t>SS-252/2025</t>
  </si>
  <si>
    <t>EBP [2030060053] Substituir todas as linhas spec FRP1 que derivam da linha 6¿-CN-FRP1-302</t>
  </si>
  <si>
    <t>SS-400/2025</t>
  </si>
  <si>
    <t>Reaproveitar - EBP</t>
  </si>
  <si>
    <t>SS-994/2025</t>
  </si>
  <si>
    <t>EBP [2029517466] - LC-098 - T18-PSV-1003 - RETIRAR/ INSTALAR - CALIBRAÇÃO</t>
  </si>
  <si>
    <t>SS-953/2025</t>
  </si>
  <si>
    <t>STP [2030242879] - LP_0356_EXT_ZS_15868674_P-31 Abert/ Fech TQ-542402</t>
  </si>
  <si>
    <t>SS-472/2025</t>
  </si>
  <si>
    <t>IST [2030017666]Realizar hidrojateamento e pintura do piso da baleeira 5</t>
  </si>
  <si>
    <t>SS-535/2025</t>
  </si>
  <si>
    <t>EBP [2029016533] - LC_0940 - Recomenda-se reparo de caldeiraria e tratamento/pintura da estrutura da área de carga (BE)</t>
  </si>
  <si>
    <t>SS-969/2025</t>
  </si>
  <si>
    <t>EBP [2029516278] - LC-059 - T77-PSV-1013 - RETIRAR/ INSTALAR - CALIBRAÇÃO</t>
  </si>
  <si>
    <t>SS-429/2025</t>
  </si>
  <si>
    <t>EBP [2029965130] - LC-619 Realizar reparo ou substituição dos suportes e vigas do deck do painel de valvulas hidráulicas</t>
  </si>
  <si>
    <t>SS-508/2025</t>
  </si>
  <si>
    <t>STP [2030100374] - LC-639 Substituir grampos "U" dos quatro suportes da linha 32"-P-CCS-566 - Convés principal Popa Bombordo</t>
  </si>
  <si>
    <t>STP [2030093491] - LP 0338 - Apoio à inspeção NR-13 do V-UC-122301A-02</t>
  </si>
  <si>
    <t>SS-305/2025</t>
  </si>
  <si>
    <t>EBP [2029573766] Realizar reparo definitivo ou substituição dos trechos das linhas 2"-CN-FRP1-308 e 2"-CN-FRP1-307</t>
  </si>
  <si>
    <t>SS-604/2025</t>
  </si>
  <si>
    <t>EBP [COJUNTO] - PC-1380 - Reparar caldeiraria de estrutura</t>
  </si>
  <si>
    <t>SS-326/2025</t>
  </si>
  <si>
    <t>EST [2030188235] - LC_1187_Substituir tomada de dreno localizada na linha 8"-HW-C3-055, conforme indicado no isométrico 014 anexado a esta nota.</t>
  </si>
  <si>
    <t>PRO [2027715566] - LP-344 - 10"-W-B10-6769 - Substituir Trecho de Tubulação</t>
  </si>
  <si>
    <t>SS-462/2025</t>
  </si>
  <si>
    <t>ROB [2022562964] - LP 0021 - PSE-5412028: Manutenir Válvula</t>
  </si>
  <si>
    <t>SS-811/2025</t>
  </si>
  <si>
    <t>IMO [2027774441] - LC 370 - Efetuar tratamento e pintura em todos os suportes de sustentação das linhas 1"-IA-B3-057 e 1"-IA-B3-037, localizados no módulo 1/2, 2° piso, face norte, próximo ao teto.</t>
  </si>
  <si>
    <t>SS-524/2025</t>
  </si>
  <si>
    <t>EBP [2028772331] - Recuperação do Spool Riser 20 ( I2L2)</t>
  </si>
  <si>
    <t>SS-527/2025</t>
  </si>
  <si>
    <t>STP [2028301732] Realizar adequação no sistema Ecopack de P-52</t>
  </si>
  <si>
    <t>SS-534/2025</t>
  </si>
  <si>
    <t>EBP [2030144453] - Executar a C&amp;M do projeto de instalação das PSVs nos 11 poços injetores</t>
  </si>
  <si>
    <t>SS-641/2025</t>
  </si>
  <si>
    <t>EBP [2030187322] - LC_1194 Remoção / instalação de grade de piso e tubulação para desobstruir linhas 3" DA-B10-509, e 6"-DA-B10-480</t>
  </si>
  <si>
    <t>SS-398/2025</t>
  </si>
  <si>
    <t>SS-356/2025</t>
  </si>
  <si>
    <t>ROB [2027090424] - LC_0928_Recompor integridade estrutural da linha 24"-BG-540 do ISO 39-005. * - Na região com reparo por stank ball, localizado no teto do almoxarifa</t>
  </si>
  <si>
    <t>SS-376/2025</t>
  </si>
  <si>
    <t>ROB [2028831991] - LC_1200_- Recompor a integridade física e estrutural da tubulação de 1"-GL-C10-014 que apresenta instauração da corrosão severa com evidente perda de massa</t>
  </si>
  <si>
    <t>SS-1512/2025</t>
  </si>
  <si>
    <t>STP [2029675461] - LP 148 - [PP-2026] T61-CH-0006: Passagem interna</t>
  </si>
  <si>
    <t>SS-1444/2025</t>
  </si>
  <si>
    <t>IST [2027496123] Realizar instalação de guarda corpo</t>
  </si>
  <si>
    <t>SS-1387/2025</t>
  </si>
  <si>
    <t>STP [Conjunto] - M61D - Tratar e pintar</t>
  </si>
  <si>
    <t>SS-1559/2025</t>
  </si>
  <si>
    <t>IST [2029547836] - LUPA 4 - Foi definido pela instalação de uma nova válvula FCV do tipo borboleta, classe 150, a jusante de cada uma das T61-SDV-0002/0020. As novas FCVs terão controle manual remoto.</t>
  </si>
  <si>
    <t>SS-1470/2025</t>
  </si>
  <si>
    <t>STP[2030510717]-LC_1223_Realizar plano de pintura do CP A-40</t>
  </si>
  <si>
    <t>SS-1578/2025</t>
  </si>
  <si>
    <t>STP [2030093490 ] - LP_0337_Inspeção NR13 do V-UC-122301A-01</t>
  </si>
  <si>
    <t>SS-1365/2025</t>
  </si>
  <si>
    <t>EBP [2030405232] - LP 240 - Bypass do E-T7701 (ZE-15124210)</t>
  </si>
  <si>
    <t>SS-1551/2025</t>
  </si>
  <si>
    <t>STP [2030097365] - LC_0930_RTI_12656219-1-8_Recomenda-se reparo de caldeiraria e tratamento/pintura na estrutura do Pipe Rack-04 (entre Filas B e A6)</t>
  </si>
  <si>
    <t>SS-1507/2025</t>
  </si>
  <si>
    <t>STP [2029675452] - LP 123 - PP 2026 - Substituição VP S-T2621D</t>
  </si>
  <si>
    <t>SS-1435/2025</t>
  </si>
  <si>
    <t>STP [2027464803] Realizar instalação de grade de piso</t>
  </si>
  <si>
    <t>SS-1451/2025</t>
  </si>
  <si>
    <t>STP [2026226119] - LP 063 - T62-FT-0205: Substit. Instr. [PP-2026]</t>
  </si>
  <si>
    <t>SS-1516/2025</t>
  </si>
  <si>
    <t>STP [2029700408] - LP 311 - [PP2026] T61-HCV-0122 - Passagem interna</t>
  </si>
  <si>
    <t>SS-1533/2025</t>
  </si>
  <si>
    <t>STP [2029675458] - LP 091 - [PP-2026] T73-SDV-0400A Substituir</t>
  </si>
  <si>
    <t>SS-1599/2025</t>
  </si>
  <si>
    <t>IST [2030207718] Tratar e pintar as linhas 16¿-P-CCS-586, 8¿-P-CCS-584 e 1½¿-P-B10S-2158 conforme página 36 do anexo 1 (fotos de 214 a 219).</t>
  </si>
  <si>
    <t>SS-1458/2025</t>
  </si>
  <si>
    <t>STP [2029269565] - LC-128 P09 Recompor gaiola e instalar cancela em escadas de marinheiro</t>
  </si>
  <si>
    <t>SS-1648/2025</t>
  </si>
  <si>
    <t>IST [ 2029443710] - Revestir internamente o vaso SG-122301A</t>
  </si>
  <si>
    <t>SS-1490/2025</t>
  </si>
  <si>
    <t>STP [2029621508] - Fabricação e instalação de grade piso fibra de resina - Cellar Deck EL 9338</t>
  </si>
  <si>
    <t>SS-1491/2025</t>
  </si>
  <si>
    <t>STP [2029621510] - Fabricação e instalação de grade piso fibra de resina - Cellar Deck EL 9338</t>
  </si>
  <si>
    <t>SS-1475/2025</t>
  </si>
  <si>
    <t>STP [2029612102] - LP 146 - T64-PSV-1001: Reinstalar PSV</t>
  </si>
  <si>
    <t>SS-1692/2025</t>
  </si>
  <si>
    <t>IST [ 2028280294] - Substituição Grade de Piso - Módulo 09</t>
  </si>
  <si>
    <t>SS-1720/2025</t>
  </si>
  <si>
    <t>STP[2030800806]-LC_1266_Substituir LSLL-1223408 e LSHH-1223407 TCA por PDIT</t>
  </si>
  <si>
    <t>SS-1669/2025</t>
  </si>
  <si>
    <t>IMO [2028425617] MEDIÇÃO DE SERVIÇOS COMPLEMENTARES - PARADA P-62 2025</t>
  </si>
  <si>
    <t>SS-1664/2025</t>
  </si>
  <si>
    <t>STP [2028772330] - Scaneamento a Laser e elaboração de nuvem de pontos - Spool e Gabarito P4-16</t>
  </si>
  <si>
    <t>SS-1684/2025</t>
  </si>
  <si>
    <t>STP [2029277602] - LC-182 HVAC Refrig/Freezers Substituir conjunto ( COBRAR SS CANCELADA)</t>
  </si>
  <si>
    <t>SS-1635/2025</t>
  </si>
  <si>
    <t>IST [2030351532] - Realizar reparo na linha 12"-F-B21-2069-PP</t>
  </si>
  <si>
    <t>SS-1809/2025</t>
  </si>
  <si>
    <t>IST [2030922509] - Apoio de Caldeiraria na Substituição de placas do P-122301D devido vazamento de óleo</t>
  </si>
  <si>
    <t>SS-1798/2025</t>
  </si>
  <si>
    <t>STP [2030210034] Substituir estojos e porcas de fixação dos flanges nas linhas 3"-W-B10S-1039 e 3"-W-B10S-1040, 3"-W-B10S-1037 e 3"-W-B10S-1038, 3"-W-B10S-1035 e</t>
  </si>
  <si>
    <t>SS-1799/2025</t>
  </si>
  <si>
    <t>STP [2028905805] Realizar substituição da região com perda de integridade da linha 1-1/2"-CI-B10S-1568 (da solda do joelho até par de flanges, incluindo estojos e p</t>
  </si>
  <si>
    <t>SS-1722/2025</t>
  </si>
  <si>
    <t>STP[2030801591]-LC_1269_13342534-20-42_Sustituir flanges do TI-5135002 conectada na tubulação 6"-GL-E1-040</t>
  </si>
  <si>
    <t>SS-1740/2025</t>
  </si>
  <si>
    <t>STP[2030806942]-LC_1287_13342534-13-40_Substituir tubulação 1"-FG-B10-634</t>
  </si>
  <si>
    <t>SS-1756/2025</t>
  </si>
  <si>
    <t>STP[2030825057 ]-LC_1295-002_16165497_Tanque 1C_ Apoio nos serviços do tanque</t>
  </si>
  <si>
    <t>SS-1814/2025</t>
  </si>
  <si>
    <t>STP [2030946914] Recompor revestimento cimentício do P-122301D.</t>
  </si>
  <si>
    <t>SS-134/2025</t>
  </si>
  <si>
    <t>EBP [2029300767] - LP-513 - SDV-1233011A - Substituir válvula</t>
  </si>
  <si>
    <t>PRO [2019633288] - LP-361 - 2"-SW-B12-1124 - Substituir Curva e Trechos de Tubulação</t>
  </si>
  <si>
    <t>SS-255/2025</t>
  </si>
  <si>
    <t>EBP [2028309825] Recompor a peça de penetração da linha 8"-DA-FRP-501</t>
  </si>
  <si>
    <t>STP [2028578101] Substituir Grade de Piso</t>
  </si>
  <si>
    <t>SS-183/2025</t>
  </si>
  <si>
    <t>ROB [2028601182] - LC_0927_RTI_12618007-12-12_Reparo de caldeiraria e tratamento/pintura na estrutura de suportação do Heat Shiel do Turret (Convés A05)</t>
  </si>
  <si>
    <t>SS-2156/2024</t>
  </si>
  <si>
    <t>ROB [2029991482] - LC_1062 - Inspeção da Estrutura de Suportação do SG-122304-A/B</t>
  </si>
  <si>
    <t>SS-404/2025</t>
  </si>
  <si>
    <t>EBP [2026529693] - Conjunto de OMs do SPIDERDECK - Tratamento e pintura em estruturas do SPIDERDECK</t>
  </si>
  <si>
    <t>STP [2029267538] - LC-228 P03A Substituir/adequar grade de piso de toda plataforma dos Filtros - EL.34203</t>
  </si>
  <si>
    <t>SS-257/2025</t>
  </si>
  <si>
    <t>EBP [2029573694] Realizar substituição dos trechos das linhas 2"-CN-FRP1-310 e 2"-CN-FRP1-311</t>
  </si>
  <si>
    <t>EBP [2028578989] Substituir Grade de Piso</t>
  </si>
  <si>
    <t>SS-1449/2025</t>
  </si>
  <si>
    <t>STP [2026176333] - LC-325 XV 5252501 Substituir válvula</t>
  </si>
  <si>
    <t>SS-64/2025</t>
  </si>
  <si>
    <t>PRO [2029267540] - LC-234 P03B Substituir/adequar grade de piso de toda plataforma de operação do SG-122302B EL.34203</t>
  </si>
  <si>
    <t>SS-2168/2024</t>
  </si>
  <si>
    <t>STP [2029991483] - LC_1063_ZF_14128280_ Estr Suport P-UC-122301</t>
  </si>
  <si>
    <t>SS-2018/2024</t>
  </si>
  <si>
    <t>EBP [2029879119] - PC-0693 - Integração das novas acomodações de P-62 ao casario</t>
  </si>
  <si>
    <t>EST [2028716398] - LC_0645_CALD_ZF_14657835_Reparo de grade de piso</t>
  </si>
  <si>
    <t>SS-2089/2024</t>
  </si>
  <si>
    <t>STP [2029878524] - PC-0886 - Caldeiraria de Grade de Piso do M-26</t>
  </si>
  <si>
    <t>SS-2157/2024</t>
  </si>
  <si>
    <t>EBP [2029597533] - LP-144 - XV-1223572 - Substituir válvula</t>
  </si>
  <si>
    <t>SS-1038/2025</t>
  </si>
  <si>
    <t>EST [CONJUNTO] - LC_0392_PINT_Pintura Sub-área Turret</t>
  </si>
  <si>
    <t>STP [2028860853] - LC_0585 - Tratamento e pintura na estrutura do Sistema de Offloading e caldeiraria no guarda-corpo</t>
  </si>
  <si>
    <t>SS-271/2025</t>
  </si>
  <si>
    <t>ROB [2030096178] - LC_1181_RTI_14366264-3-6_Recompor integridade da tomada de instrumento que sofreu deformação (empeno)</t>
  </si>
  <si>
    <t>SS-1340/2025</t>
  </si>
  <si>
    <t>EBP [2029252853] -Realizar delineamento para instalação e interligação do container sanitário com ETE , para o Projeto do Barco de Acomodação da P-54.</t>
  </si>
  <si>
    <t>SS-372/2025</t>
  </si>
  <si>
    <t>ROB [2028029650] - LC_1196_EXT_ZS_15794863_Transferência de local da Prot Catódica (elétrica)</t>
  </si>
  <si>
    <t>SS-2123/2024</t>
  </si>
  <si>
    <t>STP [2029990332] - LC_1040_RTI_13952604-3-17_Pintura no contraventamento de apoio no convés - turret.</t>
  </si>
  <si>
    <t>SS-104/2025</t>
  </si>
  <si>
    <t>ROB [2028220855] - LP 148 - Linhas 16"-P-C10-003/16"-P-E1-001: Restaurar a integridade das tomadas de acesso</t>
  </si>
  <si>
    <t>SS-1058/2025</t>
  </si>
  <si>
    <t>EBP[2030092277] -Outfitting -Instalação de guarda-corpo da plataforma da cabine de operador do offloading (popa)</t>
  </si>
  <si>
    <t>SS-83/2025</t>
  </si>
  <si>
    <t>IST [2029650195] Tratar e pintar trecho da linha 1"-F-B10S-4049 (foto 2), linha 1"-F-B10S-4050 (foto 3), conforme ilustram as marcações no isométrico 5412.02.056.</t>
  </si>
  <si>
    <t>SS-650/2025</t>
  </si>
  <si>
    <t>STP [2030186062] - LC-655 Substituir estojos e porcas de fixação dos flanges instalados na linha 4-PC-B32-116 no primeiro piso do módulo P03A, próximo ao flotador A</t>
  </si>
  <si>
    <t>SS-1256/2025</t>
  </si>
  <si>
    <t>STP [2029700411] - LP 323 - [PP-2026] T79-SP-31407: Substituir Valv.</t>
  </si>
  <si>
    <t>SS-22/2025</t>
  </si>
  <si>
    <t>STP [2030093996] - LC_0901_ZS_14907604_Instalação das Linhas de Drenagem do Turret</t>
  </si>
  <si>
    <t>SS-1391/2025</t>
  </si>
  <si>
    <t>IST [2029754520] Recompor guarda-corpo do Deck de Mergulho Proa BB</t>
  </si>
  <si>
    <t>SS-49/2025</t>
  </si>
  <si>
    <t>EBP [Conjunto] - LP-173, 573, 574 e 575 - V-1223605,V-1223606,V-1223607 e V-1223608 Substituir válvula (Limpeza P-122301G)</t>
  </si>
  <si>
    <t>SS-48/2025</t>
  </si>
  <si>
    <t>EBP [2026722684] - LP-172 - SDV-1223004 - Substituir válvula</t>
  </si>
  <si>
    <t>SS-91/2025</t>
  </si>
  <si>
    <t>STP [2028265748] - LP_0151_ Linha 3"-FG-C8-645: Tratar e Pintar</t>
  </si>
  <si>
    <t>SS-325/2025</t>
  </si>
  <si>
    <t>STP [2028757883] - Adequação de skid existente para transporte da baleeira 3BB</t>
  </si>
  <si>
    <t>SS-2095/2024</t>
  </si>
  <si>
    <t>EBP [2029457490] - LC-552 Realizar pintura da viga contraventada entre os eixos 1 e 3 - Elevação +8780 - Contraventamento - Filas: (C-D) x (2-3)</t>
  </si>
  <si>
    <t>SS-7/2025</t>
  </si>
  <si>
    <t>SS-221/2025</t>
  </si>
  <si>
    <t>IST [2030031653] Tratar e pintar trechos com corrosão da linha 4-DA-B10S-2030</t>
  </si>
  <si>
    <t>SS-275/2025</t>
  </si>
  <si>
    <t>STP [Conjunto] - M-01 - Tratar e pintar trecho</t>
  </si>
  <si>
    <t>SS-131/2025</t>
  </si>
  <si>
    <t>EBP [2029301449] - LP-495 - V-1233605 - Substituir Válvula (Tomada inferior LIT-1233005A (T-123301A)</t>
  </si>
  <si>
    <t>SS-441/2025</t>
  </si>
  <si>
    <t>STP [2029101154] - LC-302 XV-1223501 Substituir válvula</t>
  </si>
  <si>
    <t>SS-435/2025</t>
  </si>
  <si>
    <t>EBP [2029965336] - LC-625 Realizar trat./pintura da estrutura e substituição dos parafusos nas escadas e plataformas do Casario (1ª até 2ª piso - BE)</t>
  </si>
  <si>
    <t>SS-615/2025</t>
  </si>
  <si>
    <t>IMO [2027981894] - LC 278 - Trocar corrimões, guarda corpo e viga de sustentação - mod. 5 1° piso</t>
  </si>
  <si>
    <t>SS-2043/2024</t>
  </si>
  <si>
    <t>STP [2027243082] - PC-1207 - Substituir trecho de linha</t>
  </si>
  <si>
    <t>SS-801/2025</t>
  </si>
  <si>
    <t>STP [2030089939] - LP-747 - TO-1223002 - Tratar e pintar bocais</t>
  </si>
  <si>
    <t>PRO [2023206963] - LP-012 - PSV-1223010 - Instalar PSV Reserva</t>
  </si>
  <si>
    <t>SS-185/2025</t>
  </si>
  <si>
    <t>ROB [2030096732] - LC_0928_RTI_12618007-13-13_Recomenda-se Substituição (reparo de caldeiraria) e tratamento/pintura dos equipamentos estabilizadores no convés A05 (Swivel Deck)</t>
  </si>
  <si>
    <t>SS-264/2025</t>
  </si>
  <si>
    <t>EBP [2028578618] Substituir Grade de Piso</t>
  </si>
  <si>
    <t>SS-1823/2025</t>
  </si>
  <si>
    <t>STP [2029267371] - LP386 - 4"-DA-B10S-131 Substituir trecho de tubulação</t>
  </si>
  <si>
    <t>SS-1145/2025</t>
  </si>
  <si>
    <t>EBP [2027987544] + CONJUNTO DE OMs- Módulo N01 - Tratamento e Pintura</t>
  </si>
  <si>
    <t>SS-399/2025</t>
  </si>
  <si>
    <t>SS-296/2025</t>
  </si>
  <si>
    <t>EBP [2028578617] Substituir Grade de Piso</t>
  </si>
  <si>
    <t>SS-1118/2025</t>
  </si>
  <si>
    <t>STP [2030092569] - M-02B - Suporte de JBS com risco de queda, erosão nos suportes de fixação(DROPS ICQO-N2_MODULO_35250_RV0127_D10_T)</t>
  </si>
  <si>
    <t>SS-237/2025</t>
  </si>
  <si>
    <t>EBP [2028578928] Substituir Grade de Piso</t>
  </si>
  <si>
    <t>SS-304/2025</t>
  </si>
  <si>
    <t>EBP [2028578606] Substituir Grade de Piso</t>
  </si>
  <si>
    <t>SS-1997/2024</t>
  </si>
  <si>
    <t>EST [2029986130] - LC_1016_ZF_14121272_Reparo na grade de piso 06/22 da Baleeira 1BE</t>
  </si>
  <si>
    <t>SS-86/2025</t>
  </si>
  <si>
    <t>STP [2029269560] - LC-206 Realizar tratamento e pintura do casco externo</t>
  </si>
  <si>
    <t>SS-545/2025</t>
  </si>
  <si>
    <t>EBP [2030085439] - LP 0349 - FX-6250503: Apoio de Caldeiraria para recertificação de Trecho Reto</t>
  </si>
  <si>
    <t>SS-2112/2024</t>
  </si>
  <si>
    <t>ROB [2029987566] - LC_1025 - recomenda-se pintura do trecho afetado da chapa gusset e no flange da coluna na região da conexão da escora (tubular) el 35000.</t>
  </si>
  <si>
    <t>SS-1789/2025</t>
  </si>
  <si>
    <t>STP [2029351110] Realizar substituição dos estojos e porcas das conexões flangeadas indicadas nas linhas abaixo e fotos presentes no isométrico 5336.01.014</t>
  </si>
  <si>
    <t>SS-1761/2025</t>
  </si>
  <si>
    <t>STP[2030822991]-LC_1301-001_16165513_ Tanque 5BE_ Apoio nos serviços do tanque</t>
  </si>
  <si>
    <t>SS-1758/2025</t>
  </si>
  <si>
    <t>STP[2030825055]-LC_1299-001_16165598_Tanque 4BB_ Apoio nos serviços do tanque</t>
  </si>
  <si>
    <t>SS-1729/2025</t>
  </si>
  <si>
    <t>STP[2030803999]-LC_1276_11704314_ Substituir FI-5412001/002</t>
  </si>
  <si>
    <t>SS-1748/2025</t>
  </si>
  <si>
    <t>STP[2030807456]-LC_1294_15922672_ Fabricar redução de 10" para 3" para procedimento de desalagamento do gasoduto</t>
  </si>
  <si>
    <t>SS-673/2025</t>
  </si>
  <si>
    <t>EBP [2029124820] - LC-677 Substituir trecho de tubulação da linha 2"-DA-B10S-1087, no 2º piso do P07 à BE</t>
  </si>
  <si>
    <t>SS-1260/2024</t>
  </si>
  <si>
    <t>EBP [CONJUNTO] - Remover isolamento térmico, tratar e pintar as tubulações da planta de processo_A07_A08_A17</t>
  </si>
  <si>
    <t>SS-1671/2025</t>
  </si>
  <si>
    <t>STP [2029277496] - LC-104 Realizar reforma do piso de corredores e salas do 2º (COBRAR SS CANCELADA)</t>
  </si>
  <si>
    <t>SS-1190/2024</t>
  </si>
  <si>
    <t>EBP [2029647986] - PC-0391 - Substituir estojos</t>
  </si>
  <si>
    <t>SS-1193/2024</t>
  </si>
  <si>
    <t>STP [CONJUNTO] - PC-0431 - Substituir estojos</t>
  </si>
  <si>
    <t>SS-1299/2024</t>
  </si>
  <si>
    <t>EST Conjunto [2029101224] - ADV-5424541:Substituir válvulas</t>
  </si>
  <si>
    <t>SS-1301/2024</t>
  </si>
  <si>
    <t>EBP [CONJUNTO] - Realizar tratamento e pintura na planta de processo</t>
  </si>
  <si>
    <t>SS-1003/2024</t>
  </si>
  <si>
    <t>RTB [2029330866] - 1"-DO-E8-002A Substituir trecho com corrosão atmosférica média da linha</t>
  </si>
  <si>
    <t>SS-924/2025</t>
  </si>
  <si>
    <t>EBP [2029511214] - LC-016 - E-T1857 - Permutador de Calor - Apoiar Inspeção</t>
  </si>
  <si>
    <t>SS-937/2024</t>
  </si>
  <si>
    <t>EBP [2026491017] Main Deck - Riser Balcony - Tratar e pintar tubulação, suportes e acessórios.</t>
  </si>
  <si>
    <t>SS-1015/2024</t>
  </si>
  <si>
    <t>RTB [2028041488] - 8"-CNI-B3-2765 Substituir linha com bandagem e trecho com reparo</t>
  </si>
  <si>
    <t>SS-977/2024</t>
  </si>
  <si>
    <t>STP [2029277489] - LC-149 4º Piso P-06 - Guarda-Corpo - Popa</t>
  </si>
  <si>
    <t>SS-717/2025</t>
  </si>
  <si>
    <t>EBP [2029882887] - LC-713 Substituir dois grampos "U" de fixação do vaso V-FV-1231105A por grampos revestidos e instalar placas de teflon no contato do casco com a suportação (atrás do vaso), no últim</t>
  </si>
  <si>
    <t>SS-718/2025</t>
  </si>
  <si>
    <t>IST [2028689971] Realizar tratamento e pintura - Contraventamentos Casario (2ª para 3ª piso - BB)</t>
  </si>
  <si>
    <t>SS-1276/2024</t>
  </si>
  <si>
    <t>IST [2028708172] -Tratamento e pintura no piso (BB - 3ª elevação), com corrosão superficial a moderada. Obs.: A Nota 13432217-8-15, faz referência ao serviço que seria realizado através da Nota 134322</t>
  </si>
  <si>
    <t>SS-953/2024</t>
  </si>
  <si>
    <t>STP [2029548904] - Convéns - CAV-61-62-89- Substituição/instalação de bumpers</t>
  </si>
  <si>
    <t>SS-928/2024</t>
  </si>
  <si>
    <t>RTB [2025738836] M23- GD-5266001A - Tratar e pintar partes externa da cabine.</t>
  </si>
  <si>
    <t>SS-1577/2025</t>
  </si>
  <si>
    <t>STP[2030573269]-LC_1230_Realizar plano de pintura do CP A-10</t>
  </si>
  <si>
    <t>SS-854/2024</t>
  </si>
  <si>
    <t>EBP [2029277495] - LC-122 ESCADA DE ACESSO ÀS VALVULAS B. INCENDIO</t>
  </si>
  <si>
    <t>SS-2171/2024</t>
  </si>
  <si>
    <t>STP [2028041467] - LC_1066_ZF_14657737_Reparar estrutura do convés principal e substituir painéis do piso gradeado danificado</t>
  </si>
  <si>
    <t>SS-947/2024</t>
  </si>
  <si>
    <t>PRO [CONJUNTO] - PC-0071 - Caldeiraria de Grade de Piso do M-07</t>
  </si>
  <si>
    <t>SS-1790/2024</t>
  </si>
  <si>
    <t>STP [2024321277] - LP-292 - VALV-51250026 - Substituir Válvula</t>
  </si>
  <si>
    <t>SS-958/2024</t>
  </si>
  <si>
    <t>RTB[2026381532] - Convéns - S02- Substituição Chapas do piso.</t>
  </si>
  <si>
    <t>SS-1764/2025</t>
  </si>
  <si>
    <t>STP[2030810575]-"LC_1005-001_16165509_Tanque 1BB_ Apoio nos serviços do tanque "</t>
  </si>
  <si>
    <t>SS-1123/2024</t>
  </si>
  <si>
    <t>STP [2028716874] - Substituição de painéis de piso gradeados da plataforma do equipamento TO-122301-B</t>
  </si>
  <si>
    <t>SS-1124/2024</t>
  </si>
  <si>
    <t>EBP [2028716876] - Substituição de painéis de piso gradeados da plataforma do equipamento TO-122301-A</t>
  </si>
  <si>
    <t>SS-1184/2024</t>
  </si>
  <si>
    <t>IST [2026325036] -Reparo de caldeiraria (substituição) e tratamento/pintura da coluna de sustentação e das vigas da plataforma que conecta com a estrutura do Módulo P03A</t>
  </si>
  <si>
    <t>STP [2017990868] - PC-0543 - Substituir tubulação</t>
  </si>
  <si>
    <t>SS-878/2024</t>
  </si>
  <si>
    <t>EBP [2029267543] - LC-224 P05B - Plat. Das chaminés - EL.46833 - Fotos DSC 4773 à 4778</t>
  </si>
  <si>
    <t>SS-1019/2024</t>
  </si>
  <si>
    <t>RTB [2028041488] - 8"-CNI-B3-2706 Substituir linha que possui bandagem "engenheirada"</t>
  </si>
  <si>
    <t>SS-1214/2024</t>
  </si>
  <si>
    <t>EST [CONJUNTO] - PC-0335 - Substituir grampos U</t>
  </si>
  <si>
    <t>SS-1057/2024</t>
  </si>
  <si>
    <t>RTB [2029507354] - 4"-DA-B10S-4021 Substituir trecho da linha com corrosão</t>
  </si>
  <si>
    <t>SS-1079/2024</t>
  </si>
  <si>
    <t>RTB [2029429664] - 6"-FW-A6R-601 Recompor integridade física da linha</t>
  </si>
  <si>
    <t>SS-939/2024</t>
  </si>
  <si>
    <t>EBP[2029552928] - Main Deck - CAV-62 - Eliminar interferência entre a s linhas.</t>
  </si>
  <si>
    <t>SS-1101/2024</t>
  </si>
  <si>
    <t>RTB [2025442130] - 6"-DF-B10S-090 Substituir Luvas de Passagem</t>
  </si>
  <si>
    <t>SS-1333/2024</t>
  </si>
  <si>
    <t>EST[2029277732] Conjunto - LC-055 ADV-5424531:Substituir válvulas</t>
  </si>
  <si>
    <t>SS-1009/2024</t>
  </si>
  <si>
    <t>RTB [2029429538] - 3"-BR-A6R-528 Substituir trecho da linha que possui reparo engenheirado</t>
  </si>
  <si>
    <t>SS-836/2024</t>
  </si>
  <si>
    <t>Rejeitada</t>
  </si>
  <si>
    <t>EBP [2029441052] + CONJUNTO DE OMs- Módulo P07 - ELEV. +9980 _Substituição de Vigas, Perfil U e Grades de Piso</t>
  </si>
  <si>
    <t>SS-930/2024</t>
  </si>
  <si>
    <t>EBP [2028858756] Casario - Main Deck - Tratar e pintar tubulação, suportes e acessórios..</t>
  </si>
  <si>
    <t>SS-471/2024</t>
  </si>
  <si>
    <t>STP [Conjunto] - Substituir Válvulas do Topo do M3 na T-1235001ABC</t>
  </si>
  <si>
    <t>SS-942/2024</t>
  </si>
  <si>
    <t>EBP[2029552943] - Main Deck - CAV-94- Instalar suporte</t>
  </si>
  <si>
    <t>SS-1075/2024</t>
  </si>
  <si>
    <t>RTB [2026077217] - 2"-DA-B10S-160 Recompor trecho da linha</t>
  </si>
  <si>
    <t>SS-605/2024</t>
  </si>
  <si>
    <t>ENG [2028707562] - Durante a inspeção de segundo ciclo da estrutura TOPSIDE, foi identificado que a chapa de piso da estrutura da Baleeira 04 (BB) está apresentando corrosão superficial, recomenda-se</t>
  </si>
  <si>
    <t>SS-676/2024</t>
  </si>
  <si>
    <t>EBP [2029317937] - PC-0038 - Caldeiraria de estrutura do M-16 - Main Deck Bombordo</t>
  </si>
  <si>
    <t>SS-582/2024</t>
  </si>
  <si>
    <t>RTB [2028534787] - Módulo P04B - Recomenda-se substituição da escada (BE - acesso da planta de processo para convés) do Módulo P04B,</t>
  </si>
  <si>
    <t>SS-520/2024</t>
  </si>
  <si>
    <t>STP [2029355516] - LP435 - 6"-F-B21-199 Realizar preenchimento por solda</t>
  </si>
  <si>
    <t>SS-786/2024</t>
  </si>
  <si>
    <t>EST [2028549057] - Remoção das partes internas para inspeção Trem B</t>
  </si>
  <si>
    <t>SS-752/2024</t>
  </si>
  <si>
    <t>EBP [2029429392] - LC 128 - Instalar cap roscado no dreno da linha 10"-P-G2-324.</t>
  </si>
  <si>
    <t>SS-1173/2024</t>
  </si>
  <si>
    <t>EBP [2018981946] - PC-0334 - Substituir grampos U</t>
  </si>
  <si>
    <t>SS-810/2024</t>
  </si>
  <si>
    <t>EBP [2029258081] - LC 116 - P02A - Escada BB - EL.28276 x 34203</t>
  </si>
  <si>
    <t>SS-827/2024</t>
  </si>
  <si>
    <t>EBP [2027786853] - LP-466 - 2"-FG-B10-1286 - Substituir Trecho de Tubulação</t>
  </si>
  <si>
    <t>SS-476/2024</t>
  </si>
  <si>
    <t>STP [Conjunto] - Substituir válvulas da Injeção - HV-1210017</t>
  </si>
  <si>
    <t>SS-824/2024</t>
  </si>
  <si>
    <t>EBP [2017866511] - LP-391 - 2"-P-EX17-1340 - Substituir integralmente a Tubulação</t>
  </si>
  <si>
    <t>SS-490/2024</t>
  </si>
  <si>
    <t>EST [2029341280] - LP385 - 30"-DA-B10S-131 Substituir trecho linha</t>
  </si>
  <si>
    <t>SS-1688/2025</t>
  </si>
  <si>
    <t>STP [2029277593] - LC-187 HVAC Sala VAC 4 P08 Substituir conjunto (COBRAR SS CANCELADA)</t>
  </si>
  <si>
    <t>SS-675/2024</t>
  </si>
  <si>
    <t>STP [2029317937] - PC-0037 - Plano de Pintura do M-16 - Main Deck Bombordo</t>
  </si>
  <si>
    <t>SS-555/2024</t>
  </si>
  <si>
    <t>STP [2029369063] - LP445 - 8"-F-B10S-042 Substituir tomada de vent da linha</t>
  </si>
  <si>
    <t>SS-829/2024</t>
  </si>
  <si>
    <t>EBP [2029461156] + CONJUNTO DE OMs- Módulo M09 - SETOR 03 - Tratamento e Pintura</t>
  </si>
  <si>
    <t>SS-533/2024</t>
  </si>
  <si>
    <t>RTB [2026860203] Identificamos que na união estrutural (coluna x viga - BE) da estrutura do Tanque TQ-600009 do Módulo P04A, está apresentando corrosão atmosf</t>
  </si>
  <si>
    <t>SS-1106/2024</t>
  </si>
  <si>
    <t>STP [CONJUNTO] - PC-0628 - Substituir estojos e pintar estrutura</t>
  </si>
  <si>
    <t>SS-541/2024</t>
  </si>
  <si>
    <t>RTB [2028530172] - Recomenda-se remoção total da estrutura ou reparo de caldeiraria e tratamento/pintura da estrutura do módulo P04A (Última elevação - Vante do</t>
  </si>
  <si>
    <t>SS-811/2024</t>
  </si>
  <si>
    <t>EBP [2029269546] - LC 117 - Escada de BE - Main Deck x EL.34203</t>
  </si>
  <si>
    <t>SS-701/2024</t>
  </si>
  <si>
    <t>EBP [CONJUNTO] - Tratamento e pintura das Caixas de Mar BB e BE com reinstalação dos anodos de sacrifício</t>
  </si>
  <si>
    <t>SS-838/2024</t>
  </si>
  <si>
    <t>EBP [2029266123] - Módulo M09 - PISO01- Substituir anodo de sacríficio do P-UC-1225001-01</t>
  </si>
  <si>
    <t>SS-968/2024</t>
  </si>
  <si>
    <t>STP [2017792587] - Módulo P01B - "ESCADA DE ACESSO CONVÉS PARA P01B, TROCAR ESCADA DE ACESSO DO CONVÉS PARA O 1º PISO DO P01B (PROA BORESTE). LOCALIZAÇÃO: MAIN DECK p/ P01B-VANTE BE"</t>
  </si>
  <si>
    <t>SS-816/2024</t>
  </si>
  <si>
    <t>STP [2019633342] - LP-353 - 2"-SW-B12-1124 - Substituir Trecho de Tubulação</t>
  </si>
  <si>
    <t>SS-802/2024</t>
  </si>
  <si>
    <t>STP [2029804577] - LP460 - 6"-BG-B10S-587 Substituir trecho de tubulação</t>
  </si>
  <si>
    <t>SS-1212/2024</t>
  </si>
  <si>
    <t>IST [2028529774] -Recomenda-se reparo de caldeiraria e tratamento/pintura na escada de acesso para última elevação (BB e Vante), pois está apresentando corrosão por erosão e esfoliação. Relatório em a</t>
  </si>
  <si>
    <t>SS-641/2024</t>
  </si>
  <si>
    <t>STP [2028941219] - LP_304 - Substituição de trechos das linhas 3"-GL-B6-727B e 6"-GL-B6-731B</t>
  </si>
  <si>
    <t>SS-1241/2024</t>
  </si>
  <si>
    <t>EBP[2029662751] Módulo 01 - Reparar escada de guarda corpo.</t>
  </si>
  <si>
    <t>SS-1099/2024</t>
  </si>
  <si>
    <t>EBP [2029258079] - LC-253 P01A - Plataformas das JB's EL.44203</t>
  </si>
  <si>
    <t>SS-780/2024</t>
  </si>
  <si>
    <t>EBP [Conjunto] - LP300/529/530 - 8"-P-G2-028 / 068 / 229 - TROCA DE ESTOJOS (Jusante XV-1210009H)</t>
  </si>
  <si>
    <t>SS-840/2024</t>
  </si>
  <si>
    <t>EBP [2029455751] + CONJUNTO DE OMs- Módulo P07 - ELEV. +8780_Substituição de Vigas, pilar, suportes e contraventamento</t>
  </si>
  <si>
    <t>SS-784/2024</t>
  </si>
  <si>
    <t>STP [2026509645] - LP456 e LP502 - 1/2"-FG-B10S-028 / 2532 Substituir trecho de tubulação</t>
  </si>
  <si>
    <t>SS-825/2024</t>
  </si>
  <si>
    <t>EBP [2017866601] - LP-392 - 2"-P-EX17-1343 - Substituir integralmente a Tubulação</t>
  </si>
  <si>
    <t>SS-704/2024</t>
  </si>
  <si>
    <t>IMO [2029181059] Medição dos Serviços do Barco de Acomodação da P-54.</t>
  </si>
  <si>
    <t>SS-766/2024</t>
  </si>
  <si>
    <t>EBP [2029442658] - LP428 - 3/4"-F-B10S-2521-PP Substituir trecho de tubulação</t>
  </si>
  <si>
    <t>SS-681/2024</t>
  </si>
  <si>
    <t>STP [2028301360] - LC_0394 - Plano de Pintura - Turret sub-área A04 (Elev. 52.345)</t>
  </si>
  <si>
    <t>SS-801/2024</t>
  </si>
  <si>
    <t>STP [2029467043] - LP419 - P-UT-UC-123101A-02 Realizar preenchimento por solda</t>
  </si>
  <si>
    <t>SS-633/2024</t>
  </si>
  <si>
    <t>EBP [2028812442] - LP-371 - 12"-HWP-C4-003-HC - Substituir Dreno</t>
  </si>
  <si>
    <t>SS-682/2024</t>
  </si>
  <si>
    <t>EBP [2028301377] - LC_395 - Plano de Pintura - Turret sub-área A05 (Elev. 57.555)</t>
  </si>
  <si>
    <t>SS-769/2024</t>
  </si>
  <si>
    <t>ENG [2029152926] - Andaime da base do container sanitário</t>
  </si>
  <si>
    <t>SS-1108/2024</t>
  </si>
  <si>
    <t>AND [2028732694] - Montagem de andaimes para campanha UMS de P31</t>
  </si>
  <si>
    <t>SS-600/2024</t>
  </si>
  <si>
    <t>EBP [2028885552] - LC_630 - Tratamento e pintura do convés principal na região do tanque 6BE da P-31</t>
  </si>
  <si>
    <t>SS-626/2024</t>
  </si>
  <si>
    <t>STP [2026470662] - LP-349 - 8"-F-B10-218 - Substituir Weldolet e Vent</t>
  </si>
  <si>
    <t>SS-1274/2024</t>
  </si>
  <si>
    <t>IST [2028708174] - Tratamento e pintura no teto (última elevação) do LER, pois está apresentando corrosão superficial. Obs.: A Nota 13432217-11-17, faz referência ao serviço que seria realizado atravé</t>
  </si>
  <si>
    <t>SS-1192/2024</t>
  </si>
  <si>
    <t>EBP [CONJUNTO] - PC-0428 - Tratar e recompor revestimento</t>
  </si>
  <si>
    <t>SS-716/2024</t>
  </si>
  <si>
    <t>IST [2028530172] - Recomenda-se remoção total da estrutura ou reparo de caldeiraria e tratamento/pintura da estrutura do módulo P04A (Última elevação - Vante do</t>
  </si>
  <si>
    <t>SS-739/2024</t>
  </si>
  <si>
    <t>IST [2028534725] - Módulo P05A - Recomenda-se reparo de caldeiraria e tratamento/pintura da estrutura da plataforma do gerador G-01A do módulo P05A</t>
  </si>
  <si>
    <t>SS-723/2024</t>
  </si>
  <si>
    <t>IST [2028984298] - Módulo P04B -Reparo de caldeiraria e tratamento/pintura na estrutura de fixação da escada de acesso aos painéis hidraúlicos (na frente da sala dos operadores),</t>
  </si>
  <si>
    <t>SS-754/2024</t>
  </si>
  <si>
    <t>EBP [2027810752] - LC 356 - Pintar trecho da linha 2"-W-C3-054</t>
  </si>
  <si>
    <t>STP [2028715182] - LP-451 - 2"-F-BX18-004 - Substituir Trecho de Tubulação</t>
  </si>
  <si>
    <t>SS-1021/2024</t>
  </si>
  <si>
    <t>RTB [2028041488] - 12"-CNI-B3-2787 Substituir linha que possui bandagem "engenheirada"</t>
  </si>
  <si>
    <t>SS-1183/2024</t>
  </si>
  <si>
    <t>IST [2029639897] -Identificado que a Aba/ Flange da viga/coluna de sustenação do mezanino com erosão/ perda de material. Recomenda-se reparo/ substituição. Localização:Viga/Coluna - Ré (Mezanino)</t>
  </si>
  <si>
    <t>SS-1651/2024</t>
  </si>
  <si>
    <t>EBP [2029277497] - LC-105 Substituir revestimento isolante térmico das tubulações</t>
  </si>
  <si>
    <t>SS-1986/2024</t>
  </si>
  <si>
    <t>STP [2022483468] - LP-133 - XV-5412022 - Substituir válvula</t>
  </si>
  <si>
    <t>SS-1935/2024</t>
  </si>
  <si>
    <t>EBP [CONJUNTO] - PC-0383 - Substituir juntas de vedação</t>
  </si>
  <si>
    <t>SS-1705/2024</t>
  </si>
  <si>
    <t>STP [CONJUNTO] - PC-0830 - Caldeiraria de Grade de Piso do M-02C</t>
  </si>
  <si>
    <t>SS-1704/2024</t>
  </si>
  <si>
    <t>EBP [2023216107] - LP-071 - V-12511027 - Substituir válvula (linha de injeção de biocida - DBNPA)</t>
  </si>
  <si>
    <t>SS-171/2025</t>
  </si>
  <si>
    <t>ROB [2028078658] - LC_0917_ZS_14474739_Fabricar e substituir placa de orifício FO-1223502 na descarga das PV-1223108A/B</t>
  </si>
  <si>
    <t>SS-1948/2024</t>
  </si>
  <si>
    <t>EBP [2029879114] - PC-0701 - Plano de Caldeiraria do M-02C - 3º Piso</t>
  </si>
  <si>
    <t>SS-1757/2024</t>
  </si>
  <si>
    <t>EBP [2029935442] Conjunto de PINTs-Módulo 09B_S02-Tratamento e pintura em tubulações, estruturas, suportes e acessórios.</t>
  </si>
  <si>
    <t>SS-1899/2024</t>
  </si>
  <si>
    <t>EBP [2029944508] - LC-504 Realizar serviços do plano de pintura do módulo 03B setor 06</t>
  </si>
  <si>
    <t>SS-1629/2024</t>
  </si>
  <si>
    <t>EBP [CONJUNTO] - Delineamento para serviços de caldeiraria nas áreas da Planta de Processo Sub-Área PP_A03</t>
  </si>
  <si>
    <t>SS-2150/2024</t>
  </si>
  <si>
    <t>EBP [2029183597] - LC-574 Troca as 4 seções da viga entre as filas 1 e 5 - Abas da viga primária - Fila B</t>
  </si>
  <si>
    <t>SS-1817/2024</t>
  </si>
  <si>
    <t>EBP [2029904258] Realizar reparo definitivo ou substituir as linhas 6"-DA-B10S-3403 e 4"-DA-B10S-3369</t>
  </si>
  <si>
    <t>SS-1623/2024</t>
  </si>
  <si>
    <t>EBP [2025160547] - LP-042 - V-13502434 - Substituir válvula (Ar comprimido Popa BE)</t>
  </si>
  <si>
    <t>SS-2012/2024</t>
  </si>
  <si>
    <t>STP [2023942600] - PC-1084 - Fixar suporte com guia</t>
  </si>
  <si>
    <t>SS-1006/2025</t>
  </si>
  <si>
    <t>EBP [2029644060] - LC-419 - T26-BL-1913 - Substituir válv</t>
  </si>
  <si>
    <t>SS-1333/2025</t>
  </si>
  <si>
    <t>EST [2029277653] - LC-164 HVAC UHS PROA e RÉ Substituir conjunto</t>
  </si>
  <si>
    <t>SS-2/2025</t>
  </si>
  <si>
    <t>EBP[Conjunto] [2029440616] - LC-594 Realizar subsituição das vigas (Item 10 relatório anexo na nota)</t>
  </si>
  <si>
    <t>SS-1821/2024</t>
  </si>
  <si>
    <t>STP [2025698433] - PC-1166 - Substituir válvula</t>
  </si>
  <si>
    <t>SS-2133/2024</t>
  </si>
  <si>
    <t>EBP [2029457487] - LC-564 Substituir pilar 17 com corrosão severa</t>
  </si>
  <si>
    <t>SS-1761/2024</t>
  </si>
  <si>
    <t>STP [2029063410] - PC-1248 - Tratar e pintar suportes</t>
  </si>
  <si>
    <t>SS-1950/2024</t>
  </si>
  <si>
    <t>STP [2026577308] - PC-1206 - Substituir Hidrante M-02C - 3º Piso</t>
  </si>
  <si>
    <t>SS-1418/2025</t>
  </si>
  <si>
    <t>STP [2029546813] - LP-786 - 3"-G-B10-6322-HC - Tratar e Pintar Trecho de Tubulação</t>
  </si>
  <si>
    <t>SS-1797/2024</t>
  </si>
  <si>
    <t>RTB [2027010279] Reparar/recompor guarda corpos no Tween Deck BE, área de mergulho</t>
  </si>
  <si>
    <t>SS-1433/2025</t>
  </si>
  <si>
    <t>STP [2027010283] Realizar instalação de guarda corpo e escada</t>
  </si>
  <si>
    <t>SS-1774/2024</t>
  </si>
  <si>
    <t>STP [2028692533] - LP-267 - VET-1231108 - Substituir Válvula</t>
  </si>
  <si>
    <t>SS-2091/2024</t>
  </si>
  <si>
    <t>EBP [2029455759] - LC-549 Substituir aba superior da viga e nervuras da alma - Elevação+8780 Viga - Fila: (E) x (2-5)</t>
  </si>
  <si>
    <t>SS-2120/2024</t>
  </si>
  <si>
    <t>EBP [2029878715] - PC-0704 - Plano de Pintura do M-05 - 1º Piso</t>
  </si>
  <si>
    <t>SS-2000/2024</t>
  </si>
  <si>
    <t>EBP [2026206519] - LC-506 Reparo de caldeiraria, tratamento e pintura do coaming do módulo P01A (BE - elevação 39203)</t>
  </si>
  <si>
    <t>PRO [002027104450] - LP-368 - 2"-F-B10-1057 - Substituir Trecho de Tubulação</t>
  </si>
  <si>
    <t>SS-1881/2024</t>
  </si>
  <si>
    <t>STP [2029388425] - LP-677 - VALV-12510544 - Substituir Válvula</t>
  </si>
  <si>
    <t>STP [2029267535] - LC-005 Realizar reparo de corrimão e guarda-corpos das escadas de acesso a casa de bombas</t>
  </si>
  <si>
    <t>SS-1772/2024</t>
  </si>
  <si>
    <t>STP [2029127902] - LP-228 - VET-1251003 - Substituir Válvula</t>
  </si>
  <si>
    <t>SS-2055/2024</t>
  </si>
  <si>
    <t>EBP [2028911440] - LC-531 Realizar reparo/ substituição Aba/Flange na viga da EL. 39392 - Estrutura Mezanino - EL. 39392</t>
  </si>
  <si>
    <t>SS-1506/2025</t>
  </si>
  <si>
    <t>STP [2029675451] - LP 122 - PP 2026 - Substituição VP S-T2621C</t>
  </si>
  <si>
    <t>SS-2182/2024</t>
  </si>
  <si>
    <t>STP [2023961859] - LP-156 - V-5331691 - Substituir válvula (interligação FL-A/B)</t>
  </si>
  <si>
    <t>SS-71/2025</t>
  </si>
  <si>
    <t>EBP [2024372230] - LP-186 - V-12231131 - Substituir válvula (P-122302B)</t>
  </si>
  <si>
    <t>SS-2131/2024</t>
  </si>
  <si>
    <t>STP [2028645253] - PC-1210 - Substituir trecho de linha</t>
  </si>
  <si>
    <t>SS-1844/2024</t>
  </si>
  <si>
    <t>STP [2022378376] - LP-580 - VET-1210065 - Realizar Reparo Definitivo no Flange</t>
  </si>
  <si>
    <t>STP [2028720511] - LC_1072_RTI_13952604-1-1- Corrosão moderada na junção estrutural das vigas secundárias com a perna principal.</t>
  </si>
  <si>
    <t>SS-983/2025</t>
  </si>
  <si>
    <t>EBP [2029573645] - LC-088 - T71-PSV-0100A RESERVA - RETIRAR/ INSTALAR - CALIBRAÇÃO</t>
  </si>
  <si>
    <t>SS-1955/2024</t>
  </si>
  <si>
    <t>EBP [2025636797] - LP-105 - PIT-1231021L - Substituir válvula (jusante FV-1231010L)</t>
  </si>
  <si>
    <t>SS-1748/2024</t>
  </si>
  <si>
    <t>STP [2029882308] - PC-0736 - Remover tubulação M-02A</t>
  </si>
  <si>
    <t>EST [CONJUNTO] - LC 878 e LC 879 - Serviço de reparo no costado e acessórios do vaso de slop do Turret V-533605</t>
  </si>
  <si>
    <t>SS-1735/2024</t>
  </si>
  <si>
    <t>EBP [2025089416] - LC-327 XV-5140141B Subsituir válvula (circuito água resfriamento TGB)</t>
  </si>
  <si>
    <t>SS-1830/2024</t>
  </si>
  <si>
    <t>EBP [2029879507] - PC-1146 - Fixar suporte</t>
  </si>
  <si>
    <t>SS-1780/2025</t>
  </si>
  <si>
    <t>STP [2029965130] - LC-619 Realizar reparo ou substituição dos suportes e vigas do deck do painel de valvulas hidráulicas</t>
  </si>
  <si>
    <t>SS-1882/2024</t>
  </si>
  <si>
    <t>STP [2029571108] - LP-678 - VET-1251007 - Substituir Válvula</t>
  </si>
  <si>
    <t>SS-1889/2024</t>
  </si>
  <si>
    <t>EBP [2029944099] - LC-499 Realizar serviços do plano de pintura do módulo 02B setor 04</t>
  </si>
  <si>
    <t>SS-1813/2024</t>
  </si>
  <si>
    <t>STP [2023015130] - LC-384 V-13501007 Substituir válvula</t>
  </si>
  <si>
    <t>SS-1380/2025</t>
  </si>
  <si>
    <t>EBP [2029778143] - LP 356 - Substituir Trecho 4"-DN-T131788-01E01 - (11053160-4-10) - ZR</t>
  </si>
  <si>
    <t>SS-1050/2025</t>
  </si>
  <si>
    <t>EPB[2030092349] - MAINDECK -Instalação de guarda-corpo no convés entre CAV-76 à CAV-77</t>
  </si>
  <si>
    <t>SS-1697/2025</t>
  </si>
  <si>
    <t>SAC [2028425617] Medição de Serviços de Acesso por Corda - Parada de P-62</t>
  </si>
  <si>
    <t>STP [2027784962] - LP-352 - 1"-F-B10-1229 - Instalar Dupla Calha</t>
  </si>
  <si>
    <t>SS-1677/2024</t>
  </si>
  <si>
    <t>STP [2029868400] - PC-1007 - Instalar suportes de Analisadores de Gás no Main Deck</t>
  </si>
  <si>
    <t>SS-963/2025</t>
  </si>
  <si>
    <t>EBP [2029516426] - LC-046 - T71-PSV-0300A - RETIRAR/ INSTALAR - CALIBRAÇÃO</t>
  </si>
  <si>
    <t>SS-1667/2024</t>
  </si>
  <si>
    <t>EBP [2028272887] - LC-035 ADV-5420521 Substituir rede de fusível plug e suportes de fixação</t>
  </si>
  <si>
    <t>SS-1734/2024</t>
  </si>
  <si>
    <t>STP [2025263063] - LC-250 XV-5241508 Substituir válvula</t>
  </si>
  <si>
    <t>SS-1756/2024</t>
  </si>
  <si>
    <t>STP [2029063191] - PC-1258 - Tratar e pintar estrutura</t>
  </si>
  <si>
    <t>SS-1702/2024</t>
  </si>
  <si>
    <t>STP [CONJUNTO] - PC-1381 - Caldeiraria de Grade de Piso do M-02B</t>
  </si>
  <si>
    <t>SS-2016/2024</t>
  </si>
  <si>
    <t>EBP [2029878714] - PC-0706 - Plano de Pintura do M-15F - Setor 05</t>
  </si>
  <si>
    <t>SS-1695/2024</t>
  </si>
  <si>
    <t>STP [2029660855] - LP-075 - V-1251528 - Substituir válvula (montante da FV-1251004B)</t>
  </si>
  <si>
    <t>SS-1894/2024</t>
  </si>
  <si>
    <t>EBP [2029944104] - LC-501 Realizar serviços do plano de pintura do módulo 03B setor 03</t>
  </si>
  <si>
    <t>SS-653/2025</t>
  </si>
  <si>
    <t>STP [2030186064] - LC-657 Substituir estojos e porcas de fixação das válvulas de retenção instaladas nas linhas 4-PC-B32-116/118, no primeiro piso do módulo P03A, próximo ao flotador A</t>
  </si>
  <si>
    <t>SS-106/2024</t>
  </si>
  <si>
    <t>DL[2028901323] - [ZR 14031385-2.3] TA-541201: Subst. Grampos "U"</t>
  </si>
  <si>
    <t>SS-409/2024</t>
  </si>
  <si>
    <t>STP [2028876983] - LP012 - P-513501 Apoiar Inspeção NR-13</t>
  </si>
  <si>
    <t>SS-336/2024</t>
  </si>
  <si>
    <t>EBP [2028961148] - LP-145 - P-1231002 - Adequar Pressão do Permut. de Desidratação Glicol - Apoiar Insp. Int. NR13</t>
  </si>
  <si>
    <t>SS-546/2024</t>
  </si>
  <si>
    <t>RTB [2025986504] - Recomenda-se reparo de caldeiraria e tratamento/pintura na viga e estrutura do módulo P04A (2ª elevação 37800 e BB/Ré do módulo), pois estão</t>
  </si>
  <si>
    <t>SS-132/2024</t>
  </si>
  <si>
    <t>DL[2028910357] - [ZR 14089395-1.1] Linha 3"-F-B10-045: Subst. Trecho</t>
  </si>
  <si>
    <t>SS-441/2024</t>
  </si>
  <si>
    <t>EBP [2029305337] + CONJUNTO DE OMs - N03 BB - Efetuar reparo, tratamento e pintura nas estruturas e contraventamentos das escadas, guarda corpo e corrimão de todos os pisos N03 BB</t>
  </si>
  <si>
    <t>SS-323/2024</t>
  </si>
  <si>
    <t>STP [Conjunto] - Substituir Válvulas do P-1223001A no M-06</t>
  </si>
  <si>
    <t>SS-383/2024</t>
  </si>
  <si>
    <t>EBP [2027236647] - LP-233 - FIT-1223025 - Adequar Ponto de Medição de Gás do Sistema Separador de Teste</t>
  </si>
  <si>
    <t>SS-213/2024</t>
  </si>
  <si>
    <t>EBP [2029126789] - Tratar e Pintar pontos em toda a extensão da Linha 2"-F-B3-909 na região sobre a sala dos painéis e sobre o mar.</t>
  </si>
  <si>
    <t>SS-216/2024</t>
  </si>
  <si>
    <t>EBP [2029127637] - LC 659 - Efetuar tratamento e pintura nos estojos e flanges da linha 4"-P-B10S-314, e no dreno de 3/4".</t>
  </si>
  <si>
    <t>SS-278/2024</t>
  </si>
  <si>
    <t>EBP [2026576697] - LP-133 - PN-5143002/003/006/009 - Realizar Manutenção Preventiva</t>
  </si>
  <si>
    <t>SS-214/2024</t>
  </si>
  <si>
    <t>EBP [2029126789] - Tratar e Pintar pontos em toda a extensão da Linha 2"-F-B3-900 na região sobre a sala dos painéis e sobre o mar.</t>
  </si>
  <si>
    <t>SS-423/2024</t>
  </si>
  <si>
    <t>STP [2028860850] - LC_583 - Pintura e reparos de caldeiraria diversos na base do Guindaste BE</t>
  </si>
  <si>
    <t>SS-692/2024</t>
  </si>
  <si>
    <t>EBP [CONJUNTO] - PC-0064 - Caldeiraria de estrutura do M-36 - 3º Piso e 4º Piso - Deck E e Teto</t>
  </si>
  <si>
    <t>SS-275/2024</t>
  </si>
  <si>
    <t>STP [2019009654] - LP-127 - 6"-SW-B12-083 - Substituir Trecho de Tubulação</t>
  </si>
  <si>
    <t>STP [2028704665] - LP-141 - V-5412002 - Vaso de Baixa Pressão Flare - Apoiar Insp. Int. NR13</t>
  </si>
  <si>
    <t>SS-628/2024</t>
  </si>
  <si>
    <t>STP [2027104450] - LP-368 - 2"-F-B10-1057 - Substituir Trecho de Tubulação</t>
  </si>
  <si>
    <t>SS-329/2024</t>
  </si>
  <si>
    <t>EBP [2029277051] - LP393 - V-533601A Substituir estojos e porcas</t>
  </si>
  <si>
    <t>SS-652/2024</t>
  </si>
  <si>
    <t>STP [2027715567] - LP-367 - 14"-W-B10-043 - Substituir Trecho de Tubulação</t>
  </si>
  <si>
    <t>SS-58/2024</t>
  </si>
  <si>
    <t>DL[2028187378] - V-122301: Insp Int NR-13</t>
  </si>
  <si>
    <t>SS-468/2024</t>
  </si>
  <si>
    <t>EST [Conjunto] - Substituir válvulas da B-1251002B</t>
  </si>
  <si>
    <t>SS-374/2024</t>
  </si>
  <si>
    <t>EBP [2029162605] - LP-600 - V-UC-1231001B-01 - Realizar Retrofit Scrubber da Compressão</t>
  </si>
  <si>
    <t>PRO [2029327999] - PC-0014 - FIT1223023A/B - Adequar piso para medidor</t>
  </si>
  <si>
    <t>SS-258/2024</t>
  </si>
  <si>
    <t>EBP [2023859228] - LP-016 - PSV-5241502 - Instalar PSV Reserva</t>
  </si>
  <si>
    <t>SS-570/2024</t>
  </si>
  <si>
    <t>STP [2029301693] - LP466 / LP488 / LP489 / LP490 - V-1233676/684/702 / PI-1233048C Substituir válvula</t>
  </si>
  <si>
    <t>SS-311/2024</t>
  </si>
  <si>
    <t>STP [2026824396] - LP429 - 1"-F-B10S-2584 Substituir trecho de tubulação</t>
  </si>
  <si>
    <t>SS-185/2024</t>
  </si>
  <si>
    <t>EBP [2027774442] - LC 371 - Instalar tampão roscado no niple da válvula esfera da linha 1"-IA-B3-060, localizado no módulo 5, 3º piso do Casario no forro do teto acima do camarote 306.</t>
  </si>
  <si>
    <t>SS-380/2024</t>
  </si>
  <si>
    <t>STP [2029128147] - LP-166 - C-UC-5134001C - Substituir Válvula de Descarga do Compressor</t>
  </si>
  <si>
    <t>SS-232/2024</t>
  </si>
  <si>
    <t>EBP [2029126161] - LC 646 - Tratar e pintar pontos de corrosão atmosférica de intensidade à moderada em toda a extensão da linha 3/4"-DF-B10S-086.</t>
  </si>
  <si>
    <t>SS-195/2024</t>
  </si>
  <si>
    <t>EBP [2029126062] - LC 601 - Tratar e Pintar pontos de corrosão atmosférica de intensidade leve à severa, em toda a extensão da linha 2¿-DF-B10S-107 junto ao Skid Z-122301A, incluindo os suportes.</t>
  </si>
  <si>
    <t>SS-547/2024</t>
  </si>
  <si>
    <t>RTB [2028529785] - Realizar reparo de caldeiraria e tratamento/pintura do contraventamento da estrutura do Módulo P04A (BB - elevação 34203), que está apresentand</t>
  </si>
  <si>
    <t>SS-639/2024</t>
  </si>
  <si>
    <t>STP [2028911331] - LP_298 - Substituir trecho da linha 2"-F-B10-312</t>
  </si>
  <si>
    <t>SS-542/2024</t>
  </si>
  <si>
    <t>RTB [2026860202] - Recomenda-se reparo de caldeiraria e tratamento/pintura do contraventamento da estrutura do Módulo P04A (BB - elevação 34203), pois está apre</t>
  </si>
  <si>
    <t>SS-764/2024</t>
  </si>
  <si>
    <t>EBP [2028187390] - LP 073 - Z-524101: Inspeção Interna NR-13</t>
  </si>
  <si>
    <t>SS-553/2024</t>
  </si>
  <si>
    <t>STP [2029367710] - LP442 - 1-1/2"-F-B10S-117 Realizar preenchimento por solda</t>
  </si>
  <si>
    <t>SS-38/2024</t>
  </si>
  <si>
    <t>DL[2024209320] - PSE-5412027: Manutenir Válvula</t>
  </si>
  <si>
    <t>SS-420/2024</t>
  </si>
  <si>
    <t>EBP [2027824492] - LC_568 - Reparo de caldeiraria nas estruturas, vigas e colunas do pipe rack 03</t>
  </si>
  <si>
    <t>SS-378/2024</t>
  </si>
  <si>
    <t>EBP [2028902303] - LP-033 - PCV-1251-500 - Instalar Válvula de Controle da B-1251002A-C</t>
  </si>
  <si>
    <t>STP [2028704663] - LP-140 - V-5412001 - Vaso de Alta Pressão Flare - Apoiar Insp. Int. NR13</t>
  </si>
  <si>
    <t>SS-455/2024</t>
  </si>
  <si>
    <t>EBP [2029163901] - LP-455 - 2"-SW-B12-1120 - Substituir Trecho de Tubulação</t>
  </si>
  <si>
    <t>SS-84/2024</t>
  </si>
  <si>
    <t>DL[2028881146] - [ZR 12386753-7.24] PV-1223108-A: Tratar e Pintar Acionador</t>
  </si>
  <si>
    <t>SS-538/2024</t>
  </si>
  <si>
    <t>RTB [2028472705] - Identificado que o cruzamento das vigas H.5 com a coluna 1.4 esta apresentando erosão e perda de espessura significativa. Recomenda-se reparo/ Substituição *</t>
  </si>
  <si>
    <t>SS-539/2024</t>
  </si>
  <si>
    <t>RTB [2028472967] - Aba/ Flange da viga H.5 entre os eixos 1 e 1.2 estão apresentando erosão. Recomenda-se reparo/ Substituição * * Localização: Viga Eixos 1 x H.5 x 1.2 - EL.35041</t>
  </si>
  <si>
    <t>SS-425/2024</t>
  </si>
  <si>
    <t>EBP [2027807948] - LC_053 - Substuir ou reparar a suportação linha 2½"-CNI-B3-071</t>
  </si>
  <si>
    <t>SS-500/2024</t>
  </si>
  <si>
    <t>EST [2029352369] - LP403 - 2"-P-B10S-2016 Substituir trecho de tubulação</t>
  </si>
  <si>
    <t>SS-27/2024</t>
  </si>
  <si>
    <t>EBP [2029183587] - P-07- Erosão severa na viga U (bitola UNP200) de suporte da grade de piso de vante.</t>
  </si>
  <si>
    <t>SS-111/2024</t>
  </si>
  <si>
    <t>DL[2028901972] - [ZR 12873458-16.30] Linha 3"-F-B6-045: Tratar e Pintar Trecho</t>
  </si>
  <si>
    <t>SS-187/2024</t>
  </si>
  <si>
    <t>EBP [2027759667] - LC 379 - Substituir grampo "U" da linha 1"-IA-B3-024, que está localizado próximo a curva na chegada do top deck do módulo 5</t>
  </si>
  <si>
    <t>SS-422/2024</t>
  </si>
  <si>
    <t>STP[2027809543] - LC_352 - Substituição de linha de 3/4" que deriva da linha 1½"-D-B10-605</t>
  </si>
  <si>
    <t>SS-234/2024</t>
  </si>
  <si>
    <t>EBP [2029126802] - LC 648 - Efetuar tratamento e pintura em todos os pontos de corrosão da linha 1"-P-G2-469 e corrigir o contato com a linha dos sprinklers na saída do LP-122305.</t>
  </si>
  <si>
    <t>SS-175/2024</t>
  </si>
  <si>
    <t>EBP [2027781648] - LC 344 - Tratar e pintar todos os suportes de sustentação das linhas 3"-IA-B3-020 e 3"-IA-B3-039</t>
  </si>
  <si>
    <t>SS-353/2024</t>
  </si>
  <si>
    <t>STP [2028877557] - LP021 - V-TO-122301A Apoiar Inspeção NR-13</t>
  </si>
  <si>
    <t>SS-117/2024</t>
  </si>
  <si>
    <t>DL[2028898651] - [ZR 14240645-6.7] Linhas ½¿-IA-B3-061/024: Subst. Conexões</t>
  </si>
  <si>
    <t>SS-691/2024</t>
  </si>
  <si>
    <t>EBP [CONJUNTO] - PC-0063 - Plano de Pintura do M-36 - 3º Piso e 4º Piso - Deck E e Teto</t>
  </si>
  <si>
    <t>SS-702/2024</t>
  </si>
  <si>
    <t>STP [2028860847] - LC_580 - Reparo de caldeiraria e tratamento/pintura da cobertura do GGE e casario</t>
  </si>
  <si>
    <t>SS-284/2024</t>
  </si>
  <si>
    <t>EBP [2029261202] - LP023 - FX/FY-1231006 Substituir Trecho-Reto</t>
  </si>
  <si>
    <t>SS-90/2024</t>
  </si>
  <si>
    <t>DL[2028884967] - [ZR 13631797-1.1] Linha 32"-SW-A5-014: Subst. Trecho</t>
  </si>
  <si>
    <t>SS-296/2024</t>
  </si>
  <si>
    <t>STP [2029262225] - LP032 - FX/FY-1231010G Substituir Trecho-Reto</t>
  </si>
  <si>
    <t>SS-130/2024</t>
  </si>
  <si>
    <t>DL[2028406604] - B-512501A: Subst. Válv. de Descarga</t>
  </si>
  <si>
    <t>SS-215/2024</t>
  </si>
  <si>
    <t>RTB [2026204185] - LC 268 - Executar transformação de sauna em camarote.</t>
  </si>
  <si>
    <t>SS-350/2024</t>
  </si>
  <si>
    <t>STP [2028877552] - LP017 - T-123302 Apoiar Inspeção NR-13</t>
  </si>
  <si>
    <t>SS-154/2024</t>
  </si>
  <si>
    <t>DL [Conjunto] - XV-5420157 e FW-454V - Substituir Válvulas</t>
  </si>
  <si>
    <t>SS-375/2024</t>
  </si>
  <si>
    <t>EBP [2029163887] - LP-601 - V-UC-1231001C-01 - Realizar Retrofit Scrubber da Compressão</t>
  </si>
  <si>
    <t>SS-518/2024</t>
  </si>
  <si>
    <t>STP [2029355514] - LP423 - 8"-P-G2-005 Substituir estojos e porcas</t>
  </si>
  <si>
    <t>SS-21/2024</t>
  </si>
  <si>
    <t>EBP [2028631054] - Casario N03 - BE. Para o Projeto do Barco de Acomodação.</t>
  </si>
  <si>
    <t>SS-498/2024</t>
  </si>
  <si>
    <t>EBP [2029352366] - LP401 - 2"-DF-B10S-2528 Substituir estojos e porcas</t>
  </si>
  <si>
    <t>SS-205/2024</t>
  </si>
  <si>
    <t>EBP [2029126162] - (LC 615 - LC 625 - LC 626 - LC 628 - LC 629 - LC 637) Realizar tratamento e pintura do conjunto de RTIs da estrutura do Módulo M-04.</t>
  </si>
  <si>
    <t>STP [002028959085] - LP-143 - SG-1223002 - Vaso Separador de Produção - Apoiar Insp. Int. NR13</t>
  </si>
  <si>
    <t>SS-45/2024</t>
  </si>
  <si>
    <t>EBP [2027933399] - Lança do Flare: Subst. painéis dos heat shields</t>
  </si>
  <si>
    <t>SS-1608/2024</t>
  </si>
  <si>
    <t>EBP [2029277585] - LC-191 RISER DECK Realizar melhorias na iluminação da UMS (DROPS)</t>
  </si>
  <si>
    <t>SS-1705/2025</t>
  </si>
  <si>
    <t>IST [ 2030503970] - P05B - N WHRU -EL 42003 -Tratamento Mecânico e Pintura</t>
  </si>
  <si>
    <t>SS-1197/2025</t>
  </si>
  <si>
    <t>EST [2030096180] - LP_0118_RTI_14068530-7-31_Linhas 8"/16"-P-B10-190-IP: Subst. Válvs Tripartidas</t>
  </si>
  <si>
    <t>SS-1802/2025</t>
  </si>
  <si>
    <t>STP [2030948445] Substituir os estojos e porcas de fixação dos flanges instalados nas linhas 3¿-PC-B32-2560 e 3¿-PC-B32-2562 conforme ilustram as fotos 3 e 5 no isométrico 5331.01.018, localizado</t>
  </si>
  <si>
    <t>SS-681/2025</t>
  </si>
  <si>
    <t>EBP [2027108529] - LC_1079 Corrosão superficial a moderada na alma (16mm) da coluna do suporte e nas extremidades dos flanges.</t>
  </si>
  <si>
    <t>SS-1607/2025</t>
  </si>
  <si>
    <t>STP [2030598347] - LC_1263_Realizar plano de pintura geral TUR-A01</t>
  </si>
  <si>
    <t>SS-892/2025</t>
  </si>
  <si>
    <t>STP [2029206546] - LP 001 - Infraestrutura para a parada - [PP-2026]</t>
  </si>
  <si>
    <t>SS-855/2025</t>
  </si>
  <si>
    <t>IST [2029843573] Tratar e pintar trechos com corrosão das linhas * 4#-DA-B10S-045/ 6#-DA-B10S-045 * 8#-DA-B10S-382 / 20#-DA-B10S-382 * 4#-DA-B10S-5043 / 6#-DA-B10S-5043</t>
  </si>
  <si>
    <t>SS-121/2025</t>
  </si>
  <si>
    <t>EBP [2029597764] - LP-203 - VET-1223532 - Substituir válvula (montante LV-1223005A1)</t>
  </si>
  <si>
    <t>SS-1810/2024</t>
  </si>
  <si>
    <t>STP [2029062522] - PC-1234 - Substituir parafusos e estojos</t>
  </si>
  <si>
    <t>SS-2096/2024</t>
  </si>
  <si>
    <t>EBP [2029456412] - LC-553 Substituir viga contraventada - Elevação +8780 - Contraventamento - Filas: (B-C) x (2-3)</t>
  </si>
  <si>
    <t>SS-1595/2024</t>
  </si>
  <si>
    <t>STP [2025608203] Módulo 13 setor03 - Reparar/Substituir trecho da linha 4"-PW-B3-001.</t>
  </si>
  <si>
    <t>STP [2028849927] - LC_638 Reparo de grade piso Heliponto</t>
  </si>
  <si>
    <t>SS-1553/2024</t>
  </si>
  <si>
    <t>EBP [2026503836] - LC-031 Realizar adequação do ponto de amostragem do gás Comb de Alta Pressão (ZE 12150722)</t>
  </si>
  <si>
    <t>SS-1361/2025</t>
  </si>
  <si>
    <t>EBP [2027391996] - LP 142 - Leito de cabos avariado - UCD (Suporte e Eletrocalha)</t>
  </si>
  <si>
    <t>SS-456/2025</t>
  </si>
  <si>
    <t>AProveitar SS - PRO</t>
  </si>
  <si>
    <t>SS-1602/2024</t>
  </si>
  <si>
    <t>EBP [2026117133] Módulo 32 setor01 - Substituir trecho da linha 2"-FW-A6-406.</t>
  </si>
  <si>
    <t>SS-1684/2024</t>
  </si>
  <si>
    <t>EBP [2029868402] - PC-1032 - Instalar suportes de Analisadores de Gás no M-03</t>
  </si>
  <si>
    <t>SS-1268/2025</t>
  </si>
  <si>
    <t>STP [2029430117] - LP 159 - [PP-2026]T24-SDV-0003A:Sub Val (P-T2403)</t>
  </si>
  <si>
    <t>SS-1568/2024</t>
  </si>
  <si>
    <t>COP [2029528695] Equipe UTC-17 - Coordenação de Projeto de Parada (UMS)</t>
  </si>
  <si>
    <t>SS-900/2025</t>
  </si>
  <si>
    <t>STP [2029526515] - LP 017 - V-T7901A - Inspecionar Internamente (NR-13)</t>
  </si>
  <si>
    <t>STP [2029277327] - LC-158 Fabricar e substituir Guarda-Corpo 1° Piso P01B</t>
  </si>
  <si>
    <t>SS-29/2025</t>
  </si>
  <si>
    <t>EBP [2030012023] - PC-1340 - Instalar suportes de Detector chama no M-02B</t>
  </si>
  <si>
    <t>SS-346/2025</t>
  </si>
  <si>
    <t>EBP [2029300768] - LP-519 - V-1223824 - Substituir válvula (By pass TV-1223014A)</t>
  </si>
  <si>
    <t>SS-999/2025</t>
  </si>
  <si>
    <t>EBP [2029640717] - LC-412 - T26-BL-1902 - Substituir válv</t>
  </si>
  <si>
    <t>SS-463/2025</t>
  </si>
  <si>
    <t>ROB [2022692524] - LP 0022 - PSE-5412029: Manutenir Válvula</t>
  </si>
  <si>
    <t>SS-1612/2024</t>
  </si>
  <si>
    <t>STP [2029278001] - LC-254 PSV's -1224529 /530 / 531 Substituir válvulas (Quebra Vácuo - QV) para TQ-631106P</t>
  </si>
  <si>
    <t>SS-1874/2024</t>
  </si>
  <si>
    <t>EBP [Conjunto] - LC-476 Substituir Vedação Junta Dresser Vent (Junta 16)</t>
  </si>
  <si>
    <t>SS-1196/2025</t>
  </si>
  <si>
    <t>STP [2029595765] - LP 092 - [PP-2026] T79-DB-2002: Subst. Valvula</t>
  </si>
  <si>
    <t>SS-1873/2024</t>
  </si>
  <si>
    <t>EBP [Conjunto] - LC-472 Substituir Vedação Junta Dresser Vent (Junta 12)</t>
  </si>
  <si>
    <t>SS-1890/2024</t>
  </si>
  <si>
    <t>STP [2029944377] - LP-726 - VET-5335053 - Substituir Válvula</t>
  </si>
  <si>
    <t>PRO [2027979433] - LP-377 - 14"-P-B10-137-HC - Substituir tomadas do PDI-1223018</t>
  </si>
  <si>
    <t>SS-720/2025</t>
  </si>
  <si>
    <t>EBP [2026077205] - LC-714 Recompor trecho da linha 2"-DA-B10S-160, no 1° piso do módulo 4B</t>
  </si>
  <si>
    <t>SS-1867/2024</t>
  </si>
  <si>
    <t>STP [2026642727] - LC-404 V-1233563 Substituir válvula (B-123301D)</t>
  </si>
  <si>
    <t>SS-1793/2024</t>
  </si>
  <si>
    <t>EBP [2023300640] - LP-297 - VALV-12510531 - Substituir Válvula</t>
  </si>
  <si>
    <t>SS-1581/2024</t>
  </si>
  <si>
    <t>EBP [2028258775] - LC 122 - Subst. de vigas do Pipe rack na estrutura dos SGs</t>
  </si>
  <si>
    <t>STP [2028578992] Substituir Grade de Piso - Fornecimento dos materiais 100% Contratada.</t>
  </si>
  <si>
    <t>SS-1689/2024</t>
  </si>
  <si>
    <t>EST [2026065910] - LP-078 - V-1251539 - Substituir válvula (descarga B-UB-125101C)</t>
  </si>
  <si>
    <t>SS-1869/2024</t>
  </si>
  <si>
    <t>EBP [2029670508] - LC-433 VET-602012 Substituir válvula</t>
  </si>
  <si>
    <t>SS-661/2025</t>
  </si>
  <si>
    <t>STP [2030186728] - LC-661 Instalar duas porcas não totalmente preenchidas pelos estojos na linha 12-PC-B32-2536 (próximo ao P-122301B), no 4° piso do módulo P03A</t>
  </si>
  <si>
    <t>STP [CONJUNTO] - PC-0955 - Instalar suportes de Analisadores de Gás</t>
  </si>
  <si>
    <t>SS-1980/2024</t>
  </si>
  <si>
    <t>STP [2027593094] - PC-1201 - Substituir trecho de linha ou dupla calha</t>
  </si>
  <si>
    <t>SS-240/2024</t>
  </si>
  <si>
    <t>EBP [2028399433] - Tratar e pintar linha 20"-P-G32P-167 e suas derivações. Tratar e pintar válvulas XV-1223086 e XV-1223087. Tratar e pintar todos os suportes de sustentação da linha 20"-P-G32P-167</t>
  </si>
  <si>
    <t>SS-32/2025</t>
  </si>
  <si>
    <t>ROB [2028234157] - LC_0987_RTI_13420285-5-13_Tratar e pintar a linha de 6 polegadas sem TAG, nas adjacências da TV-500</t>
  </si>
  <si>
    <t>SS-525/2025</t>
  </si>
  <si>
    <t>Reaproveitar para outra ss</t>
  </si>
  <si>
    <t>SS-1515/2024</t>
  </si>
  <si>
    <t>EBP [2023002808] - LC-286 BDV-5140142C Substituir trecho da linha de dreno</t>
  </si>
  <si>
    <t>STP [2029277492] - LC-150 5º Piso P-06 Substituir guarda-corpo Boreste</t>
  </si>
  <si>
    <t>SS-1453/2024</t>
  </si>
  <si>
    <t>EBP [Conjunto] - Delineamento de RTIs de Caldeiraria do sistema de drenagem aberta do Módulo M07</t>
  </si>
  <si>
    <t>SS-965/2025</t>
  </si>
  <si>
    <t>SS-913/2025</t>
  </si>
  <si>
    <t>STP [2029528705] - LP 033 - T77-FX/FY-0001A_Substituir Trecho Reto (6'' 300#)</t>
  </si>
  <si>
    <t>STP [2029084645] - LP_0309 - Processamento de material para substituir trecho da linha 4"-FW-A5-507</t>
  </si>
  <si>
    <t>SS-1530/2024</t>
  </si>
  <si>
    <t>EBP [2023002781] - LC-289 6"-DA-B10S-1672, 2"-DA-B10S-1589 Substituir trecho da linha</t>
  </si>
  <si>
    <t>SS-1385/2024</t>
  </si>
  <si>
    <t>EBP [2029732783] - LC 874 - Remover equipamento TD-533601 (Caisson) e toda estrutura associada</t>
  </si>
  <si>
    <t>SS-1185/2025</t>
  </si>
  <si>
    <t>EBP[2030320800] - Módulo 23 - Tratamento e pintura Cabine M-23</t>
  </si>
  <si>
    <t>SS-798/2025</t>
  </si>
  <si>
    <t>STP [2028757883] - LC_0969 - Instalação da nova baleeira 3BB e serviços associados</t>
  </si>
  <si>
    <t>STP [2029269567] - LC-154 Fabricar e substituir Guarda-Corpo do 1° Piso P01A</t>
  </si>
  <si>
    <t>STP [2030350784] - LC_0182 - Reconstituir a base do berço de popa do P-UC-122301-A-03</t>
  </si>
  <si>
    <t>SS-1396/2024</t>
  </si>
  <si>
    <t>EBP [2029267544] - LC-222 P05B Reparar/Substituir estruturas de suportação das grade de piso na plataforma do Gerador GE-514001C</t>
  </si>
  <si>
    <t>SS-1789/2024</t>
  </si>
  <si>
    <t>RTB [2027010279] Conjunto de PINTs-Módulo 09B_S02-Tratamento e pintura em tubulações, estruturas, suportes e acessórios.</t>
  </si>
  <si>
    <t>SS-1504/2024</t>
  </si>
  <si>
    <t>ENG[2028732694] - Emissão de projeto de deck de carga para Campanha de UMS da Plataforma P-31</t>
  </si>
  <si>
    <t>SS-1479/2025</t>
  </si>
  <si>
    <t>STP [2030476411] - LP-821 - ESP-1223571 - Substituir Anéis de Ved. Junta Dresser</t>
  </si>
  <si>
    <t>SS-1471/2024</t>
  </si>
  <si>
    <t>EBP [2029277589] - LC-186 HVAC Sala VAC 2 P08 Substituir conjunto</t>
  </si>
  <si>
    <t>SS-1709/2024</t>
  </si>
  <si>
    <t>STP [2029277579] - LC-363 V-1350628 Substituir válvula na entrada do TQ-512201B</t>
  </si>
  <si>
    <t>SS-1656/2024</t>
  </si>
  <si>
    <t>IST [2029736338] Tratar e pintar todo o trecho das linhas ¾"-DO-E8-2552, ¾"-DO-E8-2554 e ¾"-DO-E8-2555 e suportes conforme o anexo da medida. Localização: 1° piso do módulo P09.</t>
  </si>
  <si>
    <t>SS-1658/2024</t>
  </si>
  <si>
    <t>IST [2029831490] Tratar e pintar pontos com corrosão da linha 3"-DA-B10S-2068 em toda sua extensão. Ver anexo a medida. * Incluir no escopo do serviço o tratamento e pintura dos suportes da linha</t>
  </si>
  <si>
    <t>SS-1246/2025</t>
  </si>
  <si>
    <t>STP [2029597357] - LP 287 - [PP-2026]T25-GA-0087: Subst. Válvula</t>
  </si>
  <si>
    <t>SS-1255/2025</t>
  </si>
  <si>
    <t>STP [2029678011] - LP 302 - [PP-2026] T65-XV-0007 Subst. Valvula</t>
  </si>
  <si>
    <t>SS-1440/2024</t>
  </si>
  <si>
    <t>STP [2029267535] - LC-006 Substituir pisos gradeados das escadas de acesso a casa de bombas</t>
  </si>
  <si>
    <t>SS-1490/2024</t>
  </si>
  <si>
    <t>EBP [2029269561] - LC-259 Reformar a quadra de esportes</t>
  </si>
  <si>
    <t>SS-827/2025</t>
  </si>
  <si>
    <t>EST [2025788014] - LC_0971_ZS_13570592_Projeto de novos medidores de interface para os Separadores gravitacionais e tratadores de óleo da P-31.</t>
  </si>
  <si>
    <t>SS-1446/2024</t>
  </si>
  <si>
    <t>EBP [2023070691] - LC-108 Recompor eletrocalhas do módulo N01 Proa (módulo 10 Offloanding)</t>
  </si>
  <si>
    <t>SS-2197/2024</t>
  </si>
  <si>
    <t>SS-2199/2024</t>
  </si>
  <si>
    <t>STP [2029453960] - LC-591 Realizar pintura de todas as vigas secundárias e suportes -(1) x (A-E)</t>
  </si>
  <si>
    <t>SS-2175/2024</t>
  </si>
  <si>
    <t>STP [2028041474] - LC_1070 - Realizar recomposição da suportação do suporte do bandejamento de cabos localizado na Planta de Processo (zona P-04)</t>
  </si>
  <si>
    <t>STP [2029277500] - LC-126 D-125101 Reparar escada tipo marinheiro de acesso à desaeradora</t>
  </si>
  <si>
    <t>SS-1415/2025</t>
  </si>
  <si>
    <t>EBP[2029546815] - Tratamento e pintura linhas: 3"-CNI-BX2-1818 / 3"-CNI-BX2-1819 / 2"-CNI-BX2-1821/ 2"-CNI-BX2-1821 / 2"-CNI-BX2-1822</t>
  </si>
  <si>
    <t>SS-1405/2024</t>
  </si>
  <si>
    <t>EBP [2029267540] - LC-233 P03B Substituir/adequar grade de piso de toda plataforma de operação dos filtros EL.34203</t>
  </si>
  <si>
    <t>STP [2029269552] - LC-130 Substituir grade de piso no Carretel Hawser no Offloading de Proa- fotos DSC 4955 e 4956 (item 3)</t>
  </si>
  <si>
    <t>EST [CONJUNTO] - Substituição de trechos, conexões e válvulas de linhas diversas de ½" do Sistema de Ar Comprimido</t>
  </si>
  <si>
    <t>SS-771/2025</t>
  </si>
  <si>
    <t>EBP [2030209956] - LC-718 Substituir conexão de 1 1/2" do TI-5140142A, da linha 1-1/2"-W-B10S-1517, que apresenta perda de espessura por corrosão externa, no P05A, primeiro Piso</t>
  </si>
  <si>
    <t>SS-1272/2025</t>
  </si>
  <si>
    <t>STP [2029666729] - LP 059 - [PP2026] Adequar tubing T72-SDV-1009/10 e interferencia com outras SDV´s</t>
  </si>
  <si>
    <t>SS-1257/2025</t>
  </si>
  <si>
    <t>STP [2029700412] - LP 324 - [PP-2026] T79-SP-31405: Substituir Valv.</t>
  </si>
  <si>
    <t>SS-1119/2025</t>
  </si>
  <si>
    <t>STP [2030092570] - M-02B - JBS com risco de queda, sem retenção.(DROPS ICQO-N2_MODULO_45916_RV0127_D11_T)</t>
  </si>
  <si>
    <t>SS-1271/2025</t>
  </si>
  <si>
    <t>STP [2022738392] - LP 050 - [PP2026] T61-SDV-0200 Substituir válv SDV - (8'' 1500#)</t>
  </si>
  <si>
    <t>SS-1021/2025</t>
  </si>
  <si>
    <t>EBP [002029394303] - LC-115 - WHRU A-T2520 - Instalar parafuso faltante na BV a boreste</t>
  </si>
  <si>
    <t>SS-1615/2025</t>
  </si>
  <si>
    <t>IST [2029961527] - LUPA 78 - T22-BU-0008 Ñ ESTANQUE</t>
  </si>
  <si>
    <t>SS-948/2025</t>
  </si>
  <si>
    <t>EBP [2029511219] - LC-023 -V-T2422 - Vaso Flotador - Apoiar Inspeção</t>
  </si>
  <si>
    <t>SS-1265/2025</t>
  </si>
  <si>
    <t>STP [2029535476] - LP 272 - [PP-2026]T73-GL-0016: Subst Válvula</t>
  </si>
  <si>
    <t>SS-1156/2025</t>
  </si>
  <si>
    <t>SS-929/2025</t>
  </si>
  <si>
    <t>EBP [2029511215] - LC-019 - E-T2551 - Trocador de Calor - Apoiar Inspeção</t>
  </si>
  <si>
    <t>SS-1107/2025</t>
  </si>
  <si>
    <t>STP [2029990336] - LC_1041 - Corrosão moderada no contraventamento primário no main deck. Recomenda-se pintura.</t>
  </si>
  <si>
    <t>SS-1205/2025</t>
  </si>
  <si>
    <t>STP [2029597726] - LP 121 - [PP-2026] T61-MO-0002: Subst. Valvula</t>
  </si>
  <si>
    <t>SS-1379/2025</t>
  </si>
  <si>
    <t>EBP [2029775626] - LP 339 - [PP-2026] Nova PSV exportação P-54 (ZE-15475157) e (ZE-15687675)</t>
  </si>
  <si>
    <t>SS-1241/2025</t>
  </si>
  <si>
    <t>STP [2027169814] - LP 268 - [PP-2026]T77-BL-0080: Subst. Valv.(Sem Estanqueidade HIRSA)</t>
  </si>
  <si>
    <t>SS-1155/2025</t>
  </si>
  <si>
    <t>EBP[2027987551] - Tratamento e pintura do Vaso de Pressão Flotador FL-Z-5331001B</t>
  </si>
  <si>
    <t>SS-1417/2025</t>
  </si>
  <si>
    <t>STP [2017403434] - LP-785 - VALV-51240701 - Substituir Válvula</t>
  </si>
  <si>
    <t>SS-1337/2025</t>
  </si>
  <si>
    <t>IST [2029804322] Realizar tratamento mecânico e pintura na linha 4"-DA-B10S-4026</t>
  </si>
  <si>
    <t>SS-1189/2025</t>
  </si>
  <si>
    <t>STP [2029085003] - LP 039 - [PP2026] T76-TE-1005A: Substituição Disp. (A-T7610)</t>
  </si>
  <si>
    <t>SS-831/2025</t>
  </si>
  <si>
    <t>ROB [2022887730] - LC_0995_RTI_6815755-32-32_Tratar e pintar as tubulações de 3/4" que derivam das linhas 8"-HW-C3-027 e 12"-HW-C3-043.</t>
  </si>
  <si>
    <t>SS-1568/2025</t>
  </si>
  <si>
    <t>STP [2018083217] - LP-562 - 3/4"-CNI-B3-289 Substituir trecho de linha</t>
  </si>
  <si>
    <t>SS-607/2025</t>
  </si>
  <si>
    <t>EBP [CONJUNTO] - PC-1400 - Reparar caldeiraria de estrutura M-27B</t>
  </si>
  <si>
    <t>SS-797/2025</t>
  </si>
  <si>
    <t>IST [2030131201/2030131205] 4ºCiclo de inspeção de PPCI foi Recomendado que seja feita a Recomposição 100% do Firewall</t>
  </si>
  <si>
    <t>SS-1774/2025</t>
  </si>
  <si>
    <t>IST [ 2030864556] - EL. 34203 -Reparar/Instalar o trincaniz e chapa de ligação com os módulos adjacentes</t>
  </si>
  <si>
    <t>SS-1125/2025</t>
  </si>
  <si>
    <t>STP [2030092571] - M-02B - Suporte da luminária com risco de queda, erosão nos suportes de fixação(DROPS ICQO-N2_MODULO_45916_RV0127_D12_T)</t>
  </si>
  <si>
    <t>STP [2023002760] - LC-287 Substituir trecho da tubulação (Dreno da casa de Filtros de Ar de Combustão TG-C)</t>
  </si>
  <si>
    <t>SS-880/2025</t>
  </si>
  <si>
    <t>EBP [2026247103] Reparar/recompor guarda corpos no Cellar Deck PR/BE próximo as baleeiras 5 e 6, em frente às balsas deformado/danificado</t>
  </si>
  <si>
    <t>SS-644/2025</t>
  </si>
  <si>
    <t>EBP [2030186058] - LC-649 FT-511103E: Trocar estojos,no 2° piso do P06 - Nas ligações flangeadas dos bocais de vent e tampa superior, nas tampas dos alojamentos dos elementos filtrantes e nos PAE corr</t>
  </si>
  <si>
    <t>SS-1191/2025</t>
  </si>
  <si>
    <t>STP [2029103108] - LP 041 - [PP2026] T76-TE-1006A: Substituição Disp. (A-T7610)</t>
  </si>
  <si>
    <t>SS-1062/2025</t>
  </si>
  <si>
    <t>EST [2029269563] - LC-266 Reparar porta com risco de queda, de acesso à rota de fuga de boreste, no módulo P04B</t>
  </si>
  <si>
    <t>SS-1699/2025</t>
  </si>
  <si>
    <t>IST [ 2030503584] - P04B - EL 34203 -Tratamento Mecânico e Pintura Rota F</t>
  </si>
  <si>
    <t>SS-909/2025</t>
  </si>
  <si>
    <t>STP [2029528701] - LP 029 - T73-FX/FY-0400B_Substituir Trecho Reto (V-T7305) (6'' 1500#) - COMPRA</t>
  </si>
  <si>
    <t>STP [2027809526] - LC_0181_RTI_8805330-12-22_Substituir linha de 8" com reparo provisório.</t>
  </si>
  <si>
    <t>SS-1620/2025</t>
  </si>
  <si>
    <t>IST [2029675452] - LUPA 52 - VP S-T2621D: Substituição</t>
  </si>
  <si>
    <t>SS-809/2025</t>
  </si>
  <si>
    <t>IMO [2027786871] - LC 361 - Tratar e pintar ou preservação no conector do mangote flexível conectado na extremidade da linha 1"-IA-B3-110.</t>
  </si>
  <si>
    <t>SS-786/2025</t>
  </si>
  <si>
    <t>RTB [2027353412] - MPT Grades de Piso.</t>
  </si>
  <si>
    <t>SS-1683/2025</t>
  </si>
  <si>
    <t>STP [2030723434] - LC_1002 - Reparos no Tanque 3BB</t>
  </si>
  <si>
    <t>SS-643/2025</t>
  </si>
  <si>
    <t>EBP [2030100755] - LC-648 Substituir/recompor suporte da linha de 8"-P-G2-165 - Módulo 04A Setor S01</t>
  </si>
  <si>
    <t>SS-1149/2025</t>
  </si>
  <si>
    <t>EBP[2029618962] - Tratamento e pintura do FT-5336001B, localizado no Main Deck</t>
  </si>
  <si>
    <t>SS-1067/2025</t>
  </si>
  <si>
    <t>EBP[2030092482] -Módulo-06 -Substituição de guarda-corpo (DROPS ICQO-N2_M6_PO_RV0129_D-5_T - )</t>
  </si>
  <si>
    <t>SS-799/2025</t>
  </si>
  <si>
    <t>STP [2028757883] - Projeto de andaime para instalação da estrutura da baleeira 3BB da P-31</t>
  </si>
  <si>
    <t>SS-692/2025</t>
  </si>
  <si>
    <t>EBP [2030209424] - LC-683 Substituir anodos de sacrifício (02 dois) do filtro FT-511104B, na casa de bombas</t>
  </si>
  <si>
    <t>SS-760/2025</t>
  </si>
  <si>
    <t>IST [2028628602] Realizar tratamento e pintura - Estrutura da Escada, Plataforma e Chapa de Piso do Casario (Ré)</t>
  </si>
  <si>
    <t>SS-649/2025</t>
  </si>
  <si>
    <t>STP [2030186061] - LC-654 Substituir estojos e porcas de fixação do flange cego da linha 18-PC-B32-2869 no Main Deck abaixo do módulo P03A</t>
  </si>
  <si>
    <t>SS-1654/2025</t>
  </si>
  <si>
    <t>IST [ 2027134378] - Tratamento e pintura da estrutura do Módulo 04B (BE e Vante do Módulo)</t>
  </si>
  <si>
    <t>SS-694/2025</t>
  </si>
  <si>
    <t>STP [2030156490] - LC-688 Substituir estojos e porcas do flange cego da tomada de 3/4" de dreno da linha 16-P-CCS-579 e recompor o conjunto de estojo e porcas faltando, no Convés principal bombordo,</t>
  </si>
  <si>
    <t>SS-1631/2025</t>
  </si>
  <si>
    <t>IST [2030574487] - Tratar e pintar guarda corpos do módulo 7</t>
  </si>
  <si>
    <t>SS-888/2025</t>
  </si>
  <si>
    <t>EBP [2028336489] Instalar piso gradeado no patamar da escada da C-30 que interliga o Main deck ao Spider deck devido ao risco de queda de mesmo nível.</t>
  </si>
  <si>
    <t>SS-1424/2025</t>
  </si>
  <si>
    <t>STP [2030475506] - LP-807 - 2"-F-BX18-046 - Substituir Trecho de Tubulação</t>
  </si>
  <si>
    <t>SS-898/2025</t>
  </si>
  <si>
    <t>STP [2029523238] - LP 010 - C-T7201 - Inspecionar Internamente (NR-13)</t>
  </si>
  <si>
    <t>SS-1227/2025</t>
  </si>
  <si>
    <t>STP [2029607924] - LP 246 - [PP-2026]T25-GA-0015:Sub. Valv (E-T6201)</t>
  </si>
  <si>
    <t>SS-791/2025</t>
  </si>
  <si>
    <t>RTB [2026576867] - Reparar/Subst. trecho linha 2"-CNI-B3-223</t>
  </si>
  <si>
    <t>SS-974/2025</t>
  </si>
  <si>
    <t>EBP [2028781104] - LC-106 - T62-PSV-0701A - RETIRAR/ INSTALAR - CALIBRAÇÃO</t>
  </si>
  <si>
    <t>SS-803/2025</t>
  </si>
  <si>
    <t>SS-684/2025</t>
  </si>
  <si>
    <t>STP [2029791207] - LC 0972 - Realocação/Instalação de detectores de HC e de H2S</t>
  </si>
  <si>
    <t>SS-750/2025</t>
  </si>
  <si>
    <t>PRO [2027784962] - LP-339 - 1-1/2"-F-B10-103 - Substituir Trecho de Tubulação</t>
  </si>
  <si>
    <t>SS-832/2025</t>
  </si>
  <si>
    <t>ROB [2028239064] - LC_0999_RTI_13827103-8-16_Tratar e pintar regiões da tubulação 3"-F-B10-062, do sistema flare de baixa TB-020B.</t>
  </si>
  <si>
    <t>SS-1580/2025</t>
  </si>
  <si>
    <t>STP [2029671017] - LC-622 Realizar reparo ou substituição da antepara (EL. 34203) do lado de BB</t>
  </si>
  <si>
    <t>SS-1557/2025</t>
  </si>
  <si>
    <t>IST [2029528705] - LUPA 25 - [PP-2026]T77-FX/FY-0001A:Sub.Trecho Reto</t>
  </si>
  <si>
    <t>SS-1707/2025</t>
  </si>
  <si>
    <t>DTE [2028425617] - Disponibilidade em Terra - Parada P-62</t>
  </si>
  <si>
    <t>SS-1662/2025</t>
  </si>
  <si>
    <t>IST [ 2030292107] - M-C-UC-122501B: O TETO DO MOTOR ELÉTRICO COM OXIDAÇÃO</t>
  </si>
  <si>
    <t>SS-1628/2025</t>
  </si>
  <si>
    <t>IST [2030654239] - Realizar o fechamento das gaiolas de proteção das escadas topo dos vasos V-T6201A/B</t>
  </si>
  <si>
    <t>SS-1612/2025</t>
  </si>
  <si>
    <t>STP [2029351373] - LC_1000_Reparos no Tanque 6 BB</t>
  </si>
  <si>
    <t>SS-1501/2025</t>
  </si>
  <si>
    <t>STP [2029597528] - LP 107 - [PP-2026] T61-HCV-0192: Choke do RO-112</t>
  </si>
  <si>
    <t>SS-1518/2025</t>
  </si>
  <si>
    <t>STP [2029700410] - LP 313 - T65-XV-0006 - Apresentou passagem</t>
  </si>
  <si>
    <t>SS-1496/2025</t>
  </si>
  <si>
    <t>STP [2029675457] - LP 093 - [PP2026]T62-FCV-0701A-Substituir+Placa</t>
  </si>
  <si>
    <t>SS-1701/2025</t>
  </si>
  <si>
    <t>IST [ 2030503966] - P05A - EL 34203 -Tratamento Mecânica Pintura, Rota F</t>
  </si>
  <si>
    <t>SS-1500/2025</t>
  </si>
  <si>
    <t>STP [2029561681] - LP 106 - [PP2026] T61-BL-0052 - substituição</t>
  </si>
  <si>
    <t>SS-605/2025</t>
  </si>
  <si>
    <t>EBP [CONJUNTO] - PC-1388 - Reparar caldeiraria de estrutura M-36 - 2º Piso</t>
  </si>
  <si>
    <t>PRO [002027078500] - LP-311 - 8"-PCW-B11-7500 - Substituir Trecho de Tubulação</t>
  </si>
  <si>
    <t>SS-845/2025</t>
  </si>
  <si>
    <t>STP [2028858563] - LC_0126_RTI_13704301-2-7_Pintar linha 10"-GL-G6-098, e vent NPS 1/2.</t>
  </si>
  <si>
    <t>SS-1486/2025</t>
  </si>
  <si>
    <t>STP[2030514292]-LC_1255_Realizar plano de pintura geral do Módulo 01</t>
  </si>
  <si>
    <t>SS-263/2025</t>
  </si>
  <si>
    <t>ROB [2030095741] - LC_1179_RTI_14286646-4-9_Tratar e pintar a tubulação 16"-P-B10-120, na região de contato com o suporte 12, e instalar material isolante</t>
  </si>
  <si>
    <t>STP [2029267541] - LC-247 Realizar reparo na estrutura e adequação da grade de piso</t>
  </si>
  <si>
    <t>SS-1339/2025</t>
  </si>
  <si>
    <t>IST [2030370810] Realizar hidrojateamento e Pintura vante teto do P06</t>
  </si>
  <si>
    <t>SS-955/2025</t>
  </si>
  <si>
    <t>IMO [2027781083] - LC 325 - Efetuar tratamento e pintura em todos os suportes da linha dos bicos pulverizadores do vaso V-513501-A</t>
  </si>
  <si>
    <t>SS-1130/2025</t>
  </si>
  <si>
    <t>EBP [2026467186] + CONJUNTO DE OMs- Módulo M09 - SETOR 01 - Tratamento e Pintura</t>
  </si>
  <si>
    <t>SS-556/2025</t>
  </si>
  <si>
    <t>ROB [2030064053] - LP 0335 - Apoio à Inspeção NR-13 no Vaso V-533606</t>
  </si>
  <si>
    <t>SS-478/2025</t>
  </si>
  <si>
    <t>IST [2030114601 ]Realizar hidrojateamento e pintura do piso da Caverna 68 ¿ 69 Bombordo</t>
  </si>
  <si>
    <t>SS-1772/2025</t>
  </si>
  <si>
    <t>IST [ 2029805018] - FABRICAÇÃO DA NOVA LINHA DE SUCÇÃO DO 3º STG. DO COMPRESSOR MC-C DA P-54</t>
  </si>
  <si>
    <t>SS-412/2025</t>
  </si>
  <si>
    <t>SS-394/2025</t>
  </si>
  <si>
    <t>EBP [Conjunto] - LP-151/LP540 - LV-1223017A1 e A2 - Substituir válvulas</t>
  </si>
  <si>
    <t>SS-669/2025</t>
  </si>
  <si>
    <t>EBP [2030156496] - LC-672 Substituir três grampos "U" da linha 20-P-CCS-569 no Convés principal em proa, ao lado do carretel de "Offloading"</t>
  </si>
  <si>
    <t>SS-1330/2025</t>
  </si>
  <si>
    <t>IST [2028301732] Realizar adequação no sistema Ecopack de P-52</t>
  </si>
  <si>
    <t>SS-353/2025</t>
  </si>
  <si>
    <t>EBP [2029597540] - LP-546 - VET-5125401 Substituir válvula (Montante PV-5125024B)</t>
  </si>
  <si>
    <t>SS-543/2025</t>
  </si>
  <si>
    <t>STP [2028088170] - LP_0093 - FX-1231500: Remover Trecho Reto</t>
  </si>
  <si>
    <t>SS-335/2025</t>
  </si>
  <si>
    <t>SS-578/2025</t>
  </si>
  <si>
    <t>SS-576/2025</t>
  </si>
  <si>
    <t>EBP [2028272891] - LC-034 ADV-5420522 Substituir rede de fusível plug e suportes de fixação</t>
  </si>
  <si>
    <t>SS-371/2025</t>
  </si>
  <si>
    <t>ROB [2030208194] - LC_1195_EXT_ZS_15794834_Transferência de local da Prot Catódica (caldeiraria)</t>
  </si>
  <si>
    <t>SS-247/2025</t>
  </si>
  <si>
    <t>EBP [2028578930] Substituir Grade de Piso</t>
  </si>
  <si>
    <t>SS-245/2025</t>
  </si>
  <si>
    <t>ROB [2030099224] - LC_0998_RTI_12873458-36-69_Tratar e pintar as seguintes linhas do ISO 20-147, 2"-F-B6-288C, 3"-GL-B6-727C, 6"-GL-B6-731C</t>
  </si>
  <si>
    <t>SS-603/2025</t>
  </si>
  <si>
    <t>EBP [2030173916] - PC-1387 - Substituir grades de piso</t>
  </si>
  <si>
    <t>SS-552/2025</t>
  </si>
  <si>
    <t>ROB [2030064060] - LP 0331 - Apoio à Inspeção NR-13 no Vaso V-123301</t>
  </si>
  <si>
    <t>SS-560/2025</t>
  </si>
  <si>
    <t>STP [2030046187] - LP_0343 - Apoio à Inspeção NR-13 no V-UC-122301B-01</t>
  </si>
  <si>
    <t>SS-405/2025</t>
  </si>
  <si>
    <t>SS-580/2025</t>
  </si>
  <si>
    <t>EBP [2028272897] - LC-036 ADV-5420532 Substituir rede de fusível plug e suportes de fixação</t>
  </si>
  <si>
    <t>SS-491/2025</t>
  </si>
  <si>
    <t>EBP [2030100381] - LC-635 Recompor integridade da base do suporte na linha 16"-PC-C9-2003 - IS 1231.01.014 - 3º piso do P01A</t>
  </si>
  <si>
    <t>SS-530/2025</t>
  </si>
  <si>
    <t>STP [2023002781] - LC-289 6"-DA-B10S-1672, 2"-DA-B10S-1589 Substituir trecho da linha</t>
  </si>
  <si>
    <t>SS-521/2025</t>
  </si>
  <si>
    <t>STP [2029096964] - LC-346 XV-5111025 Substituir válvula</t>
  </si>
  <si>
    <t>SS-396/2025</t>
  </si>
  <si>
    <t>EBP [2030086784] Realizar emissão de Book de Planejamento para levantamento do Plano de Infra, para o projeto do Barco Acomodação</t>
  </si>
  <si>
    <t>SS-623/2025</t>
  </si>
  <si>
    <t>IMO [2028098226] - LC 591- Substituição de tubbings críticos PN120001C - SS 968/2023</t>
  </si>
  <si>
    <t>SS-624/2025</t>
  </si>
  <si>
    <t>SS-483/2025</t>
  </si>
  <si>
    <t>IST [2030114946 ]Realizar hidrojateamento e pintura do piso Cavernas 89 ¿ 90 Bombordo</t>
  </si>
  <si>
    <t>SS-1276/2025</t>
  </si>
  <si>
    <t>STP [2029588865] - LP 088 - [PP-2026]T62-GA-0067: Substituir válvula</t>
  </si>
  <si>
    <t>SS-1514/2025</t>
  </si>
  <si>
    <t>STP [2029538735] - LP 275 - [PP-2026]T73-DB-0002: Subst. Vállvula</t>
  </si>
  <si>
    <t>SS-1721/2025</t>
  </si>
  <si>
    <t>STP[2030801589]-LC_1268_13342534-20-41_Recompor vent e válvula de bloqueio do PI-5135002 instaladas na tubulação 6"-GL-E1-040</t>
  </si>
  <si>
    <t>SS-1532/2025</t>
  </si>
  <si>
    <t>STP [2027713276] - LP 355 - [PP-2026] HCV RO-175: troca de tubbing (T61-HCV-0112)</t>
  </si>
  <si>
    <t>SS-1443/2025</t>
  </si>
  <si>
    <t>STP [2028578998] Realizar instalação de guarda corpo</t>
  </si>
  <si>
    <t>SS-1476/2025</t>
  </si>
  <si>
    <t>STP [CONJUNTO] - PC-1548 - Reparar caldeiraria de estrutura</t>
  </si>
  <si>
    <t>SS-1694/2025</t>
  </si>
  <si>
    <t>IST [ 2029368854] - Reparo Grades de piso M07</t>
  </si>
  <si>
    <t>SS-1357/2025</t>
  </si>
  <si>
    <t>EBP [CONJUNTO] - PC-1406 - Substituir estojos</t>
  </si>
  <si>
    <t>SS-1505/2025</t>
  </si>
  <si>
    <t>STP [2029675450] - LP 120 - PP 2026 - Substituição VP S-T2621A</t>
  </si>
  <si>
    <t>SS-1427/2025</t>
  </si>
  <si>
    <t>STP [2030394457] - LP-792 - VET-1231556 - Substituir Válvula</t>
  </si>
  <si>
    <t>SS-1437/2025</t>
  </si>
  <si>
    <t>STP [2028578616] Realizar instalação de grade de piso, guarda corpo e poste</t>
  </si>
  <si>
    <t>SS-1735/2025</t>
  </si>
  <si>
    <t>STP[2030804983]-LC_1282_15902797_Remover Val.bypass P-122302A</t>
  </si>
  <si>
    <t>SS-1368/2025</t>
  </si>
  <si>
    <t>STP [2030149804] - LC_1048_RTI_12618007-9-9_Reparo de caldeiraria e pintura da estrutura primária do turret</t>
  </si>
  <si>
    <t>SS-1469/2025</t>
  </si>
  <si>
    <t>STP[2030510716]-LC_1222_Realizar plano de pintura do CP A-39</t>
  </si>
  <si>
    <t>SS-1360/2025</t>
  </si>
  <si>
    <t>EBP [2029675456] - LP 132 - [PP-2026] Nova linha de importação gás (ZE-13649703)</t>
  </si>
  <si>
    <t>SS-1395/2025</t>
  </si>
  <si>
    <t>IST [2030407719] Realizar hidrojateamento e pintura da área externo do segundo piso do P08, EL. 40403</t>
  </si>
  <si>
    <t>SS-1739/2025</t>
  </si>
  <si>
    <t>STP[2030549347]-LC_1286_15187584-7-9_Recompor integridade das linhas 1"-DF-B10-100 e 1"-DF-B10-101</t>
  </si>
  <si>
    <t>SS-1636/2025</t>
  </si>
  <si>
    <t>IST [2030667795] - FURO NA SOLDA DO FLANGE DA CONEXÃO SUPERIOR DO LG-5125002A DO V-512501,conectado na linha 4-HW-C3-2560, do LIT-5125003</t>
  </si>
  <si>
    <t>SS-1696/2025</t>
  </si>
  <si>
    <t>PAR [2028425617] - Serviço de Paralisação Imputável à Petrobras</t>
  </si>
  <si>
    <t>SS-1786/2025</t>
  </si>
  <si>
    <t>STP [2029383587] -Substituir estojos e porcas com corrosão atmoférica média das tomada de TIT (1 1/2") da linha 14"-P-B10S-102</t>
  </si>
  <si>
    <t>SS-1652/2025</t>
  </si>
  <si>
    <t>IST [ 2030704793] - Tratamento mecânico e pintura de poste do sistema de intercom localizado no Main Deck</t>
  </si>
  <si>
    <t>SS-1807/2025</t>
  </si>
  <si>
    <t>STP [2030948544] Substituir ou remover a tomada 3/4"-CNI-B3-2867, inclusive uniões flangeadas, estojos, porcas e válvulas. * Linha conectada à 14"-PC-B32-037, ao lado do CI-5331103A. * Ver foto</t>
  </si>
  <si>
    <t>SS-1822/2025</t>
  </si>
  <si>
    <t>STP [2029327995] - PC-0320 - Substituir degraus</t>
  </si>
  <si>
    <t>SS-1803/2025</t>
  </si>
  <si>
    <t>STP [2030546675] Substituir os estojos e porcas de fixação dos flanges do FIT-5331006B instalado na linha 8- PC-B32-2897 conforme ilustra a foto 7 no isométrico 5331.01.017, localizado no primeir</t>
  </si>
  <si>
    <t>SS-1769/2025</t>
  </si>
  <si>
    <t>STP[2030826359]-Recuperando dados. Aguarde alguns segundos e tente cortar ou copiar novamente.</t>
  </si>
  <si>
    <t>SS-93/2025</t>
  </si>
  <si>
    <t>ROB [2028220853] - LP_147_ Turret: Efetuar recuper. das juntas soldadas</t>
  </si>
  <si>
    <t>SS-125/2025</t>
  </si>
  <si>
    <t>STP [2029597544] - LP-292 - TQ-533606 Instalar Bypass com filtro (ZE 13611326)</t>
  </si>
  <si>
    <t>STP [2029269550] - LC-237 P07 Item 12 Plataforma dos Filtros FT-UT-Z-1251001A / B</t>
  </si>
  <si>
    <t>STP [2029277495] - LC-122 Realizar reparo nas escadas de acesso as válvulas B. incêndio</t>
  </si>
  <si>
    <t>SS-2124/2024</t>
  </si>
  <si>
    <t>STP [2029990336] - LC_1041 - corrosão moderada no contraventamento primário no main deck. Recomenda-se pintura.</t>
  </si>
  <si>
    <t>SS-2069/2024</t>
  </si>
  <si>
    <t>EBP [2029462166] - LC-545 Realizar pintura da viga contraventada - Elevação +8780 - Contraventamento - Filas: (A-B) x (4-5)</t>
  </si>
  <si>
    <t>SS-190/2025</t>
  </si>
  <si>
    <t>EBP [2027494921] - ESTRUTURAS - Tratamento e pintura em ESTRUTURA M06</t>
  </si>
  <si>
    <t>SS-2147/2024</t>
  </si>
  <si>
    <t>STP [2027855537] - LC_1051_RTI_12633030-9-9_Reparo de caldeiraria e pintura das estruturas, vigas e contraventamentos do pipe rack 03 (BB - FR.80 A FR.84 - FILA "C1").</t>
  </si>
  <si>
    <t>SS-2075/2024</t>
  </si>
  <si>
    <t>STP [2029867281] - PC-1183 - Tratar e pintar estrutura</t>
  </si>
  <si>
    <t>SS-475/2025</t>
  </si>
  <si>
    <t>IST [2030017025]Realizar hidrojateamento e pintura do piso da baleeira 6</t>
  </si>
  <si>
    <t>SS-120/2025</t>
  </si>
  <si>
    <t>EBP [2029536541] - LP-202 - VET-1223523 - Substituir válvula (Jusante LV-1223005B2)</t>
  </si>
  <si>
    <t>SS-242/2025</t>
  </si>
  <si>
    <t>STP [2024236436] - LP-013 - PSV-5135007 - Instalar PSV Reserva</t>
  </si>
  <si>
    <t>SS-46/2025</t>
  </si>
  <si>
    <t>EBP [2029191405] - LP-170 - LV-1223005B1 - Substituir válvula</t>
  </si>
  <si>
    <t>SS-447/2025</t>
  </si>
  <si>
    <t>EBP [2029101163] - LC-307 XV-1223544 Substituir válvula</t>
  </si>
  <si>
    <t>SS-1363/2025</t>
  </si>
  <si>
    <t>EBP [2027169840] - LP 238 - [PP-2026]T62-DQ-0002: Trinca Ponto Inj.</t>
  </si>
  <si>
    <t>SS-139/2025</t>
  </si>
  <si>
    <t>EBP [2026973417] - LP-517 - SDV-5134001 - Substituir válvula</t>
  </si>
  <si>
    <t>SS-223/2025</t>
  </si>
  <si>
    <t>IST [2030032089] Tratar e pintar trechos com corrosão externa leve a moderada das linhas 4"-DA-B10S-1599 e 6"-DA-B10S-1511</t>
  </si>
  <si>
    <t>PRO [2027715571] - LP-343 - 10"-W-B10-1018 - Substituir Trecho de Tubulação</t>
  </si>
  <si>
    <t>SS-30/2025</t>
  </si>
  <si>
    <t>EBP [2030012020] - PC-1346 - Instalar suportes de Detector chama no M-02C</t>
  </si>
  <si>
    <t>SS-1320/2025</t>
  </si>
  <si>
    <t>EBP [Conjunto] - Membrana A-T2621A - Substituir, tratar e pintar</t>
  </si>
  <si>
    <t>SS-2137/2024</t>
  </si>
  <si>
    <t>EST [2029991576] - LC_1047_RTI_12618007-11-11_Reparo de caldeiraria e pintura da estrutura primária do convés A05 - turret.</t>
  </si>
  <si>
    <t>SS-2031/2024</t>
  </si>
  <si>
    <t>STP [2029867943] - PC-0715 - Substituir trecho de linha</t>
  </si>
  <si>
    <t>SS-100/2025</t>
  </si>
  <si>
    <t>ROB [2028239468] - LC_0407-07_Tratar e pintar região da tubulação 2"-F-B10-120</t>
  </si>
  <si>
    <t>SS-2051/2024</t>
  </si>
  <si>
    <t>EBP [2028687325] - LC-527 Realizar reparo/ substituição da passarela de interligação do piperack com os módulos P01A/B</t>
  </si>
  <si>
    <t>SS-997/2025</t>
  </si>
  <si>
    <t>EBP [2029942683] - LC-436 - T71-SDV-2028 - Substituir Válvula</t>
  </si>
  <si>
    <t>SS-308/2025</t>
  </si>
  <si>
    <t>STP [2027188825] Substituir as linhas 1"-DA-B10SG-698 e 1"-DA-B10SG-699</t>
  </si>
  <si>
    <t>SS-2183/2024</t>
  </si>
  <si>
    <t>IST [2029807405] Tratar e pintar trechos com corrosão das linhas 4#-DA-B10S-033 / 6#-DA-B10S-033 4#-DA-B10S-053 / 10#-DA-B10S-053 4#-DA-B10S-066 / 8#-DA-B10S-066 18#-DA-B10S-149 / 20#-DA-B10S-149</t>
  </si>
  <si>
    <t>SS-403/2025</t>
  </si>
  <si>
    <t>STP [2029783650] Conjunto - RTI's: Realizar serviços de cald. no sist. de drenagem aberta M05A - Atualizar Planmed (UTC)</t>
  </si>
  <si>
    <t>SS-24/2025</t>
  </si>
  <si>
    <t>EST [2030188228] - LC_1186_ZS_14658788_Reparo Balaustrada - ABS</t>
  </si>
  <si>
    <t>SS-25/2025</t>
  </si>
  <si>
    <t>ST [2030188235] - LC_1187 - Reparo da Balaustrada na região do Tanque 8BB</t>
  </si>
  <si>
    <t>SS-81/2025</t>
  </si>
  <si>
    <t>IST [2017792276/ 2028984564] - N02 BOMBORDO - ESCADAS E ESTRUTURA MTAs</t>
  </si>
  <si>
    <t>STP [002026162344] - LP-331 - 2"-SW-B12-1175 - Substituir Trecho de Tubulação</t>
  </si>
  <si>
    <t>SS-488/2025</t>
  </si>
  <si>
    <t>EBP [2030100754] - LC-632 Ajustar suporte S1 no ponto de contato com a linha 3/4"-P-G2-406 - IS 1231.03.020 - Mód. 04A - Setor 01</t>
  </si>
  <si>
    <t>SS-265/2025</t>
  </si>
  <si>
    <t>EBP [2028578616] Substituir Grade de Piso</t>
  </si>
  <si>
    <t>SS-197/2025</t>
  </si>
  <si>
    <t>STP [2030047235] - LC_1185 - Remover os Heat Shields do Turret da Plataforma P-31</t>
  </si>
  <si>
    <t>SS-389/2025</t>
  </si>
  <si>
    <t>EBP [2029661132] - LP-561 - XV-5111006 Substituir válvula</t>
  </si>
  <si>
    <t>SS-2001/2024</t>
  </si>
  <si>
    <t>EBP [2028984287] - LC-507 Reparo de cald, trat e pintura do guarda-corpo rompido escada (BB/Vante do convés para 1ª elevação) do módulo P02</t>
  </si>
  <si>
    <t>SS-2007/2024</t>
  </si>
  <si>
    <t>EBP [2028534725] - LC-511 Reparo de caldeiraria, tratamento e pintura da estrutura da plataforma do gerador G-01A do módulo P05A</t>
  </si>
  <si>
    <t>SS-314/2025</t>
  </si>
  <si>
    <t>PAR [2029356088] - Serviço de Paralisação Imputável à Petrobras</t>
  </si>
  <si>
    <t>SS-443/2025</t>
  </si>
  <si>
    <t>EBP [2029101160] - LC-304 XV-1223539 Substituir válvula</t>
  </si>
  <si>
    <t>SS-2126/2024</t>
  </si>
  <si>
    <t>EST [2027861024] - LC_1042_RTI_13952604-6-33_Substituição da viga I - turret.</t>
  </si>
  <si>
    <t>STP [2029101161] - LC-303 XV-1223542 Substituir válvula</t>
  </si>
  <si>
    <t>SS-338/2025</t>
  </si>
  <si>
    <t>STP - [2029267543] - LC-133 Fixar grade de piso com pinos- Atualizar Planmed (UTC)</t>
  </si>
  <si>
    <t>SS-1446/2025</t>
  </si>
  <si>
    <t>SAC [2029651273] Medição dos Serviços de Escalada do Barco de Acomodação da P-55.</t>
  </si>
  <si>
    <t>SS-617/2025</t>
  </si>
  <si>
    <t>IMO [2025612722] - LC 312 - Reparar Suporte S1 da linha 6"-F-B21-017 e substituir Grampo "U" - SS 590/2023</t>
  </si>
  <si>
    <t>SS-233/2025</t>
  </si>
  <si>
    <t>EBP [2028578094] Substituir Grade de Piso</t>
  </si>
  <si>
    <t>SS-202/2025</t>
  </si>
  <si>
    <t>ROB [2029015229] - LC_0947_RTI_12633030-1-27_Substituição ou reparo no Pipe Rack 3 de erosão na viga principal (PS 200x200x8,0x6,3 ASTM-A36)</t>
  </si>
  <si>
    <t>SS-1065/2025</t>
  </si>
  <si>
    <t>STP [2030092271] -Outfitting -Substituição de guarda-corpoda passarela (elevação 36325) do sistema de ancoragem (popa-BE)</t>
  </si>
  <si>
    <t>SS-2097/2024</t>
  </si>
  <si>
    <t>EBP [2029456414] - LC-554 Substituir abas da viga e nervuras da alma - Elevação +8780 - Viga - Filas: (C-E) x (1)</t>
  </si>
  <si>
    <t>SS-90/2025</t>
  </si>
  <si>
    <t>ROB [2028265747] - LP_125_ Linha 4"-FG-C8-644: Tratar e Pintar</t>
  </si>
  <si>
    <t>SS-419/2025</t>
  </si>
  <si>
    <t>EST [2028296922] - LC-101 CN-542502 A/B Módulo P09A/B (vent atm) Substituir bateria de CO2</t>
  </si>
  <si>
    <t>SS-432/2025</t>
  </si>
  <si>
    <t>EBP [2028519459] Substituição de guarda corpo Estrutura metálica (Fabricação)</t>
  </si>
  <si>
    <t>SS-328/2025</t>
  </si>
  <si>
    <t>EST [CONJUNTO] - reparo de caldeiraria e tratamento/pintura nas estruturas, vigas e colunas do pipe rack 03 (BE - FR.87 a FR.89 - Fila B3)</t>
  </si>
  <si>
    <t>SS-1177/2025</t>
  </si>
  <si>
    <t>EBP[2027979435] - M08 -Substituir as válvulas de aço carbono montadas nas tomadas (2") de amostragem das linhas 10"-PC-B12-534 e 10"-PC-B12-536</t>
  </si>
  <si>
    <t>SS-2015/2024</t>
  </si>
  <si>
    <t>STP [2028871746] - PC-0714 - Instalar trecho de linha</t>
  </si>
  <si>
    <t>SS-1087/2025</t>
  </si>
  <si>
    <t>EBP[2030092530] Reparar suporte de fixação T - RV0129_D-7</t>
  </si>
  <si>
    <t>SS-1626/2025</t>
  </si>
  <si>
    <t>STP [Conjunto] - LC-729 Delineamento de RTI´s de Caldeiraria do sistema de drenagem aberta do Módulo M02B</t>
  </si>
  <si>
    <t>SS-2169/2024</t>
  </si>
  <si>
    <t>EST [2027763317] - LC_1064_ZF_14128363 - Estr Suportação V-123301 Rota de inspeção N1 Intelatrac - Padrão PE-2E&amp;P-00761. Inspeção da Estr Suportação do V-123301</t>
  </si>
  <si>
    <t>SS-1728/2025</t>
  </si>
  <si>
    <t>STP[2030803995]-LC_1275_11704186_Substituir FI-5412013/014</t>
  </si>
  <si>
    <t>SS-1797/2025</t>
  </si>
  <si>
    <t>STP [2030150141] Realizar substituição dos estojos e porcas das conexões flangeadas indicadas na foto 06 da linha 4"-P-B21-2005-PP presente no isométrico 1231.01.016 (ver anexo 02 na nota). * * Lo</t>
  </si>
  <si>
    <t>SS-1345/2024</t>
  </si>
  <si>
    <t>COP [xxx] Equipe UTC-15 - Coordenação de Projeto Campanha (UMS)</t>
  </si>
  <si>
    <t>STP [2029103929] - LP-649 e LP 650 - Substituir Trecho de Tubulação</t>
  </si>
  <si>
    <t>SS-1098/2024</t>
  </si>
  <si>
    <t>EBP [2029258079] - LC-251 P01A - Plataforma do Tanque - EL.342023 Z-UC-123101A</t>
  </si>
  <si>
    <t>SS-1247/2024</t>
  </si>
  <si>
    <t>SS-1077/2024</t>
  </si>
  <si>
    <t>RTB [2029332030] - 5"-P-G2-532 Realizar recomposição de trecho da linha</t>
  </si>
  <si>
    <t>SS-1066/2024</t>
  </si>
  <si>
    <t>RTB [2025772122] - 4"-DA-B10S-082 Realizar substituição ou recomposição de integridade do trecho afetado</t>
  </si>
  <si>
    <t>SS-1067/2024</t>
  </si>
  <si>
    <t>RTB [2025833826] - 4"-DA-B10S-2509 Substituir linha que possui reparo qualificado e trechos com corrosão</t>
  </si>
  <si>
    <t>SS-1025/2024</t>
  </si>
  <si>
    <t>RTB [2027629145] - 4"-DA-B10S-5046 Substituir trechos de tubulação da linha, que apresenta reparos por bandagem</t>
  </si>
  <si>
    <t>SS-922/2024</t>
  </si>
  <si>
    <t>EBP[2029523268] - Módulo 09 - Substituir válvula.</t>
  </si>
  <si>
    <t>SS-1339/2024</t>
  </si>
  <si>
    <t>EST [2029277573] Conjunto -LC078- ADV-5424530:Substituir válvulas</t>
  </si>
  <si>
    <t>SS-1032/2024</t>
  </si>
  <si>
    <t>RTB [2029330868] - 4"-D-G2-093 Substituir trecho com corrosão moderada por fresta da linha</t>
  </si>
  <si>
    <t>SS-891/2024</t>
  </si>
  <si>
    <t>EBP [2028505855] - Módulo M04 - CV-62 - Tratar e pintar tubulação.</t>
  </si>
  <si>
    <t>SS-1287/2024</t>
  </si>
  <si>
    <t>EBP [CONJUNTO] - Realizar tratamento e pintura das tubulações B10 na PP_A17_Planta_de_Processo</t>
  </si>
  <si>
    <t>SS-646/2025</t>
  </si>
  <si>
    <t>EBP [2030100381] - LC-651 Recompor integridade da base do suporte da linha 16"-PC-C9-2003 - 3º piso do P01A</t>
  </si>
  <si>
    <t>SS-1205/2024</t>
  </si>
  <si>
    <t>STP [2026884164] - PC-0359 - Substituir estojos</t>
  </si>
  <si>
    <t>SS-1286/2024</t>
  </si>
  <si>
    <t>EBP [CONJUNTO] - Realizar tratamento e pintura da tubulação de 16"-C10 na PP_A17_Planta_de_Processo</t>
  </si>
  <si>
    <t>SS-1288/2024</t>
  </si>
  <si>
    <t>EBP [2029189457] Módulo 01- Tratamento e pintura nas tubulações e acessórios.</t>
  </si>
  <si>
    <t>SS-418/2025</t>
  </si>
  <si>
    <t>EBP [2030210217] - LC-725 Realizar remoção das linha 2"-DA-FRP-5232/5231 e instalar flange cego, em atendimento a GM 3010.68-2021-0257, no P03A 2º e 3º piso</t>
  </si>
  <si>
    <t>SS-1349/2024</t>
  </si>
  <si>
    <t>EBP [2028451735] - Reparos na torre de TCOM</t>
  </si>
  <si>
    <t>SS-1284/2024</t>
  </si>
  <si>
    <t>EBP [2025735509] Convéns- Tratamento e pintura nos convéns da caverna 95 BB.</t>
  </si>
  <si>
    <t>SS-1325/2024</t>
  </si>
  <si>
    <t>EBP [2029669836] - Tratar e pintar suportes da linha 2""-CNI-B3-061</t>
  </si>
  <si>
    <t>SS-1029/2024</t>
  </si>
  <si>
    <t>RTB [2026824887] - 2"-DA-B10S-052 Trocar trecho da linha que apresenta corrosão interna e furo</t>
  </si>
  <si>
    <t>SS-1285/2024</t>
  </si>
  <si>
    <t>EBP [CONJUNTO] - Realizar tratamento e pintura das linhas B10 na PP_A17_Planta_de_Processo</t>
  </si>
  <si>
    <t>SS-2167/2024</t>
  </si>
  <si>
    <t>EBP [2029454854] - LC-580 Trocar a seção da viga primária, suportes e reforços, entre as filas C e E da fila 4</t>
  </si>
  <si>
    <t>SS-1376/2024</t>
  </si>
  <si>
    <t>IST [2029651099] Realizar tratamento mecânico e pintura na linha 3"-CI-B10S-540, nos locais indicados no isométrico e fotos abaixo: * * Isométrico: 5424.01.013 (ver Anexo 03 na nota)</t>
  </si>
  <si>
    <t>STP [CONJUNTO] - PC-0119 - Caldeiraria de Grade de Piso do M-10A</t>
  </si>
  <si>
    <t>SS-1308/2024</t>
  </si>
  <si>
    <t>EBP [CONJUNTO] - Realizar tratamento e pintura na PP_A02_Planta_de_Processo</t>
  </si>
  <si>
    <t>STP [2029612109] - LP-695 - 10"-IW-B9-019 - Substituir Trecho de Tubulação</t>
  </si>
  <si>
    <t>SS-855/2024</t>
  </si>
  <si>
    <t>EBP [2029269551] - LC-123 P08 - Escada externa - Main Deck x EL.34203 - Fotos DSC 4979 à 4980 (item 2)</t>
  </si>
  <si>
    <t>SS-1267/2024</t>
  </si>
  <si>
    <t>IST [2028631385] - Tratamento e pintura na antepara do Casario (N2 - Vante), Com corrosão superficial a moderada.</t>
  </si>
  <si>
    <t>SS-1297/2024</t>
  </si>
  <si>
    <t>EBP [CONJUNTO] - Realizar tratamento e pintura em pontos no CP_Abaixo_da_Planta_de_Processo</t>
  </si>
  <si>
    <t>SS-1242/2024</t>
  </si>
  <si>
    <t>EBP[2029663225] Cabine de Proa - Reparar/substituir guarda corpo.</t>
  </si>
  <si>
    <t>SS-1292/2024</t>
  </si>
  <si>
    <t>EBP [2029190396] Módulo 26 - Setor 01 - Tratamento e pintura na tubulção e acessórios.</t>
  </si>
  <si>
    <t>SS-1509/2024</t>
  </si>
  <si>
    <t>EBP [2022641702] - LC-280 P05A Setor 2,3 e 4 Restaurar linha 2"</t>
  </si>
  <si>
    <t>SS-1244/2024</t>
  </si>
  <si>
    <t>EBP [2029662761] Módulo M09 - Tratamento e Pintura dos suportes.</t>
  </si>
  <si>
    <t>SS-1400/2024</t>
  </si>
  <si>
    <t>EBP [2029269548] - LC-227 P07 Item 10 Substituir estruturas e grade de piso na plataforma das membranas EL.Top Deck</t>
  </si>
  <si>
    <t>SS-1306/2024</t>
  </si>
  <si>
    <t>EBP [CONJUNTO] - Realizar tratamento e pintura na PP_A03_Planta_de_Processo</t>
  </si>
  <si>
    <t>SS-1139/2024</t>
  </si>
  <si>
    <t>STP [2029612433] - LP-694 - 16"-IW-B9-7506 - Substituir Trecho de Tubulação</t>
  </si>
  <si>
    <t>SS-1275/2024</t>
  </si>
  <si>
    <t>IST [2028708173] -Tratamento e pintura na antepara e porta (Ré - 3ª elevação), pois está apresenta corrosão superficial a moderada Obs.: A Nota 13432217-9-16, faz referência ao serviço que seria reali</t>
  </si>
  <si>
    <t>SS-882/2024</t>
  </si>
  <si>
    <t>RTB [22025285380] Módulo M08 - SETOR 01 - Tratamento e Pintura</t>
  </si>
  <si>
    <t>SS-871/2024</t>
  </si>
  <si>
    <t>STP [2029269550] - LC-136 P07 - Item 13: Interligação P07 x P08 EL.34203</t>
  </si>
  <si>
    <t>SS-875/2024</t>
  </si>
  <si>
    <t>STP [2029267545] - LC-199 P06 Passarela das tubulações EL.38853</t>
  </si>
  <si>
    <t>SS-907/2024</t>
  </si>
  <si>
    <t>EBP [2029189549] - Main Deck - CAV-73 - Tratar e pintar tubulação.</t>
  </si>
  <si>
    <t>SS-1082/2024</t>
  </si>
  <si>
    <t>RTB [2029424743] - 2"-SW-CCS-001 Recompor integridade dos trechos com corrosão</t>
  </si>
  <si>
    <t>SS-999/2024</t>
  </si>
  <si>
    <t>RTB [2029165541] - 12"-HW-C3-034 Instalar suporte solidário no dreno da linha</t>
  </si>
  <si>
    <t>SS-1070/2024</t>
  </si>
  <si>
    <t>RTB [2027280716] - 2"-DA-B10S-068 Substituir linha com reparos de bandagem engenheirada</t>
  </si>
  <si>
    <t>SS-868/2024</t>
  </si>
  <si>
    <t>RTB [2028692172] Módulo M09 - EL.45630 - Reparo e Substituição das vigas .</t>
  </si>
  <si>
    <t>SS-1008/2024</t>
  </si>
  <si>
    <t>RTB [2029429542] - 3" -BR-A6R-530 Substituir trecho da linha que possui reparo engenheirado</t>
  </si>
  <si>
    <t>SS-850/2024</t>
  </si>
  <si>
    <t>STP [2029189009] - Módulo M09 - EL.39600 - Realizar reparo e Substituição da alma das vigas</t>
  </si>
  <si>
    <t>SS-1107/2024</t>
  </si>
  <si>
    <t>STP [2029719422] - LP-710 - T-1233001 - Levantamento Laser Scan para a Adequação da Planta de Amina - Fase-1</t>
  </si>
  <si>
    <t>SS-1130/2024</t>
  </si>
  <si>
    <t>STP [2029612438] - LP-365 - 4"-F-BX18-144 - Substituir Trecho de Tubulação</t>
  </si>
  <si>
    <t>SS-437/2024</t>
  </si>
  <si>
    <t>EBP [2029332509] - LP147 - XV-1223584 Substituir válvula</t>
  </si>
  <si>
    <t>SS-952/2024</t>
  </si>
  <si>
    <t>EBP [2026878910]- LC 064 - Plano de rigging</t>
  </si>
  <si>
    <t>SS-1131/2024</t>
  </si>
  <si>
    <t>STP [2029612438] - LP-366 - 4"-F-BX18-171 - Substituir Trecho de Tubulação</t>
  </si>
  <si>
    <t>SS-438/2024</t>
  </si>
  <si>
    <t>EBP [2028807990] - LP054 - V-5124508 Substituir válvula (jusante do P-512401C)</t>
  </si>
  <si>
    <t>SS-673/2024</t>
  </si>
  <si>
    <t>EBP [2029317935] - PC-0035 - Plano de Pintura do M-10A - 6º Piso</t>
  </si>
  <si>
    <t>SS-92/2025</t>
  </si>
  <si>
    <t>EST [2030096182] - LP_0072-001_RTI_13342534-13-24_Linhas 1"-FG-B10-633/634: Tratar e Pintar</t>
  </si>
  <si>
    <t>SS-585/2024</t>
  </si>
  <si>
    <t>STP [2028881157] - LP_110 - Substituição de linhas de alimentação de hipoclorito e válvulas do Sistema de Captação de Água Salgada</t>
  </si>
  <si>
    <t>SS-717/2024</t>
  </si>
  <si>
    <t>IST [2026860202] - Recomenda-se reparo de caldeiraria e tratamento/pintura do contraventamento da estrutura do Módulo P04A (BB - elevação 34203), pois está apre</t>
  </si>
  <si>
    <t>SS-729/2024</t>
  </si>
  <si>
    <t>IST [2028707559] + CONJUNTO DE OMs - M21 BE- Tratamento e pintura das estruturas M21 - DECK BALEEIRA BE</t>
  </si>
  <si>
    <t>SS-867/2024</t>
  </si>
  <si>
    <t>EBP[2027715568] Módulo M09 - SETOR 02 - Tratamento e Pintura</t>
  </si>
  <si>
    <t>SS-554/2024</t>
  </si>
  <si>
    <t>STP [2029369054] - LP443 - 1.1/2"-F-B10S-106 Substituir trecho da linha</t>
  </si>
  <si>
    <t>SS-531/2024</t>
  </si>
  <si>
    <t>RTB [2025986509] - Recomenda-se reparo de caldeiraria e tratamento/pintura da estrutura da plataforma de sustentação dos TQ-RE-UH121001 e 02 do</t>
  </si>
  <si>
    <t>SS-1221/2024</t>
  </si>
  <si>
    <t>EBP [2028122940]- Desativação e remoção de TGc e estruturas</t>
  </si>
  <si>
    <t>STP [2028939145] - LP-684 - 8"-F-B10-052 - Substituir Trecho de Tubulação</t>
  </si>
  <si>
    <t>STP [2028936583] - LP-696 - 8"-F-B10-141 - Substituir Trecho de Tubulação</t>
  </si>
  <si>
    <t>SS-1225/2024</t>
  </si>
  <si>
    <t>IST [2028529428] -Recomenda-se reparo/ substituição. Localização: Plataforma de ligação P07 x P08 - EL.44903 Referência: Item 4 do relatório em anexo na nota. Foto: DSC 1767 BARCO DE ACOMODAÇÃO (IMETA</t>
  </si>
  <si>
    <t>SS-1222/2024</t>
  </si>
  <si>
    <t>EBP[2018699560] + Conjunto de OM's - Main Deck - Reparar /substituir escadas, guarda corpos e pinos.</t>
  </si>
  <si>
    <t>SS-432/2024</t>
  </si>
  <si>
    <t>EBP [2025263107] - LP060 - SDV-1210032D Substituir válvula</t>
  </si>
  <si>
    <t>SS-879/2024</t>
  </si>
  <si>
    <t>EBP [2029269549] - LC-238 P07 - Item 04: Plat. De injeção Quimica - EL.40403;</t>
  </si>
  <si>
    <t>STP [2027784962] - LP-340 - 1-1/2"-F-B10-100 - Substituir Trecho de Tubulação</t>
  </si>
  <si>
    <t>SS-779/2024</t>
  </si>
  <si>
    <t>EBP [Conjunto] - LP297/524/526 - 8"-P-G2-025 / 065 / 226 - TROCA DE ESTOJOS (Jusante XV-1210009E)</t>
  </si>
  <si>
    <t>SS-876/2024</t>
  </si>
  <si>
    <t>EBP [2029267545] - LC-203 P06 Passarela de ré entre os bordos EL.38853</t>
  </si>
  <si>
    <t>SS-794/2024</t>
  </si>
  <si>
    <t>STP [2029467038] - LP380 - 2.1/2"-SW-A6R-2034 Substituir estojos e porcas</t>
  </si>
  <si>
    <t>SS-881/2024</t>
  </si>
  <si>
    <t>EBP [2029269549] - LC-240 P07 - Item 07: Plat. Do tanque BB - EL.40403</t>
  </si>
  <si>
    <t>SS-454/2024</t>
  </si>
  <si>
    <t>EBP [2028684064] - LP-454 - 16"-IW-B9-014 - Substituir Tomada do PDIT-5124017</t>
  </si>
  <si>
    <t>SS-941/2024</t>
  </si>
  <si>
    <t>EBP[2029552845] - Módulo 02 - CAV-99- Substituir estojos</t>
  </si>
  <si>
    <t>SS-669/2024</t>
  </si>
  <si>
    <t>EBP [2029317933] -PC-0031 - Plano de Pintura do M-10A - 4º Piso</t>
  </si>
  <si>
    <t>SS-809/2024</t>
  </si>
  <si>
    <t>EBP [Conjunto] - Substituir válvulas montante e jusante FT-511103B</t>
  </si>
  <si>
    <t>SS-920/2024</t>
  </si>
  <si>
    <t>EBP[2029523307] - Módulo 09 -Piso02 - Substituir estojos das uniões flangeadas.</t>
  </si>
  <si>
    <t>SS-755/2024</t>
  </si>
  <si>
    <t>EBP [2029435667] + CONJUNTO DE OMs- Módulo P06 - Reparo de Caldeiraria/Trat. e Pintura Estruturas e escadas.</t>
  </si>
  <si>
    <t>SS-806/2024</t>
  </si>
  <si>
    <t>ST [2028755508] - Remoção das partes internas para inspeção Trem B</t>
  </si>
  <si>
    <t>SS-813/2024</t>
  </si>
  <si>
    <t>EBP [2029277342] - LC 119 - Escadas de acesso do UPPER P/LOWER</t>
  </si>
  <si>
    <t>SS-530/2024</t>
  </si>
  <si>
    <t>EBP[CONJUNTO] - Substituição de luminárias em regiões do Turret da Plataforma P-31</t>
  </si>
  <si>
    <t>SS-653/2024</t>
  </si>
  <si>
    <t>STP [2027715567] - LP-397 - 14"-W-B10-041 - Substituir Trecho de Tubulação</t>
  </si>
  <si>
    <t>SS-1228/2024</t>
  </si>
  <si>
    <t>EBP[2029662757] + Conjunto de OM's - Popa - Reparar/substituir : Escada de acesso, pinos, grade de piso e guarda corpos.</t>
  </si>
  <si>
    <t>SS-807/2024</t>
  </si>
  <si>
    <t>ST [2027169681] - Remoção das partes internas para inspeção Trem B</t>
  </si>
  <si>
    <t>SS-594/2024</t>
  </si>
  <si>
    <t>EBP [2028901972] - LP_138 - Tratar e pintar trecho da linha 3"-F-B6-045 do Sistema de Flare</t>
  </si>
  <si>
    <t>SS-552/2024</t>
  </si>
  <si>
    <t>EBP [CONJUNTO] - Pintura e reinstalação de anodos, além da substituição de linhas de vent, hipoclorito e ar nas Caixas de Mar da Plataforma P-31</t>
  </si>
  <si>
    <t>SS-638/2024</t>
  </si>
  <si>
    <t>STP [CONJUNTO] - Substituição de trechos nas linhas 1 ½"-P-C10-458/488/487</t>
  </si>
  <si>
    <t>SS-732/2024</t>
  </si>
  <si>
    <t>EBP [2029152926] - ANDAIME TÍPICO - BARCO ACOMODAÇÃO P-54</t>
  </si>
  <si>
    <t>SS-535/2024</t>
  </si>
  <si>
    <t>RTB [2028460903] - Os contraventamentos, viga e estrutura do módulo P04A (2ª elevação e Ré do módulo) estão apresentando corrosão moderada a severa. Recomenda-se</t>
  </si>
  <si>
    <t>SS-1002/2024</t>
  </si>
  <si>
    <t>RTB [2029330866] - 1"-DO-E8-003A Substituir trecho vertical com corrosão atmosférica leve a média</t>
  </si>
  <si>
    <t>SS-560/2024</t>
  </si>
  <si>
    <t>STP [2029379465] - LP396 / LP510 / LP511 / LP512 - 1"-F-B10S-213, 4"-DF-B10S-2524 / 4"-DF-B10S-2525 / 4"-DF-B10S-2526 Substituir estojos e porcas</t>
  </si>
  <si>
    <t>SS-645/2025</t>
  </si>
  <si>
    <t>EBP [2030100380] - LC-650 Recompor integridade física da região de base do suporte da linha 18"-P-B10S-1073-PP - Ponto alto no mezanino do P01B</t>
  </si>
  <si>
    <t>SS-679/2024</t>
  </si>
  <si>
    <t>STP [2028301358] - LC_0392 _ZS_14641496 - Plano de Pintura - Turret sub-área A02 (Manifold Deck)</t>
  </si>
  <si>
    <t>SS-971/2024</t>
  </si>
  <si>
    <t>EBP [2029277486] - LC-144 1º Piso P-06 - Guarda-Corpo - Boreste</t>
  </si>
  <si>
    <t>SS-765/2024</t>
  </si>
  <si>
    <t>EBP [2028187391] - LP 074 - Z-524103: Inspeção Interna NR-13</t>
  </si>
  <si>
    <t>SS-856/2024</t>
  </si>
  <si>
    <t>EBP [2029267544] - LC-124 P-05B = Escada de acesso BE - EL.34203 x EL.38203 - Fotos DSC 4788 à 4789</t>
  </si>
  <si>
    <t>SS-767/2024</t>
  </si>
  <si>
    <t>STP [2029442660] - LP467 - P-122303A Substituir estojos e porcas</t>
  </si>
  <si>
    <t>SS-889/2024</t>
  </si>
  <si>
    <t>EBP [2029523270] - Módulo M09 - PISO02 - Tratar e pintar.</t>
  </si>
  <si>
    <t>SS-966/2024</t>
  </si>
  <si>
    <t>STP [2028988117] Módulo P12 - Reparo de caldeiraria e tratamento/pintura da estrutura da plataforma e escada (vante) do laydown Pipe rack, pois está apresentando corrosão superficial a moderada.</t>
  </si>
  <si>
    <t>SS-815/2024</t>
  </si>
  <si>
    <t>STP [2027658255] - LP-334 - 6"-SW-B12-1075 - Substituir Trecho de Tubulação</t>
  </si>
  <si>
    <t>SS-747/2024</t>
  </si>
  <si>
    <t>STP [CONJUNTO] - Pintura e reparo de caldeiraria na estrutura e escadas de acesso dos tanques de produtos químicos</t>
  </si>
  <si>
    <t>SS-1253/2024</t>
  </si>
  <si>
    <t>EBP [CONJUNTO] - Realizar tratamento e pintura na linha de 2" do sistema de drenagem aberta</t>
  </si>
  <si>
    <t>SS-485/2024</t>
  </si>
  <si>
    <t>EBP [2029341134] - LP371 - 12"-HW-C3-031 Substituir estojos e porcas e junta</t>
  </si>
  <si>
    <t>SS-1262/2024</t>
  </si>
  <si>
    <t>STP [2025510551] Módulo 08 - Reparar/Substituir trecho.</t>
  </si>
  <si>
    <t>SS-833/2024</t>
  </si>
  <si>
    <t>RTB [2027502432] - Módulo M09 - CV 94 - Proteção Passiva</t>
  </si>
  <si>
    <t>SS-690/2024</t>
  </si>
  <si>
    <t>EBP [CONJUNTO] - PC-0060 - Caldeiraria de estrutura do M-36 - 1º Piso e 2º Piso - Deck A e Deck C</t>
  </si>
  <si>
    <t>SS-1743/2024</t>
  </si>
  <si>
    <t>STP [2029597359] - LP-090 - SDV-1231104A - Substituir válvula</t>
  </si>
  <si>
    <t>SS-1693/2024</t>
  </si>
  <si>
    <t>EBP [2029277700] - LC-355 V-1350346 Substituir válvula (Check TQ-08S)</t>
  </si>
  <si>
    <t>SS-1822/2024</t>
  </si>
  <si>
    <t>EST [2029878259] - PC-0862 - Caldeiraria de Grade de Piso do M-11</t>
  </si>
  <si>
    <t>PRO [2023209479] - LP-008 - PSV-5135001 - Instalar PSV Reserva</t>
  </si>
  <si>
    <t>SS-1768/2024</t>
  </si>
  <si>
    <t>STP [2029882310] - PC-0741 - Remover tubulações</t>
  </si>
  <si>
    <t>SS-2014/2024</t>
  </si>
  <si>
    <t>EBP [2029878712] - PC-0705 - Plano de Pintura do M-15E - Setor 05</t>
  </si>
  <si>
    <t>SS-2027/2024</t>
  </si>
  <si>
    <t>EST [2029986136] - LC_1018_ZF_14138314_ Reparo na grade de piso 20/22 - Bote de Resgate.</t>
  </si>
  <si>
    <t>SS-1974/2024</t>
  </si>
  <si>
    <t>STP [2023175506] - LP-128 - V-1223988 - Substituir válvula (LIT-1223020A)</t>
  </si>
  <si>
    <t>STP [2029269572] - LC-160 Fabricar e substituir Guarda-Corpo do 3° Piso P01B</t>
  </si>
  <si>
    <t>SS-1204/2025</t>
  </si>
  <si>
    <t>STP [2029595768] - LP 117 - [PP-2026] T71-PCV-0010A: Subst. Valvula (Passagem interna)</t>
  </si>
  <si>
    <t>SS-2029/2024</t>
  </si>
  <si>
    <t>SS-2036/2024</t>
  </si>
  <si>
    <t>EBP [2028984682] - LC-517 Reparo de caldeiraria, tratamento e pintura nos suportes, escada e guarda-corpo (BB da 4ª para 5ª elevação)</t>
  </si>
  <si>
    <t>SS-1946/2024</t>
  </si>
  <si>
    <t>EBP [2029878708] - PC-0699 - Plano de Caldeiraria do M-02C - 2º Piso</t>
  </si>
  <si>
    <t>SS-1781/2024</t>
  </si>
  <si>
    <t>STP [2027936188] - LP-274 - VET-1223024 - Substituir Válvula</t>
  </si>
  <si>
    <t>STP [2023942759] - LP-395 - 3"-HWP-C4-018-HC - Substituir By-pass</t>
  </si>
  <si>
    <t>SS-2024/2024</t>
  </si>
  <si>
    <t>EBP [2027740100] - PC-0711- Substituir Cabine de Comando B</t>
  </si>
  <si>
    <t>SS-608/2025</t>
  </si>
  <si>
    <t>IMO [2026243182] - LC 029 - Trocar suportes das calhas SS 718/2023</t>
  </si>
  <si>
    <t>SS-1943/2024</t>
  </si>
  <si>
    <t>STP [2029597755] - LP-098 - XV-1210036E - Substituir válvula</t>
  </si>
  <si>
    <t>SS-1829/2024</t>
  </si>
  <si>
    <t>STP [2022439381] - LC-387 V-13502706 Substituir válvula</t>
  </si>
  <si>
    <t>STP [2029258080] - LC-245 P01B Plataforma dos equipamentos EL.44203</t>
  </si>
  <si>
    <t>SS-572/2025</t>
  </si>
  <si>
    <t>EBP [2030210213] - LC-723 Realizar reparos definitivos, conforme PE-3UES-00776, ou substituição dos trechos com corrosão severa na linha 2"-DA-B10S-052, seus estojos e porcas, no ponto alto no Main</t>
  </si>
  <si>
    <t>SS-1953/2024</t>
  </si>
  <si>
    <t>EBP [2023175539] - LP-101 - PVET-1210471 - Substituir válvula (montante SDV-1231010M)</t>
  </si>
  <si>
    <t>SS-1814/2024</t>
  </si>
  <si>
    <t>EBP [CONJUNTO] - PC-1154 - Instalar suporte solidário M-02B 1° Piso</t>
  </si>
  <si>
    <t>SS-1698/2024</t>
  </si>
  <si>
    <t>STP [2029277698] - LC-356 V-1350358 Substituir válvula (Check TQ 3C BB)</t>
  </si>
  <si>
    <t>SS-1834/2024</t>
  </si>
  <si>
    <t>STP [2029225937] - LP-206 - FX/FY-5135013 - Substituir Trecho Reto do Gás Combustível HP</t>
  </si>
  <si>
    <t>SS-2191/2024</t>
  </si>
  <si>
    <t>STP [2029454859] Conjunto - LC-583 Substituir todas as vigas secundárias e suportes - Elevação +9980 (C-D) x (1-2)</t>
  </si>
  <si>
    <t>SS-670/2025</t>
  </si>
  <si>
    <t>EBP [2030154455] - LC-673 Substituir os estojos e porcas das linhas 16-P-CCS-586, 8-P-CCS-584 e 1½-P-B10S-2158, no Convés principal boreste, próximo a caverna 63</t>
  </si>
  <si>
    <t>SS-1731/2024</t>
  </si>
  <si>
    <t>STP [2028834868] - LP-086 - LV-1231103A - Substituir válvula</t>
  </si>
  <si>
    <t>SS-1939/2024</t>
  </si>
  <si>
    <t>EBP [2022109117] - LP-092 - 3"-VGL03-01A Substituir válvula (Tomada superior P-UH-C-UC-122501A-A)</t>
  </si>
  <si>
    <t>SS-620/2025</t>
  </si>
  <si>
    <t>IMO [2027803124] - LC 464 - Corrosão severa na chapa gusset. Perda de massa. Recomenda-se reparo de caldeiraria ( substituição).</t>
  </si>
  <si>
    <t>SS-1898/2024</t>
  </si>
  <si>
    <t>EBP [2029944507] - LC-503 Realizar serviços do plano de pintura do módulo 03B setor 05</t>
  </si>
  <si>
    <t>SS-1856/2024</t>
  </si>
  <si>
    <t>STP [Conjunto] - XE-1223001/2 - Realizar Manutenção no Dispositivo de Monitoramento da Corrosão</t>
  </si>
  <si>
    <t>SS-2165/2024</t>
  </si>
  <si>
    <t>EBP [2029453961] - LC-578 Trocar a seção da viga primária, suportes e reforços, entre as filas 4 e 5</t>
  </si>
  <si>
    <t>SS-842/2025</t>
  </si>
  <si>
    <t>EST [2028187374] - LP_0057_ZS_INSP_14844743_SG-122302-A: Insp Int NR-13</t>
  </si>
  <si>
    <t>SS-2172/2024</t>
  </si>
  <si>
    <t>EST [2029992186] - LC_1067_ZF_14657834 - Troca da viga 254X22,7 no trecho e substituir painel de piso gradeado danificado, conforme o itens 3.4.1.6 e 3.4.2.6 do PE-2E&amp;P-00761 Ver.A</t>
  </si>
  <si>
    <t>SS-1755/2024</t>
  </si>
  <si>
    <t>STP [2029882313] - PC-0751 - Remover tubulação M-03</t>
  </si>
  <si>
    <t>SS-683/2025</t>
  </si>
  <si>
    <t>EBP [2029016532] - LC_0939 Realizar tratamento e pintura da chapa de piso da área de carga (BE)</t>
  </si>
  <si>
    <t>SS-5/2025</t>
  </si>
  <si>
    <t>Reaproveitar EBP</t>
  </si>
  <si>
    <t>SS-1771/2024</t>
  </si>
  <si>
    <t>STP [2028690077] - LP-263 - VALV-12310348 - Substituir Válvula</t>
  </si>
  <si>
    <t>STP [2030143669] - Conjunto de OMs do M09B - Recompor integridade em estruturas do M09B</t>
  </si>
  <si>
    <t>SS-1682/2024</t>
  </si>
  <si>
    <t>STP [2025458411] - LP-067 - V-1210764 - Substituir válvula (jusante HCV-1210012D)</t>
  </si>
  <si>
    <t>SS-1916/2024</t>
  </si>
  <si>
    <t>EBP [2025409969] Main Deck - Tratamento e pintura no chapeamento do convés das cavernas 60 a 63.</t>
  </si>
  <si>
    <t>SS-1742/2025</t>
  </si>
  <si>
    <t>IST [ 2029754523] - RECOMPOR OU SUBSTITUIR GUARDA CORPO PROA BB</t>
  </si>
  <si>
    <t>SS-98/2025</t>
  </si>
  <si>
    <t>STP [2025384343] - LC_0394-01 Tratar e pintar os suportes soldados a tubulação 8"-F-B11-310</t>
  </si>
  <si>
    <t>SS-1221/2025</t>
  </si>
  <si>
    <t>STP [2029961340] - LP 366 - [PP2026]T22-BU-0021: Substituir válvula - (A jusante do filtro do E-T2502B)</t>
  </si>
  <si>
    <t>SS-1752/2024</t>
  </si>
  <si>
    <t>EBP [2029935439] Conjunto de PINTs-Módulo 09A_S02-Tratamento e pintura em tubulações, estruturas, suportes e acessórios.</t>
  </si>
  <si>
    <t>SS-1700/2024</t>
  </si>
  <si>
    <t>EBP [2029301451] - LP-072 - V-1251410 - Substituir válvula (montante SDV-1251001)</t>
  </si>
  <si>
    <t>SS-1040/2025</t>
  </si>
  <si>
    <t>EST [CONJUNTO] - LC_0394_PINT_Pintura</t>
  </si>
  <si>
    <t>SS-1826/2024</t>
  </si>
  <si>
    <t>STP [2022445339] - LC-386 V-1350773 Substituir válvula</t>
  </si>
  <si>
    <t>SS-12/2024</t>
  </si>
  <si>
    <t>COP [2029181059] Equipe UTC-05 - Coordenação de Projeto Acommodation (equipe reduzida)</t>
  </si>
  <si>
    <t>SS-657/2024</t>
  </si>
  <si>
    <t>EBP [2027104451] - LP-376 - 2"-F-BX18-1090 - Substituir Trecho de Tubulação</t>
  </si>
  <si>
    <t>SS-489/2024</t>
  </si>
  <si>
    <t>EST [2029341279] - LP384 - 2"-DF-B10S-1018 Substituir trecho de tubulação</t>
  </si>
  <si>
    <t>EBP [2028962017] - LP-224 - TO-1223002 - Vaso Tratador Desidratador de Óleo - Apoiar Insp. Int. NR13</t>
  </si>
  <si>
    <t>SS-6/2024</t>
  </si>
  <si>
    <t>COP [JM-3915-23-321-25] Equipe UTC-03 - Coordenação de Projeto de Parada (UMS)</t>
  </si>
  <si>
    <t>SS-1182/2024</t>
  </si>
  <si>
    <t>IST [2029470848] - trincaniz no P03A - Recomenda-se reparo de caldeiraria no Coaming (Ré e BB na 3ª elevação 44203 do Módulo), pois estão apresentando corrosão por erosão e furos.</t>
  </si>
  <si>
    <t>SS-4/2024</t>
  </si>
  <si>
    <t>AND [2029152926] Serviço de apropriação de andaime, na P-54. Para o Projeto do Barco de Acomodação.</t>
  </si>
  <si>
    <t>SS-13/2024</t>
  </si>
  <si>
    <t>COP [2028899930] Equipe UTC-06 - Coordenação de Projeto Parada (UMS)</t>
  </si>
  <si>
    <t>SS-87/2024</t>
  </si>
  <si>
    <t>DL[2028881611] - [ZR 14844348-1.1] Linha 6"-GL-B6-735-C: Remoção de Trecho</t>
  </si>
  <si>
    <t>SS-53/2024</t>
  </si>
  <si>
    <t>DL[2028187373] - SG-122304-A: Insp Int NR-13</t>
  </si>
  <si>
    <t>SS-77/2024</t>
  </si>
  <si>
    <t>DL[2028088170] - FX-1231500: Subst. Trecho Reto</t>
  </si>
  <si>
    <t>SS-143/2024</t>
  </si>
  <si>
    <t>DL [Conjunto] - CW-1017V - Substituir Válvula e Junta de Expansão</t>
  </si>
  <si>
    <t>STP [2028961153] - LP-150 - TA-5412001 - Inspeção do Flare - Apoiar Insp. Int. NR13</t>
  </si>
  <si>
    <t>SS-621/2024</t>
  </si>
  <si>
    <t>EBP [2028901551] - LP_134 - Substituir trechos da linha 12"-SW-A6-505 e 8"-SW-A6-505</t>
  </si>
  <si>
    <t>SS-199/2024</t>
  </si>
  <si>
    <t>EBP [2029126153] - LC 608 - Tratar e Pintar pontos de corrosão atmosférica de intensidade leve à moderada em toda a extensão da linha 1"-P-B10S-234, incluindo os suportes.</t>
  </si>
  <si>
    <t>SS-514/2024</t>
  </si>
  <si>
    <t>EST [CONJUNTO] - Substituição de 03 válvulas do Sistema de Combate a Incêndio da Plataforma P-31</t>
  </si>
  <si>
    <t>SS-358/2024</t>
  </si>
  <si>
    <t>STP [2028961165] - LP-169 - P-5135002 - Permutador Gás Combustível - Apoiar Insp. Int. NR13</t>
  </si>
  <si>
    <t>SS-127/2024</t>
  </si>
  <si>
    <t>DL[2028903765] - [ZR 14881665-1.1] Linha 6"-F-B10-137: Subst. Trecho</t>
  </si>
  <si>
    <t>SS-131/2024</t>
  </si>
  <si>
    <t>DL[2028910356] - [ZR 13747980-1.1] Linha 12"-P-B10-008: Subst. Trecho</t>
  </si>
  <si>
    <t>SS-164/2024</t>
  </si>
  <si>
    <t>EBP [2029206976] - LC 414 - Recomenda-se tratamento e pintura, pois os suportes dos I-Tubes localizados na ZVM entre Elevações (-) 3700 a (+) 7000</t>
  </si>
  <si>
    <t>EBP [2027781577] - LC 338 - Tratar e pintar todos os suportes de sustentação da linha 4"-IA-B3-009</t>
  </si>
  <si>
    <t>SS-261/2024</t>
  </si>
  <si>
    <t>EBP [2023859344] - LP-019 - PSV-1231005A - Instalar PSV Reserva</t>
  </si>
  <si>
    <t>SS-237/2024</t>
  </si>
  <si>
    <t>EBP [2029127016] - LC 651 - Efetuar tratamento e pintura em todos os estojos, flanges e corpo da linha de 12"-P-G2-170, incluindo a linha de vent de 3/4".</t>
  </si>
  <si>
    <t>SS-64/2024</t>
  </si>
  <si>
    <t>DL[2028909668] - [ZR 14380158-1.1] Linha 2"-P-G2-325: Subst. Vent e Válv.</t>
  </si>
  <si>
    <t>SS-583/2024</t>
  </si>
  <si>
    <t>EBP [CONJUNTO] - Substituição das válvulas FW-350V (26") e FW-274V (2") do Sistema de Combate a Incêndio</t>
  </si>
  <si>
    <t>SS-26/2024</t>
  </si>
  <si>
    <t>EBP [2029183586] - Erosão severa na viga U (bitola UNP200) de suporte da grade de piso de vante. Recomenda-se SUBSTITUIÇÃO 100%. Localização: ELEV. +9980 - Viga U (boreste) P-07.</t>
  </si>
  <si>
    <t>SS-511/2024</t>
  </si>
  <si>
    <t>STP [2029352791] - LP420 - 4"-P-B10S-2007 Substituir trecho de tubulação</t>
  </si>
  <si>
    <t>SS-510/2024</t>
  </si>
  <si>
    <t>STP [CONJUNTO] - Substituição de Válvula 40" TAG CW-1017V e junta de expansão associada na linha 40"-SW-A5-2212 da Caixa de Mar BE</t>
  </si>
  <si>
    <t>SS-573/2024</t>
  </si>
  <si>
    <t>STP [2029382163] - LP478 - 3"-P-B10S-1084 Realizar troca do trecho marcado no isométrico</t>
  </si>
  <si>
    <t>SS-589/2024</t>
  </si>
  <si>
    <t>EBP [2028910430] - LC_158 - Restaurar toda a suportação no vaso FT-UC-122302</t>
  </si>
  <si>
    <t>STP [2025444613] - PC-0004 - Instalação da PSV-5133503 no Sistema de óleo Diesel</t>
  </si>
  <si>
    <t>SS-592/2024</t>
  </si>
  <si>
    <t>EBP [2027807400] - LC_030 - Pintar as tubulações 2"-P-G2-629 e 2"-P-G2-618</t>
  </si>
  <si>
    <t>SS-599/2024</t>
  </si>
  <si>
    <t>SS-694/2024</t>
  </si>
  <si>
    <t>DEQ [2026292682]- Disponibilidade de equipamentos</t>
  </si>
  <si>
    <t>SS-419/2024</t>
  </si>
  <si>
    <t>STP [2027824490] - LC_0567_RTI_12618007-7-7_Reparo de caldeiraria e pintura da estrutura do teto no Convés A03 - Swivel Deck do Turret</t>
  </si>
  <si>
    <t>SS-446/2024</t>
  </si>
  <si>
    <t>EBP [2027628123] - LP-444 - 10"-PCW-B11-1068 - Substituir Trecho de Tubulação</t>
  </si>
  <si>
    <t>SS-36/2024</t>
  </si>
  <si>
    <t>DL[2018570878] - HV-1000218: Substituir SEAT RING</t>
  </si>
  <si>
    <t>SS-689/2024</t>
  </si>
  <si>
    <t>STP [CONJUNTO] - PC-0059 - Plano de Pintura do M-36 - 1º Piso e 2º Piso - Deck A e Deck C</t>
  </si>
  <si>
    <t>SS-382/2024</t>
  </si>
  <si>
    <t>STP [2015464687] - LP-225 - PDIT-1251202 - Instalar Drip Ring ou Bleed Ring</t>
  </si>
  <si>
    <t>SS-617/2024</t>
  </si>
  <si>
    <t>EBP [2027311589] - LP-330 - 6"-F-BX18-1263 - Substituir Trecho de Tubulação</t>
  </si>
  <si>
    <t>SS-667/2024</t>
  </si>
  <si>
    <t>EBP [2027502575] - LP-375 - 12"-PC-B11-070-HC - Substituir Trecho de Tubulação</t>
  </si>
  <si>
    <t>STP [2028962021] - LP-219 - V-5115001 - Vaso Hidrofórico - Apoiar Insp. Int. NR13</t>
  </si>
  <si>
    <t>SS-229/2024</t>
  </si>
  <si>
    <t>EBP [2029126158] - LC 643 - Tratar e pintar corrosão atmosférica em toda a extensão da linha 1"-DF-B10S-081 e seus suportes, incluindo a instalação da barra isolante no Suporte S-02.</t>
  </si>
  <si>
    <t>SS-1828/2024</t>
  </si>
  <si>
    <t>STP [2023179393] - PC-1140 - Tratar e pintar tubulação</t>
  </si>
  <si>
    <t>SS-292/2024</t>
  </si>
  <si>
    <t>STP [2029262220] - LP028 - FX/FY-1231010B Substituir Trecho-Reto</t>
  </si>
  <si>
    <t>SS-577/2024</t>
  </si>
  <si>
    <t>EBP [2029383591] - LP484 - 2"-F-B10S-080 Substituir trecho de tubulação</t>
  </si>
  <si>
    <t>SS-304/2024</t>
  </si>
  <si>
    <t>EBP [2024394615] - LP207 - XV-1224501 Substituir válvula</t>
  </si>
  <si>
    <t>SS-519/2024</t>
  </si>
  <si>
    <t>STP [2029355515] - LP434 / LP437 - 6"-F-B6-107 Substituir trecho, estojos e porcas</t>
  </si>
  <si>
    <t>SS-385/2024</t>
  </si>
  <si>
    <t>EBP [2027233005] - LP-235 - FIT-5135013 - Adequar Ponto de Medição Fiscal de Gás Combustível de Alta Pressão</t>
  </si>
  <si>
    <t>SS-243/2024</t>
  </si>
  <si>
    <t>EBP [2029207067] - LC 657 - Efetuar tratamento e pintura na base do FT-UC-TS-GE-514001A-B, com atenção na região de contato com o equipamento, incluir o tratamento e pintura do suporte da Placa.</t>
  </si>
  <si>
    <t>SS-759/2024</t>
  </si>
  <si>
    <t>EBP [2028187373] - LP 056 - SG-122304-A: Inspeção Interna NR-13</t>
  </si>
  <si>
    <t>SS-461/2024</t>
  </si>
  <si>
    <t>EBP [2014824697] - LP-461 - 6"-SW-B12-1076 - Substituir Trecho de Tubulação</t>
  </si>
  <si>
    <t>SS-347/2024</t>
  </si>
  <si>
    <t>STP [2028877546] - LP014 - P-123301B Apoiar Inspeção NR-13</t>
  </si>
  <si>
    <t>SS-354/2024</t>
  </si>
  <si>
    <t>STP [2029341132] - LP370 - 12"-HW-C3-032 Substituir vent da linha</t>
  </si>
  <si>
    <t>SS-421/2024</t>
  </si>
  <si>
    <t>EBP [2027824792] - LC_571 - Reparo de caldeiraria e pintura nos contraventamentos do Manifold do Flare (pipe rack 6 e 7)</t>
  </si>
  <si>
    <t>SS-412/2024</t>
  </si>
  <si>
    <t>IMO [2026292682] Medição dos Serviços Campanha de PRA-I</t>
  </si>
  <si>
    <t>SS-700/2024</t>
  </si>
  <si>
    <t>EBP [2029415060] - PC-0260 - Pintura do Cable Rack BE Casario</t>
  </si>
  <si>
    <t>SS-30/2024</t>
  </si>
  <si>
    <t>EBP [2029183591] - P-07 Corrosão severa ao longo da viga I entre as filas 1 e 3. Recomenda-se substituição. Localização: ELEV. +9980 - Viga primária. Filas: (E) x (1-3) .</t>
  </si>
  <si>
    <t>SS-316/2024</t>
  </si>
  <si>
    <t>EBP [2028215096] - LP-068 - VET-5125015 - Substituir Válvula</t>
  </si>
  <si>
    <t>SS-233/2024</t>
  </si>
  <si>
    <t>EBP [2029207041] - LC 647 - Efetuar tratamento da corrosão e pintura nos berços de fixação do permutador P-513501A.</t>
  </si>
  <si>
    <t>SS-544/2024</t>
  </si>
  <si>
    <t>STP [2029365727] - LP415 - 18"-IW-B32-018 Substituir drenos de tubulação</t>
  </si>
  <si>
    <t>SS-288/2024</t>
  </si>
  <si>
    <t>EBP [2029262212] - LP024 - FX/FY-1231021 Substituir Trecho-Reto</t>
  </si>
  <si>
    <t>SS-705/2024</t>
  </si>
  <si>
    <t>EST [2029416307] - PC-0076 - Confeccionar suportes de Equipamentos</t>
  </si>
  <si>
    <t>SS-254/2024</t>
  </si>
  <si>
    <t>STP [2023206963] - LP-012 - PSV-1223010 - Instalar PSV Reserva</t>
  </si>
  <si>
    <t>SS-314/2024</t>
  </si>
  <si>
    <t>STP [2029267424] - LP431 - 3/4"-F-B10S-2516 Substituir trecho de tubulação</t>
  </si>
  <si>
    <t>STP [2023067698] - PC-0013 - Montar mini laydown no módulo 6</t>
  </si>
  <si>
    <t>SS-236/2024</t>
  </si>
  <si>
    <t>EBP [2029127008] - LC 650 - Efetuar tratamento e pintura na linha 3"-P-G2-177 por completo, incluindo o corpo e estojos da válvula de bloqueio e o suporte.</t>
  </si>
  <si>
    <t>SS-134/2024</t>
  </si>
  <si>
    <t>DL[2028911331] - [ZR 13827103-4.25] Linha 2"-F-B10-312: Subst. Trecho</t>
  </si>
  <si>
    <t>STP [2028961158] - LP-155 - V-1235001A - Retrofit dos Vasos da Amina - Apoiar Insp. Int. NR13</t>
  </si>
  <si>
    <t>SS-88/2024</t>
  </si>
  <si>
    <t>DL[2028881613] - [ZR 12950682-3.6] Linha 24"-W-B10-024: Inst. Dupla Calha</t>
  </si>
  <si>
    <t>SS-91/2024</t>
  </si>
  <si>
    <t>DL[2028884981] - [ZR 13633414-1.1] Linha 2"-F-B10-283A: Subst. Trecho</t>
  </si>
  <si>
    <t>SS-210/2024</t>
  </si>
  <si>
    <t>EBP [2029207076] - LC 666 - Efetuar tratamento e pintura na parte inferior do FT-UC-TS-GE-514001B-A.</t>
  </si>
  <si>
    <t>SS-416/2024</t>
  </si>
  <si>
    <t>STP [2029305820] - LC_0664_14141646_Substituição de grades de piso em regiões da Praça de Máquinas da Plataforma P-31</t>
  </si>
  <si>
    <t>SS-107/2024</t>
  </si>
  <si>
    <t>DL[2028901548] - [ZR 14220916-3.4] Linha 8"-W-B10-050: Tratar e Pintar Linha e Suporte</t>
  </si>
  <si>
    <t>STP [2026900139] - LP-163 - V-5134002 - Vaso Acumulador de Ar Comprimido - Apoiar Insp. Int. NR13</t>
  </si>
  <si>
    <t>SS-37/2024</t>
  </si>
  <si>
    <t>DL[2024209322] - PSE-5412026: Manutenir Válvula</t>
  </si>
  <si>
    <t>SS-266/2024</t>
  </si>
  <si>
    <t>EBP [2018543331] - LP-122 - 6"-SW-B12-050 - Substituir Trecho de Tubulação</t>
  </si>
  <si>
    <t>SS-370/2024</t>
  </si>
  <si>
    <t>STP [2028215100] - LP-167 - 4"-PC-B9-158 - Substituir Trecho de Tubulação</t>
  </si>
  <si>
    <t>STP [2028716979] - LC_647 Substituição de painel de piso gradeado na escada da LER de meia-nau</t>
  </si>
  <si>
    <t>SS-1593/2024</t>
  </si>
  <si>
    <t>EBP [2029355963] Módulo 07 setor01 - Reparar/Substituir trecho das linhas</t>
  </si>
  <si>
    <t>SS-1607/2024</t>
  </si>
  <si>
    <t>EBP [2029277584] - LC-190 P07 Realizar melhorias na iluminação da UMS (DROPS)</t>
  </si>
  <si>
    <t>SS-2084/2024</t>
  </si>
  <si>
    <t>STP [2027414589] - LC_1019 - Reparar painel de piso gradeado na Casa de Bombas da P-31</t>
  </si>
  <si>
    <t>SS-699/2025</t>
  </si>
  <si>
    <t>STP [2029736450] - LC-699 Substituir estojos e porcas com corrosão atmosférica leve a média das tomadas TI-5140141C, TI-5140142C e TE-5140143C, das linhas 2-W-B10S-1557 e 2-W-B10S-1561, no P05B p</t>
  </si>
  <si>
    <t>SS-1079/2025</t>
  </si>
  <si>
    <t>RTB[2028852203] -Módulo-08 - Realizar recomposição de integridade ou substituição do tubo de 10"-PCW-B11-1068</t>
  </si>
  <si>
    <t>EST [2028716876] LC_0651_CALD_ZF_14657860_Reparo de grade de piso equipamentoTO-122301-A com corrosão.</t>
  </si>
  <si>
    <t>STP [2029258079] - LC-253 P01A - Instalar plataformas das JB's EL.44203</t>
  </si>
  <si>
    <t>SS-1598/2024</t>
  </si>
  <si>
    <t>IST [2029621249] Tratar e pintar pontos com corrosão da linha 2"-DA-B10S-152 em toda extensão onde o substrato encontra-se exposto a corrosão.</t>
  </si>
  <si>
    <t>SS-1619/2024</t>
  </si>
  <si>
    <t>STP [2029277575] - LC-389 V-1350236 , V-1350237,V-1350238, V-1350239, V-1350240, V-1350241, V-1350235 Substituir válvulas - Drenagem da praça de máquinas</t>
  </si>
  <si>
    <t>SS-1674/2024</t>
  </si>
  <si>
    <t>EBP [2029868395] - PC-0942 - Instalar suportes de Analisadores de Gás no M-02B</t>
  </si>
  <si>
    <t>SS-1521/2024</t>
  </si>
  <si>
    <t>STP [Conjunto] - Tratar e pintar estruturas do Flare</t>
  </si>
  <si>
    <t>SS-629/2025</t>
  </si>
  <si>
    <t>EBP [2028889892] - LP_0105 - Substituir filtro a montante da bomba B-524101-B</t>
  </si>
  <si>
    <t>SS-1900/2024</t>
  </si>
  <si>
    <t>SS-2044/2024</t>
  </si>
  <si>
    <t>STP [CONJUNTO] - PC-0339 - Tratar e pintar suportes</t>
  </si>
  <si>
    <t>SS-1167/2025</t>
  </si>
  <si>
    <t>STP [2030316402] - LC_1197 - Plano de Pintura sub-área PP-A08 da Planta de Processo</t>
  </si>
  <si>
    <t>SS-1712/2024</t>
  </si>
  <si>
    <t>EBP [2029536536] - LP-125 - VET-1231417 - Substituir válvula (montante SDV-1231006)</t>
  </si>
  <si>
    <t>SS-1561/2024</t>
  </si>
  <si>
    <t>EST [2029101217] - LC-349 LV-1233001B Substituir válvula</t>
  </si>
  <si>
    <t>SS-894/2025</t>
  </si>
  <si>
    <t>STP [002029467824] - LP 004 - V-T6201A - Inspecionar Internamente (NR-13)</t>
  </si>
  <si>
    <t>SS-895/2025</t>
  </si>
  <si>
    <t>STP [2029523234] - LP 006 - V-T7912 - Inspecionar Internamente (NR-13)</t>
  </si>
  <si>
    <t>EST [2028716885] - LC_0656_CALD_ZF_14657873 Substituição de painel de piso gradeado da plataforma de acesso para o VE-515101 BE</t>
  </si>
  <si>
    <t>SS-1325/2025</t>
  </si>
  <si>
    <t>EST [2029277588] - LC-176 HVAC Room Nº1 Acc. Substituir conjunto AC-37A/B</t>
  </si>
  <si>
    <t>SS-1528/2024</t>
  </si>
  <si>
    <t>EBP [2023002760] - LC-287 Substituir trecho da tubulação (Dreno da casa de Filtros de Ar de Combustão TG-C)</t>
  </si>
  <si>
    <t>SS-998/2025</t>
  </si>
  <si>
    <t>EBP [2029640715] - LC-411 - T26-BL-1856 - Substituir válv</t>
  </si>
  <si>
    <t>SS-1926/2024</t>
  </si>
  <si>
    <t>STP [2029889535] - PC-0769 - Remover tubulações</t>
  </si>
  <si>
    <t>SS-2173/2024</t>
  </si>
  <si>
    <t>EST [2028041469] - LC_1068_ZF_14657836 - Substituir painel de piso gradeado danificado, conforme o item 3.4.2.3 do PE-2E&amp;P-00761 Ver.A</t>
  </si>
  <si>
    <t>SS-1564/2024</t>
  </si>
  <si>
    <t>EBP [2029858240] Realizar emissão de Book de planejamento para o levantamento do Plano de Infraestrutura ,para o projeto do Barco de acomodação.</t>
  </si>
  <si>
    <t>SS-194/2025</t>
  </si>
  <si>
    <t>EBP [2022736915] - Conjunto de OMs ESTRUTURAS - Tratamento e pintura M09B - S01</t>
  </si>
  <si>
    <t>SS-1538/2024</t>
  </si>
  <si>
    <t>EBP [2029277499] - LC-296 6"-CNI-B3-2768 Substituir trecho das linhas da CIP com vazamento</t>
  </si>
  <si>
    <t>SS-1688/2024</t>
  </si>
  <si>
    <t>EBP [2029277697] - LC-353 V-1350350 Substituir válvula (Check descarga TQ 4C BB)</t>
  </si>
  <si>
    <t>SS-1331/2025</t>
  </si>
  <si>
    <t>EST [2029277595] - LC-172 HVAC P05 A/B Substituir conjunto</t>
  </si>
  <si>
    <t>SS-1978/2024</t>
  </si>
  <si>
    <t>STP [CONJUNTO] - PC-0870 - Caldeiraria de Grade de Piso do M-14</t>
  </si>
  <si>
    <t>SS-1915/2024</t>
  </si>
  <si>
    <t>STP [2029867067] - PC-1133 - Instalar barra de acetal e grampo U</t>
  </si>
  <si>
    <t>STP [2028684064] - LP-454 - 16"-IW-B9-014 - Substituir Tomada do PDIT-5124017</t>
  </si>
  <si>
    <t>STP [2029267545] - LC-199 P06 Passarela das tubulações EL.38853 Adequar grades - Atualizar Planmed (UTC)</t>
  </si>
  <si>
    <t>SS-1519/2024</t>
  </si>
  <si>
    <t>EBP [2019799150] + CONJUNTO DE OMs - 2ª Remessa de RTIs APSO - IF6 - P-54</t>
  </si>
  <si>
    <t>SS-256/2025</t>
  </si>
  <si>
    <t>EBP [2029573693] Realizar reparo na conexão da válvula de controle XV-5111021 instalada na linha 2"-CN-FRP1-312</t>
  </si>
  <si>
    <t>SS-1643/2024</t>
  </si>
  <si>
    <t>EBP [2028009584] - LC_0730_RTI_Pintura da viga da estrutura do Pipe Rack (BE)</t>
  </si>
  <si>
    <t>SS-729/2025</t>
  </si>
  <si>
    <t>IST [2028689978] Realizar tratamento e pintura - Casario (2ª para 3ª piso - BB)</t>
  </si>
  <si>
    <t>SS-2189/2024</t>
  </si>
  <si>
    <t>EBP [2029454855] - LC-581 Trocar as 4 seções da viga primária, suportes e reforços, entre as filas A e E da fila 3</t>
  </si>
  <si>
    <t>SS-513/2025</t>
  </si>
  <si>
    <t>STP [2029103744] - LC-318 XV-1223505 Substituir válvula</t>
  </si>
  <si>
    <t>SS-1534/2024</t>
  </si>
  <si>
    <t>EBP [2029277502] - LC-294 8"-CNI-B3-2785 Substituir trecho das linhas da CIP com ponto de vazamento</t>
  </si>
  <si>
    <t>SS-1373/2024</t>
  </si>
  <si>
    <t>IST [2029754936] Tratar e pintar trechos com corrosão das linhas 3"-DA-B10S-1553; 3"-DA-B10S-1554; 4"-DA-B10S-1555 localizadas em altura no primeiro piso do P05A ver anexo da medida</t>
  </si>
  <si>
    <t>SS-1672/2025</t>
  </si>
  <si>
    <t>STP [2029277587] - LC-106 Realizar reforma geral/substituição dos MTAs de Boreste ( COBRAR SS CANCELADA)</t>
  </si>
  <si>
    <t>SS-235/2025</t>
  </si>
  <si>
    <t>EBP [2028578610] Substituir Grade de Piso</t>
  </si>
  <si>
    <t>STP [2029269553] - LC-115 Reparar/Substituir as estruturas e grades do Casario</t>
  </si>
  <si>
    <t>SS-1518/2024</t>
  </si>
  <si>
    <t>STP [Conjunto] - Levantamento Laser Scan para as Lupas de parada</t>
  </si>
  <si>
    <t>SS-306/2025</t>
  </si>
  <si>
    <t>STP [2030060166] Reparar a linha 6"-CN-FRP1-301</t>
  </si>
  <si>
    <t>SS-1548/2024</t>
  </si>
  <si>
    <t>EBP [2025663687] - LC-008 Substituir acesso aos LITs do TO-A e SG-A (ZE 14018978)</t>
  </si>
  <si>
    <t>SS-1721/2024</t>
  </si>
  <si>
    <t>STP [2025209373] - LC-369 VET-616003 Substituir válvula (necessário apoio de barco para tamponamento)</t>
  </si>
  <si>
    <t>SS-1910/2024</t>
  </si>
  <si>
    <t>EST [CONJUNTO] - PC-0796 - Reparar caldeiraria de estrutura</t>
  </si>
  <si>
    <t>SS-1794/2024</t>
  </si>
  <si>
    <t>STP [2029127803] - LP-309 - VALV-51110102 - Substituir Válvula</t>
  </si>
  <si>
    <t>SS-1393/2024</t>
  </si>
  <si>
    <t>EBP [Conjunto] - Substituir Válvulas e Instalar transmissor de vazão do sistema de Offloading</t>
  </si>
  <si>
    <t>SS-2093/2024</t>
  </si>
  <si>
    <t>STP [2029878513] - PC-0892 - Caldeiraria de Grade de Piso do M-34</t>
  </si>
  <si>
    <t>SS-1516/2024</t>
  </si>
  <si>
    <t>EBP [2029808691] Riser - Tratamento e pintura em tubulação ,estruturas ,suportes e acessórios. Demandas Submarina.</t>
  </si>
  <si>
    <t>SS-1414/2024</t>
  </si>
  <si>
    <t>EBP [2029258080] - LC-245 P01B Plataforma dos equipamentos EL.44203</t>
  </si>
  <si>
    <t>STP [2029277494] - LC-152 6º Piso P-06 Substituir Guarda-Corpo Boreste</t>
  </si>
  <si>
    <t>SS-1369/2024</t>
  </si>
  <si>
    <t>IST [2029757684] ##EXTRA ## P-04B - INSTALAÇÃO DE CHAPA SOBRE POSTA E INSERT NAS VIGAS VERTICAIS PARA POSTERIOR INSTALAÇÃO DAS VIGAS HORIZONTAIS REFERENTE A (NOTA 13424139-1-1)</t>
  </si>
  <si>
    <t>SS-1363/2024</t>
  </si>
  <si>
    <t>EBP [2029269566] - LC-002 Implementar os serviços referentes ao Projeto de mudança da alimentação de cargas da casa de bombas (ZE 13199349)</t>
  </si>
  <si>
    <t>SS-1403/2024</t>
  </si>
  <si>
    <t>EBP [2029258083] - LC-231 P03A Incluir e adequar grade de piso nos locais onde se apresenta desconjuntura na plataforma do PN-552002</t>
  </si>
  <si>
    <t>SS-417/2025</t>
  </si>
  <si>
    <t>EBP [2030210215] - LC-724 Realizar recomposição de trecho removido da linha 2"-DA-B10S-050 e seus acessórios, no ponto alto no Main deck, abaixo do P03B</t>
  </si>
  <si>
    <t>SS-710/2025</t>
  </si>
  <si>
    <t>EBP [2028300983] - LC-707 Recompor integridade da linha 12"-DA-A6R-2600 às condições de projeto (conforme ASME PCC2 e PE-3UES-00776), no Main Deck à BB, abaixo do P07</t>
  </si>
  <si>
    <t>SS-1523/2024</t>
  </si>
  <si>
    <t>PRO [Conjunto] - LC-037 ADV-5424529:Substituir válvula</t>
  </si>
  <si>
    <t>SS-1481/2024</t>
  </si>
  <si>
    <t>STP [2022337680] - LC-214 Realizar tratamento e pintura na linha 4"-DA-B10S-3044</t>
  </si>
  <si>
    <t>STP [2029357585] - LC-405 IBAMA - Projeto para Eliminar Descarte Contingencial (ZE 13473296)</t>
  </si>
  <si>
    <t>SS-1682/2025</t>
  </si>
  <si>
    <t>STP [2029277588] - LC-176 HVAC Room Nº1 Acc. Substituir conjunto ( COBRAR SS CANCELADA)</t>
  </si>
  <si>
    <t>SS-1402/2024</t>
  </si>
  <si>
    <t>EBP [2029267538] - LC-229 P03A Plat. Do SG-122302A Substituir/reparar grade de piso na estrutura de suportação EL.44203</t>
  </si>
  <si>
    <t>SS-1710/2024</t>
  </si>
  <si>
    <t>EBP [2029277576] - LC-366 V-1350242 Substituir válvula</t>
  </si>
  <si>
    <t>EST [2028716884] - LC_655 Substituição de painel de piso gradeado da plataforma de acesso para o VE-515102 BB</t>
  </si>
  <si>
    <t>SS-2170/2024</t>
  </si>
  <si>
    <t>ROB [2029991485] - LC_1065 - Reparar estrutura de sustentação do piso gradeado, conforme o item 3.4.1.6 do PE-2E&amp;P-00761</t>
  </si>
  <si>
    <t>SS-1452/2024</t>
  </si>
  <si>
    <t>EBP [Conjunto] - Delineamento de RTI´s de Caldeiraria do sistema de drenagem aberta do Módulo M09</t>
  </si>
  <si>
    <t>SS-1432/2024</t>
  </si>
  <si>
    <t>EBP [Conjunto] - Delineamento de RTIs de Caldeiraria do sistema de drenagem aberta do Módulo M05B</t>
  </si>
  <si>
    <t>SS-774/2025</t>
  </si>
  <si>
    <t>IST [2028689966] Realizar tratamento e pintura - Estrutura e contraventamentos das escadas do Casario (2ª e 3ª piso)</t>
  </si>
  <si>
    <t>SS-1444/2024</t>
  </si>
  <si>
    <t>EBP [2029277496] - LC-104 Realizar reforma do piso de corredores e salas do 2º e 3º piso de acomodações e escritórios</t>
  </si>
  <si>
    <t>SS-1435/2024</t>
  </si>
  <si>
    <t>EBP [2029662761] Modulo 09 - Drops - Tratamento e pintura dos suportes das botoeiras.</t>
  </si>
  <si>
    <t>SS-2021/2024</t>
  </si>
  <si>
    <t>STP [CONJUNTO] - PC-1186 - Tratar e pintar tubulação</t>
  </si>
  <si>
    <t>SS-1545/2024</t>
  </si>
  <si>
    <t>STP [2029101148] - LC-335 PV-1251232 Substituir válvula</t>
  </si>
  <si>
    <t>PRO [2026076078] - TC IBAMA: Projeto de Fluxo mínimo - Documento disponibilizada: escaneamento a laser das tubulações FRP</t>
  </si>
  <si>
    <t>SS-1441/2024</t>
  </si>
  <si>
    <t>EBP [2025663681] - LC-007 Substituir piso de chapa da praça de máquinas (ZE 14974522)</t>
  </si>
  <si>
    <t>SS-1840/2024</t>
  </si>
  <si>
    <t>STP [2025260660] - LC-393 PVET-1210602 Substituir válvula (LP-122301H)</t>
  </si>
  <si>
    <t>SS-1415/2024</t>
  </si>
  <si>
    <t>EBP [2028812822] - LP-114 - V-1210930 - Substituir válvula (vent entrada LP-122301B)</t>
  </si>
  <si>
    <t>SS-497/2025</t>
  </si>
  <si>
    <t>IST [2022944164]Realizar substituição de Válvula V-5135500</t>
  </si>
  <si>
    <t>SS-1009/2025</t>
  </si>
  <si>
    <t>EBP [2029644478] - LC-421 - T26-BL-1876 - Substituir válv</t>
  </si>
  <si>
    <t>SS-505/2025</t>
  </si>
  <si>
    <t>PRO [2028234216] - LP-390 - 4"-W-B10-3001 - Recompor a integridade do Trecho de Tubulação</t>
  </si>
  <si>
    <t>SS-939/2025</t>
  </si>
  <si>
    <t>EBP [2029519811] - LC-042 - T71-PSV-0100B - RETIRAR/ INSTALAR - CALIBRAÇÃO</t>
  </si>
  <si>
    <t>SS-1367/2025</t>
  </si>
  <si>
    <t>EBP [2023690700] - LP 252 - [PP-2026]A-T7610: Flare - Recompor guarda corpo</t>
  </si>
  <si>
    <t>SS-989/2025</t>
  </si>
  <si>
    <t>EBP [2029516272] - LC-101 - T72-PSV-0200A - RETIRAR/ INSTALAR - CALIBRAÇÃO</t>
  </si>
  <si>
    <t>SS-990/2025</t>
  </si>
  <si>
    <t>EBP [2029516285] - LC-095 - T71-PSV-0200C - RETIRAR/ INSTALAR - CALIBRAÇÃO</t>
  </si>
  <si>
    <t>SS-1066/2025</t>
  </si>
  <si>
    <t>EBP[2030092270] -Outfitting -Substituição de guarda-corpo da elevação 31000 do sistema de ancoragem (popa-BE)</t>
  </si>
  <si>
    <t>SS-1181/2025</t>
  </si>
  <si>
    <t>STP [2025738836] + CONJUNTO DE OMs - M-23_GD-5266001A - Guindaste PROA - Tratamento e Pintura.</t>
  </si>
  <si>
    <t>SS-954/2025</t>
  </si>
  <si>
    <t>EBP [2029511218] - LC-025 - T-T1371 - Caisson - Apoiar Inspeção</t>
  </si>
  <si>
    <t>SS-938/2025</t>
  </si>
  <si>
    <t>EBP [2029511648] - LC-041 - T71-PSV-0030A - RETIRAR/ INSTALAR - CALIBRAÇÃO</t>
  </si>
  <si>
    <t>SS-1440/2025</t>
  </si>
  <si>
    <t>IST [2028578943] Realizar instalação de escada de marinheiro</t>
  </si>
  <si>
    <t>SS-1144/2025</t>
  </si>
  <si>
    <t>EBP [2029185809] + CONJUNTO DE OMs- Módulo M-15 - Tratamento e Pintura</t>
  </si>
  <si>
    <t>SS-1290/2025</t>
  </si>
  <si>
    <t>STP [2029535366] - LP 262 - [PP-2026]T64-PCV-1004: Subst válvula</t>
  </si>
  <si>
    <t>SS-1016/2025</t>
  </si>
  <si>
    <t>EBP [2029388803] - LC-396 - V-T6203B - Remover isolamento e aplicar pintura com proteção térmica</t>
  </si>
  <si>
    <t>SS-957/2025</t>
  </si>
  <si>
    <t>IMO [002027781084] - LC 333 - Tratar e pintar todos os suportes da linha dos bicos pulverizadores dos permutadores P-513502-A, P-513502-B, P-513502-C e P-513502-D</t>
  </si>
  <si>
    <t>SS-1028/2025</t>
  </si>
  <si>
    <t>EBP [2029393870] - LC-403 - V-T7211 - Remover isolamento e aplicar pintura com proteção térmica</t>
  </si>
  <si>
    <t>SS-1345/2025</t>
  </si>
  <si>
    <t>STP [Conjunto] - Módulo 30C - Tratar e pintar</t>
  </si>
  <si>
    <t>SS-992/2025</t>
  </si>
  <si>
    <t>EBP [2029516273] - LC-100 - T72-PSV-0200B - RETIRAR/ INSTALAR - CALIBRAÇÃO</t>
  </si>
  <si>
    <t>SS-1018/2025</t>
  </si>
  <si>
    <t>EBP [2029006415] - LC-113 - WHRU A-T2520 - Tratar e pintar pontos do costado</t>
  </si>
  <si>
    <t>SS-1140/2025</t>
  </si>
  <si>
    <t>EST [2028265555] - LC_0997_RTI_12633187-5-24_Tratar e pintar as tubulações 2-F-B10-297A e 2-F-B10-284 A bem como válvulas, flanges, parafusos</t>
  </si>
  <si>
    <t>SS-931/2025</t>
  </si>
  <si>
    <t>EBP [2029519810] - LC-035 - T77-PSV-0001A - RETIRAR/ INSTALAR - CALIBRAÇÃO</t>
  </si>
  <si>
    <t>SS-1112/2025</t>
  </si>
  <si>
    <t>EBP[2030092022] - Módulo-06 - SUPORTE DETERIORADO - RESTAURAÇÃO DO SUPORTE(Cx Dist Telefonia CDT-5510008)</t>
  </si>
  <si>
    <t>SS-1007/2025</t>
  </si>
  <si>
    <t>EBP [2029644472] - LC-420 - T26-BL-1875 - Substituir válv</t>
  </si>
  <si>
    <t>SS-901/2025</t>
  </si>
  <si>
    <t>STP [2029526516] - LP 018 - V-T7201 - Inspecionar Internamente (NR-13)</t>
  </si>
  <si>
    <t>SS-1575/2025</t>
  </si>
  <si>
    <t>STP[2030573167]-LC_1228__Realizar plano de pintura do CP A-08</t>
  </si>
  <si>
    <t>SS-872/2025</t>
  </si>
  <si>
    <t>EBP [2028578936] Substituição de painel conforme padrão PE-2E&amp;P-00761</t>
  </si>
  <si>
    <t>SS-1398/2025</t>
  </si>
  <si>
    <t>STP [2029832773] - LP 057 - A-T7610: Recomposição Integridade Estrutura e Acesso Flare - [PP-2026]</t>
  </si>
  <si>
    <t>SS-986/2025</t>
  </si>
  <si>
    <t>EBP [2029647141] - LC-090 - T71-PSV-0100A - RETIRAR/ INSTALAR - CALIBRAÇÃO</t>
  </si>
  <si>
    <t>SS-1618/2025</t>
  </si>
  <si>
    <t>STP [Conjunto] - Delineamento de RTI´s de Caldeiraria do sistema de drenagem aberta do Módulo M01A</t>
  </si>
  <si>
    <t>SS-1041/2025</t>
  </si>
  <si>
    <t>SS-865/2025</t>
  </si>
  <si>
    <t>IST [2030016917] Tratar e pintar suportes da linha FW-A6R-1557</t>
  </si>
  <si>
    <t>SS-1104/2025</t>
  </si>
  <si>
    <t>EBP[2030092542] -Módulo-06 - Luminária com risco de queda, sem suportes de fixação(DROPS ICQO-N2_M6_PO_RV0129_D-22_T)</t>
  </si>
  <si>
    <t>SS-1123/2025</t>
  </si>
  <si>
    <t>SS-1134/2025</t>
  </si>
  <si>
    <t>EST [2028234036] - LC_0981_RTI_13420285-1-1_Tratar e pintar a linha 18"-P-B10-122 e também a tomada do PI-1223028</t>
  </si>
  <si>
    <t>SS-1075/2025</t>
  </si>
  <si>
    <t>EBP[2030092362] Reparar suporte de fixação T - RV0126_D-13</t>
  </si>
  <si>
    <t>SS-1645/2025</t>
  </si>
  <si>
    <t>IST [ 2027375852] - Retirar grampo U fora de especificação e instalar abraçadeira metálica pintada na linha 6"-FW-A6R-557</t>
  </si>
  <si>
    <t>SS-897/2025</t>
  </si>
  <si>
    <t>STP [2029523237] - LP 009 - V-T7913 - Inspecionar Internamente (NR-13)</t>
  </si>
  <si>
    <t>SS-1003/2025</t>
  </si>
  <si>
    <t>EBP [2029644051] - LC-416 - T26-BL-1866 - Substituir válv</t>
  </si>
  <si>
    <t>SS-1376/2025</t>
  </si>
  <si>
    <t>EBP [2030014453] - LP 309 - Recompor integridade 1"-FL-T161042-01C02 - RTI =&gt; 13875532-2-127</t>
  </si>
  <si>
    <t>SS-1353/2025</t>
  </si>
  <si>
    <t>STP [2029675447] - LP 114 - [PP2026] E-T7701 - Adeq. Linha de Alívio (ZE-15162128)</t>
  </si>
  <si>
    <t>SS-1093/2025</t>
  </si>
  <si>
    <t>EBP[2030148443] -Conjunto de OM Estruturas Módulo-10 - Instalar proteção coletiva na parte superior anexa ao guarda corpo de projeção a escada de marinheiro</t>
  </si>
  <si>
    <t>SS-1703/2025</t>
  </si>
  <si>
    <t>IST [ 2030503968] - P05A - N WHRU -EL 46833 -Tratamento Mecânico e Pintura</t>
  </si>
  <si>
    <t>SS-1086/2025</t>
  </si>
  <si>
    <t>EBP[2030092529] Reparar suporte de fixação T - RV0129_D-9</t>
  </si>
  <si>
    <t>SS-1319/2025</t>
  </si>
  <si>
    <t>EBP [2028941000] - LC-409 - T-T1301 - Instalar extravasor</t>
  </si>
  <si>
    <t>SS-1352/2025</t>
  </si>
  <si>
    <t>STP [2029638272] - LP 113 - [PP2026] V-T7911 - Quebra onda (Chapa)</t>
  </si>
  <si>
    <t>SS-1284/2025</t>
  </si>
  <si>
    <t>STP [2022487950] - LP 054 - T62-FT-0701A: Subst. medidor [PP-2026]</t>
  </si>
  <si>
    <t>SS-634/2025</t>
  </si>
  <si>
    <t>PRO [2029152656] - LP-168 - 16"-W-B10-040 - Substituir Linha de Sucção da B-5124001B - RTA</t>
  </si>
  <si>
    <t>SS-1525/2025</t>
  </si>
  <si>
    <t>STP [2027713060] - LP 348 - [PP-2026] HCV RO-176: troca de tubbing (T61-HCV-0172)</t>
  </si>
  <si>
    <t>SS-1638/2025</t>
  </si>
  <si>
    <t>IST [2027731701] - Substituir trecho com reparo provisório na linha 10"-DA-B10S-132</t>
  </si>
  <si>
    <t>SS-1060/2025</t>
  </si>
  <si>
    <t>EST [2029277648] - LC-165 HVAC GGI Substituir conjunto</t>
  </si>
  <si>
    <t>SS-1084/2025</t>
  </si>
  <si>
    <t>EBP[2030092527] Reparar suporte de fixação T - RV0129_D-6</t>
  </si>
  <si>
    <t>STP [Conjunto] - TA-5412001 - Adequar a Instrumentação e Elétrica do Flare</t>
  </si>
  <si>
    <t>SS-1157/2025</t>
  </si>
  <si>
    <t>EBP[2029552942] - Realizar recomposição integral do revestimento interno do CI-5271601</t>
  </si>
  <si>
    <t>SS-1423/2025</t>
  </si>
  <si>
    <t>STP [2030475084] - LP-791 - 24''-F-B10-1254 - Substituir Estojos</t>
  </si>
  <si>
    <t>SS-1665/2025</t>
  </si>
  <si>
    <t>IST [ 2030573024] - C-UC-122501B: LINHAS DE SUCÇÃO DO COMPRESSOR URV-B ESTÃO COM APARENTE OXIDAÇÃO INTERNA</t>
  </si>
  <si>
    <t>SS-638/2025</t>
  </si>
  <si>
    <t>EBP [2030097421] - LC-644 Substituir suporte da linha 6"-P-G2-183 - Módulo 02B Setor Pipe rack</t>
  </si>
  <si>
    <t>SS-759/2025</t>
  </si>
  <si>
    <t>Teste</t>
  </si>
  <si>
    <t>SS-784/2025</t>
  </si>
  <si>
    <t>STP [2028578937] - Reparar piso gradeado conforme padrão PE-2E&amp;P-00761</t>
  </si>
  <si>
    <t>SS-1146/2025</t>
  </si>
  <si>
    <t>EBP[2030148438] - Módulo 03 - Instalar proteção coletiva em todos os patamares do T-Z-1235001</t>
  </si>
  <si>
    <t>SS-682/2025</t>
  </si>
  <si>
    <t>EBP [2027783316] - LC_0938 Abrangência P-53. Redução p/ Medidores.</t>
  </si>
  <si>
    <t>SS-686/2025</t>
  </si>
  <si>
    <t>STP [2030208194] - LC 1195 - Relocação da Proteção Catódica - Disciplina de Caldeiraria</t>
  </si>
  <si>
    <t>SS-1027/2025</t>
  </si>
  <si>
    <t>EBP [2029393869] - LC-402 - V-T7602 - Remover isolamento e aplicar pintura com proteção térmica</t>
  </si>
  <si>
    <t>SS-685/2025</t>
  </si>
  <si>
    <t>EBP [2029114330] - LP_0323 - Efetuar substituição de válvula do costado CW-919V</t>
  </si>
  <si>
    <t>SS-742/2025</t>
  </si>
  <si>
    <t>PRO [2029012689] - LP-625 - 4"-F-B10-183 - Substituir Trecho de Tubulação</t>
  </si>
  <si>
    <t>SS-1014/2025</t>
  </si>
  <si>
    <t>EBP [2023683845] - LC-110 - VOID AP-67 - Tratar e pintar regiões sem pintura</t>
  </si>
  <si>
    <t>SS-1044/2025</t>
  </si>
  <si>
    <t>EPB[2030145054] - Módulo 02B - Instalar proteção coletiva na parte superior anexa ao guarda corpo da escada de Marinheiro em plataforma acima dos compressores. localização: M-02B</t>
  </si>
  <si>
    <t>SS-1116/2025</t>
  </si>
  <si>
    <t>STP [2030092485] - Módulo-06 - Luminária com risco de queda, suporte de fixação com corrosão(DROPS ICQO-N2_M6_PO_RV0129_D-4_T)</t>
  </si>
  <si>
    <t>SS-1005/2025</t>
  </si>
  <si>
    <t>EBP [2029644056] - LC-418 - T26-BL-1909 - Substituir válv</t>
  </si>
  <si>
    <t>SS-972/2025</t>
  </si>
  <si>
    <t>EBP [2029516271] - LC-068 - T62-PSV-1003 - RETIRAR/ INSTALAR - CALIBRAÇÃO</t>
  </si>
  <si>
    <t>SS-676/2025</t>
  </si>
  <si>
    <t>EBP [2029970478] - LP-744 - 8"-H-C3-34641 - Substituir Trecho de Tubulação</t>
  </si>
  <si>
    <t>SS-887/2025</t>
  </si>
  <si>
    <t>EBP [2028177884] Substituir linha de 3"-P-GE-514002A do GE-514002A</t>
  </si>
  <si>
    <t>SS-813/2025</t>
  </si>
  <si>
    <t>IMO [2027759927] - LC 376 - Efetuar tratamento e pintura em todos os suportes de sustentação da derivação da linha 1"-IA-B3-037 com terminação nos vasos de pressão V-ADV-5420017/19.</t>
  </si>
  <si>
    <t>SS-944/2025</t>
  </si>
  <si>
    <t>EBP [2029515845] - LC-045 - T61-PSV-1028 - RETIRAR/ INSTALAR - CALIBRAÇÃO</t>
  </si>
  <si>
    <t>SS-982/2025</t>
  </si>
  <si>
    <t>EBP [2029516282] - LC-086 - T79-PSV-3005 - RETIRAR/ INSTALAR - CALIBRAÇÃO</t>
  </si>
  <si>
    <t>SS-964/2025</t>
  </si>
  <si>
    <t>EBP [2029516267] - LC-047 - T62-PSV-0300A-B - RETIRAR/ INSTALAR - CALIBRAÇÃO</t>
  </si>
  <si>
    <t>SS-647/2025</t>
  </si>
  <si>
    <t>STP [2030186059] - LC-652 Substituir estojos e porcas de fixação das válvulas de retenção instaladas na linha 4-PC-B32-117 no primeiro piso do módulo P03B</t>
  </si>
  <si>
    <t>SS-687/2025</t>
  </si>
  <si>
    <t>EBP [2022356597] - LC-678 P-UB-125101B-01: Substituir componentes: Tirantes, porcas, parafusos, porcas da base, cantoneiras de fixação, estojos e porcas dos bocais S1, S2, S3 e S4. Substituir também o</t>
  </si>
  <si>
    <t>SS-713/2025</t>
  </si>
  <si>
    <t>IST [2028629026] Realizar tratamento e pintura - (BE - 1ª até 4ª piso do casario)</t>
  </si>
  <si>
    <t>SS-780/2025</t>
  </si>
  <si>
    <t>EBP [2024970021] - LP 051 - [PP2026] Instalar Tie-in 8''-PGT720020-15C09 (Ref.ZS-13132827) - Verificar ZE (Sartório/Barroso) - (PP-2021)</t>
  </si>
  <si>
    <t>SS-1630/2025</t>
  </si>
  <si>
    <t>IST [2030654421] - Realizar reparo da escada de acesso ao separador HP (V-T6201A)</t>
  </si>
  <si>
    <t>SS-922/2025</t>
  </si>
  <si>
    <t>EBP [2029511213] - LC-015 - E-T1855 - Permutador de Calor - Apoiar Inspeção</t>
  </si>
  <si>
    <t>SS-862/2025</t>
  </si>
  <si>
    <t>IST [2025234996] Tratar e pintar a linha 4"-CI-B10S-504</t>
  </si>
  <si>
    <t>SS-1573/2025</t>
  </si>
  <si>
    <t>STP [2030096732] - LC_0928_RTI_12618007-13-13_Recomenda-se Substituição (reparo de caldeiraria) e tratamento/pintura dos equipamentos estabilizadores no convés A05 (Swivel Deck)</t>
  </si>
  <si>
    <t>SS-1768/2025</t>
  </si>
  <si>
    <t>STP[2030826356]-LC_1306_16154726_ TCA: FV-1223401 Oxidação Interna</t>
  </si>
  <si>
    <t>SS-1536/2025</t>
  </si>
  <si>
    <t>STP [2030423845] - LP-777 - VR73-508003 - Substituir Válvula</t>
  </si>
  <si>
    <t>SS-1489/2025</t>
  </si>
  <si>
    <t>STP[2030513620]-LC_1258_Realizar plano de pintura geral do Módulo PP-A05, PP-A06 e PP-A19</t>
  </si>
  <si>
    <t>SS-1611/2025</t>
  </si>
  <si>
    <t>STP [2030046188] - LP_0344- Apoio a inspeção NR-13 V-UC-122301B-02</t>
  </si>
  <si>
    <t>SS-1583/2025</t>
  </si>
  <si>
    <t>IST [2030579524] Recompor revestimento cimentício do B-122302F</t>
  </si>
  <si>
    <t>SS-1608/2025</t>
  </si>
  <si>
    <t>IST [2026249018] - LUPA 18 - T74-FX/FY-0100B - SUBSTITUIR TRECHO RETO.</t>
  </si>
  <si>
    <t>SS-1503/2025</t>
  </si>
  <si>
    <t>STP [2029675448] - LP 118 - T72-GL-2120 / Obstrução interna</t>
  </si>
  <si>
    <t>SS-1689/2025</t>
  </si>
  <si>
    <t>STP [2029459233]- LC-538 Substituir viga da fila 5, devido perda de massa decorrente corrosão generalizada LC-540 Substituir viga da fila A x 3-4, ( COBRAR SS CANCELADA)</t>
  </si>
  <si>
    <t>SS-1554/2025</t>
  </si>
  <si>
    <t>STP [2028758106] - Fabricação de berço para transporte da nova Baleeira 3BE</t>
  </si>
  <si>
    <t>SS-627/2025</t>
  </si>
  <si>
    <t>IMO [2027295534] - LC_97_CALD_Integridade do pipe rack NN1D (Atrás do casário - POPA) - Seção 2</t>
  </si>
  <si>
    <t>SS-712/2025</t>
  </si>
  <si>
    <t>EBP [2029234911] - LC-710 Substituir viga do suporte da linha 24-P-B10S-1056 no 2° piso do módulo P03A, no suporte S03</t>
  </si>
  <si>
    <t>SS-1162/2025</t>
  </si>
  <si>
    <t>EST [2029990787] - LC_1043_RTI_13952604-8-35_ Pintura na conexão com a viga principal da elevação - turret.</t>
  </si>
  <si>
    <t>SS-476/2025</t>
  </si>
  <si>
    <t>IST [2030017667]Realizar hidrojateamento e pintura do teto do P06</t>
  </si>
  <si>
    <t>SS-581/2025</t>
  </si>
  <si>
    <t>IMO [2026202480] - LC 004 - Instalação de Módulo de Acomodação</t>
  </si>
  <si>
    <t>SS-1673/2025</t>
  </si>
  <si>
    <t>STP- LC-540 Substituir viga da fila A x 3-4, ( COBRAR SS CANCELADA)</t>
  </si>
  <si>
    <t>STP [2027697454] - LP-336 - 2"-F-B10-1114 - Substituir Trecho de Tubulação</t>
  </si>
  <si>
    <t>SS-633/2025</t>
  </si>
  <si>
    <t>PRO [2023859344] - LP-019 - PSV-1231005A - Instalar PSV Reserva</t>
  </si>
  <si>
    <t>SS-711/2025</t>
  </si>
  <si>
    <t>EBP [2028323316] - LC-708 Substituir trechos de tubulação da linha 2-1/2"-CI-B10S-2101, que se encontram com processo corrosivo severo ou reparo por bandagem, no Main Deck em popa, próximo ao carrete</t>
  </si>
  <si>
    <t>SS-390/2025</t>
  </si>
  <si>
    <t>EBP [2029158238] - LP-563 - V-1223924 Substituir válvula (Bloqueio LIT-1223014A)</t>
  </si>
  <si>
    <t>SS-496/2025</t>
  </si>
  <si>
    <t>IST [2029277051]Substituir estojos e porcas tomada de 3/4 da linha PC-B32-2812</t>
  </si>
  <si>
    <t>SS-360/2025</t>
  </si>
  <si>
    <t>ROB [2027777014] - LP_1021 - EROSÃO DE ALMA E FLANGES NA VIGA LONGITUDINAL NA FILA 05B, EL.43100. RECOMENDA-SE SUBSTITUIÇÃO DO TRECHO DA VIGA. FOTO DSC0692.</t>
  </si>
  <si>
    <t>SS-532/2025</t>
  </si>
  <si>
    <t>EBP [2030131201/2030131205] - Recomposição PPCI Fire Wall Boreste P03B</t>
  </si>
  <si>
    <t>SS-1139/2025</t>
  </si>
  <si>
    <t>EST [2028234157] - LC_0987_RTI_13420285-5-13_Tratar e pintar a linha de 6 polegadas sem TAG, nas adjacências da TV-500</t>
  </si>
  <si>
    <t>SS-294/2025</t>
  </si>
  <si>
    <t>EBP [2028578607] Substituir Grade de Piso</t>
  </si>
  <si>
    <t>SS-874/2025</t>
  </si>
  <si>
    <t>STP [2029562675] Reparar linha 6"-P-X65A-284 e 6"-P-X65A-494 e suportes</t>
  </si>
  <si>
    <t>SS-494/2025</t>
  </si>
  <si>
    <t>EBP [2030099984] - LC-637 Substituir suportação provisória no suporte S03 instalado na linha 12"-PC-B32-023 - IS 5331.01.020 - Trecho localizado no quarto piso do módulo P03A</t>
  </si>
  <si>
    <t>SS-800/2025</t>
  </si>
  <si>
    <t>EBP [2027169931] - LP 061 - [PP2026] Pts de Acesso - AQL (T25) - (Caldeiraria) - (ZE-13655774)</t>
  </si>
  <si>
    <t>SS-244/2025</t>
  </si>
  <si>
    <t>ROB [2028265555] - LC_0997_RTI_12633187-5-24_Tratar e pintar as tubulações 2-F-B10-297A e 2-F-B10-284 A bem como válvulas, flanges, parafusos</t>
  </si>
  <si>
    <t>SS-364/2025</t>
  </si>
  <si>
    <t>EST [2027002068] - LC_0992_RTI_12873458-29-59_Tratar e pintar a linha do ISO 20-140 na região do Trecho da descarga da PSV-1223406A-RES</t>
  </si>
  <si>
    <t>SS-671/2025</t>
  </si>
  <si>
    <t>STP [2030156493] - LC-674 Substituir estojos e porcas das uniões flangeadas da linha 1½-P-B10S-2155 no Convés principal Bombordo, próximo a caverna 63. Após substituição dos estojos e porcas, a linha</t>
  </si>
  <si>
    <t>SS-614/2025</t>
  </si>
  <si>
    <t>IMO [2026240614] - LC 276 - Trocar corrimões, guarda corpo e viga de sustentação - mod.1/2 2° piso - SS 551/2023</t>
  </si>
  <si>
    <t>SS-487/2025</t>
  </si>
  <si>
    <t>STP[ 2030100752] - LC-631 Instalar grampo U e suporte na linha 6"-P-G2-181, realizar tratamento mecânico e pintura no ponto de contato - IS 1231.03.001 - Mód. 02B - Setor 03</t>
  </si>
  <si>
    <t>STP [2030091903] - LP 0339 - Apoio à inspeção NR-13 do V-UC-122301A-03</t>
  </si>
  <si>
    <t>SS-367/2025</t>
  </si>
  <si>
    <t>STP [2022887730] -LC_0995_RTI_6815755-32-32_Tratar e pintar as tubulações de 3/4" que derivam das linhas 8"-HW-C3-027 e 12"-HW-C3-043</t>
  </si>
  <si>
    <t>SS-850/2025</t>
  </si>
  <si>
    <t>IST [2029834590] Realizar tratamento mecânico e pintura nas linhas 4";6"-DA-B10S-5062</t>
  </si>
  <si>
    <t>SS-502/2025</t>
  </si>
  <si>
    <t>SS-639/2025</t>
  </si>
  <si>
    <t>EBP [2030100385] - LC-645 Instalar suporte nas linhas de 3"-P-G2-387 e 3/4"-P-G2-407 - Módulo 04A Setor 01</t>
  </si>
  <si>
    <t>SS-307/2025</t>
  </si>
  <si>
    <t>EBP [2027189058] Substituir as linhas 1"-DA-B10SG-693 e 1"-DA-B10SG-694</t>
  </si>
  <si>
    <t>STP [2029258079] - LC-249 P01A Plataforma do vaso EL.34203 V-UC-123101B-02</t>
  </si>
  <si>
    <t>SS-395/2025</t>
  </si>
  <si>
    <t>EBP [2029661126] - LP-555 - XV-1223007 Substituir válvula</t>
  </si>
  <si>
    <t>STP [2029012687] - LP-626 - 3"-FG-B10-037 - Substituir Trecho de Tubulação</t>
  </si>
  <si>
    <t>SS-471/2025</t>
  </si>
  <si>
    <t>IST [2030014587 ]Realizar hidrojateamento e pintura da rota de fuga de vante do N03 de bombordo a boreste.</t>
  </si>
  <si>
    <t>SS-555/2025</t>
  </si>
  <si>
    <t>ROB [2030064050] - LP 0334 - Apoio à Inspeção NR-13 no Vaso V-533601</t>
  </si>
  <si>
    <t>SS-558/2025</t>
  </si>
  <si>
    <t>ROB [2030063439] - LP 0325 - Apoio à Inspeção NR-13 no permutador P-122304</t>
  </si>
  <si>
    <t>SS-562/2025</t>
  </si>
  <si>
    <t>ROB [2030063441] - LP 0341 - Apoio à Inspeção NR-13 No P-UC-122301A-02</t>
  </si>
  <si>
    <t>SS-550/2025</t>
  </si>
  <si>
    <t>ROB [2030063445] - LP 0329 - Apoio à Inspeção NR-13 no Vaso TO-122301-A</t>
  </si>
  <si>
    <t>SS-652/2025</t>
  </si>
  <si>
    <t>STP [2030186063] - LC-656 Instalar grampo U no suporte S01 da linha 4-PC-B32-118 no primeiro piso do módulo P03A, próximo ao flotador A</t>
  </si>
  <si>
    <t>SS-1115/2025</t>
  </si>
  <si>
    <t>EBP[2030092484] - Módulo-06 - Luminária com risco de queda, suporte de fixação com corrosão(DROPS ICQO-N2_M6_PO_RV0129_D-2_T)</t>
  </si>
  <si>
    <t>SS-421/2025</t>
  </si>
  <si>
    <t>EBP [2028631385] - LC-612 Realizar tratamento e pintura na antepara do Casario (N2 - Vante)-Fotos DSC 2133 a 2142</t>
  </si>
  <si>
    <t>STP [2023002808] - LC-286 BDV-5140142C Substituir trecho da linha de dreno</t>
  </si>
  <si>
    <t>SS-1566/2025</t>
  </si>
  <si>
    <t>STP [2029180942] - LC-264 Realizar reparo na sala MC-C</t>
  </si>
  <si>
    <t>SS-1111/2025</t>
  </si>
  <si>
    <t>EST [2026210926] - LC_0669_PNT_ZR_12873458-17-31_Tratar e pintar o Stayamento (tirantes esticadores e olhais) da linha 34"-F-B6-127 do ISO 20-102</t>
  </si>
  <si>
    <t>SS-1562/2025</t>
  </si>
  <si>
    <t>STP [2029887910] - LP-780 - VET-5125010 e VET-5125011 - Substituir Válvula</t>
  </si>
  <si>
    <t>SS-1414/2025</t>
  </si>
  <si>
    <t>STP [2029729009] - LC-703 Realizar substituição dos estojos e porcas das conexões flangeadas na linha 3-PC-B32-166, no Main Deck, próximo aos vasos slop. Realizar preservação com pintura</t>
  </si>
  <si>
    <t>SS-1552/2025</t>
  </si>
  <si>
    <t>IST [2029612100] - LUPA 8 - Em tentativa de substituição da placa de medição, identificado imperramento do equipamento por corrosão. Necessário manutenção com equipamento despressurizado e/ou substitu</t>
  </si>
  <si>
    <t>SS-1463/2025</t>
  </si>
  <si>
    <t>STP [2030510483] - PC-1545 - ESTRUTURA - Aplicar PPCI</t>
  </si>
  <si>
    <t>SS-1405/2025</t>
  </si>
  <si>
    <t>STP [2029695099] Substituir Grade de Piso</t>
  </si>
  <si>
    <t>SS-1811/2025</t>
  </si>
  <si>
    <t>STP [CONJUNTO] Recomposição de PPCI nas estruturas do P-03B</t>
  </si>
  <si>
    <t>SS-1485/2025</t>
  </si>
  <si>
    <t>STP[2030513619]-LC_1254_Realizar plano de pintura do CP A-34</t>
  </si>
  <si>
    <t>SS-1356/2025</t>
  </si>
  <si>
    <t>EBP [2030385494] - PC-1403 - Tratar e pintar tubulação</t>
  </si>
  <si>
    <t>SS-1477/2025</t>
  </si>
  <si>
    <t>STP [2027502574] - PC-1556 - Reparar caldeiraria de estrutura</t>
  </si>
  <si>
    <t>SS-1359/2025</t>
  </si>
  <si>
    <t>STP [2029675454] - LP 125 - [PP-2026] Impl prot contra sobrepressão (ZE-13482611)</t>
  </si>
  <si>
    <t>SS-1592/2025</t>
  </si>
  <si>
    <t>EBP [2029515799] - Fabricar em FRP e substituir os trechos das linhas 6¿-DA-B10S-298, 2¿-DA-B10S-058, 1¿-DA-B10S-060, 6¿-DA-B10S-056, 1¿-DA-B10S-226 e 6¿-DA-B10S-057</t>
  </si>
  <si>
    <t>SS-1400/2025</t>
  </si>
  <si>
    <t>STP [2029249578] -Recomenda-se recompor proteção passiva fire proofing das bases do SG-122302A M3A</t>
  </si>
  <si>
    <t>SS-1624/2025</t>
  </si>
  <si>
    <t>IME [2029651124] Equipe UTC-21 - Mob Imediata Coord OFFSHORE Acommodation (Equipe Reduzida)</t>
  </si>
  <si>
    <t>STP [2029559241] - LP-002 - Apoio a Liberação Operacional</t>
  </si>
  <si>
    <t>SS-1394/2025</t>
  </si>
  <si>
    <t>IST [2030407718] Realizar hidrojateamento e pintura da área externo do quarto piso do P08</t>
  </si>
  <si>
    <t>STP [2029043021] - LP-787 - PDIT-1223030 - Substituir Tomada</t>
  </si>
  <si>
    <t>SS-1411/2025</t>
  </si>
  <si>
    <t>STP [2029269557] - LC-279 V-512501 Substituir linhas de gás do vaso</t>
  </si>
  <si>
    <t>SS-1667/2025</t>
  </si>
  <si>
    <t>DEQ [2028425617] DISPONIBILIDADE DE EQUIPAMENTOS - PARADA P-62 2025</t>
  </si>
  <si>
    <t>SS-1818/2025</t>
  </si>
  <si>
    <t>STP [2030744450] Recompor revestimento cimentício do B-122302E.</t>
  </si>
  <si>
    <t>SS-1817/2025</t>
  </si>
  <si>
    <t>STP [2030744446] Recompor revestimento cimentício do P-122305B.</t>
  </si>
  <si>
    <t>SS-1588/2025</t>
  </si>
  <si>
    <t>IST [2026249030] - LUPA 20 - SUBSTITUIR TRECHO RETO - T73-FX/FY-0400A</t>
  </si>
  <si>
    <t>SS-272/2025</t>
  </si>
  <si>
    <t>EST [2030096176] - LC_0986_RTI_12499542-2-4_Efetuar tratamento de superfície e pintura no trecho da tubulação 10"-P-B10-152-IP</t>
  </si>
  <si>
    <t>SS-1544/2025</t>
  </si>
  <si>
    <t>IST [2028732989] - Barco Acomodação - Identificado que a viga que suporta algumas eletrocalha está com erosão. Recomenda-se substituição ou remoção.</t>
  </si>
  <si>
    <t>SS-82/2025</t>
  </si>
  <si>
    <t>EST [2028540206] -LC_0892_RTI_10708266-9-9_Substituir ou Reestabelecer a integridade estrutural do suporte da linha 16"-P-C10-003</t>
  </si>
  <si>
    <t>SS-181/2025</t>
  </si>
  <si>
    <t>ROB [2028196193] - LC_0925_Nota para abertura e fechamento do equipamento VASO SEPARADOR V-UC-122301A-02 (SAP 183703) para inspeção conforme Plano de Inspeção 981584. * * Eq</t>
  </si>
  <si>
    <t>PRO [2023206858] - LP-011 - PSV-1223011 - Instalar PSV Reserva</t>
  </si>
  <si>
    <t>SS-39/2025</t>
  </si>
  <si>
    <t>STP [2023044411] - LC_0896_RTI_7685785-2-2_Providenciar reparo definitivo da tubulação 8"-COP-574, que encontra-se com abraçadeira</t>
  </si>
  <si>
    <t>SS-2141/2024</t>
  </si>
  <si>
    <t>EBP [2029183593] - LC-570 Substituir flange inferior da viga primária e suportes (aba)</t>
  </si>
  <si>
    <t>SS-199/2025</t>
  </si>
  <si>
    <t>ROB [2028981943] - LC_0945_RTI_12633030-1-24_Reparo das partes danificadas da viga no Pipe Rack 3 na viga principal (PS 200x200x8,0x6,3 ASTM-A36)</t>
  </si>
  <si>
    <t>SS-477/2025</t>
  </si>
  <si>
    <t>IST [2030017668]Realizar hidrojateamento e pintura do piso do deck de mergulho de popa boreste</t>
  </si>
  <si>
    <t>SS-292/2025</t>
  </si>
  <si>
    <t>EBP [2028578097] Substituir Grade de Piso</t>
  </si>
  <si>
    <t>SS-574/2025</t>
  </si>
  <si>
    <t>STP [2030092346] Módulo Deck Baleeiras - Reparar/Substituir guarda corpo.</t>
  </si>
  <si>
    <t>SS-1312/2025</t>
  </si>
  <si>
    <t>IST [2030264185] Realizar tratamento mecânico e aplicar pintura de preservação, na estrutura inferior do passadiço da cabine de comando e casa de máquinas,nos pontos que apresentam corrosão.</t>
  </si>
  <si>
    <t>SS-273/2025</t>
  </si>
  <si>
    <t>EBP [2028578941] Substituir Grade de Piso</t>
  </si>
  <si>
    <t>SS-733/2025</t>
  </si>
  <si>
    <t>STP [2030210037] - LC-689 Substituir parafusos (do corpo da válvula), estojos e porcas (das uniões flangeadas) das duas válvulas da linha 1"-PC-B32-2876, no primeiro piso do módulo P03B</t>
  </si>
  <si>
    <t>STP [2029269548] - LC-225 P07 Item 03 Substituição das estruturas e grades de piso na plataforma do TQ-UT-Z-12510105A EL.40403</t>
  </si>
  <si>
    <t>SS-2177/2024</t>
  </si>
  <si>
    <t>ROB [2028720511] - LC_1072 - Corrosão moderada na junção estrutural das vigas secundárias com a perna principal.</t>
  </si>
  <si>
    <t>STP [002029612438] - LP-366 - 4"-F-BX18-171 - Substituir Trecho de Tubulação</t>
  </si>
  <si>
    <t>SS-2083/2024</t>
  </si>
  <si>
    <t>STP [CONJUNTO] - PC-0878 - Caldeiraria de Grade de Piso do M-21C</t>
  </si>
  <si>
    <t>SS-135/2025</t>
  </si>
  <si>
    <t>STP [2029597544] - LP-542 - TQ-533607 Instalar Bypass com filtro (ZE 13611326)</t>
  </si>
  <si>
    <t>SS-205/2025</t>
  </si>
  <si>
    <t>ROB [2024027218] - LC_0950_Recomenda-se reparo de caldeiraria (substituição) e tratamento/pintura do contraventamento (BE - FR.85 a FR.86) - Fila B3)</t>
  </si>
  <si>
    <t>SS-69/2025</t>
  </si>
  <si>
    <t>IST [2030017025] Realizar hidrojateamento e pintura do piso da baleeira 6, bombordo, elevação EL.+34803, conforme área hachurada em lilás no anexo. Área estimada de pintura de 75m².</t>
  </si>
  <si>
    <t>STP [2027742441] - LP-338 - 1"-F-B9-1220 - Substituir Trecho de Tubulação</t>
  </si>
  <si>
    <t>SS-2118/2024</t>
  </si>
  <si>
    <t>EST [2029989895] - LC_1055_RTI_12656219-2-6_ Reparo de caldeiraria e pintura na estrutura da caverna "89 A" (fila "A6")</t>
  </si>
  <si>
    <t>SS-1243/2025</t>
  </si>
  <si>
    <t>STP [2029597352] - LP 289 - [PP-2026]T62-LCV-0101B: Subst. Válvula</t>
  </si>
  <si>
    <t>SS-115/2025</t>
  </si>
  <si>
    <t>EBP [2029597829] - LP-198 - VET-1223519 - Substituir válvula (montante LV-1223005B1)</t>
  </si>
  <si>
    <t>SS-127/2025</t>
  </si>
  <si>
    <t>EBP [2029597830] - LP-314 - FIT-5412001B-Criar Ponto Amostragem (ZE 14199994)</t>
  </si>
  <si>
    <t>SS-814/2025</t>
  </si>
  <si>
    <t>IMO [2027759623] - LC 382 - Realizar tratamento mecânico e pintura das linhas 1"-IA-B3-032 e 1"-IA-B3-040.</t>
  </si>
  <si>
    <t>SS-213/2025</t>
  </si>
  <si>
    <t>EBP [2028519460] Substituição de guarda corpo FRP</t>
  </si>
  <si>
    <t>SS-26/2025</t>
  </si>
  <si>
    <t>STP [2029882281] - PC-1323 - Instalar suportes de Detector chama no M-01</t>
  </si>
  <si>
    <t>SS-55/2025</t>
  </si>
  <si>
    <t>EBP [2029301453] - LP-180 - V-12231021 - Substituir válvula (by pass V-TO-122301A)</t>
  </si>
  <si>
    <t>SS-19/2025</t>
  </si>
  <si>
    <t>IST [2030014364] Tratar e pintar trechos com corrosão da linha 6-DA-B10S-3050, localizada próximo ao piso, ao lado da UQ-126101C e no teto do 3° piso do P06.</t>
  </si>
  <si>
    <t>STP [2029513857] LC_0882 - Realizar a Instalação de borboletas (brackets) na região do Turret</t>
  </si>
  <si>
    <t>SS-830/2025</t>
  </si>
  <si>
    <t>SS-116/2025</t>
  </si>
  <si>
    <t>EBP [2029597826] - LP-199 - VET-1223520 - Substituir válvula (jusante LV-1223005B1)</t>
  </si>
  <si>
    <t>SS-2148/2024</t>
  </si>
  <si>
    <t>EST [2029991827] - LC_1055_RTI_12656219-2-6_ Reparo de caldeiraria e pintura na estrutura da caverna "89 A" (fila "A6") do pipe rack 04.</t>
  </si>
  <si>
    <t>PRO [2018681350] - LP-128 - 3"-SW-B12-1151 - Substituir Trecho de Tubulação</t>
  </si>
  <si>
    <t>SS-489/2025</t>
  </si>
  <si>
    <t>EBP [2030100755] - LC-633 Substituir ou recompor suporte da linha de 8"-P-G2-16 - IS 1231.03.011 Mód. 04A - Setor S01</t>
  </si>
  <si>
    <t>SS-1989/2024</t>
  </si>
  <si>
    <t>STP [2025258733] - LP-135 - VET-5412006 - Substituir válvula (jusante FV-5412001)</t>
  </si>
  <si>
    <t>SS-1466/2025</t>
  </si>
  <si>
    <t>STP[2030510710]-LC_1219_Realizar plano de pintura do CP A-36</t>
  </si>
  <si>
    <t>SS-449/2025</t>
  </si>
  <si>
    <t>STP [2029101215] - LC-309 XV-1223597 Substituir válvula</t>
  </si>
  <si>
    <t>STP [2029267543] - LC-132 P05B Fixar grade de piso com pinos</t>
  </si>
  <si>
    <t>SS-2058/2024</t>
  </si>
  <si>
    <t>EBP [2029457720] - LC-534 Substituir trechos - Elevação +8780 - Viga - Filas: (B) x (1-2)</t>
  </si>
  <si>
    <t>SS-824/2025</t>
  </si>
  <si>
    <t>SS-315/2025</t>
  </si>
  <si>
    <t>STP [2030099467] - LC_0923 - Recompor integridade estrutural da linha 24"-BG-540</t>
  </si>
  <si>
    <t>SS-1244/2025</t>
  </si>
  <si>
    <t>STP [2029597351] - LP 288 - [PP-2026]T62-LCV-0101A: Subst. Válvula</t>
  </si>
  <si>
    <t>SS-95/2025</t>
  </si>
  <si>
    <t>STP [2028260414] - LP_150_ 12"-P-B10-072/073 e 16"-P-B10-006/007: Reestab. a Integrid. Física da Tub. e Recomp. o Isol. Térmico</t>
  </si>
  <si>
    <t>SS-150/2025</t>
  </si>
  <si>
    <t>ROB [2026377380] - LC_0910__Fabricar e instalar placa de orifício a jusante da BDV-1223008, conforme especificação em anexo</t>
  </si>
  <si>
    <t>SS-1752/2025</t>
  </si>
  <si>
    <t>STP[2030810570]-LC_1003-001_16165357_Tanque 5C_ Apoio nos serviços do tanque</t>
  </si>
  <si>
    <t>SS-893/2025</t>
  </si>
  <si>
    <t>STP [2029528695] - LP 002 - Apoio a Liberação Operacional - [PP-2026]</t>
  </si>
  <si>
    <t>SS-908/2025</t>
  </si>
  <si>
    <t>STP [2029528700] - LP 028 - T73-FX/FY-0400A_Substituir Trecho Reto (V-T7305) (6'' 1500#)</t>
  </si>
  <si>
    <t>SS-2117/2024</t>
  </si>
  <si>
    <t>STP [2029989894] - LC_1035 - flange da coluna com erosão localizada, recomenda-se substituição de trecho (recorte) na chapa com dano.</t>
  </si>
  <si>
    <t>SS-1184/2025</t>
  </si>
  <si>
    <t>EBP[2029191328] - Módulo 02 A - Adequação de suporte da linha 14"-PC-BX16-176</t>
  </si>
  <si>
    <t>SS-1792/2025</t>
  </si>
  <si>
    <t>STP [2029035756] Substituir estojos e porcas corroídos presentes na linha 3"-P-B21-216, no lado oposto da PSV, incluindo serviço de preseervação nos componentes</t>
  </si>
  <si>
    <t>SS-1777/2025</t>
  </si>
  <si>
    <t>STP [2029540458] - LC-004 - Adequação do descarte de água de drenagem</t>
  </si>
  <si>
    <t>SS-58/2025</t>
  </si>
  <si>
    <t>EBP [2024372185] - LP-182 - V-12231125 - Substituir válvula (P-122301C)</t>
  </si>
  <si>
    <t>SS-1238/2024</t>
  </si>
  <si>
    <t>EBP[2029663589] Módulo HPU - Instalar correntes nas escadas de marinheiro.</t>
  </si>
  <si>
    <t>SS-1213/2024</t>
  </si>
  <si>
    <t>STP [CONJUNTO] - PC-0123 - Substituir grade de piso</t>
  </si>
  <si>
    <t>EST [CONJUNTO] - PC-0205 - ESTRUTURA - Reparar caldeiraria de estrutura</t>
  </si>
  <si>
    <t>SS-1087/2024</t>
  </si>
  <si>
    <t>STP [2029067916] - LC_0663 - Tratamento e pintura da estrutura abaixo da tela do heliponto</t>
  </si>
  <si>
    <t>SS-731/2025</t>
  </si>
  <si>
    <t>STP [Conjunto] - Calibração de PSVs</t>
  </si>
  <si>
    <t>SS-1134/2024</t>
  </si>
  <si>
    <t>EBP [2029612327] - LP-465 - 1.1/2"-SW-B12-410 - Substituir Trecho de Tubulação</t>
  </si>
  <si>
    <t>SS-1073/2024</t>
  </si>
  <si>
    <t>RTB [2027521524] - 2"-DA-B10S-049 Substituir trecho com bandagem</t>
  </si>
  <si>
    <t>SS-964/2024</t>
  </si>
  <si>
    <t>STP [2025715026] - PC-0398- Instalar grampos U</t>
  </si>
  <si>
    <t>EBP [2026202480]- LC 004 - Cobertura e Fechamento de acesso ao MDA</t>
  </si>
  <si>
    <t>SS-1035/2024</t>
  </si>
  <si>
    <t>RTB [2027928252] - 3"-FG-E1-005 Realizar reparo de caldeiraria no trecho da linha</t>
  </si>
  <si>
    <t>PRO [2023206789] - LP-010 - PSV-1223013 - Instalar PSV Reserva</t>
  </si>
  <si>
    <t>SS-1071/2024</t>
  </si>
  <si>
    <t>RTB [2027280716] - 2"-DA-B10S-043 Substituir linha com reparos de bandagem engenheirada</t>
  </si>
  <si>
    <t>SS-851/2024</t>
  </si>
  <si>
    <t>RTB[2027502574] - Módulo M09 - Subsituição do guarda corpos e reparo de caldeiraria nos suportes de fixação das escadas.</t>
  </si>
  <si>
    <t>SS-1164/2024</t>
  </si>
  <si>
    <t>STP [2028664950] - LP-702 - 1"-FG-E10-1021-PP - Substituir Trecho de Tubulação</t>
  </si>
  <si>
    <t>SS-1226/2024</t>
  </si>
  <si>
    <t>EBP[2029662849] + Conjunto de OM's - Pipe Rack - Reparar /substituir suporte e mastro.</t>
  </si>
  <si>
    <t>SS-1273/2024</t>
  </si>
  <si>
    <t>IST [2028631706] - Tratamento e pintura dos suportes e estrutura do Risers e Pull in/Pull out (Entre os FR.89 até FR.94),Com corrosão superficial a moderada. DL SS-891/23 ZR:13551790-1-1 (IMETAME) B</t>
  </si>
  <si>
    <t>SS-1147/2024</t>
  </si>
  <si>
    <t>EST [2027104450] - LP-627 - 2"-F-B10-1057 - Substituir Trecho de Tubulação</t>
  </si>
  <si>
    <t>SS-1000/2024</t>
  </si>
  <si>
    <t>RTB [2028323316] - 2-1/2"-CI-B10S-2101 Substituir trechos de tubulação da linha</t>
  </si>
  <si>
    <t>SS-1211/2024</t>
  </si>
  <si>
    <t>EBP [2029661734] - PC-0338 - Substituir tubulação</t>
  </si>
  <si>
    <t>SS-903/2024</t>
  </si>
  <si>
    <t>EBP [2029269549] - LC-241 - P07 - Item 08: Plat. Do tanque BB - EL.44203</t>
  </si>
  <si>
    <t>SS-1342/2024</t>
  </si>
  <si>
    <t>EST [2029277736] Conjunto- LC-94 ADV-5420534:Substituir válvulas</t>
  </si>
  <si>
    <t>EBP [2029012647] - LP-700 - 12"-F-B10-042 - Substituir Trecho de Tubulação</t>
  </si>
  <si>
    <t>SS-1331/2024</t>
  </si>
  <si>
    <t>EST [2026262650] Conjunto - ADV-5420524:Substituir válvulas</t>
  </si>
  <si>
    <t>SS-1252/2024</t>
  </si>
  <si>
    <t>EBP [CONJUNTO] - Realizar tratamento e pintura na Convés Principal ¿ Popa BE ¿ CP-A03</t>
  </si>
  <si>
    <t>SS-1257/2024</t>
  </si>
  <si>
    <t>EBP [CONJUNTO] - Realizar tratamento e pintura na Praça_de_Máquinas_PMEP_A10_Estrado_Principal</t>
  </si>
  <si>
    <t>SS-1258/2024</t>
  </si>
  <si>
    <t>EBP [CONJUNTO] - Realizar tratamento e pintura na Casa_de_Bombas_CBEP_A05A_Estrado_Principal</t>
  </si>
  <si>
    <t>SS-1113/2024</t>
  </si>
  <si>
    <t>EBP [2028716459] - Instalação de painel de piso gradeado na região entre cavernas 45 a 53 BE da Plataforma P-31</t>
  </si>
  <si>
    <t>SS-1118/2024</t>
  </si>
  <si>
    <t>EBP [2028716398] - Substituição de painel de piso gradeado na escada de acesso para a plataforma do Manifold</t>
  </si>
  <si>
    <t>SS-1126/2024</t>
  </si>
  <si>
    <t>STP [2028716881] - Substituição de painel de piso gradeado da plataforma de acesso à tubulação 16"-P-B10-316</t>
  </si>
  <si>
    <t>SS-934/2025</t>
  </si>
  <si>
    <t>EBP [2029516266] - LC-052 - T62-PSV-0300A-A - RETIRAR/ INSTALAR - CALIBRAÇÃO</t>
  </si>
  <si>
    <t>SS-847/2024</t>
  </si>
  <si>
    <t>STP [2029267485] - Módulo M09 - PISO03 - Substituir Suportes e grampos</t>
  </si>
  <si>
    <t>SS-1261/2024</t>
  </si>
  <si>
    <t>EBP[2029413140] Cabine de Proa - Reparar/substituir suporte e vigas.</t>
  </si>
  <si>
    <t>SS-1239/2024</t>
  </si>
  <si>
    <t>EBP[2029662748] Módulo 02A - Reparar/substituir as escadas e guarda corpos .</t>
  </si>
  <si>
    <t>SS-1265/2024</t>
  </si>
  <si>
    <t>EBP [2026460621] + Conjunto de OM's - Main Deck - Tratamento e pintura em tubulação ,estruturas e acessórios.</t>
  </si>
  <si>
    <t>SS-1049/2024</t>
  </si>
  <si>
    <t>RTB [2026039689] - 4"-DA-B10S-157 Substituir trecho da linha com corrosão</t>
  </si>
  <si>
    <t>SS-1040/2024</t>
  </si>
  <si>
    <t>RTB [2026391064] - 3.4-P-B3H-2212 Substituir trecho da linha</t>
  </si>
  <si>
    <t>SS-893/2024</t>
  </si>
  <si>
    <t>EBP [2029267542] - LC-143 P04BxP05B - Skid de Processo - EL.34203</t>
  </si>
  <si>
    <t>SS-864/2024</t>
  </si>
  <si>
    <t>EBP [2029267543] - LC-132 P05B - Drenos - EL.34203 - Foto DSC 4805</t>
  </si>
  <si>
    <t>STP [2029567260] - PC-0482 - Fixar suporte</t>
  </si>
  <si>
    <t>SS-1095/2024</t>
  </si>
  <si>
    <t>PRO [CONJUNTO] - PC-0331 - Substituir grampos U</t>
  </si>
  <si>
    <t>SS-1004/2024</t>
  </si>
  <si>
    <t>RTB [2029424742] - 2"-W-B3-066 e 2"-W-B3-067 Realizar reparo definitivo conforme ASME PCC2 ou substituir trechos das linhas</t>
  </si>
  <si>
    <t>SS-1210/2024</t>
  </si>
  <si>
    <t>IST [2027932532] - Reparo da escada de ligação entre deck principal e primeiro deck de acesso ao deck das baleeiras de bombordo. Avaliar substituição por fibra. Pendência ABS "Portside stair escape ro</t>
  </si>
  <si>
    <t>STP [2028425617] - LP-001 - Plano de Infraestrutura</t>
  </si>
  <si>
    <t>SS-861/2024</t>
  </si>
  <si>
    <t>STP [2029269556] - LC-129 Substituir grades e estrutura de acesso. GD-526003</t>
  </si>
  <si>
    <t>SS-819/2024</t>
  </si>
  <si>
    <t>EBP [2022979297] + CONJUNTO DE OMs- Módulo M09 - SETOR 01 - Tratamento e Pintura</t>
  </si>
  <si>
    <t>SS-1129/2024</t>
  </si>
  <si>
    <t>EBP [2029611494] - LP-364 - 6"-PCW-B11-010-HC - Substituir Juntas de vedação</t>
  </si>
  <si>
    <t>SS-642/2024</t>
  </si>
  <si>
    <t>EBP [2028889892] - LP_105 - Substituir filtro a montante da bomba B-524101-B</t>
  </si>
  <si>
    <t>SS-663/2024</t>
  </si>
  <si>
    <t>STP [2027242890] - LP-357 - 14"-PCW-B11-004 - Substituir Trecho de Tubulação</t>
  </si>
  <si>
    <t>SS-580/2024</t>
  </si>
  <si>
    <t>RTB [2026000476] - Módulo P04B - Recomenda-se reparo de caldeiraria nas almas das vigas e tratamento/pintura em toda estrutura (vigas e colunas)</t>
  </si>
  <si>
    <t>SS-608/2024</t>
  </si>
  <si>
    <t>ENG [2028627436] -Durante a inspeção de segundo ciclo de estrutura TOPSIDE, foi identificado que a estrutura do Bote de resgate apresentando corrosão superficial a moderada, realizar tratamento e</t>
  </si>
  <si>
    <t>SS-677/2024</t>
  </si>
  <si>
    <t>STP [2029317938] - PC-0039 - Plano de Pintura do M-16 - Main Deck Boreste</t>
  </si>
  <si>
    <t>SS-749/2024</t>
  </si>
  <si>
    <t>EBP [2029422884] - LC 050 - Refazer a suportação da linha ½"-CNI-B3-014</t>
  </si>
  <si>
    <t>SS-841/2024</t>
  </si>
  <si>
    <t>STP [2027715568] - Módulo M09 - PISO02- Instalar sela soldada na geratriz inferior das tubulações 10"-W-B10-1017 e 10"-W-B10-1023</t>
  </si>
  <si>
    <t>SS-951/2024</t>
  </si>
  <si>
    <t>EBP [2028984954] Módulo P02B - Conexão da escada com a viga do patamar de acesso está apresentando corrosão moderada. Recomenda-se reparo/ substituição. * * Localização: * Conexão da Escada EL.41703</t>
  </si>
  <si>
    <t>SS-831/2024</t>
  </si>
  <si>
    <t>EBP [2029188646] + CONJUNTO DE OMs- Módulo M09 - EL.45630 - Tratamento e Pintura</t>
  </si>
  <si>
    <t>SS-904/2024</t>
  </si>
  <si>
    <t>EBP [2029269549] - LC-242 - P07 - Item 11: Plat. De operação do D-125101</t>
  </si>
  <si>
    <t>SS-537/2024</t>
  </si>
  <si>
    <t>RTB [2028472703] - Identificado que a viga do eixo H.2 e 1.2 esta apresentando esfoliação. Recomenda-se reparo / Substituição. * * Localização: * Viga Eixo 1.2 - EL.35041 (Det. in</t>
  </si>
  <si>
    <t>SS-512/2024</t>
  </si>
  <si>
    <t>STP [2029352792] - LP421 - V-1210439 Substituir válvula</t>
  </si>
  <si>
    <t>SS-753/2024</t>
  </si>
  <si>
    <t>STP [2029429394] - LC 132 - Recuperar suporte SGU 3 da linha 10"-P-G2-324.</t>
  </si>
  <si>
    <t>SS-1479/2024</t>
  </si>
  <si>
    <t>EST [2029277569] - LC-210 TQ-512203A Realizar tratamento mecânico e pintura</t>
  </si>
  <si>
    <t>SS-635/2024</t>
  </si>
  <si>
    <t>STP [2027715571] - LP-343 - 10"-W-B10-1018 - Substituir Trecho de Tubulação</t>
  </si>
  <si>
    <t>STP [2029328000] - PC-0016 - Reforçar suportação da linha da FV-1251124</t>
  </si>
  <si>
    <t>SS-740/2024</t>
  </si>
  <si>
    <t>STP [2028301542] - LC 403 - Plano de Pintura Sub-área PP_A03 - Pipe Rack 2ª Elevação</t>
  </si>
  <si>
    <t>SS-772/2024</t>
  </si>
  <si>
    <t>STP [2029443713] - LP471 - SG-122301B Realizar pintura interna</t>
  </si>
  <si>
    <t>SS-776/2024</t>
  </si>
  <si>
    <t>STP [2025119484] - LP-492 - V-533601B - Realizar reparo interno</t>
  </si>
  <si>
    <t>SS-812/2024</t>
  </si>
  <si>
    <t>EBP [2029277335] - LC 118 - ESCADA P05B 1º P x MEZANINO BE ISOLADA</t>
  </si>
  <si>
    <t>SS-992/2024</t>
  </si>
  <si>
    <t>EST [CONJUNTO] - PC-0118 - SUPORTE - Substituir suporte</t>
  </si>
  <si>
    <t>SS-848/2024</t>
  </si>
  <si>
    <t>STP [2028985506] Módulo P07 - Escada de acesso EL. 34203 x 40403 reparo/ substituição</t>
  </si>
  <si>
    <t>SS-942/2025</t>
  </si>
  <si>
    <t>EBP [002029511216] - LC-022 - T-T1602 - Tanque de Serviço - Apoiar Inspeção</t>
  </si>
  <si>
    <t>SS-1094/2024</t>
  </si>
  <si>
    <t>EBP [2028930624] - Restabelecer a integridade da escada de acesso ao topo do vaso de slop do turret V-533605</t>
  </si>
  <si>
    <t>SS-1059/2024</t>
  </si>
  <si>
    <t>RTB [2027577259] - 4"-DA-B10S-4012 Recompor trecho da linha com corrosão e furo passante</t>
  </si>
  <si>
    <t>SS-1045/2024</t>
  </si>
  <si>
    <t>RTB [2027988794] - 2"-DA-B10S-1594 Substituir trecho da linha com corrosão</t>
  </si>
  <si>
    <t>SS-1329/2024</t>
  </si>
  <si>
    <t>EST [2029101222] Conjunto -LC-042 - ADV-5424538:Substituir válvulas</t>
  </si>
  <si>
    <t>SS-804/2024</t>
  </si>
  <si>
    <t>EBP [2029467526] - LP307 - 1.1/2"-P-B10S-103-HC Recompor Dreno</t>
  </si>
  <si>
    <t>SS-1084/2024</t>
  </si>
  <si>
    <t>EST [2029588468] - PC - 0117 - SUPORTE - Confeccionar suporte</t>
  </si>
  <si>
    <t>SS-911/2024</t>
  </si>
  <si>
    <t>EBP[2029523546] - Módulo 09 - Piso01 - Substituir estojos,instalar barra de acetal e relocar placa no permutador.</t>
  </si>
  <si>
    <t>SS-735/2024</t>
  </si>
  <si>
    <t>STP [2028301544] - LC_0404 - Plano de Pintura Sub-área PP_A14 -1ª Elevação de Produção</t>
  </si>
  <si>
    <t>SS-1282/2024</t>
  </si>
  <si>
    <t>IST [2029116233] -Efetuar adequação da região da antiga baleeira 6 para ponto alternativo de conexão de GAGWAY para barco de acomodação (ACCOMMODATION): _ Remoção dos turcos e redutor _ Recomposição d</t>
  </si>
  <si>
    <t>SS-1160/2024</t>
  </si>
  <si>
    <t>SS-733/2024</t>
  </si>
  <si>
    <t>STP [2028301541] - LC_0402 - Plano de Pintura - Sub-área PP_A03 - Pipe Rack</t>
  </si>
  <si>
    <t>SS-1209/2024</t>
  </si>
  <si>
    <t>IST [2028534788] - Recomenda-se reparo de caldeiraria e tratamento/pintura na estrutura da escada e guarda-corpo (BE da 4ª para 5ª elevação), pois está apresentando corrosão por esfoliação e erosão. R</t>
  </si>
  <si>
    <t>SS-1264/2024</t>
  </si>
  <si>
    <t>IST [2028689981] - Recomenda-se tratamento e pintura da estrutura e contraventamento do Casario (Vante - N3), com corrosão superficial a moderada e por esfoliação. Relatório em anexo, verificar as fot</t>
  </si>
  <si>
    <t>SS-78/2025</t>
  </si>
  <si>
    <t>EBP [2029340524] - LP364 - 1"-HW-C3-2541 Substituir estojos e porcas</t>
  </si>
  <si>
    <t>SS-1291/2024</t>
  </si>
  <si>
    <t>EBP [CONJUNTO] - Realizar tratamento e pintura das tubulações na Planta_de_Processo</t>
  </si>
  <si>
    <t>SS-1143/2024</t>
  </si>
  <si>
    <t>EBP [2029130426] - LP-623 - 4"-F-B9-1074 - Substituir Trecho de Tubulação</t>
  </si>
  <si>
    <t>SS-1341/2024</t>
  </si>
  <si>
    <t>EST [2029277693] Conjunto -LC-88 ADV-5420521:Substituir válvulas</t>
  </si>
  <si>
    <t>SS-761/2024</t>
  </si>
  <si>
    <t>EST [CONJUNTO] - ZS_14719264_TO-122302-A: Insp Int NR-13 e RTIs</t>
  </si>
  <si>
    <t>SS-758/2024</t>
  </si>
  <si>
    <t>EBP [2028187372] - LP 055 - SG-122303-A: Inspeção Interna NR-13</t>
  </si>
  <si>
    <t>SS-434/2024</t>
  </si>
  <si>
    <t>STP [2024874582] - LP081 - V-5111491 Substituir válvula (by pass FV-5111011)</t>
  </si>
  <si>
    <t>SS-773/2024</t>
  </si>
  <si>
    <t>EBP [2029443716] - LP472 - P-122304B-01 Realizar usinagem de campo</t>
  </si>
  <si>
    <t>SS-860/2024</t>
  </si>
  <si>
    <t>STP [2025518473] - Módulo M09 - PISO01- Instalar suporte,grampo U e barra de acetal no Sistema de Compressão de Gás.</t>
  </si>
  <si>
    <t>SS-1146/2024</t>
  </si>
  <si>
    <t>EBP [2029012687] - LP-626 - 3"-FG-B10-037 - Substituir Trecho de Tubulação</t>
  </si>
  <si>
    <t>SS-1061/2024</t>
  </si>
  <si>
    <t>RTB [2022287183] - 6"-D-B10S-094 Substituir trecho da linha</t>
  </si>
  <si>
    <t>SS-908/2024</t>
  </si>
  <si>
    <t>EBP [2029189546] - Main Deck - CAV-71 - Tratar e pintar tubulação.</t>
  </si>
  <si>
    <t>SS-795/2024</t>
  </si>
  <si>
    <t>STP [2027731701] - LP383 - 10"-DA-B10S-132 Substituir trecho linha</t>
  </si>
  <si>
    <t>SS-894/2024</t>
  </si>
  <si>
    <t>EBP [2029523551] - Módulo M23 - Tratar e pintar Convéns e Estruturas Auxiliares.</t>
  </si>
  <si>
    <t>SS-1086/2024</t>
  </si>
  <si>
    <t>EBP [2025980376] - LP065 - V-1210759 Substituir válvula (montante HCV-1210012B)</t>
  </si>
  <si>
    <t>SS-1024/2024</t>
  </si>
  <si>
    <t>RTB [2027351007] - 4"-DA-B10S-3056 Substituir trechos de tubulação da linha, que apresenta reparos por bandagem</t>
  </si>
  <si>
    <t>SS-685/2024</t>
  </si>
  <si>
    <t>EBP [CONJUNTO] - PC-0041 - Plano de Pintura do M-18 - 1º Piso Deck A ao 5º Piso Deck E</t>
  </si>
  <si>
    <t>SS-1185/2024</t>
  </si>
  <si>
    <t>EBP [2027350658] - PC-0146 - Instalar postes de PRFV</t>
  </si>
  <si>
    <t>SS-581/2024</t>
  </si>
  <si>
    <t>RTB [2028984298] - Módulo P04B -Reparo de caldeiraria e tratamento/pintura na estrutura de fixação da escada de acesso aos painéis hidraúlicos (na frente da sala dos operadores),</t>
  </si>
  <si>
    <t>SS-979/2024</t>
  </si>
  <si>
    <t>EBP [2029277493] - LC-151 5º Piso P-06 - Guarda-Corpo - Bombordo</t>
  </si>
  <si>
    <t>SS-1225/2025</t>
  </si>
  <si>
    <t>EBP [2029773780] - LP 335 - PP-2026/ sdv dos poços: Subst. Válvula (Reserva) - T61-SDV-0180-RESERVA (8'' 1500#)</t>
  </si>
  <si>
    <t>SS-2066/2024</t>
  </si>
  <si>
    <t>SS-151/2025</t>
  </si>
  <si>
    <t>ROB [2026377363] - LC_0911_Fabricar e instalar placa de orifício a jusante da BDV-1223033, conforme especificação em anexo</t>
  </si>
  <si>
    <t>SS-384/2025</t>
  </si>
  <si>
    <t>EBP [2029655725] - LP-554 - V-5124459 Substituir válvula (Montante FT-512403A)</t>
  </si>
  <si>
    <t>SS-1159/2025</t>
  </si>
  <si>
    <t>EBP [2028858756] + CONJUNTO DE OMs - Main deck BB - Tratamento e Pintura</t>
  </si>
  <si>
    <t>SS-1713/2025</t>
  </si>
  <si>
    <t>STP [2030687582]- Chapas do Estoque Mínimo 7BE</t>
  </si>
  <si>
    <t>SS-1872/2024</t>
  </si>
  <si>
    <t>EBP [2029670519] [Conjunto] - LC-467 Substituir Vedação Junta Dresser Vent (Junta 07)</t>
  </si>
  <si>
    <t>SS-2037/2024</t>
  </si>
  <si>
    <t>EBP [2028529774] - LC-518 Realizar reparo de caldeiraria, tratamento e pintura na escada de acesso para última elevação (BB e Vante)</t>
  </si>
  <si>
    <t>SS-2013/2024</t>
  </si>
  <si>
    <t>STP [2026381594] - PC-1184 - Reparar caldeiraria de estrutura</t>
  </si>
  <si>
    <t>SS-370/2025</t>
  </si>
  <si>
    <t>ROB [2028265555] - LC_1193_RTI__Tratar e pintar as tubulações 2-F-B10-297A e 2-F-B10-284 A bem como válvulas, flanges, parafusos, porcas, grampos e suportação.</t>
  </si>
  <si>
    <t>SS-679/2025</t>
  </si>
  <si>
    <t>EBP [2025934639] Substituição escada módulo M03B</t>
  </si>
  <si>
    <t>SS-1888/2024</t>
  </si>
  <si>
    <t>STP [2029944375] - LP-725 - VALV-54120014 - Substituir Válvula</t>
  </si>
  <si>
    <t>SS-1824/2024</t>
  </si>
  <si>
    <t>RTB [2029941077] Conjunto de PINTs-Módulo 09B_S01-Tratamento e pintura em tubulações, estruturas, suportes e acessórios.</t>
  </si>
  <si>
    <t>SS-1970/2024</t>
  </si>
  <si>
    <t>STP [2029889541] - PC-0778 - Remover tubulação</t>
  </si>
  <si>
    <t>SS-1962/2024</t>
  </si>
  <si>
    <t>SS-1775/2024</t>
  </si>
  <si>
    <t>STP [2028594868] - LP-268 - SDV-1231009C - Substituir Válvula</t>
  </si>
  <si>
    <t>SS-2135/2024</t>
  </si>
  <si>
    <t>STP [2029183587] - LC-566 Substituir viga U (bitola UNP200) de suporte da grade de piso de vante - Elevação +9980 - Viga U (vante)</t>
  </si>
  <si>
    <t>SS-1777/2024</t>
  </si>
  <si>
    <t>EBP [2028297705] - LP-273 - PSV-5139007 - Substituir Válvula</t>
  </si>
  <si>
    <t>SS-1861/2024</t>
  </si>
  <si>
    <t>STP [2029277658] - LC-395 V-12101228 Substituir válvula (LP-122301H)</t>
  </si>
  <si>
    <t>SS-1736/2024</t>
  </si>
  <si>
    <t>EBP [2025089416] - LC-328 XV-5140140B Subsituir válvula (circuito água resfriamento TGB)</t>
  </si>
  <si>
    <t>SS-1010/2025</t>
  </si>
  <si>
    <t>EBP [2029644414] - LC-422 - T26-BL-1922 - Substituir válv</t>
  </si>
  <si>
    <t>SS-2160/2024</t>
  </si>
  <si>
    <t>STP [2027676225] - LP-153 - SVET-5331433 - Substituir válvula (FL-533101A)</t>
  </si>
  <si>
    <t>SS-1234/2025</t>
  </si>
  <si>
    <t>STP [2029595764] - LP 250 - [PP-2026] T79-DB-2006: Substituir Valv.</t>
  </si>
  <si>
    <t>SS-1671/2024</t>
  </si>
  <si>
    <t>EBP [2029868046] - PC-0922 - Instalar suportes de Analisadores de Gás no M-14</t>
  </si>
  <si>
    <t>SS-2059/2024</t>
  </si>
  <si>
    <t>EBP [2029458731] - LC-535 Substituir trechos - Elevação +8780 - Viga. Filas: (B) x (2-3)</t>
  </si>
  <si>
    <t>SS-1807/2024</t>
  </si>
  <si>
    <t>EST [2023015141] - LC-383 V-1350985 Substituir válvula</t>
  </si>
  <si>
    <t>SS-1527/2025</t>
  </si>
  <si>
    <t>STP [2027713275] - LP 350 - [PP-2026] HCV RO-168: troca de tubbing (T61-HCV-0122)</t>
  </si>
  <si>
    <t>SS-1679/2024</t>
  </si>
  <si>
    <t>EST [CONJUNTO] - PC-0141 - Caldeiraria de Grade de Piso do M-30 - Baleeiras Bombordo</t>
  </si>
  <si>
    <t>SS-1832/2024</t>
  </si>
  <si>
    <t>STP [2029879508] - PC-1147 - Instalar barra de acetal e grampo U</t>
  </si>
  <si>
    <t>SS-1855/2024</t>
  </si>
  <si>
    <t>STP [Conjunto] - XE-1251001/3 - Substituir Acessório de Monitoramento da Corrosão</t>
  </si>
  <si>
    <t>SS-1732/2024</t>
  </si>
  <si>
    <t>EST [2029101209] - LC-218 XV-1223557 Substituir válvula</t>
  </si>
  <si>
    <t>SS-1691/2024</t>
  </si>
  <si>
    <t>EBP [2029277696] - LC-354 V-1350367 Substituir válvula (Check TQ-01C BE)</t>
  </si>
  <si>
    <t>SS-1674/2025</t>
  </si>
  <si>
    <t>EBP [2029457016] - LC-561 Substituir pilar 10 com corrosão severa ( COBRAR SS CANCELADA)</t>
  </si>
  <si>
    <t>SS-453/2025</t>
  </si>
  <si>
    <t>STP [2029101214] - LC-313 XV-1223652 Substituir válvula</t>
  </si>
  <si>
    <t>SS-523/2025</t>
  </si>
  <si>
    <t>EBP [2028772330] - Ajustar Spool de ligação para o poço P4-16 - Spool com revestimento em Inconel</t>
  </si>
  <si>
    <t>SS-1672/2024</t>
  </si>
  <si>
    <t>STP [2029868047] - PC-0932 - Instalar suportes de Analisadores de Gás no M-02A</t>
  </si>
  <si>
    <t>SS-1675/2024</t>
  </si>
  <si>
    <t>STP [2029868396] - PC-0953 - Instalar suportes de Analisadores de Gás no M-02C</t>
  </si>
  <si>
    <t>SS-1949/2024</t>
  </si>
  <si>
    <t>STP [CONJUNTO] - PC-1163 - Instalar grampos U</t>
  </si>
  <si>
    <t>SS-1652/2024</t>
  </si>
  <si>
    <t>EBP [2029277587] - LC-106 Realizar reforma geral/substituição dos MTAs de Boreste</t>
  </si>
  <si>
    <t>SS-2207/2024</t>
  </si>
  <si>
    <t>ROB [2028720830] - LC_1103 - Corrosão localizada na união do suporte de tubulação com a viga. Recomendamos serviço de caldeiraria. Localização: Pipe Rack 4, caverna 89A</t>
  </si>
  <si>
    <t>SS-1942/2024</t>
  </si>
  <si>
    <t>STP [2029597758] - LP-097 - XV-1210035J - Substituir válvula</t>
  </si>
  <si>
    <t>SS-2030/2024</t>
  </si>
  <si>
    <t>STP [CONJUNTO] - PC-0887 - Caldeiraria de Grade de Piso do M-27B</t>
  </si>
  <si>
    <t>SS-1686/2024</t>
  </si>
  <si>
    <t>STP [2029277699] - LC-352 VET-602010 Substituir válvula</t>
  </si>
  <si>
    <t>SS-2090/2024</t>
  </si>
  <si>
    <t>EBP [2029459245] - LC-548 Realizar pintura na viga contravetada - Elevação +8780 - Contraventamento - Filas: (C-D) x (4-3)</t>
  </si>
  <si>
    <t>SS-2185/2024</t>
  </si>
  <si>
    <t>EBP [2022586030] - LP-311 - P-UC-123101A-04 Substituir Permutador (ZE 12146053)</t>
  </si>
  <si>
    <t>SS-2068/2024</t>
  </si>
  <si>
    <t>EBP [2029455755] - LC-544 Soldar nervuras na alma da viga - Elevação +8780 Viga - Filas: (E) x (1-2)</t>
  </si>
  <si>
    <t>SS-1922/2024</t>
  </si>
  <si>
    <t>STP [2029878707] - PC-0696 - Plano de Pintura do M-02C - 1º Piso</t>
  </si>
  <si>
    <t>SS-1842/2024</t>
  </si>
  <si>
    <t>STP [2027079329] - LP-281 - XXXX-5111001 - Substituir Válvula</t>
  </si>
  <si>
    <t>SS-1897/2024</t>
  </si>
  <si>
    <t>EBP [2027353097] - PC-0713 - Instalar postes em PRFV</t>
  </si>
  <si>
    <t>SS-968/2025</t>
  </si>
  <si>
    <t>EBP [2029516277] - LC-058 - T72-PSV-3112 - RETIRAR/ INSTALAR - CALIBRAÇÃO</t>
  </si>
  <si>
    <t>SS-768/2025</t>
  </si>
  <si>
    <t>EBP [2030209963] - LC-711 Substituir trecho da linha 12"-PC-B37-535, no cofferdan de boreste</t>
  </si>
  <si>
    <t>SS-962/2025</t>
  </si>
  <si>
    <t>IMO [2026203575] - LC 063 - Válvulas dando passagem no P-513501A</t>
  </si>
  <si>
    <t>SS-381/2025</t>
  </si>
  <si>
    <t>EBP [2029661135] - LP-550 - V-1223875 Substituir válvula (V-TO-122301B)</t>
  </si>
  <si>
    <t>SS-1713/2024</t>
  </si>
  <si>
    <t>EBP [2025949307] - LC-367 V-UC-513402 Substituir válvula (VR-57 entrada do V-UC-513402)</t>
  </si>
  <si>
    <t>SS-1996/2024</t>
  </si>
  <si>
    <t>EST [2029974820] - LC_1015_ZF_14121497_Reparo no piso gradeado do turco da baleeira 2BE.</t>
  </si>
  <si>
    <t>SS-17/2025</t>
  </si>
  <si>
    <t>IST [2026446824] Tratar e pintar trechos com corrosão atmosférica de leve a média da linha 4-DA-B10S-1642, localizada em altura próximo ao teto do 4° Piso do P06..</t>
  </si>
  <si>
    <t>SS-1711/2024</t>
  </si>
  <si>
    <t>EBP [2026694541] - LP-119 - BDV-1231004 - Substituir válvula</t>
  </si>
  <si>
    <t>SS-241/2024</t>
  </si>
  <si>
    <t>EBP [2029127459] - LC 655 - Efetuar tratamento e pintura nos suportes de sustentação da linha 10"-P-G32P-155, sendo os suportes SP1 ao SP6 no módulo 1/2 1º piso e os suportes SP9 ao SP14.</t>
  </si>
  <si>
    <t>SS-113/2024</t>
  </si>
  <si>
    <t>DL[2028902253] - [ZR 14240645-1.1 e ZR 14240645-1.2] Linhas ½¿-IA-B3-029/030: Subst. Conexões, Tratar e Pintar</t>
  </si>
  <si>
    <t>SS-10/2024</t>
  </si>
  <si>
    <t>DL[2029040815] - LC_187 - Projeto - Adequação das Linhas de Tratamento de Água Produzida - Trem P-31</t>
  </si>
  <si>
    <t>SS-76/2024</t>
  </si>
  <si>
    <t>DL[2028088253] - FX-5135501: Subst. Trecho Reto</t>
  </si>
  <si>
    <t>SS-18/2024</t>
  </si>
  <si>
    <t>SS-126/2024</t>
  </si>
  <si>
    <t>DL[2028903763] - [ZR 14844287-1.1] Linha 2"-F-B10-231: Subst. Trecho</t>
  </si>
  <si>
    <t>SS-153/2024</t>
  </si>
  <si>
    <t>DL [Conjunto] - Caixa de Mar BB/BE - Substituir Linhas de Vent, Hipoclorito e Ar</t>
  </si>
  <si>
    <t>SS-8/2024</t>
  </si>
  <si>
    <t>STP [2029366442] - LC_0185 - Adequação do Sistema de Drenagem da Praça de Máquinas</t>
  </si>
  <si>
    <t>SS-310/2024</t>
  </si>
  <si>
    <t>EBP [2029267371] - LP386 - 4"-DA-B10S-131 Substituir trecho de tubulação</t>
  </si>
  <si>
    <t>SS-338/2024</t>
  </si>
  <si>
    <t>STP [2028876985] - LP013 - P-123301A Apoiar Inspeção NR-13</t>
  </si>
  <si>
    <t>SS-227/2024</t>
  </si>
  <si>
    <t>EBP [2027269744] - LC 639 - Tratar e pintar a estrutura e vigas do Módulo M-05 (Elev.33500), pois estão apresentando corrosão por placas e alveolar.</t>
  </si>
  <si>
    <t>SS-607/2024</t>
  </si>
  <si>
    <t>ENG [2028707565] -Durante a inspeção de segundo ciclo de estrutura TOPSIDE, foi identificado que a estrutura da Baleeira 02 (BB) está apresentando corrosão superficial a moderada, recomenda-se tratame</t>
  </si>
  <si>
    <t>SS-274/2024</t>
  </si>
  <si>
    <t>STP [2019009694] - LP-126 - 4"-SW-B12-057 - Substituir Trecho de Tubulação</t>
  </si>
  <si>
    <t>SS-408/2024</t>
  </si>
  <si>
    <t>EBP [2028876982] - LP011 - V-541202 Apoiar Inspeção NR-13</t>
  </si>
  <si>
    <t>SS-189/2024</t>
  </si>
  <si>
    <t>EBP [2029206981] - LC 417 - Recomenda-se tratamento e pintura, pois os Elementos Estruturais - FACE "2" Membros e Junções Vistas B, D e F</t>
  </si>
  <si>
    <t>SS-24/2024</t>
  </si>
  <si>
    <t>EBP [2026324849] - REPARO NA ESTRUTURA DA GAIUTA BB DE ACESSO À BOMBA DE INCÊNDIO A, BASE PARA FIXAÇÃO POR PARAFUSO OXIDADA.</t>
  </si>
  <si>
    <t>SS-543/2024</t>
  </si>
  <si>
    <t>RTB [2025986510] - Realizar reparo de caldeiraria e tratamento/pintura da escada de acesso a plataforma de sustentação dos TQ-RE-UH121001 e 02 do módulo P04A, que</t>
  </si>
  <si>
    <t>SS-317/2024</t>
  </si>
  <si>
    <t>STP [Conjunto] - Substituir Válvulas do P-GE-5147001A no M13</t>
  </si>
  <si>
    <t>SS-695/2024</t>
  </si>
  <si>
    <t>EBP [2029414998] - PC-0242 - Pintura do Cable Rack vante ao Casario</t>
  </si>
  <si>
    <t>STP [2028961147] - LP-144 - P-1231001 - Permutador Resfriador de Gás - Apoiar Insp. Int. NR13</t>
  </si>
  <si>
    <t>SS-698/2024</t>
  </si>
  <si>
    <t>EBP [2029418124] - PC-0248 - Caldeiraria do Cable Rack vante ao Casario</t>
  </si>
  <si>
    <t>SS-388/2024</t>
  </si>
  <si>
    <t>EBP [2027233003] - LP-238 - FIT-5412006 - Adequar Ponto de Medição Fiscal de Gás do Flare de Baixa Pressão</t>
  </si>
  <si>
    <t>SS-613/2024</t>
  </si>
  <si>
    <t>EBP [2029317543] -PC-0020 - Caldeiraria de estrutura do M-07 - 2º Piso e Mezanino</t>
  </si>
  <si>
    <t>STP [2028208085] - LP-063 - TV-5124007A - Substituir Válvula</t>
  </si>
  <si>
    <t>SS-744/2024</t>
  </si>
  <si>
    <t>STP [2028301545] - LC 405 - Plano de Pintura Sub-área PP_A14 -2ª Elevação de Produção</t>
  </si>
  <si>
    <t>SS-662/2024</t>
  </si>
  <si>
    <t>SS-391/2024</t>
  </si>
  <si>
    <t>EST [2027886630] - LP-275 - SDV-1210016A - Substituir Válvula</t>
  </si>
  <si>
    <t>SS-48/2024</t>
  </si>
  <si>
    <t>EBP [2028849927] - Substituição de Grades de Piso no Helideck da Plataforma P-31</t>
  </si>
  <si>
    <t>SS-16/2024</t>
  </si>
  <si>
    <t>COP [2029201710] Equipe UTC-09 - Coordenação de Projeto de Parada (UMS)</t>
  </si>
  <si>
    <t>SS-180/2024</t>
  </si>
  <si>
    <t>EBP [2027786874] - LC 363 - Efetuar tratamento e pintura em todos os suportes de sustentação da linha 4"-IA-B3-002, localizados no módulo 3, 2º piso, próximo aos vasos V-513401A e B.</t>
  </si>
  <si>
    <t>SS-204/2024</t>
  </si>
  <si>
    <t>EBP [2027269745] - LC 613 - Tratar e pintar a estrutura do Helideck (M05 - El. 50680), pois está apresentando corrosão alveolar.</t>
  </si>
  <si>
    <t>SS-477/2024</t>
  </si>
  <si>
    <t>STP [Conjunto] - Substituir Válvulas do V-UT-Z-1251001</t>
  </si>
  <si>
    <t>SS-95/2024</t>
  </si>
  <si>
    <t>DL[2028881617] - [ZR 13342534-1.1] Linhas Gás Combustível: Tratar e Pintar</t>
  </si>
  <si>
    <t>SS-289/2024</t>
  </si>
  <si>
    <t>EBP [2029262213] - LP025 - FX/FY-5135005 Substituir Trecho-Reto</t>
  </si>
  <si>
    <t>SS-313/2024</t>
  </si>
  <si>
    <t>IST [2029252853] Execução do plano de infraestrutura para o Projeto do Barco de Acomodação da P-54.</t>
  </si>
  <si>
    <t>SS-93/2024</t>
  </si>
  <si>
    <t>DL[2028884984] - [ZR 14068530-7.31] Linhas 8"/16"-P-B10-190-IP: Subst. Válvs Tripartidas</t>
  </si>
  <si>
    <t>SS-1690/2024</t>
  </si>
  <si>
    <t>EBP [CONJUNTO] - PC-0824 - Caldeiraria de Grade de Piso do M-05</t>
  </si>
  <si>
    <t>SS-318/2024</t>
  </si>
  <si>
    <t>STP [Conjunto] - Grupo-03 - Substituir Válvulas de 5"x1500# do Header dos Lançadores de PIG</t>
  </si>
  <si>
    <t>SS-572/2024</t>
  </si>
  <si>
    <t>COP [2029180815] Equipe UTC-11 - Coordenação de Projeto Acommodation (equipe reduzida)</t>
  </si>
  <si>
    <t>SS-703/2024</t>
  </si>
  <si>
    <t>STP [CONJUNTO] - Substituir Linhas de Vent, Hipoclorito e Ar das Caixas de Mar BB e BE</t>
  </si>
  <si>
    <t>SS-325/2024</t>
  </si>
  <si>
    <t>STP [Conjunto] - Substituir Válvulas do P-1223001C no M-06</t>
  </si>
  <si>
    <t>SS-390/2024</t>
  </si>
  <si>
    <t>STP [2029128146] - LP-249 - VET-5111027 - Substituir Válvula</t>
  </si>
  <si>
    <t>SS-98/2024</t>
  </si>
  <si>
    <t>DL[2028885275] - [ZR 13342534-7.13] Linha 4"-FG-C8-644: Tratar e Pintar</t>
  </si>
  <si>
    <t>SS-121/2024</t>
  </si>
  <si>
    <t>DL[2028902674] - [ZR 14296770-14.14] Linhas 16"-P-C10-003/16"-P-E1-001: Restaurar a integridade das tomadas de acesso</t>
  </si>
  <si>
    <t>SS-151/2024</t>
  </si>
  <si>
    <t>DL [Conjunto] - P-512401-A - Substituir Válvulas de Entrada e Saída de Água do Mar e Válvulas de Entrada e Saída de Água Doce</t>
  </si>
  <si>
    <t>SS-101/2024</t>
  </si>
  <si>
    <t>DL[2028889893] - [ZR 14219837-1.1] Linha 8"-HW-C3-043: Subst. Trecho</t>
  </si>
  <si>
    <t>SS-399/2024</t>
  </si>
  <si>
    <t>STP [2028215095] - LP-467 - VET-5125023 - Substituir Válvula</t>
  </si>
  <si>
    <t>SS-155/2024</t>
  </si>
  <si>
    <t>EBP [2028706721] - Adequação de suporte e substituição eventual de painel de piso gradeado na região entre cavernas 62 e 66 BE do Convés Principal</t>
  </si>
  <si>
    <t>SS-191/2024</t>
  </si>
  <si>
    <t>EBP [2029206985] - LC 419 - Tratar e pintar os Elementos Estruturais - FACE "F" Membros e Junções Vistas B, D e F localizados na ZVM entre Elevações (-) 3700 a (+) 7000</t>
  </si>
  <si>
    <t>SS-290/2024</t>
  </si>
  <si>
    <t>EBP [2029262214] - LP026 - FX/FY-5135006 Substituir Trecho-Reto</t>
  </si>
  <si>
    <t>SS-158/2024</t>
  </si>
  <si>
    <t>STP [2028716393] - Instalação de painel de piso gradeado no acesso ao equipamento CI-533605</t>
  </si>
  <si>
    <t>SS-298/2024</t>
  </si>
  <si>
    <t>EBP [2029263007] - LP034 - FX/FY-1231010J Substituir Trecho-Reto</t>
  </si>
  <si>
    <t>SS-22/2024</t>
  </si>
  <si>
    <t>EBP [2029154997] - Casario N02 - BE. Para o Projeto do Barco de Acomodação.</t>
  </si>
  <si>
    <t>SS-305/2024</t>
  </si>
  <si>
    <t>STP [2024394626] - LC 483 - SDV-1231022 Substituir válvula</t>
  </si>
  <si>
    <t>SS-59/2024</t>
  </si>
  <si>
    <t>DL[2028187380] - V-541204: Insp Int NR-13</t>
  </si>
  <si>
    <t>SS-1521/2025</t>
  </si>
  <si>
    <t>STP [2027713064] - LP 344 - [PP-2026] HCV RO-112: substituir tubbing (T61-HCV-0192)</t>
  </si>
  <si>
    <t>SS-1523/2025</t>
  </si>
  <si>
    <t>STP [2027713061] - LP 346 - [PP-2026] HCV RO-107: troca de tubbing (T61-HCV-0182)</t>
  </si>
  <si>
    <t>SS-599/2025</t>
  </si>
  <si>
    <t>STP [Conjunto][2029783648] - LC-488 RTI's: Realizar serviços de cald. no sist. de drenagem aberta M04 / M04A/ M04B</t>
  </si>
  <si>
    <t>SS-1683/2024</t>
  </si>
  <si>
    <t>EBP [2025458422] - LP-069 - V-1210780 - Substituir válvula (Montante SDV-1210032H)</t>
  </si>
  <si>
    <t>SS-715/2025</t>
  </si>
  <si>
    <t>EBP [2029788550] - LC-712 Recompor suporte da linha 3"-G-B10S-019, no 2° piso do módulo 2B</t>
  </si>
  <si>
    <t>SS-1604/2024</t>
  </si>
  <si>
    <t>EBP [2029787889] Módulo 41 setor01 - Reparar/Substituir trecho da linha.</t>
  </si>
  <si>
    <t>STP [2028941216] - LP_303 Linha 6"-F-B10-126: Substituir Trecho, Flanges e Suportes</t>
  </si>
  <si>
    <t>SS-1659/2024</t>
  </si>
  <si>
    <t>IST [2029831492] Tratar e pintar pontos com corrosão das linhas 3"-DA-B10S-2032, 3"-DA-B10S-2042 3"-DA-B10S-2049 em toda sua extensão, inclusive no trecho em altura main deck.</t>
  </si>
  <si>
    <t>SS-940/2025</t>
  </si>
  <si>
    <t>EBP [2029516269] - LC-043 - T62-PSV-0300B-B - RETIRAR/ INSTALAR - CALIBRAÇÃO</t>
  </si>
  <si>
    <t>STP [2029277486] - LC-144 1º Piso P-06 Substitur guarda-corpo Boreste</t>
  </si>
  <si>
    <t>SS-1557/2024</t>
  </si>
  <si>
    <t>EST[2029101147] - LC-340 FV-1251231 Substituir válvula</t>
  </si>
  <si>
    <t>SS-1633/2024</t>
  </si>
  <si>
    <t>EBP [Conjunto] - LC-442 Substituir Vedação Junta Dresser Descarga (Junta 08)</t>
  </si>
  <si>
    <t>SS-1399/2025</t>
  </si>
  <si>
    <t>STP [2025749126] -Recomenda-se recompor proteção passiva nos suportes (Bases) do vaso * SG-122301A do M-03A</t>
  </si>
  <si>
    <t>SS-1224/2025</t>
  </si>
  <si>
    <t>STP [2029611011] - LP 245 - [PP-2026]T25-GA-0013:Sub. Valv (E-T6201)</t>
  </si>
  <si>
    <t>SS-1895/2024</t>
  </si>
  <si>
    <t>EBP [2029944506] - LC-502 Realizar serviços do plano de pintura do módulo 03B setor 04</t>
  </si>
  <si>
    <t>SS-1270/2025</t>
  </si>
  <si>
    <t>STP [2022155541] - LP 049 - [PP2026] T61-SDV-0009: Substituir Válvula - LUPA 28 [PP-2021/2023] - (12'' 1500#)</t>
  </si>
  <si>
    <t>SS-1655/2025</t>
  </si>
  <si>
    <t>IST [2030710589] - Substituir estojo e porca PDIT-121201B</t>
  </si>
  <si>
    <t>SS-1750/2024</t>
  </si>
  <si>
    <t>STP [2029879408] - PC-1165 - Fixar suporte com guia</t>
  </si>
  <si>
    <t>SS-1645/2024</t>
  </si>
  <si>
    <t>EBP [2028021995] - LC_0733_RTI_Reparo de caldeiraria das colunas do pipe rack entre SG122303A e 122301A.</t>
  </si>
  <si>
    <t>SS-1816/2024</t>
  </si>
  <si>
    <t>STP [CONJUNTO] - PC-1159 - Instalar grampos U</t>
  </si>
  <si>
    <t>SS-1499/2025</t>
  </si>
  <si>
    <t>STP [2028901689] - LP 105 - [PP2026] T61-SDV-0140: não estanque</t>
  </si>
  <si>
    <t>SS-675/2025</t>
  </si>
  <si>
    <t>EBP [2029970478] - LP-743 - 1.1/2"-H-C3-3023 - Substituir Trecho de Tubulação</t>
  </si>
  <si>
    <t>SS-1868/2024</t>
  </si>
  <si>
    <t>STP [2029670509] - LC-432 VET-602011 Substituir válvula</t>
  </si>
  <si>
    <t>SS-1262/2025</t>
  </si>
  <si>
    <t>STP [2029700415] - LP 327 - [PP-2026] T23-CH-0001: Substituir Valv.</t>
  </si>
  <si>
    <t>SS-2158/2024</t>
  </si>
  <si>
    <t>EBP [2029597535] - LP-145 - XV-1223582 - Substituir válvula</t>
  </si>
  <si>
    <t>SS-734/2025</t>
  </si>
  <si>
    <t>STP [2030210038] - LC-690 Substituir estojos e porcas da uniões flangeadas das linhas 1"-PC-B32-2570 e ¾"-HF-C3-2568, no terceiro piso do módulo P03A próximo ao CI-533102</t>
  </si>
  <si>
    <t>SS-366/2024</t>
  </si>
  <si>
    <t>STP [2028962015] - LP-222 - T-1235001C - Torre Contactora Amina C - Apoiar Insp. Int. NR13</t>
  </si>
  <si>
    <t>SS-1178/2024</t>
  </si>
  <si>
    <t>IST [2029487508] - Cj Baleeira 03 - EB-543002D - Substituição e Reparo em guarda corpo, estrutura, piso, suportes gerais, tricaniz, da Baleeira 03 (BE) está apresentando corrosão severa.</t>
  </si>
  <si>
    <t>SS-251/2024</t>
  </si>
  <si>
    <t>STP [2028208601] - LP-009 - PSV-1235223A - Instalar PSV Reserva</t>
  </si>
  <si>
    <t>SS-255/2024</t>
  </si>
  <si>
    <t>SS-257/2024</t>
  </si>
  <si>
    <t>STP [2023859375] - LP-015 - PSV-1231011A - Instalar PSV Reserva</t>
  </si>
  <si>
    <t>SS-1795/2025</t>
  </si>
  <si>
    <t>STP [2029458880] Substituir os parafusos, estojos e porcas das válvulas e flange da linha ¾¿-PC-B32-2550, conforme indicação em laranja no isométrico 1223.02.00</t>
  </si>
  <si>
    <t>SS-1697/2024</t>
  </si>
  <si>
    <t>EBP [2026065920] - LP-076 - V-1251534 - Substituir válvula (descarga B-UB-125101B)</t>
  </si>
  <si>
    <t>SS-1513/2024</t>
  </si>
  <si>
    <t>EBP [2022647735] - LC-282 SUBSTITUIR LINHA 4"-DA-B10S-5226 DE DRENAGEM ABERTA</t>
  </si>
  <si>
    <t>SS-481/2025</t>
  </si>
  <si>
    <t>IST [2030114604 ]Realizar hidrojateamento e pintura do piso Cavernas 87 ¿ 88 Bombordo</t>
  </si>
  <si>
    <t>SS-2111/2024</t>
  </si>
  <si>
    <t>STP [2029269554] - LC-198 Casario - Passarela entre N02 x N03 - Foto 2032 (item 11) Incluir grade de piso em passarela</t>
  </si>
  <si>
    <t>SS-1433/2024</t>
  </si>
  <si>
    <t>EBP [2029618615] + Conjunto de OM's - Riser Balcony- Setor 05 - Tratamento e pintura em tubulação ,estruturas e acessórios.</t>
  </si>
  <si>
    <t>SS-1419/2024</t>
  </si>
  <si>
    <t>IMO [] - EXTRA 40: LC 799 - Substituição de chapa gousset no TG-A 1° Patamar</t>
  </si>
  <si>
    <t>SS-1478/2024</t>
  </si>
  <si>
    <t>EST[2025260653] - LC-202 VET-1212452 Substituir válvula</t>
  </si>
  <si>
    <t>SS-1499/2024</t>
  </si>
  <si>
    <t>EBP [2028025525] - LC-271 24-W-B10S-117 Realizar suportação na linha de resfriamento</t>
  </si>
  <si>
    <t>SS-2099/2024</t>
  </si>
  <si>
    <t>EBP [2029456416] - LC-555 Substituir viga entre os eixos A e B - Elevação +8780 - Viga - Filas: (A-B) x (1)</t>
  </si>
  <si>
    <t>SS-2108/2024</t>
  </si>
  <si>
    <t>EBP [2029457025] - LC-563 Substituir pilar 14 com furo</t>
  </si>
  <si>
    <t>SS-385/2025</t>
  </si>
  <si>
    <t>EBP [Conjunto] - LP-556 e LP 557 - V-5111458 e V-5111461 Substituir válvulas (montante e jusante FT-511103E)</t>
  </si>
  <si>
    <t>SS-1634/2024</t>
  </si>
  <si>
    <t>EBP [Conjunto] - LC-448 Substituir Vedação Junta Dresser Descarga (Junta 14)</t>
  </si>
  <si>
    <t>SS-1914/2024</t>
  </si>
  <si>
    <t>STP [2029889533] - PC-0765 - Remover tubulações</t>
  </si>
  <si>
    <t>SS-1301/2025</t>
  </si>
  <si>
    <t>EST [2028378949] - LC_1096_RTI_14380294-8-17_Tratar e pintar flanges da tubulação localizada no corredor da sala da bomba de combate a incêndio</t>
  </si>
  <si>
    <t>SS-1410/2024</t>
  </si>
  <si>
    <t>STP [2029269550] - LC-237 P07 Item 12 Plataforma dos Filtros FT-UT-Z-1251001A/B</t>
  </si>
  <si>
    <t>STP [2029277586] - LC-153 Substituição de Guarda-Corpo do N02, N03 e praça de máquinas</t>
  </si>
  <si>
    <t>SS-1484/2024</t>
  </si>
  <si>
    <t>EST[2029101206] - LC-217 XV-1223511 Substituir válvula</t>
  </si>
  <si>
    <t>SS-88/2025</t>
  </si>
  <si>
    <t>SS-1371/2024</t>
  </si>
  <si>
    <t>IST [2029754935] Tratar e pintar toda a linha ¾"-DO-E8-2200. Veja como exemplo as fotos de 77 a 81 na página 15 do Anexo 1 da nota. Localização: Antepara externa do casario em popa, atrás da cozinha.</t>
  </si>
  <si>
    <t>SS-189/2025</t>
  </si>
  <si>
    <t>EBP [2028312895] - ESTRUTURAS - Tratamento e pintura em ESTRUTURA M03B</t>
  </si>
  <si>
    <t>SS-196/2025</t>
  </si>
  <si>
    <t>IST [2028708167] - N03 BE - Estrutura localizada na vante do Casario (última elevação) está apresentando corrosão superficial, recomenda-se tratamento e pintura do mesmo. Segue relatório em anexo</t>
  </si>
  <si>
    <t>SS-1707/2024</t>
  </si>
  <si>
    <t>EBP [2029878525] - PC-0854 - Caldeiraria de Grade de Piso do M-08</t>
  </si>
  <si>
    <t>SS-2011/2024</t>
  </si>
  <si>
    <t>STP [2029063190] - PC-1244 - Tratar e pintar suportes</t>
  </si>
  <si>
    <t>SS-945/2025</t>
  </si>
  <si>
    <t>EBP [2028187395] - LP_0351_EXT_ZS_14844794_Apoio à Inspeção NR-13 no P-513502</t>
  </si>
  <si>
    <t>SS-728/2025</t>
  </si>
  <si>
    <t>STP [2030209951] - LC-686 Substituir os estojos e porcas de fixação dos flanges instalados nas linhas 12-PC-B32-2559 e 12-PC-B32-2562, no quarto piso do módulo P03B</t>
  </si>
  <si>
    <t>SS-2174/2024</t>
  </si>
  <si>
    <t>STP [2029992187] - LC_1069 - Reparar guarda corpo danificado, localizado na planta de processo (zona P-05) no TC-A BB</t>
  </si>
  <si>
    <t>SS-1439/2024</t>
  </si>
  <si>
    <t>EBP [2026503655] - LC-028 Realizar adequação do ponto de amostragem de gás lift total (ZE 12150722)</t>
  </si>
  <si>
    <t>SS-583/2025</t>
  </si>
  <si>
    <t>IMO [2026236319] - LC 008 - Substituir dutos de exaustão - EXT-525511A/B</t>
  </si>
  <si>
    <t>SS-1475/2024</t>
  </si>
  <si>
    <t>EBP [2029277571] - LC-197 P-121201 Reparar vazamento</t>
  </si>
  <si>
    <t>SS-1390/2024</t>
  </si>
  <si>
    <t>EBP [2024047879] - LC-004 GGI Z-524101B Substituir gerador de gás inerte (ZE 12636519)</t>
  </si>
  <si>
    <t>SS-1821/2025</t>
  </si>
  <si>
    <t>Aguardando Aprovação</t>
  </si>
  <si>
    <t>STP [CONJUNTO] - PC-0172 - Reparar caldeiraria de estrutura</t>
  </si>
  <si>
    <t>SS-323/2025</t>
  </si>
  <si>
    <t>EST [CONJUNTO] - RTI_12633030_Reparo de caldeiraria e tratamento/pintura nas estruturas</t>
  </si>
  <si>
    <t>SS-1492/2025</t>
  </si>
  <si>
    <t>STP [2029588863] - LP 082 - [PP-2026]T73-DB-0003: Header p/ Gasoduto</t>
  </si>
  <si>
    <t>SS-919/2025</t>
  </si>
  <si>
    <t>EBP [2029519818] - LC-029 - T71-PSV-0712 - RETIRAR/ INSTALAR - CALIBRAÇÃO</t>
  </si>
  <si>
    <t>SS-1362/2025</t>
  </si>
  <si>
    <t>EBP [2029611020] - LP 236 - [PP-2026] J-U5401: RETROFIT HPU (FMC)</t>
  </si>
  <si>
    <t>SS-1311/2025</t>
  </si>
  <si>
    <t>IST [2030124982] Tratar e pintar estrutura de apoio da cabine que apresenta pontos de corrosão de média a alta intensidade.</t>
  </si>
  <si>
    <t>SS-1264/2025</t>
  </si>
  <si>
    <t>STP [2029778276] - LP 357 - [PP-2026] Sub.Válv.Bloq Try Cock V-T6201A (Conjunto T62-BL-0198 / T62-BL-0199 / T62-BL-0200 / T62-BL-0201 / T62-BL-0202) Valv (1'' 150#)</t>
  </si>
  <si>
    <t>SS-1242/2025</t>
  </si>
  <si>
    <t>STP [2029535478] - LP 274 - [PP-2026]T24-LCV-0100B: Subst valvula</t>
  </si>
  <si>
    <t>SS-1151/2025</t>
  </si>
  <si>
    <t>EST [2028265747] - LP_0125_RTI_13342534-7-14_Linha 4"-FG-C8-644: Tratar e Pintar</t>
  </si>
  <si>
    <t>SS-1298/2025</t>
  </si>
  <si>
    <t>EBP [2029879927] - LP 363 - [PP-2026]Válv. Super Duplex(ZE-14039250) - RTI-9949671</t>
  </si>
  <si>
    <t>SS-1078/2025</t>
  </si>
  <si>
    <t>EBP[2030092364] Reparar suporte de fixação T - RV0126_D-23</t>
  </si>
  <si>
    <t>SS-1263/2025</t>
  </si>
  <si>
    <t>STP [2029535477] - LP 273 - [PP-2026]T24-LCV-0100A: Subst válvula</t>
  </si>
  <si>
    <t>SS-1439/2025</t>
  </si>
  <si>
    <t>STP [2028578940] Realizar instalação de guarda corpo</t>
  </si>
  <si>
    <t>SS-1091/2025</t>
  </si>
  <si>
    <t>EBP[2030092532] Reparar suporte de fixação T - RV0129_D-15</t>
  </si>
  <si>
    <t>SS-1457/2025</t>
  </si>
  <si>
    <t>STP [2027169807] - LP 074 - PP-2026: T74-BL-0010- Apresent. passagem</t>
  </si>
  <si>
    <t>SS-1275/2025</t>
  </si>
  <si>
    <t>STP [2028904901] - LP 081 - [PP-2026]T79-MO-2643: Substituir Válv.</t>
  </si>
  <si>
    <t>SS-1008/2025</t>
  </si>
  <si>
    <t>EBP [Conjunto] - SDVs Trem A</t>
  </si>
  <si>
    <t>SS-1158/2025</t>
  </si>
  <si>
    <t>EBP [2029191327] M-02B - O suporte instalado na linha 14"-PC-BX16-179, encontra-se com corrosão atmosférica - Tratamento e Pintura.</t>
  </si>
  <si>
    <t>SS-1343/2025</t>
  </si>
  <si>
    <t>STP [Conjunto] - Módulo 30B - Tratar e pintar</t>
  </si>
  <si>
    <t>SS-1253/2025</t>
  </si>
  <si>
    <t>STP [2029588634] - LP 280 - [PP-2026]T73-DB-0039: Subst. Válvula</t>
  </si>
  <si>
    <t>SS-1073/2025</t>
  </si>
  <si>
    <t>STP [2029277597] - LC-359 FT-GE-514001A-02A/B Substituir 04 válvulas do sistema de gás A</t>
  </si>
  <si>
    <t>SS-1483/2025</t>
  </si>
  <si>
    <t>STP[2030513617]-LC_1252_Realizar plano de pintura do CP A-32</t>
  </si>
  <si>
    <t>SS-1094/2025</t>
  </si>
  <si>
    <t>SS-1259/2025</t>
  </si>
  <si>
    <t>STP [2029700414] - LP 326 - [PP-2026] T79-CH-2035: Substituir Valv.</t>
  </si>
  <si>
    <t>SS-1293/2025</t>
  </si>
  <si>
    <t>STP [2029535423] - LP 266 - [PP-2026]T62-SDV-0715B: Subst válvula</t>
  </si>
  <si>
    <t>SS-1215/2025</t>
  </si>
  <si>
    <t>STP [2029612458] - LP 144 - [PP2026]T18-BL-0150: Subst. Valv (Sist. Flare)</t>
  </si>
  <si>
    <t>SS-1138/2025</t>
  </si>
  <si>
    <t>STP [2029277600] - LC-362 FT-GE-514001D-02A/B Substituir 04 válvulas do sistema de gás D</t>
  </si>
  <si>
    <t>SS-1179/2025</t>
  </si>
  <si>
    <t>EBP [2030316990] + CONJUNTO DE OMs- Módulo M-09 - Tratamento e Pintura</t>
  </si>
  <si>
    <t>SS-1072/2025</t>
  </si>
  <si>
    <t>EBP[2030092361] Reparar suporte de fixação T - RV0126_D-10</t>
  </si>
  <si>
    <t>SS-1188/2025</t>
  </si>
  <si>
    <t>STP [2029085001] - LP 038 - [PP2026] T76-TE-1004B: Substituição Disp. (A-T7610)</t>
  </si>
  <si>
    <t>SS-935/2025</t>
  </si>
  <si>
    <t>EBP [2029516427] - LC-056 - T71-PSV-2036 - RETIRAR/ INSTALAR - CALIBRAÇÃO</t>
  </si>
  <si>
    <t>SS-1372/2025</t>
  </si>
  <si>
    <t>EBP [2029689710] - LP 299 - [PP-2026] Inst. Novo Rack Controle (HPU NOVA)</t>
  </si>
  <si>
    <t>SS-1055/2025</t>
  </si>
  <si>
    <t>EBP[2030092356] Instalação de suportes de eletrocalha RV0127_D4</t>
  </si>
  <si>
    <t>SS-1300/2025</t>
  </si>
  <si>
    <t>EST [2017725273] - LC_1060_RTI_10586393-1-1_Tratar e Pintar plataformas de acesso, escadas, guarda-corpos e demais estruturas do V-122301.</t>
  </si>
  <si>
    <t>SS-1299/2025</t>
  </si>
  <si>
    <t>EST [2028039282] - LC_1057_RTI_10066127-3-29_Tratar e pintar spool da linha LINHA 2"-W-B10-072, DO ISO IS-3010.31-5122-973-BAP-004.</t>
  </si>
  <si>
    <t>SS-1336/2025</t>
  </si>
  <si>
    <t>EST [2023002799] - LC-283 AC-525257A/B E AC-525258A/B Recompor linhas de drenagem (SEM TAG) e substituir linha 2"-DA-B10S-1731</t>
  </si>
  <si>
    <t>SS-1782/2025</t>
  </si>
  <si>
    <t>STP [2029301452] - LP360 - 2"-DA-B10S-1104-PP FALHA NA LINHA</t>
  </si>
  <si>
    <t>SS-1266/2025</t>
  </si>
  <si>
    <t>STP [2029535475] - LP 271 - [PP-2026]T73-GL-0013: Subst válvula</t>
  </si>
  <si>
    <t>SS-1289/2025</t>
  </si>
  <si>
    <t>STP [2029535479] - LP 261 - [PP-2026]T64-BL-0003: Substituir válvula</t>
  </si>
  <si>
    <t>SS-1342/2025</t>
  </si>
  <si>
    <t>STP [2027169936] - LP 061 - [PP2026] Pts de Acesso - AQL (T25) - (Caldeiraria) - (ZE-13655774)</t>
  </si>
  <si>
    <t>SS-1105/2025</t>
  </si>
  <si>
    <t>EBP[2030092543] -Módulo-06 - Luminária com risco de queda, suportes de fixação com corrosão(DROPS ICQO-N2_M6_PO_RV0129_D-23_T)</t>
  </si>
  <si>
    <t>SS-838/2025</t>
  </si>
  <si>
    <t>ROB [2030095739] - LC_1182_RTI_14366264-3-8_Tratar e pintar trecho da linha 10"-P-B10-011.</t>
  </si>
  <si>
    <t>SS-628/2025</t>
  </si>
  <si>
    <t>IST [2029154997] - Reparo de caldeiraria e tratamento/pintura da estrutura da escada e plataforma do Casario (Escada de acesso do casario para MTA - 2ª piso-BE)</t>
  </si>
  <si>
    <t>SS-1442/2025</t>
  </si>
  <si>
    <t>STP [2028578990] Realizar instalação grade de piso e guarda corpo</t>
  </si>
  <si>
    <t>SS-1526/2025</t>
  </si>
  <si>
    <t>STP [2027713273] - LP 349 - [PP-2026] HCV RO-162: troca de tubbing (T61-HCV-0142)</t>
  </si>
  <si>
    <t>SS-1148/2025</t>
  </si>
  <si>
    <t>EBP[2030148442] - Módulo 05 - Instalar proteção coletiva no guarda corpo de projeção a escada marinheiro da plataforma do FL-Z-5331001B</t>
  </si>
  <si>
    <t>SS-1581/2025</t>
  </si>
  <si>
    <t>Lançar SS</t>
  </si>
  <si>
    <t>SS-667/2025</t>
  </si>
  <si>
    <t>STP [2030144800] - LC-670 Substituir estojos e porcas da válvula da linha 20-P-CCS-571, Convés principal Popa, próximo ao carretel de "Offloading"</t>
  </si>
  <si>
    <t>SS-1560/2025</t>
  </si>
  <si>
    <t>STP [2030556144] - LC_1261 - Implantação da nova base de conexão da gangway</t>
  </si>
  <si>
    <t>SS-1513/2025</t>
  </si>
  <si>
    <t>STP [2026327285] - LP 259 - T62-LCV-0203A: troca da LCV do V-T6202A</t>
  </si>
  <si>
    <t>SS-773/2025</t>
  </si>
  <si>
    <t>EST [2029366444] - LC_0160_RTI_13961695-1-1_Substituir todo o trecho da tubulação 10"-DF-B10-079 por trecho de mesma spec</t>
  </si>
  <si>
    <t>SS-1208/2025</t>
  </si>
  <si>
    <t>EBP [2029832773] - LP 057 - A-T7610: Recomposição Integridade Estrutura e Acesso Flare - [PP-2026]</t>
  </si>
  <si>
    <t>SS-1646/2025</t>
  </si>
  <si>
    <t>IST [ 2029365811] - Substituir suportes S4 e S5 da linha 8"-P-G2-011</t>
  </si>
  <si>
    <t>SS-764/2025</t>
  </si>
  <si>
    <t>EBP [2030210032] - LC-700 Substituir estojos e porcas de fixação dos flanges das linhas 2-W-B10S-3044 e 2-W-B10S-2883, no piso acima do módulo do GGI. Tratar e pintar flanges, estojos e porcas</t>
  </si>
  <si>
    <t>SS-637/2025</t>
  </si>
  <si>
    <t>PRO [2028715182] - LP-451 - 2"-F-BX18-004 - Substituir Trecho de Tubulação</t>
  </si>
  <si>
    <t>STP [2024231391] - LP-742 - 4"-PC-B9-007 - Substituir Trecho de Tubulação</t>
  </si>
  <si>
    <t>SS-1351/2025</t>
  </si>
  <si>
    <t>STP [2029638270] - LP 103 - [PP-2026] V-T7911: Adequar Skimming (ZE) - (ZE-14906074)</t>
  </si>
  <si>
    <t>SS-735/2025</t>
  </si>
  <si>
    <t>STP [2030210040] - LC-693 Trocar Cap do vent da linha 12"-HW-C3-033 que apresenta material incorreto, no 3º piso do módulo P05A</t>
  </si>
  <si>
    <t>SS-882/2025</t>
  </si>
  <si>
    <t>EBP [2029485470] - LC-012 - V-T7123 - Scrubber Sucção 3º Est - Apoiar Inspeção</t>
  </si>
  <si>
    <t>SS-818/2025</t>
  </si>
  <si>
    <t>IMO [2027787304] - LC 394 - Tratar e pintar para preservação de integridade estrutural, pois foi identificado que as vigas estão com corrosão localizada de grau leve.</t>
  </si>
  <si>
    <t>SS-833/2025</t>
  </si>
  <si>
    <t>STP [2023235668] - LC_1119_RTI_10942921-23-23_Tratar e pintar todos os suportes das linhas de incêndio P-122303 A/B do ISO 10-032 , no flange e suporte antes do anel da linha de incêndio do V-533601.</t>
  </si>
  <si>
    <t>SS-1210/2025</t>
  </si>
  <si>
    <t>STP [002029961529] - LP 370 - [PP2026]T22-BU-0012: Substituir válvula - (A jusante do filtro S-T2241)</t>
  </si>
  <si>
    <t>SS-860/2025</t>
  </si>
  <si>
    <t>IST [2029089986] Realizar tratamento mecânico e pintura na linha 2-1/2"-CI-B10S-2104</t>
  </si>
  <si>
    <t>SS-1097/2025</t>
  </si>
  <si>
    <t>EBP[2030092267] -Conjunto de OM Estruturas de Proa/Popa- Substituição do guarda-corpo do offloading de proa/popa</t>
  </si>
  <si>
    <t>SS-1317/2025</t>
  </si>
  <si>
    <t>EST [2030340730] -LC_1203_EXT_ZS_Realizar plano de pintura do Main deck- Área 07</t>
  </si>
  <si>
    <t>SS-1303/2025</t>
  </si>
  <si>
    <t>EST [2028379022] - LC_1097_RTI_14380294-10-19_Tratar e pintar tubulação e difusor</t>
  </si>
  <si>
    <t>SS-821/2025</t>
  </si>
  <si>
    <t>SS-844/2025</t>
  </si>
  <si>
    <t>STP [2030834540] - LC_0074_RTI_12633187-3-14_Pintar a tubulação 4"-P-G2-713-A.</t>
  </si>
  <si>
    <t>SS-920/2025</t>
  </si>
  <si>
    <t>EBP [2029519816] - LC-030 - T71-PSV-0711 - RETIRAR/ INSTALAR - CALIBRAÇÃO</t>
  </si>
  <si>
    <t>SS-878/2025</t>
  </si>
  <si>
    <t>EBP [2028578999] Conforme o item 3.4.5.2 do padrão PE-2E&amp;P-00761, foi identificado corrosão na estrutura de suporte do piso gradeado. Recomenda-se o tratamento e pintura da viga.</t>
  </si>
  <si>
    <t>SS-1582/2025</t>
  </si>
  <si>
    <t>IST [2030579522] Recompor revestimento cimentício do B-122302D</t>
  </si>
  <si>
    <t>SS-1017/2025</t>
  </si>
  <si>
    <t>EBP [2027103259] - LC-112 - WHRU A-T2540 - Tratar e pintar pontos do costado</t>
  </si>
  <si>
    <t>SS-1616/2025</t>
  </si>
  <si>
    <t>IST [2029675449] - LUPA 49 - VP S-T2621B Substitução</t>
  </si>
  <si>
    <t>SS-1012/2025</t>
  </si>
  <si>
    <t>EBP [002029644418] - LC-424 - T26-BL-1923 - Substituir válv</t>
  </si>
  <si>
    <t>SS-829/2025</t>
  </si>
  <si>
    <t>STP [2028981943] - LC_0945_RTI_12633030-1-24_Reparo das partes danificadas da viga no Pipe Rack 3 na viga principal (PS 200x200x8,0x6,3 ASTM-A36)</t>
  </si>
  <si>
    <t>SS-1071/2025</t>
  </si>
  <si>
    <t>EST [CONJUNTO] - LC_0395_PINT_Pintura Sub-área Turret A05.</t>
  </si>
  <si>
    <t>SS-1385/2025</t>
  </si>
  <si>
    <t>STP [Conjunto] - Tratar e pintar plataformas de acesso às PSVs do V-T2422</t>
  </si>
  <si>
    <t>SS-883/2025</t>
  </si>
  <si>
    <t>EBP [002029482963] - LC-013 - E-T7131 - Trocador Calor Descarga / 1º Est - Apoiar Inspeção</t>
  </si>
  <si>
    <t>SS-1627/2025</t>
  </si>
  <si>
    <t>IST [2030654238] - Substituição suportes dos FTs dos MCs 10/20/30</t>
  </si>
  <si>
    <t>SS-1315/2025</t>
  </si>
  <si>
    <t>EST [2030340727] - LC_1201_EXT_ZS_15971062_Realizar plano de pintura do Main deck- Área 05</t>
  </si>
  <si>
    <t>STP [002029612438] - LP-365 - 4"-F-BX18-144 - Substituir Trecho de Tubulação</t>
  </si>
  <si>
    <t>SS-918/2025</t>
  </si>
  <si>
    <t>EBP [2029482962] - LC-014 - E-T6171 - Trocador de Calor- Apoiar Inspeção</t>
  </si>
  <si>
    <t>SS-1549/2025</t>
  </si>
  <si>
    <t>IST [2029595766] - LUPA 80 - SUBSTITUIR VÁLVULA T22-BU-0010, VÁLVULA APRESENTANDO PASSAGEM , JUSANTE DO S-T2231</t>
  </si>
  <si>
    <t>SS-1593/2025</t>
  </si>
  <si>
    <t>IST [2030590772] Recompor revestimento cimentício do B-122302B</t>
  </si>
  <si>
    <t>SS-1574/2025</t>
  </si>
  <si>
    <t>STP [2029333877] - LP_0146 - Instalar Corta Chamas na linha 20"-F-B10-506 do Sistema de Flare da P-31 (ELÉTRICA)</t>
  </si>
  <si>
    <t>SS-1695/2025</t>
  </si>
  <si>
    <t>IST [ 2029990228] - Manutenção corretiva TAG: B-S2O3A</t>
  </si>
  <si>
    <t>SS-1590/2025</t>
  </si>
  <si>
    <t>IST [2030115540] - LUPA 55 - Substituir estojos e porcas que apresentam corrosão modera Válvula do Dreno T26-BL-0087</t>
  </si>
  <si>
    <t>SS-1595/2025</t>
  </si>
  <si>
    <t>IST [2030590775] Recompor revestimento cimentício do P-122302C</t>
  </si>
  <si>
    <t>SS-1564/2025</t>
  </si>
  <si>
    <t>STP [2030190661] - LP-817 - 3"-HWP-C4-058-HC- Substituir Trecho de Tubulação</t>
  </si>
  <si>
    <t>SS-1591/2025</t>
  </si>
  <si>
    <t>IST [2026249012] - LUPA 17 - T73-FX/FY-0100A - SUBSTITUIR TRECHO RETO.</t>
  </si>
  <si>
    <t>SS-1606/2025</t>
  </si>
  <si>
    <t>STP [2030598346] - LC_1262_Realizar plano de pintura geral MÓDULOS PP-A07, PP-A10, PP-A13 e PP-A16</t>
  </si>
  <si>
    <t>STP [2030089945] - LP-810 - 3/4"-HWP-C4-074-HC - Substituir Trecho de Tubulação</t>
  </si>
  <si>
    <t>SS-279/2025</t>
  </si>
  <si>
    <t>STP [2028578988] Substituir Grade de Piso</t>
  </si>
  <si>
    <t>SS-1026/2025</t>
  </si>
  <si>
    <t>EBP [2029393868] - LC-401 - V-T6203A - Remover isolamento e aplicar pintura com proteção térmica</t>
  </si>
  <si>
    <t>SS-1039/2025</t>
  </si>
  <si>
    <t>AND [2030310993] Serviço de apropriação de andaime, na P-52. Para o Projeto do Barco de Acomodação.</t>
  </si>
  <si>
    <t>SS-440/2025</t>
  </si>
  <si>
    <t>STP [2029101207] - LC-301 XV-1223555 Substituir válvula</t>
  </si>
  <si>
    <t>SS-551/2025</t>
  </si>
  <si>
    <t>ROB [2028187381] - LP_0330 - Apoio à Inspeção NR-13 no Vaso V-122302</t>
  </si>
  <si>
    <t>SS-553/2025</t>
  </si>
  <si>
    <t>STP [2028187376] - LP_0332 - Apoio à Inspeção NR-13 no Vaso V-512501</t>
  </si>
  <si>
    <t>SS-565/2025</t>
  </si>
  <si>
    <t>ROB [2030093344] - LP_0324 - Apoio à Inspeção do P-UT-UC-122301ABC</t>
  </si>
  <si>
    <t>SS-426/2025</t>
  </si>
  <si>
    <t>EBP [2025986492] - LC-617 Realizar reparo de cald., trat. e pintura da estrut. de fixação da escada e escada de marinheiro do módulo P03B</t>
  </si>
  <si>
    <t>STP [2029269549] - LC-238 P07 Item 04 Substituir grade de piso na área da Plataforma de injeção quimica EL.40403</t>
  </si>
  <si>
    <t>SS-1239/2025</t>
  </si>
  <si>
    <t>STP [2027169813] - LP 267 - [PP-2026]T77-BL-0051: Subst. Valv.(Sem Estanqueidade HIRSA)</t>
  </si>
  <si>
    <t>SS-422/2025</t>
  </si>
  <si>
    <t>EBP [2028631507] - LC-613 Realizar tratamento e pintura na antepara do Casario (N2 - Vante)-Fotos DSC 2155 a 2160</t>
  </si>
  <si>
    <t>SS-445/2025</t>
  </si>
  <si>
    <t>ROB [2028901551] - LP_0134 - Substituir trechos da linha 12"-SW-A6-505 e 8"-SW-A6-505</t>
  </si>
  <si>
    <t>SS-529/2025</t>
  </si>
  <si>
    <t>STP [2030085440] - LC_0186 - Adequação das Linhas de Tratamento de Água Produzida do Trem P-25</t>
  </si>
  <si>
    <t>SS-541/2025</t>
  </si>
  <si>
    <t>STP [2028088169] - LP_0091_ZS_14782472_FX-5135500: Remover Trecho Reto</t>
  </si>
  <si>
    <t>SS-1113/2025</t>
  </si>
  <si>
    <t>EST [2029429396] - LC_0588_RTI_12662146-2-2_Pintura na estrutura e reparo de caldeiraria nas escadas de acesso (corrimãos).</t>
  </si>
  <si>
    <t>SS-1308/2025</t>
  </si>
  <si>
    <t>EST [2030096179] - LP_0117_RTI_14068530-13-42_Linha 12"-P-B10-182-IP: Subst. Válvs Tripartidas</t>
  </si>
  <si>
    <t>SS-474/2025</t>
  </si>
  <si>
    <t>IST [2030014588]Realizar hidrojateamento e pintura do primeiro do piso do Módulo do GGI</t>
  </si>
  <si>
    <t>STP [2029782818] CONJUNTO - Delineamento de RTI´s de Caldeiraria do sistema de drenagem aberta do Módulo M01B</t>
  </si>
  <si>
    <t>SS-539/2025</t>
  </si>
  <si>
    <t>IST [2029305334] - N03 BE - Efetuar reparo, tratamento e pintura nas estruturas, anteparas e contraventamentos das escadas, guarda corpo e corrimão de todos os pisos do N03 BE</t>
  </si>
  <si>
    <t>SS-1247/2025</t>
  </si>
  <si>
    <t>STP [2029588846] - LP 286 - [PP-2026]T25-GA-0078: Subst. Válvula</t>
  </si>
  <si>
    <t>SS-266/2025</t>
  </si>
  <si>
    <t>STP [2028574036] Substituir Grade de Piso</t>
  </si>
  <si>
    <t>SS-511/2025</t>
  </si>
  <si>
    <t>EBP [2030099982] - LC-642 Recompor integridade dos suportes das tubulações (distribuidores e coletores) que compõem o hidrocilone CI-533103B - Mód. 03B - 1º piso</t>
  </si>
  <si>
    <t>SS-1529/2025</t>
  </si>
  <si>
    <t>STP [2027713274] - LP 352 - [PP-2026] HCV RO-167: troca de tubbing (T61-HCV-0132)</t>
  </si>
  <si>
    <t>SS-812/2025</t>
  </si>
  <si>
    <t>IMO [2027786881] - LC 375 - Efetuar tratamento mecânico e pintura nos dois suportes próximos ao último patamar de acesso à cabine do guindaste face norte.</t>
  </si>
  <si>
    <t>SS-1212/2025</t>
  </si>
  <si>
    <t>STP [2029595766] - LP 135 - [PP-2026] T22-BU-0010: Subst. Valvula</t>
  </si>
  <si>
    <t>SS-293/2025</t>
  </si>
  <si>
    <t>STP [2028578099] Substituir Grade de Piso</t>
  </si>
  <si>
    <t>SS-288/2025</t>
  </si>
  <si>
    <t>EBP [2027466332] Substituir/Instalar Pinos Grade de piso</t>
  </si>
  <si>
    <t>SS-871/2025</t>
  </si>
  <si>
    <t>EBP [2028578938] Substituição de painel conforme padrão PE-2E&amp;P-00761</t>
  </si>
  <si>
    <t>SS-493/2025</t>
  </si>
  <si>
    <t>IST [2025263107 ]Realizar hidrojateamento e pintura do piso Cavernas 89 ¿ 90 Bombordo</t>
  </si>
  <si>
    <t>SS-269/2025</t>
  </si>
  <si>
    <t>STP [Conjunto] - M-06 - Tratar, Pintar e Recompor</t>
  </si>
  <si>
    <t>SS-1530/2025</t>
  </si>
  <si>
    <t>STP [2027713268] - LP 353 - [PP-2026] HCV RO-133: troca de tubbing. (T61-HCV-0092</t>
  </si>
  <si>
    <t>SS-1447/2025</t>
  </si>
  <si>
    <t>STP [2030398746] - LC 440 - Membrana A-T2621D - Substituir berços de apoio</t>
  </si>
  <si>
    <t>SS-1409/2025</t>
  </si>
  <si>
    <t>DEQ [2030434639] P-52 - Serviço de apropriação de hidrojato de dois bicos, para o Projeto do Barco de Acomodação.</t>
  </si>
  <si>
    <t>SS-1478/2025</t>
  </si>
  <si>
    <t>STP [2030515423] - PC-1562 - Reparar caldeiraria de estrutura</t>
  </si>
  <si>
    <t>SS-1464/2025</t>
  </si>
  <si>
    <t>STP [CONJUNTO] - PC-1434 Substituição de suportes</t>
  </si>
  <si>
    <t>SS-1804/2025</t>
  </si>
  <si>
    <t>STP [2030546672] Substituir os estojos e porcas de fixação dos flanges de conexão do TIT-1223008B conectada na linha 10- PC-B32-096 conforme ilustra a foto 14 no isométrico 5331.01.016, localizado</t>
  </si>
  <si>
    <t>SS-1556/2025</t>
  </si>
  <si>
    <t>IST [2028002087] - LUPA 82 - A válvula de fluxo mínimo das bombas P-T6221 e 31 está apresentando dificuldade de operação quando alinhada para o processo.</t>
  </si>
  <si>
    <t>SS-1750/2025</t>
  </si>
  <si>
    <t>IME [2030864748] Equipe UTC - Mob Imediata Coord OFFSHORE Paradinha (Equipe Reduzida)</t>
  </si>
  <si>
    <t>SS-1651/2025</t>
  </si>
  <si>
    <t>IST [ 2029263007] - Realizar substituição do trecho reto FX/FY-1231010J</t>
  </si>
  <si>
    <t>SS-1474/2025</t>
  </si>
  <si>
    <t>STP [CONJUNTO] - PC-1540 - Reparar caldeiraria de estrutura</t>
  </si>
  <si>
    <t>SS-1819/2025</t>
  </si>
  <si>
    <t>STP [2029418124] - PC-0248 - Reparar caldeiraria de estrutura do Pipe Rack</t>
  </si>
  <si>
    <t>SS-1643/2025</t>
  </si>
  <si>
    <t>IST [ 2030549374] - Substituir os estojos e porcas dos flanges das válvulas da linha 12"-F-B21-139</t>
  </si>
  <si>
    <t>SS-1731/2025</t>
  </si>
  <si>
    <t>STP[2030804002]-LC_1278_15908901_Realizar troca da SDV-5135002</t>
  </si>
  <si>
    <t>SS-1700/2025</t>
  </si>
  <si>
    <t>IST [ 2030503585] - P05A - EL 34203 -Tratamento Mecânico Pintura (Colat)</t>
  </si>
  <si>
    <t>SS-1629/2025</t>
  </si>
  <si>
    <t>IST [2030654410] - Realizar reparo acesso ao Booster</t>
  </si>
  <si>
    <t>SS-1668/2025</t>
  </si>
  <si>
    <t>AND [2028425617] SERVIÇO DE DISPONIBILIDADE DE ANDAIMES - PARADA P-62 2025</t>
  </si>
  <si>
    <t>SS-1710/2025</t>
  </si>
  <si>
    <t>IST [ 2029070437] - Recompor a integridade da linha 1"-PC-B32-104</t>
  </si>
  <si>
    <t>SS-1806/2025</t>
  </si>
  <si>
    <t>STP [2030948529] Substituir estojos e porcas de fixação do flange do TIT-1223009, localizado no 1° piso do módulo P03A, linha 14-PC-B32-037, próximo ao SG-122301A, conforme ilustra a foto 2 do iso</t>
  </si>
  <si>
    <t>SS-1712/2025</t>
  </si>
  <si>
    <t>STP [2028758106] - Projeto de andaime para instalação das estruturas das baleeiras 3BE da P-31</t>
  </si>
  <si>
    <t>SS-1816/2025</t>
  </si>
  <si>
    <t>STP [2030744361] Recompor revestimento cimentício do Skid UC-122501B.</t>
  </si>
  <si>
    <t>SS-1805/2025</t>
  </si>
  <si>
    <t>STP [2030546669] Substituir estojos e porcas de fixação dos flanges de 3¿ e ¾¿ da linha ¾¿-PC-B32-096 conectada na linha 10- PC-B32-096 conforme ilustra a foto 11 no isométrico 5331.01.016, locali</t>
  </si>
  <si>
    <t>SS-1724/2025</t>
  </si>
  <si>
    <t>STP[2030801601]-LC_1271_13342534-20-44_Recompor a curva da tubulação 3"-GL-C10-041</t>
  </si>
  <si>
    <t>SS-1954/2024</t>
  </si>
  <si>
    <t>STP [2028810926] - LP-102 - PVET-1210507 - Substituir válvula (saída LP--122301B)</t>
  </si>
  <si>
    <t>SS-124/2025</t>
  </si>
  <si>
    <t>EBP [2029597762] - LP-206 - VET-1223535 - Substituir válvula (jusante LV-1223005A2)</t>
  </si>
  <si>
    <t>SS-155/2025</t>
  </si>
  <si>
    <t>ROB [2026373622] - LC_0914_Fabricar e instalar placa de orifício a jusante da BDV-1223600, conforme especificação em anexo</t>
  </si>
  <si>
    <t>SS-287/2025</t>
  </si>
  <si>
    <t>STP [2029573702] Recuperar a primeira camada de resina topcoat ou liner externo do tubo da linha 8"-CN-FRP1-318 &amp; Realizar reparo na conexão do flange do corta-chama XSE- 5121001</t>
  </si>
  <si>
    <t>SS-193/2025</t>
  </si>
  <si>
    <t>EBP [2027492231] - ESTRUTURAS - Tratamento e pintura em ESTRUTURA SPIDERDECK-FIREWALL</t>
  </si>
  <si>
    <t>SS-79/2025</t>
  </si>
  <si>
    <t>IST [2030017667] Realizar hidrojateamento e pintura do teto do P06, área dos skids de produtos químicos, boreste, elevação EL.+53653, conforme área hachurada em ciano no anexo.</t>
  </si>
  <si>
    <t>SS-210/2025</t>
  </si>
  <si>
    <t>ROB [2028981938] - LC_0958_Identificamos na inspeção Extraordinária no Pipe Rack 3 contraventamento rompido (TUBO 0 114x6,02 ASTM-A53 Gr. B)</t>
  </si>
  <si>
    <t>PRO [2018986665] - LP-360 - 2"-SW-B12-1124 - Substituir Curva e Trecho de Tubulação</t>
  </si>
  <si>
    <t>SS-1965/2024</t>
  </si>
  <si>
    <t>EBP [2025638622] - LP-116 - VET-1210432 - Substituir válvula (jusante FIT-1223096)</t>
  </si>
  <si>
    <t>SS-154/2025</t>
  </si>
  <si>
    <t>EBP [2023510635] - Conjunto de OMs do M05_S03 - Tratamento e pintura em tubulações, estruturas e acessórios do M05_S03</t>
  </si>
  <si>
    <t>SS-2056/2024</t>
  </si>
  <si>
    <t>EBP [2028911440] - LC-532 Realizar reparo/ substituição na estrutura no contorno da escada de acesso a elevação 39392</t>
  </si>
  <si>
    <t>SS-253/2025</t>
  </si>
  <si>
    <t>EBP [2028962890] Realizar reparo na linha 2"-CN-FRP1-312</t>
  </si>
  <si>
    <t>SS-162/2025</t>
  </si>
  <si>
    <t>EBP [2022290106] - Conjunto de OMs do M06_S01 - Tratamento e pintura em tubulações, estruturas e acessórios do M06_S01</t>
  </si>
  <si>
    <t>SS-191/2025</t>
  </si>
  <si>
    <t>EBP [2028282155] - ESTRUTURAS - Tratamento e pintura em ESTRUTURA MOORING</t>
  </si>
  <si>
    <t>SS-690/2025</t>
  </si>
  <si>
    <t>STP [2025509362] - LC-681 Substituir estojos e porcas com corrosão atmosférica média na união flangeada da linha 32"-P-CCS-566 na XV-1223539, Convés Principal abaixo do P03A</t>
  </si>
  <si>
    <t>SS-204/2025</t>
  </si>
  <si>
    <t>EST [2029291624] - LC_0932_RTI_13908351-4-7_Sserviço de caldeiraria no Deck de processo (Fundação), caverna 95</t>
  </si>
  <si>
    <t>SS-2105/2024</t>
  </si>
  <si>
    <t>EBP [2029457012] - LC-560 Substituir pilar 7 com furo</t>
  </si>
  <si>
    <t>STP [2028757883] - Fabricação de spreader-bar para transporte da nova Baleeira 3BB</t>
  </si>
  <si>
    <t>SS-156/2025</t>
  </si>
  <si>
    <t>ROB [2026373646] - LC_0915_Fabricar e instalar placa de orifício a jusante da BDV-1223602, conforme especificação em anexo</t>
  </si>
  <si>
    <t>SS-97/2025</t>
  </si>
  <si>
    <t>ROB [2026558821] - LP_79 Remover o trecho da tubulação 1"-FG-B10-634.</t>
  </si>
  <si>
    <t>SS-1634/2025</t>
  </si>
  <si>
    <t>SS-2033/2024</t>
  </si>
  <si>
    <t>STP [2028984681] - LC-514 Reparo de caldeiraria, tratamento e pintura na escada (Ré da 1ª para 3ª elevação do módulo)</t>
  </si>
  <si>
    <t>SS-2193/2024</t>
  </si>
  <si>
    <t>SS-971/2025</t>
  </si>
  <si>
    <t>EBP [2029513999] - LC-061 -T79-PSV-3006 RESERVA - RETIRAR/ INSTALAR - CALIBRAÇÃO</t>
  </si>
  <si>
    <t>SS-985/2025</t>
  </si>
  <si>
    <t>EBP [2029515843] - LC-103 - T26-PSV-1002A - RETIRAR/ INSTALAR - CALIBRAÇÃO</t>
  </si>
  <si>
    <t>SS-1983/2024</t>
  </si>
  <si>
    <t>STP [CONJUNTO] - PC-0786 - Remover tubulação</t>
  </si>
  <si>
    <t>SS-1332/2025</t>
  </si>
  <si>
    <t>EST [2029277593] - LC-187 HVAC Sala VAC 4 P08 Substituir conjunto</t>
  </si>
  <si>
    <t>SS-460/2025</t>
  </si>
  <si>
    <t>STP [2029101153] - LC-317 XV-1223504 Substituir válvula</t>
  </si>
  <si>
    <t>STP [2027742441] - LP-337 - 1"-F-BX18-1219 - Substituir Trecho de Tubulação</t>
  </si>
  <si>
    <t>SS-148/2025</t>
  </si>
  <si>
    <t>RTB [2025952863] -Efetuar troca do revestimento do piso da área externa, no 4º piso próximo a área de churrasqueira (Open ck Roof)sórios.</t>
  </si>
  <si>
    <t>SS-212/2025</t>
  </si>
  <si>
    <t>EBP [2023683257] Substituir Grade de Piso</t>
  </si>
  <si>
    <t>SS-1245/2025</t>
  </si>
  <si>
    <t>STP [2029689711] - LP 300 - [PP-2026] T61-HCV-0102: Subst. Valv.</t>
  </si>
  <si>
    <t>SS-20/2025</t>
  </si>
  <si>
    <t>IST [2030014587] Realizar hidrojateamento e pintura da rota de fuga de vante do N03 de bombordo a boreste.</t>
  </si>
  <si>
    <t>SS-136/2025</t>
  </si>
  <si>
    <t>EBP [2029300769] - LP-514 - SDV-1233012A - Substituir válvula</t>
  </si>
  <si>
    <t>SS-137/2025</t>
  </si>
  <si>
    <t>EBP [2029300770] - LP-515 - SDV-1233015A - Substituir válvula</t>
  </si>
  <si>
    <t>SS-656/2025</t>
  </si>
  <si>
    <t>EBP [2030186727] - LC-660 Substituir sapata de suportação da linha 8-PC-B32-10, no 3° piso do módulo P03B</t>
  </si>
  <si>
    <t>SS-208/2025</t>
  </si>
  <si>
    <t>ROB [2027855537] - LC_1051 - RECOMENDA-SE REPARO DE CALDEIRARIA E TRATAMENTO/PINTURA DAS ESTRUTURAS, VIGAS E CONTRAVENTAMENTOS (BB - FR.80 A FR.84 - FILA "C1"), POIS ESTÃO APRESENTANDO CORROSÃO MODE</t>
  </si>
  <si>
    <t>PRO [2028930624] - LC 086 Restabelecer a integridade da escada de acesso ao topo do vaso de slop do turret V-533605</t>
  </si>
  <si>
    <t>SS-959/2025</t>
  </si>
  <si>
    <t>IMO [002024452723] - LC 610 - Realizar tratamento e pintura das estruturas, vigas, colunas e contraventamentos do Módulo M-03 (abaixo da elevação 15000 e acima da elev. 15000), pois estão apresentan</t>
  </si>
  <si>
    <t>SS-130/2025</t>
  </si>
  <si>
    <t>EBP [2029301450] - LP-494 - V-1233604 - Substituir Válvula (Tomada superior LIT-1233005A (T-123301A)</t>
  </si>
  <si>
    <t>SS-815/2025</t>
  </si>
  <si>
    <t>IMO [2027787044] - LC 386 - Tratar e pintar a viga e estrutura da Plataforma da escada de acesso para o silenciador (projetada sobre mar - norte) do Cellar Deck, que está apresentando corrosão.</t>
  </si>
  <si>
    <t>SS-166/2025</t>
  </si>
  <si>
    <t>EBP [2022736981] - Conjunto de OMs do M06_S03 - Tratamento e pintura em tubulações, estruturas e acessórios do M06_S03</t>
  </si>
  <si>
    <t>SS-2094/2024</t>
  </si>
  <si>
    <t>EBP [2029456410] - LC-551 Realizar pintura da viga entre os eixos 1 e 3 - Elevação +8780 - Viga - Filas: (D) x (1-3)</t>
  </si>
  <si>
    <t>SS-746/2025</t>
  </si>
  <si>
    <t>PRO [2028939145] - LP-684 - 8"-F-B10-052 - Substituir Trecho de Tubulação</t>
  </si>
  <si>
    <t>STP [2029277691] - LC-320 V-512501 (zeppelin) Substituir e instalar estrutura da plataforma gradeada do vaso</t>
  </si>
  <si>
    <t>SS-195/2025</t>
  </si>
  <si>
    <t>IST [2029650197] Tratar e pintar as linhas 2"-F-B10S-4058 / 2"-F-B10S-4061 (foto 1), 2"-F-B10S-4059 / 2"-F-B10S-4062 (foto 2), 2"-F-B10S-4067 / 2"-F-B10S-4070 (foto 5), 2"-F-B10S-4068 / 2"-F-B10S-4071</t>
  </si>
  <si>
    <t>SS-251/2025</t>
  </si>
  <si>
    <t>ROB [2028259495] - LC_1177_RTI_13827103-16-47_Tratar e pintar as tubulações 2"-F-B10-039 e as derivações de 3/4"</t>
  </si>
  <si>
    <t>SS-2106/2024</t>
  </si>
  <si>
    <t>EBP [2029457016] - LC-561 Substituir pilar 10 com corrosão severa</t>
  </si>
  <si>
    <t>SS-122/2025</t>
  </si>
  <si>
    <t>EBP [2029597763] - LP-204 - VET-1223533 - Substituir válvula (jusante LV-1223005A1)</t>
  </si>
  <si>
    <t>SS-329/2025</t>
  </si>
  <si>
    <t>STP [2029887636] - LC_0953 - Reparo na estrutura da plataforma de acesso para o equipamento V-122302</t>
  </si>
  <si>
    <t>SS-1045/2025</t>
  </si>
  <si>
    <t>EPB[2030145055] - Módulo M20 -Instalar proteção coletiva na parte superior anexa ao guarda corpo de projeção a escada de marinheiro, localização: Flare</t>
  </si>
  <si>
    <t>SS-38/2025</t>
  </si>
  <si>
    <t>EST [2028810681] - LC_0893_RTI_12431784-2-27_Instalar suportes da tubulação 6"-P-B23-200, linha de drenagem de água oleosa do SG-122301-A</t>
  </si>
  <si>
    <t>SS-1681/2025</t>
  </si>
  <si>
    <t>STP [2029277603] - LC-174 HVAC 5º Piso Acc. Ext. Substituir conjunto (COBRAR SS CANCELADA)</t>
  </si>
  <si>
    <t>SS-438/2025</t>
  </si>
  <si>
    <t>STP [2025181057] - LC-299 XV-1223546 Substituir válvula</t>
  </si>
  <si>
    <t>SS-2047/2024</t>
  </si>
  <si>
    <t>EBP [2028631383] - LC-523 Realizar tratamento e pintura na escada e estrutura do Casario (BB - Escada de acesso a plataforma entre N2 e N3)</t>
  </si>
  <si>
    <t>SS-2061/2024</t>
  </si>
  <si>
    <t>EBP [Conjunto] - LC-537 Substituir viga da fila A, devido perda de massa decorrente corrosão generalizada</t>
  </si>
  <si>
    <t>SS-2101/2024</t>
  </si>
  <si>
    <t>ROB [2029987243] - LC_1022 - Recomenda-se pintura na coluna e nas conexões com os contraventamentos e nas chapas gusset.</t>
  </si>
  <si>
    <t>STP [2029258083] - LC-231 P03A Incluir e adequar grade de piso nos locais onde se apresenta desconjuntura na plataforma do Painel PN-552002.</t>
  </si>
  <si>
    <t>SS-35/2025</t>
  </si>
  <si>
    <t>EBP [2029882687] - PC-1359 - Instalar suportes de Detector chama no M-09</t>
  </si>
  <si>
    <t>SS-59/2025</t>
  </si>
  <si>
    <t>EBP [2024372207] - LP-183 - V-12231126 - Substituir válvula (P-122302A)</t>
  </si>
  <si>
    <t>STP [2029267544] - LC-222 P05B Realizar reparo/ substituição das estruturas de suportação das grade de piso na plataforma do gerador GE-514001C</t>
  </si>
  <si>
    <t>SS-2087/2024</t>
  </si>
  <si>
    <t>STP [CONJUNTO] - PC-0884 - Caldeiraria de Grade de Piso do M-24</t>
  </si>
  <si>
    <t>SS-1061/2025</t>
  </si>
  <si>
    <t>EBP[2030092269] -Outfitting -Substituição de guarda-corpo da plataforma do sistema de ancoragem (POPA-BB)</t>
  </si>
  <si>
    <t>SS-2035/2024</t>
  </si>
  <si>
    <t>EBP [2028534788] - LC-516 Reparo de caldeiraria, tratamento e pintura na escada e guarda-corpo (BE da 4ª para 5ª elevação)</t>
  </si>
  <si>
    <t>SS-391/2025</t>
  </si>
  <si>
    <t>EBP [2029623534] - LP-564 - PV-1231003B Substituir válvula</t>
  </si>
  <si>
    <t>SS-218/2025</t>
  </si>
  <si>
    <t>IST [2030031424] Tratar e pintar os trechos das linhas 3"-DA-B10S-293, 2"-DA-B10S-200, 2"-DA-B10S-201, 2"-DA-B10S-240, 2"-DA-B10S-241, 2"-DA-B10S-260 e 2"-DA-B10S-2500</t>
  </si>
  <si>
    <t>SS-220/2025</t>
  </si>
  <si>
    <t>STP [2030062545] - LP-739 - 1.1/2"-H-C3-3023 - Substituir Trecho de Tubulação</t>
  </si>
  <si>
    <t>SS-1289/2024</t>
  </si>
  <si>
    <t>EBP [2029190507] Módulo 14 - Tratamento e pintura nas tubulações e acessórios.</t>
  </si>
  <si>
    <t>SS-1219/2024</t>
  </si>
  <si>
    <t>IST [2029665985] -Identificado que será necessário aumento do escopo das medidas anteriores (.1 e .2) para realização da recuperação de integridade dos suportes das balsas, guarda corpo e trincaniz</t>
  </si>
  <si>
    <t>SS-877/2024</t>
  </si>
  <si>
    <t>SS-1321/2024</t>
  </si>
  <si>
    <t>EBP [2029670168] - _Tratar e pintar os parafusos estojos, face dos flanges das uniões flangeadas, válvulas de bloqueio e tubos do SG-122304A</t>
  </si>
  <si>
    <t>SS-1344/2024</t>
  </si>
  <si>
    <t>IST [2026031621] -Estrutura da escada e suportes da plataforma de acesso a cozinha do Casario (Ré do Casario), estão apresentando corrosão(erosão) moderada a severa e estrutura da escada</t>
  </si>
  <si>
    <t>SS-965/2024</t>
  </si>
  <si>
    <t>EBP [2026206554] Módulo P09 - Recomenda-se reparo de caldeiraria e tratamento/pintura na estrutura de fixação e estrutura da escada (Vante - convés para 1ª elevação do módulo)</t>
  </si>
  <si>
    <t>SS-1249/2024</t>
  </si>
  <si>
    <t>EBP [CONJUNTO] - Realizar tratamento e pintura na CP_Abaixo_da_Planta_de_Processo</t>
  </si>
  <si>
    <t>SS-1198/2024</t>
  </si>
  <si>
    <t>IST [2028534786] - Recomenda-se reparo de caldeiraria e tratamento/pintura nas estrutura fixação da escada, viga, alma e aba, pois estão com corrosão moderada e furo (Vante - 44903 do módulo). Relatór</t>
  </si>
  <si>
    <t>SS-1027/2024</t>
  </si>
  <si>
    <t>RTB [2027351007] - 4"-DA-B10S-097 Substituir trechos de tubulação da linha, que apresenta reparos por bandagem</t>
  </si>
  <si>
    <t>STP [2026202480]- LC 004 - Cobertura e Fechamento de acesso ao MDA de PRA1</t>
  </si>
  <si>
    <t>SS-914/2024</t>
  </si>
  <si>
    <t>EBP[2029523267] - Riser Balcony - Substituir grades de piso.</t>
  </si>
  <si>
    <t>SS-96/2025</t>
  </si>
  <si>
    <t>ROB [2026558818] - LP_72 Remoção da linha 1"-FG-B10-633 e instalação de CAP</t>
  </si>
  <si>
    <t>SS-1365/2024</t>
  </si>
  <si>
    <t>IST [2029757680] N-02 - Lado de BORESTE na popa (Casario), efetuar reparo de caldeiraria, tratamento e pintura da estrutura em geral, piso, guarda corpo, corrimão, anteparas, trincaniz e suportes.</t>
  </si>
  <si>
    <t>SS-1208/2024</t>
  </si>
  <si>
    <t>COP [2029651273] Equipe UTC-13 - Coordenação de Projeto Acommodation (equipe reduzida)</t>
  </si>
  <si>
    <t>SS-859/2024</t>
  </si>
  <si>
    <t>EBP [2029269565] - LC-128 Recompor gaiola e instalar cancela em escadas de marinheiro localizadas no topo do módulo P09</t>
  </si>
  <si>
    <t>SS-1715/2025</t>
  </si>
  <si>
    <t>SAC [2029206547] Medição de Serviços de Acesso por Corda - CAMPANHA P-62 2025</t>
  </si>
  <si>
    <t>SS-1330/2024</t>
  </si>
  <si>
    <t>EST [2024337690] Conjunto-LC-81 ADV-5420529:Substituir válvulas</t>
  </si>
  <si>
    <t>SS-1220/2024</t>
  </si>
  <si>
    <t>IMO [2029356088] Medição dos Serviços Campanha de P-31</t>
  </si>
  <si>
    <t>SS-1105/2024</t>
  </si>
  <si>
    <t>PRO [CONJUNTO] - PC - 0403 -TUBULAÇÃO - Substituir tubulação ou reparar com solda</t>
  </si>
  <si>
    <t>SS-1136/2024</t>
  </si>
  <si>
    <t>STP [2029612106] - LP-689 - 3"-G-B10-6447 - Substituir Trecho de Tubulação</t>
  </si>
  <si>
    <t>SS-899/2025</t>
  </si>
  <si>
    <t>STP [2029523241] - LP 013 - C-T7901A - Inspecionar Internamente (NR-13)</t>
  </si>
  <si>
    <t>SS-1328/2024</t>
  </si>
  <si>
    <t>EST [2029101223] - LC-041 ADV-5424539:Substituir válvula</t>
  </si>
  <si>
    <t>SS-1304/2024</t>
  </si>
  <si>
    <t>EBP [CONJUNTO] - Realizar tratamento e pintura em linha do ISO 35-123 - Linha 1 1/2" -B10</t>
  </si>
  <si>
    <t>SS-975/2024</t>
  </si>
  <si>
    <t>EBP [2029277491] - LC-147 4º Piso P-06 - Guarda-Corpo - Bombordo</t>
  </si>
  <si>
    <t>SS-1096/2024</t>
  </si>
  <si>
    <t>EBP [2029267545] - LC-139 P06 Estrutura dos tanques - EL.47703</t>
  </si>
  <si>
    <t>SS-1104/2024</t>
  </si>
  <si>
    <t>EBP [CONJUNTO] - PC-0389 - ESTRUTURA - Tratar e pintar estrutura</t>
  </si>
  <si>
    <t>SS-959/2024</t>
  </si>
  <si>
    <t>STP [2028984680] Módulo P05B - Estrutura da escada (BB e elevação 38203 do módulo) apresentando corrosão por erosão, recomenda-se caldeiraria e pintura.</t>
  </si>
  <si>
    <t>SS-1053/2024</t>
  </si>
  <si>
    <t>RTB [2029429659] - 4-DA-B10S-041 Substituir trecho com corrosão</t>
  </si>
  <si>
    <t>SS-1115/2024</t>
  </si>
  <si>
    <t>STP [2028716885] - LC_656 _Substituição de painel de piso gradeado da plataforma de acesso para o VE-515101 BE</t>
  </si>
  <si>
    <t>SS-1116/2024</t>
  </si>
  <si>
    <t>EBP [2028716397] - Substituir painel de piso gradeado danificado na região da caverna 62 BB</t>
  </si>
  <si>
    <t>SS-1120/2024</t>
  </si>
  <si>
    <t>EBP [2028716979] - Substituição de painel de piso gradeado na escada da LER de meia-nau</t>
  </si>
  <si>
    <t>SS-852/2024</t>
  </si>
  <si>
    <t>ENG [2028460903] - Os contraventamentos, viga e estrutura do módulo P04A (2ª elevação e Ré do módulo) estão apresentando corrosão moderada a severa. Recomenda-se</t>
  </si>
  <si>
    <t>SS-955/2024</t>
  </si>
  <si>
    <t>EBP[2029538845] - Módulo 15- CAV-82- Substituir Stool do pipe rack.</t>
  </si>
  <si>
    <t>SS-1314/2024</t>
  </si>
  <si>
    <t>EBP [CONJUNTO] - Realizar tratamento e pintura na CP_Popa_CP_A04_Boreste</t>
  </si>
  <si>
    <t>SS-1215/2024</t>
  </si>
  <si>
    <t>STP [2029663222] + Conjunto de OM's - Módulo 09 - Reparar e substituir suportes ,escadas e guarda corpos de acesso.</t>
  </si>
  <si>
    <t>SS-1323/2024</t>
  </si>
  <si>
    <t>EBP [2029670308] -LC_836_PNT_ZR_Tratar e pintar o carretel do P-513502</t>
  </si>
  <si>
    <t>SS-1231/2024</t>
  </si>
  <si>
    <t>EBP[2029663590] Módulo 01- Substituir guarda corpo e instalar corrente de segurança na escada.</t>
  </si>
  <si>
    <t>STP [2029590150] - PC - 0116 - ESTRUTURA - Substituir estrutura</t>
  </si>
  <si>
    <t>STP [2029299303] - PC-0356 -Substituir tubulação</t>
  </si>
  <si>
    <t>SS-1334/2024</t>
  </si>
  <si>
    <t>EST [2029277728] Conjunto LC-61- ADV-5424534:Substituir válvulas</t>
  </si>
  <si>
    <t>SS-1312/2024</t>
  </si>
  <si>
    <t>EBP [CONJUNTO] - Realizar tratamento e pintura na Praça_de_Máquinas_PMOP_A08_Plataf_de_Operação</t>
  </si>
  <si>
    <t>SS-956/2024</t>
  </si>
  <si>
    <t>EBP[2029546817] - Ré Sistema de ancoragem - Substituir Estrutura</t>
  </si>
  <si>
    <t>SS-932/2024</t>
  </si>
  <si>
    <t>EBP [2026527053] Módulo 02- CAV-85 e CAV-99 - Tratar e pintar tubulação, suportes e acessórios..</t>
  </si>
  <si>
    <t>SS-929/2024</t>
  </si>
  <si>
    <t>EBP [2029552932] + CONJUNTO DE OM'S - Main Deck - Tratar e pintar tubulação,suportes e acessórios..</t>
  </si>
  <si>
    <t>SS-1055/2024</t>
  </si>
  <si>
    <t>RTB [2027146932] - 4"-DA-B10S-4017 Substituir trecho da linha com corrosão por fresta</t>
  </si>
  <si>
    <t>STP [CONJUNTO] - PC-0463 - Fixar suporte</t>
  </si>
  <si>
    <t>STP [2029612471] - LP-394 - 2"- F-B10-1254 - Substituir Trecho de Tubulação</t>
  </si>
  <si>
    <t>SS-1089/2024</t>
  </si>
  <si>
    <t>EBP [2027350657] - PC-0108 - GUARDA-CORPO - Substituir guarda corpo por material de fibra</t>
  </si>
  <si>
    <t>SS-926/2024</t>
  </si>
  <si>
    <t>RTB[2025771231] - Módulo 23 - Guindaste A- Instalar trava da barra de segurança.</t>
  </si>
  <si>
    <t>SS-1052/2024</t>
  </si>
  <si>
    <t>RTB [2029424744] - 4"-DA-B10S-5016 Substituir linha e trecho conectado à linha 4"-DA-B10S-5018</t>
  </si>
  <si>
    <t>STP [2028494067] - LP-669 - 2"-SW-C12-6067 - Substituir Trecho de Tubulação</t>
  </si>
  <si>
    <t>SS-803/2024</t>
  </si>
  <si>
    <t>STP [2029804712] - LP462 - P-Z-123301-01 Realizar preenchimento por solda</t>
  </si>
  <si>
    <t>SS-863/2024</t>
  </si>
  <si>
    <t>EBP [2029277567] - LC-131 TQ-512202 - REPOR PISO GRADEADO PATAMAR</t>
  </si>
  <si>
    <t>SS-1237/2024</t>
  </si>
  <si>
    <t>EBP[2029663219] Módulo 23 - Guindaste popa BE- Reparar/substituir guarda corpo na escada de marinheiro</t>
  </si>
  <si>
    <t>SS-822/2024</t>
  </si>
  <si>
    <t>STP [2019633288] - LP-361 - 2"-SW-B12-1124 - Substituir Curva e Trechos de Tubulação</t>
  </si>
  <si>
    <t>SS-545/2024</t>
  </si>
  <si>
    <t>RTB [2025986505] - Realizar reparo de caldeiraria e tratamento/pintura da escada(BB) do módulo P04A (Escada de acesso 1ª para 2ª elevação), pois está apresentan</t>
  </si>
  <si>
    <t>SS-858/2024</t>
  </si>
  <si>
    <t>EBP [2029277500] - LC-126 Reparar escada tipo marinheiro de acesso à desaeradora D-125101</t>
  </si>
  <si>
    <t>SS-611/2024</t>
  </si>
  <si>
    <t>EBP [2029317542] - PC-0018 - Caldeiraria de estrutura do M-07 - 1º Piso</t>
  </si>
  <si>
    <t>SS-886/2024</t>
  </si>
  <si>
    <t>RTB [2025664901] + Conjunto de OM's - M23-Guindaste - Tratar e Pintar .</t>
  </si>
  <si>
    <t>SS-598/2024</t>
  </si>
  <si>
    <t>EBP [2027811911] - LC_418 - Pintar a linha 3"-F-B10-045 do Sistema de Flare</t>
  </si>
  <si>
    <t>SS-612/2024</t>
  </si>
  <si>
    <t>SPT [2029317543] - PC-0019 - Plano de Pintura do M-07 - 2º Piso e Mezanino</t>
  </si>
  <si>
    <t>SS-648/2024</t>
  </si>
  <si>
    <t>STP [2029317929] - PC-0025 - Plano de Pintura do M-10A - 1º Piso</t>
  </si>
  <si>
    <t>SS-655/2024</t>
  </si>
  <si>
    <t>STP [2027658254] - LP-358 - 16"-IW-B9-013 - Substituir Trecho de Tubulação</t>
  </si>
  <si>
    <t>SS-1064/2024</t>
  </si>
  <si>
    <t>RTB [2026278254] - 4"-DA-B10S-5194 Substituir trecho da tubulação</t>
  </si>
  <si>
    <t>SS-936/2024</t>
  </si>
  <si>
    <t>EBP [2029552945] Módulo 10A- S01 - Tratar e pintar tubulação, suportes e acessórios.</t>
  </si>
  <si>
    <t>SS-1031/2024</t>
  </si>
  <si>
    <t>RTB [2026229187] - 2"-W-B3-065 Substituir trecho da linha com reparo engenheirado por bandagem</t>
  </si>
  <si>
    <t>SS-906/2024</t>
  </si>
  <si>
    <t>EBP [2029267541] - LC-247 - P04AxP05A - Plat. dos acumuladores</t>
  </si>
  <si>
    <t>SS-587/2024</t>
  </si>
  <si>
    <t>STP [2029366444] - LC_160 - Substituir trecho da tubulação 10"-DF-B10-079 por trecho de mesma spec</t>
  </si>
  <si>
    <t>SS-988/2024</t>
  </si>
  <si>
    <t>STP [2029269572] - LC-160 Fabricação de Guarda-Corpos - P01B - 3° PISO</t>
  </si>
  <si>
    <t>SS-750/2024</t>
  </si>
  <si>
    <t>STP [2029429387] - LC 057 - Reconstituir suportes da linha ¾"-CNI-B3-068</t>
  </si>
  <si>
    <t>SS-976/2024</t>
  </si>
  <si>
    <t>EBP [2029277490] - LC-148 4º Piso P-06 - Guarda-Corpo - Boreste</t>
  </si>
  <si>
    <t>SS-869/2024</t>
  </si>
  <si>
    <t>EBP [2029267545] - LC-134 P06 Interligação - P06 x Laydown - EL.34203</t>
  </si>
  <si>
    <t>SS-1012/2024</t>
  </si>
  <si>
    <t>RTB [2029001524] - 20"-SW-A6R-1005 Substituir estojos, realizar pintura e acréscimo de 100mm de extensão para cada trecho</t>
  </si>
  <si>
    <t>SS-452/2024</t>
  </si>
  <si>
    <t>EBP [2028715179] - LP-450 - 2"-BG-B10-017 - Substituir Trecho de Tubulação</t>
  </si>
  <si>
    <t>SS-913/2024</t>
  </si>
  <si>
    <t>EBP[2027243072] - M02C - Substituir trecho linha de 1"-D-B10-33525 - Sistema Diesel</t>
  </si>
  <si>
    <t>SS-491/2024</t>
  </si>
  <si>
    <t>EBP [2029351108] - LP395 - 6"-PC-B32-165 Substituir estojos e porcas</t>
  </si>
  <si>
    <t>SS-846/2024</t>
  </si>
  <si>
    <t>EBP [2029041912] - Módulo M09 - SETOR 02 - Substituir estojos e juntas.</t>
  </si>
  <si>
    <t>SS-1266/2024</t>
  </si>
  <si>
    <t>IST [2028629027] - Escada e estrutura do Casario (BE - Escada de acesso a plataforma entre N2 e N3) Com corrosão superficial a moderada, recomenda-se tratamento e pintura. DL SS-885/23 ZR:13543049-4-</t>
  </si>
  <si>
    <t>STP [2019633340] - LP-359 - 2"-SW-B12-1124 - Substituir Trecho de Tubulação</t>
  </si>
  <si>
    <t>SS-821/2024</t>
  </si>
  <si>
    <t>STP [2018986665] - LP-360 - 2"-SW-B12-1124 - Substituir Curva e Trecho de Tubulação</t>
  </si>
  <si>
    <t>SS-509/2024</t>
  </si>
  <si>
    <t>STP [2029352204] - LP416 / LP417- 6"-P-B10S-188 Substituir trecho de linha</t>
  </si>
  <si>
    <t>SS-980/2024</t>
  </si>
  <si>
    <t>EBP [2029277494] - LC-152 6º Piso P-06 - Guarda-Corpo - Boreste</t>
  </si>
  <si>
    <t>SS-615/2024</t>
  </si>
  <si>
    <t>EBP [2029317926] -PC-0022 - Caldeiraria de estrutura do M-10 - 1º Piso</t>
  </si>
  <si>
    <t>SS-936/2025</t>
  </si>
  <si>
    <t>EBP [2029516274] - LC-057 - T72-PSV-3108 - RETIRAR/ INSTALAR - CALIBRAÇÃO</t>
  </si>
  <si>
    <t>SS-1011/2024</t>
  </si>
  <si>
    <t>RTB [2029001524] - 20"-SW-A6R-1005 Recompor trecho de tomada de 3/4" e trocar válvula existente conforme o SPEC A6R (VG-55)</t>
  </si>
  <si>
    <t>SS-895/2024</t>
  </si>
  <si>
    <t>EBP [2024371647] - LC-162 - IDENTIFICADO TRECHO DE GUARDA CORPO DA ROTA DE FUGA BORESTE</t>
  </si>
  <si>
    <t>SS-771/2024</t>
  </si>
  <si>
    <t>STP [2029443712] - LP469 - P-122304A-02 Realizar substituição de tubos</t>
  </si>
  <si>
    <t>SS-823/2024</t>
  </si>
  <si>
    <t>EBP [2024954560] - LP-380 - 2"-F-B10-201 - Realizar Substituição dos Trechos e Adequação do Arranjo e Suporte</t>
  </si>
  <si>
    <t>SS-1103/2024</t>
  </si>
  <si>
    <t>RTB [2023791418] - 4"-D-G2-099 Recompor Integridade do Trecho da Linha com Corrosão</t>
  </si>
  <si>
    <t>SS-1081/2024</t>
  </si>
  <si>
    <t>RTB [2026291352] - 1"-FW-A6R-2114 Substituir trecho da linha</t>
  </si>
  <si>
    <t>SS-1044/2024</t>
  </si>
  <si>
    <t>RTB [2027265971] - 4"-DA-B10S-5107 Substituir trecho da linha</t>
  </si>
  <si>
    <t>SS-730/2024</t>
  </si>
  <si>
    <t>EBP [Conjunto] - LP486 / 487 - 12"-HW-C3-047 / 12"-HW-C3-048 Substituir junta de papelão por junta espirometálica</t>
  </si>
  <si>
    <t>SS-1218/2024</t>
  </si>
  <si>
    <t>IST [2028528464] -dentificado que a plataforma de ligação está apresentando erosão. Recomenda-se reparo/ substituição. Localização: Plataforma de ligação P07 x P08 - EL.44903 - Lado BB Referência: Ite</t>
  </si>
  <si>
    <t>SS-789/2024</t>
  </si>
  <si>
    <t>STP [2029466613] - LP308 - 4"-P-G2-088 Substituição dos anéis de vedação</t>
  </si>
  <si>
    <t>SS-1269/2024</t>
  </si>
  <si>
    <t>IST [2028689985] - Tratamento mecânico e pintura de preservação em toda estrutura de sustentação e escada de acesso a cabine de comando, com estado avançado de corrosão, e com perda de massa metálica</t>
  </si>
  <si>
    <t>SS-551/2024</t>
  </si>
  <si>
    <t>EBP [2029357585] - LC 405 - IBAMA - Projeto para Eliminar Descarte Contingencial - Campanha</t>
  </si>
  <si>
    <t>SS-627/2024</t>
  </si>
  <si>
    <t>EBP [CONJUNTO] - PC-0042 - Caldeiraria de estrutura do M-18 - 1º Piso Deck A ao 5º Piso Deck E</t>
  </si>
  <si>
    <t>SS-742/2024</t>
  </si>
  <si>
    <t>STP [2028301385] - LC_0400 Plano de Pintura Sub-área PP_A03 - 3ª elevação Turbinas</t>
  </si>
  <si>
    <t>SS-970/2024</t>
  </si>
  <si>
    <t>EBP [2029267535] - LC-005 Realizar Reparo de Corrimão/Guarda-Corpo - Escadas de Acesso da Casa de Bombas</t>
  </si>
  <si>
    <t>SS-763/2024</t>
  </si>
  <si>
    <t>EBP [2028187378] - LP 062 - V-122301: Inspeção Interna NR-13</t>
  </si>
  <si>
    <t>SS-738/2024</t>
  </si>
  <si>
    <t>IST [2026206519] + CONJUNTO DE OMs - Módulo P-01A- Reparo, Tratamento e pintura - Estruturas e Escada - P-01A</t>
  </si>
  <si>
    <t>SS-1298/2024</t>
  </si>
  <si>
    <t>EBP [Conjunto] - ADV-5424529:Substituir válvulas</t>
  </si>
  <si>
    <t>SS-969/2024</t>
  </si>
  <si>
    <t>STP [2028534789] - Rota de fuga BE Marinha - Rota de fuga BE interditada com excesso de corrosão necessita reparo</t>
  </si>
  <si>
    <t>SS-768/2024</t>
  </si>
  <si>
    <t>ENG [2029152926] - Andaime da base da caixa d'agua do hidrojato</t>
  </si>
  <si>
    <t>SS-1100/2024</t>
  </si>
  <si>
    <t>EBP [2029277691] - LC-320 V-512501 -Substituir e instalar Estrutura da Plataforma V-512501 (ZEPPELIN)</t>
  </si>
  <si>
    <t>SS-2136/2024</t>
  </si>
  <si>
    <t>ROB [2027861652] - LC_1045 - Realizar reparo de caldeiraria e tratamento/pintura das vigas, colunas e estrutura da elevação da fila 79"A"(PP-A02, PP-A03 E PP-A04)</t>
  </si>
  <si>
    <t>SS-1226/2025</t>
  </si>
  <si>
    <t>STP [2029773780] - LP 334 - [PP-2026]SDV Poços: Subst. Válvula (Reserva) - T61-SDV-0150-RESERVA (10'' 1500#)</t>
  </si>
  <si>
    <t>SS-1990/2024</t>
  </si>
  <si>
    <t>EBP [2028576440] - LP-136 - TV-5135003 - Substituir válvula</t>
  </si>
  <si>
    <t>SS-1887/2024</t>
  </si>
  <si>
    <t>EBP [2029944098] - LC-498 Realizar serviços do plano de pintura do módulo 02B setor 03</t>
  </si>
  <si>
    <t>SS-1958/2024</t>
  </si>
  <si>
    <t>STP [2024351631] - LP-108 - V-12101129 - Substituir válvula (LP-122301F)</t>
  </si>
  <si>
    <t>SS-1613/2024</t>
  </si>
  <si>
    <t>STP [2029278000] - LC-255 PSV's -1224582 /583 / 584 Substituir válvulas (Quebra Vácuo - QV) para TQ-631101S</t>
  </si>
  <si>
    <t>SS-215/2025</t>
  </si>
  <si>
    <t>IST [2030014589] Tratar e pintar linha 4-DA-B10S-5123 e seus suportes</t>
  </si>
  <si>
    <t>SS-1004/2025</t>
  </si>
  <si>
    <t>EBP [2029644055] - LC-417 - T26-BL-1912 - Substituir válv</t>
  </si>
  <si>
    <t>SS-2028/2024</t>
  </si>
  <si>
    <t>EBP [2029878718] - PC-0707 - Plano de Pintura do M-26 - Main Deck</t>
  </si>
  <si>
    <t>SS-1981/2024</t>
  </si>
  <si>
    <t>STP [2029062511] - PC-1218 - Tratar e pintar tubulação</t>
  </si>
  <si>
    <t>SS-1988/2024</t>
  </si>
  <si>
    <t>STP [2024072955] - LP-134 - V-5412553 - Substituir válvula (by pass PCV-5412004)</t>
  </si>
  <si>
    <t>SS-1235/2025</t>
  </si>
  <si>
    <t>STP [2029595762] - LP 251 - [PP-2026] T79-DB-2007: Substituir Valv.</t>
  </si>
  <si>
    <t>SS-1528/2025</t>
  </si>
  <si>
    <t>STP [2027713065] - LP 351 - [PP-2026] HCV RO-123: troca de tubbing (T61-HCV-0152)</t>
  </si>
  <si>
    <t>SS-2140/2024</t>
  </si>
  <si>
    <t>EBP [2029183591] - LC-569 Substituir vigas secundárias e suportes - Elevação +9980 - Viga secundárias - Filas: (D-E) x (1-2)</t>
  </si>
  <si>
    <t>SS-2144/2024</t>
  </si>
  <si>
    <t>STP [2029991583] - LC_1049_RTI_12633030-12-12_Reparo de caldeiraria e pintura do contraventamento do pipe rack 03 (BB - FR.90 a FR.91 - fila "C1").</t>
  </si>
  <si>
    <t>SS-2180/2024</t>
  </si>
  <si>
    <t>ROB [2028719236] - LC_1089 - Tratar e pintar as linhas do ISO 12-001. Linha 2"-WW-A8-506 - Na região dos dois spools anteriores ao Z-5312503.</t>
  </si>
  <si>
    <t>SS-1692/2024</t>
  </si>
  <si>
    <t>STP [2029660856] - LP-074 - V-1251527 - Substituir válvula (jusante da FV-1251004B)</t>
  </si>
  <si>
    <t>SS-1917/2024</t>
  </si>
  <si>
    <t>STP [CONJUNTO] - PC-1100 - Substituir/Instalar grampos U</t>
  </si>
  <si>
    <t>SS-2049/2024</t>
  </si>
  <si>
    <t>EBP [2028983984] - LC-525 Substituir estrutura da escada de acesso a segunda elevação (40703)</t>
  </si>
  <si>
    <t>SS-2192/2024</t>
  </si>
  <si>
    <t>EBP - Aproveitar SS</t>
  </si>
  <si>
    <t>SS-1795/2024</t>
  </si>
  <si>
    <t>STP [2028693342] - LP-310 - VALV-13590025 - Substituir Válvula</t>
  </si>
  <si>
    <t>SS-1860/2024</t>
  </si>
  <si>
    <t>STP [2029277657] - LC-394 V-1261753 Substituir válvula (RO-42)</t>
  </si>
  <si>
    <t>SS-12/2025</t>
  </si>
  <si>
    <t>ROB [2029994886] - LC_1113 - Recompor sustentação vertical do suporte S10 da tubulação 20"-F-B6-133, localizado a boreste do turret</t>
  </si>
  <si>
    <t>SS-1918/2024</t>
  </si>
  <si>
    <t>STP [CONJUNTO] - PC-1107 - Instalar barra de acetal e grampo U</t>
  </si>
  <si>
    <t>SS-1876/2024</t>
  </si>
  <si>
    <t>STP [2029570004] - LP-656 - VET-1223147 - Substituir Válvula</t>
  </si>
  <si>
    <t>SS-1630/2024</t>
  </si>
  <si>
    <t>EBP [Conjunto] - LC-435 Substituir Vedação Junta Dresser Descarga (Junta 01)</t>
  </si>
  <si>
    <t>SS-984/2025</t>
  </si>
  <si>
    <t>EBP [2029647131] - LC-089 - T79-PSV-3009 - RETIRAR/ INSTALAR - CALIBRAÇÃO</t>
  </si>
  <si>
    <t>SS-1760/2024</t>
  </si>
  <si>
    <t>STP [2029879122] - PC-1177 - Substituir grampos U</t>
  </si>
  <si>
    <t>SS-149/2025</t>
  </si>
  <si>
    <t>ROB [2027499416] - LC_0909_Fabricar e substituir placa de orifício FO-513502 na descarga da BDV-5135003 com a nova especificação apresentada na tabela 7 do MC- = 3010.31-5412-</t>
  </si>
  <si>
    <t>SS-1852/2024</t>
  </si>
  <si>
    <t>STP [Conjunto] - Substituir trecho reto M-07</t>
  </si>
  <si>
    <t>SS-1746/2025</t>
  </si>
  <si>
    <t>STP[2030807707]-LC_1292_13357263_ Substituir válvula 3/4" VE-04 da linha 4"-GL-B6-724-A que sai do scrubber para flare HP</t>
  </si>
  <si>
    <t>SS-1393/2025</t>
  </si>
  <si>
    <t>IST [2030407526] Reparo com insert plate Patio de carga - Rota de fuga - EL.34203</t>
  </si>
  <si>
    <t>SS-168/2025</t>
  </si>
  <si>
    <t>EBP [2028312896] - Conjunto de OMs ESRTUTURAS - Tratamento e pintura em estruturas e acessórios do M10</t>
  </si>
  <si>
    <t>SS-2070/2024</t>
  </si>
  <si>
    <t>EBP [2029457499] - LC-546 Realizar pintura na viga principal da fila D - Elevação +8780 - Viga Principal - Filas: (D) x (3-5)</t>
  </si>
  <si>
    <t>SS-1706/2024</t>
  </si>
  <si>
    <t>EBP [CONJUNTO] - PC-0838 - Caldeiraria de Grade de Piso do M-03</t>
  </si>
  <si>
    <t>SS-1906/2024</t>
  </si>
  <si>
    <t>STP [2029867574] - PC-1283 - Tratar e pintar equipamento</t>
  </si>
  <si>
    <t>SS-361/2025</t>
  </si>
  <si>
    <t>ROB [2023684204] - LC_1011 - ESTRUTURA PRIMÁRIA (CONVÉS A02 - MANIFOLD DECK) APRESENTANDO CORROSÃO E FUROS. RECOMENDA-SE REPARO DE CALDEIRARIA (SUBSTITUIÇÃO) E TRATAMENTO/PINTURA DO MESMO.</t>
  </si>
  <si>
    <t>SS-355/2025</t>
  </si>
  <si>
    <t>EBP [2029597542] - LP-547 - VET-5125402 Substituir válvula (Jusante PV-5125024B)</t>
  </si>
  <si>
    <t>SS-1657/2024</t>
  </si>
  <si>
    <t>IST [2029914216] Tratar e pintar trechos com corrosão da 4";6"-DA-B10S-2096 * * Localizadas em altura, abaixo do P01B no maindeck, mais a boreste ver anexo da medida</t>
  </si>
  <si>
    <t>SS-1668/2024</t>
  </si>
  <si>
    <t>PRO [CONJUNTO] - PC-0107 - Caldeiraria de Grade de Piso do M-10</t>
  </si>
  <si>
    <t>SS-282/2025</t>
  </si>
  <si>
    <t>EBP [2028578990] Substituição de guarda corpo Estrutura metálica (Fabricação)</t>
  </si>
  <si>
    <t>SS-544/2025</t>
  </si>
  <si>
    <t>EBP [2028088171] - LP 0094 - FX-1231501: Apoio de Caldeiraria para recertificação de Trecho Reto</t>
  </si>
  <si>
    <t>SS-1941/2024</t>
  </si>
  <si>
    <t>STP [2029597756] - LP-096 - XV-1210035E - Substituir válvula</t>
  </si>
  <si>
    <t>SS-1877/2024</t>
  </si>
  <si>
    <t>STP [2029571106] - LP-657 - VET-1223179 - Substituir Válvula</t>
  </si>
  <si>
    <t>SS-1653/2024</t>
  </si>
  <si>
    <t>EBP [2029269560] - LC-206 Casco externo Realizar tratamento e pintura</t>
  </si>
  <si>
    <t>SS-1864/2024</t>
  </si>
  <si>
    <t>STP [2029277662] - LC-400 V-1210922 Substituir válvula (VENT LP-122301B)</t>
  </si>
  <si>
    <t>SS-101/2025</t>
  </si>
  <si>
    <t>EBP [2025801945] - LC 0891 - Substituir trecho da tubulação 6"-P-B10-200 na P-31</t>
  </si>
  <si>
    <t>SS-124/2024</t>
  </si>
  <si>
    <t>DL[2028903757] - [ZR 13342534-7.15] Linha 3"-FG-C8-645: Tratar e Pintar</t>
  </si>
  <si>
    <t>SS-125/2024</t>
  </si>
  <si>
    <t>DL[2028903760] - [ZR 14296770-3.3] Linha 16"-P-C10-003: Substituir Trecho</t>
  </si>
  <si>
    <t>SS-785/2024</t>
  </si>
  <si>
    <t>STP [2028096374] - LP458 - 4"-FG-B10S-009 Realizar substituição de trechos da linha</t>
  </si>
  <si>
    <t>SS-1892/2024</t>
  </si>
  <si>
    <t>EBP [2029944101] - LC-500 Realizar serviços do plano de pintura do módulo 03B setor 02</t>
  </si>
  <si>
    <t>SS-14/2024</t>
  </si>
  <si>
    <t>COP [2029356088] Equipe UTC-07 - Coordenação de Projeto Campanha (UMS)</t>
  </si>
  <si>
    <t>SS-140/2024</t>
  </si>
  <si>
    <t>DL[2028942267] - [ZR 13827103-11.23] Linhas 10"-F-B10-128 , 6"-F-B10-532 e 6"-F-B10-075: Subst. Trechos</t>
  </si>
  <si>
    <t>SS-137/2024</t>
  </si>
  <si>
    <t>DL[2028941216] - [ZR 12873458-27.53] Linha 6"-F-B10-126: Subst. Trecho, Flanges e Suportes</t>
  </si>
  <si>
    <t>SS-41/2024</t>
  </si>
  <si>
    <t>DL[2026394937] - SDV-1223307: Subst. Válv.</t>
  </si>
  <si>
    <t>SS-69/2024</t>
  </si>
  <si>
    <t>DL[2028134725] - Subst. spools e válvs de bloqueio do LSHH-1233006</t>
  </si>
  <si>
    <t>SS-287/2024</t>
  </si>
  <si>
    <t>EBP [2028208132] - LP-115 - VET-1244020 - Substituir Válvula</t>
  </si>
  <si>
    <t>SS-912/2024</t>
  </si>
  <si>
    <t>STP [2029522997] - Modulo 09- El.45630 -Substituir grades de piso e instalar pinos.</t>
  </si>
  <si>
    <t>SS-201/2024</t>
  </si>
  <si>
    <t>EBP [2024452723] - LC 610 - Realizar tratamento e pintura das estruturas, vigas, colunas e contraventamentos do Módulo M-03.</t>
  </si>
  <si>
    <t>SS-403/2024</t>
  </si>
  <si>
    <t>EBP [2028650927] - LP-511 - FIT-1227233 - Substituir o Instrumento</t>
  </si>
  <si>
    <t>SS-410/2024</t>
  </si>
  <si>
    <t>EBP [2028877558] - LP022 - V-541501 Apoiar Inspeção NR-13</t>
  </si>
  <si>
    <t>SS-247/2024</t>
  </si>
  <si>
    <t>EBP [2028433669] - LP-005 - 10"-P-G10-091 - Adequação do Ponto de Dosagem de Inibidor de Corrosão</t>
  </si>
  <si>
    <t>SS-307/2024</t>
  </si>
  <si>
    <t>STP [2029266085] - LP382 - 10"-DA-B10S-337 Substituir trecho de tubulação</t>
  </si>
  <si>
    <t>SS-184/2024</t>
  </si>
  <si>
    <t>EBP [2027784932] - LC 367 - Substituir o grampo U do suporte pedestal da linha 2"-IA-B3-016, localizado próximo a base do vaso V-513401B, no módulo 3, 1° piso</t>
  </si>
  <si>
    <t>SS-501/2024</t>
  </si>
  <si>
    <t>EBP [2029352372] - LP410 - 2"-DF-B10S-1018 Substituir trecho de tubulação</t>
  </si>
  <si>
    <t>SS-28/2024</t>
  </si>
  <si>
    <t>EBP [2029183589] - P-07 Erosão severa na viga U (bitola UNP200) de suporte da grade de piso de ré. Recomenda-se SUBSTITUIÇÃO 100%. Localização: ELEV. +9980 - Viga U (vante).</t>
  </si>
  <si>
    <t>SS-433/2024</t>
  </si>
  <si>
    <t>EST [2029332239] - LP080 - V-5111489 Substituir válvula (montante FV-5111011)</t>
  </si>
  <si>
    <t>SS-604/2024</t>
  </si>
  <si>
    <t>ENG [2028707564] - Durante a inspeção de segundo ciclo de estrutura TOPSIDE, foi identificado que a estrutura e suportes de sustentação da Baleeira 02 (BB) estão apresentando corrosão superficial,</t>
  </si>
  <si>
    <t>SS-406/2024</t>
  </si>
  <si>
    <t>STP [2028876976] - LP007 - P-UT-UC-123101A-01 Apoiar Inspeção NR-13</t>
  </si>
  <si>
    <t>EST [2027807218] - LC_010 - Recompor a suportação das linhas das PSVs do ISO 09-505</t>
  </si>
  <si>
    <t>SS-242/2024</t>
  </si>
  <si>
    <t>EBP [2029207045] - LC 656 - Efetuar tratamento e pintura na base do FT-UC-TS-GE-514001A-A, com atenção na região de contato com o equipamento, incluir o tratamento e pintura do suporte da Placa.</t>
  </si>
  <si>
    <t>SS-549/2024</t>
  </si>
  <si>
    <t>STP [Conjunto] - LP438 / LP444 / LP498 / LP499 / LP500 - 1"-F-B10S-220, 1"-F-B10S-201, 1"-F-B10S-213, 1"-F-B10S-231, 1"-F-B10S-232 Substituir trecho de tubulação</t>
  </si>
  <si>
    <t>STP [2028961155] - LP-152 - V-Z-1227001-01 - Vaso de Expansão de TEG - Apoiar Insp. Int. NR13</t>
  </si>
  <si>
    <t>SS-900/2024</t>
  </si>
  <si>
    <t>EST [2023002753] - LC-208 - Tratar e pintar linha de dreno do TG-D com corrosão acentuada - linha 8"-DA-B10S-1676</t>
  </si>
  <si>
    <t>SS-413/2024</t>
  </si>
  <si>
    <t>AND [2026292682] Medição de Acessos Serviços Campanha de PRA-I</t>
  </si>
  <si>
    <t>SS-414/2024</t>
  </si>
  <si>
    <t>SAC [2026292682] Medição de Serviços de Acesso por Corda - Campanha de PRA-I</t>
  </si>
  <si>
    <t>SS-746/2024</t>
  </si>
  <si>
    <t>STP [2028301629] - LC_0409 - Plano de Pintura Sub-área PP_A09 - Mezanino</t>
  </si>
  <si>
    <t>SS-217/2024</t>
  </si>
  <si>
    <t>EBP [2023080391] - LC 627 - Tratar e Pintar a Linha 4"-FW-A6-061, incluindo a peça de passagem pelo piso, que apresentam corrosão atmosférica leve.</t>
  </si>
  <si>
    <t>SS-219/2024</t>
  </si>
  <si>
    <t>EBP [2029127642] - LC 661 - Efetuar tratamento e pintura em toda extensão da linha 2"-P-B10S-274.</t>
  </si>
  <si>
    <t>SS-637/2024</t>
  </si>
  <si>
    <t>STP [2029084645] - LP_309 - Substituir trecho da linha 4"-FW-A5-507</t>
  </si>
  <si>
    <t>SS-197/2024</t>
  </si>
  <si>
    <t>EBP [2029126150] - LC 606 - Tratar e Pintar pontos de corrosão atmosférica de intensidade leve à moderada, em toda a extensão da linha 1"-P-B10S-230, incluindo os suportes.</t>
  </si>
  <si>
    <t>STP [2028962013] - LP-220 - T-1235001A - Torre Contactora Amina A - Apoiar Insp. Int. NR13</t>
  </si>
  <si>
    <t>SS-443/2024</t>
  </si>
  <si>
    <t>EBP [2029163900] - LP-440 - 18"-IW-B14-009 - Substituir Trecho de Tubulação</t>
  </si>
  <si>
    <t>SS-488/2024</t>
  </si>
  <si>
    <t>EBP [2029341275] - LP375 - 3/4"-SW-B10S-2524 Substituir dreno e instalar válvula</t>
  </si>
  <si>
    <t>SS-395/2024</t>
  </si>
  <si>
    <t>EBP [2028958783] - LP-279 - SDV-1210016H - Substituir Válvula</t>
  </si>
  <si>
    <t>SS-259/2024</t>
  </si>
  <si>
    <t>EBP [2023206580] - LP-017 - PSV-1227170 - Instalar PSV Reserva</t>
  </si>
  <si>
    <t>SS-7/2024</t>
  </si>
  <si>
    <t>DL[2020931931] - LSLL-1223305: Substituir válvula manual e spool</t>
  </si>
  <si>
    <t>SS-457/2024</t>
  </si>
  <si>
    <t>EBP [2027420705] - LP-457 - 6"-SW-B12-1075 - Substituir Trecho de Tubulação</t>
  </si>
  <si>
    <t>SS-480/2024</t>
  </si>
  <si>
    <t>EBP [2029340524] - LP365 - 4"-HW-C3-2560 Substituir estojos e porcas</t>
  </si>
  <si>
    <t>SS-392/2024</t>
  </si>
  <si>
    <t>EBP [2028958544] - LP-276 - SDV-1210016B - Substituir Válvula</t>
  </si>
  <si>
    <t>STP [2026851619] - LP-137 - PDIT-1231004A - Remover as tomadas do transmissor de pressão</t>
  </si>
  <si>
    <t>SS-206/2024</t>
  </si>
  <si>
    <t>EBP [2029126789] - LC 616 - LC 617 - LC 618 - LC 619 - LC 620 - LC 621 - LC 622 - LC 623 - LC 624 - Tratar e pintar todos os suportes e pontos de corrosão das linhas conforme conjunto de RTIs.</t>
  </si>
  <si>
    <t>SS-212/2024</t>
  </si>
  <si>
    <t>EBP [2029207080] - LC 668 - Efetuar tratamento e pintura na parte inferior do FT-UC-TS-GE-514001B-B.</t>
  </si>
  <si>
    <t>SS-469/2024</t>
  </si>
  <si>
    <t>EBP [Conjunto] - Tratar e Pintar SDV do RISER BALCONY da B-1251002A</t>
  </si>
  <si>
    <t>SS-133/2024</t>
  </si>
  <si>
    <t>DL[2028910358] - [ZR 14220916-8.14] Linha 2"-W-B10-049: Subst. Trecho</t>
  </si>
  <si>
    <t>SS-73/2024</t>
  </si>
  <si>
    <t>DL[2028088167] - FX-1244502: Subst. Trecho Reto</t>
  </si>
  <si>
    <t>SS-384/2024</t>
  </si>
  <si>
    <t>EBP [2027236646] - LP-234 - FIT-1231017 - Adequar Ponto de Medição de Gás do Sistema Gás Importado</t>
  </si>
  <si>
    <t>SS-89/2024</t>
  </si>
  <si>
    <t>DL[2028911293] - [ZR 13342534-6.11] Linhas 3/4"-FG-C10-659/658/660/664/665/666: Subst. Tubulações</t>
  </si>
  <si>
    <t>SS-565/2024</t>
  </si>
  <si>
    <t>STP [2028069271] - LP459 - 1/2"-FG-B3-030 Substituir trecho de tubulação</t>
  </si>
  <si>
    <t>SS-51/2024</t>
  </si>
  <si>
    <t>DL[2028187371] - SG-122303-B: Insp Int NR-13</t>
  </si>
  <si>
    <t>SS-466/2024</t>
  </si>
  <si>
    <t>EBP [2028696366] - LP-452 - 12"-SW-C12-6060 - Substituir Trecho de Tubulação</t>
  </si>
  <si>
    <t>SS-475/2024</t>
  </si>
  <si>
    <t>STP [Conjunto] - Substituir válvulas da B-1251001</t>
  </si>
  <si>
    <t>SS-456/2024</t>
  </si>
  <si>
    <t>EBP [2028377018] - LP-456 - 16"-IW-B9-014 - Substituir Trecho de Tubulação</t>
  </si>
  <si>
    <t>SS-276/2024</t>
  </si>
  <si>
    <t>STP [2018681350] - LP-128 - 3"-SW-B12-1151 - Substituir Trecho de Tubulação</t>
  </si>
  <si>
    <t>SS-29/2024</t>
  </si>
  <si>
    <t>EBP [2029183590] - P-07 Corrosão severa ao longo da viga I entre as filas 1 e 3. Recomenda-se substituição. Localização: ELEV. +9980 - Viga primária. Filas: (E) x (1-3) .</t>
  </si>
  <si>
    <t>SS-120/2024</t>
  </si>
  <si>
    <t>DL[2028902256] - [ZR 14296770-1.1] Turret: Efetuar recuper. das juntas soldadas</t>
  </si>
  <si>
    <t>SS-135/2024</t>
  </si>
  <si>
    <t>DL[2028877732] - [ZR 15066730-1.1] Linha 16"-F-B10-307: Subst. Trechos</t>
  </si>
  <si>
    <t>SS-112/2024</t>
  </si>
  <si>
    <t>DL[2028901978] - [ZR 14372591-4.12] Linha 4¿-GL-B10-051: Subst. Trecho</t>
  </si>
  <si>
    <t>SS-486/2024</t>
  </si>
  <si>
    <t>EST [2029341281] - LP409 - 4"-DF-B10S-1016PP Substituir trecho de tubulação</t>
  </si>
  <si>
    <t>STP [CONJUNTO] - Reparos de tirantes no Turret da Plataforma P-31</t>
  </si>
  <si>
    <t>SS-277/2024</t>
  </si>
  <si>
    <t>EBP [2023331171] - LP-132 - Substituir IS-LIMITER da plataforma P-62</t>
  </si>
  <si>
    <t>SS-291/2024</t>
  </si>
  <si>
    <t>EBP [2029262216] - LP027 - FX/FY-1231010A Substituir Trecho-Reto</t>
  </si>
  <si>
    <t>SS-146/2024</t>
  </si>
  <si>
    <t>DL [Conjunto] - CW-1016V - Substituir Válvula e Junta de Expansão</t>
  </si>
  <si>
    <t>SS-104/2024</t>
  </si>
  <si>
    <t>DL[2028901319] - [ZR 14031385-1.1] TA-541201: Tratar e Pintar Suportes</t>
  </si>
  <si>
    <t>SS-303/2024</t>
  </si>
  <si>
    <t>EBP [2029262222] - LP039 - FX/FY-5135090 Substituir Trecho-Reto</t>
  </si>
  <si>
    <t>SS-481/2024</t>
  </si>
  <si>
    <t>EBP [2029340524] - LP366 - 8"-HW-C3-513 Substituir estojos e porcas</t>
  </si>
  <si>
    <t>SS-497/2024</t>
  </si>
  <si>
    <t>STP [Conjunto] - Substituir Válvulas doV-UC-1231001A-01</t>
  </si>
  <si>
    <t>SS-1235/2024</t>
  </si>
  <si>
    <t>EBP[2029663211] Módulo 12- Reparar/Substituir suporte.</t>
  </si>
  <si>
    <t>SS-484/2024</t>
  </si>
  <si>
    <t>EBP [2029341130] - LP369 - 8"-HW-C3-513 Substituir junta de papelão por junta espirometálica</t>
  </si>
  <si>
    <t>SS-260/2024</t>
  </si>
  <si>
    <t>STP [2023206601] - LP-018 - PSV-1235216A - Instalar PSV Reserva</t>
  </si>
  <si>
    <t>SS-57/2024</t>
  </si>
  <si>
    <t>DL[2028187377] - V-513401: Insp Int NR-13</t>
  </si>
  <si>
    <t>SS-757/2024</t>
  </si>
  <si>
    <t>EBP [2028187371] - LP 054 - SG-122303-B: Inspeção Interna NR-13</t>
  </si>
  <si>
    <t>SS-526/2024</t>
  </si>
  <si>
    <t>EBP [2027269744] - LC 639 - Recomenda-se tratamento e pintura da estrutura e vigas do Módulo M-05 (Elev.33500)</t>
  </si>
  <si>
    <t>SS-1585/2024</t>
  </si>
  <si>
    <t>EBP [2029882852] Coluna C - Reparar/Substitir trecho das linhas.</t>
  </si>
  <si>
    <t>SS-392/2025</t>
  </si>
  <si>
    <t>EBP [2029707742] - LP-568 - VET-5336413 Substituir estojos (bocal N3 V-533601B)</t>
  </si>
  <si>
    <t>SS-1572/2024</t>
  </si>
  <si>
    <t>EBP [2028258773] - Reparo de viga do Pipe rack na estrutura dos SGs</t>
  </si>
  <si>
    <t>SS-1605/2024</t>
  </si>
  <si>
    <t>EBP [2023070676] - LC-113 Recompor eletrocalhas do modulo P05A</t>
  </si>
  <si>
    <t>SS-1614/2024</t>
  </si>
  <si>
    <t>STP [2029277997] - LC-256 PSV's -1224558 /559 / 560 Substituir válvulas (Quebra Vácuo - QV) para TQ-631102C</t>
  </si>
  <si>
    <t>SS-609/2025</t>
  </si>
  <si>
    <t>IMO [2026243128] - LC 028 - Tratamento no Piso do Top Deck - SS-976/2023</t>
  </si>
  <si>
    <t>SS-1765/2025</t>
  </si>
  <si>
    <t>STP[2030826123]-LC_1303-001_16165377_ Tanque 8BB_ Apoio nos serviços do tanque</t>
  </si>
  <si>
    <t>SS-1452/2025</t>
  </si>
  <si>
    <t>STP [2027169810] - LP 065 - PP-2026: T74-BL-0011 apresenta passagem</t>
  </si>
  <si>
    <t>SS-1551/2024</t>
  </si>
  <si>
    <t>EBP [2026503667] - LC-029 Realizar adequação do ponto de amostragem de gás exportado (ZE 12150722)</t>
  </si>
  <si>
    <t>SS-1746/2024</t>
  </si>
  <si>
    <t>EBP [2023015133] - LC-380 V-13501029 Substituir válvula</t>
  </si>
  <si>
    <t>SS-695/2025</t>
  </si>
  <si>
    <t>EBP [2029429788] - LC-691 Substituir trecho da linha 4"-DA-B10S-5080, no 2° piso do módulo P07</t>
  </si>
  <si>
    <t>SS-1563/2024</t>
  </si>
  <si>
    <t>STP [2029277596] - LC-351 V-5336417,V-5336419,V-5336422,V-5336424 Substituir válvula (a montante e jusante dos filtros de drenagem)</t>
  </si>
  <si>
    <t>SS-1701/2024</t>
  </si>
  <si>
    <t>STP [2029277837] - LC-357 V-1350353 Substituir válvula (Check TQ-06P)</t>
  </si>
  <si>
    <t>SS-1590/2024</t>
  </si>
  <si>
    <t>EBP [CONJUNTO] - Delineamento para serviços de caldeiraria pontuais nas áreas do Turret</t>
  </si>
  <si>
    <t>SS-1555/2024</t>
  </si>
  <si>
    <t>EST [2029101150] - LC-338 FV-1251221 Substituir válvula</t>
  </si>
  <si>
    <t>SS-1164/2025</t>
  </si>
  <si>
    <t>EBP [2028858758] + CONJUNTO DE OMs - Main Deck_CAVERNAS - Tratamento e Pintura.</t>
  </si>
  <si>
    <t>SS-1598/2025</t>
  </si>
  <si>
    <t>IST [2030591082] Recompor revestimento cimentício do P-122304A-01</t>
  </si>
  <si>
    <t>STP [2027807948] - LC_0053_RTI_12554484-5-7_Substituir ou reparar a suportação linha 2 ½"-CNI-B3-071</t>
  </si>
  <si>
    <t>SS-1930/2024</t>
  </si>
  <si>
    <t>EBP [CONJUNTO] - PC-1089 - Substituir tubulações</t>
  </si>
  <si>
    <t>SS-1717/2024</t>
  </si>
  <si>
    <t>STP [2018805282] - LP-188 - V-1223478 - Substituir válvula (LIT-1223005)</t>
  </si>
  <si>
    <t>SS-1198/2025</t>
  </si>
  <si>
    <t>STP [2029595151] - LP 100 - [PP-2026]T72-MO-2004: Subst Valv. Danif. (V-T7201)</t>
  </si>
  <si>
    <t>SS-723/2025</t>
  </si>
  <si>
    <t>STP [2029984901] - LC-720 Substituir estojos e porcas da união flangeada entre as linhas 2"-DA-B10S-160 e 4"-DA-B10S-342, abaixo do P04B, no centro do maindeck. Tratar e pintar a união flangeada a</t>
  </si>
  <si>
    <t>SS-1552/2024</t>
  </si>
  <si>
    <t>EBP [2026504303] - LC-030 Realizar adequação do ponto de amostragem do gás Piloto do Flare (ZE 12150722)</t>
  </si>
  <si>
    <t>SS-1632/2024</t>
  </si>
  <si>
    <t>EBP [CONJUNTO] - Delineamento para serviços de caldeiraria nas áreas da Planta de Processo Sub-Área PP_A14</t>
  </si>
  <si>
    <t>SS-1620/2024</t>
  </si>
  <si>
    <t>EBP [2029663066] - LC-431 Recompor guia do mangote auxiliar de PROA</t>
  </si>
  <si>
    <t>SS-1920/2024</t>
  </si>
  <si>
    <t>STP [2029367247] - PC-0341 - Tratar e pintar tubulações</t>
  </si>
  <si>
    <t>SS-1596/2024</t>
  </si>
  <si>
    <t>IST [2029733966] Tratar e pintar trechos com corrosão das linhas 3"-DA-B10S-1575 3"-DA-B10S-1576 localizadas em altura no primeiro piso do P05B</t>
  </si>
  <si>
    <t>SS-1624/2024</t>
  </si>
  <si>
    <t>EBP [2022439371] - LP-047 - XV-5336011 - Substituir válvula</t>
  </si>
  <si>
    <t>SS-1708/2024</t>
  </si>
  <si>
    <t>PRO [2023206601] - LP-018 - PSV-1235216A - Instalar PSV Reserva</t>
  </si>
  <si>
    <t>SS-622/2024</t>
  </si>
  <si>
    <t>SS-377/2025</t>
  </si>
  <si>
    <t>ROB [2028029605] - LC_1201_Recompor integridade da tomada de instrumento que sofreu deformação (empeno) devido a incidência de algum choque mecânico, conforme indicado</t>
  </si>
  <si>
    <t>SS-241/2025</t>
  </si>
  <si>
    <t>ROB [2027364304] - LC_0966_RTI_13948625-1-5_Substituição das placas e dos parafusos nas placas de fixação da monovia</t>
  </si>
  <si>
    <t>SS-1420/2024</t>
  </si>
  <si>
    <t>SS-1416/2024</t>
  </si>
  <si>
    <t>STP [2029773972] - Escaneamento a laser - Substituição de válvulas</t>
  </si>
  <si>
    <t>EST [2027809543] - LC-352 - RTI - Subst. de linha de 3/4" que deriva da linha 1 1/2"-D-B10-605</t>
  </si>
  <si>
    <t>SS-1505/2024</t>
  </si>
  <si>
    <t>EBP [2029269559] - LC-276 WHRU TG-B Realizar tratamento mecãnico, pintura e isolamento termico</t>
  </si>
  <si>
    <t>SS-1418/2024</t>
  </si>
  <si>
    <t>IMO [2029749093] - EXTRA 12: LC 796 - Substituição de 1 chapa gousset no TG-A 1° Patamar</t>
  </si>
  <si>
    <t>SS-1485/2024</t>
  </si>
  <si>
    <t>EST [2022337943] - LC-219 Realizar tratamento e pintura na linha 4"-DA-B10S-5079</t>
  </si>
  <si>
    <t>SS-1445/2024</t>
  </si>
  <si>
    <t>EBP [2024774106] - LC-107 Meia Nau BB frente a entrada Rise Balcony Substituir eletrocalha quebrada</t>
  </si>
  <si>
    <t>SS-517/2025</t>
  </si>
  <si>
    <t>EBP [2022439375] - LC-324 XV-5122012 Substituir válvula</t>
  </si>
  <si>
    <t>SS-1483/2024</t>
  </si>
  <si>
    <t>STP [2022337933] - LC-215 6"-DA-B10S-5067 Realizar tratamento e pintura na linha</t>
  </si>
  <si>
    <t>SS-1472/2024</t>
  </si>
  <si>
    <t>EBP [2029277593] - LC-187 HVAC Sala VAC 4 P08 Substituir conjunto</t>
  </si>
  <si>
    <t>PRO [2028208601] - LP-009 - PSV-1235223A - Instalar PSV Reserva</t>
  </si>
  <si>
    <t>SS-1508/2024</t>
  </si>
  <si>
    <t>EBP [2029269557] - LC-279 V-512501 Substituir linhas de gás do vaso</t>
  </si>
  <si>
    <t>SS-1057/2025</t>
  </si>
  <si>
    <t>EBP[2030092359] Instalação de suportes de eletrocalha RV0127_D6</t>
  </si>
  <si>
    <t>SS-1535/2024</t>
  </si>
  <si>
    <t>EBP [2029277501] - LC-295 8"-CNI-B3-2765 Substituir trecho das linhas da CIP com vazamento</t>
  </si>
  <si>
    <t>STP [2029277341] - LC-121 Realizar reparo nas escadas e anteparas área de escape PM</t>
  </si>
  <si>
    <t>SS-1404/2024</t>
  </si>
  <si>
    <t>EBP [2029267540] - LC-232 P03B Substituir grade de piso na plataforma de operação - FL533101B - EL.44203</t>
  </si>
  <si>
    <t>SS-672/2025</t>
  </si>
  <si>
    <t>EBP [2030186050] - LC-676 Recompor a integridade da linha 6-DA-B10S-2096, localizada no Main Deck, abaixo do módulo P01B</t>
  </si>
  <si>
    <t>SS-1470/2024</t>
  </si>
  <si>
    <t>EBP [2029277590] - LC-185 HVAC Sala VAC 3 P08 Substituir conjunto</t>
  </si>
  <si>
    <t>SS-2086/2024</t>
  </si>
  <si>
    <t>STP [2029878435] - PC-0882 - Caldeiraria de Grade de Piso do M-22</t>
  </si>
  <si>
    <t>SS-1791/2024</t>
  </si>
  <si>
    <t>STP[2029126950] - LP-294 - VALV-12230495 - Substituir Válvula</t>
  </si>
  <si>
    <t>SS-1436/2024</t>
  </si>
  <si>
    <t>SS-2017/2024</t>
  </si>
  <si>
    <t>STP [2028234207] - PC-0188 - Substituir trecho de linha</t>
  </si>
  <si>
    <t>SS-1503/2024</t>
  </si>
  <si>
    <t>EBP [2029269558] - LC-275 WHRU TG-A Realizar tratamento mecãnico, pintura e isolamento termico</t>
  </si>
  <si>
    <t>SS-1449/2024</t>
  </si>
  <si>
    <t>EBP [2023070686] - LC-110 Recompor eletrocalhas sem suportação N01 (Main Deck)</t>
  </si>
  <si>
    <t>SS-1496/2024</t>
  </si>
  <si>
    <t>EBP [2029277337] - LC-269 Substituir estrutura da sala de transformadores do P-05A</t>
  </si>
  <si>
    <t>STP [2029267541] - LC-246 P04AxP05A I248 Realizar reparo/substituição e adequação de grades de piso e estruturas - Plat. dos painéis valv. Choke EL.35041</t>
  </si>
  <si>
    <t>SS-1820/2024</t>
  </si>
  <si>
    <t>EBP [2029904815] Realizar remoção de linhas de forma definitiv a fim de evitar evolução de danos localizados e possíveis quedas nos trechos de tubulações 2¿-BG-A7-108, 2¿-BG-A7-109, 1¿-BG-A7-103, 1¿-</t>
  </si>
  <si>
    <t>SS-1372/2024</t>
  </si>
  <si>
    <t>IST [2029651050] Tratar e pintar trechos com corrosão das linhas 10#-DA-B10S-291 12#-DA-B10S-291 Localizadas próximas ao teto do primeiro piso do P04A ver anexo na medida</t>
  </si>
  <si>
    <t>SS-1473/2024</t>
  </si>
  <si>
    <t>STP [2023235714] - LC-188 Reparar suportação das luminárias (P05A)</t>
  </si>
  <si>
    <t>SS-1467/2024</t>
  </si>
  <si>
    <t>EBP [2029277602] - LC-182 HVAC Refrig/Freezers Substituir conjunto</t>
  </si>
  <si>
    <t>SS-1542/2024</t>
  </si>
  <si>
    <t>EST [2022561186] - LC-331 PV-5124001 Substituir válvula</t>
  </si>
  <si>
    <t>SS-1398/2024</t>
  </si>
  <si>
    <t>EBP [2029269548] - LC-225 P07 Item 03 Substituir estruturas e grades de piso na plataforma do TQ-UT-Z-12510105A</t>
  </si>
  <si>
    <t>SS-1455/2024</t>
  </si>
  <si>
    <t>EBP [2029139938] - LC-167 SDV-5135007 Substituir válvula</t>
  </si>
  <si>
    <t>SS-1550/2024</t>
  </si>
  <si>
    <t>EBP [2029277656] - LC-012 Realizar adequações do sistema de purga do Flare (ZE 12811206)</t>
  </si>
  <si>
    <t>SS-238/2025</t>
  </si>
  <si>
    <t>ROB [2029015117] - LC_0959_RTI_15189819-1-1_caldeiraria e pintura na alma e abas da viga do Pipe Rack-07 na El. 37700 (200x200x8x6.3, material ASTM-A36)</t>
  </si>
  <si>
    <t>STP [2029269570] - LC-156 Fabricar e substituir Guarda-Corpo do 3° Piso P01A</t>
  </si>
  <si>
    <t>SS-1631/2024</t>
  </si>
  <si>
    <t>EBP [CONJUNTO] - Delineamento para serviços de caldeiraria nas áreas da Planta de Processo Sub-Área PP_A09</t>
  </si>
  <si>
    <t>SS-1434/2024</t>
  </si>
  <si>
    <t>EBP [2029618867] + Conjunto de OM's - PULL-IN - Tratamento e pintura em tubulação ,estruturas e acessórios.</t>
  </si>
  <si>
    <t>SS-1131/2025</t>
  </si>
  <si>
    <t>EST [CONJUNTO] - LC_0869_PNT_ZR_15321072-1-1_Efetuar reparos na pintura da base do V-541201</t>
  </si>
  <si>
    <t>SS-1252/2025</t>
  </si>
  <si>
    <t>STP [2029588521] - LP 281 - [PP-2026]T73-DB-0022: Subst. Válvula</t>
  </si>
  <si>
    <t>SS-981/2025</t>
  </si>
  <si>
    <t>EBP [2029517403] - LC-084 - T26-PSV-1002 RESERVA - RETIRAR/ INSTALAR - CALIBRAÇÃO</t>
  </si>
  <si>
    <t>SS-1280/2025</t>
  </si>
  <si>
    <t>STP [2022102286] - LP 137 - [PP2026] SUBSTITUIR VÁLVULA T22-TCV-0103</t>
  </si>
  <si>
    <t>SS-1000/2025</t>
  </si>
  <si>
    <t>EBP [2029640718] - LC-413 - T26-BL-1899 - Substituir válv</t>
  </si>
  <si>
    <t>SS-1069/2025</t>
  </si>
  <si>
    <t>EBP [CONJUNTO] - Tratamento e pintura no vaso de slop do Turret V-533605</t>
  </si>
  <si>
    <t>SS-1182/2025</t>
  </si>
  <si>
    <t>STP [2028910430] - LC_0158 - Restaurar toda a suportação no vaso FT-UC-122302</t>
  </si>
  <si>
    <t>SS-1322/2025</t>
  </si>
  <si>
    <t>EBP [2029726395] - LC-428 - P-T1601C - Instalar bomba serviço diesel reserva</t>
  </si>
  <si>
    <t>SS-1080/2025</t>
  </si>
  <si>
    <t>EBP[2030092536] -Módulo-06 - Eletrocalha com risco de queda, sem suportes de fixação (DROPS).</t>
  </si>
  <si>
    <t>SS-1202/2025</t>
  </si>
  <si>
    <t>STP [2029597536] - LP 109 - [PP-2026] T64-DB-0002: Subst. Valvula (EMED/PRA1)</t>
  </si>
  <si>
    <t>SS-927/2025</t>
  </si>
  <si>
    <t>EBP [2029511211] - LC-017 - E-T1851 - Permutador de Calor - Apoiar Inspeção</t>
  </si>
  <si>
    <t>SS-904/2025</t>
  </si>
  <si>
    <t>STP [2029528694] - LP 024 - E-T6201 - Inspecionar Internamente (NR-13)</t>
  </si>
  <si>
    <t>SS-1338/2025</t>
  </si>
  <si>
    <t>EBP [2029359538] - OBRA INSTALAÇÃO RESFRIADOR P-5331500A/B</t>
  </si>
  <si>
    <t>SS-1228/2025</t>
  </si>
  <si>
    <t>STP [2029773779] - LP 333 - [PP-2026]SDV Poços: Subst. Válvula (Reserva) - T61-SDV-0130-RESERVA (10'' 1500#)</t>
  </si>
  <si>
    <t>SS-1279/2025</t>
  </si>
  <si>
    <t>STP [2029589048] - LP 136 - [PP2026]T22-BU-0019: Substituir válvula</t>
  </si>
  <si>
    <t>SS-1049/2025</t>
  </si>
  <si>
    <t>EPB[2030092348] - MAINDECK -Instalação de guarda-corpo no convés entre CAV-69 à CAV-75</t>
  </si>
  <si>
    <t>SS-1323/2025</t>
  </si>
  <si>
    <t>EBP [Conjunto] - Membrana A-T2621B - Substituir, tratar e pintar</t>
  </si>
  <si>
    <t>SS-1106/2025</t>
  </si>
  <si>
    <t>EBP[2030092544] -Módulo-06 - Caixa de energia com risco de queda, sem suportes de fixação(DROPS ICQO-N2_M6_PO_RV0129_D-18_T)</t>
  </si>
  <si>
    <t>SS-1154/2025</t>
  </si>
  <si>
    <t>EBP[2029061164] - Tratamento e pintura do piso da Avenida Brasil</t>
  </si>
  <si>
    <t>SS-1174/2025</t>
  </si>
  <si>
    <t>EST [2029963856] - LC-611 Realizar reparo de caldeiraria do Plano de Pintura do módulo 03B</t>
  </si>
  <si>
    <t>SS-1384/2025</t>
  </si>
  <si>
    <t>STP [Conjunto] - M11A - Tratar e pintar</t>
  </si>
  <si>
    <t>SS-1250/2025</t>
  </si>
  <si>
    <t>STP [2029588858] - LP 283 - [PP-2026]T25-GA-0069: Subst. Válvula</t>
  </si>
  <si>
    <t>SS-1166/2025</t>
  </si>
  <si>
    <t>EST [2029670443] - LC-430 Substituir Spooling Device de Proa</t>
  </si>
  <si>
    <t>SS-1037/2025</t>
  </si>
  <si>
    <t>EST [2027811285] - LC_0389_RTI_9636800-5-6_Pintar pontos com corrosão nas linhas 1½"-CN-B2-006/007.</t>
  </si>
  <si>
    <t>SS-1176/2025</t>
  </si>
  <si>
    <t>STP [2029189189] - M15 -Adequação da linha 24"-PC-BX16-027, e instalação de suporte solidários trecho de linha do módulo 15m suportes de fixação, retenção de segurança</t>
  </si>
  <si>
    <t>SS-941/2025</t>
  </si>
  <si>
    <t>EBP [2029511220] - LC-021 - V-T2412 - Vaso Flotador - Apoiar Inspeção</t>
  </si>
  <si>
    <t>SS-1291/2025</t>
  </si>
  <si>
    <t>STP [2029535408] - LP 264 - [PP-2026]T64-BL-0004: Subst válvula</t>
  </si>
  <si>
    <t>SS-1059/2025</t>
  </si>
  <si>
    <t>EBP[2030092355] Instalação de suportes de eletrocalha RV0127_D1</t>
  </si>
  <si>
    <t>SS-1127/2025</t>
  </si>
  <si>
    <t>STP [2030092606] - M-02B - Equipamento caído no piso gradeado, erosão dos parafusos(DROPS ICQO-N2_MODULO_35250_RV0127_D21_T)</t>
  </si>
  <si>
    <t>SS-881/2025</t>
  </si>
  <si>
    <t>EBP [2029485468] - LC-011 - V-T7122 - Scrubber Sucção 2º Est - Apoiar Inspeção</t>
  </si>
  <si>
    <t>SS-1287/2025</t>
  </si>
  <si>
    <t>STP [2029115869] - LP 257 - [PP2026] - T73-SDV-100B - Subst. Válvula</t>
  </si>
  <si>
    <t>SS-1277/2025</t>
  </si>
  <si>
    <t>STP [2029595767] - LP 111 - [PP-2026] Válvula Header Saída Captação (T22) - (Sem TAG)</t>
  </si>
  <si>
    <t>SS-1238/2025</t>
  </si>
  <si>
    <t>STP [2029597353] - LP 292 - [PP-2026]T79-LCV-3002: Subst. Válvula</t>
  </si>
  <si>
    <t>SS-876/2025</t>
  </si>
  <si>
    <t>EBP [2027466336] Adequar paineis patamar do flotador A</t>
  </si>
  <si>
    <t>SS-1706/2025</t>
  </si>
  <si>
    <t>SS-1754/2025</t>
  </si>
  <si>
    <t>STP[2030810810 ]-LC_1300-001_13298832-4-4_Tanque 5BB_ Reparo AR-05/2021</t>
  </si>
  <si>
    <t>SS-960/2025</t>
  </si>
  <si>
    <t>IMO [2026368977] - LC 614 - Efetuar tratamento, pintura e instalação da barra de acetal entre a linha 2¿-DA-B10S-900 e os suportes, que apresentam corrosão por frestas conforme fotos 38, 41, 42 e 4</t>
  </si>
  <si>
    <t>SS-770/2025</t>
  </si>
  <si>
    <t>STP [2030209960] - LC-717 Substituir válvula SDV-1223028, instalada na linha 4"-IW-C32-011, que apresenta reparo engenheirado mecânico do tipo clamp pois possui parafusos B8 no corpo, no primeiro pis</t>
  </si>
  <si>
    <t>SS-1725/2025</t>
  </si>
  <si>
    <t>STP[2030801603]-LC_1272_ 13342534-20-45_Recompor o trecho reto horizontal da tubulação 3"-GL-C10-041</t>
  </si>
  <si>
    <t>STP [2030089942] - LP-808 - 2"-HWP-C4-071-HC - Substituir Trecho de Tubulação</t>
  </si>
  <si>
    <t>SS-1292/2025</t>
  </si>
  <si>
    <t>STP [2029535411] - LP 265 - [PP-2026]T62-SDV-0715A: Subst válvula</t>
  </si>
  <si>
    <t>SS-772/2025</t>
  </si>
  <si>
    <t>EBP [2030210029] - LC-721 Recompor integridade da linha 20"-DA-B10S-1046, no Main deck, abaixo do P08</t>
  </si>
  <si>
    <t>SS-730/2025</t>
  </si>
  <si>
    <t>STP [2030209953] - LC-687 Substituir estojos e porcas de fixação dos flanges da válvula instalada na linha 10-PC-B32-2893, no 2° piso do módulo P03B</t>
  </si>
  <si>
    <t>SS-794/2025</t>
  </si>
  <si>
    <t>IST [2028631383] Tratamento e Pintura - Casario (BB - Escada de acesso a plataforma entre N2 e N3)</t>
  </si>
  <si>
    <t>SS-778/2025</t>
  </si>
  <si>
    <t>STP [2030026903] - LC_1218 - Inspeção extraordinária na 16"-P-B10-311 - tomada do PSL-1223181</t>
  </si>
  <si>
    <t>SS-707/2025</t>
  </si>
  <si>
    <t>EBP [2029237599] - LC-704 Substituir tomada de vente da linha ¾-DO-E8-2554, no 1° piso do módulo P09</t>
  </si>
  <si>
    <t>SS-1036/2025</t>
  </si>
  <si>
    <t>EST [2028910427] - LC_0085_RTI_13277246-2-3_Pintar as tub. periféricas do vaso SLOP do turret V-533605.</t>
  </si>
  <si>
    <t>SS-775/2025</t>
  </si>
  <si>
    <t>IST [2028708166] Realizar tratamento e pintura - Estrutura e Piso da Escada do Casario (1ª piso)</t>
  </si>
  <si>
    <t>SS-625/2025</t>
  </si>
  <si>
    <t>IMO [2027306748] - LC_578_PROJ_Ampliação da academia de P-58</t>
  </si>
  <si>
    <t>SS-854/2025</t>
  </si>
  <si>
    <t>IST [2029822174]Realizar tratamento mecânico e pintura na linha 20"-DA-B10S-157</t>
  </si>
  <si>
    <t>SS-1126/2025</t>
  </si>
  <si>
    <t>STP [2030092572] - M-02B - JBS com risco de queda, ausência de suporte de fixação(DROPS ICQO-N2_MODULO_45916_RV0127_D15_T)</t>
  </si>
  <si>
    <t>SS-1403/2025</t>
  </si>
  <si>
    <t>STP [2028578612] Substituir Grade de Piso</t>
  </si>
  <si>
    <t>SS-779/2025</t>
  </si>
  <si>
    <t>IST [2028689380] Tratamento e Pintura - Estrutura e Contraventamentos das Escadas do Casario (1ª e 2ª piso).</t>
  </si>
  <si>
    <t>SS-666/2025</t>
  </si>
  <si>
    <t>STP [2030144799] - LC-666 Substituir estojos e porcas da tomada de dreno da linha 32-P-CCS-566 em Proa, próximo ao carretel de "Offloading"</t>
  </si>
  <si>
    <t>SS-1281/2025</t>
  </si>
  <si>
    <t>STP [2029665377] - LP 138 - [PP2026] T22-SP-31161: SUBSTITUIR VÁLVULA BY-PASS</t>
  </si>
  <si>
    <t>STP [2029130426] - LP-623 - 4"-F-B9-1074 - Substituir Trecho de Tubulação</t>
  </si>
  <si>
    <t>SS-1199/2025</t>
  </si>
  <si>
    <t>STP [2029103110] - LP 043 - [PP-2026] E-T7211: Limp. Química Subst.Permutador (TEG)</t>
  </si>
  <si>
    <t>SS-1076/2025</t>
  </si>
  <si>
    <t>STP [2029991576] - LC_1047_RTI_12618007-11-11_Reparo de caldeiraria e pintura da estrutura primária do convés A05. Turret.</t>
  </si>
  <si>
    <t>SS-1077/2025</t>
  </si>
  <si>
    <t>EBP[2030092363] Reparar suporte de fixação T - RV0126_D-22</t>
  </si>
  <si>
    <t>SS-1142/2025</t>
  </si>
  <si>
    <t>EBP [2028505452] + CONJUNTO DE OMs- Main deck - Tratamento e Pintura</t>
  </si>
  <si>
    <t>SS-785/2025</t>
  </si>
  <si>
    <t>RTB [2028902407] -Reparar/Subst. linha 4"-DA-B10S_x0002_3248</t>
  </si>
  <si>
    <t>SS-745/2025</t>
  </si>
  <si>
    <t>PRO [2028942383] - LP-683 - 8"-F-B10-148 - Substituir Trecho de Tubulação</t>
  </si>
  <si>
    <t>SS-902/2025</t>
  </si>
  <si>
    <t>STP [2029526518] - LP 020 - V-T6202A - Limpar internamente (NR-13)</t>
  </si>
  <si>
    <t>SS-1053/2025</t>
  </si>
  <si>
    <t>STP [2027715575] Realizar tratamento e pintura Linha 1"-PCW-B11-1064</t>
  </si>
  <si>
    <t>SS-1747/2025</t>
  </si>
  <si>
    <t>STP[2030807710]-LC_1293_15922670_Remover válv bypass PV-1223117</t>
  </si>
  <si>
    <t>STP [2028936165] - LP-701 - 6"-F-B10-182 - Substituir Trecho de Tubulação</t>
  </si>
  <si>
    <t>SS-835/2025</t>
  </si>
  <si>
    <t>EST [2030099221] - LC_1132_RTI_14126654-1-1_Recompor integridade no trecho da tubulação 2"-SW-A6-1055, interligada a linha de sucção das bombas B51105-A/B, do sistema de captação de água do mar na der</t>
  </si>
  <si>
    <t>SS-705/2025</t>
  </si>
  <si>
    <t>EBP [2029234925] - LC-702 Substituir suporte da linha 3"-P-B10S-1087, no topo do P03A</t>
  </si>
  <si>
    <t>SS-1194/2025</t>
  </si>
  <si>
    <t>STP [2027734152] - LP 048 - [PP-2026]T61-BL-0006:Sub. Valv.(V-T6103) - (8'' 1500#)</t>
  </si>
  <si>
    <t>SS-956/2025</t>
  </si>
  <si>
    <t>IMO [2027781416] - LC 327 - Tratar e pintar todos os suportes das linhas dos bicos pulverizadores do tanque TQ-513302A</t>
  </si>
  <si>
    <t>SS-885/2025</t>
  </si>
  <si>
    <t>IST []</t>
  </si>
  <si>
    <t>SS-1082/2025</t>
  </si>
  <si>
    <t>EBP[2030092360] Reparar suporte de fixação T - RV0126_D-3</t>
  </si>
  <si>
    <t>SS-1488/2025</t>
  </si>
  <si>
    <t>STP[2030514299]-LC_1257_Realizar plano de pintura geral do módulo 03</t>
  </si>
  <si>
    <t>SS-1677/2025</t>
  </si>
  <si>
    <t>STP [2029277653] - LC-164 HVAC UHS PROA e RÉ Substituir conjunto (COBRAR SS CANCELADA)</t>
  </si>
  <si>
    <t>SS-1619/2025</t>
  </si>
  <si>
    <t>IST [2029675451] - LUPA 51 - VP S-T2621C: Substituição</t>
  </si>
  <si>
    <t>SS-1563/2025</t>
  </si>
  <si>
    <t>STP [2015464537] - LP-806 - LIT-1235001C - Instalar de Drip Ring</t>
  </si>
  <si>
    <t>SS-1539/2025</t>
  </si>
  <si>
    <t>STP [2029156840] - LP-782 - TI-5412004 - Substituir termômetro.</t>
  </si>
  <si>
    <t>SS-1540/2025</t>
  </si>
  <si>
    <t>STP [2030089944] - LP-809 - 3"-HWP-C4-018-HC - Tratar e Pintar Trecho de Tubulação</t>
  </si>
  <si>
    <t>SS-1519/2025</t>
  </si>
  <si>
    <t>STP [2029753106] - LP 342 - [PP-2026] E-T6202A Limp. Troca Placas</t>
  </si>
  <si>
    <t>SS-1594/2025</t>
  </si>
  <si>
    <t>IST [2030590774] Recompor revestimento cimentício do B-122302C</t>
  </si>
  <si>
    <t>SS-1749/2025</t>
  </si>
  <si>
    <t>IST [ 2026230259] - Drenar os pocetos da praça de máquinas</t>
  </si>
  <si>
    <t>SS-1558/2025</t>
  </si>
  <si>
    <t>IST [2029529306] - LUPA 26 - [PP-2026]T77-FX/FY-0001B:Sub.Trecho Reto</t>
  </si>
  <si>
    <t>SS-246/2025</t>
  </si>
  <si>
    <t>EBP [2028578929] Substituir Grade de Piso</t>
  </si>
  <si>
    <t>SS-611/2025</t>
  </si>
  <si>
    <t>IMO [2026472058] - LC 271 - Substituição Tubbings Criticos PN120001B - SS-983/2023</t>
  </si>
  <si>
    <t>SS-561/2025</t>
  </si>
  <si>
    <t>ROB [2030063442] - LP 0342 - Apoio à Inspeção NR-13 No P-UC-122301A-03</t>
  </si>
  <si>
    <t>SS-406/2025</t>
  </si>
  <si>
    <t>EBP [2022736915] - Conjunto de OMs do M09B - S01- Tratamento e pintura em estruturas do M09B - S01</t>
  </si>
  <si>
    <t>SS-598/2025</t>
  </si>
  <si>
    <t>STP [2029277505] - LC-298 4"-CNI-B3-2770 Substituir trecho das linhas da CIP com ponto de vazamento</t>
  </si>
  <si>
    <t>SS-414/2025</t>
  </si>
  <si>
    <t>EST [2028601182] - LC_0927_RTI_12618007-12-12_Reparo de caldeiraria e tratamento/pintura na estrutura de suportação do Heat Shiel do Turret (Convés A05)</t>
  </si>
  <si>
    <t>SS-763/2025</t>
  </si>
  <si>
    <t>EBP [2030210045] - LC-698 Trocar parafusos dos suportes SXV15 e SXV16 dos atuadores das XV-5125016C e XV-5125026D da linha 12"-HW-C3-030, que apresentam parafusos de fixação de material incorreto</t>
  </si>
  <si>
    <t>SS-1240/2025</t>
  </si>
  <si>
    <t>STP [2029597354] - LP 291 - [PP-2026]T79-LCV-3003: Subst. Válvula</t>
  </si>
  <si>
    <t>SS-796/2025</t>
  </si>
  <si>
    <t>IST [2026206554] Reparo de caldeiraria e tratamento/pintura - (Vante - convés para 1ª elevação do módulo)</t>
  </si>
  <si>
    <t>SS-514/2025</t>
  </si>
  <si>
    <t>STP [2029101208] - LC-319 XV-1223509 Substituir válvula</t>
  </si>
  <si>
    <t>SS-515/2025</t>
  </si>
  <si>
    <t>STP [2029101159] - LC-321 XV-1223541 Substituir válvula</t>
  </si>
  <si>
    <t>SS-446/2025</t>
  </si>
  <si>
    <t>EBP [2029101158] - LC-306 XV-1223538 Substituir válvula</t>
  </si>
  <si>
    <t>SS-1285/2025</t>
  </si>
  <si>
    <t>STP [2027169808] - LP 055 - PP-2026: T74-BL-0009: Apresent. Passagem</t>
  </si>
  <si>
    <t>SS-420/2025</t>
  </si>
  <si>
    <t>EST [2028297066] - LC-102 CN-542506 A/B Módulo P09 (reser - vent post) Substituir bateria de CO2</t>
  </si>
  <si>
    <t>SS-480/2025</t>
  </si>
  <si>
    <t>IST [2030114603 ]Realizar hidrojateamento e pintura do piso Caverna 70 ¿ 71 Bombordo</t>
  </si>
  <si>
    <t>SS-1068/2025</t>
  </si>
  <si>
    <t>EBP[2030092607] Reparar Guarda-Corpo RV0127_D17</t>
  </si>
  <si>
    <t>SS-283/2025</t>
  </si>
  <si>
    <t>ROB [2028234159] - LC_1185_Tratar e pintar a linha de 6 polegadas sem TAG, nas adjacências da TV-500, conforme indicado no isométrico 208 anexado a esta nota ZR.</t>
  </si>
  <si>
    <t>STP [2028757883] - Fabricação de berço para transporte da nova Baleeira 3BB</t>
  </si>
  <si>
    <t>SS-1254/2025</t>
  </si>
  <si>
    <t>STP [2029588627] - LP 279 - [PP-2026]T73-DB-0025: Subst. Válvula</t>
  </si>
  <si>
    <t>SS-547/2025</t>
  </si>
  <si>
    <t>ROB [2030064057] - LP 0336 - Apoio à Inspeção NR-13 no Vaso V-Z-123301</t>
  </si>
  <si>
    <t>SS-563/2025</t>
  </si>
  <si>
    <t>STP [2030093838] - LP_0340 - Apoio à Inspeção NR-13 do P-UC-122301A-01</t>
  </si>
  <si>
    <t>SS-573/2025</t>
  </si>
  <si>
    <t>ENG [2025234699] - P-03B * Estrutura e contraventamento estão apresentando corrosão severa, furos e perda de material- Recomenda-se reparo/substituição</t>
  </si>
  <si>
    <t>SS-492/2025</t>
  </si>
  <si>
    <t>EBP [2030100384] - LC-636 Recompor integridade dos suportes da linha 6"-P-B21-3047 - IS 1231.01.010 - Ponto alto na área do flare</t>
  </si>
  <si>
    <t>SS-1206/2025</t>
  </si>
  <si>
    <t>STP [2029589050] - LP 127 - [PP-2026] T73-DB-0009: Subst. Valv.</t>
  </si>
  <si>
    <t>SS-765/2025</t>
  </si>
  <si>
    <t>STP [2030210032] - LC-700 Substituir estojos e porcas de fixação dos flanges das linhas 2-W-B10S-3044 e 2-W-B10S-2883, no piso acima do módulo do GGI. Tratar e pintar flanges, estojos e porcas</t>
  </si>
  <si>
    <t>SS-1306/2025</t>
  </si>
  <si>
    <t>EST [2030099225] - LC_1136_RTI_11436813-1-1_Substituir o carretel de conexão da linha de entrada de água salgada ao permutador de placas do motor da bomba de incêndio MC-B-UB-542002</t>
  </si>
  <si>
    <t>SS-554/2025</t>
  </si>
  <si>
    <t>ROB [2030064048] - LP_0333 - Apoio à Inspeção NR-13 no Vaso V-513501</t>
  </si>
  <si>
    <t>SS-559/2025</t>
  </si>
  <si>
    <t>ROB [2030047092] - LP 0347 - Apoio à Inspeção NR-13 No P-UC-122301B-02</t>
  </si>
  <si>
    <t>SS-290/2025</t>
  </si>
  <si>
    <t>EBP [2027010278] Substituição de guarda corpo Estrutura metálica (Fabricação)</t>
  </si>
  <si>
    <t>SS-622/2025</t>
  </si>
  <si>
    <t>IMO [2029732936] - LC 797 - Desmontagem Estrutura de Descarga do TGC</t>
  </si>
  <si>
    <t>SS-386/2025</t>
  </si>
  <si>
    <t>EBP [2028145181] - LP-073 - V-1251512 - Substituir válvula (descarga injeção)</t>
  </si>
  <si>
    <t>SS-1597/2025</t>
  </si>
  <si>
    <t>IST [2030591071] Recompor revestimento cimentício do P-122301A</t>
  </si>
  <si>
    <t>SS-1657/2025</t>
  </si>
  <si>
    <t>IST [ 2029262216] - Realizar substituição do trecho reto FX/FY-1231010A</t>
  </si>
  <si>
    <t>SS-1413/2025</t>
  </si>
  <si>
    <t>STP[2030099984] - LC-637 Substituir suportação provisória no suporte S03 instalado na linha 12"-PC-B32-023 - IS 5331.01.020 - Trecho localizado no quarto piso do módulo P03A</t>
  </si>
  <si>
    <t>SS-1358/2025</t>
  </si>
  <si>
    <t>EBP [CONJUNTO] - PC-1412 - Substituir flange cego</t>
  </si>
  <si>
    <t>SS-1614/2025</t>
  </si>
  <si>
    <t>AND [2030166422] Serviço de apropriação de andaime, para a Paradinha</t>
  </si>
  <si>
    <t>SS-1579/2025</t>
  </si>
  <si>
    <t>STP [2030098819] - LC_0922 - Substituir spool da tubulação 16"-COP-713</t>
  </si>
  <si>
    <t>SS-1430/2025</t>
  </si>
  <si>
    <t>STP [2030202697] - LP-812 - 3"-HWP-C4-019-HC - Substituir Trecho de Tubulação</t>
  </si>
  <si>
    <t>SS-1434/2025</t>
  </si>
  <si>
    <t>STP [2028519460] Realizar instalação de escada de marinheiro</t>
  </si>
  <si>
    <t>SS-1371/2025</t>
  </si>
  <si>
    <t>STP [2030093934 ] - LC_0902_ZS_14881635_Instalação de barreira de contenção e drenagem do Turret</t>
  </si>
  <si>
    <t>SS-1378/2025</t>
  </si>
  <si>
    <t>EBP [2029856726] - LP 331 - [PP-2026] FBE Linha:16"-DN-T131807-01E01 (RTI-15594503-1-1)</t>
  </si>
  <si>
    <t>SS-1396/2025</t>
  </si>
  <si>
    <t>STP [2027007057] Realizar instalação de grade de piso, poste e guarda corpo</t>
  </si>
  <si>
    <t>SS-1473/2025</t>
  </si>
  <si>
    <t>STP [2029616518] - LP-818 - PSE-5412103 - Manutenir Válvula</t>
  </si>
  <si>
    <t>SS-1587/2025</t>
  </si>
  <si>
    <t>IST [2030580055] Recompor revestimento cimentício do Skid V-UC-122501-01</t>
  </si>
  <si>
    <t>SS-1429/2025</t>
  </si>
  <si>
    <t>STP [2030475508] - LP-811 - 3/4"-HWP-C4-1091-HC - Substituir Trecho de Tubulação</t>
  </si>
  <si>
    <t>SS-1796/2025</t>
  </si>
  <si>
    <t>STP [2029340524] Trocar: Estojos da linha 4"-HW-C3-2560 de conexão com o LG-5125002A, que apresentam falha de</t>
  </si>
  <si>
    <t>SS-1679/2025</t>
  </si>
  <si>
    <t>STP [2029277646] - LC-171 HVAC P05B Substituir conjunto (COBRAR SS CANCELADA)</t>
  </si>
  <si>
    <t>SS-1773/2025</t>
  </si>
  <si>
    <t>SS-1666/2025</t>
  </si>
  <si>
    <t>COF [2028425617] SERVIÇO DE COORDENAÇÃO OFFSHORE - PARADA P-62 2025</t>
  </si>
  <si>
    <t>SS-1661/2025</t>
  </si>
  <si>
    <t>IST [ 2030688508] - P-512401 - VAZAMENTO</t>
  </si>
  <si>
    <t>SS-1690/2025</t>
  </si>
  <si>
    <t>STP [2029459578]- LC-542 Substituir viga da fila A-B x 5, devido perda de massa decorrente corrosão generalizada, ( COBRAR SS CANCELADA)</t>
  </si>
  <si>
    <t>SS-1778/2025</t>
  </si>
  <si>
    <t>STP [2028574036] Recompor moldura da estrutura conforme padrão PE-2E&amp;P-00761</t>
  </si>
  <si>
    <t>SS-1793/2025</t>
  </si>
  <si>
    <t>STP [2029189533] Substituir os parafusos, estojos e porcas das válvulas das linhas 4"-PC-B32-092 e 4"-PC-B32-170 indicadas em azul nas páginas 2 e 3 do anexo 1 da nota.</t>
  </si>
  <si>
    <t>SS-1794/2025</t>
  </si>
  <si>
    <t>STP [2029707742] Substituir os estojos e porcas do corpo da válvula da linha 4"-PC-B32-170 que conecta com o bocal do vaso V-533601B</t>
  </si>
  <si>
    <t>SS-1737/2025</t>
  </si>
  <si>
    <t>STP[2030805408]-LC_1284_15697606_Substituir válvula LV-5336002</t>
  </si>
  <si>
    <t>SS-1757/2025</t>
  </si>
  <si>
    <t>STP[2030825056]-LC_1300-003_16165514_Tanque 5BB_ Apoio nos serviços do tanque</t>
  </si>
  <si>
    <t>SS-1726/2025</t>
  </si>
  <si>
    <t>STP[2030801866]-LC_1273_12386753-8-49_Recompor o trecho reto horizontal da tubulação 6"-P-B10-430</t>
  </si>
  <si>
    <t>SS-1776/2025</t>
  </si>
  <si>
    <t>STP [2029369063] - Escaneamento a laser - Substituição de Trecho de linha</t>
  </si>
  <si>
    <t>SS-74/2025</t>
  </si>
  <si>
    <t>EBP [2029536540] - LP-191 - V-1223655 - Substituir válvula (by pass LV-1223021B1/B2)</t>
  </si>
  <si>
    <t>SS-73/2025</t>
  </si>
  <si>
    <t>EBP [2026004289] - LP-190 - V-1223649 - Substituir válvula (by pass TV 006B)</t>
  </si>
  <si>
    <t>SS-11/2025</t>
  </si>
  <si>
    <t>ROB [2029994504] - LC_1109 - Aumentar base de apoio e refazer tubulações de entrada e saída para a instalação da secadora de ar comprimido nova.</t>
  </si>
  <si>
    <t>SS-140/2025</t>
  </si>
  <si>
    <t>EBP [2026973418] - LP-518 - SDV-5134003 - Substituir válvula</t>
  </si>
  <si>
    <t>SS-807/2025</t>
  </si>
  <si>
    <t>SS-2100/2024</t>
  </si>
  <si>
    <t>EBP [2029459507] - LC-556 Substituir vigas secundárias e suportes - Elevação+8780 - Vigas Secundárias - Filas: (A-B) x (1-3)</t>
  </si>
  <si>
    <t>SS-1143/2025</t>
  </si>
  <si>
    <t>EST [2029992199] - LC_1071_RTI_14511724-1-2_Recompor integridade estrutural da linha 2"-WW-A8-506 do ISO 12-001.</t>
  </si>
  <si>
    <t>SS-203/2025</t>
  </si>
  <si>
    <t>ROB [2029015230] - LC_0948_RTI_12633030-1-28_Serviço de caldeiraria e pintura no Pipe Rack 3 na viga principal (PS 200x200x8,0x6,3 ASTM-A36)</t>
  </si>
  <si>
    <t>SS-327/2025</t>
  </si>
  <si>
    <t>EST [CONJUNTO] - Realizar reparo em viga principal no Pipe Rack 3</t>
  </si>
  <si>
    <t>SS-434/2025</t>
  </si>
  <si>
    <t>EBP [2028911440] - LC-624 Realizar reparo ou substituição da Chapa de piso (EL.52223)</t>
  </si>
  <si>
    <t>SS-192/2025</t>
  </si>
  <si>
    <t>EBP [2028416603] - ESTRUTURAS - Tratamento e pintura em ESTRUTURA CASULO</t>
  </si>
  <si>
    <t>STP [2029267538] - LC-229 P03A Plat. Do SG-122302A Substituir/reparar grade de piso na estrutura de suportação EL.44203</t>
  </si>
  <si>
    <t>SS-187/2025</t>
  </si>
  <si>
    <t>SS-43/2025</t>
  </si>
  <si>
    <t>STP [2026004291] - LP-167 - VET-1231405 - Substituir válvula (Montante Header Torres Glicol)</t>
  </si>
  <si>
    <t>SS-27/2025</t>
  </si>
  <si>
    <t>EBP [2029882284] - PC-1334 - Instalar suportes de Detector chama no M-02A</t>
  </si>
  <si>
    <t>SS-952/2025</t>
  </si>
  <si>
    <t>STP [2030242880] - LP_0355_EXT_ZS_15867974_P-31 Abert/ Fech P-TB-GE-514001B-02-B</t>
  </si>
  <si>
    <t>SS-2009/2024</t>
  </si>
  <si>
    <t>EBP [2027124656] - LC-513 Realizar tratamento e pintura na estrutura da escada (BB e elevação 34203 do módulo)</t>
  </si>
  <si>
    <t>SS-1/2025</t>
  </si>
  <si>
    <t>EBP [2028984684] - LC-593 Realizar reparo de Caldeiraria, tratamento e pintura na estrutura e escada (elevação: 58653)</t>
  </si>
  <si>
    <t>SS-1366/2025</t>
  </si>
  <si>
    <t>EBP [2026235797] - LP 241 - Eletrocalhas BB Captação - [PP-2026] - (ZE-13437352)</t>
  </si>
  <si>
    <t>STP [2029269551] - LC-123 P08 - Escada externa - Main Deck x EL.34203 - Fotos DSC 4979 à 4980 (item 2) Realizar tratamento e pintura em todas as estruturas, suportes dos degraus e corrimãos da escada</t>
  </si>
  <si>
    <t>SS-10/2025</t>
  </si>
  <si>
    <t>ROB [2029994502] - LC_1105 - Corrosão Localizada com erosão na aba, reforçadores e furo na alma da viga do cable rack. Recomendamos serviço de caldeiraria.</t>
  </si>
  <si>
    <t>SS-2082/2024</t>
  </si>
  <si>
    <t>STP [2029878427] - PC-0877 - Caldeiraria de Grade de Piso do M-21B</t>
  </si>
  <si>
    <t>SS-57/2025</t>
  </si>
  <si>
    <t>ROB [2030181752] - LC_0908_ZS_14474679_Fabricar e substituir placa de orifício na descarga da BDV-1223330</t>
  </si>
  <si>
    <t>SS-889/2025</t>
  </si>
  <si>
    <t>STP [Conjunto] - M20 - Tratar e pintar</t>
  </si>
  <si>
    <t>SS-324/2025</t>
  </si>
  <si>
    <t>STP [CONJUNTO] - Projeto de andaime para suporte à inspeção interna de permutadores nos turbocompressores</t>
  </si>
  <si>
    <t>SS-1274/2025</t>
  </si>
  <si>
    <t>STP [2027491330] - LP 076 - [PP2026]T61-BL-0005: Válvula c/ passagem</t>
  </si>
  <si>
    <t>SS-2102/2024</t>
  </si>
  <si>
    <t>EBP [2029456742] - LC-557 Substituir pilar 2 com furo</t>
  </si>
  <si>
    <t>SS-2129/2024</t>
  </si>
  <si>
    <t>EBP [CONJUNTO] - PC-1163 - Instalar grampos U</t>
  </si>
  <si>
    <t>SS-21/2025</t>
  </si>
  <si>
    <t>IST [2030014588] Realizar hidrojateamento e pintura do primeiro do piso do Módulo do GGI, elevação EL.+34203mm. Área estimada de pintura de 410m², conforme área hachurada em verde no anexo.</t>
  </si>
  <si>
    <t>SS-14/2025</t>
  </si>
  <si>
    <t>IST [2030007529] 14.11.2021 21:33:52 Eliaro Beltrame Pereira (URNN) Realizar tratamento mecânico e pintura nos pontos de corrosão das linhas 2-DA-B10S-049 e 2-DA-B10S-3053 conforme anexo da recomend.</t>
  </si>
  <si>
    <t>SS-186/2025</t>
  </si>
  <si>
    <t>ROB [2028601190] - LC_0929_RTI_12618007-16-16_Reparo de caldeiraria e tratamento/pintura da estrutura de suportação do heat shiel do Turret (Convés A06)</t>
  </si>
  <si>
    <t>SS-198/2025</t>
  </si>
  <si>
    <t>PRO [2023206973] - LP-006 - PSV-1212001 - Instalar PSV Reserva</t>
  </si>
  <si>
    <t>SS-1550/2025</t>
  </si>
  <si>
    <t>IST [2028940757] - Observado pelo operador Robson Dias durante execução de ordem de manutenção periódica guarda corpo com pontos rompido e oxidação severa conforme documento em anexo.</t>
  </si>
  <si>
    <t>SS-1973/2024</t>
  </si>
  <si>
    <t>STP [CONJUNTO] - PC-0863 - Caldeiraria de Grade de Piso do M-13</t>
  </si>
  <si>
    <t>SS-1985/2024</t>
  </si>
  <si>
    <t>STP [2022483458] - LP-132 - XV-5412021 - Substituir válvula</t>
  </si>
  <si>
    <t>SS-2128/2024</t>
  </si>
  <si>
    <t>STP [2029867500] - PC-1209 - Instalar suporte solidário M-05 1° Piso</t>
  </si>
  <si>
    <t>SS-1117/2025</t>
  </si>
  <si>
    <t>EBP[2030092526] - Módulo-06 - Luminária com risco de queda, suporte de fixação com corrosão(DROPS ICQO-N2_M6_PO_RV0129_D-3_T)</t>
  </si>
  <si>
    <t>SS-1977/2024</t>
  </si>
  <si>
    <t>STP [2029879510] - PC-1118 - Substituir estojos</t>
  </si>
  <si>
    <t>SS-1741/2025</t>
  </si>
  <si>
    <t>STP[2030807088]-LC_1288_14372591-1-19_Recompor a integridade da tubulação 2"-P-F1-741A</t>
  </si>
  <si>
    <t>SS-177/2025</t>
  </si>
  <si>
    <t>SS-77/2025</t>
  </si>
  <si>
    <t>EBP [2029597765] - LP-194 - V-1223825 - Substituir válvula (By pass LV-1223005A2)</t>
  </si>
  <si>
    <t>SS-8/2025</t>
  </si>
  <si>
    <t>SS-538/2025</t>
  </si>
  <si>
    <t>IST [2025456337] MANUTENÇÃO CORRETIVA MECÂNICA PARA DESTRAVAR VÁLVULA SVET-1251408 A JUSANTE DA PSV-1251001A.</t>
  </si>
  <si>
    <t>SS-2038/2024</t>
  </si>
  <si>
    <t>EBP [2026001063] - LC-519 Reparo de caldeiraria, tratamento e pintura na estrutura de sustentação da escada e plataforma (Vante - convés p/ 1ª elevação do módulo)</t>
  </si>
  <si>
    <t>SS-2205/2024</t>
  </si>
  <si>
    <t>ROB [2029993198] - LC_1100 - Contraventamento furado e com corrosão localizada. Recomendamos serviços de caldeiraria. Localização: Turbocompressor C</t>
  </si>
  <si>
    <t>SS-254/2025</t>
  </si>
  <si>
    <t>EBP [2027825954] Realizar a correção do revestimento e pintura interna FT-511102C</t>
  </si>
  <si>
    <t>SS-2060/2024</t>
  </si>
  <si>
    <t>EBP [2029458738] - LC-536 Substituir viga de seção retangular, localizada no quadrante ré-boreste</t>
  </si>
  <si>
    <t>SS-868/2025</t>
  </si>
  <si>
    <t>STP [2028578935] Recompor moldura da estrutura conforme padrão PE-2E&amp;P-00761</t>
  </si>
  <si>
    <t>SS-2077/2024</t>
  </si>
  <si>
    <t>STP [2018489269] - PC-1124 - Substituir trecho de linha</t>
  </si>
  <si>
    <t>SS-1959/2024</t>
  </si>
  <si>
    <t>STP [2029879114] - PC-0702 - Plano de Pintura do M-02C - 4º Piso</t>
  </si>
  <si>
    <t>SS-2114/2024</t>
  </si>
  <si>
    <t>ROB [2029987567] - LC_1029 - recomenda-se substituição de trechos das chapas na extensão dos danos.</t>
  </si>
  <si>
    <t>SS-180/2025</t>
  </si>
  <si>
    <t>EBP [2026529693] - Conjunto de OMs ESTRUTURAS - Tratamento e pintura em ESTRUTURA SPIDERDECK</t>
  </si>
  <si>
    <t>SS-1081/2025</t>
  </si>
  <si>
    <t>EBP[2030092365] Reparar suporte de fixação T - RV0126_D-26</t>
  </si>
  <si>
    <t>SS-227/2025</t>
  </si>
  <si>
    <t>IST [2030032366] Realizar tratamento e pintura na linha 8"-BG-B10S-671</t>
  </si>
  <si>
    <t>SS-1647/2025</t>
  </si>
  <si>
    <t>IST [ 2029734671] - SUBSTITUIR XV 1223546 - VÁLVULA DE 32 POLEGADAS</t>
  </si>
  <si>
    <t>SS-1762/2025</t>
  </si>
  <si>
    <t>STP[2030822990]-LC_1302-001_16165578_ Tanque 8BE_ Apoio nos serviços do tanque</t>
  </si>
  <si>
    <t>SS-417/2024</t>
  </si>
  <si>
    <t>STP [2029128149] - LP-260 - VALV-12310309 - Substituir Válvula</t>
  </si>
  <si>
    <t>SS-708/2025</t>
  </si>
  <si>
    <t>EBP [2029234910] - LC-705 Substituir conexão da linha ¾-DO-E8-2200 na Antepara externa do casario em popa, atrás da cozinha</t>
  </si>
  <si>
    <t>SS-50/2025</t>
  </si>
  <si>
    <t>EBP [2028004105] - LP-174 - SVET-1223502 - Substituir válvula (montante FIT-1223076)</t>
  </si>
  <si>
    <t>SS-1200/2024</t>
  </si>
  <si>
    <t>STP [CONJUNTO] - PC-0144 - Fixar grades de piso</t>
  </si>
  <si>
    <t>SS-1280/2024</t>
  </si>
  <si>
    <t>IST [2029487509] -Substituição e Reparo em guarda corpo, estrutura, piso, suportes gerais, tricaniz, da Baleeira 01 (BE) está apresentando corrosão severa.</t>
  </si>
  <si>
    <t>SS-1022/2024</t>
  </si>
  <si>
    <t>RTB [2028041488] - 12"-CNI-B3-2786 Substituir linha com bandagem e trecho com reparo</t>
  </si>
  <si>
    <t>SS-1135/2024</t>
  </si>
  <si>
    <t>STP[2029612330] - LP-604 - 8"-P-B10-131-HC - Substituir Trecho de Tubulação</t>
  </si>
  <si>
    <t>SS-921/2024</t>
  </si>
  <si>
    <t>EBP[2029522996] - Módulo 09 -Piso01- Realizar a instalação do spool de óleo lubrificante/água salgada.P-UH-UC-1225001B</t>
  </si>
  <si>
    <t>SS-1074/2024</t>
  </si>
  <si>
    <t>RTB [2025715235] - 4-DA-B10S-2845 Substituir trecho da linha com corrosão e Incluir trecho de conexão com a linha 2"-DA-B10S-101 e 2-DA-B10S-1083</t>
  </si>
  <si>
    <t>SS-883/2024</t>
  </si>
  <si>
    <t>RTB [2026529057] Módulo M05 - SETOR 01 - Tratamento e Pintura</t>
  </si>
  <si>
    <t>SS-1033/2024</t>
  </si>
  <si>
    <t>RTB [2029429544] - 4"-D-G2-109 Substituir curva e trecho a montante e jusante da curva</t>
  </si>
  <si>
    <t>SS-1020/2024</t>
  </si>
  <si>
    <t>RTB [2028041488] - 10"-CNI-B3-2787 Substituir linha que possui bandagem "engenheirada"</t>
  </si>
  <si>
    <t>SS-974/2024</t>
  </si>
  <si>
    <t>EBP [2029277488] - LC-146 2º Piso P-06 - Base Quebrada e Corrosão no Guarda-Corpo</t>
  </si>
  <si>
    <t>SS-1203/2024</t>
  </si>
  <si>
    <t>IST [2026446391] - Recomenda-se reparo de caldeiraria e tratamento/pintura na estrutura de fixação nas duas extremidades da escada (Última elevação Ré/BB do Módulo P09),pois está apresentando furos. r</t>
  </si>
  <si>
    <t>STP [2029625223] - LP-711 - 16"-W-B10-037 - Substituir Spool B10 por Spool Revestido</t>
  </si>
  <si>
    <t>SS-1159/2024</t>
  </si>
  <si>
    <t>SS-1148/2024</t>
  </si>
  <si>
    <t>EBP [2023095990] - LP-647 - 6"-PC-BX16-149 - Substituir Estojos</t>
  </si>
  <si>
    <t>SS-1290/2024</t>
  </si>
  <si>
    <t>EBP [2022291673] Módulo 15 - Tratamento e pintura na estrutura .</t>
  </si>
  <si>
    <t>SS-1227/2024</t>
  </si>
  <si>
    <t>SAC [2029356088] Medição de Serviços de Acesso por Corda - Campanha de P-31</t>
  </si>
  <si>
    <t>SS-1223/2024</t>
  </si>
  <si>
    <t>IST [2028528463] -Recomenda-se reparo/ substituição. Localização: Plataforma de ligação P07 x P08 - EL.40403 Referência: Item 2 do relatório em anexo na nota. Foto: DSC 1761 BARCO DE ACOMODAÇÃO (IMETA</t>
  </si>
  <si>
    <t>SS-1216/2024</t>
  </si>
  <si>
    <t>SS-1142/2024</t>
  </si>
  <si>
    <t>STP [2029185467] - LP-605 - 3"-P-B10-1289-PP - Substituir Trecho de Tubulação</t>
  </si>
  <si>
    <t>SS-995/2024</t>
  </si>
  <si>
    <t>RTB [2029429788] - 4"-DA-B10S-5080 Substituir trecho da linha - 2° piso do módulo P07</t>
  </si>
  <si>
    <t>STP [2029269553] - LC-114 Reparar/Substituir as estruturas e grades do Casario Escada BB</t>
  </si>
  <si>
    <t>SS-924/2024</t>
  </si>
  <si>
    <t>EBP[2029523269] - Módulo 09 - Substituir válvula.</t>
  </si>
  <si>
    <t>SS-1224/2024</t>
  </si>
  <si>
    <t>EBP[2029662752] + Conjunto de OM's - Riser Balcony - Reparar /substituir suportes</t>
  </si>
  <si>
    <t>SS-619/2025</t>
  </si>
  <si>
    <t>IMO [2027787197] - LC 391 - Reparo de caldeiraria nos reforçadores da coluna e tratamento/pintura na coluna e viga (Ponto 11 - Coluna - elevação 18800 - Eixo A) do M-03 Utilidade</t>
  </si>
  <si>
    <t>SS-923/2024</t>
  </si>
  <si>
    <t>EBP[2027415179] - Módulo 09 - Substituir válvulas.</t>
  </si>
  <si>
    <t>SS-917/2024</t>
  </si>
  <si>
    <t>EBP[2025771253] - GD-5266001A Instalar guarda corpo na passarela da lança.</t>
  </si>
  <si>
    <t>SS-1411/2024</t>
  </si>
  <si>
    <t>STP [2027889468] - LP-112 - V-1210678 - Substituir válvula (amostragem RO-77)</t>
  </si>
  <si>
    <t>SS-1111/2024</t>
  </si>
  <si>
    <t>EBP [2028849929] - Adequar suportação de grade de piso na região do Heliponto da P-31</t>
  </si>
  <si>
    <t>SS-1121/2024</t>
  </si>
  <si>
    <t>EST [2028716982] - LC_0648_CALD_ZF_14657855_Reparo de grade de piso</t>
  </si>
  <si>
    <t>SS-1122/2024</t>
  </si>
  <si>
    <t>EST [2028716871] - LC_0649_ZF_14657856 Instalação de pinos de fixação em painel de piso gradeado da plataforma superior dos hidrociclones BE</t>
  </si>
  <si>
    <t>SS-1125/2024</t>
  </si>
  <si>
    <t>EBP [2028716878] - Substituição de painéis de piso gradeados da plataforma do equipamento TO-122302-B</t>
  </si>
  <si>
    <t>SS-1196/2024</t>
  </si>
  <si>
    <t>ENG [2028460904] - A chapa do piso da estrutura do Tanque TQ-600009 (1ª elevação 34203 - Ré/BE do módulo), está apresentando corrosão severa, por erosão e furos</t>
  </si>
  <si>
    <t>SS-1206/2024</t>
  </si>
  <si>
    <t>IST [2026001063] -Tratamento/pintura na estrutura de sustentação da escada e plataforma (Vante e convés p/ 1ª elevação do módulo), pois estão apresentando corrosão moderada a severa e furos. * Rel</t>
  </si>
  <si>
    <t>STP [2028494073] - LP-668 - 2"-SW-C12-6067 - Substituir Trecho de Tubulação</t>
  </si>
  <si>
    <t>SS-915/2024</t>
  </si>
  <si>
    <t>EBP[2029523001] - 1ª Patamar do guindaste (Popa) - Substituir grades de piso</t>
  </si>
  <si>
    <t>STP [2027738078] - PC-0553 - TUBULAÇÃO - Instalar suporte</t>
  </si>
  <si>
    <t>SS-940/2024</t>
  </si>
  <si>
    <t>EBP[2029546814] - Módulo 04 - CAV-73 - Substituir estojos</t>
  </si>
  <si>
    <t>SS-916/2024</t>
  </si>
  <si>
    <t>EBP[2029523002] - 2ª Patamar do guindaste (Popa/Proa)) - Substituir grades de piso.</t>
  </si>
  <si>
    <t>SS-938/2024</t>
  </si>
  <si>
    <t>EBP [2029552942] Módulo 26 - S01 - Aplicar revestimento interno do equipamento.</t>
  </si>
  <si>
    <t>SS-2125/2024</t>
  </si>
  <si>
    <t>EBP [2024394457] - LP-158 - LV-1233001C - Substituir válvula</t>
  </si>
  <si>
    <t>SS-844/2024</t>
  </si>
  <si>
    <t>STP [2018681251] - Módulo M09 - SETOR 02 - Substituir trecho na linha 2"-SW-B12-1175</t>
  </si>
  <si>
    <t>SS-1007/2024</t>
  </si>
  <si>
    <t>RTB [2029429541] - 3"-BR-A6R-529 Substituir trecho da linha que possui reparo engenheirado</t>
  </si>
  <si>
    <t>SS-1014/2024</t>
  </si>
  <si>
    <t>RTB [2029332026] - 1 1/2"-PC-B9-2089 Substituir trechos da linha que apresentam corrosão atmosférica</t>
  </si>
  <si>
    <t>SS-896/2024</t>
  </si>
  <si>
    <t>EBP [2029269554] - LC-198 - Casario - Passarela entre N02 x N03 - Foto 2032 (item 11)</t>
  </si>
  <si>
    <t>STP [2029625222] - LP-713 - 1"-HWP-C4-1042 - Desconectar a Linha do Header de Água Quente</t>
  </si>
  <si>
    <t>SS-470/2024</t>
  </si>
  <si>
    <t>STP [Conjunto] - Substituir válvulas da B-1251002A</t>
  </si>
  <si>
    <t>SS-616/2024</t>
  </si>
  <si>
    <t>STP [2027078500] - LP-311 - 8"-PCW-B11-7500 - Substituir Trecho de Tubulação</t>
  </si>
  <si>
    <t>SS-529/2024</t>
  </si>
  <si>
    <t>EBP [2029358199] - LC_251 - Adequação do piso externo da sala de painéis de meia-nau</t>
  </si>
  <si>
    <t>SS-963/2024</t>
  </si>
  <si>
    <t>EBP [2029570641] - PC-0174 - POSTE - Instalar postes de PRFV</t>
  </si>
  <si>
    <t>SS-532/2024</t>
  </si>
  <si>
    <t>RTB [2028460902] - Recomenda-se reparo de caldeiraria e tratamento/pintura da coluna, aba e estrutura do módulo P04A (1ª elevação 34203 - Vante do módulo), pois</t>
  </si>
  <si>
    <t>SS-534/2024</t>
  </si>
  <si>
    <t>RTB [2028460904] - A chapa do piso da estrutura do Tanque TQ-600009 (1ª elevação 34203 - Ré/BE do módulo), está apresentando corrosão severa, por erosão e furos-</t>
  </si>
  <si>
    <t>SS-961/2024</t>
  </si>
  <si>
    <t>EST [CONJUNTO] - PC-0562 - TUBULAÇÃO - Instalar suporte</t>
  </si>
  <si>
    <t>SS-558/2024</t>
  </si>
  <si>
    <t>EST [2029370836] - LP448 - 2"-F-B10S-200 Substituir trecho de tubulação</t>
  </si>
  <si>
    <t>SS-575/2024</t>
  </si>
  <si>
    <t>EBP [2029383587] - LP482 - TIT-1223014A / TIT-1223028A Substituir estojos e porcas da linha 14"-P-B10S-102</t>
  </si>
  <si>
    <t>SS-563/2024</t>
  </si>
  <si>
    <t>EBP [Conjunto] - LP454 / LP539 - 2"-FG-E1-1001 / 2"-FG-C3-036 Substituir estojos e porcas</t>
  </si>
  <si>
    <t>SS-796/2024</t>
  </si>
  <si>
    <t>EBP [2029788330] - LP388 - PDIT-5336002 Substituir tomada</t>
  </si>
  <si>
    <t>SS-793/2024</t>
  </si>
  <si>
    <t>STP [2029467037] - LP379 - 1.1/2"-SW-A6R-2106 Substituir estojos e porcas</t>
  </si>
  <si>
    <t>SS-576/2024</t>
  </si>
  <si>
    <t>EBP [2029383589] - LP483 - 14"-P-B10S-103 Realizar preenchimento por solda</t>
  </si>
  <si>
    <t>SS-998/2024</t>
  </si>
  <si>
    <t>RTB [2029453473] - 1"-DA-B10S-1508 Recompor integridade do trecho de tubulação da linha</t>
  </si>
  <si>
    <t>SS-897/2024</t>
  </si>
  <si>
    <t>EBP [2029269555] - LC-204 - Passarela das SDVs - Pull In/Out - Grade de Piso</t>
  </si>
  <si>
    <t>STP [2028234216] - LP-390 - 4"-W-B10-3001 - Recompor a integridade do Trecho de Tubulação</t>
  </si>
  <si>
    <t>SS-713/2024</t>
  </si>
  <si>
    <t>IST [2028472705] - Identificado que o cruzamento das vigas H.5 com a coluna 1.4 esta apresentando erosão e perda de espessura significativa. Recomenda-se reparo/ Substituição *</t>
  </si>
  <si>
    <t>SS-797/2024</t>
  </si>
  <si>
    <t>EST [2029804567] - LP389 - 12"-DA-B10S-151 Substituir trecho de tubulação</t>
  </si>
  <si>
    <t>SS-743/2024</t>
  </si>
  <si>
    <t>STP [2028301527] - LC_0401 - Plano de Pintura Sub-área PP_A03 - Elevação de Produção</t>
  </si>
  <si>
    <t>SS-1230/2024</t>
  </si>
  <si>
    <t>EBP[2029663214] Baleeira 3 e 4 - Reparo/substituir guarda corpo e escada de marinheiro</t>
  </si>
  <si>
    <t>SS-557/2024</t>
  </si>
  <si>
    <t>EBP [2029370834] - LP447 - 1"-F-B10S-1517 Substituir o trecho com corrosão na linha</t>
  </si>
  <si>
    <t>SS-774/2024</t>
  </si>
  <si>
    <t>STP [2029443720] - LP473 - TO-122301B Substituir grampo "U"</t>
  </si>
  <si>
    <t>SS-1006/2024</t>
  </si>
  <si>
    <t>RTB [2028234065] - 3¿-BR-A6R-517 Substituir trecho da linha que possui reparo</t>
  </si>
  <si>
    <t>SS-568/2024</t>
  </si>
  <si>
    <t>EBP [2029381754] - LP465 - PIT-1233071C Substituir válvula</t>
  </si>
  <si>
    <t>SS-997/2024</t>
  </si>
  <si>
    <t>EBP [2029258079] - LC-248 P01A - Plataforma dos Vasos BB - EL. 34203 - V-UC-123101A-01 e 02</t>
  </si>
  <si>
    <t>SS-712/2024</t>
  </si>
  <si>
    <t>IST [2028472703] - Identificado que a viga do eixo H.2 e 1.2 esta apresentando esfoliação. Recomenda-se reparo / Substituição. * * Localização: * Viga Eixo 1.2 - EL.35041 (Det. in</t>
  </si>
  <si>
    <t>SS-473/2024</t>
  </si>
  <si>
    <t>STP [Conjunto] - Substituir Válvulas do V-UC-1231001B</t>
  </si>
  <si>
    <t>SS-805/2024</t>
  </si>
  <si>
    <t>EBP [2029269553] - LC 114 - Casario - Escada BB - Deck Principal x 1º Deck - Fotos 5275 e 5276 (item 7)</t>
  </si>
  <si>
    <t>SS-830/2024</t>
  </si>
  <si>
    <t>EBP [2029461147] + CONJUNTO DE OMs- Módulo M09 - SETOR 04 - Tratamento e Pintura</t>
  </si>
  <si>
    <t>SS-991/2024</t>
  </si>
  <si>
    <t>EBP [2025663675] - LC-163 Substituir Guarda-Corpo</t>
  </si>
  <si>
    <t>SS-1043/2024</t>
  </si>
  <si>
    <t>RTB [2027265971] - 4/6"-DA-B10S-1641 Substituir trecho da linha</t>
  </si>
  <si>
    <t>SS-720/2024</t>
  </si>
  <si>
    <t>IST [2025986504] - Recomenda-se reparo de caldeiraria e tratamento/pintura na viga e estrutura do módulo P04A (2ª elevação 37800 e BB/Ré do módulo), pois estão</t>
  </si>
  <si>
    <t>SS-1076/2024</t>
  </si>
  <si>
    <t>RTB [2026077211] - 2"-DA-B10S-1060 Recompor linha e trecho de 4"-DA-B10S-2845</t>
  </si>
  <si>
    <t>SS-632/2024</t>
  </si>
  <si>
    <t>EBP [2028414691] - LP-389 - 2"-F-B10-1159 - Recompor a integridade do Trecho de Tubulação</t>
  </si>
  <si>
    <t>SS-684/2024</t>
  </si>
  <si>
    <t>EBP [2028301379] - LC_397 - Plano de Pintura - Turret sub-área A41 (Riser Deck)</t>
  </si>
  <si>
    <t>SS-734/2024</t>
  </si>
  <si>
    <t>EBP [2028301627] - LC 407 - Plano de Pintura Sub-área PP_A09 - 1ª Elevação de Produção</t>
  </si>
  <si>
    <t>SS-912/2025</t>
  </si>
  <si>
    <t>STP [2029528704] - LP 032 - T74-FX/FY-0101_Substituir Trecho Reto (4'' 1500#) -</t>
  </si>
  <si>
    <t>SS-834/2024</t>
  </si>
  <si>
    <t>EBP [2027732895] - Módulo M09 - S01 - Reparo no permutador P-UC-1225001-02</t>
  </si>
  <si>
    <t>SS-687/2024</t>
  </si>
  <si>
    <t>EBP [CONJUNTO] - PC-0051 - Plano de Pintura do M-18 - 6º Piso Teto com MDAs e Torre TCOM</t>
  </si>
  <si>
    <t>SS-983/2024</t>
  </si>
  <si>
    <t>EBP [2029269568] - LC-155 Fabricação de Guarda-Corpo - P01A - 2° PISO</t>
  </si>
  <si>
    <t>SS-985/2024</t>
  </si>
  <si>
    <t>STP [2029269569] - LC-157 Fabricação de Guarda-Corpo - P01A - 4° PISO</t>
  </si>
  <si>
    <t>SS-1229/2024</t>
  </si>
  <si>
    <t>EBP[2029663597] + Conjunto de OM's - Proa - Reparar/substituir: Pinos e grade piso.</t>
  </si>
  <si>
    <t>SS-1270/2024</t>
  </si>
  <si>
    <t>IST [2028689984] - Realizar tratamento mecânico e aplicar tinta de preservação na carcaça dos Motoredutores de 01 a 05 (BB) do guincho principal e os parafusos de fixação, com corrosão de média a seve</t>
  </si>
  <si>
    <t>SS-706/2024</t>
  </si>
  <si>
    <t>IST [2025986509] - Recomenda-se reparo de caldeiraria e tratamento/pintura da estrutura da plataforma de sustentação dos TQ-RE-UH121001 e 02 do</t>
  </si>
  <si>
    <t>SS-1909/2024</t>
  </si>
  <si>
    <t>STP [2029867491] - PC-1199 - Substituir suporte</t>
  </si>
  <si>
    <t>SS-413/2025</t>
  </si>
  <si>
    <t>STP [2028601183] - LC_0926_RTI_12618007-10-10_Estrutura de suportação do heat shield (Convés A04 - Swivel Deck-segundo piso)</t>
  </si>
  <si>
    <t>SS-2006/2024</t>
  </si>
  <si>
    <t>STP [2027738077] - PC-1208 - Substituir suporte</t>
  </si>
  <si>
    <t>SS-1766/2024</t>
  </si>
  <si>
    <t>STP [2029063409] - PC-1254 - Tratar e pintar suportes</t>
  </si>
  <si>
    <t>SS-1636/2024</t>
  </si>
  <si>
    <t>EST [2029269558] Conjunto - LC-275 WHRU TG-A Realizar tratamento mecãnico, pintura e isolamento termico</t>
  </si>
  <si>
    <t>SS-200/2025</t>
  </si>
  <si>
    <t>PRO [2023206984] - LP-007 - PSV-1212003 - Instalar PSV Reserva</t>
  </si>
  <si>
    <t>SS-2020/2024</t>
  </si>
  <si>
    <t>EBP [2029061564] - PC-1215 - Tratar e pintar tubulação</t>
  </si>
  <si>
    <t>SS-1993/2024</t>
  </si>
  <si>
    <t>EST [2029974817] - LC_1011_RTI_12618007-3-3_Reparo e pintura na estrutura primária do convés A02 - manifold deck.</t>
  </si>
  <si>
    <t>SS-1209/2025</t>
  </si>
  <si>
    <t>STP [2029597727] - LP 133 - [PP-2026] T79-BL-2108: Subst. Valvula</t>
  </si>
  <si>
    <t>SS-2064/2024</t>
  </si>
  <si>
    <t>EBP [Conjunto] - LC-540 Substituir viga da fila A x 3-4, devido perda de massa decorrente corrosão generalizada</t>
  </si>
  <si>
    <t>SS-1929/2024</t>
  </si>
  <si>
    <t>STP [2029867277] - PC-1179 - Substituir suportes e instalar grampos U</t>
  </si>
  <si>
    <t>SS-1957/2024</t>
  </si>
  <si>
    <t>STP [2028812820] - LP-107 - V-12101083 - Substituir válvula (vent entrada LP-122301E)</t>
  </si>
  <si>
    <t>SS-2003/2024</t>
  </si>
  <si>
    <t>EBP [2028534786] - LC-508 Reparo de caldeiraria, tratamento e pintura nas estruturas da escada, viga, alma e aba (Vante - 44903 do módulo)</t>
  </si>
  <si>
    <t>SS-163/2025</t>
  </si>
  <si>
    <t>EBP [2019633288] - LP-361 - 2"-SW-B12-1124 - Substituir Curva e Trechos de Tubulação</t>
  </si>
  <si>
    <t>SS-1938/2024</t>
  </si>
  <si>
    <t>STP [2029248893] - LP-740 - Conclusão do Projeto TC IBAMA</t>
  </si>
  <si>
    <t>SS-1764/2024</t>
  </si>
  <si>
    <t>STP [2029063196] - PC-1245 - Tratar e pintar suportes</t>
  </si>
  <si>
    <t>STP [2029269549] - LC-239 P07 Item 05 Substituir grade de piso na área da Plataforma das membranas EL.40403 - Atualizar Planmed (UTC)</t>
  </si>
  <si>
    <t>STP`[2029267545] - LC-203 P06 Passarela de ré entre os bordos EL.38853 Substituir/reparar estruturas e grades</t>
  </si>
  <si>
    <t>SS-1912/2024</t>
  </si>
  <si>
    <t>STP [CONJUNTO] - PC-1122 - Instalar barra de acetal e grampo U</t>
  </si>
  <si>
    <t>SS-1570/2025</t>
  </si>
  <si>
    <t>IST [2027009643] Realizar instalação de guarda corpo</t>
  </si>
  <si>
    <t>SS-1835/2024</t>
  </si>
  <si>
    <t>STP [2029867580] - PC-1303 - Tratar e pintar estrutura</t>
  </si>
  <si>
    <t>SS-1730/2024</t>
  </si>
  <si>
    <t>STP [2028831272] - LP-085 - BDV-1231108A - Substituir válvula</t>
  </si>
  <si>
    <t>SS-1738/2024</t>
  </si>
  <si>
    <t>EST [2029911687] - LC-493 Realizar serviços do plano de pintura no P02B Setor 01</t>
  </si>
  <si>
    <t>SS-2203/2024</t>
  </si>
  <si>
    <t>STP [2028719472] - LC_1099 - União do contraventamento com a coluna tubular do TC-A com corrosão, e perda de espessura Recomendamos serviço de caldeiraria.</t>
  </si>
  <si>
    <t>SS-366/2025</t>
  </si>
  <si>
    <t>EST [2017395318] - LC_0994_RTI_9896662-21-37_Substituir linha 4"-P-C10-133, do sistema de produção de óleo do turret</t>
  </si>
  <si>
    <t>SS-1815/2024</t>
  </si>
  <si>
    <t>EBP [2029549167] Realização fabricação e instalação de trecho de tubulação e instalação de 02 (duas) novas PSVs 1223502-A/B, M03A_S02</t>
  </si>
  <si>
    <t>SS-1798/2024</t>
  </si>
  <si>
    <t>STP [2028438982] Fabricar e pintar (em terra), e instalar os dois lances de escada que ligam o main deck tween deck e cellar deck, próximo à base do guindaste de bombordo.</t>
  </si>
  <si>
    <t>SS-1819/2024</t>
  </si>
  <si>
    <t>STP [2029904811] Realizar reparo definitivo ou substituir trechos das linhas 2"-DA-B10S-4023 e 2"-DA-B10S-308</t>
  </si>
  <si>
    <t>SS-2067/2024</t>
  </si>
  <si>
    <t>EBP [2029460348] - LC-543 Substituir flange superior da viga e o contraventamento vertical e pilarete - Elevação +8780 - Contraventamento Vertical, viga - Filas: (A-C) x (3)</t>
  </si>
  <si>
    <t>SS-1921/2024</t>
  </si>
  <si>
    <t>EBP [2028301732] Realizar adequação no sistema Ecopack de P-52</t>
  </si>
  <si>
    <t>SS-1841/2024</t>
  </si>
  <si>
    <t>STP [2029225940] - LP-209 - FX/FY-5135028 - Substituir Trecho Reto do Gás de Assistência do Flare</t>
  </si>
  <si>
    <t>SS-1951/2024</t>
  </si>
  <si>
    <t>STP [2029783563] - PC-1241 - Adequar suporte</t>
  </si>
  <si>
    <t>SS-1806/2024</t>
  </si>
  <si>
    <t>STP [2023015138] - LC-382 V-1350983 Substituir válvula</t>
  </si>
  <si>
    <t>SS-1831/2024</t>
  </si>
  <si>
    <t>STP [2029208922] - LC-390 V-1350242 Substituir válvula</t>
  </si>
  <si>
    <t>SS-457/2025</t>
  </si>
  <si>
    <t>STP [2029101157] - LC-314 XV-1223653 Substituir válvula</t>
  </si>
  <si>
    <t>SS-408/2025</t>
  </si>
  <si>
    <t>EBP [2025749110] - Tratamento e pintura em estruturas do SPIDERDECK-FIREWALL</t>
  </si>
  <si>
    <t>SS-1780/2024</t>
  </si>
  <si>
    <t>STP [2029210549] - LC-378 V-13501003 Substituir válvula (UB-542001B)</t>
  </si>
  <si>
    <t>SS-1947/2024</t>
  </si>
  <si>
    <t>STP [2029879114] - PC-0700 - Plano de Pintura do M-02C - 3º Piso</t>
  </si>
  <si>
    <t>SS-1231/2025</t>
  </si>
  <si>
    <t>STP [2029689709] - LP 298 - [PP-2026] T73-DB-0023: Subst. Válvula</t>
  </si>
  <si>
    <t>SS-1878/2024</t>
  </si>
  <si>
    <t>STP [2015278335] - LP-659 - VALV-12510006 - Substituir Válvula</t>
  </si>
  <si>
    <t>SS-2080/2024</t>
  </si>
  <si>
    <t>STP [2029878519] - PC-0874 - Caldeiraria de Grade de Piso do M-15</t>
  </si>
  <si>
    <t>SS-1902/2024</t>
  </si>
  <si>
    <t>STP [CONJUNTO] - PC-1142 - Instalar barra de acetal e grampo U</t>
  </si>
  <si>
    <t>SS-1928/2024</t>
  </si>
  <si>
    <t>EBP [2022824309] Abrangência P-20 - Adequação do sistema de drenagem da plataforma P-52Dreno</t>
  </si>
  <si>
    <t>SS-1792/2024</t>
  </si>
  <si>
    <t>STP [2029127888] - LP-295 - VALV-51240704 - Substituir Válvula</t>
  </si>
  <si>
    <t>SS-243/2025</t>
  </si>
  <si>
    <t>ROB [2030093719] - LC_0996_RTI_12230982-3-4_Tratar e pintar o stand pipe do TO-122301-B, válvulas de bloqueio, vent, dreno e spools de ligação com o vaso</t>
  </si>
  <si>
    <t>SS-947/2025</t>
  </si>
  <si>
    <t>STP [2030242142] - LP_0352_EXT_ZS_15878144_P-31Abert/ Fech C FT-UT-UC-122301-ABC-B</t>
  </si>
  <si>
    <t>SS-380/2025</t>
  </si>
  <si>
    <t>EBP [2029661133] - LP-549 - PIT-1210017B Substituir válvula (Jusante XV-1210009B)</t>
  </si>
  <si>
    <t>SS-2042/2024</t>
  </si>
  <si>
    <t>STP [2019862059] - PC-1128 - Substituir trecho de linha</t>
  </si>
  <si>
    <t>SS-165/2025</t>
  </si>
  <si>
    <t>EBP [2020880591] - Conjunto de OMs do M06_S02 - Tratamento e pintura em tubulações, estruturas e acessórios do M06_S02</t>
  </si>
  <si>
    <t>SS-503/2025</t>
  </si>
  <si>
    <t>PRO [2027418537] - LP-341 - 2"-F-B10-224 - Substituir Trecho de Tubulação</t>
  </si>
  <si>
    <t>SS-1742/2024</t>
  </si>
  <si>
    <t>EBP [2028840439] - LP-089 - LV-1231108C - Substituir válvula</t>
  </si>
  <si>
    <t>SS-1802/2024</t>
  </si>
  <si>
    <t>STP [CONJUNTO] - PC-1143 - Instalar barra de acetal e grampo U</t>
  </si>
  <si>
    <t>PRO [2027658255] - LP-334 - 6"-SW-B12-1075 - Substituir Trecho de Tubulação</t>
  </si>
  <si>
    <t>SS-232/2025</t>
  </si>
  <si>
    <t>EBP [2028578093] Substituir Grade de Piso</t>
  </si>
  <si>
    <t>SS-1696/2024</t>
  </si>
  <si>
    <t>STP [2029868401] - PC-0826 - Caldeiraria de Grade de Piso do M-01</t>
  </si>
  <si>
    <t>SS-1925/2024</t>
  </si>
  <si>
    <t>STP [2028852203] - PC-1200 - Substituir trecho de linha</t>
  </si>
  <si>
    <t>SS-1699/2024</t>
  </si>
  <si>
    <t>STP [CONJUNTO] - PC-0827 - Caldeiraria de Grade de Piso do M-02A</t>
  </si>
  <si>
    <t>SS-1726/2024</t>
  </si>
  <si>
    <t>EST [2026065901] - LP-079 - V-1251554 - Substituir válvula (descarga B-UB-125101D)</t>
  </si>
  <si>
    <t>SS-518/2025</t>
  </si>
  <si>
    <t>STP [2026074333] - LC-326 XV-5336537 Substituir válvula</t>
  </si>
  <si>
    <t>SS-1678/2024</t>
  </si>
  <si>
    <t>STP [2029867583] - PC-1029 - Instalar suportes de Analisadores de Gás no M-05</t>
  </si>
  <si>
    <t>SS-1307/2025</t>
  </si>
  <si>
    <t>EST [2030098823] - LC_1175_RTI_12213434-6-10_Recuperar a integridade do manifold de instrumentos no topo do SG-122303-A.</t>
  </si>
  <si>
    <t>SS-1/2024</t>
  </si>
  <si>
    <t>COP [JM-3915-23-321-25] Equipe UTC-01 - Coordenação de Campanha UMS</t>
  </si>
  <si>
    <t>SS-42/2024</t>
  </si>
  <si>
    <t>EST [2028879130] - LC_0183 - Instalar/substituir eletrocalhas e cabos de instrumentação do UC-122301A</t>
  </si>
  <si>
    <t>SS-72/2024</t>
  </si>
  <si>
    <t>DL[2028088166] - FX-1244501: Subst. Trecho Reto</t>
  </si>
  <si>
    <t>SS-139/2024</t>
  </si>
  <si>
    <t>DL[2028942046] - [ZR 12873458-33.64] Linhas 6"-GL-B6-735B e 3/4"-GL-B6-090B: Subst. Trechos</t>
  </si>
  <si>
    <t>SS-56/2024</t>
  </si>
  <si>
    <t>DL[2028187376] - V-512501: Insp Int NR-13</t>
  </si>
  <si>
    <t>SS-43/2024</t>
  </si>
  <si>
    <t>DL[2027276357] - XV-5420003: Substit. Válv.</t>
  </si>
  <si>
    <t>SS-160/2024</t>
  </si>
  <si>
    <t>STP [2026076078] - TC IBAMA: Projeto de Fluxo mínimo - Documento disponibilizada: escaneamento a laser das tubulações FRP</t>
  </si>
  <si>
    <t>SS-5/2024</t>
  </si>
  <si>
    <t>DEQ [2029153106] P-54 - Serviço de apropriação de hidrojato de dois bicos, para o Projeto do Barco de Acomodação.</t>
  </si>
  <si>
    <t>SS-116/2024</t>
  </si>
  <si>
    <t>DL[2028893905] - [ZR 14240645-3.4] Linha ½¿-IA-B3-023: Subst. Trecho</t>
  </si>
  <si>
    <t>SS-150/2024</t>
  </si>
  <si>
    <t>DL [Conjunto] - Z-524101 - Inspeção NR-13 e Substituição de Trechos de Tubulação das Linhas 12"-SW-A6-505 e 8"-SW-A6-505</t>
  </si>
  <si>
    <t>SS-188/2024</t>
  </si>
  <si>
    <t>EBP [2029206980] - LC 416 - Recomenda-se tratamento e pintura, pois os Elementos Estruturais - FACE "4"</t>
  </si>
  <si>
    <t>SS-351/2024</t>
  </si>
  <si>
    <t>STP [2028877554] - LP018 - V-123303 Apoiar Inspeção NR-13</t>
  </si>
  <si>
    <t>SS-207/2024</t>
  </si>
  <si>
    <t>EBP [2029089155] - LC 663 - Efetuar tratamento e pintura em toda extensão da linha 2"-P-B10S-276.</t>
  </si>
  <si>
    <t>SS-79/2024</t>
  </si>
  <si>
    <t>EBP[2028732694] - LC_001_INFRA_Plano de Infraestrutura de Parada e Campanha de UMS</t>
  </si>
  <si>
    <t>SS-591/2024</t>
  </si>
  <si>
    <t>EBP [2027807397] - LC_017 - Recompor a integridade do guarda-corpo da escada de acesso à passarela do vaso V-533601</t>
  </si>
  <si>
    <t>SS-273/2024</t>
  </si>
  <si>
    <t>EBP [2026491076] - LP-130 - PN-5143002 - Adequação dos relés auxiliares</t>
  </si>
  <si>
    <t>SS-40/2024</t>
  </si>
  <si>
    <t>DL[2022692524] - PSE-5412029: Manutenir Válvula</t>
  </si>
  <si>
    <t>SS-190/2024</t>
  </si>
  <si>
    <t>EBP [2029206983] - LC 418 - Tratar e pintar os Elementos Estruturais - FACE "B" Membros e Junções Vistas B, D e F localizados na ZVM entre Elevações (-) 3700 a (+) 7000</t>
  </si>
  <si>
    <t>SS-672/2024</t>
  </si>
  <si>
    <t>STP [2029317934] - PC-0034 - Caldeiraria de estrutura do M-10A - 5º Piso</t>
  </si>
  <si>
    <t>SS-415/2024</t>
  </si>
  <si>
    <t>SS-226/2024</t>
  </si>
  <si>
    <t>EBP [2029089156] - LC 662 - Efetuar tratamento e pintura em toda extensão da linha 2"-P-B10S-264.</t>
  </si>
  <si>
    <t>SS-693/2024</t>
  </si>
  <si>
    <t>EBP [2029414994] - PC-0238 - Pintura do Cable Rack ré do Casario</t>
  </si>
  <si>
    <t>SS-561/2024</t>
  </si>
  <si>
    <t>STP [2029380116] - LP450 - 6"-GL-E6R-004 Substituir cap de tomada</t>
  </si>
  <si>
    <t>SS-559/2024</t>
  </si>
  <si>
    <t>STP [2029370837] - LP449 - LIT-5135001 Substituir válvulas de bloqueio nos bocais N6 e N7 do V-513501</t>
  </si>
  <si>
    <t>SS-23/2024</t>
  </si>
  <si>
    <t>EBP [2026557121] - Casario N02 - BE. Para o Projeto do Barco de Acomodação.</t>
  </si>
  <si>
    <t>SS-435/2024</t>
  </si>
  <si>
    <t>EST [2025318760] - LP122 - SDV-1231006 Substituir válvula</t>
  </si>
  <si>
    <t>SS-178/2024</t>
  </si>
  <si>
    <t>EBP [2027785030] - LC 355 - Tratar e pintar todos os suportes da linha 1"-IA-B3-089</t>
  </si>
  <si>
    <t>SS-424/2024</t>
  </si>
  <si>
    <t>SS-63/2024</t>
  </si>
  <si>
    <t>DL[2028909582] - [ZR 9636800-5.7] Linhas 1½"-CN-B2-006/007: Subst. Válvs</t>
  </si>
  <si>
    <t>SS-71/2024</t>
  </si>
  <si>
    <t>DL[2028087504] - FX-1244500: Subst. Trecho Reto</t>
  </si>
  <si>
    <t>SS-495/2024</t>
  </si>
  <si>
    <t>STP [2029346761] - LP399/LP400 - 3"-PC-B32-166 / 167 - Substituir estojos e porcas</t>
  </si>
  <si>
    <t>SS-165/2024</t>
  </si>
  <si>
    <t>EBP [2027781073] - LC 318 - Pintura do TQ-512204</t>
  </si>
  <si>
    <t>SS-595/2024</t>
  </si>
  <si>
    <t>SS-202/2024</t>
  </si>
  <si>
    <t>EBP [2029207037] - LC 611 - Efetuar tratamento mecânico e pintura no spool de saída para o dreno do FT-122308, que apresenta corrosão severa.</t>
  </si>
  <si>
    <t>SS-177/2024</t>
  </si>
  <si>
    <t>EBP [2027758940] - LC 348 - Tratar e pintar todos os suportes de sustentação da linha 1 1/2"-IA-B3-035</t>
  </si>
  <si>
    <t>SS-225/2024</t>
  </si>
  <si>
    <t>EBP [2027153978] - LC 636 - Tratar e pintar a estrutura, viga e coluna do M-12 (Eixo E), que estão apresentando corrosão por esfoliação e alveolar.</t>
  </si>
  <si>
    <t>SS-295/2024</t>
  </si>
  <si>
    <t>STP [2029262224] - LP031 - FX/FY-1231010F Substituir Trecho-Reto</t>
  </si>
  <si>
    <t>SS-474/2024</t>
  </si>
  <si>
    <t>STP [Conjunto] - Substituir válvula das Bombas B-UT-Z-1251001</t>
  </si>
  <si>
    <t>SS-400/2024</t>
  </si>
  <si>
    <t>EBP [2026219195] - LP-502 - TA-5412001 - Instalar Termopar e Alarme Sonoro</t>
  </si>
  <si>
    <t>SS-459/2024</t>
  </si>
  <si>
    <t>STP [2026182746] - LP-459 - 20"-SW-B12-6006 - Realizar Substituição do Aspersor ESP-1251067</t>
  </si>
  <si>
    <t>SS-447/2024</t>
  </si>
  <si>
    <t>EBP [2029163897] - LP-445 - 3"-HWP-C4-058-HC - Substituir Trecho de Tubulação</t>
  </si>
  <si>
    <t>SS-244/2024</t>
  </si>
  <si>
    <t>EBP [2029127635] - LC 658 - Efetuar tratamento e pintura em todos os pontos de corrosão da linha 4"-P-B10S-268, incluindo todos os acessórios.</t>
  </si>
  <si>
    <t>SS-451/2024</t>
  </si>
  <si>
    <t>STP [2028734869] - LP-449 - 3"-G-B10-6447-HC - Substituir Trecho de Tubulação</t>
  </si>
  <si>
    <t>SS-352/2024</t>
  </si>
  <si>
    <t>EBP [2028877556] - LP020 - TO-122301A Apoiar Inspeção NR-13</t>
  </si>
  <si>
    <t>SS-697/2024</t>
  </si>
  <si>
    <t>EBP [2029418905] - PC-0247 - Caldeiraria do Pipe Rack de combate a incêndio BE</t>
  </si>
  <si>
    <t>SS-462/2024</t>
  </si>
  <si>
    <t>EBP [2027305737] - LP-462 - 24"-SW-B14-34018 - Substituir Trecho de Tubulação - Parte 1 - Terceiro e Quarto Piso</t>
  </si>
  <si>
    <t>SS-394/2024</t>
  </si>
  <si>
    <t>EBP [2028958668] - LP-278 - SDV-1210016F - Substituir Válvula</t>
  </si>
  <si>
    <t>SS-396/2024</t>
  </si>
  <si>
    <t>STP [2029128154] - LP-288 - VET-1244005 - Substituir Válvula</t>
  </si>
  <si>
    <t>SS-144/2024</t>
  </si>
  <si>
    <t>DL [Conjunto] - PSV-1223015 - Substituir Válvula a Montante e a Jusante</t>
  </si>
  <si>
    <t>SS-426/2024</t>
  </si>
  <si>
    <t>EBP [2028950213] - LC_633 - Adequar Cabos e Eletrocalhas UC-122302</t>
  </si>
  <si>
    <t>SS-482/2024</t>
  </si>
  <si>
    <t>STP [2029301689] - LP367 - 12"-HW-C3-2596 Substituir junta de papelão por junta espirometálica (montante XV-5125010)</t>
  </si>
  <si>
    <t>SS-349/2024</t>
  </si>
  <si>
    <t>STP [2028877551] - LP016 - P-123303B Apoiar Inspeção NR-13</t>
  </si>
  <si>
    <t>SS-429/2024</t>
  </si>
  <si>
    <t>STP [2024394658] - LP041 - XV-5125008 Substituir válvula (jusante MakeUp B)</t>
  </si>
  <si>
    <t>SS-332/2024</t>
  </si>
  <si>
    <t>STP [2028875066] - LP004 - TQ-533606 Apoiar Inspeção NR-13</t>
  </si>
  <si>
    <t>SS-75/2024</t>
  </si>
  <si>
    <t>DL[2028088169] - FX-5135500: Subst. Trecho Reto</t>
  </si>
  <si>
    <t>STP [2028961157] - LP-154 - V-Z-1227001-03 - Vaso Acumulador de TEG - Apoiar Insp. Int. NR13</t>
  </si>
  <si>
    <t>SS-161/2024</t>
  </si>
  <si>
    <t>EBP [2029206969] - LC 411 - Tratar e pintar base do skid, logo abaixo dos cabos de aterramento do TQ-UB-542001A-02/B-542002A no módulo 03 1º piso face norte, dentro da sala da bomba de incêndio A</t>
  </si>
  <si>
    <t>SS-94/2024</t>
  </si>
  <si>
    <t>DL[2028881615] - [ZR 12633187-1.4] Linha 4"-GL-C10-754-A: Tratar e Pintar</t>
  </si>
  <si>
    <t>SS-208/2024</t>
  </si>
  <si>
    <t>EBP [2029089154] - LC 664 - Efetuar tratamento e pintura nas bases do AQ-UC-TS-GE-514001A.</t>
  </si>
  <si>
    <t>SS-47/2024</t>
  </si>
  <si>
    <t>DL[2025021871] - SDV-5412003: Subst. Válv.</t>
  </si>
  <si>
    <t>SS-136/2024</t>
  </si>
  <si>
    <t>DL[2028878276] - [ZR 13827103-5.70] Linha 4"-F-B10-106: Subst. Trecho</t>
  </si>
  <si>
    <t>SS-343/2024</t>
  </si>
  <si>
    <t>STP [2028961156] - LP-153 - V-Z-1227001-02 - Vaso Refervedor de TEG - Apoiar Insp. Int. NR13</t>
  </si>
  <si>
    <t>SS-148/2024</t>
  </si>
  <si>
    <t>DL [Conjunto] - P-512401-C - Substituir Válvulas de Entrada e Saída de Água e Válvula de Dreno</t>
  </si>
  <si>
    <t>SS-220/2024</t>
  </si>
  <si>
    <t>EBP [2029126798] - LC 630 - Realizar tratamento mecânico e aplicar tinta de preservação, na chapa estrutural externa lado esquerdo do guincho de carga principal no pé da lança.</t>
  </si>
  <si>
    <t>SS-209/2024</t>
  </si>
  <si>
    <t>EBP [2029207069] - LC 665 - Efetuar tratamento e pintura na base do FT-UC-TS-GE-514001B-A.</t>
  </si>
  <si>
    <t>SS-33/2024</t>
  </si>
  <si>
    <t>STP [2029183595] - P-07- Corrosão moderada em toda extensão da viga principal na fila 5.</t>
  </si>
  <si>
    <t>SS-181/2024</t>
  </si>
  <si>
    <t>EBP [2029206480] - LC 409 - Tratar e pintar pontos de interligação das pernas de sustentação do TQ-525201 com a base de contenção</t>
  </si>
  <si>
    <t>STP [2024132589] - LP-075 - VET-5124013 - Substituir Válvula</t>
  </si>
  <si>
    <t>SS-389/2024</t>
  </si>
  <si>
    <t>STP [2029126963] - LP-244 - VALV-12510525 - Substituir Válvula</t>
  </si>
  <si>
    <t>SS-337/2024</t>
  </si>
  <si>
    <t>STP [2028876980] - LP010 - SG-122302A Apoiar Inspeção NR-13</t>
  </si>
  <si>
    <t>SS-523/2024</t>
  </si>
  <si>
    <t>EBP [2027154294] - LC 633 - Recomenda-se tratamento e pintura das estruturas, contraventamentos, vigas e colunas do Módulo M-03 (Eixo 6)</t>
  </si>
  <si>
    <t>SS-525/2024</t>
  </si>
  <si>
    <t>EBP [2027153978] - LC 636 - Recomenda-se tratamento e pintura na estrutura, viga e coluna do M-12 (Eixo E)</t>
  </si>
  <si>
    <t>SS-527/2024</t>
  </si>
  <si>
    <t>EBP [2028399433] - LC 654 - Efetuar tratamento e pintura em toda a extensão da linha sai do LP-122304, e está localizada no 1º piso MOD. 1/2</t>
  </si>
  <si>
    <t>SS-52/2024</t>
  </si>
  <si>
    <t>DL[2028187372] - SG-122303-A: Insp Int NR-13</t>
  </si>
  <si>
    <t>SS-50/2024</t>
  </si>
  <si>
    <t>DL[2016473898] - PN-514020B/PN-514012A: Subst. Disjuntor do Demarrador</t>
  </si>
  <si>
    <t>SS-2074/2024</t>
  </si>
  <si>
    <t>EBP [2029878721] - PC-0710 - Plano de Pintura do M-30 - Pipe Rack Bombordo</t>
  </si>
  <si>
    <t>SS-762/2025</t>
  </si>
  <si>
    <t>EBP [2030210044] - LC-697 Adequar Contato do suportes S3 e S4 da linha 12"-HW-C3-032 com o piso e contato da linhas 6"-SP-B10S-1585 e 6"-SP-B10S-1579 com os suporte S14 e S14', que apresentam falt</t>
  </si>
  <si>
    <t>SS-910/2025</t>
  </si>
  <si>
    <t>STP [2029528702] - LP 030 - T74-FX/FY-0100A_Substituir Trecho Reto (8'' 1500#)</t>
  </si>
  <si>
    <t>SS-1567/2024</t>
  </si>
  <si>
    <t>EBP [2029857971] Conjunto de PINTs-Módulo 09A_S01-Tratamento e pintura em tubulações, estruturas, suportes e acessórios.</t>
  </si>
  <si>
    <t>SS-1606/2024</t>
  </si>
  <si>
    <t>EBP [2029277582] - LC-189 P03A Realizar melhorias na iluminação da UMS (DROPS)</t>
  </si>
  <si>
    <t>STP [2028941219] - LP_0304_RTI_12873458-33-63- Substituição de trechos das linhas 3"-GL-B6-727B e 6"-GL-B6-731B</t>
  </si>
  <si>
    <t>SS-1549/2024</t>
  </si>
  <si>
    <t>EBP [2025663691] - LC-009 Substituir acesso aos LITs do TO-B e SG-B (ZE 14018979)</t>
  </si>
  <si>
    <t>SS-1553/2025</t>
  </si>
  <si>
    <t>IST [2030145435] - LUPA 85 - A válvula encontra-se fora de operação, conforme nota 15872697. Para essa manutenção é necessário isolar a válvula e não há garantia do serviço ser liberado com isolamento</t>
  </si>
  <si>
    <t>SS-454/2025</t>
  </si>
  <si>
    <t>EBP [2028296302] - LC-098 P05A Substituir bateria de CO2</t>
  </si>
  <si>
    <t>SS-1611/2024</t>
  </si>
  <si>
    <t>EBP [2028874272] - LC-195 LG-1223007 Interface SG-01B inoperante Substituir equipamento</t>
  </si>
  <si>
    <t>SS-1763/2024</t>
  </si>
  <si>
    <t>STP [2029060858] - PC-1263 - Reparar caldeiraria de estrutura</t>
  </si>
  <si>
    <t>SS-1863/2024</t>
  </si>
  <si>
    <t>EBP [2029277665] - LC-399 V-1210895 Substituir válvula (VENT RP-122301B)</t>
  </si>
  <si>
    <t>SS-1654/2024</t>
  </si>
  <si>
    <t>STP [2029277344] - LC-207 Cabine de Offloading PROA Realizar tratamento mecânico e pintura</t>
  </si>
  <si>
    <t>SS-1541/2024</t>
  </si>
  <si>
    <t>EST [2029094414] - LC-330 PCV-5420601B Substituir válvula</t>
  </si>
  <si>
    <t>SS-498/2025</t>
  </si>
  <si>
    <t>IST [2023016627]SUBSTITUIÇÃO DE VALVULA MONTANTE DA PSV-1225001A</t>
  </si>
  <si>
    <t>SS-1934/2024</t>
  </si>
  <si>
    <t>STP [2029867278] - PC-1181 - Substituir suportes e instalar grampos U</t>
  </si>
  <si>
    <t>SS-2079/2024</t>
  </si>
  <si>
    <t>STP [CONJUNTO] - PC-1131 - Instalar barra de acetal e grampo U</t>
  </si>
  <si>
    <t>STP [2024371647] - LC-162 Substituir guarda-corpo da rota de fuga Boreste adjacente ao P04B</t>
  </si>
  <si>
    <t>SS-1525/2024</t>
  </si>
  <si>
    <t>STP [Conjunto] - Válvulas dos poços injetores</t>
  </si>
  <si>
    <t>SS-648/2025</t>
  </si>
  <si>
    <t>EBP [2030186060] - LC-653 Substituir flange cego instalado na linha 6-PC-B32-113 no primeiro piso do módulo P03B, próximo ao flotador B</t>
  </si>
  <si>
    <t>SS-991/2025</t>
  </si>
  <si>
    <t>EBP [2029511649] - LC-096 - T65-PSV-0001 - RETIRAR/ INSTALAR - CALIBRAÇÃO</t>
  </si>
  <si>
    <t>SS-1694/2024</t>
  </si>
  <si>
    <t>EBP [CONJUNTO] - PC-0825 - Caldeiraria de Grade de Piso do M-06</t>
  </si>
  <si>
    <t>SS-612/2025</t>
  </si>
  <si>
    <t>IMO [2026583168] - LC 272 - Substituição Tubbings Criticos PN120001H - SS-984/2023</t>
  </si>
  <si>
    <t>SS-1642/2025</t>
  </si>
  <si>
    <t>IST [2022287183] - Substituir trecho da linha 6"-D-B10S-094</t>
  </si>
  <si>
    <t>SS-1813/2025</t>
  </si>
  <si>
    <t>STP [2030946863] Recompor revestimento cimentício do P-122301C.</t>
  </si>
  <si>
    <t>SS-1720/2024</t>
  </si>
  <si>
    <t>STP [2029804281] - LP-461 - 20"-BG-B10S-755 - Substituir trecho de tubulação</t>
  </si>
  <si>
    <t>SS-1591/2024</t>
  </si>
  <si>
    <t>EBP [ 2029037008] Módulo 03 setor01 - Reparar/Substitir trecho da linha 2¿-CNI-B3-407.</t>
  </si>
  <si>
    <t>SS-1001/2025</t>
  </si>
  <si>
    <t>EBP [2029640720] - LC-414 - T26-BL-1903 - Substituir válv</t>
  </si>
  <si>
    <t>SS-507/2025</t>
  </si>
  <si>
    <t>EBP [2030100370] - LC-638 Substituir grampos "U" dos suportes e instalar os faltantes na linha 32"-P-CCS-566 - Convés principal Popa Bombordo</t>
  </si>
  <si>
    <t>SS-1744/2024</t>
  </si>
  <si>
    <t>EBP [2028831173] - LP-091 - SDV-1231112A - Substituir válvula</t>
  </si>
  <si>
    <t>STP [CONJUNTO] - PC-0804 - Reparar caldeiraria de estrutura</t>
  </si>
  <si>
    <t>STP [2029267544] - LC-124 P-05B Realizar reparo na escada de acesso BE - EL.34203 x EL.38203 - Fotos DSC 4788 à 4789</t>
  </si>
  <si>
    <t>SS-118/2025</t>
  </si>
  <si>
    <t>EBP [2022150573] - LP-200 - VET-1223521 - Substituir válvula (montante LV1223005B2)</t>
  </si>
  <si>
    <t>SS-1839/2024</t>
  </si>
  <si>
    <t>STP [2029225941] - LP-213 - FX/FY-1223025 - Substituir Trecho Reto do Vaso Separador de Teste</t>
  </si>
  <si>
    <t>SS-2139/2024</t>
  </si>
  <si>
    <t>EBP [2029183590] - LC-568 Substituir viga I entre as filas 1 e 3 - Elevação +9980 - Viga primária - Filas: (E) x (1-3)</t>
  </si>
  <si>
    <t>STP [2028962016] - LP-223 - TO-1223001 - Vaso Tratador Pré-Desidratador de Óleo - Apoiar Insp. Int. NR13</t>
  </si>
  <si>
    <t>SS-1424/2024</t>
  </si>
  <si>
    <t>SS-1703/2024</t>
  </si>
  <si>
    <t>STP [2029277836] - LC-358 V-1350356 Substituir válvula (Check TQ-04P)</t>
  </si>
  <si>
    <t>STP [2029269547] - LC-125 Realizar reparo na escada de BE - EL.38853 x EL.43503</t>
  </si>
  <si>
    <t>SS-2119/2024</t>
  </si>
  <si>
    <t>STP [2029989899] - LC_1037 - Substituição de trechos avariados no Pipe Rack 8.</t>
  </si>
  <si>
    <t>SS-1556/2024</t>
  </si>
  <si>
    <t>STP [2029101149] - LC-339 FV-1251230 Substituir válvula</t>
  </si>
  <si>
    <t>SS-1366/2024</t>
  </si>
  <si>
    <t>IST [2029757681] N -02 - Lado de BOMBORDO na popa (Casario), efetuar reparo de caldeiraria, tratamento e pintura da estrutura em geral, piso, guarda corpo, corrimão, anteparas, trincaniz e suportes.</t>
  </si>
  <si>
    <t>SS-743/2025</t>
  </si>
  <si>
    <t>PRO [002029612109] - LP-695 - 10"-IW-B9-019 - Substituir Trecho de Tubulação</t>
  </si>
  <si>
    <t>SS-1399/2024</t>
  </si>
  <si>
    <t>STP [2029269548] - LC-226 P07 Item 09 Substituir estruturas e grade de piso na plataforma das membranas</t>
  </si>
  <si>
    <t>SS-1474/2024</t>
  </si>
  <si>
    <t>EBP [2029277842] - LC-194 FX/FY-1212010 Substituir trecho reto</t>
  </si>
  <si>
    <t>STP [2029277489] - LC-149 4º Piso P-06 Substituir guarda-corpo Popa</t>
  </si>
  <si>
    <t>STP [2029269546] - LC-117 Escada de BE - Main Deck x EL.34203 Reparar/Substituir as estruturas e grades</t>
  </si>
  <si>
    <t>SS-1719/2024</t>
  </si>
  <si>
    <t>EBP [2025511926] - LC-368 V-13503148 Substituir válvula (UB-542001B)</t>
  </si>
  <si>
    <t>SS-2161/2024</t>
  </si>
  <si>
    <t>STP [2028830847] - LP-154 - V-5331479 - Substituir válvula (by pass LV-1223017A1)</t>
  </si>
  <si>
    <t>SS-1392/2025</t>
  </si>
  <si>
    <t>IST [2030407301] Reparo com insert plate GGI - EL.34203 - Ré do módulo</t>
  </si>
  <si>
    <t>STP [2029277490] - LC-148 4º Piso P-06 Substituir guarda-corpo Boreste</t>
  </si>
  <si>
    <t>SS-1370/2024</t>
  </si>
  <si>
    <t>IST [2029621792] Tratar e pintar a linha 1"-DO-C10-002 nos trechos indicados em vermelho na página 10 do Anexo 1 da nota. Localização: 1° piso do módulo P09 próximo aos cilindros de CO2.</t>
  </si>
  <si>
    <t>SS-1493/2025</t>
  </si>
  <si>
    <t>STP [2029588864] - LP 085 - T73-DB-0036: cold flare V-T7301</t>
  </si>
  <si>
    <t>STP [2029269555] - LC-204 Substituir/reparar estruturas de suportação e painel gradeado na passarela das SDVs - Pull In/Out</t>
  </si>
  <si>
    <t>SS-1514/2024</t>
  </si>
  <si>
    <t>EBP [2023002799] - LC-283 AC-525257A/B E AC-525258A/B Recompor linhas de drenagem (SEM TAG) e substituir linha 2"-DA-B10S-1731</t>
  </si>
  <si>
    <t>SS-1615/2024</t>
  </si>
  <si>
    <t>STP [2029277999] - LC-257 PSV's -1224520 Substituir válvulas (Quebra Vácuo - QV) /521 / 522 para TQ-631107P</t>
  </si>
  <si>
    <t>SS-1506/2024</t>
  </si>
  <si>
    <t>EBP [2029277504] - LC-277 TQ-UT-Z-125101-02 Realizar reparo no tanque</t>
  </si>
  <si>
    <t>SS-2116/2024</t>
  </si>
  <si>
    <t>ROB [2029989890] - LC_1034 - recomenda-se substituição de trecho (recorte) na chapa com dano.</t>
  </si>
  <si>
    <t>SS-1429/2024</t>
  </si>
  <si>
    <t>EBP [Conjunto] - Delineamento de RTIs de Caldeiraria do sistema de drenagem aberta do Módulo M03B</t>
  </si>
  <si>
    <t>SS-1923/2024</t>
  </si>
  <si>
    <t>EBP [CONJUNTO] - PC-0697 - Caldeiraria de estrutura do M-02C - 1º Piso</t>
  </si>
  <si>
    <t>SS-1458/2024</t>
  </si>
  <si>
    <t>EBP [2029277595] - LC-172 HVAC P05 A/B Substituir conjunto</t>
  </si>
  <si>
    <t>SS-1357/2024</t>
  </si>
  <si>
    <t>IST [2029305337] N03 BB - Efetuar reparo, tratamento e pintura nas estruturas e contraventamentos das escadas, guarda corpo e corrimão de todos os pisos N03 BB (substituição dos perfis "U"; avaliação</t>
  </si>
  <si>
    <t>SS-1507/2024</t>
  </si>
  <si>
    <t>STP [2029277566] - LC-278 TQ-UT-Z-125101-01 Realizar reparo no tanque</t>
  </si>
  <si>
    <t>SS-1540/2024</t>
  </si>
  <si>
    <t>EBP [2029277505] - LC-298 4"-CNI-B3-2770 Substituir trecho das linhas da CIP com ponto de vazamento</t>
  </si>
  <si>
    <t>SS-1395/2024</t>
  </si>
  <si>
    <t>EBP [2025845270] - LC-019 P-UC-123101B-04 Substituir permutador (ZE 12146053)</t>
  </si>
  <si>
    <t>SS-1406/2024</t>
  </si>
  <si>
    <t>EBP [2029267540] - LC-234 P03B Substituir/adequar grade de piso de toda plataforma de operação do SG-122302B EL.34203</t>
  </si>
  <si>
    <t>SS-1374/2024</t>
  </si>
  <si>
    <t>IST [2029651052] Tratar e pintar trechos com corrosão das linhas * 4#-DA-B10S-5019 * 4#-DA-B10S-5020 * 4#-DA-B10S-5022 * 4#-DA-B10S-5023 * 4#-DA-B10S-5024 * 6#-DA-B10S-5025 * *</t>
  </si>
  <si>
    <t>SS-1437/2024</t>
  </si>
  <si>
    <t>EBP [2029786433] + Conjunto de PINTs - Mooring - Setor 01 - Tratamento e pintura em tubulação ,estruturas ,suportes e acessórios.</t>
  </si>
  <si>
    <t>EST [2029269565] - LC-128 P09 Recompor gaiola e instalar cancela em escadas de marinheiro</t>
  </si>
  <si>
    <t>SS-1520/2024</t>
  </si>
  <si>
    <t>STP [Conjunto] - Trecho Reto - Gás Lift</t>
  </si>
  <si>
    <t>STP [2027824792] - LC 571 - Processamento de estruturas para contraventamentos do manifold do flare da P-31</t>
  </si>
  <si>
    <t>STP [2029317515] - LC 568 - Processamento de estruturas para reparo de caldeiraria no pipe rack 03</t>
  </si>
  <si>
    <t>SS-2198/2024</t>
  </si>
  <si>
    <t>EBP [2029455146] - LC-590 Substituir todas as vigas secundárias e suportes - Elevação +9980 - (A-E) x (3-5)</t>
  </si>
  <si>
    <t>SS-1469/2024</t>
  </si>
  <si>
    <t>EBP [2029277604] - LC-184 HVAC ROOM 1 P08 Substituir conjunto</t>
  </si>
  <si>
    <t>SS-1392/2024</t>
  </si>
  <si>
    <t>EBP [2029277330] - LC-015 B-511101A/B/C/D - Realizar Monit de temp mancal (ZE 12689019)</t>
  </si>
  <si>
    <t>SS-451/2025</t>
  </si>
  <si>
    <t>STP [2029101211] - LC-311 XV-1223650 Substituir válvula</t>
  </si>
  <si>
    <t>SS-1599/2024</t>
  </si>
  <si>
    <t>STP [2025682186] Módulo 30 setor02 - Substituir ou reparar trecho da linha 3"-IW-G32-053 e 3"-IW-G32-054..</t>
  </si>
  <si>
    <t>SS-362/2025</t>
  </si>
  <si>
    <t>ROB [2028620159] - LC_0567_Reparo de caldeiraria e pintura da estrutura do teto no Convés A03 - Swivel Deck do Turret</t>
  </si>
  <si>
    <t>SS-1334/2025</t>
  </si>
  <si>
    <t>EST [2029277603] - LC-174 HVAC 5º Piso Acc. Ext. Substituir conjunto</t>
  </si>
  <si>
    <t>SS-1273/2025</t>
  </si>
  <si>
    <t>STP [2019213603] - LP 053 - T73-BL-0015 - instalação [PP-2026]</t>
  </si>
  <si>
    <t>SS-977/2025</t>
  </si>
  <si>
    <t>EBP [2029511647] - LC-076 - T71-PSV-3000 - RETIRAR/ INSTALAR - CALIBRAÇÃO</t>
  </si>
  <si>
    <t>SS-863/2025</t>
  </si>
  <si>
    <t>IST [2029340915] Realizar tratamento mecânico e pintura nas linhas 4";12"-DA-B10S-413</t>
  </si>
  <si>
    <t>SS-1288/2025</t>
  </si>
  <si>
    <t>STP [2029520145] - LP 260 - [PP-2026]T73-DB-0017: Substituir válvula</t>
  </si>
  <si>
    <t>SS-1708/2025</t>
  </si>
  <si>
    <t>SBC [2029206547] - Serviços de Baixa Complexidade - Campanha P-62</t>
  </si>
  <si>
    <t>SS-1248/2025</t>
  </si>
  <si>
    <t>STP [2029588859] - LP 285 - [PP-2026]T25-GA-0076: Subst. Válvula</t>
  </si>
  <si>
    <t>SS-884/2025</t>
  </si>
  <si>
    <t>EBP [2030264676] Fabricar e instalar estrutura metálica para proteção das linhas 2"-F-B10S-260 e 2"-F-B21-263 (saída das PSV dos LP/RP de Boreste) para evitar choque de carga movimentadas</t>
  </si>
  <si>
    <t>SS-1810/2025</t>
  </si>
  <si>
    <t>IST [2028534789] -Rota de fuga BE interditada com excesso de corrosão necessita reparo</t>
  </si>
  <si>
    <t>SS-1213/2025</t>
  </si>
  <si>
    <t>STP [002029961345] - LP 368 - [PP2026]T22-BU-0006: Substituir válvula - (A jusante do filtro S-T2211)</t>
  </si>
  <si>
    <t>SS-978/2025</t>
  </si>
  <si>
    <t>EBP [2029515842] - LC-077 - T24-PSV-1023 - RETIRAR/ INSTALAR - CALIBRAÇÃO</t>
  </si>
  <si>
    <t>SS-987/2025</t>
  </si>
  <si>
    <t>EBP [2029511651] - LC-091 - T65-PSV-1000 - RETIRAR/ INSTALAR - CALIBRAÇÃO</t>
  </si>
  <si>
    <t>SS-1046/2025</t>
  </si>
  <si>
    <t>EPB[2030147696] - Módulo M02A -Instalar proteção coletiva na parte superior anexa ao guarda corpo da escada de Marinheiro em plataforma acima dos compressores. localização: M-02A</t>
  </si>
  <si>
    <t>SS-996/2025</t>
  </si>
  <si>
    <t>EBP [2029639665] - LC-410 - T26-BL-1855 - Substituir válv</t>
  </si>
  <si>
    <t>SS-1063/2025</t>
  </si>
  <si>
    <t>EBP[2030092272] -Outfitting -Substituição de guarda-corpo da plataforma do sistema de ancoragem (POPA-BE)</t>
  </si>
  <si>
    <t>SS-1355/2025</t>
  </si>
  <si>
    <t>EST [2029269561] - LC-259 Reformar Quadra de esportes =&gt; basicamente caldeiraria, reparos de piso e alambrado.</t>
  </si>
  <si>
    <t>SS-1222/2025</t>
  </si>
  <si>
    <t>STP [2029727005] - LP 337 - [PP-2026] T61-BL-0004: Subst. Válvula (8'' 1500#)</t>
  </si>
  <si>
    <t>SS-906/2025</t>
  </si>
  <si>
    <t>STP [2029528698] - LP 026 - T73-FX/FY-0100B_Substituir Trecho Reto (V-T7302) (6'' 1500#)</t>
  </si>
  <si>
    <t>SS-1310/2025</t>
  </si>
  <si>
    <t>STP [2029515799] - Fabricar em FRP e substituir os trechos das linhas 6¿-DA-B10S-298, 2¿-DA-B10S-058, 1¿-DA-B10S-060, 6¿-DA-B10S-056, 1¿-DA-B10S-226 e 6¿-DA-B10S-057</t>
  </si>
  <si>
    <t>STP [2030447598] - LP-788 - 4"-F-B10-220 - Substituir Trecho de Tubulação</t>
  </si>
  <si>
    <t>SS-1441/2025</t>
  </si>
  <si>
    <t>STP [2028578989] Realizar instalação de escada de marinheiro e guarda corpo</t>
  </si>
  <si>
    <t>SS-1373/2025</t>
  </si>
  <si>
    <t>EBP [2029226683] - LP 305 - R091 - Intertravamento N2 Projeto de Intertravamento PSHH (ZE-14021400)</t>
  </si>
  <si>
    <t>SS-1374/2025</t>
  </si>
  <si>
    <t>EBP [2029227095] - LP 306 - ZR: 14305014-1-1 - 8"-MH-T250426-03C02-H</t>
  </si>
  <si>
    <t>SS-1375/2025</t>
  </si>
  <si>
    <t>EBP [2030014453] - LP 308 - Recompor integridade 1"-FL-T61042-01C02- RTI =&gt; 13875532-2-128</t>
  </si>
  <si>
    <t>SS-1025/2025</t>
  </si>
  <si>
    <t>EBP [2029393867] - LC-400 - S-T7211B - Remover isolamento e aplicar pintura com proteção térmica</t>
  </si>
  <si>
    <t>SS-1124/2025</t>
  </si>
  <si>
    <t>EST [CONJUNTO] - Realizar Tratamento e Pintura na PP_A08_Planta_de_Processo.</t>
  </si>
  <si>
    <t>SS-1218/2025</t>
  </si>
  <si>
    <t>STP [2029610873] - LP 160 - [PP-2026]T79-DB-2003:Sub Valv (V-T7901A)</t>
  </si>
  <si>
    <t>EBP[2030092025] - PROA/BE - Instalar proteção coletiva no guarda corpo do offloading de PROA/BE</t>
  </si>
  <si>
    <t>SS-1109/2025</t>
  </si>
  <si>
    <t>EBP[2030092545] -Módulo-06 - Eletrocalha com risco de queda, suporte de fixação com corrosão(DROPS ICQO-N2_M6_PO_RV0129_D-21_T)</t>
  </si>
  <si>
    <t>SS-602/2025</t>
  </si>
  <si>
    <t>EBP [CONJUNTO] - PC-1380 - Reparar caldeiraria de estrutura M-02B - 1º Piso</t>
  </si>
  <si>
    <t>SS-635/2025</t>
  </si>
  <si>
    <t>PRO [2027544453] - LP-378 - 1-1/2"-F-B10-1156 - Substituir Trecho de Tubulação</t>
  </si>
  <si>
    <t>SS-1147/2025</t>
  </si>
  <si>
    <t>EBP[2030148440] - Módulo 05/07 - Instalar proteção coletiva no guarda corpo de projeção a escada marinheiro da plataforma do FL-Z-5331001A</t>
  </si>
  <si>
    <t>SS-866/2025</t>
  </si>
  <si>
    <t>STP [2028781769] Substituição passarela e contraventamento lado BE (PULL IN)</t>
  </si>
  <si>
    <t>SS-618/2025</t>
  </si>
  <si>
    <t>IMO [2027787190] - LC 388 - Realizar reparo de caldeiraria (substituição) do trecho do flange na alma da coluna do Eixo 2C x Eixo G, do Módulo 1/2</t>
  </si>
  <si>
    <t>SS-1524/2025</t>
  </si>
  <si>
    <t>STP [2027713266] - LP 347 - [PP-2026] HCV RO-124: troca de tubbing (T61-HCV-0202)</t>
  </si>
  <si>
    <t>SS-758/2025</t>
  </si>
  <si>
    <t>IST [2028984680] - Substituição de escada/Estrutura metálica (Fabricação)</t>
  </si>
  <si>
    <t>SS-1304/2025</t>
  </si>
  <si>
    <t>EST [2028719484] - LC_1118_RTI_10942921-16-16_Tratar e pintar todos os suportes das linhas de incêndio do ISO 10-025, das quatro linhas de sentido boreste/bombordo dos anéis inferior e superior.</t>
  </si>
  <si>
    <t>SS-698/2025</t>
  </si>
  <si>
    <t>EBP [2029083810] - LC-695 Recompor suporte SG1 da linha 12"-HW-C3-034, que apresenta falha de pintura e corrosão severa, no 3º piso do módulo P05A</t>
  </si>
  <si>
    <t>SS-697/2025</t>
  </si>
  <si>
    <t>STP [2030711867] - LC-694 Instalar suporte solidário no dreno da linha 12"-HW-C3-034, no 3º piso do módulo P05A, que apresenta trecho horizontal em balanço e sem suportação, seguir recomendação da C</t>
  </si>
  <si>
    <t>SS-795/2025</t>
  </si>
  <si>
    <t>SS-693/2025</t>
  </si>
  <si>
    <t>STP [2017865206] - LC-684 Substituir estojos e fixadores da tampa corroídos</t>
  </si>
  <si>
    <t>SS-788/2025</t>
  </si>
  <si>
    <t>EBP [2030210210] - LC-722 Realizar remoção da linha 2"-DA-FRP-5230 e suas estruturas de suporte corroídas, em atendimento a GM 3010.68-2021-0257, no Main deck, abaixo do P03A 1º piso</t>
  </si>
  <si>
    <t>SS-724/2025</t>
  </si>
  <si>
    <t>SS-726/2025</t>
  </si>
  <si>
    <t>SS-1604/2025</t>
  </si>
  <si>
    <t>STP [CONJUNTO] SERVIÇO DE ESCANEAMENTO A LASER INSUP-BARCO</t>
  </si>
  <si>
    <t>SS-691/2025</t>
  </si>
  <si>
    <t>EBP [2025384362] - LC-682 Substituir os grampos "U" com corrosão da linha 32"-P-CCS-543 por grampos "U" com revestimento emborrachado, em todo o convés principal</t>
  </si>
  <si>
    <t>SS-817/2025</t>
  </si>
  <si>
    <t>IMO [2027787300] - LC 393 - Tratar e pintar para preservação de integridade estrutural, pois foi identificado que as vigas estão com corrosão localizada de grau leve.</t>
  </si>
  <si>
    <t>SS-1214/2025</t>
  </si>
  <si>
    <t>STP [2029612459] - LP 141 - [PP-2026]T79-DB-2078: Subst Valv V-T7901B</t>
  </si>
  <si>
    <t>SS-861/2025</t>
  </si>
  <si>
    <t>IST [2029807404] Tratar e pintar trechos com corrosão das linhas: * 12#-DA-B10S-151</t>
  </si>
  <si>
    <t>SS-810/2025</t>
  </si>
  <si>
    <t>IMO [2027759824] - LC 369 - Efetuar tratamento e pintura em todos os suportes de sustentação da derivação da linha 1"-IA-B3-037 com terminação nos vasos de pressão V-ADV-5420016/18/20.</t>
  </si>
  <si>
    <t>SS-1771/2025</t>
  </si>
  <si>
    <t>STP [2028757883] - Fabricação de Skid para transporte da nova Baleeira 3BB</t>
  </si>
  <si>
    <t>SS-663/2025</t>
  </si>
  <si>
    <t>EBP [2030186731] - LC-663 Instalar FDIT-1223014B da linha 8-PC-B32-042, no 1° piso do módulo P03B</t>
  </si>
  <si>
    <t>SS-757/2025</t>
  </si>
  <si>
    <t>IST [2028689983] Realizar tratamento e pintura na antepara do Casario (BE - Ré do casario)</t>
  </si>
  <si>
    <t>SS-867/2025</t>
  </si>
  <si>
    <t>IST [2030182994]Tratar e pintar a tomada de dreno da linha 14"-P- B37-574 conforme página 46 do anexo 1 (foto 266)</t>
  </si>
  <si>
    <t>SS-946/2025</t>
  </si>
  <si>
    <t>EBP [2029511216] - LC-022 - T-T1602 - Tanque de Serviço - Apoiar Inspeção</t>
  </si>
  <si>
    <t>SS-886/2025</t>
  </si>
  <si>
    <t>EBP [2030245706] Reparar escada que leva do spider deck ao piso dos TD-533601 e TD-533602 na coluna 40 bombordo em frente ao skid de medição.</t>
  </si>
  <si>
    <t>SS-1175/2025</t>
  </si>
  <si>
    <t>STP [2030092480] - M12 -Eletrocalha com risco de queda, sem suportes de fixação, retenção de segurança</t>
  </si>
  <si>
    <t>SS-837/2025</t>
  </si>
  <si>
    <t>ROB [2028024615] - LC_1137_RTI_13704301-17-36_Efetuar reparos na pintura das linhas 2"-GL-G6-061, 2"-GL-G6-064, 2"-GL-G6-065, 2"-GL-G6-104, 2"-GL-G6-105, 1"-GL-G6-062, 1"-GL-G6-063, conforme indicado.</t>
  </si>
  <si>
    <t>SS-1237/2025</t>
  </si>
  <si>
    <t>STP [2029607910] - LP 293 - [PP-2026]T61-BL-0111: Subst. Válvula</t>
  </si>
  <si>
    <t>SS-915/2025</t>
  </si>
  <si>
    <t>EBP [2029529307] - LP 035 - T78-FX/FY-0001_Substituir Trecho Reto (8'' 150#)</t>
  </si>
  <si>
    <t>SS-1048/2025</t>
  </si>
  <si>
    <t>EPB[2030092568] - Módulo M06 -RV0129_D-24 - Caixa de energia com risco de queda, sem suportes de fixação, retenção de segurança. Necessário reparo de caldeiraria.</t>
  </si>
  <si>
    <t>SS-879/2025</t>
  </si>
  <si>
    <t>STP [2028578994] Substituição / adequação e instalação de pinos conforme relatório de Inspeção de 1ºCiclo de Grade de Piso ¿ Set/2023 ¿ Pipe Rack em anexo.</t>
  </si>
  <si>
    <t>SS-928/2025</t>
  </si>
  <si>
    <t>EBP [2029511212] - LC-018 - E-T1853 - Permutador de Calor - Apoiar Inspeção</t>
  </si>
  <si>
    <t>SS-820/2025</t>
  </si>
  <si>
    <t>IMO [2026243745] - LC 038 - SUBSTITUIÇÃO DO VASO - SS 822/2023.</t>
  </si>
  <si>
    <t>SS-1763/2025</t>
  </si>
  <si>
    <t>STP[2030810576]-LC_1006-001_16165510_Tanque 1BE_ Apoio nos serviços do tanque</t>
  </si>
  <si>
    <t>SS-1052/2025</t>
  </si>
  <si>
    <t>EPB[2030092351] - MAINDECK -Instalação de guarda-corpo nas cav.93, cav.94, cav.97 e cav.98</t>
  </si>
  <si>
    <t>SS-1660/2025</t>
  </si>
  <si>
    <t>IST [ 2030712183] - Tratar e pintar Regeneradora de Glicol P-Z-123301-01</t>
  </si>
  <si>
    <t>SS-1622/2025</t>
  </si>
  <si>
    <t>IST [2029227095] - LUPA 33 - 8"-MH-T250426-03C02-H * * Substituir linha de Ø3/4" a montante da válvula T25-GA-0086</t>
  </si>
  <si>
    <t>SS-1565/2025</t>
  </si>
  <si>
    <t>STP [2027336916] - LP-820 - 1"-D-B10-3001 - Substituir Trecho de Tubulação</t>
  </si>
  <si>
    <t>SS-1586/2025</t>
  </si>
  <si>
    <t>IST [2030580054] Recompor revestimento cimentício do Skid V-UC-122501-01</t>
  </si>
  <si>
    <t>SS-1538/2025</t>
  </si>
  <si>
    <t>STP [2030399354] - LP-781 - V-5124001 / V-5125002 - Remover linhas</t>
  </si>
  <si>
    <t>SS-1494/2025</t>
  </si>
  <si>
    <t>STP [2029616301] - LP 087 - [PP-2026]T62-FT-1205: Subst. Inst Parada</t>
  </si>
  <si>
    <t>SS-1625/2025</t>
  </si>
  <si>
    <t>STP [Conjunto] - LC-728 Delineamento de RTI´s de Caldeiraria do sistema de drenagem aberta do Módulo M02B</t>
  </si>
  <si>
    <t>SS-1617/2025</t>
  </si>
  <si>
    <t>IST [2029675450] - LUPA 50 - VP S-T2621A: Substituição</t>
  </si>
  <si>
    <t>SS-1548/2025</t>
  </si>
  <si>
    <t>IST [2028901689] - LUPA 43 - PP-2026: T61-SDV-0140: válvula de chegada do RO-162 não apresentou estanqueidade durante teste periódico.</t>
  </si>
  <si>
    <t>PRO [2028208084] - LP-064 - PV-5125003A - Redirecionar Descarga das PSVs e PV-5125003A</t>
  </si>
  <si>
    <t>SS-589/2025</t>
  </si>
  <si>
    <t>IMO [2026240614] - LC 023 - Trocar corrimões - mod.1/2 1°piso</t>
  </si>
  <si>
    <t>SS-616/2025</t>
  </si>
  <si>
    <t>IMO [2026509651] - LC 288 - Substituir trecho 2"-DA-B10S-219 com corrosão severa - SS 582/2023</t>
  </si>
  <si>
    <t>SS-1121/2025</t>
  </si>
  <si>
    <t>EST [2028366849] - LC_0759_PNT_ZR_13458176-40-40_Tratar a pintar os pontos de corrosão das linhas 16"-P-B10-117, 16"-P-B10-119 e 16"-P-B10-123</t>
  </si>
  <si>
    <t>SS-436/2025</t>
  </si>
  <si>
    <t>EBP [2029965141] - LC-626 Realizar trat./pintura e substituição dos parafusos nas escadas e plataformas do Casario (5ª para 7ª piso do casario - BE)</t>
  </si>
  <si>
    <t>SS-585/2025</t>
  </si>
  <si>
    <t>IMO [2026237524] - LC 011 - Substituição escada face norte mód. 4</t>
  </si>
  <si>
    <t>SS-657/2025</t>
  </si>
  <si>
    <t>ROB [2030047092] - LP_0344- Limpeza e desraqueteamento do V-UC-122301B-02</t>
  </si>
  <si>
    <t>SS-510/2025</t>
  </si>
  <si>
    <t>EBP [2030100376] - LC-641 Recompor integridade na região do suporte da linha 8"-P-CCS-55 - Convés principal Proa Boreste</t>
  </si>
  <si>
    <t>SS-540/2025</t>
  </si>
  <si>
    <t>IST [2029302836] - N02 BE - Efetuar reparo, tratamento e pintura nas estruturas e contraventamentos das escadas, guarda corpo e corrimão de todos os pisos do N02 BE</t>
  </si>
  <si>
    <t>SS-1531/2025</t>
  </si>
  <si>
    <t>STP [2027713272] - LP 354 - [PP-2026] HCV do RO-158: troca de tubbing (T61-HCV-0162)</t>
  </si>
  <si>
    <t>SS-632/2025</t>
  </si>
  <si>
    <t>PRO [2023859375] - LP-015 - PSV-1231011A - Instalar PSV Reserva</t>
  </si>
  <si>
    <t>SS-423/2025</t>
  </si>
  <si>
    <t>STP [2028988124] - LC-614 Realizar tratamento e pintura da escada de acesso do patamar (EL.68926)</t>
  </si>
  <si>
    <t>SS-431/2025</t>
  </si>
  <si>
    <t>EBP [2029965331] - LC-621 Realizar reparo ou substituição das vigas e nervuras da seção de BE (EL.35203)</t>
  </si>
  <si>
    <t>SS-516/2025</t>
  </si>
  <si>
    <t>STP [2029101165] - LC-322 XV-1223545 Substituir válvula</t>
  </si>
  <si>
    <t>SS-452/2025</t>
  </si>
  <si>
    <t>STP [2029101210] - LC-312 XV-1223651 Substituir válvula</t>
  </si>
  <si>
    <t>SS-427/2025</t>
  </si>
  <si>
    <t>EBP [2029964574] - LC-618 Realizar reparo ou substituição da chapa Gusset</t>
  </si>
  <si>
    <t>SS-437/2025</t>
  </si>
  <si>
    <t>EBP [2029965143] - LC-627 Realizar reparo ou substituição na estrutura da escada (Main deck x EL.34203)</t>
  </si>
  <si>
    <t>SS-689/2025</t>
  </si>
  <si>
    <t>EBP [2027445900] - LC-680 Substituir tomada de 3/4, estojos e porcas da linha 16"-P-CCS-557, Convés principal Proa Bombordo, abaixo do P01A</t>
  </si>
  <si>
    <t>STP [2030085440] - LC_0186 - Processamento de Tubulação para Adequação das Linhas de Tratamento Trem P-25</t>
  </si>
  <si>
    <t>EST [2028981944] - LC_0946_RTI_12633030-1-25_Reparo das partes danificadas no Pipe Rack 3</t>
  </si>
  <si>
    <t>SS-1723/2025</t>
  </si>
  <si>
    <t>STP[2030801596]-LC_1270_13342534-20-43_Recompor o trecho reto vertical da tubulação 6"-GL-E1-040</t>
  </si>
  <si>
    <t>STP [2029139252] - LC_0899 - Instalar linhas para bomba B-533608 (TQ-533602)</t>
  </si>
  <si>
    <t>SS-444/2025</t>
  </si>
  <si>
    <t>STP [2029101162] - LC-305 XV-1223543 Substituir válvula</t>
  </si>
  <si>
    <t>SS-567/2025</t>
  </si>
  <si>
    <t>STP [2025263175] - LC-481 XV-1233003 Substituir válvula (B-123301B)</t>
  </si>
  <si>
    <t>SS-284/2025</t>
  </si>
  <si>
    <t>STP [2030095742] - LC_0989 - Tratamento e pintura das linhas 8"-HW-C3-051 e 8"-HW-C3-055</t>
  </si>
  <si>
    <t>SS-519/2025</t>
  </si>
  <si>
    <t>STP [2022439336] - LC-332 XV-5124021 Substituir válvula</t>
  </si>
  <si>
    <t>SS-816/2025</t>
  </si>
  <si>
    <t>IMO [2027787187] - LC 389 - Realizar tratamento e pintura da estrutura da escada de acesso a plataforma dos tanques V-533601-A/B (elevação 11500), que está apresentando corrosão na região da junção.</t>
  </si>
  <si>
    <t>SS-297/2025</t>
  </si>
  <si>
    <t>STP [2028578619] Substituir Grade de Piso</t>
  </si>
  <si>
    <t>STP [2029267540] - LC-233 P03B Substituir/adequar grade de piso de toda plataforma de operação dos filtros EL.34203</t>
  </si>
  <si>
    <t>SS-280/2025</t>
  </si>
  <si>
    <t>EBP [2025727240] - LP-379 - 4"-PCW-CX11-7517-HC - Tratar e Pintar válvulas</t>
  </si>
  <si>
    <t>SS-341/2025</t>
  </si>
  <si>
    <t>EST [2028296920 ] - LC-100 CN-542504 Banco Bat CO2 Coifa Cozinha - SUBSTITUIÇÃO BATERIA DE CO2</t>
  </si>
  <si>
    <t>SS-430/2025</t>
  </si>
  <si>
    <t>EBP [2029965134] - LC-620 Realizar reparo ou substituição de toda estrutura no entorno do V-Z-123301</t>
  </si>
  <si>
    <t>SS-1481/2025</t>
  </si>
  <si>
    <t>STP [2029189463] - LP-804 - 3/4"-PC-BX16-1398 - Substituir VE 3/4 Niplada</t>
  </si>
  <si>
    <t>SS-1571/2025</t>
  </si>
  <si>
    <t>IST [2028519461] Realizar instalação de escada inclinada e escada de marinheiro</t>
  </si>
  <si>
    <t>SS-1543/2025</t>
  </si>
  <si>
    <t>STP [2029621520] - Fabricação e instalação de grade piso fibra de resina - Modulo 12 EL 15000</t>
  </si>
  <si>
    <t>SS-1467/2025</t>
  </si>
  <si>
    <t>STP[2030510711]-LC_1220_Realizar plano de pintura do CP A-37</t>
  </si>
  <si>
    <t>SS-1448/2025</t>
  </si>
  <si>
    <t>STP [2027103117] - LC-439 - WHRU A-T2510 - Tratar e pintar pontos do costado</t>
  </si>
  <si>
    <t>SS-1406/2025</t>
  </si>
  <si>
    <t>STP [2029695098] Substituir Grade de Piso</t>
  </si>
  <si>
    <t>SS-1369/2025</t>
  </si>
  <si>
    <t>STP [2029990332] - LC_1040_RTI_13952604-3-17_Pintura no contraventamento de apoio no convés - Turret.</t>
  </si>
  <si>
    <t>SS-1412/2025</t>
  </si>
  <si>
    <t>STP [2030100384] - LC-636 Recompor integridade dos suportes da linha 6"-P-B21-3047 - IS 1231.01.010 - Ponto alto na área do flare</t>
  </si>
  <si>
    <t>SS-1736/2025</t>
  </si>
  <si>
    <t>STP[2030804984]-LC_1283_16063827_Substituir atuador HV-122301</t>
  </si>
  <si>
    <t>SS-1658/2025</t>
  </si>
  <si>
    <t>IST [ 2030186249] - V-1210759 - REDUTORA DANIFICADA - RO-81</t>
  </si>
  <si>
    <t>SS-1733/2025</t>
  </si>
  <si>
    <t>STP[2030804568]-LC_1280_16094751_Substituir BDV 1223030 (V-122301)</t>
  </si>
  <si>
    <t>SS-1675/2025</t>
  </si>
  <si>
    <t>STP [2029457021] - LC-562 Substituir pilar 12 com corrosão severa (COBRAR SS CANCELADA)</t>
  </si>
  <si>
    <t>SS-1663/2025</t>
  </si>
  <si>
    <t>IST [ 2028707593] - M-C-UC-122501B: MOTOR DO BOOSTER B COM MUITA CORROSÃO NO TROCADOR DE CALOR</t>
  </si>
  <si>
    <t>SS-1784/2025</t>
  </si>
  <si>
    <t>IST [2030913114] - INSTALAÇÃO DE FOs NO CIRCUITO DE CHEGADA DO POÇO RO-83 N.</t>
  </si>
  <si>
    <t>SS-1812/2025</t>
  </si>
  <si>
    <t>STP [2030945017] Recompor revestimento cimentício do P-122301B.</t>
  </si>
  <si>
    <t>SS-1743/2025</t>
  </si>
  <si>
    <t>STP[2030807339]-LC_1289_16081162-1-1_Substituir trecho danificado da linha 6"-PC-G11-502</t>
  </si>
  <si>
    <t>SS-1785/2025</t>
  </si>
  <si>
    <t>SS-1716/2025</t>
  </si>
  <si>
    <t>PAR [2029206547] - Serviço de Paralisação Imputável à Petrobras - CAMPANHA P-62 2025</t>
  </si>
  <si>
    <t>SS-1751/2025</t>
  </si>
  <si>
    <t>STP[2030810566]-LC_1007 - 001_16165443_Tanque 2BB_ Apoio nos serviços do tanque</t>
  </si>
  <si>
    <t>PRO [2019633355] - LP-354 - 2-SW-B12-1124 - Substituir Trecho de Tubulação</t>
  </si>
  <si>
    <t>STP [2029269569] - LC-157 Fabricar e substituir Guarda-Corpo 4° Piso P01A</t>
  </si>
  <si>
    <t>SS-230/2025</t>
  </si>
  <si>
    <t>EBP [2027009643] Substituir/Instalar Grade de piso</t>
  </si>
  <si>
    <t>SS-182/2025</t>
  </si>
  <si>
    <t>ROB [2028601183] - LC_0926_RTI_12618007-10-10_Estrutura de suportação do heat shield (Convés A04 - Swivel Deck-segundo piso)</t>
  </si>
  <si>
    <t>SS-1034/2025</t>
  </si>
  <si>
    <t>IMO [2030864748] Medição dos Serviços da Parada Programada P52</t>
  </si>
  <si>
    <t>SS-209/2025</t>
  </si>
  <si>
    <t>ROB [2029015398] -LC_0952_RTI_13924141-4-8_Caldeiraria e pintura no contraventamento com furo e chapa gusset. El. 32703 entre caverna 99/100</t>
  </si>
  <si>
    <t>SS-53/2025</t>
  </si>
  <si>
    <t>EBP [2028004120] - LP-176 - SVET-1223504 - Substituir válvula (montante FIT-1223077)</t>
  </si>
  <si>
    <t>PRO [2019009694] - LP-126 - 4"-SW-B12-057 - Substituir Trecho de Tubulação</t>
  </si>
  <si>
    <t>SS-28/2025</t>
  </si>
  <si>
    <t>STP [2030181755] - LC_0903 - Instalar Sistema de Dilúvio nos Amostradores automáticos de P-25 e P-31</t>
  </si>
  <si>
    <t>SS-225/2025</t>
  </si>
  <si>
    <t>IST [2030032226] Realizar tratamento mecânico e pintura nas linhas 4"-DA-B10S-099/100/139</t>
  </si>
  <si>
    <t>SS-277/2025</t>
  </si>
  <si>
    <t>STP [Conjunto] - M-02C - Tratar, Pintar e Recompor</t>
  </si>
  <si>
    <t>SS-33/2025</t>
  </si>
  <si>
    <t>EBP [2029882285] - PC-1353 - Instalar suportes de Detector chama no M-05</t>
  </si>
  <si>
    <t>SS-1808/2025</t>
  </si>
  <si>
    <t>STP [CONJUNTO] Recomposição de PPCI nas estruturas do P03B</t>
  </si>
  <si>
    <t>SS-840/2025</t>
  </si>
  <si>
    <t>STP [ 2030834543] - LC_0067_RTI_12633187-2-20_Pintar a tubulação 4"-PE1-714-A.</t>
  </si>
  <si>
    <t>SS-2153/2024</t>
  </si>
  <si>
    <t>ROB [2029991480] - LC_1059 - Fixar adequadamente as tubulações do sistema de dilúvio e fusíveis plug do equipamento V-122302.</t>
  </si>
  <si>
    <t>SS-289/2025</t>
  </si>
  <si>
    <t>EBP [2028578934] Substituir Grade de Piso</t>
  </si>
  <si>
    <t>SS-41/2025</t>
  </si>
  <si>
    <t>ROB [2029139252] - LC_0899_ZS_15076457_Instalar linhas para B-533608 (TQ-533602)</t>
  </si>
  <si>
    <t>SS-2154/2024</t>
  </si>
  <si>
    <t>ROB [2029991837] - LC_1061 - Inspeção da Estrutura de Suportação do SG-122301-A/B</t>
  </si>
  <si>
    <t>SS-60/2025</t>
  </si>
  <si>
    <t>ROB [2030188233] - LC_0907_ZS_14474503_Fabricar e substituir placa de orifício FO-122319 na descarga da BDV-1223030</t>
  </si>
  <si>
    <t>SS-147/2025</t>
  </si>
  <si>
    <t>ROB [2025801945] - LC_0908_Fabricar e substituir placa de orifício na descarga da BDV-1223330 com a nova especificação apresentada na tabela 7 do MC-3010.31-54 = 12-940-P67-00</t>
  </si>
  <si>
    <t>SS-569/2025</t>
  </si>
  <si>
    <t>STP [2029026237] - LC-348 XV-5111024 Substituir válvula</t>
  </si>
  <si>
    <t>SS-1964/2024</t>
  </si>
  <si>
    <t>STP [2028812823] - LP-115 - V-1210973 - Substituir válvula (vent PSV-1231006C)</t>
  </si>
  <si>
    <t>SS-2063/2024</t>
  </si>
  <si>
    <t>EBP [2029458951] - LC-539 Realizar reparo ou substituição no furo identificado na viga caixão de contraventamento</t>
  </si>
  <si>
    <t>STP [2030144137] - Conjunto de OMs do M09B_Exaustor - Recompor integridade em estruturas do M09B</t>
  </si>
  <si>
    <t>SS-145/2025</t>
  </si>
  <si>
    <t>EBP [2022562244] - Heliponto_ Efetuar tratamento e pintura na viga principal, no reforço terciário e na região de solda com deck box, conforme relatório em anexo, verificar as fotos 310, 312 e 346</t>
  </si>
  <si>
    <t>SS-52/2025</t>
  </si>
  <si>
    <t>ROB [2027499423] - LC_0905_ZS_14474509_Fabricar e substituir placa de orifício FO-122306 na descarga da BDV-1223015</t>
  </si>
  <si>
    <t>SS-184/2025</t>
  </si>
  <si>
    <t>EBP [2027494909] - Conjunto de OMs ESTRUTURAS - Tratamento e pintura em ESTRUTURA PIPERACK</t>
  </si>
  <si>
    <t>SS-1971/2024</t>
  </si>
  <si>
    <t>SS-1956/2024</t>
  </si>
  <si>
    <t>EST [2024207908] - LP-106 - SVET-1210445 - Substituir válvula (by pass RP-122301H)</t>
  </si>
  <si>
    <t>SS-128/2025</t>
  </si>
  <si>
    <t>EBP [2029597760] - LP-315 - FIT-5412006-Criar Ponto Amostragem (ZE 14289979)</t>
  </si>
  <si>
    <t>SS-36/2025</t>
  </si>
  <si>
    <t>EBP [2029882695] - PC-1361 - Instalar suportes de Detector chama no Main Deck</t>
  </si>
  <si>
    <t>SS-37/2025</t>
  </si>
  <si>
    <t>EST [2030085418] - LC_0890_RTI_10000422-6-8 - Substituir trechos das linhas dos UD-512201-A/B</t>
  </si>
  <si>
    <t>SS-54/2025</t>
  </si>
  <si>
    <t>EBP [2028004116] - LP-177 - SVET-1223505 - Substituir válvula (jusante FIT-1223077)</t>
  </si>
  <si>
    <t>STP [2029269549] - LC-242 Substituir grade de piso na área da Plataforma de operação do D-125101</t>
  </si>
  <si>
    <t>SS-925/2025</t>
  </si>
  <si>
    <t>EBP [2029519806] - LC-033 - T24-PSV-1016 - RETIRAR/ INSTALAR - CALIBRAÇÃO</t>
  </si>
  <si>
    <t>SS-75/2025</t>
  </si>
  <si>
    <t>EBP [2028834537] - LP-192 - V-1223682 - Substituir válvula (LIT-1223010)</t>
  </si>
  <si>
    <t>STP [2028881150] - LP_0109_RTI_13161032-1-1 Linha 12"-COP-530: Substituir Trecho</t>
  </si>
  <si>
    <t>SS-2145/2024</t>
  </si>
  <si>
    <t>EST [2029991581] - LC_1050_RTI_12633030-6-6_Reparo de caldeiraria e pintura no contraventamento do pipe rack 03 (BE - FR.90 A FR.91 - FILA B3).</t>
  </si>
  <si>
    <t>SS-383/2025</t>
  </si>
  <si>
    <t>EBP [2029661139] - LP-553 - V-5124525 Substituir válvula (Montante P-512401D)</t>
  </si>
  <si>
    <t>SS-655/2025</t>
  </si>
  <si>
    <t>EBP [2030186726] - LC-659 Instalar grampo U de fixação na linha 3-PC-B32-2559, no quarto piso do módulo P03B</t>
  </si>
  <si>
    <t>SS-2048/2024</t>
  </si>
  <si>
    <t>EBP [2028529785] - LC-524 Realizar reparo de caldeiraria, tratamento e pintura do contraventamento da estrutura do Módulo P04A (BB - elevação 34203)</t>
  </si>
  <si>
    <t>SS-1967/2024</t>
  </si>
  <si>
    <t>EBP [2023085954] - LP-118 - VET-1210764 - Substituir válvula (saída para flare de baixa LP-122301N)</t>
  </si>
  <si>
    <t>SS-249/2025</t>
  </si>
  <si>
    <t>EBP [2028578931] Substituir Grade de Piso</t>
  </si>
  <si>
    <t>SS-258/2025</t>
  </si>
  <si>
    <t>STP [2029573700] Realizar substituição ou reparo definitivo nas linha: 2"-CN-FRP1-307, 2"-CN-FRP1-308, 2"-CN-FRP1-310, 2"-CN-FRP1-311</t>
  </si>
  <si>
    <t>SS-2109/2024</t>
  </si>
  <si>
    <t>ROB [2029987244] -LC_1023 - Recomenda-se substituição do trecho afetado no flange da coluna (viga w) próximo ao reforço da coluna na el37000.</t>
  </si>
  <si>
    <t>SS-231/2025</t>
  </si>
  <si>
    <t>SS-907/2025</t>
  </si>
  <si>
    <t>EBP [2029528699] - LP 027 - T73-FX/FY-0300_Substituir Trecho Reto (V-T7303) (3'' 1500#)</t>
  </si>
  <si>
    <t>SS-2143/2024</t>
  </si>
  <si>
    <t>EST [2029991578] - LC_1048_RTI_12618007-9-9_Reparo de caldeiraria e pintura da estrutura primária do turret</t>
  </si>
  <si>
    <t>PRO [2027786853] - LP-466 - 2"-FG-B10-1286 - Substituir Trecho de Tubulação</t>
  </si>
  <si>
    <t>SS-374/2025</t>
  </si>
  <si>
    <t>ROB [2028259497] - LC_1198_Tratar e pintar a tubulação de 3/4" F-B10-748B, próximo ao SDV-1223600 , do sistema flare de baixa TB-020B, conforme identificado no isométrico 2</t>
  </si>
  <si>
    <t>SS-113/2025</t>
  </si>
  <si>
    <t>EBP [2029597827] - LP-195 - V-1223826 - Substituir válvula (by-pass LV-1223005B1/B2)</t>
  </si>
  <si>
    <t>SS-722/2025</t>
  </si>
  <si>
    <t>EBP [2029990538] - LC-719 Substituir trecho que apresentou furo e que possui reparo provisório da linha 4"-DA-B10S-5079, no Modulo 07 Teto do primeiro piso.</t>
  </si>
  <si>
    <t>SS-179/2025</t>
  </si>
  <si>
    <t>STP [2030092837] - LC_0924 - Remover spool da TV-1223817 do TCC e instalar no lugar da TV-1223417 do TC-A</t>
  </si>
  <si>
    <t>SS-428/2025</t>
  </si>
  <si>
    <t>SS-1766/2025</t>
  </si>
  <si>
    <t>STP[2030826124]-LC_1304-001_16165499_ Tanque 2BE_ Apoio nos serviços do tanque</t>
  </si>
  <si>
    <t>SS-1128/2024</t>
  </si>
  <si>
    <t>EBP [CONJUNTO] - Remover as linhas da região do TC-C e sistema do flare de baixa</t>
  </si>
  <si>
    <t>SS-948/2024</t>
  </si>
  <si>
    <t>STP [2025692106] - PC-0351 - Substituir grampos U</t>
  </si>
  <si>
    <t>SS-1197/2024</t>
  </si>
  <si>
    <t>IST [2025234699] -Estrutura e contraventamento estão apresentando corrosão severa, furos e perda de material. Recomenda-se reparo/substituição e tratamento/pintura. OBS: Sustentar por andaime a estru</t>
  </si>
  <si>
    <t>SS-1243/2024</t>
  </si>
  <si>
    <t>SS-1254/2024</t>
  </si>
  <si>
    <t>EBP [CONJUNTO] - Realizar tratamento e pintura na linha de 4" do sistema de drenagem aberta</t>
  </si>
  <si>
    <t>SS-1322/2024</t>
  </si>
  <si>
    <t>EBP [2029662767] -Tratar e pintar o stand pipe de instrumentos e suas linhas e conexões com o tratador de óleo TO-122301-A</t>
  </si>
  <si>
    <t>SS-1001/2024</t>
  </si>
  <si>
    <t>RTB [2028122024] - 12"-BG-B10S-556 Substituir linha e trechos com corrosão atmosférica externa</t>
  </si>
  <si>
    <t>SS-1340/2024</t>
  </si>
  <si>
    <t>EST [Conjunto] - ADV-5420528:Substituir válvulas</t>
  </si>
  <si>
    <t>SS-1065/2024</t>
  </si>
  <si>
    <t>EBP [2029258079] - LC-249 P01A - Plataforma do vaso - EL.34203 V-UC-123101B-02</t>
  </si>
  <si>
    <t>SS-1038/2024</t>
  </si>
  <si>
    <t>RTB [2029467040] - 8"-BR-B10S-2120 Substituir carretel da linha com corrosão moderada nos flanges</t>
  </si>
  <si>
    <t>SS-934/2024</t>
  </si>
  <si>
    <t>EBP [2028505452] Módulo 04- CAV-61/62/73 - Tratar e pintar tubulação, suportes e acessórios.</t>
  </si>
  <si>
    <t>SS-994/2024</t>
  </si>
  <si>
    <t>EBP [2019009599] - PC-0337 - Instalar barra de acetal</t>
  </si>
  <si>
    <t>SS-1114/2025</t>
  </si>
  <si>
    <t>EBP[2030092483] - Módulo-06 - Armário de extintor com risco de queda, sem suportes de fixação(DROPS ICQO-N2_M6_PO_RV0129_D-1_T)</t>
  </si>
  <si>
    <t>SS-1186/2024</t>
  </si>
  <si>
    <t>IST [2027932527] -Reparo da escada de ligação entre deck principal e primeiro deck de acesso ao P03A</t>
  </si>
  <si>
    <t>SS-1217/2024</t>
  </si>
  <si>
    <t>IST [2028528460] - Identificado que foi retirada a plataforma de ligação degradada e bloqueado o acesso. Recomenda-se recomposição. Localização: Plataforma de ligação P07 x P08 - EL.40403 - Lado BB Re</t>
  </si>
  <si>
    <t>SS-1169/2024</t>
  </si>
  <si>
    <t>STP [2028942383] - LP-683 - 8"-F-B10-148 - Substituir Trecho de Tubulação</t>
  </si>
  <si>
    <t>SS-174/2025</t>
  </si>
  <si>
    <t>ROB [2030093997] - LC_0919_ZS_14942000_Fabricar spool para montagem no lugar das Anti-Surge do 1º estágio do TC-A</t>
  </si>
  <si>
    <t>SS-990/2024</t>
  </si>
  <si>
    <t>EBP [2024371647] - LC-162 P04B Guarda-Corpo Danificado - Boreste</t>
  </si>
  <si>
    <t>SS-1271/2024</t>
  </si>
  <si>
    <t>IST [2028631707] - Tratamento e pintura das colunas, contraventamentos e borboletas dos Risers e Pull in/Pull out (Entre os FR.89 até FR.91), COM corrosão superficial a moderada. DL SS-892/23 ZR:1355</t>
  </si>
  <si>
    <t>SS-1305/2024</t>
  </si>
  <si>
    <t>EBP [CONJUNTO] - Realizar tratamento e pintura nas linha 2"-P-B10"</t>
  </si>
  <si>
    <t>SS-1347/2024</t>
  </si>
  <si>
    <t>EST [2029327996] - PC-0139 - Caldeiraria de Grade de Piso do M-36 - Gaiuta</t>
  </si>
  <si>
    <t>SS-905/2024</t>
  </si>
  <si>
    <t>EBP [2029267541] - LC-246 - P04AxP05A - Plat. dos Painéis Valv. Choke EL.35041</t>
  </si>
  <si>
    <t>SS-1343/2024</t>
  </si>
  <si>
    <t>EST [2029277739] - LC-084 V-13502297:Substituir válvula (ADV-5420532)</t>
  </si>
  <si>
    <t>SS-1251/2024</t>
  </si>
  <si>
    <t>EBP [CONJUNTO] - Realizar tratamento e pintura naCP_Meia_nau_FR_55_a_73_CP_A07_BE</t>
  </si>
  <si>
    <t>SS-1495/2024</t>
  </si>
  <si>
    <t>EBP [2028114058] - LC-265 Realizar reparo Sala MC-A</t>
  </si>
  <si>
    <t>SS-935/2024</t>
  </si>
  <si>
    <t>EBP [2029065046] Módulo 05- S01 - Tratar e pintar tubulação, suportes e acessórios.</t>
  </si>
  <si>
    <t>SS-950/2024</t>
  </si>
  <si>
    <t>EBP [CONJUNTO] - PC-0353 - Fixar suportes à estrutura</t>
  </si>
  <si>
    <t>SS-1320/2024</t>
  </si>
  <si>
    <t>EBP [2029636414] - Tratar e pintar visor de nível que se encontra com corrosão atmosférica</t>
  </si>
  <si>
    <t>SS-1426/2024</t>
  </si>
  <si>
    <t>EST Conjunto [2029782818] - LC-485 RTI's: Realizar serviços de cald. no sist. de drenagem aberta M01B</t>
  </si>
  <si>
    <t>SS-1302/2024</t>
  </si>
  <si>
    <t>EBP [CONJUNTO] - Realizar tratamento e pintura na planta de processo - Flare</t>
  </si>
  <si>
    <t>SS-1310/2024</t>
  </si>
  <si>
    <t>EBP [CONJUNTO] - Realizar tratamento e pintura na PP_A18_Planta_de_Processo</t>
  </si>
  <si>
    <t>SS-888/2024</t>
  </si>
  <si>
    <t>EBP [2029522994] - Módulo M09 - PISO01 - Tratar e pintura de TAG e Categoria NR-13.</t>
  </si>
  <si>
    <t>SS-1268/2024</t>
  </si>
  <si>
    <t>IST [2028631507] - Tratamento e pintura na antepara do Casario (N2 - Vante), Com corrosão superficial a moderada. DL SS-888/23 ZR:13543049-6-14 (IMETAME) BARCO DE ACOMODAÇÃO (IMETAME) Antepara - Mód</t>
  </si>
  <si>
    <t>SS-910/2024</t>
  </si>
  <si>
    <t>EBP[2029189555] - Main Deck - CAV-71 - Instalar bujões no LG-1263007.</t>
  </si>
  <si>
    <t>SS-1438/2024</t>
  </si>
  <si>
    <t>EBP [2029786432] + Conjunto de PINTs - Mooring - Setor 02 - Tratamento e pintura em tubulação ,estruturas ,suportes e acessórios.</t>
  </si>
  <si>
    <t>SS-1114/2024</t>
  </si>
  <si>
    <t>EBP [2028716884] - Substituição de painel de piso gradeado da plataforma de acesso para o VE-515102 BB</t>
  </si>
  <si>
    <t>SS-1110/2024</t>
  </si>
  <si>
    <t>ENG [2028460902] - Recomenda-se reparo de caldeiraria e tratamento/pintura da coluna, aba e estrutura do módulo P04A (1ª elevação 34203 - Vante do módulo).</t>
  </si>
  <si>
    <t>SS-1195/2024</t>
  </si>
  <si>
    <t>STP [2029062522] - PC-1233 - Substituir parafusos e estojos</t>
  </si>
  <si>
    <t>SS-1180/2024</t>
  </si>
  <si>
    <t>STP [CONJUNTO] - PC-1170 - Instalar suporte</t>
  </si>
  <si>
    <t>SS-901/2024</t>
  </si>
  <si>
    <t>STP [2029277570] - LC-209 V-513401A Pintar estrutura de acesso ao vaso</t>
  </si>
  <si>
    <t>SS-1047/2024</t>
  </si>
  <si>
    <t>RTB [2026368092] - ¾"-DA-B10S-1774 Substituir trecho que apresenta corrosão atmosférica média uniforme</t>
  </si>
  <si>
    <t>SS-943/2024</t>
  </si>
  <si>
    <t>EBP [2029564436] - PC-0067 - Instalar escada de acesso</t>
  </si>
  <si>
    <t>SS-1069/2024</t>
  </si>
  <si>
    <t>RTB [2029424827] - 3"-DA-B10S-2067 Substituir trechos com reparos temporários bandagem</t>
  </si>
  <si>
    <t>SS-1017/2024</t>
  </si>
  <si>
    <t>RTB [2028041488] - 8"-CNI-B3-2781 Substituir linha que possui bandagem</t>
  </si>
  <si>
    <t>SS-1338/2024</t>
  </si>
  <si>
    <t>EST [2029277577] Conjunto -LC76 ADV-5420522:Substituir válvulas</t>
  </si>
  <si>
    <t>SS-1383/2025</t>
  </si>
  <si>
    <t>STP [Conjunto] - Main Deck M02 - Tratar e pintar</t>
  </si>
  <si>
    <t>SS-1050/2024</t>
  </si>
  <si>
    <t>RTB [2029429646] - 3"-DA-B10S-1577/4"-DA-B10S-1577 Substituir trecho da linha, tratar e pintar os ramais de 3" conectados</t>
  </si>
  <si>
    <t>SS-1172/2024</t>
  </si>
  <si>
    <t>IST [2029638370] - Cj Baleeira 05 - substituição e Reparo em guarda corpo, estrutura, piso, suportes gerais, trincaniz, da Baleeira 05 (BE)</t>
  </si>
  <si>
    <t>SS-467/2024</t>
  </si>
  <si>
    <t>STP [Conjunto] - Substituir Elemento Filtrante das Bombas de Injeção</t>
  </si>
  <si>
    <t>SS-665/2024</t>
  </si>
  <si>
    <t>STP [2027242891] - LP-356 - 6"-PC-B11-1588 - Substituir Trecho de Tubulação</t>
  </si>
  <si>
    <t>SS-981/2024</t>
  </si>
  <si>
    <t>EBP [2029277586] - LC-153 Substituição de Guarda-Ccorpo do N02, N03 e Praça de Máquinas</t>
  </si>
  <si>
    <t>SS-909/2024</t>
  </si>
  <si>
    <t>EBP [2029190266] + Conjunto de OM'S - Main Deck - BB e BE- Tratar e pintar tubulação.</t>
  </si>
  <si>
    <t>SS-775/2024</t>
  </si>
  <si>
    <t>EBP [2029443722] - LP477 - 3/4"-P-G2-958 Realizar substituição de trechos</t>
  </si>
  <si>
    <t>SS-493/2024</t>
  </si>
  <si>
    <t>EBP [2029346758] - LP398 - 1"-P-B10S-3012 / 3/4"-P-B10S-2811 / 3/4"-P-B10S-2810 Substituir estojos e porcas</t>
  </si>
  <si>
    <t>SS-647/2024</t>
  </si>
  <si>
    <t>STP [2029317929] - PC-0026 - Caldeiraria de estrutura do M-10A - 1º Piso</t>
  </si>
  <si>
    <t>SS-588/2024</t>
  </si>
  <si>
    <t>EBP [2027809535] - LC_346 - Pintar linhas de água salgada da Praça de Máquinas</t>
  </si>
  <si>
    <t>SS-721/2024</t>
  </si>
  <si>
    <t>IST [2028529785] - Realizar reparo de caldeiraria e tratamento/pintura do contraventamento da estrutura do Módulo P04A (BB - elevação 34203), que está apresentand</t>
  </si>
  <si>
    <t>SS-778/2024</t>
  </si>
  <si>
    <t>EBP [Conjunto] - LP296/522/523 - 8"-P-G2-024 / 064 / 225 - TROCA DE ESTOJOS (Jusante XV-1210009C)</t>
  </si>
  <si>
    <t>SS-463/2024</t>
  </si>
  <si>
    <t>EBP [2028528914] - LP-463 - 24"-SW-B14-34018 - Substituir Trecho de Tubulação - Parte 2 - Nível Acima da Oficina</t>
  </si>
  <si>
    <t>SS-1028/2024</t>
  </si>
  <si>
    <t>RTB [2027906099] - 8"-CNI-B3-2761 Substituir trecho da linha</t>
  </si>
  <si>
    <t>SS-1030/2024</t>
  </si>
  <si>
    <t>RTB [2028845973] - 4"-P-B37-771 Recompor integridade do trecho com corrosão</t>
  </si>
  <si>
    <t>SS-645/2024</t>
  </si>
  <si>
    <t>EBP [2029317928] - PC-0024 - Caldeiraria de estrutura do M-10 - 2º Piso</t>
  </si>
  <si>
    <t>SS-870/2024</t>
  </si>
  <si>
    <t>EBP [2029269562] - LC-135 Recompor grades de piso do topo do SG-122302B - GRADE DE PISO</t>
  </si>
  <si>
    <t>SS-666/2024</t>
  </si>
  <si>
    <t>EBP [2027078501] - LP-373 - 8"-PCW-B11-7500 - Substituir Juntas de vedação</t>
  </si>
  <si>
    <t>SS-668/2024</t>
  </si>
  <si>
    <t>STP [2027979433] - LP-377 - 14"-P-B10-137-HC - Substituir tomadas do PDI-1223018</t>
  </si>
  <si>
    <t>STP [2029012689] - LP-625 - 4"-F-B10-183 - Substituir Trecho de Tubulação</t>
  </si>
  <si>
    <t>SS-656/2024</t>
  </si>
  <si>
    <t>STP [2023095990] - LP-597 - 6"-PC-BX16-149 - Substituir Estojos e Porcas de Flanges</t>
  </si>
  <si>
    <t>SS-828/2024</t>
  </si>
  <si>
    <t>EBP [2029191317] + CONJUNTO DE OMs- Módulo M09 - SETOR 02 - Tratamento e Pintura</t>
  </si>
  <si>
    <t>SS-646/2024</t>
  </si>
  <si>
    <t>STP [2029317930] - PC-0027 - Plano de Pintura do M-10A - 2º Piso</t>
  </si>
  <si>
    <t>SS-748/2024</t>
  </si>
  <si>
    <t>EBP [2029422882] - LC 038 - Instalar suporte definitivo para a linha 4"-P-B10-306.</t>
  </si>
  <si>
    <t>SS-718/2024</t>
  </si>
  <si>
    <t>IST [2025986510] - Realizar reparo de caldeiraria e tratamento/pintura da escada de acesso a plataforma de sustentação dos TQ-RE-UH121001 e 02 do módulo P04A, que</t>
  </si>
  <si>
    <t>SS-751/2024</t>
  </si>
  <si>
    <t>EBP [2028909646] - LC 106 - Recompor integridade da escada de acesso ao teto do TQ-UQ-682503-02-A/B</t>
  </si>
  <si>
    <t>SS-996/2024</t>
  </si>
  <si>
    <t>SS-791/2024</t>
  </si>
  <si>
    <t>SS-731/2024</t>
  </si>
  <si>
    <t>STP [2028301382] - LC_398 - Plano de pintura - Sub-área PP_A03 - 2ª elevação Permutadores</t>
  </si>
  <si>
    <t>SS-1083/2024</t>
  </si>
  <si>
    <t>EBP [CONJUNTO] - Delineamento de andaimes para serviços de isolamento e proteção passiva</t>
  </si>
  <si>
    <t>SS-444/2024</t>
  </si>
  <si>
    <t>EBP [2029163899] - LP-442 - 2"-F-B10-1114 - Substituir Trecho de Tubulação</t>
  </si>
  <si>
    <t>SS-1091/2024</t>
  </si>
  <si>
    <t>EBP [2027350657] - PC-0145 - POSTE - Instalar postes de PRFV - M-10</t>
  </si>
  <si>
    <t>SS-1088/2024</t>
  </si>
  <si>
    <t>EBP [2029383217] - LP121 - PV-1231006B_Substituir_valvula</t>
  </si>
  <si>
    <t>STP [CONJUNTO] - PC-0483 - Instalar grampo U e barra de acetal</t>
  </si>
  <si>
    <t>SS-727/2024</t>
  </si>
  <si>
    <t>STP [2029416740] - LC_0581 - Reparo de caldeiraria e pintura na escada e piso (BB) do casario</t>
  </si>
  <si>
    <t>SS-719/2024</t>
  </si>
  <si>
    <t>IST [2025986505] - Realizar reparo de caldeiraria e tratamento/pintura da escada(BB) do módulo P04A (Escada de acesso 1ª para 2ª elevação), pois está apresentan</t>
  </si>
  <si>
    <t>SS-640/2024</t>
  </si>
  <si>
    <t>STP [2028941216] - LP_303 - Substituir trecho, flanges e suportes da linha 6"-F-B10-126</t>
  </si>
  <si>
    <t>SS-849/2024</t>
  </si>
  <si>
    <t>STP [2029189016] + CONJUNTO DE OM's Módulo M09 - EL.45630 - Reparo e Substituição das vigas .</t>
  </si>
  <si>
    <t>SS-987/2024</t>
  </si>
  <si>
    <t>EBP [2029269573] - LC-159 Fabricação de Guarda-Corpo - P01B - 2° PISO</t>
  </si>
  <si>
    <t>SS-1058/2024</t>
  </si>
  <si>
    <t>RTB [2029424826] - 4"-DA-B10S-2034 e 4"-DA-B10S-2038 Recompor integridade das linhas</t>
  </si>
  <si>
    <t>SS-1039/2024</t>
  </si>
  <si>
    <t>RTB [2025781247] - 2"-DA-B10S-2809 Substituir trecho de tubulação com corrosão severa</t>
  </si>
  <si>
    <t>SS-1048/2024</t>
  </si>
  <si>
    <t>RTB [2026368092] - 1/2"-DA-B10S-1756 Substituir trecho com corrosão atmosférica leve a média</t>
  </si>
  <si>
    <t>SS-798/2024</t>
  </si>
  <si>
    <t>EBP [2029804570] - LP390 - 4"-DA-B10S-104 Substituir trecho linha</t>
  </si>
  <si>
    <t>SS-1541/2025</t>
  </si>
  <si>
    <t>STP [2030089936] - LP-814 - P-Z-1227001-04 - Tratar e Pintar Corrosão Externa no Equipamento</t>
  </si>
  <si>
    <t>SS-722/2024</t>
  </si>
  <si>
    <t>IST [2026000476] - Módulo P04B - Recomenda-se reparo de caldeiraria nas almas das vigas e tratamento/pintura em toda estrutura (vigas e colunas)</t>
  </si>
  <si>
    <t>SS-683/2024</t>
  </si>
  <si>
    <t>STP [2028301378] - LC_396 - Plano de Pintura - Turret sub-área A06 (Elev. 62.388)</t>
  </si>
  <si>
    <t>SS-835/2024</t>
  </si>
  <si>
    <t>EBP [2026780632] - Módulo M09 - S01 - Substituição dos Hidrantes do combate incêndio.</t>
  </si>
  <si>
    <t>SS-1163/2024</t>
  </si>
  <si>
    <t>SS-1202/2024</t>
  </si>
  <si>
    <t>EBP [2019008583] - PC-0332 - Substituir grampos U</t>
  </si>
  <si>
    <t>SS-799/2024</t>
  </si>
  <si>
    <t>EST [2029467040] - LP392 - 8"-BR-B10S-2120 Substituir trecho de tubulação</t>
  </si>
  <si>
    <t>SS-1277/2024</t>
  </si>
  <si>
    <t>IST [2028708171] -Tratamento/pintura na antepara (Ré do módulo e na 1ª elevação), pois está apresentando corrosão superficial a moderada. Obs.: A Nota 13432217-1-14, faz referência ao serviço que seri</t>
  </si>
  <si>
    <t>SS-788/2024</t>
  </si>
  <si>
    <t>EBP [Conjunto] - LP304 / LP537 / LP538 - 8"-P-G2-032 / 8"-P-G2-072 / 8"-P-G2-233 - TROCA DE ESTOJOS (Jusante XV-1210009M)</t>
  </si>
  <si>
    <t>SS-892/2024</t>
  </si>
  <si>
    <t>EBP [2029267541] - LC-141 - P04AxP05A - Skid de medição do Óleoduto - EL.37800</t>
  </si>
  <si>
    <t>SS-710/2024</t>
  </si>
  <si>
    <t>IST [2028460903] - Os contraventamentos, viga e estrutura do módulo P04A (2ª elevação e Ré do módulo) estão apresentando corrosão moderada a severa. Recomenda-se</t>
  </si>
  <si>
    <t>SS-826/2024</t>
  </si>
  <si>
    <t>EBP [2017866652] - LP-393 - 2"-P-EX17-1344 - Substituir integralmente a Tubulação</t>
  </si>
  <si>
    <t>STP [2026292682]- Preparação de Superfície e Pintura de Chapas do Estoque Mínimo</t>
  </si>
  <si>
    <t>EST [CONJUNTO] - PC-0069 - Substituir suporte</t>
  </si>
  <si>
    <t>SS-460/2024</t>
  </si>
  <si>
    <t>EBP [2021353609] - LP-460 - UH-1223001 - Substituir Trecho de Tubulação da UH-1223001 do Settling Tank</t>
  </si>
  <si>
    <t>SS-814/2024</t>
  </si>
  <si>
    <t>EBP [2029277343] - LC 120 - Escada de Acesso MAIN FLOOR /LOWER PLAT</t>
  </si>
  <si>
    <t>SS-866/2024</t>
  </si>
  <si>
    <t>RTB [2026467186] Módulo M09 - SETOR 01 - Tratamento e Pintura</t>
  </si>
  <si>
    <t>SS-1294/2024</t>
  </si>
  <si>
    <t>EBP [2026529057] Módulo 05 - Setor 01 - Tratamento e pintura na tubulção e acessórios.</t>
  </si>
  <si>
    <t>SS-515/2024</t>
  </si>
  <si>
    <t>EBP [2027811285] - LC_389 - Pintar pontos com corrosão nas linhas 1½"-CN-B2-006/007</t>
  </si>
  <si>
    <t>SS-1324/2024</t>
  </si>
  <si>
    <t>EBP [2029670317] - Tratar e pintar escada marinheiro de acesso (Proa e popa) e corrimão.</t>
  </si>
  <si>
    <t>SS-1931/2024</t>
  </si>
  <si>
    <t>SS-1936/2024</t>
  </si>
  <si>
    <t>STP [CONJUNTO] - PC-1119 - Substituir trecho de linha</t>
  </si>
  <si>
    <t>SS-1823/2024</t>
  </si>
  <si>
    <t>STP [2029064367] - PC-1267 - Tratar e pintar suportes</t>
  </si>
  <si>
    <t>SS-1908/2024</t>
  </si>
  <si>
    <t>STP [2029267545] - LC-134 P06 Realizar interligação P06 x Laydown EL.34203</t>
  </si>
  <si>
    <t>SS-1893/2024</t>
  </si>
  <si>
    <t>STP [2029616549] - LP-728 - PSE-5412101 - Manutenir Válvula</t>
  </si>
  <si>
    <t>SS-2008/2024</t>
  </si>
  <si>
    <t>EBP [2026446092] - LC-512 Reparo de caldeiraria, tratamento e pintura na estrutura de fixação escada (BE 3ª elevação)</t>
  </si>
  <si>
    <t>SS-1944/2024</t>
  </si>
  <si>
    <t>EST [2029597757] - LP-099 - XV-1210036J - Substituir válvula</t>
  </si>
  <si>
    <t>SS-34/2025</t>
  </si>
  <si>
    <t>EBP [2029882689] - PC-1354 - Instalar suportes de Detector chama no M-06</t>
  </si>
  <si>
    <t>SS-1468/2025</t>
  </si>
  <si>
    <t>STP[2030510714]-LC_1221_Realizar plano de pintura do CP A-38</t>
  </si>
  <si>
    <t>SS-1088/2025</t>
  </si>
  <si>
    <t>EBP[2030092531] Reparar suporte de fixação T - RV0129_D-10</t>
  </si>
  <si>
    <t>SS-1984/2024</t>
  </si>
  <si>
    <t>STP [2023504219] - LP-130 - XV-5412011 - Substituir válvula</t>
  </si>
  <si>
    <t>SS-2010/2024</t>
  </si>
  <si>
    <t>STP [2029061564] - PC-1215 - Tratar e pintar tubulação</t>
  </si>
  <si>
    <t>SS-1961/2024</t>
  </si>
  <si>
    <t>EBP [2029879116] - PC-0703 - Plano de Caldeiraria do M-02C - 4º Piso</t>
  </si>
  <si>
    <t>SS-1904/2024</t>
  </si>
  <si>
    <t>STP [2029889528] - PC-0763 - Remover tubulações</t>
  </si>
  <si>
    <t>SS-1664/2024</t>
  </si>
  <si>
    <t>EBP [2029277340] - LC-021 Substituir linhas do Sistema de Vácuo com MTAs (ZE 15200769)</t>
  </si>
  <si>
    <t>SS-1788/2024</t>
  </si>
  <si>
    <t>STP [2025416563] - LP-289 - VET-1231111 - Substituir Válvula</t>
  </si>
  <si>
    <t>STP [2029269550] - LC-137 P07 Item 14 Rezalizar adequação e inclusão de pinos interligação P07 x GGT EL.34203</t>
  </si>
  <si>
    <t>SS-1769/2024</t>
  </si>
  <si>
    <t>STP[2025712319] - PC-1167 - Tratar e pintar tubulação</t>
  </si>
  <si>
    <t>SS-843/2025</t>
  </si>
  <si>
    <t>EST [2027808506] - LC_0071_RTI_12633187-3-11_Pintar o trecho da tubulação 2"-GL-G2-758A.</t>
  </si>
  <si>
    <t>SS-2190/2024</t>
  </si>
  <si>
    <t>STP [2029454857] - LC-582 Realizr pintura na viga principal de BE e nas vigas de suporte da varanda</t>
  </si>
  <si>
    <t>STP [2029333877] - LP_0146 - Instalar Corta Chamas na linha 20"-F-B10-506 do Sistema de Flare da P-31</t>
  </si>
  <si>
    <t>SS-23/2025</t>
  </si>
  <si>
    <t>STP [2026662061] - LC_0894_RTI_10264902-1-3_ Recompor integridade estrutural da base da UD-512201-B</t>
  </si>
  <si>
    <t>SS-1784/2024</t>
  </si>
  <si>
    <t>STP [2029126949] - LP-286 - VET-5125013 - Substituir Válvula</t>
  </si>
  <si>
    <t>SS-1800/2024</t>
  </si>
  <si>
    <t>RTB [2022561973] Identificado estrutura da escada com corrosão severa, pontos com perda de espessura maior que 50% da área. Recomendação substituição estrutural da escada de acesso ao modulo. * *</t>
  </si>
  <si>
    <t>SS-1940/2024</t>
  </si>
  <si>
    <t>EBP [2023016627] - LP-093 - SVET-1225412 - Substituir válvula (montante PSV-1225001A)</t>
  </si>
  <si>
    <t>SS-1723/2024</t>
  </si>
  <si>
    <t>STP [2029626117] - LP-541 - XV-1224502 - Substituir válvula</t>
  </si>
  <si>
    <t>SS-2054/2024</t>
  </si>
  <si>
    <t>EBP [2028529428] - LC-530 Realizar reparo/ substituição da plataforma de ligação P07 x P08 - EL.44903</t>
  </si>
  <si>
    <t>SS-1504/2025</t>
  </si>
  <si>
    <t>STP [2029675449] - LP 119 - PP 2026 - Substituição VP S-T2621B</t>
  </si>
  <si>
    <t>SS-1786/2024</t>
  </si>
  <si>
    <t>STP [2023015136] - LC-381 V-13501027 Substituir válvula</t>
  </si>
  <si>
    <t>SS-2181/2024</t>
  </si>
  <si>
    <t>STP [2029668982] - LP-155 - V-5331509 - Substituir válvula (Vent 12"-PC-B32-023)</t>
  </si>
  <si>
    <t>SS-1622/2024</t>
  </si>
  <si>
    <t>STP [2028833707] - LP-040 - SDV-5125003 - Substituir válvula</t>
  </si>
  <si>
    <t>SS-1853/2024</t>
  </si>
  <si>
    <t>STP [Conjunto] - Substituir as Válvulas do FT-Z-1251001AB</t>
  </si>
  <si>
    <t>SS-1773/2024</t>
  </si>
  <si>
    <t>STP [2028693452] - LP-264 - LV-1231005C - Substituir Válvula</t>
  </si>
  <si>
    <t>SS-1741/2024</t>
  </si>
  <si>
    <t>EBP [2028834870] - LP-088 - LV-1231108A - Substituir válvula</t>
  </si>
  <si>
    <t>SS-1737/2024</t>
  </si>
  <si>
    <t>COP [2029351612] Equipe UTC-18 - Coordenação de Projeto de Campanha (UMS)</t>
  </si>
  <si>
    <t>SS-1886/2024</t>
  </si>
  <si>
    <t>STP [2029183613] - LP-715 - 16"-W-B10-040 - Substituir Spool B10 por Spool Revestido</t>
  </si>
  <si>
    <t>SS-1232/2025</t>
  </si>
  <si>
    <t>STP [2029597125] - LP 248 - [PP-2026] T22-BU-0023: Subst. Valvula</t>
  </si>
  <si>
    <t>SS-1349/2025</t>
  </si>
  <si>
    <t>STP [2027660093] - LP 086 - [PP-2026]Manifold (Piano/Flauta)Start-Up(T22) - Fabricação Piano - Super Duplex ou Aço Carbono Revestido - TAG - Cj.Filtro S-T2201</t>
  </si>
  <si>
    <t>SS-239/2025</t>
  </si>
  <si>
    <t>ROB [2029639707] - LC_0960_RTI_13952604-3-43_Reparo de caldeiraria com soldagem de sela sobreposta nos furos e substituição da estrutura tubular da varanda.</t>
  </si>
  <si>
    <t>SS-119/2025</t>
  </si>
  <si>
    <t>EBP [2029597828] - LP-201 - VET-1223522 - Substituir válvula (jusante da LV-1223005B2)</t>
  </si>
  <si>
    <t>SS-1903/2024</t>
  </si>
  <si>
    <t>STP [2027811285] - LC_0389_RTI_9636800-5-6_Serviço de caldeiraria nas linhas 1½"-CN-B2-006/007.</t>
  </si>
  <si>
    <t>SS-484/2025</t>
  </si>
  <si>
    <t>EBP [2030097421] - LC-628 Substituir suporte da linha 6"-P-G2-183 - Mód.02B - Setor Pipe Rack - IS 1231.03.008</t>
  </si>
  <si>
    <t>SS-1804/2024</t>
  </si>
  <si>
    <t>STP [CONJUNTO] - PC-1259 - Tratar e pintar estrutura</t>
  </si>
  <si>
    <t>STP [2029269549] - LC-240 P07 Item 07 Substituir grade de piso na área da Plataforma do tanque BBEL.40403</t>
  </si>
  <si>
    <t>SS-1569/2025</t>
  </si>
  <si>
    <t>STP [2029277335] - LC-118 Escada P05B 1º Piso x Mezanino BE isolada Substituir estrutura e degraus</t>
  </si>
  <si>
    <t>SS-1661/2024</t>
  </si>
  <si>
    <t>STP [2025458406] - LP-063 - V-1210755 - Substituir válvula (montante HCV-1210012A)</t>
  </si>
  <si>
    <t>SS-1778/2024</t>
  </si>
  <si>
    <t>EBP [Conjunto] - LC-328 XV-5140140B Subsituir válvula (circuito água resfriamento TGB)</t>
  </si>
  <si>
    <t>SS-2050/2024</t>
  </si>
  <si>
    <t>EBP [2028984954] - LC-526 Realizar reparo/ substituição da escada com a viga do patamar de acesso ( Conexão da Escada EL.41703 - Vante/ BB)</t>
  </si>
  <si>
    <t>SS-1782/2024</t>
  </si>
  <si>
    <t>STP [2027296789] - LP-282 - PSV-5241109 - Substituir Válvula</t>
  </si>
  <si>
    <t>SS-905/2025</t>
  </si>
  <si>
    <t>STP [2029528697] - LP 025 - T73-FX/FY-0100A_Substituir Trecho Reto (V-T7301) (6'' 1500#)</t>
  </si>
  <si>
    <t>SS-2057/2024</t>
  </si>
  <si>
    <t>EBP [2029455751] - LC-533 Soldar chapas sobrepostas ou trocar a viga do contraventamento - ELEV. +8780 - Filas: E x 1</t>
  </si>
  <si>
    <t>SS-1459/2025</t>
  </si>
  <si>
    <t>AND [2029651273] Serviço de apropriação de andaime, na P-55. Para o Projeto do Barco de Acomodação.</t>
  </si>
  <si>
    <t>SS-1871/2024</t>
  </si>
  <si>
    <t>EBP[2029670516] [Conjunto] - LC-461 Substituir Vedação Junta Dresser Vent (Junta 01)</t>
  </si>
  <si>
    <t>SS-654/2025</t>
  </si>
  <si>
    <t>EBP [2030186065] - LC-658 Instalar barra de acetal no suporte S01 da linha 12-PC-B32-024, no 1° piso do módulo P03B, próximo ao equipamento FL-533101B (mezanino)</t>
  </si>
  <si>
    <t>SS-322/2024</t>
  </si>
  <si>
    <t>STP [Conjunto] - Substituir Válvulas do P-1223003 no M-06</t>
  </si>
  <si>
    <t>SS-83/2024</t>
  </si>
  <si>
    <t>DL[2028880961] - [ZR 12291902-4.4] V-541202: Tratar e Pintar Stand Pipe</t>
  </si>
  <si>
    <t>SS-141/2024</t>
  </si>
  <si>
    <t>DL[2028942270] - [ZR 13827103-15.46] Linhas 2"-F-B10-282B , 2"-F-B10-283B, 2"-F-B10-295B e 2"-F-B10-296B: Subst. Trechos</t>
  </si>
  <si>
    <t>STP [2028233453] - PC-0187 - Substituir trecho de linha</t>
  </si>
  <si>
    <t>SS-20/2024</t>
  </si>
  <si>
    <t>STP [2029154996] - Casario N03 - BE. Para o Projeto do Barco de Acomodação.</t>
  </si>
  <si>
    <t>SS-61/2024</t>
  </si>
  <si>
    <t>DL[2028187382] - V-513501: Insp Int NR-13</t>
  </si>
  <si>
    <t>SS-245/2024</t>
  </si>
  <si>
    <t>EBP [2029252853] - Levantamento do plano de infraestrutura, para o Projeto do Barco de Acomodação da P-54.</t>
  </si>
  <si>
    <t>SS-142/2024</t>
  </si>
  <si>
    <t>DL [Conjunto] - P-512401-B - Substituir Válvulas de Entrada e Saída de Água e Válvula de Dreno</t>
  </si>
  <si>
    <t>SS-122/2024</t>
  </si>
  <si>
    <t>DL[2028903750] - [ZR 14296770-5.5] Linha 16"-P-C10-003: Tratar e Pintar os Suportes e Tubulações</t>
  </si>
  <si>
    <t>SS-149/2024</t>
  </si>
  <si>
    <t>DL [Conjunto] - Linhas 2"-F-B10-283-B/296-B/295-B - Substituir Trechos de Tubulação</t>
  </si>
  <si>
    <t>SS-11/2024</t>
  </si>
  <si>
    <t>COP [2029163793] Equipe UTC-04 - Coordenação de Projeto de Campanha (UMS)</t>
  </si>
  <si>
    <t>STP [2028961160] - LP-156 - V-1235001B - Retrofit dos Vasos da Amina - Apoiar Insp. Int. NR13</t>
  </si>
  <si>
    <t>SS-494/2024</t>
  </si>
  <si>
    <t>STP [2029341045] - LP394/LP506/LP507/LP508/LP509 - Substituir estojos e porcas</t>
  </si>
  <si>
    <t>STP [2028961163] - LP-157 - V-1235001C - Retrofit dos Vasos da Amina - Apoiar Insp. Int. NR13</t>
  </si>
  <si>
    <t>SS-162/2024</t>
  </si>
  <si>
    <t>EBP [2029206972] - LC 412 - Recomenda-se recomposição do revestimento EPOX, pois os suportes de riser R3 até R10</t>
  </si>
  <si>
    <t>SS-66/2024</t>
  </si>
  <si>
    <t>DL[2027960850] - TA-541201: Insp dos Queimadores do Flare</t>
  </si>
  <si>
    <t>SS-86/2024</t>
  </si>
  <si>
    <t>DL[2028881157] - [ZR 14376909-1.1, 1.2, 1.3 e 1.4]CX Mar BB/BE: Subst. linhas de Alim. de Hipoclorito e válvs</t>
  </si>
  <si>
    <t>SS-172/2024</t>
  </si>
  <si>
    <t>EBP [2027781567] - LC 336 - Tratar e pintar suporte SP1, SP2, SP3 e SP8 da linha 4"-FW-A6-914 que deriva da linha 4"-FW-A6-912</t>
  </si>
  <si>
    <t>SS-192/2024</t>
  </si>
  <si>
    <t>EBP [2027779394] - PSV-5420003- RETIRAR/ INSTALAR - CALIBRAÇÃO</t>
  </si>
  <si>
    <t>SS-230/2024</t>
  </si>
  <si>
    <t>EBP [2029126159] - LC 644 - Tratar e pintar corrosão atmosférica de intensidade leve à moderada em toda a extensão da linha 1"-P-B10S-232.</t>
  </si>
  <si>
    <t>SS-231/2024</t>
  </si>
  <si>
    <t>EBP [2029126160] - LC 645 - Tratar e Pintar pontos de corrosão atmosférica de intensidade leve à moderada em toda a extensão da linha 1"-DF-B10S-085.</t>
  </si>
  <si>
    <t>EBP [2028984564 / 2017792276] - ESCADAS, REFORÇADORES (mão francesa), PISO DA PLATAFORMA DE ACESSO E ESTRUTURAS DE ACESSO AOS MTAs - N02 BOMBORDO Recomenda-se caldeiraria e Tratamento/pintura.</t>
  </si>
  <si>
    <t>SS-601/2024</t>
  </si>
  <si>
    <t>STP [2029066464] - LC_662 - Substituição da tela do heliponto e tratamento e tratamento e pintura eventual na estrutura de fixação</t>
  </si>
  <si>
    <t>SS-268/2024</t>
  </si>
  <si>
    <t>EBP [2020762009] - LP-118 - FT-UH-1223001-01-01 - Substituir do elemento filtrante</t>
  </si>
  <si>
    <t>SS-222/2024</t>
  </si>
  <si>
    <t>EBP [2027154295] - LC 632 - Tratar e pintar as estruturas e colunas do Módulo M-03 (Eixo A), que estão apresentando corrosão superficial e por placas.</t>
  </si>
  <si>
    <t>SS-65/2024</t>
  </si>
  <si>
    <t>DL[2028187391] - Z-524103: Insp Int NR-13</t>
  </si>
  <si>
    <t>SS-445/2024</t>
  </si>
  <si>
    <t>EBP [2027678460] - LP-443 - 12"-SW-C12-6065 - Substituir Trecho de Tubulação</t>
  </si>
  <si>
    <t>SS-631/2024</t>
  </si>
  <si>
    <t>EBP [2027979438] - LP-385 - 6"-SW-B12-050 - Substituir Trecho de Tubulação</t>
  </si>
  <si>
    <t>SS-256/2024</t>
  </si>
  <si>
    <t>EBP [2024236444] - LP-014 - PSV-5133509 - Instalar PSV Reserva</t>
  </si>
  <si>
    <t>SS-405/2024</t>
  </si>
  <si>
    <t>EBP [2028876975] - LP006 - FT-Z-125101B Apoiar Inspeção NR-13</t>
  </si>
  <si>
    <t>SS-714/2024</t>
  </si>
  <si>
    <t>IST [2028472967] - Aba/ Flange da viga H.5 entre os eixos 1 e 1.2 estão apresentando erosão. Recomenda-se reparo/ Substituição * * Localização: Viga Eixos 1 x H.5 x 1.2 - EL.35041</t>
  </si>
  <si>
    <t>SS-218/2024</t>
  </si>
  <si>
    <t>EBP [2029127638] - LC 660 - Efetuar tratamento e pintura em toda extensão da linha 2"-P-B10S-263.</t>
  </si>
  <si>
    <t>SS-297/2024</t>
  </si>
  <si>
    <t>STP [2029263006] - LP033 - FX/FY-1231010H Substituir Trecho-Reto</t>
  </si>
  <si>
    <t>SS-464/2024</t>
  </si>
  <si>
    <t>EBP [2028742925] - LP-464 - 24"-SW-B14-34018 - Substituir Trecho de Tubulação - Parte 3 - Terceiro Nível</t>
  </si>
  <si>
    <t>SS-521/2024</t>
  </si>
  <si>
    <t>EBP [2029267385] - LP436 - 3/4"-F-B10S-2584 Substituir trecho de tubulação</t>
  </si>
  <si>
    <t>SS-239/2024</t>
  </si>
  <si>
    <t>EBP [2029127035] - LC 653 - Efetuar tratamento e pintura nos pontos de corrosão da linha 10"-P-G32P-155 em toda a sua extensão incluindo suas derivações e tomadas de instrumentos e acessórios.</t>
  </si>
  <si>
    <t>SS-224/2024</t>
  </si>
  <si>
    <t>EBP [2027154292] - LC 634 - Tratar e pintar a estrutura, colunas e contraventamentos do M-03 (Eixo 5), que estão apresentando corrosão superficial a moderada.</t>
  </si>
  <si>
    <t>STP [2023209479] - LP-008 - PSV-5135001 - Instalar PSV Reserva</t>
  </si>
  <si>
    <t>EBP [2029163898] - LP-446 - 3"-HWP-C4-019-HC - Substituir Trecho de Tubulação</t>
  </si>
  <si>
    <t>SS-398/2024</t>
  </si>
  <si>
    <t>EBP [2026497576] - LP-346 - 14"-P-B10-145-HC - Remover Isolamento Tratar e Pintar</t>
  </si>
  <si>
    <t>STP [2028961846] - LP-214 - P-Z-1227001-02 - Permutador de Resfriamento do TEG Pobre - Apoiar Insp. Int. NR13</t>
  </si>
  <si>
    <t>SS-440/2024</t>
  </si>
  <si>
    <t>EBP [2029305334] + CONJUNTO DE OMs - N03 BE - Efetuar reparo, tratamento e pintura nas estruturas, anteparas e contraventamentos das escadas, guarda corpo e corrimão de todos os pisos do N03 BE</t>
  </si>
  <si>
    <t>SS-324/2024</t>
  </si>
  <si>
    <t>EBP [2029269579] - LP433 - 6"-F-B21-199 Realizar preenchimento por solda</t>
  </si>
  <si>
    <t>SS-431/2024</t>
  </si>
  <si>
    <t>EBP [2028807992] - LP056 - V-5124518 Substituir válvula (jusante do P-512401D)</t>
  </si>
  <si>
    <t>SS-397/2024</t>
  </si>
  <si>
    <t>EBP [2017223735] - LP-329 - 14"-P-B10-136-HC - Substituir a Derivação do PDI</t>
  </si>
  <si>
    <t>SS-517/2024</t>
  </si>
  <si>
    <t>STP [2029355512] - LP422 - 3/4"-P-G2-161 Substituir trecho de tubulação</t>
  </si>
  <si>
    <t>SS-449/2024</t>
  </si>
  <si>
    <t>EBP [2029163896] - LP-447 - 1"-FG-B10-019 - Substituir Trecho de Tubulação</t>
  </si>
  <si>
    <t>SS-369/2024</t>
  </si>
  <si>
    <t>STP [CONJUNTO] - Válvulas Montante e Jusante do FIT-1223010A</t>
  </si>
  <si>
    <t>SS-650/2024</t>
  </si>
  <si>
    <t>EBP [2029317931] - PC-0029 - Plano de Pintura do M-10A - 3º Piso</t>
  </si>
  <si>
    <t>SS-379/2024</t>
  </si>
  <si>
    <t>EBP [2028959084] - LP-142 - SG-1223001 - Vaso Separador de Produção - Apoiar Insp. Int. NR13</t>
  </si>
  <si>
    <t>SS-196/2024</t>
  </si>
  <si>
    <t>EBP [2029126147] - LC 605 - Tratar e Pintar pontos de corrosão atmosférica de intensidade leve à moderada, em toda a extensão da linha 1"-P-B10S-229, incluindo os suportes.</t>
  </si>
  <si>
    <t>SS-263/2024</t>
  </si>
  <si>
    <t>STP [2028208084] - LP-064 - PV-5125003A - Redirecionar Descarga das PSVs e PV-5125003A</t>
  </si>
  <si>
    <t>SS-401/2024</t>
  </si>
  <si>
    <t>EBP [2028304695] - LP-508 - FIT-5412006 - Substituir Caixa de Vedação e Pré-Amplificadores</t>
  </si>
  <si>
    <t>SS-163/2024</t>
  </si>
  <si>
    <t>EBP [2029206973] - LC 413 - Recomenda-se recomposição do revestimento EPOX, pois os suportes de riser R1, R2,R11 até R 14</t>
  </si>
  <si>
    <t>SS-386/2024</t>
  </si>
  <si>
    <t>EBP [2027233002] - LP-236 - FIT-5135015 - Adequar Ponto de Medição Fiscal de Gás Combustível de Baixa Pressão</t>
  </si>
  <si>
    <t>SS-387/2024</t>
  </si>
  <si>
    <t>EBP [2027233004] - LP-237 - FIT-5412002 - Adequar Ponto de Medição Fiscal de Gás do Flare de Alta Pressão</t>
  </si>
  <si>
    <t>SS-293/2024</t>
  </si>
  <si>
    <t>STP [2029262221] - LP029 - FX/FY-1231010C Substituir Trecho-Reto</t>
  </si>
  <si>
    <t>SS-249/2024</t>
  </si>
  <si>
    <t>EBP [2023206984] - LP-007 - PSV-1212003 - Instalar PSV Reserva</t>
  </si>
  <si>
    <t>SS-109/2024</t>
  </si>
  <si>
    <t>DL[2028901555] - [ZR 14220916-9.15] Linha 12"-W-B10-025: Remover Válv., Tratar e Pintar Trecho</t>
  </si>
  <si>
    <t>SS-96/2024</t>
  </si>
  <si>
    <t>DL[2028882113] - [ZR 12858304-1.1] P-UC-122301A-03: Pintar Componentes</t>
  </si>
  <si>
    <t>SS-507/2024</t>
  </si>
  <si>
    <t>EBP [2029352202] - LP414 - D-125101 Substituir bocal 14 da Desaeradora</t>
  </si>
  <si>
    <t>SS-102/2024</t>
  </si>
  <si>
    <t>DL[2028889894] - [ZR 13458176-29.29] Linhas 1 ½"-P-C10-458/488/487: Subst. Trechos</t>
  </si>
  <si>
    <t>SS-46/2024</t>
  </si>
  <si>
    <t>DL[2027299804] - SDV-1223009: Subst. Válv.</t>
  </si>
  <si>
    <t>SS-235/2024</t>
  </si>
  <si>
    <t>EBP [2029126804] - LC 649 - Efetuar tratamento e pintura em todos os pontos de corrosão no corpo da linha 3"-P-G2-178, entre os suportes SP01 e SP02 e a linha, e no corpo da válvula.</t>
  </si>
  <si>
    <t>SS-427/2024</t>
  </si>
  <si>
    <t>EBP [2028885554] - LC_631 - Reparar defensa área de carga BB (região na caverna 60 BB)</t>
  </si>
  <si>
    <t>SS-67/2024</t>
  </si>
  <si>
    <t>DL[2027060468] - TC-A: Subst. Check Valve</t>
  </si>
  <si>
    <t>SS-372/2024</t>
  </si>
  <si>
    <t>STP [Conjunto] - Substituir Válvulas dos Filtros da Captação no N01</t>
  </si>
  <si>
    <t>SS-49/2024</t>
  </si>
  <si>
    <t>DL[2022935703] - EDP-101: Manutenir Painel</t>
  </si>
  <si>
    <t>SS-574/2024</t>
  </si>
  <si>
    <t>STP [2029331938] - LP480 - 24"-P-B10S-1062 Substituir trecho de tubulação</t>
  </si>
  <si>
    <t>SS-54/2024</t>
  </si>
  <si>
    <t>DL[2028187374] - SG-122302-A: Insp Int NR-13</t>
  </si>
  <si>
    <t>SS-269/2024</t>
  </si>
  <si>
    <t>STP [2028208602] - LP-121 - HV-1210013E - Instalar Válvula Reparada</t>
  </si>
  <si>
    <t>SS-430/2024</t>
  </si>
  <si>
    <t>EBP [2029332234] - LP055 - V-5124515 Substituir válvula (montante do P-512401C)</t>
  </si>
  <si>
    <t>SS-99/2024</t>
  </si>
  <si>
    <t>DL[2028885276] - [ZR 13342534-7.14] Linha 4"-FG-C8-644: Tratar e Pintar</t>
  </si>
  <si>
    <t>SS-78/2024</t>
  </si>
  <si>
    <t>DL[2028088171] - FX-1231501: Subst. Trecho Reto</t>
  </si>
  <si>
    <t>SS-80/2024</t>
  </si>
  <si>
    <t>DL[2028088172] - FX-1244504: Subst. Trecho Reto</t>
  </si>
  <si>
    <t>SS-114/2024</t>
  </si>
  <si>
    <t>DL[2028893017] - [ZR 14240645-11.12 e ZR 14240645-13.14]Linhas ½¿-IA-B3-022/016/017: Subst. Trecho e Conexões</t>
  </si>
  <si>
    <t>SS-119/2024</t>
  </si>
  <si>
    <t>DL[2026878672] - Linha 20"-F-B10-506: Instalar Corta Chamas</t>
  </si>
  <si>
    <t>SS-411/2024</t>
  </si>
  <si>
    <t>EST [2026292682]- LC 001 - Realizar Plano de infraestrutura</t>
  </si>
  <si>
    <t>SS-308/2024</t>
  </si>
  <si>
    <t>STP [2025948248] - LP457 - 2"-FG-B10S-012 Substituir trecho de tubulação</t>
  </si>
  <si>
    <t>SS-147/2024</t>
  </si>
  <si>
    <t>DL [Conjunto] - SDV-1210501 - Substituir Válvula e Instalar outra SDV em Série</t>
  </si>
  <si>
    <t>SS-330/2024</t>
  </si>
  <si>
    <t>STP [2029277053] - LP438 - 1"-F-B10S-220 Substituir trecho de linha</t>
  </si>
  <si>
    <t>SS-35/2024</t>
  </si>
  <si>
    <t>EBP [2029183597] - P-07 Corrosão severa nas abas da viga primária na fila B. Trocar as 4 seções da viga entre as filas 1 e 5. Localização: ELEV. +9980 - Viga primária. Filas: (B) x (1-5) .</t>
  </si>
  <si>
    <t>SS-44/2024</t>
  </si>
  <si>
    <t>DL[2028140864] - FW-274V - Subst. Válv. e flanges</t>
  </si>
  <si>
    <t>SS-156/2024</t>
  </si>
  <si>
    <t>EBP [2026292682] - LC 001 - Realizar Plano de infraestrutura</t>
  </si>
  <si>
    <t>SS-2/2024</t>
  </si>
  <si>
    <t>COP [2026292682] Equipe UTC-02 - Coordenação de Campanha de UMS - PRA-I</t>
  </si>
  <si>
    <t>SS-483/2024</t>
  </si>
  <si>
    <t>EBP [2029341130] - LP368 - 12"-HW-C3-029 Substituir junta de papelão por junta espirometálica</t>
  </si>
  <si>
    <t>SS-1348/2024</t>
  </si>
  <si>
    <t>EST [2028808761] - Escaneamento a laser scan - Integrar novas acomodações ao casario PROJM</t>
  </si>
  <si>
    <t>SS-1907/2024</t>
  </si>
  <si>
    <t>EBP [2029783564] - PC-1239 - Realizar preenchimento de solda</t>
  </si>
  <si>
    <t>SS-1825/2024</t>
  </si>
  <si>
    <t>STP [2022483425] - LC-385 V-13503149 Substituir válvula</t>
  </si>
  <si>
    <t>SS-1969/2024</t>
  </si>
  <si>
    <t>STP [2029536539] - LP-126 - LV-1223013A1 - Substituir válvula</t>
  </si>
  <si>
    <t>SS-1020/2025</t>
  </si>
  <si>
    <t>EBP [2029006415] - LC-114 - WHRU A-T2530 - Tratar e pintar pontos do costado</t>
  </si>
  <si>
    <t>SS-66/2025</t>
  </si>
  <si>
    <t>EBP [2024372231] - LP-185 - V-12231130 - Substituir válvula (P-122302B)</t>
  </si>
  <si>
    <t>SS-2110/2024</t>
  </si>
  <si>
    <t>EBP [2029987245] - LC_1024 - recomenda-se substituição dos trechos (insert) de chapa dos flanges afetados por furo e alvéolos nos dois flanges da coluna</t>
  </si>
  <si>
    <t>SS-1586/2024</t>
  </si>
  <si>
    <t>EBP [2028933321] Módulo C20 -Setor 02 - Reparar/Substituir trecho das linhas.</t>
  </si>
  <si>
    <t>SS-433/2025</t>
  </si>
  <si>
    <t>EBP [2029965334] - LC-623 Realizar reparo ou substituição das seções do guarda corpo (EL.58926)</t>
  </si>
  <si>
    <t>SS-1637/2024</t>
  </si>
  <si>
    <t>EBP [Conjunto] - LC-293 8"-CNI-B3-2789 Substituir os trechos de linha da CIP com ponto de vazamento</t>
  </si>
  <si>
    <t>SS-1511/2025</t>
  </si>
  <si>
    <t>STP [2029595769] - LP 131 - PP-2026 - Passagem interna (T26-BU-0001)</t>
  </si>
  <si>
    <t>SS-1526/2024</t>
  </si>
  <si>
    <t>EBP [2029625222] - Processamento</t>
  </si>
  <si>
    <t>SS-1597/2024</t>
  </si>
  <si>
    <t>STP [2029882849] Módulo 19 setor02 - Substituir ou reparar trecho da linha 16"-SW-A6-401.</t>
  </si>
  <si>
    <t>SS-658/2025</t>
  </si>
  <si>
    <t>ROB [2030046186] - LP_0345- Limpeza e desraqueteamento do V-UC-122301B-03</t>
  </si>
  <si>
    <t>SS-1547/2024</t>
  </si>
  <si>
    <t>STP [2029101151] - LC-337 FV-1251220 Substituir válvula</t>
  </si>
  <si>
    <t>SS-2045/2024</t>
  </si>
  <si>
    <t>EST [2027178630] - PC-0175 - Substituir suportes e instalar grampo U</t>
  </si>
  <si>
    <t>SS-217/2025</t>
  </si>
  <si>
    <t>IST [2030016917] Tratar e pintar linha 4-DA-B10S-5123 e seus suportes</t>
  </si>
  <si>
    <t>SS-1655/2024</t>
  </si>
  <si>
    <t>EBP [2029670296] - LC-428 Realizar reforma completa da lavanderia no nível Main Deck (ZE 14277385)</t>
  </si>
  <si>
    <t>SS-993/2025</t>
  </si>
  <si>
    <t>EBP [2029511650] - LC-097 - T65-PSV-0002 - RETIRAR/ INSTALAR - CALIBRAÇÃO</t>
  </si>
  <si>
    <t>SS-1522/2024</t>
  </si>
  <si>
    <t>STP [Conjunto] - Preventiva Orifícios de Restrição</t>
  </si>
  <si>
    <t>SS-1669/2024</t>
  </si>
  <si>
    <t>EBP [2029867812] - PC-0893 - Instalar suportes de Analisadores de Gás no M-09</t>
  </si>
  <si>
    <t>SS-1137/2025</t>
  </si>
  <si>
    <t>STP [2029277599] - LC-361 FT-GE-514001C-02A/B Substituir 04 válvulas do sistema de gás C</t>
  </si>
  <si>
    <t>SS-1531/2024</t>
  </si>
  <si>
    <t>EBP [2023002788] - LC-291 1 ½"-DA-B10S-1679, 1 ½"-DA-B10S-1680, 2"-DA-B10S-1678, 2"-DA-B10S-1682 Substituir trecho das linhas , que se interligam nas linhas 6"-DA-B10S-1671 e 6"-DA-B10S-1670 (4TAGS)</t>
  </si>
  <si>
    <t>SS-1524/2024</t>
  </si>
  <si>
    <t>EBP [Conjunto] - Substituir Bexigas do Controle dos Poços</t>
  </si>
  <si>
    <t>SS-1327/2025</t>
  </si>
  <si>
    <t>EST [2029277604] - LC-184 HVAC ROOM 1 P08 Substituir conjunto</t>
  </si>
  <si>
    <t>SS-1642/2024</t>
  </si>
  <si>
    <t>EBP [2027641494] - LC_0729_RTI_Reparo de caldeiraria no ponto 46 do pipe rack de BB</t>
  </si>
  <si>
    <t>SS-1765/2024</t>
  </si>
  <si>
    <t>STP [2029060856] - PC-1264 - Tratar e pintar estrutura</t>
  </si>
  <si>
    <t>SS-1879/2024</t>
  </si>
  <si>
    <t>STP [2015999999] - LP-660 - VALV-12510028 - Substituir Válvula</t>
  </si>
  <si>
    <t>SS-271/2024</t>
  </si>
  <si>
    <t>STP [2027311589] - LP-124 - 6"-F-BX18-1263 - Substituir Trecho de Tubulação</t>
  </si>
  <si>
    <t>SS-170/2025</t>
  </si>
  <si>
    <t>ROB [2026373705] - LC_0916_13892257_Fabricar e instalar placa de orifício a jusante da BDV-1233003, conforme especificação em anexo</t>
  </si>
  <si>
    <t>SS-317/2025</t>
  </si>
  <si>
    <t>STP [2028981942] -LC_0944 - Reparo das partes danificadas no Pipe Rack 3 na viga de suporte da eletrocalha</t>
  </si>
  <si>
    <t>SS-2002/2024</t>
  </si>
  <si>
    <t>STP [CONJUNTO] - PC-1150 - Instalar barra de acetal e grampo U</t>
  </si>
  <si>
    <t>SS-1442/2024</t>
  </si>
  <si>
    <t>EBP [2026503557] - LC-027 Instalar ponto de amostragem de gás importado (ZE 12150722)</t>
  </si>
  <si>
    <t>SS-1443/2024</t>
  </si>
  <si>
    <t>STP [2029096960] - LC-033 SDV-6610919 Substituir válvula (ZE 14880086)</t>
  </si>
  <si>
    <t>SS-1546/2024</t>
  </si>
  <si>
    <t>EST [2029101146] - LC-336 PV-1251242 Substituir válvula</t>
  </si>
  <si>
    <t>SS-1412/2024</t>
  </si>
  <si>
    <t>EBP [2029258080] - LC-243 P01B Plataforma do V-UC-123101C-01, 02 e 03 EL.34203</t>
  </si>
  <si>
    <t>STP [2029269571] - LC-161 Fabricar e substituir Guarda-Corpo do 4° Piso P01B</t>
  </si>
  <si>
    <t>SS-2163/2024</t>
  </si>
  <si>
    <t>EBP [2029443816] - LC-576 Trocar a seção da viga primária, suportes e reforços, entre as filas 2 e 3</t>
  </si>
  <si>
    <t>SS-1459/2024</t>
  </si>
  <si>
    <t>EBP [2029277603] - LC-174 HVAC 5º Piso Acc. Ext. Substituir conjunto</t>
  </si>
  <si>
    <t>SS-388/2025</t>
  </si>
  <si>
    <t>EBP [2029661130] - LP-559 - V-5336417 Substituir válvula (Montante FT-533601A)</t>
  </si>
  <si>
    <t>SS-1491/2024</t>
  </si>
  <si>
    <t>EBP [2023002806] - LC-260 Tratar e pintar linha de dreno da BDV-5140142A</t>
  </si>
  <si>
    <t>SS-1510/2024</t>
  </si>
  <si>
    <t>EBP [CONJUNTO] - Serviço de reparo no vaso de slop do Turret V-533605 e acessórios</t>
  </si>
  <si>
    <t>SS-103/2025</t>
  </si>
  <si>
    <t>EST [2028669633] - LC_0895_RTI_14278384-1-1_Recompor integridade do trecho da tubulação 4"-BR-A6-1014</t>
  </si>
  <si>
    <t>SS-1486/2024</t>
  </si>
  <si>
    <t>EST [2025263230] - LC-221 SDV-1233011B Substituir válvula</t>
  </si>
  <si>
    <t>SS-709/2025</t>
  </si>
  <si>
    <t>EBP [2029235415] - LC-706 Realizar substituição dos 2 bujões de tamponamento das conexões tipo rosca NPT 1-1/2", presentes no vaso V-FV-1231105C</t>
  </si>
  <si>
    <t>SS-1487/2024</t>
  </si>
  <si>
    <t>EST [2029094415] - LC-230 PV-1212001 Substituir válvula</t>
  </si>
  <si>
    <t>SS-1488/2024</t>
  </si>
  <si>
    <t>STP [2025263095] - LC-252 XV-5241507 Substituir válvula</t>
  </si>
  <si>
    <t>STP [2029277567] - LC-131 TQ-512202 Repor piso gradeado patamar - Atualizar Planmed (UTC)</t>
  </si>
  <si>
    <t>SS-793/2025</t>
  </si>
  <si>
    <t>STP [2030092200] - LC_0900 - Instalação das Drain Box da Drenagem do Turret</t>
  </si>
  <si>
    <t>SS-1447/2024</t>
  </si>
  <si>
    <t>EBP [2023070692] - LC-109 Recompor eletrocalhas do módulo N01 Popa (módulo 11 offloanding )</t>
  </si>
  <si>
    <t>SS-1702/2025</t>
  </si>
  <si>
    <t>IST [ 2030503967] - P05A - N WHRU -EL 42003 -Tratamento Mecânico e Pintura</t>
  </si>
  <si>
    <t>STP [2029258081] - LC-116 P02A - Escada BB - EL.28276 x 34203 Substituir grades de piso</t>
  </si>
  <si>
    <t>SS-1454/2024</t>
  </si>
  <si>
    <t>EST [2025258902] - LC-166 SDV-5125002A Subtituir válvula</t>
  </si>
  <si>
    <t>SS-1468/2024</t>
  </si>
  <si>
    <t>EBP [2029277591] - LC-183 HVAC Sala VAC 6 Substituir conjunto</t>
  </si>
  <si>
    <t>SS-1353/2024</t>
  </si>
  <si>
    <t>IST [2028530171] - INSTALAR TRINCANIZ E VEDAÇÃO NA TAMPA DA GAIUTA PARA EVITAR VAZAMENTO DE ÁGUA PARA O INTERIOR DA PRAÇA DE MÁQUINAS</t>
  </si>
  <si>
    <t>SS-1755/2025</t>
  </si>
  <si>
    <t>STP[2030810813 ]-LC_1300-002_13298832-7-7_Tanque 5BB_ Reparo AR-08/2021</t>
  </si>
  <si>
    <t>SS-1402/2025</t>
  </si>
  <si>
    <t>STP [Conjunto] - M-07 - 1º Piso - Substituir estojos</t>
  </si>
  <si>
    <t>SS-1329/2025</t>
  </si>
  <si>
    <t>EST [2029277646] - LC-171 HVAC P05B Substituir conjunto</t>
  </si>
  <si>
    <t>EST [2028716874] - LC_0650_CALD_ZF_14657859_Reparo de grade de piso</t>
  </si>
  <si>
    <t>SS-1494/2024</t>
  </si>
  <si>
    <t>EBP [2029180942] - LC-264 Realizar reparo na sala MC-C</t>
  </si>
  <si>
    <t>SS-1015/2025</t>
  </si>
  <si>
    <t>EBP [2023683846] - LC-111 - VOID AP-65 - Tratar e pintar regiões sem pintura</t>
  </si>
  <si>
    <t>SS-870/2025</t>
  </si>
  <si>
    <t>AND [2030265400] - Montagem de andaimes para fixação dos AST's do Estudo de Dispersão dos Gases P-62</t>
  </si>
  <si>
    <t>SS-995/2025</t>
  </si>
  <si>
    <t>EBP [2029753503] - LC-099 - T18-PSV-0010 - RETIRAR/ INSTALAR - CALIBRAÇÃO</t>
  </si>
  <si>
    <t>SS-1163/2025</t>
  </si>
  <si>
    <t>EST [2028720511] - LC_1072_RTI_13952604-1-1_Corrosão moderada na junção estrutural das vigas secundárias com a perna principal. Fotos DSC0592 e DSC0593.</t>
  </si>
  <si>
    <t>SS-943/2025</t>
  </si>
  <si>
    <t>EBP [2029516268] - LC-044 - T62-PSV-0300B-A - RETIRAR/ INSTALAR - CALIBRAÇÃO</t>
  </si>
  <si>
    <t>SS-1297/2025</t>
  </si>
  <si>
    <t>STP [2029790918] - LP 359 - [PP-2026] Manuten. Válv. T26-PCV-0600B (Kit Reparo)</t>
  </si>
  <si>
    <t>SS-1462/2025</t>
  </si>
  <si>
    <t>STP [CONJUNTO] - PC-1557 - Tratar e pintar estrutura</t>
  </si>
  <si>
    <t>SS-1278/2025</t>
  </si>
  <si>
    <t>STP [2029589047] - LP 134 - [PP2026]T22-BU-0018: Substituir válvula</t>
  </si>
  <si>
    <t>SS-890/2025</t>
  </si>
  <si>
    <t>STP [Conjunto] - M05 - Tratar e pintar</t>
  </si>
  <si>
    <t>SS-1032/2025</t>
  </si>
  <si>
    <t>EST [2028035010] - LC_1046_RTI_12618007-1-1_ Tratamento e pintura das vigas, suportações e estrutura externa do turret.</t>
  </si>
  <si>
    <t>SS-1313/2025</t>
  </si>
  <si>
    <t>IST [2030264226] Realizar tratamento mecânico e aplicar tinta de preservação, no guarda corpo da passarela de manutenção, localizada na face superior da lança.</t>
  </si>
  <si>
    <t>SS-864/2025</t>
  </si>
  <si>
    <t>IST [2025337010] Tratar e pintar na linha 20"-FW-A6R-551</t>
  </si>
  <si>
    <t>SS-1019/2025</t>
  </si>
  <si>
    <t>EBP [2029617921] - LC-397 - C-T7901A - Remover isolamento e aplicar pintura com proteção térmica</t>
  </si>
  <si>
    <t>SS-1064/2025</t>
  </si>
  <si>
    <t>EBP[2030092273] -Outfitting -Substituição de guarda-corpo da plataforma do Hawser do offloading (popa)</t>
  </si>
  <si>
    <t>SS-1153/2025</t>
  </si>
  <si>
    <t>EBP[2030092267] - PROA - Instalar proteção coletiva no guarda corpo do offloading de emergência de Proa</t>
  </si>
  <si>
    <t>SS-1416/2025</t>
  </si>
  <si>
    <t>STP</t>
  </si>
  <si>
    <t>SS-1168/2025</t>
  </si>
  <si>
    <t>STP [2030092280] - POPA - Instalar proteção coletiva no guarda corpo do offloading de popa</t>
  </si>
  <si>
    <t>SS-1389/2025</t>
  </si>
  <si>
    <t>IST [2027932526] Reparo de guarda corpo da escada de ligação entre deck principal e primeiro deck de acesso ao P02A</t>
  </si>
  <si>
    <t>SS-1388/2025</t>
  </si>
  <si>
    <t>EBP [2029675447] - LP 372 - [P-55] Medidor de interface separador HP (ZE-14882159) - Maturidade PROJM</t>
  </si>
  <si>
    <t>SS-1497/2025</t>
  </si>
  <si>
    <t>STP [2028308430] - LP 101 - T61-BL-0051: Subst. RO-112 p/ Manf. Test</t>
  </si>
  <si>
    <t>SS-1602/2025</t>
  </si>
  <si>
    <t>IST [2030204770] Tratar e pintar os pontos com corrosão nas linhas 8"-P-CCS-583, 1½"-P-B10S-2151 e 1½"-P-B10S-2153 conforme página 34 do anexo 1 (fotos 205 a 209).</t>
  </si>
  <si>
    <t>SS-1344/2025</t>
  </si>
  <si>
    <t>EBP [2029227094] - LP 077 - Substituir Linha 3/4" montante T25-GA-0086 - (14305014-1-1) - 8''-MH-T250426-03C02</t>
  </si>
  <si>
    <t>SS-1223/2025</t>
  </si>
  <si>
    <t>STP [2029611016] - LP 244 - [PP-2026]T25-GL-0006:Sub. Valv (E-T6201)</t>
  </si>
  <si>
    <t>SS-1233/2025</t>
  </si>
  <si>
    <t>STP [2029607912] - LP 295 - [PP-2026]T61-BL-0121: Subst. Válvula</t>
  </si>
  <si>
    <t>SS-1203/2025</t>
  </si>
  <si>
    <t>STP [2029594840] - LP 110 - [PP-2026] Valvula Agua salgada Orca 70 (T22) - (Sem TAG)</t>
  </si>
  <si>
    <t>SS-1324/2025</t>
  </si>
  <si>
    <t>EBP [2028195175] - LC-427 - Módulo 22: Baleeira 2 - Reparar vigas estrutura deck</t>
  </si>
  <si>
    <t>SS-1260/2025</t>
  </si>
  <si>
    <t>STP [2029588525] - LP 277 - [PP-2026]T73-DB-0019: Subst. Válvula</t>
  </si>
  <si>
    <t>SS-873/2025</t>
  </si>
  <si>
    <t>EBP [2028578939] Substituição de painel conforme padrão PE-2E&amp;P-00761</t>
  </si>
  <si>
    <t>SS-1555/2025</t>
  </si>
  <si>
    <t>IST [2029675457] - LUPA 80 - [PP-2026]T62-FCV-0701A: Substituir+Placa</t>
  </si>
  <si>
    <t>SS-1542/2025</t>
  </si>
  <si>
    <t>STP [2030309989] - LP-815 - 2"-F-B10-1142 - Substituir Trecho de Tubulação</t>
  </si>
  <si>
    <t>SS-1171/2025</t>
  </si>
  <si>
    <t>EST [2029963855] - LC-610 Realizar reparo de caldeiraria do Plano de Pintura do módulo 02B</t>
  </si>
  <si>
    <t>SS-1261/2025</t>
  </si>
  <si>
    <t>STP [2026475175] - LP 276 - [PP-2026]T26-BU-1479: Substituir Válvula</t>
  </si>
  <si>
    <t>SS-933/2025</t>
  </si>
  <si>
    <t>EBP [2029518425] - LC-037 - T24-PSV-1017 - RETIRAR/ INSTALAR - CALIBRAÇÃO</t>
  </si>
  <si>
    <t>SS-1267/2025</t>
  </si>
  <si>
    <t>STP [2016527641] - LP 140 - [PP-2026] T79-BL-2373: Subst. Valv. C.Engren. (8'' 600#)</t>
  </si>
  <si>
    <t>SS-1321/2025</t>
  </si>
  <si>
    <t>STP [CONJUNTO] - Pintura do Pipe Rack ré do Casario</t>
  </si>
  <si>
    <t>SS-1753/2025</t>
  </si>
  <si>
    <t>STP[2030810545]-LC_1295-001_13551744-5-5_Tanque 1C_ Reparo chapa fundo TQ-1040</t>
  </si>
  <si>
    <t>SS-787/2025</t>
  </si>
  <si>
    <t>RTB [2022480930] - Reparar/Subst. trecho da linha 10-PC-B11-164</t>
  </si>
  <si>
    <t>SS-582/2025</t>
  </si>
  <si>
    <t>IMO [2026202759] - LC 005 - Adequação e Ampliação do Sistema de Drenagem</t>
  </si>
  <si>
    <t>SS-1043/2025</t>
  </si>
  <si>
    <t>RTB[2030145052] - Módulo 06 - Instalar proteção coletiva na parte superior anexa ao guarda corpo da escada do Mezanino do TO-1223001</t>
  </si>
  <si>
    <t>SS-725/2025</t>
  </si>
  <si>
    <t>SS-769/2025</t>
  </si>
  <si>
    <t>STP [2030209958] - LC-716 Substituir válvula SDV-1223032, instalada na linha 4"-IW-C32-012, que apresenta reparo engenheirado mecânico do tipo clamp pois possui parafusos B8 no corpo no primeiro pis</t>
  </si>
  <si>
    <t>SS-1767/2025</t>
  </si>
  <si>
    <t>STP[2030826366]-LC_1305-001_16165498_ Tanque 6BE_ Apoio nos serviços do tanque</t>
  </si>
  <si>
    <t>SS-665/2025</t>
  </si>
  <si>
    <t>EBP [2030186733] - LC-665 Substituir estojos e porcas de fixação do trecho da linha ¾-CNI-B3-2869 com a linha 8-PC-B32-168, no 4° piso do módulo P03A</t>
  </si>
  <si>
    <t>SS-1522/2025</t>
  </si>
  <si>
    <t>STP [2027713062] - LP 345 - [PP-2026] HCV RO-102: troca de tubbing (T61-HCV-0102)</t>
  </si>
  <si>
    <t>SS-1211/2025</t>
  </si>
  <si>
    <t>STP [002029961527] - LP 369 - [PP2026]T22-BU-0008: Substituir válvula - (A jusante do filtro S-T2221)</t>
  </si>
  <si>
    <t>SS-1192/2025</t>
  </si>
  <si>
    <t>STP [2029103109] - LP 042 - [PP2026] T76-TE-1006B: Substituição Disp. (A-T7610)</t>
  </si>
  <si>
    <t>SS-1200/2025</t>
  </si>
  <si>
    <t>STP [2029597534] - LP 108 - [PP-2026] T61-DB-0001: Subst. Valvula</t>
  </si>
  <si>
    <t>SS-859/2025</t>
  </si>
  <si>
    <t>IST [2029834595] Realizar tratamento mecânico e pintura na linha 4"-DA-B10S-149</t>
  </si>
  <si>
    <t>SS-1170/2025</t>
  </si>
  <si>
    <t>EBP[2030092266] - Helideck - Instalar proteção coletiva no guarda da plataforma de bombav (ré) do helideck</t>
  </si>
  <si>
    <t>SS-1471/2025</t>
  </si>
  <si>
    <t>STP [2029666731] - LP 079 - [PP-2026]Calibração das PSV T26-PSV-2751</t>
  </si>
  <si>
    <t>SS-727/2025</t>
  </si>
  <si>
    <t>EBP [2030209948] - LC-685 Substituir flange cego instalado na linha 4-PC-B32-116 por outro de material compatível com a especificação da linha, no primeiro piso do módulo P03A, próximo ao flotador A</t>
  </si>
  <si>
    <t>SS-1089/2025</t>
  </si>
  <si>
    <t>EBP[2030092537] -Módulo-06 - Caixa de energia com risco de queda, sem suportes de fixação(DROPS ICQO-N2_M6_PO_RV0129_D-17_T)</t>
  </si>
  <si>
    <t>SS-1129/2025</t>
  </si>
  <si>
    <t>EST [CONJUNTO] - LC_0846_PNT_ZR_12633187-3-11_Tratar e pintar o trecho da tubulação 2"-GL-G2-758A (linha de entrada da PSV-1223407), bem como válvulas, flanges, parafusos, porcas, grampos e suporta</t>
  </si>
  <si>
    <t>SS-1024/2025</t>
  </si>
  <si>
    <t>EBP [2029393866] - LC-399 - S-T7211A - Remover isolamento e aplicar pintura com proteção térmica</t>
  </si>
  <si>
    <t>SS-847/2025</t>
  </si>
  <si>
    <t>IST [2029837755] Tratar e pintar as uniões flangeadas e válvula das linhas 4"-FW-A6R-680 e 1½"-FW-A6R-681</t>
  </si>
  <si>
    <t>SS-783/2025</t>
  </si>
  <si>
    <t>IST [2028631053] Tratamento e Pintura - Escadas/plataformas do Casario(3ª para 4ª piso - BB)</t>
  </si>
  <si>
    <t>SS-851/2025</t>
  </si>
  <si>
    <t>IST [2030247097] Tratar e pintar os trechos da linha 14"-FW-A6R-624</t>
  </si>
  <si>
    <t>SS-1732/2025</t>
  </si>
  <si>
    <t>STP[2030804005]-LC_1279_15977767_SDV-1223032 - Falha trav aberta</t>
  </si>
  <si>
    <t>SS-958/2025</t>
  </si>
  <si>
    <t>IMO [002028643530] - LC 597- Substituição de Guarda Corpos</t>
  </si>
  <si>
    <t>SS-973/2025</t>
  </si>
  <si>
    <t>EBP [2029516275] - LC-069 - T72-PSV-3110 - RETIRAR/ INSTALAR - CALIBRAÇÃO</t>
  </si>
  <si>
    <t>SS-822/2025</t>
  </si>
  <si>
    <t>SS-852/2025</t>
  </si>
  <si>
    <t>IST [2029821802] Realizar tratamento mecânico e pintura nas linhas 8"-DA-B10S-4019 e 4"-DA-B10S-4051</t>
  </si>
  <si>
    <t>SS-1128/2025</t>
  </si>
  <si>
    <t>EBP[2030092622] - M-09 - Poste de cornetas com risco de queda devido oxidação base do mesmo(DROPS ICQO-N1_ M-09- POSTE DE CORNETAS)</t>
  </si>
  <si>
    <t>SS-1326/2025</t>
  </si>
  <si>
    <t>EST [2029277591] - LC-183 HVAC Sala VAC 6 Substituir conjunto AC-23A/B</t>
  </si>
  <si>
    <t>SS-950/2025</t>
  </si>
  <si>
    <t>EBP [2029511646] - LC-024 - V-T7173 - Separador Secundário - Apoiar Inspeção</t>
  </si>
  <si>
    <t>SS-1269/2025</t>
  </si>
  <si>
    <t>STP [2023822735] - LP 143 - T71-BL-1267: Val. Sem Estanqueidade (Avaliar OP)</t>
  </si>
  <si>
    <t>SS-1220/2025</t>
  </si>
  <si>
    <t>STP [2029611019] - LP 243 - [PP-2026]T25-GA-0017:Sub. Valv (E-T6201)</t>
  </si>
  <si>
    <t>SS-1649/2025</t>
  </si>
  <si>
    <t>IST [ 2029381267] - Substituir estojos, porcas e juntas de vedação das linhas 2"-FG-E1-1001 e 2"-FG-C3-036</t>
  </si>
  <si>
    <t>SS-914/2025</t>
  </si>
  <si>
    <t>STP [2029529306] - LP 034 - T77-FX/FY-0001B_Substituir Trecho Reto (6'' 300#)</t>
  </si>
  <si>
    <t>SS-808/2025</t>
  </si>
  <si>
    <t>IMO [2027781655] - LC 349 - Tratar e pintar todos os suportes da linha 1"-IA-B3-055, esta linha deriva da linha 3"-IA-B3-0039.</t>
  </si>
  <si>
    <t>SS-932/2025</t>
  </si>
  <si>
    <t>EBP [2029516284] - LC-051 - T71-PSV-0200A - RETIRAR/ INSTALAR - CALIBRAÇÃO</t>
  </si>
  <si>
    <t>SS-1022/2025</t>
  </si>
  <si>
    <t>EBP [2029392165] - LC-398 - C-T7901B - Remover isolamento e aplicar pintura com proteção térmica</t>
  </si>
  <si>
    <t>SS-819/2025</t>
  </si>
  <si>
    <t>IMO [2026368977] - LC 602 - Efetuar tratamento mecânico e pintura do suporte da linha 10"-DA-B10S-297. Foto 2 da folha 1 de 1 do isométrico IS-3549.01-1400-200-MPV-295 do item 8.51, Anexo 01 nota ZR.</t>
  </si>
  <si>
    <t>SS-1613/2025</t>
  </si>
  <si>
    <t>SS-1730/2025</t>
  </si>
  <si>
    <t>STP[2030804001]-LC_1277_12964659_Substituir válvula esfera contr. do WHRU do TC-A</t>
  </si>
  <si>
    <t>SS-1502/2025</t>
  </si>
  <si>
    <t>STP [2029618161] - LP 116 - [PP-2026] TH a jusante da T71-PCV-2035</t>
  </si>
  <si>
    <t>SS-1632/2025</t>
  </si>
  <si>
    <t>IST [2030654470] - Tratar e pintar o suporte de 2 espinha de peixe</t>
  </si>
  <si>
    <t>SS-834/2025</t>
  </si>
  <si>
    <t>EST [2030099223] - LC_1125_RTI_13961960-1-1_Substituir todo o trecho da tubulação 12"-P-B10-635, conforme isométrico IS-3010.31-1223-973-PW4-605 (sistema 19-T6 - Transferência e offloading).</t>
  </si>
  <si>
    <t>SS-570/2025</t>
  </si>
  <si>
    <t>EST [2029277497] - LC-105 Substituir revestimento isolante térmico das tubulações</t>
  </si>
  <si>
    <t>SS-571/2025</t>
  </si>
  <si>
    <t>SS-485/2025</t>
  </si>
  <si>
    <t>EBP [2030100385] - LC-629 Instalar suporte das linhas de 3"-P-G2-387 e 3/4"-P-G2-407 - Mód. 04A - Setor 01</t>
  </si>
  <si>
    <t>SS-512/2025</t>
  </si>
  <si>
    <t>STP [2030099981] - LC-643 Substituir os suportes e preservar com pintura a linha 2½"-SW-A6R-2035 - IS 5111.02.009 - Convés principal</t>
  </si>
  <si>
    <t>SS-522/2025</t>
  </si>
  <si>
    <t>EBP [2022037225] - LC-347 XV-5111022 Substituir válvula</t>
  </si>
  <si>
    <t>SS-706/2025</t>
  </si>
  <si>
    <t>EBP [2029729009] - LC-703 Realizar substituição dos estojos e porcas das conexões flangeadas na linha 3-PC-B32-166, no Main Deck, próximo aos vasos slop. Realizar preservação com pintura</t>
  </si>
  <si>
    <t>SS-537/2025</t>
  </si>
  <si>
    <t>IST [2025258733] VET-5412006: SUBSTITUIR VÁLVULA MANUAL A JUSANTE DA FV-5412001 (GÁS DE ASSISTÊNCIA).</t>
  </si>
  <si>
    <t>SS-425/2025</t>
  </si>
  <si>
    <t>STP [2029011424] - LC-616 Realizar tratamento e pintura da escada de acesso do patamar (EL.77926)</t>
  </si>
  <si>
    <t>SS-416/2025</t>
  </si>
  <si>
    <t>EBP [2028601190] - Reparo de caldeiraria na estrutura de suportação do heat shield do Turret - Convés A06</t>
  </si>
  <si>
    <t>SS-411/2025</t>
  </si>
  <si>
    <t>STP [2029267544] - LC-223 P05B Reazliar reparo/ substituição e adequação das estruturas de suportação das grade de piso na plataforma do Mezanino - EL.38203</t>
  </si>
  <si>
    <t>SS-495/2025</t>
  </si>
  <si>
    <t>IST [2029661137]Realizar hidrojateamento e pintura do piso Cavernas 89 ¿ 90 Bombordo</t>
  </si>
  <si>
    <t>SS-459/2025</t>
  </si>
  <si>
    <t>STP [2029101152] - LC-316 XV-1223502 Substituir válvula</t>
  </si>
  <si>
    <t>SS-1585/2025</t>
  </si>
  <si>
    <t>IST [2030580050] Recompor revestimento cimentício do Skid UC-122501A</t>
  </si>
  <si>
    <t>EST [2028849929] - LC_0639_CALD_ZF_14121926_Reparo de grade piso 08_22-Heliponto</t>
  </si>
  <si>
    <t>SS-588/2025</t>
  </si>
  <si>
    <t>IMO [2026237524] - LC 015,16 e 17 - Descomissionamento das linhas do P.910 GE-514001C</t>
  </si>
  <si>
    <t>SS-1537/2025</t>
  </si>
  <si>
    <t>STP [2030423844] - LP-778 - VB31-514036 - Substituir Válvula</t>
  </si>
  <si>
    <t>SS-548/2025</t>
  </si>
  <si>
    <t>ROB [2030064059] - LP_0327 - Apoio à Inspeção NR-13 no Vaso SG-122301-A</t>
  </si>
  <si>
    <t>SS-564/2025</t>
  </si>
  <si>
    <t>ROB [2030063440] - LP_0326_Apoio à Inspeção NR-13 no Vaso P-122306-A</t>
  </si>
  <si>
    <t>SS-490/2025</t>
  </si>
  <si>
    <t>EBP [2030100380] - LC-634 Recompor integridade física da região de base do suporte da linha 18"-P-B10S-1073-PP - IS 1231.01.003 - Ponto alto no mezanino do P01B</t>
  </si>
  <si>
    <t>SS-896/2025</t>
  </si>
  <si>
    <t>STP [2029523235] - LP 007 - V-T7213 - Inspecionar Internamente (NR-13)</t>
  </si>
  <si>
    <t>SS-613/2025</t>
  </si>
  <si>
    <t>IMO [2027218952] - LC 274 - Trocar corrimões, guarda corpo e viga de sustentação - Top Deck</t>
  </si>
  <si>
    <t>SS-316/2025</t>
  </si>
  <si>
    <t>COF [2029356088] - Coordenação Offshore da Campanha P-31</t>
  </si>
  <si>
    <t>STP [2030035125] - LC_1188 - Adequação do Sistema de Drenagem da Planta de Processo</t>
  </si>
  <si>
    <t>SS-319/2025</t>
  </si>
  <si>
    <t>EST [2029890542] - LC_0934_RTI_12633030-5-34_Recomenda-se reparo de caldeiraria e tratamento/pintura nas estruturas</t>
  </si>
  <si>
    <t>SS-802/2025</t>
  </si>
  <si>
    <t>STP [2030091518] - LC_0897 - Aplicar PPCI em áreas do Turret</t>
  </si>
  <si>
    <t>SS-397/2025</t>
  </si>
  <si>
    <t>SS-1401/2025</t>
  </si>
  <si>
    <t>STP [2029249576] -Recomenda-se recompor proteção passiva fire proofing das bases do SG-SG-122302B M3B</t>
  </si>
  <si>
    <t>SS-1382/2025</t>
  </si>
  <si>
    <t>STP [2029867415] -Recomposição da linha de 1"</t>
  </si>
  <si>
    <t>SS-1453/2025</t>
  </si>
  <si>
    <t>STP [2018981946] - PC-0334 - Substituir grampos U</t>
  </si>
  <si>
    <t>SS-1509/2025</t>
  </si>
  <si>
    <t>STP [2029675459] - LP 126 - [PP-2026] T61-BL-0062: Passagem interna</t>
  </si>
  <si>
    <t>SS-1650/2025</t>
  </si>
  <si>
    <t>IST [ 2022601045] - Instalar/substituir braçadeira no primeiro suporte da linha 4"-FW-A6R-609</t>
  </si>
  <si>
    <t>SS-1354/2025</t>
  </si>
  <si>
    <t>EBP [Conjunto] - A-T2621C - Tratar, pintar e substituir</t>
  </si>
  <si>
    <t>SS-1377/2025</t>
  </si>
  <si>
    <t>EBP [2029700407] - LP 310 - Recompor integridade 14"-WS-T220005-01X011 - RTI =&gt; 15495789-1-1</t>
  </si>
  <si>
    <t>SS-1775/2025</t>
  </si>
  <si>
    <t>SS-1460/2025</t>
  </si>
  <si>
    <t>STP [CONJUNTO] - PC-1436 - Tratar e pintar estrutura</t>
  </si>
  <si>
    <t>SS-1547/2025</t>
  </si>
  <si>
    <t>IST [2019552877] - PINT-4858 E PINT-19220 - Barco Acomodação - Solicito tratamento mecânico e pintura na estrutura do berço de apoio da lança do Guindaste de Bombordo.</t>
  </si>
  <si>
    <t>SS-1370/2025</t>
  </si>
  <si>
    <t>SS-1680/2025</t>
  </si>
  <si>
    <t>STP [2029277595] - LC-172 HVAC P05 A/B Substituir conjunto ( COBRAR SS CANCELADA)</t>
  </si>
  <si>
    <t>SS-1576/2025</t>
  </si>
  <si>
    <t>STP[2030573168]-LC_1229_Realizar plano de pintura do CP A-09</t>
  </si>
  <si>
    <t>SS-1670/2025</t>
  </si>
  <si>
    <t>STP [CONJUNTO] - LP's - 572 / 573 / 574 / 575 / 576 / 577 / 578 / 579 - Substituir os tirantes dos atuadores das SDV's 1210016 A-H</t>
  </si>
  <si>
    <t>SS-1698/2025</t>
  </si>
  <si>
    <t>IST [ 2030503582] - P04B - EL 34203 -Tratam Mec Pintura</t>
  </si>
  <si>
    <t>SS-1653/2025</t>
  </si>
  <si>
    <t>IST [ 2030704796] - Escada MD08: Troca de guarda corpo</t>
  </si>
  <si>
    <t>SS-1711/2025</t>
  </si>
  <si>
    <t>IST [ 2030598152] - INSTALAÇÃO/ RECOMPOSIÇÃO DE TRINCANIZ NOS MÓDULOS</t>
  </si>
  <si>
    <t>SS-1687/2025</t>
  </si>
  <si>
    <t>STP [2029277604] - LC-184 HVAC ROOM 1 P08 Substituir conjunto (COBRAR SS CANCELADA )</t>
  </si>
  <si>
    <t>SS-1639/2025</t>
  </si>
  <si>
    <t>IST [2030683839] - Substituir estojos e porcas LP365 - 4"-HW-C3-2560</t>
  </si>
  <si>
    <t>SS-1781/2025</t>
  </si>
  <si>
    <t>STP [2030239615] - LC-429 - T71-SP-24126 - CIPA- Realocação de painéis de coleta de gás</t>
  </si>
  <si>
    <t>SS-1820/2025</t>
  </si>
  <si>
    <t>STP [2028772330] - Serviços de Engenharia para ajuste do Spool conforme gabarito enviado pela Petrobras.</t>
  </si>
  <si>
    <t>SS-1734/2025</t>
  </si>
  <si>
    <t>STP[2030804982]-LC_1281_15909169_Substituir válvula HV-122301 (choke do AB-125) por sua válvula reserva.</t>
  </si>
  <si>
    <t>SS-1727/2025</t>
  </si>
  <si>
    <t>STP[2030802233]-LC_1274_9173106-5-37_Substituir válvulas bloqueio tubulação 3/4"-F-G2-236 de despressurização gasoduto 12"-P-G2-327</t>
  </si>
  <si>
    <t>SS-85/2025</t>
  </si>
  <si>
    <t>ROB [2024209322] - LP 0019 - PSE-5412026: Manutenir Válvula</t>
  </si>
  <si>
    <t>SS-1656/2025</t>
  </si>
  <si>
    <t>IST [2030602379] - Substituir estojos e porcas tomada de 1 ½" na linha 12"-PC-B32-023</t>
  </si>
  <si>
    <t>SS-160/2025</t>
  </si>
  <si>
    <t>EBP [2028757412] - Conjunto de OMs do M05_S01 - Tratamento e pintura em tubulações, estruturas e acessórios do M05_S01</t>
  </si>
  <si>
    <t>SS-363/2025</t>
  </si>
  <si>
    <t>EST [2028443205] - LC_1187_ Substituir os parafusos estojos da união flangeada da válvula de bloqueio válvula de bloqueio à jusante da SDV-1223311 (conforme IS-3010.31-12</t>
  </si>
  <si>
    <t>STP [2027010283] Substituição de chaparia/Estrutura metálica (Fabricação)</t>
  </si>
  <si>
    <t>SS-2130/2024</t>
  </si>
  <si>
    <t>STP [CONJUNTO] - PC-1125 - Instalar barra de acetal grampo U</t>
  </si>
  <si>
    <t>SS-138/2025</t>
  </si>
  <si>
    <t>EBP [2029300771] - LP-516 - SDV-1233012C - Substituir válvula</t>
  </si>
  <si>
    <t>SS-129/2025</t>
  </si>
  <si>
    <t>EBP [2029963319] - Conjunto de OMs do M09B - Tratamento e pintura em estruturas do M09B</t>
  </si>
  <si>
    <t>SS-240/2025</t>
  </si>
  <si>
    <t>ROB [2027364302] - LC_0964_RTI_13948625-1-3_Recuperar suporte 45o com a vertical, perfil C soldado na antepara de ré. Fixação da monovia e dos parafusos</t>
  </si>
  <si>
    <t>SS-2107/2024</t>
  </si>
  <si>
    <t>EBP [2029457021] - LC-562 Substituir pilar 12 com corrosão severa</t>
  </si>
  <si>
    <t>SS-1987/2024</t>
  </si>
  <si>
    <t>EST [2029974816] - LC_1008_13917573-1-2_Serviço de caldeiraria nos pontos com furo e perda de espessura e pintura completa na lança do guindaste SD-526002A</t>
  </si>
  <si>
    <t>SS-2122/2024</t>
  </si>
  <si>
    <t>STP [2029989902] - LC_1039 - corrosão localizada com baixa espessura na margem da solda do contraventamento. Recomendamos serviço de caldeiraria.</t>
  </si>
  <si>
    <t>SS-320/2025</t>
  </si>
  <si>
    <t>EBP [2029887636] - LC_0953_RTI_13917568-2-4 - Reparo de caldeiraria na aba da viga localizada Pipe Rack 5, caverna 100</t>
  </si>
  <si>
    <t>SS-47/2025</t>
  </si>
  <si>
    <t>EBP [2029597539] - LP-171 - LV-1223005B2 - Substituir válvula</t>
  </si>
  <si>
    <t>SS-226/2025</t>
  </si>
  <si>
    <t>IST [2029834593] Realizar tratamento mecânico e pintura na linha 4"-DA-B10S-1533</t>
  </si>
  <si>
    <t>SS-9/2025</t>
  </si>
  <si>
    <t>EBP [2028720831] - LC_1104 - Corrosão localizada com erosão na união da viga com a coluna, erosão localizada na aba da viga. Recomendamos serviço de caldeiraria.</t>
  </si>
  <si>
    <t>SS-1975/2024</t>
  </si>
  <si>
    <t>EBP [2022150636] - LP-129 - VET-1223209 - Substituir válvula (jusante LV-1223013A1)</t>
  </si>
  <si>
    <t>SS-80/2025</t>
  </si>
  <si>
    <t>IST [2030017668] Realizar hidrojateamento e pintura do piso do deck de mergulho de popa boreste, elevação EL.+28476, conforme área hachurada em azul no anexo. Área estimada de pintura de 88m².</t>
  </si>
  <si>
    <t>SS-13/2025</t>
  </si>
  <si>
    <t>ROB [2029994887] - LC_1117 - Recomenda-se reparo de caldeiraria e tratamento/pintura da estrutura do teto (Convés A03 - Swivel Deck)</t>
  </si>
  <si>
    <t>SS-2026/2024</t>
  </si>
  <si>
    <t>STP [CONJUNTO] - PC-1265 - Tratar e pintar equipamento</t>
  </si>
  <si>
    <t>SS-56/2025</t>
  </si>
  <si>
    <t>EBP [2024372181] - LP-181 - V-12231122 - Substituir válvula (P-122301C)</t>
  </si>
  <si>
    <t>SS-753/2025</t>
  </si>
  <si>
    <t>PRO [2029612434] - LP-691 - 3/4"-F-B10-7503 - Substituir Trecho de Tubulação</t>
  </si>
  <si>
    <t>SS-76/2025</t>
  </si>
  <si>
    <t>EBP [2028815744] - LP-193 - V-1223697 - Substituir válvula (LIT-1223009)</t>
  </si>
  <si>
    <t>SS-70/2025</t>
  </si>
  <si>
    <t>IST [2030017666] Realizar hidrojateamento e pintura do piso da baleeira 5, boreste, elevação EL.+34803, conforme área hachurada em laranja no anexo. Área estimada de pintura de 75m².</t>
  </si>
  <si>
    <t>SS-1251/2025</t>
  </si>
  <si>
    <t>STP [2029588523] - LP 282 - [PP-2026]T73-GL-0005: Subst. Válvula</t>
  </si>
  <si>
    <t>SS-2200/2024</t>
  </si>
  <si>
    <t>EBP [2028984680] - LC-592 Realizar reparo de Caldeiraria, tratamento e pintura na estrutura da escada (BB e elevação 38203 do módulo)</t>
  </si>
  <si>
    <t>SS-2179/2024</t>
  </si>
  <si>
    <t>ROB [2029992201] - LC_1084 - Contraventamento rompido e já removido pela OP, na conexão cav109-110, na EL35800. Recomenda-se instalar peça nova no local.</t>
  </si>
  <si>
    <t>SS-87/2025</t>
  </si>
  <si>
    <t>ROB [2024209320] - LP 0020 - PSE-5412027: Manutenir Válvula</t>
  </si>
  <si>
    <t>SS-89/2025</t>
  </si>
  <si>
    <t>STP [2027809526] - LC_0181 - Substituir linha de 8" com reparo provisório que deriva da linha 8"-DA-B22-227</t>
  </si>
  <si>
    <t>SS-2146/2024</t>
  </si>
  <si>
    <t>STP [2029183595] - LC-572 Realizar pintura em toda extensão da viga principal na fila 5</t>
  </si>
  <si>
    <t>SS-1960/2024</t>
  </si>
  <si>
    <t>STP [2023504331] - LP-109 - V-12101280 - Substituir válvula (by pass PSV-1231006J)</t>
  </si>
  <si>
    <t>SS-401/2025</t>
  </si>
  <si>
    <t>Reaproveitar</t>
  </si>
  <si>
    <t>SS-1133/2025</t>
  </si>
  <si>
    <t>EST [2028030392] - LC_0980_RTI_14372591-5-16_Tratar e pintar trechos da linha 4"-P-B6-43</t>
  </si>
  <si>
    <t>SS-1035/2025</t>
  </si>
  <si>
    <t>EST [2027108529] - LC_1079_RTI_13917930-2-2_ Serviço de pintura na alma (16mm) da coluna do suporte e nas extremidades dos flanges. Estrutura Estação de Salvatagem. Foto DSC00773.</t>
  </si>
  <si>
    <t>PRO [2023206580] - LP-017 - PSV-1227170 - Instalar PSV Reserva</t>
  </si>
  <si>
    <t>SS-479/2025</t>
  </si>
  <si>
    <t>IST [2030114602 ]Realizar hidrojateamento e pintura do piso na área da Caverna 69 ¿ 70 Bombordo</t>
  </si>
  <si>
    <t>SS-276/2025</t>
  </si>
  <si>
    <t>ROB [2028234157] - LC_1184_Tratar e pintar a linha de 6 polegadas sem TAG, nas adjacências da TV-500, conforme indicado no isométrico 208 anexado a esta nota ZR.</t>
  </si>
  <si>
    <t>SS-2046/2024</t>
  </si>
  <si>
    <t>EBP [2028629027] - LC-522 Tratamento e pintura na escada e estrutura do Casario (BE - Escada de acesso a plataforma entre N2 e N3)</t>
  </si>
  <si>
    <t>SS-2204/2024</t>
  </si>
  <si>
    <t>STP [2026642701] - LP-166 - V-1233870 - Substituir válvula (descarga B-123301C)</t>
  </si>
  <si>
    <t>SS-2076/2024</t>
  </si>
  <si>
    <t>STP [2029889653] - PC-0787 - Remover tubulação</t>
  </si>
  <si>
    <t>SS-153/2025</t>
  </si>
  <si>
    <t>ROB [2026373607] - LC_0913_Fabricar e instalar placa de orifício a jusante da BDV-1223402, conforme especificação em anexo</t>
  </si>
  <si>
    <t>SS-1952/2024</t>
  </si>
  <si>
    <t>EBP [2023175516] - LP-100 - PVET-1210411 - Substituir válvula (montante SDV-1231010B)</t>
  </si>
  <si>
    <t>SS-2053/2024</t>
  </si>
  <si>
    <t>EBP [2028528464] - LC-529 Realizar reparo/ substituição da plataforma de ligação P07 x P08 - EL.44903 - Lado BB</t>
  </si>
  <si>
    <t>SS-1966/2024</t>
  </si>
  <si>
    <t>STP [2024351632] - LP-117 - VET-1210715 - Substituir válvula (LP-122301F)</t>
  </si>
  <si>
    <t>SS-3/2025</t>
  </si>
  <si>
    <t>SS-1709/2025</t>
  </si>
  <si>
    <t>IMO [2029206547] MEDIÇÃO DE SERVIÇOS COMPLEMENTARES - CAMPANHA P-62 2025</t>
  </si>
  <si>
    <t>SS-1854/2024</t>
  </si>
  <si>
    <t>STP [Conjunto] - Tratar e Pintar Estruturas e tubulações do M-06</t>
  </si>
  <si>
    <t>SS-1233/2024</t>
  </si>
  <si>
    <t>EBP[2029663587] Módulo 02C- Reparar/Substituir guarda corpo e escada de marinheiro.</t>
  </si>
  <si>
    <t>SS-1092/2024</t>
  </si>
  <si>
    <t>EBP [2027882668] - PC - 0195 - Substituir trecho de linha</t>
  </si>
  <si>
    <t>SS-1259/2024</t>
  </si>
  <si>
    <t>STP [2029673543] + Conjunto de OM's - Módulo 09 - Reparar /substituir suportes ,escadas e estruturas.</t>
  </si>
  <si>
    <t>SS-1309/2024</t>
  </si>
  <si>
    <t>EBP [CONJUNTO] - Realizar tratamento e pintura na PP_A06_Planta_de_Processo</t>
  </si>
  <si>
    <t>SS-1016/2024</t>
  </si>
  <si>
    <t>RTB [2028041488] - 6"-CNI-B3-2768 Substituir linha com bandagem e trecho com reparo</t>
  </si>
  <si>
    <t>SS-1175/2024</t>
  </si>
  <si>
    <t>EST [CONJUNTO] - PC-0211 - Reparar caldeiraria de estrutura</t>
  </si>
  <si>
    <t>SS-1335/2024</t>
  </si>
  <si>
    <t>EST Conjunto [2029277703] - ADV-5424535:Substituir válvulas</t>
  </si>
  <si>
    <t>SS-1316/2024</t>
  </si>
  <si>
    <t>EBP [CONJUNTO] - Realizar tratamento e pintura na PP_A14_Planta_de_Processo</t>
  </si>
  <si>
    <t>SS-1250/2024</t>
  </si>
  <si>
    <t>EBP [CONJUNTO] - Realizar tratamento e pintura na CP_Meia_nau_FR_55_a_73_CP_A06_Centro</t>
  </si>
  <si>
    <t>SS-1272/2024</t>
  </si>
  <si>
    <t>IST [2028631648] - Tratamento e pintura das colunas, contraventamentos e borboletas do Risers e Pull in/Pull out (Entre os FR.92 até FR.94), Com corrosão superficial a moderada. DL SS-893/23 ZR:13551</t>
  </si>
  <si>
    <t>SS-1144/2024</t>
  </si>
  <si>
    <t>STP [2029130469] - LP-624 - 3"-F-BX18-078 - Substituir Trecho de Tubulação</t>
  </si>
  <si>
    <t>SS-1207/2024</t>
  </si>
  <si>
    <t>COP [2029651124] Equipe UTC-12 - Coordenação de Projeto Acommodation (equipe reduzida)</t>
  </si>
  <si>
    <t>SS-880/2024</t>
  </si>
  <si>
    <t>EBP [2029269549] - LC-239 P07 - Item 05: Plat. Das membranas - EL.40403</t>
  </si>
  <si>
    <t>SS-902/2024</t>
  </si>
  <si>
    <t>STP [2029277329] - LC-212 WHRU-P05B-TG-D Realizar tratamento mecânico e pintura em suportes das linhas</t>
  </si>
  <si>
    <t>SS-1327/2024</t>
  </si>
  <si>
    <t>EST [2029670444]Conjunto -LC 40 ADV-5424536: Substituir válvulas</t>
  </si>
  <si>
    <t>SS-1204/2024</t>
  </si>
  <si>
    <t>IST [2026446092] - Recomenda-se reparo de caldeiraria e tratamento/pintura na estrutura de fixação da escada (BE - 3ª elevação) apresentando dano estrutural. Relatório em anexo, fotos DSC 511 a 516.</t>
  </si>
  <si>
    <t>SS-1068/2024</t>
  </si>
  <si>
    <t>RTB [2029429651] - 4"-DA-B10S-150 Substituir trecho com corrosão</t>
  </si>
  <si>
    <t>SS-1787/2025</t>
  </si>
  <si>
    <t>STP [2029459253] -Substituir estojos, porcas e o espaçador da linha 4"-P-G2-304</t>
  </si>
  <si>
    <t>SS-1315/2024</t>
  </si>
  <si>
    <t>SS-1375/2024</t>
  </si>
  <si>
    <t>IST [2029651098] Realizar tratamento mecânico e pintura na linha 1-1/2"-CI-B10S-1567, nos locais indicados no isométrico e fotos abaixo: Isométrico: 5424.01.017 (ver Anexo 03 na nota)</t>
  </si>
  <si>
    <t>SS-642/2025</t>
  </si>
  <si>
    <t>EBP [2030100754] - LC-647 Ajustar suporte S1 no ponto de contato com a linha 3/4"-P-G2-406 - Módulo 04A Setor 01</t>
  </si>
  <si>
    <t>SS-1232/2024</t>
  </si>
  <si>
    <t>EBP[2029663215] Módulo 10A- Módulo 10- Substituir guarda corpo e estruturas da escada de marinheiro e instalar corrente de segurança.</t>
  </si>
  <si>
    <t>SS-919/2024</t>
  </si>
  <si>
    <t>EBP[2029523549] - Módulo 09 -Piso02 - Substituir estojos das uniões flangeadas.</t>
  </si>
  <si>
    <t>SS-1112/2024</t>
  </si>
  <si>
    <t>EST [2028706716] - LC_0640_ZF_14657809_Reparo de grade de piso</t>
  </si>
  <si>
    <t>SS-1117/2024</t>
  </si>
  <si>
    <t>STP [2029305821] - LC_0665_ Manutenção e/ou substituição das grades de piso em regiões diversas do Convés Principal da Plataforma P-31</t>
  </si>
  <si>
    <t>SS-1119/2024</t>
  </si>
  <si>
    <t>STP [2028716867] - LC_0646_14657848_Reparo de grade de piso gradeado na região da caverna 80 BB da Planta de Processo</t>
  </si>
  <si>
    <t>SS-1256/2024</t>
  </si>
  <si>
    <t>EBP [CONJUNTO] - Realizar tratamento e pintura na linha de 8" do sistema de drenagem aberta</t>
  </si>
  <si>
    <t>SS-1317/2024</t>
  </si>
  <si>
    <t>EBP [CONJUNTO] - Realizar tratamento e pintura na Praça_de_Máquinas</t>
  </si>
  <si>
    <t>SS-1054/2024</t>
  </si>
  <si>
    <t>RTB [2026030519] - 4"/6"-DA-B10S-2066 Realizar reparo definitivo nos trechos bandados da linha</t>
  </si>
  <si>
    <t>SS-1046/2024</t>
  </si>
  <si>
    <t>RTB [2026368092] - 2"-DA-B10S-1528 Substituir trecho da linha com corrosão</t>
  </si>
  <si>
    <t>SS-1056/2024</t>
  </si>
  <si>
    <t>RTB [2029429662] - 4"/6"- DA-B10S-2096 Substituir trecho da linha</t>
  </si>
  <si>
    <t>SS-1303/2024</t>
  </si>
  <si>
    <t>STP [CONJUNTO] - Realizar tratamento e pintura na planta de processo - Flare</t>
  </si>
  <si>
    <t>SS-887/2024</t>
  </si>
  <si>
    <t>EBP [2024316894] - Módulo M09 - CV-92- Proteção Passiva em Estrutura.</t>
  </si>
  <si>
    <t>SS-1051/2024</t>
  </si>
  <si>
    <t>RTB [2028875858] - 3"-DA-B10S-1577 Substituir trecho com corrosão</t>
  </si>
  <si>
    <t>SS-1234/2024</t>
  </si>
  <si>
    <t>IST [2028534725] -Recomenda-se reparo de caldeiraria e tratamento/pintura da estrutura da plataforma do gerador G-01A do módulo P05A, que está apresentando corrosão superficial a moderada e furo. Segu</t>
  </si>
  <si>
    <t>SS-1337/2024</t>
  </si>
  <si>
    <t>EST [2029277740] Conjunto LC-69 - ADV-5424542:Substituir válvulas</t>
  </si>
  <si>
    <t>SS-837/2024</t>
  </si>
  <si>
    <t>STP [2029462124] - Módulo M09 - S01 - Substituir flange cego.</t>
  </si>
  <si>
    <t>SS-688/2024</t>
  </si>
  <si>
    <t>EBP [CONJUNTO] - PC-0052 - Caldeiraria de estrutura do M-18 - 6º Piso Teto com MDAs e Torre TCOM</t>
  </si>
  <si>
    <t>SS-1155/2024</t>
  </si>
  <si>
    <t>STP [2028942073] - LP-682 - 12"-F-B10-194 - Substituir Trecho de Tubulação</t>
  </si>
  <si>
    <t>SS-567/2024</t>
  </si>
  <si>
    <t>STP [2029381751] - LP464 / LP504 - Substituir válvulas bloqueio (PIT-1233071A e Montante SDV-1233009A)</t>
  </si>
  <si>
    <t>STP [2029625486] - LP-658 - 1"-HWP-C4-1042-HC - Remover 18 Linhas do Header</t>
  </si>
  <si>
    <t>SS-661/2024</t>
  </si>
  <si>
    <t>SS-499/2024</t>
  </si>
  <si>
    <t>EBP [2029352368] - LP402 - 2"-P-B10S-2014 Substituir trecho de tubulação</t>
  </si>
  <si>
    <t>SS-674/2024</t>
  </si>
  <si>
    <t>SS-659/2024</t>
  </si>
  <si>
    <t>EBP [2027979002] - LP-387 - 2"-F-BX18-113 - Substituir Trecho de Tubulação</t>
  </si>
  <si>
    <t>SS-503/2024</t>
  </si>
  <si>
    <t>STP [2029352376] - LP412/LP413 - 1-1/2"-W-B10S-2025 / 1-1/2"-W-B10S-2183 Substituir trecho de tubulação</t>
  </si>
  <si>
    <t>SS-1170/2024</t>
  </si>
  <si>
    <t>IST [2028472758] - Módulo P03A - Contraventamento do P03A (RE)</t>
  </si>
  <si>
    <t>SS-1246/2024</t>
  </si>
  <si>
    <t>IME [2029356088] Equipe UTC-14 Mob Imediata Coord OFFSHORE CAM</t>
  </si>
  <si>
    <t>STP [2027418537] - LP-341 - 2"-F-B10-224 - Substituir Trecho de Tubulação</t>
  </si>
  <si>
    <t>SS-790/2024</t>
  </si>
  <si>
    <t>STP [2023002705] - LP358 - 4"-DA-B10S-2670 Realizar reparo no dreno do skid das membranas AA e AC da linha com vazamento</t>
  </si>
  <si>
    <t>SS-564/2024</t>
  </si>
  <si>
    <t>EBP [2029381150] - LP455 / LP501 - 1"-FG-B10S-028 / 1002 Substituir trecho de tubulação</t>
  </si>
  <si>
    <t>SS-643/2024</t>
  </si>
  <si>
    <t>EBP [2029333579] - LP_053 - Substituir disjuntor do demarrador do painel PN-514020B/PN-514012A</t>
  </si>
  <si>
    <t>SS-967/2024</t>
  </si>
  <si>
    <t>EBP [CONJUNTO] - PC - 0484 - Substituir estojos</t>
  </si>
  <si>
    <t>SS-874/2024</t>
  </si>
  <si>
    <t>EBP [2029267541] - LC-140 - P04AxP05A - União dos Módulos P04AxP05A</t>
  </si>
  <si>
    <t>SS-450/2024</t>
  </si>
  <si>
    <t>EBP [2028737066] - LP-448 - 2"-F-B10-212 - Substituir Trecho de Tubulação</t>
  </si>
  <si>
    <t>SS-933/2024</t>
  </si>
  <si>
    <t>EBP [2028517564] Módulo 03- CAV-77 - Tratar e pintar tubulação, suportes e acessórios..</t>
  </si>
  <si>
    <t>SS-873/2024</t>
  </si>
  <si>
    <t>STP [2029269549] - LC-138 P07 Item 02 Filtros EL.34203 Substituir grades</t>
  </si>
  <si>
    <t>SS-711/2024</t>
  </si>
  <si>
    <t>IST [2028472701] - Identificado que toda viga H.2 entre 1 e 0.4 está apresentando erosão e perda de material. Recomenda-se substituição de toda seção. * * Localização: * Viga Eixo</t>
  </si>
  <si>
    <t>SS-925/2024</t>
  </si>
  <si>
    <t>EBP[2027336916] - Módulo 14 -Piso01 - Substituir linha de 1"-D-B10-3001.</t>
  </si>
  <si>
    <t>SS-579/2024</t>
  </si>
  <si>
    <t>EBP [2028901551] - LC_134 - Substituir trechos da linha 12"-SW-A6-505 e 8"-SW-A6-505</t>
  </si>
  <si>
    <t>SS-1010/2024</t>
  </si>
  <si>
    <t>RTB [2029429535] - 3"-BR-A6R-521 Substituir trecho da linha que possui reparo engenheirado</t>
  </si>
  <si>
    <t>SS-556/2024</t>
  </si>
  <si>
    <t>EBP [2029370256] - LP446 - 1"-F-B10S-150 Substituir trecho de tubulação</t>
  </si>
  <si>
    <t>SS-566/2024</t>
  </si>
  <si>
    <t>STP [2029381749] - LP463 - T-123302 Realizar pintura em bocal</t>
  </si>
  <si>
    <t>SS-817/2024</t>
  </si>
  <si>
    <t>STP [2019633355] - LP-354 - 2-SW-B12-1124 - Substituir Trecho de Tubulação</t>
  </si>
  <si>
    <t>SS-1023/2024</t>
  </si>
  <si>
    <t>RTB [2029507354] - 4"-DA-B10S-4018 Substituir trecho de tubulação da linha, com reparo engenheirado</t>
  </si>
  <si>
    <t>SS-651/2024</t>
  </si>
  <si>
    <t>STP [2029317931] - PC-0030 - Caldeiraria de estrutura do M-10A - 3º Piso</t>
  </si>
  <si>
    <t>SS-783/2024</t>
  </si>
  <si>
    <t>STP [2029301446] - LP302/533/534 - 8"-P-G2-030 / 070 / 231 - TROCA DE ESTOJOS (Jusante XV-1210009K)</t>
  </si>
  <si>
    <t>SS-1060/2024</t>
  </si>
  <si>
    <t>RTB [2029424745] - 8"-DA-B10S-380 e 4-DA-B10S-5109 Substituir trechos da linha</t>
  </si>
  <si>
    <t>SS-1072/2024</t>
  </si>
  <si>
    <t>RTB [2027280716] - 2"-DA-B10S-1022 Substituir trecho com bandagem</t>
  </si>
  <si>
    <t>SS-862/2024</t>
  </si>
  <si>
    <t>EBP [2029269552] - LC-130 Carretel Hawser no Offloading de Proa - fotos DSC 4955 e 4956 (item 3)</t>
  </si>
  <si>
    <t>SS-865/2024</t>
  </si>
  <si>
    <t>EBP [2029267543] - LC-133 P05B - Drenos - EL.42003 - Foto DSC 4783</t>
  </si>
  <si>
    <t>SS-479/2024</t>
  </si>
  <si>
    <t>SS-972/2024</t>
  </si>
  <si>
    <t>STP [2029277487] - LC-145 2º Piso P-06 - Guarda-Corpo - Boreste</t>
  </si>
  <si>
    <t>SS-1283/2024</t>
  </si>
  <si>
    <t>EBP [2025577770] Riser Balcony - Tratamento e pintura em tubulação ,estruturas, chapas e acessórios.</t>
  </si>
  <si>
    <t>SS-800/2024</t>
  </si>
  <si>
    <t>STP [2029467042] - LP418 - P-UT-UC-123101A-01 Realizar preenchimento por solda</t>
  </si>
  <si>
    <t>SS-606/2024</t>
  </si>
  <si>
    <t>ENG [2028707561] - Medida criada para reabertura da medida 1 deste item, utilizar a mesma.</t>
  </si>
  <si>
    <t>SS-487/2024</t>
  </si>
  <si>
    <t>STP [2029341140] - LP373 - 24"-SW-A6R-1018 Substituir trecho de tubulação</t>
  </si>
  <si>
    <t>SS-1093/2024</t>
  </si>
  <si>
    <t>STP [2026884190] - PC-0423 - Substituir estojos</t>
  </si>
  <si>
    <t>SS-762/2024</t>
  </si>
  <si>
    <t>STP [2028187377] - LP 061 - V-513401: Inspeção Interna NR-13</t>
  </si>
  <si>
    <t>SS-1300/2024</t>
  </si>
  <si>
    <t>STP [2029694265] Módulo 16 - Combate Incêndio - Reparar na estrutura do pipe rack.</t>
  </si>
  <si>
    <t>SS-978/2024</t>
  </si>
  <si>
    <t>EBP [2029277492] - LC-150 5º Piso P-06 - Guarda-Corpo - Boreste</t>
  </si>
  <si>
    <t>SS-745/2024</t>
  </si>
  <si>
    <t>STP [2028301626] - LC 406 - Plano de Pintura Sub-área PP_A14 -Mezanino</t>
  </si>
  <si>
    <t>SS-724/2024</t>
  </si>
  <si>
    <t>IST [2028534787] - Módulo P04B - Recomenda-se substituição da escada (BE - acesso da planta de processo para convés) do Módulo P04B,</t>
  </si>
  <si>
    <t>SS-1026/2024</t>
  </si>
  <si>
    <t>RTB [2027629145] - 4"-DA-B10S-5042 Substituir trechos de tubulação da linha, que apresenta reparos por bandagem</t>
  </si>
  <si>
    <t>SS-1041/2024</t>
  </si>
  <si>
    <t>RTB [2027265971] - 14-DA-B10S-334 Substituir trecho com perda de espessura e com bandagem na linha</t>
  </si>
  <si>
    <t>EST [CONJUNTO] - PC-0186 - Substituir trecho de linha</t>
  </si>
  <si>
    <t>SS-989/2024</t>
  </si>
  <si>
    <t>EBP [2029269571] - LC-161 Fabricação de Guarda-Corpo - P01B - 4° PISO</t>
  </si>
  <si>
    <t>SS-982/2024</t>
  </si>
  <si>
    <t>EBP [2029269567] - LC-154 Fabricação de Guarda-Corpo - P01A - 1° Piso</t>
  </si>
  <si>
    <t>SS-984/2024</t>
  </si>
  <si>
    <t>EBP [2029269570] - LC-156 Fabricação de Guarda-Corpo - P01A - 3° PISO</t>
  </si>
  <si>
    <t>SS-781/2024</t>
  </si>
  <si>
    <t>EBP [Conjunto] - LP301/531/532 - 8"-P-G2-029 / 069 / 230 - TROCA DE ESTOJOS (Jusante XV-1210009J)</t>
  </si>
  <si>
    <t>SS-610/2024</t>
  </si>
  <si>
    <t>STP [2029317542] - PC-0017 - Plano de Pintura do M-07 - 1º Piso</t>
  </si>
  <si>
    <t>SS-1255/2024</t>
  </si>
  <si>
    <t>EBP [CONJUNTO] - Realizar tratamento e pintura na linha de 6" do sistema de drenagem aberta</t>
  </si>
  <si>
    <t>SS-709/2024</t>
  </si>
  <si>
    <t>IST [2028460904] - A chapa do piso da estrutura do Tanque TQ-600009 (1ª elevação 34203 - Ré/BE do módulo), está apresentando corrosão severa, por erosão e furos-</t>
  </si>
  <si>
    <t>SS-44/2025</t>
  </si>
  <si>
    <t>EBP [2025874514] - LP-168 - LV-1223005A1 - Substituir válvula</t>
  </si>
  <si>
    <t>SS-172/2025</t>
  </si>
  <si>
    <t>ROB [2030093724] - LC_0918_RTI_13952604-2-41_ Encamisar com chapas calandradas a região com furo/rasgo na estrutura tubular do Turret</t>
  </si>
  <si>
    <t>STP [2018012044] - PC-1087 - Fixar suporte com guia</t>
  </si>
  <si>
    <t>STP [2029269562] - LC-135 Recompor grades de piso do topo do SG-122302B - GRADE DE PISO</t>
  </si>
  <si>
    <t>SS-45/2025</t>
  </si>
  <si>
    <t>EBP [2025874543] - LP-169 - LV-1223005A2 - Substituir válvula</t>
  </si>
  <si>
    <t>SS-1627/2024</t>
  </si>
  <si>
    <t>EBP [2025456337] - LP-062 - SVET-1251408 - Substituir válvula (jusante PSV-1251001A)</t>
  </si>
  <si>
    <t>SS-1662/2024</t>
  </si>
  <si>
    <t>EBP [2029267536] - LC-020 Substituir Unidade de Sewage (ZE 14791409)</t>
  </si>
  <si>
    <t>SS-1282/2025</t>
  </si>
  <si>
    <t>STP [2026392672] - LP 139 - T25-GL-0012: Válvula travada aberta</t>
  </si>
  <si>
    <t>SS-1945/2024</t>
  </si>
  <si>
    <t>STP [2029878708] - PC-0698 - Plano de Pintura do M-02C - 2º Piso</t>
  </si>
  <si>
    <t>SS-1833/2024</t>
  </si>
  <si>
    <t>EST [2029208922] - LC-391 V-1350243 Substituir válvula</t>
  </si>
  <si>
    <t>SS-2186/2024</t>
  </si>
  <si>
    <t>EST [2029993679] - LC_1093 - Recompor a integridade dos suportes das linhas de saída dos cilindros localizados na região do flare</t>
  </si>
  <si>
    <t>SS-1617/2024</t>
  </si>
  <si>
    <t>EBP [2023002802] - LC-284 AC-5252558/B Substituir trecho da linha de dreno</t>
  </si>
  <si>
    <t>SS-1770/2024</t>
  </si>
  <si>
    <t>STP [2028233836] - PC-1230 - Substituir trecho de linha</t>
  </si>
  <si>
    <t>SS-214/2025</t>
  </si>
  <si>
    <t>EBP [2028519461] Substituição de guarda corpo FRP</t>
  </si>
  <si>
    <t>SS-1982/2024</t>
  </si>
  <si>
    <t>STP [CONJUNTO] - PC-1175 - Realizar preenchimento de solda</t>
  </si>
  <si>
    <t>SS-1995/2024</t>
  </si>
  <si>
    <t>EST [2029974819] - LC_1014_ZF_14114361_Reparar apoio da grade de piso 04/22 - Baleeira 1BB.</t>
  </si>
  <si>
    <t>SS-1665/2024</t>
  </si>
  <si>
    <t>EBP [2029277332] - LC-022 Substituir linhas de drenagem P05A/B por FRP (ZE 15036366)</t>
  </si>
  <si>
    <t>SS-2052/2024</t>
  </si>
  <si>
    <t>EBP [2028985506] - LC-528 Realizar reparo/ substituição da escada de acesso EL. 34203 x 40403, com furo</t>
  </si>
  <si>
    <t>SS-1348/2025</t>
  </si>
  <si>
    <t>STP [2029667754] - LP 084 - Subst linha 20"-DN-T131806-01E01 overboard (PP-2026)</t>
  </si>
  <si>
    <t>SS-2162/2024</t>
  </si>
  <si>
    <t>EBP [2029441052] - LC-575 Trocar a seção da viga primária, suportes e reforços, entre as filas 1 e 2</t>
  </si>
  <si>
    <t>SS-1728/2024</t>
  </si>
  <si>
    <t>EST [2027363751] - LP-082 - V-5111506 - Substituir válvula (jusante FV-5111011)</t>
  </si>
  <si>
    <t>SS-2132/2024</t>
  </si>
  <si>
    <t>ROB [2029990787] - LC_1043 - corrosão moderada na conexão com a viga principal da elevação. Recomenda-se pintura.</t>
  </si>
  <si>
    <t>SS-1673/2024</t>
  </si>
  <si>
    <t>STP [2029868391 ] - PC-0938 - Instalar suportes de Analisadores de Gás no M-06</t>
  </si>
  <si>
    <t>SS-2176/2024</t>
  </si>
  <si>
    <t>STP [2029992199] - LC_1071 - Recompor integridade estrutural da linha 2""-WW-A8-506 do ISO 12-001.</t>
  </si>
  <si>
    <t>SS-2178/2024</t>
  </si>
  <si>
    <t>STP [2029992200] - LC_1083 - Adequar os suportes (SF 26 e SF 27) para restabelecer o contato com a viga de sustentação da tubulação 14" F B10 262, do sistema flare de baixa TB 020B</t>
  </si>
  <si>
    <t>SS-152/2025</t>
  </si>
  <si>
    <t>ROB [2026373594] - LC_0912_Fabricar e instalar placa de orifício a jusante da BDV-1223401, conforme especificação em anexo * 04.05.2022 07:59:44 Carla Cristina Siqueira Silva</t>
  </si>
  <si>
    <t>SS-1718/2024</t>
  </si>
  <si>
    <t>EBP [2029597545] - LP-293 - FE-1251021 - Substituir placa</t>
  </si>
  <si>
    <t>SS-1796/2024</t>
  </si>
  <si>
    <t>STP [2025792907] - LP-468 - VET-5124710 - Substituir Válvula</t>
  </si>
  <si>
    <t>SS-375/2025</t>
  </si>
  <si>
    <t>EST [PLANEJAMENTO]</t>
  </si>
  <si>
    <t>SS-1724/2024</t>
  </si>
  <si>
    <t>STP [2029661131] - LP-560 - SG-122302A - Modificação interna</t>
  </si>
  <si>
    <t>SS-2127/2024</t>
  </si>
  <si>
    <t>STP [2027979430] - PC-1095 - Substituir trecho de linha</t>
  </si>
  <si>
    <t>SS-1733/2024</t>
  </si>
  <si>
    <t>EST [2025263229] - LC-220 XV-1223558 Substituir válvula</t>
  </si>
  <si>
    <t>SS-1885/2024</t>
  </si>
  <si>
    <t>EBP [2029571112] - LP-681 - XV-1251002B - Substituir Válvula</t>
  </si>
  <si>
    <t>SS-1991/2024</t>
  </si>
  <si>
    <t>EBP [2022944164] - LP-138 - V-5135500 - Substituir válvula (saída P-513503)</t>
  </si>
  <si>
    <t>SS-1932/2024</t>
  </si>
  <si>
    <t>STP [CONJUNTO] - PC-1196 - Substituir estojos</t>
  </si>
  <si>
    <t>SS-2149/2024</t>
  </si>
  <si>
    <t>EBP [2029183596] - LC-573 Trocar as 4 seções da viga entre as filas 1 e 5 - Abas da viga primária - Fila D</t>
  </si>
  <si>
    <t>SS-126/2025</t>
  </si>
  <si>
    <t>EBP [2029597831] - LP-313 - FIT-5412001A-Criar Ponto Amostragem (ZE 14199995)</t>
  </si>
  <si>
    <t>SS-1808/2024</t>
  </si>
  <si>
    <t>RTB [2026202901]Substituir as linhas 2-DA-B10S-3901, 2-DA-B10S-3902, 2-DA-B10S-3500, 6-IW-B10S-037, 6-IW-B10S-038, 6-IW-B10S-039 e 10-IW-B10S-039</t>
  </si>
  <si>
    <t>SS-409/2025</t>
  </si>
  <si>
    <t>STP [2024129524] - LP-588 - 6"-SW-B12-1075 - Substituir Junta</t>
  </si>
  <si>
    <t>SS-1849/2024</t>
  </si>
  <si>
    <t>STP [2029676209] - LP-714 - P-1231002 - Adequar Permutador Contra Sobrepressão</t>
  </si>
  <si>
    <t>SS-2164/2024</t>
  </si>
  <si>
    <t>EBP [2029453152] - LC-577 Trocar a seção da viga primária, suportes e reforços, entre as filas 3 e 4</t>
  </si>
  <si>
    <t>SS-18/2025</t>
  </si>
  <si>
    <t>IST [2022601070] Realizar tratamento mecânico e pintura dos suportes da linha 10"-DA-B10S-5115 nas posições S01, S02 e S03 do ANEXO 01 da nota ZR. Linha localizada no 4º piso do módulo P06.</t>
  </si>
  <si>
    <t>SS-358/2025</t>
  </si>
  <si>
    <t>STP [2030092838] - LC_0925 - Remover spool da TV-1223826 do TCC e instalar no lugar da TV-1223426 do TC-A</t>
  </si>
  <si>
    <t>SS-2072/2024</t>
  </si>
  <si>
    <t>EBP [2024394450] - LP-157 - LV-1233001A - Substituir válvula</t>
  </si>
  <si>
    <t>SS-188/2025</t>
  </si>
  <si>
    <t>EBP [2028286170] - ESTRUTURAS - Tratamento e pintura em ESTRUTURA M04</t>
  </si>
  <si>
    <t>SS-1799/2024</t>
  </si>
  <si>
    <t>STP [2029226129] - LP-603 - VET-1223001 - Substituir Válvula - Nota ZF:15375724</t>
  </si>
  <si>
    <t>SS-2073/2024</t>
  </si>
  <si>
    <t>EBP</t>
  </si>
  <si>
    <t>SS-1875/2024</t>
  </si>
  <si>
    <t>EBP [2029944097] - LC-497 Realizar serviços do plano de pintura do módulo 02B setor 02</t>
  </si>
  <si>
    <t>SS-1992/2024</t>
  </si>
  <si>
    <t>STP [2029597364] - LP-142 - XV-1223561 - Substituir válvula</t>
  </si>
  <si>
    <t>SS-1725/2024</t>
  </si>
  <si>
    <t>EBP [2029707739] - LP-567 - 6"-P-G2-2512 Substituir estojos (Montante XV-1210009L)</t>
  </si>
  <si>
    <t>SS-2041/2024</t>
  </si>
  <si>
    <t>STP [2019862064] - PC-1126 - Substituir trecho de linha</t>
  </si>
  <si>
    <t>SS-1715/2024</t>
  </si>
  <si>
    <t>STP [2028791329] - LP-178 - SVET-1223592 - Substituir válvula (jusante PSV-1223006B)</t>
  </si>
  <si>
    <t>SS-1716/2024</t>
  </si>
  <si>
    <t>EBP [2022150572] - LP-189 - V-1223479 - Substituir válvula (Bloqueio LIT-1223004)</t>
  </si>
  <si>
    <t>SS-1809/2024</t>
  </si>
  <si>
    <t>RTB [2029416549] Substituir válvulas de drenos e vents da linha 8"-IW-G32-020.</t>
  </si>
  <si>
    <t>SS-1818/2024</t>
  </si>
  <si>
    <t>EBP [2029904807] Realizar reparo definitivo ou substituir trechos das linhas 2"-DA-B10S-848, 2"-DA-B10S-429, 2"-DA-B10S-968, 2"-DA-B10S-969 e 2"-DA-B10S-372</t>
  </si>
  <si>
    <t>SS-1787/2024</t>
  </si>
  <si>
    <t>STP [2026531865] - LP-287 - PV-1251015 - Substituir Válvula</t>
  </si>
  <si>
    <t>SS-1801/2024</t>
  </si>
  <si>
    <t>STP [2027300781] Substituição dos trechos de tubulações e válvulas</t>
  </si>
  <si>
    <t>SS-1905/2024</t>
  </si>
  <si>
    <t>STP [2029783565] - PC-1240 - Fixar suporte com guia</t>
  </si>
  <si>
    <t>SS-1870/2024</t>
  </si>
  <si>
    <t>STP [2029670507] - LC-434 VET-602013 Substituir válvula</t>
  </si>
  <si>
    <t>SS-1811/2024</t>
  </si>
  <si>
    <t>RTB [2027353412] Reparar painéis piso gradeado próximo ao SG V-121201</t>
  </si>
  <si>
    <t>SS-129/2024</t>
  </si>
  <si>
    <t>DL[2028904698] - [ZR 14690588-1.1] Linha 4"-P-B10-299: Subst. Trecho</t>
  </si>
  <si>
    <t>SS-60/2024</t>
  </si>
  <si>
    <t>DL[2028187381] - V-122302: Insp Int NR-13</t>
  </si>
  <si>
    <t>SS-68/2024</t>
  </si>
  <si>
    <t>DL[2027299803] - SDV-1223013: Subst. Válv.</t>
  </si>
  <si>
    <t>SS-74/2024</t>
  </si>
  <si>
    <t>DL[2028088168] - FX-1244503: Subst. Trecho Reto</t>
  </si>
  <si>
    <t>SS-103/2024</t>
  </si>
  <si>
    <t>DL[2028901308] - [ZR 13458176-30.30/45/46/47] Linhas 1 ½"-P-C10-458/488/487: Subst. Trechos</t>
  </si>
  <si>
    <t>SS-128/2024</t>
  </si>
  <si>
    <t>DL[2028904686] - [ZR 14694196-1.1] Linha 6"-P-B10-201: Subst. Trecho</t>
  </si>
  <si>
    <t>SS-123/2024</t>
  </si>
  <si>
    <t>DL[2028903753] - [ZR 14296770-6.6] Linhas 12"-P-B10-072/073 e 16"-P-B10-006/007: Reestab. a Integrid. Física da Tub. e Recomp. o Isol. Térmico</t>
  </si>
  <si>
    <t>SS-118/2024</t>
  </si>
  <si>
    <t>DL[2028898655] - [ZR 14240645-8.9] Linha ½¿-IA-B3-038: Subst. Conexões</t>
  </si>
  <si>
    <t>STP [2028961149] - LP-146 - V-T-1233001/T-1233001 - Vaso Depurador e Torre Contatora de Glycol - Apoiar Insp. Int. NR13</t>
  </si>
  <si>
    <t>SS-614/2024</t>
  </si>
  <si>
    <t>STP [2029317926] - PC-0021 - Plano de Pintura do M-10 - 1º Piso</t>
  </si>
  <si>
    <t>SS-265/2024</t>
  </si>
  <si>
    <t>EBP [2024126220] - LP-066 - FT-Z-1251001 A/B - Instalar de Válvula de Controle a Montante</t>
  </si>
  <si>
    <t>SS-267/2024</t>
  </si>
  <si>
    <t>EBP [2024232348] - LP-117 - UH-1223001C- Sanar Vazamento Tubbing</t>
  </si>
  <si>
    <t>STP [2028704655] - LP-139 - V-5135001 - Vaso de Gás Combustível - Apoiar Insp. Int. NR13</t>
  </si>
  <si>
    <t>SS-578/2024</t>
  </si>
  <si>
    <t>EBP [2029383598] - LP485 - 6"-F-B10S-251 Substituir trecho de tubulação</t>
  </si>
  <si>
    <t>SS-436/2024</t>
  </si>
  <si>
    <t>STP [2029332506] - LP146 - XV-1223583 Substituir válvula</t>
  </si>
  <si>
    <t>SS-634/2024</t>
  </si>
  <si>
    <t>EBP [2027715569] - LP-351 - 6"-W-B10-012 - Substituir Trecho de Tubulação</t>
  </si>
  <si>
    <t>SS-31/2024</t>
  </si>
  <si>
    <t>EBP [2029183593] - P-07 Corrosão severa na viga primária e suportes. Recomenda-se no mínimo substituição do flange inferior da viga (aba), podendo ser substituido o trecho inteiro.</t>
  </si>
  <si>
    <t>SS-658/2024</t>
  </si>
  <si>
    <t>EBP [2027979002] - LP-335 - 2"-F-BX18-113 - Substituir Trecho de Tubulação</t>
  </si>
  <si>
    <t>SS-664/2024</t>
  </si>
  <si>
    <t>STP [2024420345] - LP-396 - 10"-DA-B9-1561 - Substituir Trecho de Tubulação</t>
  </si>
  <si>
    <t>SS-678/2024</t>
  </si>
  <si>
    <t>EBP [2029317938] - PC-0040 - Caldeiraria de estrutura do M-16 - Main Deck Boreste</t>
  </si>
  <si>
    <t>SS-186/2024</t>
  </si>
  <si>
    <t>EBP [2027786882] - LC 377 - Subst. o tampão acoplado ao manifold de instrumentos da linha 1"-IA-B3-113.</t>
  </si>
  <si>
    <t>SS-171/2024</t>
  </si>
  <si>
    <t>EBP [2027781412] - LC 335 - Tratar e pintar todos os suportes das linhas dos bicos pulverizadores das bombas B-122302-A e B do sistema de dilúvio da ADV-19</t>
  </si>
  <si>
    <t>SS-393/2024</t>
  </si>
  <si>
    <t>STP [2028958545] - LP-277 - SDV-1210016D - Substituir Válvula</t>
  </si>
  <si>
    <t>SS-596/2024</t>
  </si>
  <si>
    <t>EBP [2027809098] - LC_165 - Restaurar a integridade das bases de apoio dos berços do vaso V-123301</t>
  </si>
  <si>
    <t>SS-550/2024</t>
  </si>
  <si>
    <t>STP [2029357585] - LP 310 - IBAMA - Projeto para Eliminar Descarte Contingencial - PARADA</t>
  </si>
  <si>
    <t>SS-584/2024</t>
  </si>
  <si>
    <t>STP [2028881150] - LP_109 - Substituir trecho da linha 12"-COP-530 da Casa de Bombas da Plataforma P-31</t>
  </si>
  <si>
    <t>SS-312/2024</t>
  </si>
  <si>
    <t>STP [2029267530] - LP430 - 3/4"-F-B10S-2514 Substituir trecho de tubulação</t>
  </si>
  <si>
    <t>SS-373/2024</t>
  </si>
  <si>
    <t>EBP [2029162602] - LP-599 - V-UC-1231001A-01 - Realizar Retrofit Scrubber da Compressão</t>
  </si>
  <si>
    <t>SS-458/2024</t>
  </si>
  <si>
    <t>STP [2029163893] - LP-458 - Falha na linha que interliga o tubulão do flare de baixa para o coletor.</t>
  </si>
  <si>
    <t>SS-586/2024</t>
  </si>
  <si>
    <t>EBP [CONJUNTO] - Substituição de trechos, conexões e válvulas de linhas diversas de ½" do Sistema de Ar Comprimido</t>
  </si>
  <si>
    <t>SS-302/2024</t>
  </si>
  <si>
    <t>EBP [2029263009] - LP038 - FX/FY-1231010N Substituir Trecho-Reto</t>
  </si>
  <si>
    <t>SS-170/2024</t>
  </si>
  <si>
    <t>EBP [2027781416] - LC 327 - Tratar e pintar todos os suportes das linhas dos bicos pulverizadores do tanque TQ-513302A</t>
  </si>
  <si>
    <t>SS-334/2024</t>
  </si>
  <si>
    <t>EBP [2028878626] - LP009 - V-122501 Apoiar Inspeção NR-13</t>
  </si>
  <si>
    <t>SS-377/2024</t>
  </si>
  <si>
    <t>EBP [2029332511] - LP149 - XV-1223586 Substituir válvula</t>
  </si>
  <si>
    <t>SS-39/2024</t>
  </si>
  <si>
    <t>DL[2022562964] - PSE-5412028: Manutenir Válvula</t>
  </si>
  <si>
    <t>SS-70/2024</t>
  </si>
  <si>
    <t>DL[2028089669] - PV-1223108B: Subst. válvula a montante</t>
  </si>
  <si>
    <t>SS-618/2024</t>
  </si>
  <si>
    <t>STP [2026162344] - LP-331 - 2"-SW-B12-1175 - Substituir Trecho de Tubulação</t>
  </si>
  <si>
    <t>SS-348/2024</t>
  </si>
  <si>
    <t>STP [2028877548] - LP015 - P-123303A Apoiar Inspeção NR-13</t>
  </si>
  <si>
    <t>SS-536/2024</t>
  </si>
  <si>
    <t>RTB [2028472701] - Identificado que toda viga H.2 entre 1 e 0.4 está apresentando erosão e perda de material. Recomenda-se substituição de toda seção. * * Localização: * Viga Eixo</t>
  </si>
  <si>
    <t>SS-252/2024</t>
  </si>
  <si>
    <t>EST [2023206789] - LP-010 - PSV-1223013 - Instalar PSV Reserva</t>
  </si>
  <si>
    <t>SS-301/2024</t>
  </si>
  <si>
    <t>EBP [2029262217] - LP037 - FX/FY-1231010M Substituir Trecho-Reto</t>
  </si>
  <si>
    <t>SS-513/2024</t>
  </si>
  <si>
    <t>EST [2027933399] - LP_0044_RTI_15167514-1-1_Lança do Flare: Subst. painéis dos heat shields</t>
  </si>
  <si>
    <t>SS-105/2024</t>
  </si>
  <si>
    <t>DL[2028901322] - [ZR 14031385-2.2] TA-541201: Tratar e Pintar Suportes</t>
  </si>
  <si>
    <t>SS-92/2024</t>
  </si>
  <si>
    <t>DL[2028881614] - [ZR 13827103-9.29] Linha 4"-F-B10-111: Subst. Trecho</t>
  </si>
  <si>
    <t>EBP [2029263008] - LP035 - FX/FY-1231010K Substituir Trecho-Reto</t>
  </si>
  <si>
    <t>SS-176/2024</t>
  </si>
  <si>
    <t>EBP [2027781653] - LC 345 - Tratar e pintar suporte de sustentação das linhas 3"-IA-B3-021 e 1"-IA-B3-044</t>
  </si>
  <si>
    <t>SS-660/2024</t>
  </si>
  <si>
    <t>SS-55/2024</t>
  </si>
  <si>
    <t>EBP [2027960847] - TO-122302-A: Insp Int NR-13 e RTIs</t>
  </si>
  <si>
    <t>SS-319/2024</t>
  </si>
  <si>
    <t>STP [Conjunto] - Substituir Válvulas no Manifold de Diesel no M-07</t>
  </si>
  <si>
    <t>SS-355/2024</t>
  </si>
  <si>
    <t>EBP [2029332513] - LP150 - XV-1223594 Substituir válvula</t>
  </si>
  <si>
    <t>SS-309/2024</t>
  </si>
  <si>
    <t>EST [2029267124] - LP408 - 4"-DF-B10S-2591 Substituir trecho de tubulação</t>
  </si>
  <si>
    <t>SS-115/2024</t>
  </si>
  <si>
    <t>DL[2028893019] - [ZR 14240645-2.3] Linha ½¿-IA-B3-027: Subst. Conexões</t>
  </si>
  <si>
    <t>SS-193/2024</t>
  </si>
  <si>
    <t>EBP [2027570208] - LC 599 - Realizar tratamento mecânico e pintura no suporte S03 da linha 3/4"-DO-E8-030.</t>
  </si>
  <si>
    <t>SS-82/2024</t>
  </si>
  <si>
    <t>DL[2028880950] - [ZR 12287057-1.1] V-Z-123301: Tratar e Pintar Stand Pipes</t>
  </si>
  <si>
    <t>SS-110/2024</t>
  </si>
  <si>
    <t>DL[2028901969] - [ZR 12873458-8.15] Linhas 20"-F-B10-126 e 6"-F-B10-275: Tratar e Pintar</t>
  </si>
  <si>
    <t>STP [2028961154] - LP-151 - V-Z-5412001 - Vaso da Unid de Compressão da FGRU - Apoiar Insp. Int. NR13</t>
  </si>
  <si>
    <t>SS-376/2024</t>
  </si>
  <si>
    <t>STP [Conjunto] - Realizar tratamento mecânico, pintura e preservação dos Estojos do Header do Sistema de Coleta</t>
  </si>
  <si>
    <t>SS-272/2024</t>
  </si>
  <si>
    <t>EBP [2026491083] - LP-129 - PN-5143001 - Adequação dos relés auxiliares</t>
  </si>
  <si>
    <t>SS-34/2024</t>
  </si>
  <si>
    <t>EBP [2029183596] - P-07 Corrosão severa nas abas da viga primária na fila D. Trocar as 4 seções da viga entre as filas 1 e 5.Localização: ELEV. +9980 - Viga primária. Fila: (D).</t>
  </si>
  <si>
    <t>SS-365/2024</t>
  </si>
  <si>
    <t>STP [2028962014] - LP-221 - T-1235001B - Torre Contactora Amina B - Apoiar Insp. Int. NR13</t>
  </si>
  <si>
    <t>SS-492/2024</t>
  </si>
  <si>
    <t>EBP [Conjunto] - LP397 - 4"-PC-B32-2525 / 2526 / 2813 Substituir estojos e porcas</t>
  </si>
  <si>
    <t>SS-326/2024</t>
  </si>
  <si>
    <t>ROB [2029252853] -Realizar revisão técnica do BP para o levantamento do plano de infraestrutura, para o Projeto do Barco de Acomodação da P-54.</t>
  </si>
  <si>
    <t>SS-524/2024</t>
  </si>
  <si>
    <t>EBP [2027154292] - Recomenda-se tratamento e pintura da estrutura, colunas e contraventamentos do M-03 (Eixo 5)</t>
  </si>
  <si>
    <t>SS-528/2024</t>
  </si>
  <si>
    <t>EBP [2023080391] - LC 627 - Tratar e Pintar a Linha 4"-FW-A6-061, incluindo a peça de passagem pelo piso, que apresentam corrosão atmosférica leve</t>
  </si>
  <si>
    <t>SS-1937/2024</t>
  </si>
  <si>
    <t>STP [2020881457] - PC-1130 - Substituir trecho de linha</t>
  </si>
  <si>
    <t>SS-2103/2024</t>
  </si>
  <si>
    <t>EBP [2029457006 ][Conjunto] - LC-558 Substituir pilar 3 com corrosão severa</t>
  </si>
  <si>
    <t>SS-949/2025</t>
  </si>
  <si>
    <t>STP [2030094002] - LP_0353_EXT_ZS_14755521_Apoio à Inspeção NR-13 no VASO SG-122304-B</t>
  </si>
  <si>
    <t>SS-1539/2024</t>
  </si>
  <si>
    <t>EBP [2029277580] - LC-297 4"-DA-B10S-3097 Substituir trecho danificado da linha</t>
  </si>
  <si>
    <t>SS-1767/2024</t>
  </si>
  <si>
    <t>STP [2029889479] - PC-0761 - Remover tubulações</t>
  </si>
  <si>
    <t>SS-2152/2024</t>
  </si>
  <si>
    <t>ROB [2029991831] - LC_1058 - tratar e pintar trecho da tubulação 3/4"-hold que se encontra com descascamento da pintura e corrosão. Linha de diesel do deck de compressores.</t>
  </si>
  <si>
    <t>SS-1544/2024</t>
  </si>
  <si>
    <t>STP [2025257954] - LC-334 SDV-1233009B Substituir válvula (V-T-123301B)</t>
  </si>
  <si>
    <t>SS-2062/2024</t>
  </si>
  <si>
    <t>SS-1558/2024</t>
  </si>
  <si>
    <t>EST [2029096965] - LC-341 FV-1251240 Substituir válvula</t>
  </si>
  <si>
    <t>STP [2028122940]- Desativação e remoção de TGc e estruturas</t>
  </si>
  <si>
    <t>SS-1976/2024</t>
  </si>
  <si>
    <t>EBP [CONJUNTO] - PC-1173 - Realizar preenchimento de solda</t>
  </si>
  <si>
    <t>SS-1626/2024</t>
  </si>
  <si>
    <t>STP [2025703213] - LP-061 - SDV-1251001 - Substituir válvula</t>
  </si>
  <si>
    <t>SS-2032/2024</t>
  </si>
  <si>
    <t>STP [2017631239] - PC-1088 - Substituir trecho de linha</t>
  </si>
  <si>
    <t>SS-1545/2025</t>
  </si>
  <si>
    <t>IST [2030532661] - Barco Acomodação - Identificado que a viga que suporta algumas eletrocalha está com DESMOBILIZAÇÃO DE 2 MTA'S, DESMONTAGEM DOS INTERNOS E CORTES E MOVIMENTAÇÃO DE PEDAÇOS MENORES</t>
  </si>
  <si>
    <t>SS-1998/2024</t>
  </si>
  <si>
    <t>EST [2027413985] - LC_1017_ZF_14154828_Reparo nas grades de piso 19/22 doTurret - áreas A02, A03, A04 e A05.</t>
  </si>
  <si>
    <t>SS-1554/2024</t>
  </si>
  <si>
    <t>EBP [2026503876] - LC-032 Realizar adequação do ponto de amostragem de gás do separador de teste(ZE 12150722)</t>
  </si>
  <si>
    <t>SS-1587/2024</t>
  </si>
  <si>
    <t>EBP [2026142647] Módulo C30 - Setor 03 - Reparar/Substituir trecho das linhas. e conexões.</t>
  </si>
  <si>
    <t>SS-911/2025</t>
  </si>
  <si>
    <t>STP [2029528703] - LP 031 - T74-FX/FY-0100B_Substituir Trecho Reto (8'' 1500#)</t>
  </si>
  <si>
    <t>SS-1616/2024</t>
  </si>
  <si>
    <t>STP[2029277998] - LC-258 PSV's -1224572 /573 / 574 Substituir válvulas (Quebra Vácuo - QV) para TQ-631102S</t>
  </si>
  <si>
    <t>SS-1559/2024</t>
  </si>
  <si>
    <t>EST [2029096962] - LC-342 FV-1251250 Substituir válvula</t>
  </si>
  <si>
    <t>SS-268/2025</t>
  </si>
  <si>
    <t>EBP [2028578943] Substituir Grade de Piso</t>
  </si>
  <si>
    <t>SS-1592/2024</t>
  </si>
  <si>
    <t>EBP [2028826524] Módulo 03 setor02 - Reparar/Substituir trecho das linhas.</t>
  </si>
  <si>
    <t>SS-1090/2025</t>
  </si>
  <si>
    <t>EBP[2030148439] -Conjunto de OM Estruturas Módulo-07 - Instalar proteção coletiva na parte superior anexa ao guarda corpo de projeção a escada de marinheiro</t>
  </si>
  <si>
    <t>SS-1529/2024</t>
  </si>
  <si>
    <t>EBP [2023002778] - LC-288 2"-DA-B10S-1545 Substituir trecho da linha</t>
  </si>
  <si>
    <t>STP [2029258082] - LC-205 P02B Instalar pino nas grades de piso da passarela de acesso ao P12 (Piperack)</t>
  </si>
  <si>
    <t>SS-1747/2024</t>
  </si>
  <si>
    <t>STP [2029882306] - PC-0734 - Remover tubulação M-01</t>
  </si>
  <si>
    <t>SS-1594/2024</t>
  </si>
  <si>
    <t>STP [CONJUNTO] Módulo 07 setor02 - Reparar/Substituir trecho da linha .</t>
  </si>
  <si>
    <t>SS-1883/2024</t>
  </si>
  <si>
    <t>STP [2029571109] - LP-679 - VET-1251008 - Substituir Válvula</t>
  </si>
  <si>
    <t>STP [2029277342] - LC-119 Realizar reparo nas escadas de acesso do Upper P/Lower</t>
  </si>
  <si>
    <t>SS-2034/2024</t>
  </si>
  <si>
    <t>EBP [2029435667] - LC-515 Reparo de caldeiraria, tratamento e pintura no contraventamento e borboleta (próximo do FT-511103 A na 2ª elevação)</t>
  </si>
  <si>
    <t>SS-1729/2024</t>
  </si>
  <si>
    <t>STP [2028694127] - LP-084 - BDV-1231103A - Substituir válvula</t>
  </si>
  <si>
    <t>SS-1843/2024</t>
  </si>
  <si>
    <t>STP [2023611502] - LP-498 - 16"-IW-B9-7506 - Instalar Cupom de Corrosão</t>
  </si>
  <si>
    <t>SS-1666/2024</t>
  </si>
  <si>
    <t>SS-1610/2024</t>
  </si>
  <si>
    <t>EBP [2029277583] - LC-193 P03B Realizar melhorias na iluminação da UMS (DROPS)</t>
  </si>
  <si>
    <t>STP [2029269549] - LC-241 P07 Item 08 Substituir grade de piso na área da Plataforma do tanque BB EL.44203</t>
  </si>
  <si>
    <t>SS-1229/2025</t>
  </si>
  <si>
    <t>STP [2029597538] - LP 247 - [PP-2026] T22-BU-0020: Subst. Valvula</t>
  </si>
  <si>
    <t>SS-1762/2024</t>
  </si>
  <si>
    <t>EBP [2029063204] - PC-1257 - Adequar suporte</t>
  </si>
  <si>
    <t>SS-1670/2024</t>
  </si>
  <si>
    <t>STP[2029867945] - PC-0912 - Instalar suportes de Analisadores de Gás no M-13</t>
  </si>
  <si>
    <t>SS-1865/2024</t>
  </si>
  <si>
    <t>STP [2029277659] - LC-402 V-12101183 Substituir válvula (VENT LP-122301G)</t>
  </si>
  <si>
    <t>SS-1492/2024</t>
  </si>
  <si>
    <t>EBP [2029277336] - LC-261 P05B 2º Piso Realizar reparo no piso</t>
  </si>
  <si>
    <t>SS-1498/2024</t>
  </si>
  <si>
    <t>EBP [2029277339] - LC-270 Substituir estruturas da sala de transformadores do P-05B</t>
  </si>
  <si>
    <t>SS-1570/2024</t>
  </si>
  <si>
    <t>PRO [2029422884] - LC 050 - Refazer a suportação da linha ½"-CNI-B3-014</t>
  </si>
  <si>
    <t>SS-1413/2024</t>
  </si>
  <si>
    <t>EBP [2029258080] - LC-244 P01B Plat. Painel hidráulico EL.34203</t>
  </si>
  <si>
    <t>SS-1924/2024</t>
  </si>
  <si>
    <t>STP [2027340224] - PC-1185 - Substituir trecho de linha</t>
  </si>
  <si>
    <t>SS-1427/2024</t>
  </si>
  <si>
    <t>STP [Conjunto] -LC-495 Delineamento de RTI´s de Caldeiraria do sistema de drenagem aberta do Módulo M02B</t>
  </si>
  <si>
    <t>STP [002028215100] - LP-167 - 4"-PC-B9-158 - Substituir Trecho de Tubulação</t>
  </si>
  <si>
    <t>SS-1477/2024</t>
  </si>
  <si>
    <t>EST [2025260653] - LC-201 VET-1212453 Substituir válvula</t>
  </si>
  <si>
    <t>SS-1493/2024</t>
  </si>
  <si>
    <t>EBP [2029277498] - LC-262 UMS P05A Reparar caixas de drenagem</t>
  </si>
  <si>
    <t>SS-1407/2024</t>
  </si>
  <si>
    <t>EBP [2029267539] - LC-235 Plataforma dos SG's EL.34203 Substituir/reparar grade de piso</t>
  </si>
  <si>
    <t>SS-1409/2024</t>
  </si>
  <si>
    <t>STP [2029258082] - LC-236 P02B Plataforma dos Painéis EL.41703 Substituir/reparar grade de piso</t>
  </si>
  <si>
    <t>SS-349/2025</t>
  </si>
  <si>
    <t>EBP [2028853685] - LP-545 - SDV-5125004 Substituir válvula</t>
  </si>
  <si>
    <t>SS-2040/2024</t>
  </si>
  <si>
    <t>EBP [2026446391] - LC-521 Reparo de caldeiraria, tratamento e pintura na estrutura de fixação nas duas extremidades da escada</t>
  </si>
  <si>
    <t>SS-1565/2024</t>
  </si>
  <si>
    <t>SS-1394/2024</t>
  </si>
  <si>
    <t>EBP [2022586030] - LC-017 P-UC-123101A-04 Substituir permutador (ZE 12146053)</t>
  </si>
  <si>
    <t>SS-1641/2025</t>
  </si>
  <si>
    <t>IST [2025589521] - Substituir trecho com reparo temporário (abraçadeira Straub) na linha 6"-D-B10S-094</t>
  </si>
  <si>
    <t>SS-1386/2025</t>
  </si>
  <si>
    <t>STP [Conjunto] - M61C - Tratar e pintar</t>
  </si>
  <si>
    <t>SS-373/2025</t>
  </si>
  <si>
    <t>ROB [2028259495] - LC_1197_RTI__Tratar e pintar as tubulações 2"-F-B10-039 e as derivações de 3/4" interligadas a montante das PSV´s do TC-B (3/"-F-B10-29B e 3/4"-F-B10-281B).</t>
  </si>
  <si>
    <t>SS-336/2025</t>
  </si>
  <si>
    <t>EBP [2025845270] - LP-544 - P-UC-123101B-04 Substituir Permutador (ZE 12146053)</t>
  </si>
  <si>
    <t>SS-72/2025</t>
  </si>
  <si>
    <t>EBP [2024372233] - LP-187 - V-12231133 - Substituir válvula (P-122302B)</t>
  </si>
  <si>
    <t>SS-1838/2024</t>
  </si>
  <si>
    <t>STP [2029208922] - LC-392 V-1350244 Substituir válvula</t>
  </si>
  <si>
    <t>SS-1367/2024</t>
  </si>
  <si>
    <t>IST [2029776194] Durante a execução dos serviços no deck das BALSAS de BOMBORDO, foi identificado a necessidade de reparo/substituição dos guarda corpos, coaming e estruturas das balsas.</t>
  </si>
  <si>
    <t>SS-1422/2024</t>
  </si>
  <si>
    <t>PRO [2029331911] - LP 044 - Processamento de material para substituir painéis dos heat shields na lança do Flare</t>
  </si>
  <si>
    <t>SS-1663/2024</t>
  </si>
  <si>
    <t>STP [2025458408] - LP-064 - V-1210756 - Substituir válvula (Montante SDV-1210032B)</t>
  </si>
  <si>
    <t>SS-1428/2024</t>
  </si>
  <si>
    <t>STP [Conjunto] - Delineamento de RTI´s de Caldeiraria do sistema de drenagem aberta do Módulo M03A</t>
  </si>
  <si>
    <t>SS-1480/2025</t>
  </si>
  <si>
    <t>STP [2030475513] - LP-813 - P-1231002 - Preencher Alvéolos internamente ao Casco</t>
  </si>
  <si>
    <t>SS-1456/2024</t>
  </si>
  <si>
    <t>EBP [2029277605] - LC-170 HVAC P05A Substituir conjunto</t>
  </si>
  <si>
    <t>SS-1913/2024</t>
  </si>
  <si>
    <t>STP [2029625486] - PC-0716 - Remover tubulações</t>
  </si>
  <si>
    <t>SS-1450/2024</t>
  </si>
  <si>
    <t>EBP [2025636989] - LC-111 Substituir suportes das eletrocalhas (sala dos transformadores)</t>
  </si>
  <si>
    <t>SS-1635/2024</t>
  </si>
  <si>
    <t>EBP [Conjunto] - LC-455 Substituir Vedação Junta Dresser Descarga (Junta 21)</t>
  </si>
  <si>
    <t>STP [2029366440] - Cabine de aspiração para unidade de produção offshore</t>
  </si>
  <si>
    <t>SS-1389/2024</t>
  </si>
  <si>
    <t>EBP [2024047879] - LC-003 GGI Z-524101A Substituir gerador de gás inerte (ZE 12636519)</t>
  </si>
  <si>
    <t>SS-1364/2024</t>
  </si>
  <si>
    <t>EBP [2029772581] - LC 875 - Tratar e pintar antepara externa ré do Casario da Plataforma P-31</t>
  </si>
  <si>
    <t>STP [2029277493] - LC-151 5º Piso P-06 Substituir Guarda-Corpo Bombordo</t>
  </si>
  <si>
    <t>SS-1972/2024</t>
  </si>
  <si>
    <t>STP [2029062513] - PC-1220 - Tratar e pintar tubulação</t>
  </si>
  <si>
    <t>SS-1448/2024</t>
  </si>
  <si>
    <t>EBP [Conjunto] - Delineamento de RTI´s de Caldeiraria do sistema de drenagem aberta do Módulo M06</t>
  </si>
  <si>
    <t>SS-1501/2024</t>
  </si>
  <si>
    <t>EBP [2029670511] - LC-273 TQ-2C Realizar serviço de reparo e pintura</t>
  </si>
  <si>
    <t>SS-1933/2024</t>
  </si>
  <si>
    <t>STP [2029889538] - PC-0774 - Remover tubulações</t>
  </si>
  <si>
    <t>SS-1350/2024</t>
  </si>
  <si>
    <t>EBP [2026491017] + Conjunto de OM's - Riser Balcony- Setor 01 - Tratamento e pintura em tubulação ,estruturas e acessórios.</t>
  </si>
  <si>
    <t>SS-1356/2024</t>
  </si>
  <si>
    <t>IST [2026324849] N03 BB - REPARO NA ESTRUTURA DA GAIUTA BB DE ACESSO À BOMBA DE INCÊNDIO A, BASE PARA FIXAÇÃO POR PARAFUSO OXIDADA</t>
  </si>
  <si>
    <t>SS-1397/2024</t>
  </si>
  <si>
    <t>EBP [2029267544] - LC-223 P05B Reparar/Substituir estruturas de suportação das grades de piso na plataforma do Mezanino - EL.38203</t>
  </si>
  <si>
    <t>SS-1390/2025</t>
  </si>
  <si>
    <t>IST [2030405260] Reparo de estrutura Bote de Resgate</t>
  </si>
  <si>
    <t>SS-1560/2024</t>
  </si>
  <si>
    <t>EST [2029101225] - LC-343 FV-1251001 Substituir válvula</t>
  </si>
  <si>
    <t>SS-1502/2024</t>
  </si>
  <si>
    <t>EBP [2029670510] - LC-274 TQ-2S Realizar serviço de reparo e pintura</t>
  </si>
  <si>
    <t>SS-1436/2025</t>
  </si>
  <si>
    <t>IME [2029651273] Equipe UTC-20 - Mob Imediata Coord OFFSHORE Acommodation (Equipe Reduzida)</t>
  </si>
  <si>
    <t>SS-1417/2024</t>
  </si>
  <si>
    <t>IMO [2029749090] - EXTRA 11: LC 795 - Substituição de 1 chapa gousset no TG-A 1° Patamar</t>
  </si>
  <si>
    <t>SS-1600/2024</t>
  </si>
  <si>
    <t>IST [2019799150] Tratar e pintar os suportes e trechos da linha 3"-F-B10S-2583, conforme as indicações em vermelho no isométrico 5412.01.039.</t>
  </si>
  <si>
    <t>SS-1161/2025</t>
  </si>
  <si>
    <t>STP [CONJUNTO] - Tanques de Carga 7BE e 6BB - Suprir e processar chapas certificada EPS / ABS</t>
  </si>
  <si>
    <t>SS-980/2025</t>
  </si>
  <si>
    <t>EBP [2029516428] - LC-082 - T71-PSV-0721 - RETIRAR/ INSTALAR - CALIBRAÇÃO</t>
  </si>
  <si>
    <t>SS-1095/2025</t>
  </si>
  <si>
    <t>EBP[2030092538] -Módulo-06 - Suporte de grade de piso com risco de queda, suporte de fixação com corrosão(DROPS ICQO-N2_M6_PO_RV0129_D-25_T)</t>
  </si>
  <si>
    <t>SS-1294/2025</t>
  </si>
  <si>
    <t>STP [2029535619] - LP 269 - [PP-2026]T77-BL-0081: Subst válvula</t>
  </si>
  <si>
    <t>SS-1013/2025</t>
  </si>
  <si>
    <t>EST [CONJUNTO] - LC_0397_PINT_Pintura Sub-área Turret A41.</t>
  </si>
  <si>
    <t>SS-1305/2025</t>
  </si>
  <si>
    <t>EST [2023612882] - LC_1120_RTI_10942921-9-9_ Tratar e pintar os suportes das linhas de incêndio do ISO 10-017.</t>
  </si>
  <si>
    <t>SS-923/2025</t>
  </si>
  <si>
    <t>EBP [2029518423] - LC-032 - T24-PSV-1015 - RETIRAR/ INSTALAR - CALIBRAÇÃO</t>
  </si>
  <si>
    <t>SS-1102/2025</t>
  </si>
  <si>
    <t>EBP[2030092539] -Módulo-06 - Eletrocalha com risco de queda, suporte de fixação com corrosão(DROPS ICQO-N2_M6_PO_RV0129_D-19_T)</t>
  </si>
  <si>
    <t>SS-917/2025</t>
  </si>
  <si>
    <t>EBP [002029519813] - LC-028 - T71-PSV-6607A - RETIRAR/ INSTALAR - CALIBRAÇÃO</t>
  </si>
  <si>
    <t>SS-926/2025</t>
  </si>
  <si>
    <t>EBP [2029516281] - LC-050 - T79-PSV-3003 - RETIRAR/ INSTALAR - CALIBRAÇÃO</t>
  </si>
  <si>
    <t>SS-1023/2025</t>
  </si>
  <si>
    <t>EBP [2028615886] - LC-236 - E-T6201 - Tratar e pintar PINT-5583</t>
  </si>
  <si>
    <t>SS-1219/2025</t>
  </si>
  <si>
    <t>STP [2029675462] - LP 242 - [PP-2026] - T79-BL-2402 - Subst. Valvula</t>
  </si>
  <si>
    <t>SS-966/2025</t>
  </si>
  <si>
    <t>EBP [2029515844] - LC-048 - T31-PSV-1005 - RETIRAR/ INSTALAR - CALIBRAÇÃO</t>
  </si>
  <si>
    <t>SS-988/2025</t>
  </si>
  <si>
    <t>EBP [2029734249] - LC-094 - T18-PSV-1003 RESERVA - RETIRAR/ INSTALAR - CALIBRAÇÃO</t>
  </si>
  <si>
    <t>SS-875/2025</t>
  </si>
  <si>
    <t>EBP [2028185778] Substituição de grade de pisos das rampas de acesso que se encontra avariadas com risco de queda</t>
  </si>
  <si>
    <t>SS-869/2025</t>
  </si>
  <si>
    <t>SBC [2029356088] - P31: Serviços de Baixa Complexidade</t>
  </si>
  <si>
    <t>SS-1195/2025</t>
  </si>
  <si>
    <t>STP [2029592782] - LP 090 - [PP2026]T72-BL-2078: Sub. Valv. Quebrada</t>
  </si>
  <si>
    <t>SS-1295/2025</t>
  </si>
  <si>
    <t>STP [2029535474] - LP 270 - [PP-2026]T77-BL-0082: Subst válvula</t>
  </si>
  <si>
    <t>SS-976/2025</t>
  </si>
  <si>
    <t>EBP [2029516280] - LC-075 - T79-PSV-3001 - RETIRAR/ INSTALAR - CALIBRAÇÃO</t>
  </si>
  <si>
    <t>SS-1236/2025</t>
  </si>
  <si>
    <t>STP [2029607911] - LP 294 - [PP-2026]T61-BL-0119: Subst. Válvula</t>
  </si>
  <si>
    <t>SS-1172/2025</t>
  </si>
  <si>
    <t>EBP[2030092023] - HPU - Instalar proteção coletiva no guarda da rota de fuga do módulo HPU</t>
  </si>
  <si>
    <t>SS-891/2025</t>
  </si>
  <si>
    <t>IST [2030239185] Realizar tratamento mecânico e pintura de preservação, nas chapas estruturais, onde são fixados os amortecedores da cabine de comando, que apresentam corrosão de severa intensidade.</t>
  </si>
  <si>
    <t>SS-1346/2025</t>
  </si>
  <si>
    <t>STP [Conjunto] - Módulo 30D - Tratar e pintar</t>
  </si>
  <si>
    <t>SS-1364/2025</t>
  </si>
  <si>
    <t>EBP [2027377142] - LP 239 - Subst linhas AC-Inox Amina (PP-2026) (ZE-14429614)</t>
  </si>
  <si>
    <t>SS-1178/2025</t>
  </si>
  <si>
    <t>STP [2029812265] - M05 -Instalar suportes SP01-TM05-227 e SP01-TM05-228 da linha 20"-PC-BX16-071, no trecho do FE-1223009</t>
  </si>
  <si>
    <t>SS-1302/2025</t>
  </si>
  <si>
    <t>EST [2030096181] - LC_0991_RTI_14560661-1-2_Substituir os parafusos estojos da união flangeada da válvula de bloqueio à jusante da SDV-1223311</t>
  </si>
  <si>
    <t>SS-1316/2025</t>
  </si>
  <si>
    <t>EST [2030340728] - LC_1202_EXT_ZS_Realizar plano de pintura do Main deck- Área 06</t>
  </si>
  <si>
    <t>SS-1286/2025</t>
  </si>
  <si>
    <t>STP [002029832769] - LP 056 - A-T7610: Recomposição Pintura Coluna e PPCI Flare</t>
  </si>
  <si>
    <t>SS-1054/2025</t>
  </si>
  <si>
    <t>EPB[2030092281] - MAINDECK -Instalação de guarda-corpo da 2ª e última elevação da plataforma do offloading de emergência (popa)</t>
  </si>
  <si>
    <t>SS-903/2025</t>
  </si>
  <si>
    <t>STP [2029526521] - LP 023 - E-T7914 - Inspecionar Internamente (NR-13)</t>
  </si>
  <si>
    <t>SS-1070/2025</t>
  </si>
  <si>
    <t>SAC [2029651124] Medição dos Serviços de Escalada do Barco de Acomodação da P-52.</t>
  </si>
  <si>
    <t>SS-1201/2025</t>
  </si>
  <si>
    <t>STP [2029103111] - LP 044 - [PP 2026] T61-PST-0120 retirada de tubing</t>
  </si>
  <si>
    <t>SS-1318/2025</t>
  </si>
  <si>
    <t>EBP [002029515913] - LC-408 - 12"-CO-T794160-01S08 - Recuperar suporte e coluna sustenção</t>
  </si>
  <si>
    <t>SS-1216/2025</t>
  </si>
  <si>
    <t>STP [2029612460] - LP 149 - [PP-2026]T79-DB-2077: Subst Valv V-T7901B</t>
  </si>
  <si>
    <t>SS-1011/2025</t>
  </si>
  <si>
    <t>EBP [002029644416] - LC-423 - T26-BL-1919 - Substituir válv</t>
  </si>
  <si>
    <t>SS-839/2025</t>
  </si>
  <si>
    <t>ROB [2028265746] - LP_0121_RTI_13342534-1-1_Linhas Gás Combustível: Tratar e Pintar.</t>
  </si>
  <si>
    <t>SS-721/2025</t>
  </si>
  <si>
    <t>EBP [2026077205] - LC-715 Recompor linha 2"-DA-B10S-1060 e trecho da 4"-DA-B10S-2845, no 1°, 2° e 3° piso do módulo 7</t>
  </si>
  <si>
    <t>SS-596/2025</t>
  </si>
  <si>
    <t>ENG [2028757883] - Emissão de projeto de escada provisória de andaime para acesso ao heliponto da P-31</t>
  </si>
  <si>
    <t>SS-1150/2025</t>
  </si>
  <si>
    <t>EBP [2029779743] + CONJUNTO DE OMs- Módulo Riser Balcony - Tratamento e Pintura</t>
  </si>
  <si>
    <t>SS-789/2025</t>
  </si>
  <si>
    <t>RTB [2028298617] - Substituir trecho com virola da linha 16"-SW_x0002_A6-398</t>
  </si>
  <si>
    <t>STP[2028716878] - LC_0652_CALD_ZF_14657862_Reparo de grade de piso</t>
  </si>
  <si>
    <t>SS-792/2025</t>
  </si>
  <si>
    <t>RTB [2029037008] - Reparar/Subst. trecho linha 2"-CNI-B3-407</t>
  </si>
  <si>
    <t>SS-1520/2025</t>
  </si>
  <si>
    <t>STP [2029753107] - LP 343 - [PP-2026] E-T6203A Limp. Troca Placas</t>
  </si>
  <si>
    <t>SS-714/2025</t>
  </si>
  <si>
    <t>IST [2028708168] Realizar tratamento e pintura - Chapa de Piso da Plataforma do Casario</t>
  </si>
  <si>
    <t>SS-688/2025</t>
  </si>
  <si>
    <t>STP [2029773665] - LC-679 LG-1223015B: Substituir estojos e porcas das uniões flangeadas inferior e superior - Standpipe conectado ao V-TO-122301B, linha PC-B32-2586</t>
  </si>
  <si>
    <t>SS-651/2025</t>
  </si>
  <si>
    <t>STP [2028758106] - LC_0970 - Instalação da nova baleeira 3BE e serviços associados</t>
  </si>
  <si>
    <t>SS-970/2025</t>
  </si>
  <si>
    <t>EBP [2029517404] - LC-060 - T18-PSV-1002 RESERVA - RETIRAR/ INSTALAR - CALIBRAÇÃO</t>
  </si>
  <si>
    <t>SS-1779/2025</t>
  </si>
  <si>
    <t>STP [2028759917] - LC-333 PCV-5420601A Substituir válvula</t>
  </si>
  <si>
    <t>SS-836/2025</t>
  </si>
  <si>
    <t>ROB [2028023457] - LC_1134_RTI_14220916-8-12_Tratar e pintar a linha 2"-W-B10-049 DO ISO 06-127, do trecho a jusante das válvulas de bloqueio próximas ao TQ-512401 até o trecho reto vertical com a tom</t>
  </si>
  <si>
    <t>SS-782/2025</t>
  </si>
  <si>
    <t>DTE [2029356088] - Disponibilidade em Terra</t>
  </si>
  <si>
    <t>SS-805/2025</t>
  </si>
  <si>
    <t>SS-1092/2025</t>
  </si>
  <si>
    <t>EBP[2030092534] Reparar suporte de fixação T - RV0129_D-13</t>
  </si>
  <si>
    <t>SS-1676/2025</t>
  </si>
  <si>
    <t>STP [2029277497] - LC-105 Substituir revestimento isolante térmico das tubulações ( COBRAR SS CANCELADA)</t>
  </si>
  <si>
    <t>SS-858/2025</t>
  </si>
  <si>
    <t>IST [2028539316] Realizar tratamento mecânico e pintura nas linhas 10"-DA-B10S-2062 &amp; 4"-DA-B10S-2051</t>
  </si>
  <si>
    <t>SS-857/2025</t>
  </si>
  <si>
    <t>IST [2029834592] Realizar tratamento mecânico e pintura na linha 12"-DA-B10S-291</t>
  </si>
  <si>
    <t>SS-1136/2025</t>
  </si>
  <si>
    <t>EBP [2028505855] + CONJUNTO DE OMs- Main deck - CAV-62 - Tratamento e Pintura</t>
  </si>
  <si>
    <t>SS-1515/2025</t>
  </si>
  <si>
    <t>STP [2026610556] - LP 290 - [PP-2026]T79-LCV-0100: Apresentando passagem</t>
  </si>
  <si>
    <t>SS-584/2025</t>
  </si>
  <si>
    <t>IMO [2026179193] -LC 010 - Substituição anteparas das salas de painéis do mód. 4</t>
  </si>
  <si>
    <t>SS-1815/2025</t>
  </si>
  <si>
    <t>STP [2030946917] Recompor revestimento cimentício do B-122302A.</t>
  </si>
  <si>
    <t>SS-1283/2025</t>
  </si>
  <si>
    <t>STP [2029589051] - LP 145 - [PP2026] T77-BL-0085: Subst. Válvula (Travada aberta)</t>
  </si>
  <si>
    <t>SS-1309/2025</t>
  </si>
  <si>
    <t>IST [2029765475] Realizar tratamento e pintura do piso da passarela da Av. Brasil, que está apresentando corrosão superficial</t>
  </si>
  <si>
    <t>SS-1456/2025</t>
  </si>
  <si>
    <t>STP [2027165937] - LP 073 - [PP-2026]T62-GA-0063: Sem Estan.</t>
  </si>
  <si>
    <t>SS-1465/2025</t>
  </si>
  <si>
    <t>STP[2030510708]-LC_1218_Realizar plano de pintura do CP A-35</t>
  </si>
  <si>
    <t>SS-1030/2025</t>
  </si>
  <si>
    <t>EBP [2027090490] - LC-406 - FS24 - Tratar e pintar Void</t>
  </si>
  <si>
    <t>SS-951/2025</t>
  </si>
  <si>
    <t>STP [2030242881] - LP_0354_EXT_ZS_15867899_P-31 Abert/ Fech P-TB-GE-514001B-02-A</t>
  </si>
  <si>
    <t>SS-856/2025</t>
  </si>
  <si>
    <t>IST [2029775467] Tratar e pintar na linha 18"-FW-A6R-615</t>
  </si>
  <si>
    <t>SS-1328/2025</t>
  </si>
  <si>
    <t>EST [2029277605] - LC-170 HVAC P05A Substituir conjunto</t>
  </si>
  <si>
    <t>STP [2030093724] - LC_0918 - Encamisar com chapas calandradas a região com furo/rasgo na estrutura tubular do Turret</t>
  </si>
  <si>
    <t>SS-1745/2025</t>
  </si>
  <si>
    <t>STP[2030807706]-LC_1291_13357140_Substituir válvula 2" VE-10 de bloqueio na linha da LCV/SDV para o header de condensado</t>
  </si>
  <si>
    <t>SS-696/2025</t>
  </si>
  <si>
    <t>EBP [2029086650] - LC-692 Trocar drenos da linha 3"-HW-C3-077 e 2"-HW-C3-077, que apresentam corrosão moderada a severa em região de solda de encaixe, no 6º piso do módulo P06</t>
  </si>
  <si>
    <t>SS-1546/2025</t>
  </si>
  <si>
    <t>STP [2030423843] - LP-779 - VB31-514004 - Substituir Válvula</t>
  </si>
  <si>
    <t>SS-1165/2025</t>
  </si>
  <si>
    <t>EST [Conjunto] - LC-407 16"-BG-B10S-587 Substituir junta N.1 Header gás inert</t>
  </si>
  <si>
    <t>SS-668/2025</t>
  </si>
  <si>
    <t>STP [2030154456] - LC-671 Substituir os estojos e porcas da linha 1½-P-B10S-2150 no Convés principal popa boreste, próximo a caverna 58. Após substituição a linha deverá ser tratada e pintada</t>
  </si>
  <si>
    <t>SS-1601/2025</t>
  </si>
  <si>
    <t>IST [2030204767 ] Tratar e pintar a linha 16"-P-CCS-581</t>
  </si>
  <si>
    <t>SS-806/2025</t>
  </si>
  <si>
    <t>SS-1187/2025</t>
  </si>
  <si>
    <t>STP [2029083644] - LP 037 - [PP2026] T76-TE-1004A: Substituição Disp. (A-T7610)</t>
  </si>
  <si>
    <t>SS-1498/2025</t>
  </si>
  <si>
    <t>STP [2028806430] - LP 102 - [PP-2026] T61-BL-0035 Passagem interna</t>
  </si>
  <si>
    <t>SS-1610/2025</t>
  </si>
  <si>
    <t>STP [2030064048] - LP_0333 - Apoio à Inspeção NR-13 no Vaso V-513501</t>
  </si>
  <si>
    <t>SS-1584/2025</t>
  </si>
  <si>
    <t>IST [2030580049] Recompor revestimento cimentício do Skid P-UC-122501-02</t>
  </si>
  <si>
    <t>SS-1718/2025</t>
  </si>
  <si>
    <t>STP [2030800815]-LC_1265_Substituir a SDV-1223009</t>
  </si>
  <si>
    <t>SS-1589/2025</t>
  </si>
  <si>
    <t>IST [2029528704] - LUPA 24 - SUBSTITUIR TRECHO RETO - (4'' 1500#) [PP-2026] T74-FX/FY-0101</t>
  </si>
  <si>
    <t>SS-1605/2025</t>
  </si>
  <si>
    <t>STP [2030597321 ] - LC_1004_Reparos no Tanque 7 BE</t>
  </si>
  <si>
    <t>SS-1495/2025</t>
  </si>
  <si>
    <t>STP [2029675124] - LP 089 - [PP-2026] TH a jusante da T72-LCV-0101</t>
  </si>
  <si>
    <t>SS-1603/2025</t>
  </si>
  <si>
    <t>IST [2030182991]Tratar e pintar as linhas 8"-P-CCS-807, 1½"-P- B10S-2152 e 1½"-P-B10S-2154 conforme página 39 do anexo 1 (fotos de 229 a 233).</t>
  </si>
  <si>
    <t>SS-1623/2025</t>
  </si>
  <si>
    <t>SS-1633/2025</t>
  </si>
  <si>
    <t>STP [2022439480] - LP-357 - PN-514012 - FALHA FIBRA OTICA (LP- 304 2022)</t>
  </si>
  <si>
    <t>SS-640/2025</t>
  </si>
  <si>
    <t>EBP [2030100748] - LC-646 Instalar suporte no ponto de contato com as linhas 3"-P-G2-387 e 3/4"-P-G2-407 - Módulo 04A Setor 01</t>
  </si>
  <si>
    <t>SS-458/2025</t>
  </si>
  <si>
    <t>STP [2029101156] - LC-315 XV-1223654:Substituir válvula</t>
  </si>
  <si>
    <t>STP [2023002778] - LC-288 2"-DA-B10S-1545 Substituir trecho da linha</t>
  </si>
  <si>
    <t>SS-1567/2025</t>
  </si>
  <si>
    <t>STP [2028114058] - LC-265 Realizar reparo Sala MC-A</t>
  </si>
  <si>
    <t>SS-439/2025</t>
  </si>
  <si>
    <t>STP [2025180931] - LC-300 XV-1223537 Substituir válvula</t>
  </si>
  <si>
    <t>SS-557/2025</t>
  </si>
  <si>
    <t>ROB [2030046186] - LP 0348 - Apoio à Inspeção NR-13 No P-UC-122301B-03</t>
  </si>
  <si>
    <t>SS-566/2025</t>
  </si>
  <si>
    <t>SS-1534/2025</t>
  </si>
  <si>
    <t>STP [2030423839] - LP-775 - VB31-512004 - Substituir Válvula</t>
  </si>
  <si>
    <t>SS-267/2025</t>
  </si>
  <si>
    <t>EST [2028831991] - LC_1180_RTI_8567716-24-50_- Recompor a integridade física e estrutural da tubulação de 1"-GL-C10-014</t>
  </si>
  <si>
    <t>SS-424/2025</t>
  </si>
  <si>
    <t>STP [2029459514] - LC-615 Realizar tratamento e pintura da escada de acesso do patamar (EL.73926)</t>
  </si>
  <si>
    <t>SS-526/2025</t>
  </si>
  <si>
    <t>STP [2028885548] - LC_0184 - Instalar/substituir eletrocalhas e cabos de instrumentação do UC-122301B</t>
  </si>
  <si>
    <t>EBP [2028578940] Substituir Grade de Piso</t>
  </si>
  <si>
    <t>STP [2029267541] - LC-140 P04AxP05A União dos módulos P04AxP05A Realizar reparo nas estruturas, adequação das grades e substituir/adequar paineis</t>
  </si>
  <si>
    <t>SS-379/2025</t>
  </si>
  <si>
    <t>EBP [2029597541] - LP-548 - V-5125429 Substituir válvula (By pass PV-5125024B)</t>
  </si>
  <si>
    <t>SS-466/2025</t>
  </si>
  <si>
    <t>EST [2028981938] - LC_0941_RTI_12633030-1-19_substituição do contraventamento no Pipe Rack 3 rompido (TUBO 0 114x6,02 ASTM-A53 Gr. B)</t>
  </si>
  <si>
    <t>SS-1258/2025</t>
  </si>
  <si>
    <t>STP [2029700413] - LP 325 - [PP-2026] T79-CH-2034: Substituir Valv.</t>
  </si>
  <si>
    <t>SS-1472/2025</t>
  </si>
  <si>
    <t>STP [Conjunto] - Sist. Agua Quente - Tratar e pintar</t>
  </si>
  <si>
    <t>SS-509/2025</t>
  </si>
  <si>
    <t>EBP [2030100375] - LC-640 Substituir grampos "U" dos dois suportes da linha 20"-P-CCS-571 - Convés principal Popa</t>
  </si>
  <si>
    <t>SS-542/2025</t>
  </si>
  <si>
    <t>STP [2028088253] - LP_0092_ZS_14782476_FX-5135501: Remover Trecho Reto</t>
  </si>
  <si>
    <t>SS-546/2025</t>
  </si>
  <si>
    <t>ROB [2030046166] - LP_0343_ZS_15824137_Inspeção NR-13 No V-UC-122301B-01</t>
  </si>
  <si>
    <t>SS-1029/2025</t>
  </si>
  <si>
    <t>EBP [2029393872] - LC-404 - V-T7911 - Remover isolamento e aplicar pintura com proteção térmica</t>
  </si>
  <si>
    <t>SS-345/2025</t>
  </si>
  <si>
    <t>EBP [2029597754] - LP-317 - Instalar ponto de injeção bomba triplex nos poços (ZE 12740687)</t>
  </si>
  <si>
    <t>SS-415/2025</t>
  </si>
  <si>
    <t>EBP [2024030914] - Reparo de caldeiraria reparo de caldeiraria e tratamento/pintura dos equipamentos estabilizadores no convés A05 (Swivel Deck)</t>
  </si>
  <si>
    <t>SS-767/2025</t>
  </si>
  <si>
    <t>STP [2030210028] - LC-709 Trocar estojos da linha 4"-SW-A6R-015, que possuem especificação incorreta, por estojos de aço carbono, acima do módulo de geração de gás inerte. Preservar estojos</t>
  </si>
  <si>
    <t>SS-1535/2025</t>
  </si>
  <si>
    <t>STP [2030423837] - LP-776 - VB31-512002 - Substituir Válvula</t>
  </si>
  <si>
    <t>PRO [2029183613] - LP-715 - 16"-W-B10-040 - Substituir Spool B10 por Spool Revestido</t>
  </si>
  <si>
    <t>PRO [2027242890] - LP-357 - 14"-PCW-B11-004 - Substituir Trecho de Tubulação</t>
  </si>
  <si>
    <t>SS-549/2025</t>
  </si>
  <si>
    <t>ROB [2030063444] - LP_0328 - Apoio à Inspeção NR-13 no Vaso T-123301</t>
  </si>
  <si>
    <t>SS-1770/2025</t>
  </si>
  <si>
    <t>STP[2030826361]-LC_1308_16154812_ TCA: FV-1223407 Atual está Travada</t>
  </si>
  <si>
    <t>SS-1207/2025</t>
  </si>
  <si>
    <t>STP [2029597350] - LP 130 - [PP-2026]T26-BU-0002: Subst. Valvula</t>
  </si>
  <si>
    <t>SS-703/2025</t>
  </si>
  <si>
    <t>SS-298/2025</t>
  </si>
  <si>
    <t>EBP [2028578620] Substituir Grade de Piso</t>
  </si>
  <si>
    <t>SS-536/2025</t>
  </si>
  <si>
    <t>EBP [2029129294] - LC_0993 - Adequar pontos PSV's da Torre de Glicol</t>
  </si>
  <si>
    <t>SS-664/2025</t>
  </si>
  <si>
    <t>EBP [2030186732] - LC-664 Substituir estojos e porcas de fixação dos flanges da tomada de 3" e tomada do TIT-1212006, na linha 8-PC-B32-168, no 3° piso do módulo P03A. Após a substituição dos estojos</t>
  </si>
  <si>
    <t>STP [2029258079] - LC-248 Substituir grade de piso da plataforma dos V-UC-123101A-01 e 02</t>
  </si>
  <si>
    <t>SS-1135/2025</t>
  </si>
  <si>
    <t>EST [2030099214] - LC_0984_RTI_12431784-13-22_Tratar e pintar trechos da tubulação 2"-P-B10-740B e 2"-P-B10-337</t>
  </si>
  <si>
    <t>SS-1407/2025</t>
  </si>
  <si>
    <t>STP [2030424124] Substituir Grade de Piso</t>
  </si>
  <si>
    <t>SS-1484/2025</t>
  </si>
  <si>
    <t>STP[2030513618]-LC_1253_Realizar plano de pintura do CP A-33</t>
  </si>
  <si>
    <t>SS-1454/2025</t>
  </si>
  <si>
    <t>STP [2019008583] - PC-0332 - Substituir grampos U</t>
  </si>
  <si>
    <t>SS-1596/2025</t>
  </si>
  <si>
    <t>IST [2030590781] Recompor revestimento cimentício do P-122303A</t>
  </si>
  <si>
    <t>SS-1438/2025</t>
  </si>
  <si>
    <t>IST [2028578618] Realizar instalação de guarda corpo</t>
  </si>
  <si>
    <t>SS-1738/2025</t>
  </si>
  <si>
    <t>STP[2030806932]-LC_1285_15849652_Instalar Spool 8" TC-A 1°estágio</t>
  </si>
  <si>
    <t>SS-1461/2025</t>
  </si>
  <si>
    <t>STP [CONJUNTO] - PC-1546- Tratar e pintar estrutura</t>
  </si>
  <si>
    <t>SS-1397/2025</t>
  </si>
  <si>
    <t>STP [2026678469] - LP 047 - E-T7912:Sanar vazamento interno [PP-2026] / E-T7912 Substituição do Equipamento (LUPA 336) - HAZOP reclassificação</t>
  </si>
  <si>
    <t>SS-1482/2025</t>
  </si>
  <si>
    <t>STP [2030309996] - LP-805 - 12"-F-B10-1001 - Substituir Vent da Linha</t>
  </si>
  <si>
    <t>SS-1426/2025</t>
  </si>
  <si>
    <t>IST [2028740408] REPARO EM GUARDA CORPO NO CONVÉS POR BORESTE COM RISCO DE QUEDA DEVIDO A CORROSÃO.</t>
  </si>
  <si>
    <t>SS-1450/2025</t>
  </si>
  <si>
    <t>STP [2029096963] - LC-345 XV-5111023 Substituir válvula</t>
  </si>
  <si>
    <t>SS-1717/2025</t>
  </si>
  <si>
    <t>STP [2030797765] - LC_1264 - Recompor integridade da tubulação 4"/6"-F-B4-194</t>
  </si>
  <si>
    <t>SS-1686/2025</t>
  </si>
  <si>
    <t>SS-1404/2025</t>
  </si>
  <si>
    <t>RTB [2029249576] -Recomenda-se recompor proteção passiva fire proofing das bases do SG-SG-122302B M3B</t>
  </si>
  <si>
    <t>SS-1381/2025</t>
  </si>
  <si>
    <t>STP [2029959847] - LP 364 - [PP-2026] Instal. Novas FCVs trem A e B - Instalação 2 LUG</t>
  </si>
  <si>
    <t>SS-1691/2025</t>
  </si>
  <si>
    <t>IST [ 2027932264] - TRATAMENTO E PINTURA DO GUARDA CORPO LOCALIZADO NO PRIMEIRO DECK (EL. 35776)</t>
  </si>
  <si>
    <t>SS-1704/2025</t>
  </si>
  <si>
    <t>IST [ 2030503969] - P05B - N WHRU -EL 46833 -Tratamento Mecânico e Pintura</t>
  </si>
  <si>
    <t>SS-1640/2025</t>
  </si>
  <si>
    <t>IST [2025027142] - Substituir trecho da linha 6"-D-B10S-094</t>
  </si>
  <si>
    <t>SS-1685/2025</t>
  </si>
  <si>
    <t>STP [2029277591] - LC-183 HVAC Sala VAC 6 Substituir conjunto (COBRAR SS CANCELADA)</t>
  </si>
  <si>
    <t>SS-1644/2025</t>
  </si>
  <si>
    <t>IST [ 2030404570] - Substituir os estojos e porcas dos flanges das válvulas da linha 20"-F-B21-139</t>
  </si>
  <si>
    <t>SS-1791/2025</t>
  </si>
  <si>
    <t>STP [2029736454] Substituir os estojos e porcas das uniões flangeadas das válvulas de bloqueio instaladas no V-TO-122301A nos bocais 7A e 7B</t>
  </si>
  <si>
    <t>SS-1801/2025</t>
  </si>
  <si>
    <t>STP [2030948441] Substituir estojos e porcas de fixação das válvulas instaladas nas tomadas de 3¿ das linhas 12¿-PC-B32-2555/2556/2557/2558 conforme ilustr</t>
  </si>
  <si>
    <t>SS-1744/2025</t>
  </si>
  <si>
    <t>STP[2030807342]-LC_1290_13952604-2-6_Recompor estrutura do Turret comprometida por corrosão no nó LC-BE.</t>
  </si>
  <si>
    <t>SS-2081/2024</t>
  </si>
  <si>
    <t>EBP [2029878523] - PC-0875 - Caldeiraria de Grade de Piso do M-17 - Praça de Máquinas</t>
  </si>
  <si>
    <t>SS-291/2025</t>
  </si>
  <si>
    <t>EBP [2028578095] Substituir Grade de Piso</t>
  </si>
  <si>
    <t>SS-2065/2024</t>
  </si>
  <si>
    <t>STP [2024236444] - LP-014 - PSV-5133509 - Instalar PSV Reserva</t>
  </si>
  <si>
    <t>SS-1609/2025</t>
  </si>
  <si>
    <t>STP [2029803015] - LP-572 - AX-1223016/17/18 Substituir Amostrador de óleo (ZE 14832635)</t>
  </si>
  <si>
    <t>SS-51/2025</t>
  </si>
  <si>
    <t>EBP [2028004121] - LP-175 - SVET-1223503 - Substituir válvula (jusante FIT-1223076)</t>
  </si>
  <si>
    <t>SS-2194/2024</t>
  </si>
  <si>
    <t>STP [2029454862] Conjunto - LC-586 Substituir todas as vigas secundárias e suportes - Elevação +9980 - (D-E) x (2-3)</t>
  </si>
  <si>
    <t>SS-175/2025</t>
  </si>
  <si>
    <t>ROB [2028521113] - LC_0920_ZS_14941955_Fabricar spool para montagem no lugar da Anti-Surge do 2° estágio do TC-A</t>
  </si>
  <si>
    <t>SS-67/2025</t>
  </si>
  <si>
    <t>IST [2030017024] Realizar hidrojateamento e pintura do piso do pátio de carga de popa boreste, elevação EL.+34203, conforme área hachurada em amarelo no anexo. Área estimada de pintura de 64m².</t>
  </si>
  <si>
    <t>SS-469/2025</t>
  </si>
  <si>
    <t>IST [2030114599]Realizar pintura total do heliponto, área aproximada de 350m²</t>
  </si>
  <si>
    <t>SS-123/2025</t>
  </si>
  <si>
    <t>EBP [2029597761] - LP-205 - VET-1223534 - Substituir válvula (montante LV-1223005A2)</t>
  </si>
  <si>
    <t>SS-159/2025</t>
  </si>
  <si>
    <t>EBP [2022562244] - Conjunto de OMs do M05_S02 - Tratamento e pintura em tubulações, estruturas e acessórios do M05_S03</t>
  </si>
  <si>
    <t>SS-1141/2025</t>
  </si>
  <si>
    <t>STP [2027861649] - LC_1044_RTI_12614541_Realizar reparo de caldeiraria e tratamento/pintura das vigas, contraventamentos e estrutura do pipe rack 02, da EL. 78 A (PP-A02, PP-A03 E PP-A04).</t>
  </si>
  <si>
    <t>SS-1572/2025</t>
  </si>
  <si>
    <t>AND [2030573320] - Manutenção Andaimes Descarga TG - PRA1</t>
  </si>
  <si>
    <t>SS-2159/2024</t>
  </si>
  <si>
    <t>EBP [2029597537] - LP-148 - XV-1223585 - Substituir válvula</t>
  </si>
  <si>
    <t>SS-42/2025</t>
  </si>
  <si>
    <t>ROB [2028078654] - LC_0906_ZS_14474476_Fabricar e substituir placa de orifício FO-122309 na descarga da BDV-1223018</t>
  </si>
  <si>
    <t>SS-1994/2024</t>
  </si>
  <si>
    <t>ROB [2029974818] - LC_1013 - foi encontrado na inspeção: entrada do almoxarifado. Corrosão crítica na estrutura de suportação da grade de piso.</t>
  </si>
  <si>
    <t>SS-347/2025</t>
  </si>
  <si>
    <t>EBP [2029597543] - LP-543 - VET-1233469 - Substituir válvula (By pass LV-1233001A)</t>
  </si>
  <si>
    <t>SS-285/2025</t>
  </si>
  <si>
    <t>EBP [2028578991] Substituir Grade de Piso</t>
  </si>
  <si>
    <t>SS-222/2025</t>
  </si>
  <si>
    <t>IST [2030032038] Tratar e pintar trechos com corrosão da linha 4-DA-B10S-2030</t>
  </si>
  <si>
    <t>SS-1033/2025</t>
  </si>
  <si>
    <t>SS-1455/2025</t>
  </si>
  <si>
    <t>STP [2027169806] - LP 072 - [PP-2026]T74-BL-0008:Apresent. Passagem</t>
  </si>
  <si>
    <t>SS-248/2025</t>
  </si>
  <si>
    <t>ROB [2028029650] - LC_1176_RTI_13827103-14-45_Tratar e pintar as tubulações 2"-F-B10-282A , 2"-F-B10-293A, 2"-F-B10-295A e 2"-F-B10-296A</t>
  </si>
  <si>
    <t>PRO [2028901551] - LP_0134 - Processamento de tubulação para substituição de trechos da linha 12"-SW-A6-505 e 8"-SW-A6-505</t>
  </si>
  <si>
    <t>STP [2029269548] - LC-227 P07 Item 10 Substituir estruturas e grade de piso na plataforma das membranas EL.Top Deck</t>
  </si>
  <si>
    <t>SS-15/2025</t>
  </si>
  <si>
    <t>IST [2030007531] Tratar e pintar trechos com corrosão e suportes das linhas 6"-DA-B10S-046, 4"-DA-B10S-5108 e 4"-DA-B10S-5064, conforme indicado no anexo da medida Trechos em altura no maindeck</t>
  </si>
  <si>
    <t>SS-2184/2024</t>
  </si>
  <si>
    <t>STP [2028072320] - LP-162 - V-1233594 - Substituir válvula (By pass LV-1233001A)</t>
  </si>
  <si>
    <t>SS-1180/2025</t>
  </si>
  <si>
    <t>EBP [2029523322] + CONJUNTO DE OMs - M-23_GD-5266001B - Guindaste POPA - Tratamento e Pintura.</t>
  </si>
  <si>
    <t>SS-568/2025</t>
  </si>
  <si>
    <t>STP [2025263187] - LC-482 XV-1233004 Substituir válvula (B-123301C)</t>
  </si>
  <si>
    <t>SS-99/2025</t>
  </si>
  <si>
    <t>STP [2028029167] - LC_0125_Inst. alavancas de acion das válv. de bloq. da linha linha 10"-GL-G6-098.</t>
  </si>
  <si>
    <t>PRO [2023859228] - LP-016 - PSV-5241502 - Instalar PSV Reserva</t>
  </si>
  <si>
    <t>SS-2155/2024</t>
  </si>
  <si>
    <t>STP [2029597529] - LP-143 - XV-1223562 - Substituir válvula</t>
  </si>
  <si>
    <t>SS-132/2025</t>
  </si>
  <si>
    <t>EBP [2022150636] - LP-505 - VET-1223978 - Substituir válvula (jusante LV-1223013A2)</t>
  </si>
  <si>
    <t>SS-621/2025</t>
  </si>
  <si>
    <t>EBP [CONJUNTO] - PC-0265 - Reparar caldeiraria de estrutura do Cable Rack BE Casario</t>
  </si>
  <si>
    <t>SS-167/2025</t>
  </si>
  <si>
    <t>EBP [2030060065] - Conjunto de OMs do M06_S03 - Tratamento e pintura em tubulações, estruturas e acessórios do M06_S03</t>
  </si>
  <si>
    <t>PRO [2019633342] - LP-353 - 2"-SW-B12-1124 - Substituir Trecho de Tubulação</t>
  </si>
  <si>
    <t>SS-2151/2024</t>
  </si>
  <si>
    <t>EST [2027856592] - LC_1056_RTI_12659500-2-3_Reparo de caldeiraria e pintura na alma da coluna do pipe rack 05 (CAV.100 - FILA "A2").</t>
  </si>
  <si>
    <t>SS-6/2025</t>
  </si>
  <si>
    <t>SS-176/2025</t>
  </si>
  <si>
    <t>ROB [2028521115] - LC_0921_ZS_14941956_Fabricar spool para montagem no lugar das Anti Surge do 3º estágio do TC-A</t>
  </si>
  <si>
    <t>SS-402/2025</t>
  </si>
  <si>
    <t>EBP [2027494909] - Conjunto de OMs do PIPERACK - Tratamento e pintura em estruturas do PIPERACK</t>
  </si>
  <si>
    <t>SS-2004/2024</t>
  </si>
  <si>
    <t>EBP [2028984298] - LC-509 Reparo de caldeiraria, tratamento e pintura na estrutura de fixação da escada de acesso aos painéis hidraúlicos</t>
  </si>
  <si>
    <t>SS-2005/2024</t>
  </si>
  <si>
    <t>EBP [2028534787] - LC-510 Substituir escada (BE - acesso da planta de processo para convés) do Módulo P04B</t>
  </si>
  <si>
    <t>SS-2039/2024</t>
  </si>
  <si>
    <t>EBP [2026206554] - LC-520 Reparo de caldeiraria, tratamento e pintura na estrutura de fixação e estrutura da escada (Vante - convés para 1ª elevação do módulo)</t>
  </si>
  <si>
    <t>STP [002029612433] - LP-694 - 16"-IW-B9-7506 - Substituir Trecho de Tubulação</t>
  </si>
  <si>
    <t>SS-766/2025</t>
  </si>
  <si>
    <t>EBP [2030210034] - LC-701 Substituir estojos e porcas de fixação dos flanges nas linhas 3"-W-B10S-1039 e 3"-W-B10S-1040, 3"-W-B10S-1037 e 3"-W-B10S-1038, 3"-W-B10S-1035 e 3"-W-B10S-1036 e 3"-W-B10S</t>
  </si>
  <si>
    <t>SS-1999/2024</t>
  </si>
  <si>
    <t>EBP [2026206508] - LC-505 Reparo de caldeiraria, tratamento e pintura na escada (BB) convés 1ª elevação (34203) Mód</t>
  </si>
  <si>
    <t>SS-2142/2024</t>
  </si>
  <si>
    <t>EBP [2029183594] - LC-571 Substituir trecho inteiro - Elevação +9980 - Viga primária - Filas: (A-D) x (2)</t>
  </si>
  <si>
    <t>SS-937/2025</t>
  </si>
  <si>
    <t>EBP [2028187380] - LP_0350_EXT_ZS_14844779_ Apoio à Inspeção NR-13 no V-541204</t>
  </si>
  <si>
    <t>SS-303/2025</t>
  </si>
  <si>
    <t>EBP [2028578091] Substituir Grade de Piso</t>
  </si>
  <si>
    <t>SS-178/2025</t>
  </si>
  <si>
    <t>ROB [2028196195] - LC_0923_Nota para abertura e fechamento do equipamento VASO SEPARADOR V-UC-122301A-03 (SAP 183231) para inspeção conforme Plano de Inspeção 981586. * * Eq</t>
  </si>
  <si>
    <t>STP [2029267540] - LC-234 P03B Substituir/adequar grade de piso de toda plataforma de operação do SG-122302B EL.34203</t>
  </si>
  <si>
    <t>SS-1790/2025</t>
  </si>
  <si>
    <t>STP [2029379465] Realizar substituição dos estojos e porcas das conexões flangeadas indicadas nas linhas abaixo e fotos presentes no isométrico 5336.01.00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</si>
</sst>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[$-816]mmm/yy;@"/>
    <numFmt numFmtId="166" formatCode="yyyy\-mm\-dd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0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EE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lightUp">
        <bgColor rgb="FFFF0000"/>
      </patternFill>
    </fill>
    <fill>
      <patternFill patternType="solid">
        <fgColor theme="5"/>
        <bgColor rgb="FF000000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lightUp">
        <bgColor theme="0" tint="-0.3499862666707357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EBAB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medium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9" tint="0.39997558519241921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0" fontId="12" fillId="0" borderId="0" applyNumberFormat="0" applyFill="0" applyBorder="0" applyAlignment="0" applyProtection="0"/>
  </cellStyleXfs>
  <cellXfs count="686">
    <xf numFmtId="0" fontId="0" fillId="0" borderId="0" xfId="0"/>
    <xf numFmtId="164" fontId="3" fillId="3" borderId="1" xfId="2" applyNumberFormat="1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9" borderId="2" xfId="2" applyFont="1" applyFill="1" applyBorder="1" applyAlignment="1">
      <alignment horizontal="center" vertical="center"/>
    </xf>
    <xf numFmtId="0" fontId="8" fillId="9" borderId="1" xfId="2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2" fontId="6" fillId="0" borderId="2" xfId="2" applyNumberFormat="1" applyFont="1" applyBorder="1" applyAlignment="1">
      <alignment horizontal="center" vertical="center"/>
    </xf>
    <xf numFmtId="2" fontId="6" fillId="10" borderId="2" xfId="2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4" fontId="9" fillId="9" borderId="1" xfId="2" applyNumberFormat="1" applyFont="1" applyFill="1" applyBorder="1" applyAlignment="1">
      <alignment horizontal="center" vertical="center" wrapText="1"/>
    </xf>
    <xf numFmtId="14" fontId="5" fillId="0" borderId="2" xfId="2" applyNumberFormat="1" applyFont="1" applyBorder="1" applyAlignment="1">
      <alignment horizontal="center" vertical="center"/>
    </xf>
    <xf numFmtId="14" fontId="10" fillId="13" borderId="1" xfId="2" applyNumberFormat="1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14" fontId="6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64" fontId="9" fillId="9" borderId="1" xfId="2" applyNumberFormat="1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14" fontId="11" fillId="12" borderId="2" xfId="0" applyNumberFormat="1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4" fontId="6" fillId="0" borderId="2" xfId="2" applyNumberFormat="1" applyFont="1" applyBorder="1" applyAlignment="1">
      <alignment horizontal="center" vertical="center"/>
    </xf>
    <xf numFmtId="14" fontId="10" fillId="13" borderId="2" xfId="2" applyNumberFormat="1" applyFont="1" applyFill="1" applyBorder="1" applyAlignment="1">
      <alignment horizontal="center" vertical="center"/>
    </xf>
    <xf numFmtId="14" fontId="11" fillId="13" borderId="2" xfId="2" applyNumberFormat="1" applyFont="1" applyFill="1" applyBorder="1" applyAlignment="1">
      <alignment horizontal="center" vertical="center"/>
    </xf>
    <xf numFmtId="14" fontId="8" fillId="13" borderId="2" xfId="2" applyNumberFormat="1" applyFont="1" applyFill="1" applyBorder="1" applyAlignment="1">
      <alignment horizontal="center" vertical="center"/>
    </xf>
    <xf numFmtId="14" fontId="9" fillId="0" borderId="2" xfId="2" applyNumberFormat="1" applyFont="1" applyBorder="1" applyAlignment="1">
      <alignment horizontal="center" vertical="center"/>
    </xf>
    <xf numFmtId="14" fontId="11" fillId="0" borderId="2" xfId="2" applyNumberFormat="1" applyFont="1" applyBorder="1" applyAlignment="1">
      <alignment horizontal="center" vertical="center"/>
    </xf>
    <xf numFmtId="4" fontId="11" fillId="15" borderId="2" xfId="2" applyNumberFormat="1" applyFont="1" applyFill="1" applyBorder="1" applyAlignment="1">
      <alignment horizontal="center" vertical="center"/>
    </xf>
    <xf numFmtId="164" fontId="11" fillId="9" borderId="2" xfId="0" applyNumberFormat="1" applyFont="1" applyFill="1" applyBorder="1" applyAlignment="1">
      <alignment horizontal="center" vertical="center" wrapText="1"/>
    </xf>
    <xf numFmtId="0" fontId="8" fillId="9" borderId="2" xfId="2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4" fontId="8" fillId="0" borderId="2" xfId="2" applyNumberFormat="1" applyFont="1" applyBorder="1" applyAlignment="1">
      <alignment horizontal="center" vertical="center"/>
    </xf>
    <xf numFmtId="14" fontId="9" fillId="9" borderId="2" xfId="2" applyNumberFormat="1" applyFont="1" applyFill="1" applyBorder="1" applyAlignment="1">
      <alignment horizontal="center" vertical="center"/>
    </xf>
    <xf numFmtId="14" fontId="10" fillId="16" borderId="2" xfId="2" applyNumberFormat="1" applyFont="1" applyFill="1" applyBorder="1" applyAlignment="1">
      <alignment horizontal="center" vertical="center"/>
    </xf>
    <xf numFmtId="14" fontId="9" fillId="13" borderId="2" xfId="2" applyNumberFormat="1" applyFont="1" applyFill="1" applyBorder="1" applyAlignment="1">
      <alignment horizontal="center" vertical="center"/>
    </xf>
    <xf numFmtId="4" fontId="6" fillId="15" borderId="2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" fontId="6" fillId="13" borderId="2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6" fillId="13" borderId="2" xfId="0" applyNumberFormat="1" applyFont="1" applyFill="1" applyBorder="1" applyAlignment="1">
      <alignment horizontal="center" vertical="center" wrapText="1"/>
    </xf>
    <xf numFmtId="166" fontId="6" fillId="0" borderId="2" xfId="0" applyNumberFormat="1" applyFont="1" applyBorder="1" applyAlignment="1">
      <alignment horizontal="center" vertical="center" wrapText="1"/>
    </xf>
    <xf numFmtId="164" fontId="11" fillId="13" borderId="2" xfId="0" applyNumberFormat="1" applyFont="1" applyFill="1" applyBorder="1" applyAlignment="1">
      <alignment horizontal="center" vertical="center" wrapText="1"/>
    </xf>
    <xf numFmtId="14" fontId="8" fillId="17" borderId="2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164" fontId="6" fillId="0" borderId="2" xfId="2" applyNumberFormat="1" applyFont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left" vertical="center" wrapText="1"/>
    </xf>
    <xf numFmtId="0" fontId="2" fillId="2" borderId="7" xfId="2" applyFont="1" applyFill="1" applyBorder="1" applyAlignment="1">
      <alignment horizontal="center" vertical="center" wrapText="1"/>
    </xf>
    <xf numFmtId="2" fontId="4" fillId="2" borderId="7" xfId="2" applyNumberFormat="1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14" fontId="3" fillId="2" borderId="7" xfId="2" applyNumberFormat="1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9" borderId="9" xfId="2" applyFont="1" applyFill="1" applyBorder="1" applyAlignment="1">
      <alignment horizontal="center" vertical="center"/>
    </xf>
    <xf numFmtId="0" fontId="6" fillId="9" borderId="10" xfId="2" applyFont="1" applyFill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164" fontId="6" fillId="9" borderId="10" xfId="0" applyNumberFormat="1" applyFont="1" applyFill="1" applyBorder="1" applyAlignment="1">
      <alignment horizontal="center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5" fillId="19" borderId="7" xfId="2" applyFont="1" applyFill="1" applyBorder="1" applyAlignment="1">
      <alignment horizontal="center" vertical="center" wrapText="1"/>
    </xf>
    <xf numFmtId="0" fontId="12" fillId="0" borderId="7" xfId="4" applyBorder="1" applyAlignment="1">
      <alignment vertical="center" wrapText="1"/>
    </xf>
    <xf numFmtId="4" fontId="6" fillId="0" borderId="10" xfId="2" applyNumberFormat="1" applyFont="1" applyBorder="1" applyAlignment="1">
      <alignment horizontal="center" vertical="center"/>
    </xf>
    <xf numFmtId="2" fontId="6" fillId="9" borderId="7" xfId="2" applyNumberFormat="1" applyFont="1" applyFill="1" applyBorder="1" applyAlignment="1">
      <alignment horizontal="center" vertical="center" wrapText="1"/>
    </xf>
    <xf numFmtId="0" fontId="6" fillId="9" borderId="7" xfId="2" applyFont="1" applyFill="1" applyBorder="1" applyAlignment="1">
      <alignment horizontal="center" vertical="center" wrapText="1"/>
    </xf>
    <xf numFmtId="14" fontId="6" fillId="13" borderId="10" xfId="2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14" fontId="9" fillId="9" borderId="7" xfId="2" applyNumberFormat="1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8" fillId="9" borderId="8" xfId="2" applyFont="1" applyFill="1" applyBorder="1" applyAlignment="1">
      <alignment horizontal="center" vertical="center" wrapText="1"/>
    </xf>
    <xf numFmtId="0" fontId="6" fillId="9" borderId="11" xfId="2" applyFont="1" applyFill="1" applyBorder="1" applyAlignment="1">
      <alignment horizontal="center" vertical="center"/>
    </xf>
    <xf numFmtId="0" fontId="5" fillId="20" borderId="2" xfId="2" applyFont="1" applyFill="1" applyBorder="1" applyAlignment="1">
      <alignment horizontal="center" vertical="center" wrapText="1"/>
    </xf>
    <xf numFmtId="0" fontId="12" fillId="0" borderId="2" xfId="4" applyBorder="1" applyAlignment="1">
      <alignment vertical="center" wrapText="1"/>
    </xf>
    <xf numFmtId="2" fontId="6" fillId="9" borderId="2" xfId="2" applyNumberFormat="1" applyFont="1" applyFill="1" applyBorder="1" applyAlignment="1">
      <alignment horizontal="center" vertical="center" wrapText="1"/>
    </xf>
    <xf numFmtId="0" fontId="6" fillId="9" borderId="2" xfId="2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8" fillId="9" borderId="12" xfId="2" applyFont="1" applyFill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5" fillId="20" borderId="13" xfId="2" applyFont="1" applyFill="1" applyBorder="1" applyAlignment="1">
      <alignment horizontal="center" vertical="center" wrapText="1"/>
    </xf>
    <xf numFmtId="0" fontId="12" fillId="0" borderId="13" xfId="4" applyBorder="1" applyAlignment="1">
      <alignment vertical="center" wrapText="1"/>
    </xf>
    <xf numFmtId="2" fontId="6" fillId="9" borderId="13" xfId="2" applyNumberFormat="1" applyFont="1" applyFill="1" applyBorder="1" applyAlignment="1">
      <alignment horizontal="center" vertical="center" wrapText="1"/>
    </xf>
    <xf numFmtId="0" fontId="6" fillId="9" borderId="13" xfId="2" applyFont="1" applyFill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8" fillId="9" borderId="14" xfId="2" applyFont="1" applyFill="1" applyBorder="1" applyAlignment="1">
      <alignment horizontal="center" vertical="center" wrapText="1"/>
    </xf>
    <xf numFmtId="0" fontId="5" fillId="21" borderId="13" xfId="2" applyFont="1" applyFill="1" applyBorder="1" applyAlignment="1">
      <alignment horizontal="center" vertical="center" wrapText="1"/>
    </xf>
    <xf numFmtId="0" fontId="5" fillId="21" borderId="2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5" fillId="21" borderId="1" xfId="2" applyFont="1" applyFill="1" applyBorder="1" applyAlignment="1">
      <alignment horizontal="center" vertical="center" wrapText="1"/>
    </xf>
    <xf numFmtId="0" fontId="12" fillId="0" borderId="1" xfId="4" applyBorder="1" applyAlignment="1">
      <alignment vertical="center" wrapText="1"/>
    </xf>
    <xf numFmtId="2" fontId="6" fillId="9" borderId="1" xfId="2" applyNumberFormat="1" applyFont="1" applyFill="1" applyBorder="1" applyAlignment="1">
      <alignment horizontal="center" vertical="center" wrapText="1"/>
    </xf>
    <xf numFmtId="0" fontId="6" fillId="9" borderId="1" xfId="2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9" borderId="15" xfId="2" applyFont="1" applyFill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5" fillId="21" borderId="16" xfId="2" applyFont="1" applyFill="1" applyBorder="1" applyAlignment="1">
      <alignment horizontal="center" vertical="center" wrapText="1"/>
    </xf>
    <xf numFmtId="0" fontId="12" fillId="0" borderId="16" xfId="4" applyBorder="1" applyAlignment="1">
      <alignment vertical="center" wrapText="1"/>
    </xf>
    <xf numFmtId="2" fontId="6" fillId="9" borderId="16" xfId="2" applyNumberFormat="1" applyFont="1" applyFill="1" applyBorder="1" applyAlignment="1">
      <alignment horizontal="center" vertical="center" wrapText="1"/>
    </xf>
    <xf numFmtId="0" fontId="6" fillId="9" borderId="16" xfId="2" applyFont="1" applyFill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8" fillId="9" borderId="17" xfId="2" applyFont="1" applyFill="1" applyBorder="1" applyAlignment="1">
      <alignment horizontal="center" vertical="center" wrapText="1"/>
    </xf>
    <xf numFmtId="0" fontId="6" fillId="9" borderId="18" xfId="2" applyFont="1" applyFill="1" applyBorder="1" applyAlignment="1">
      <alignment horizontal="center" vertical="center"/>
    </xf>
    <xf numFmtId="0" fontId="6" fillId="9" borderId="16" xfId="2" applyFont="1" applyFill="1" applyBorder="1" applyAlignment="1">
      <alignment horizontal="center" vertical="center"/>
    </xf>
    <xf numFmtId="0" fontId="8" fillId="0" borderId="16" xfId="3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 wrapText="1"/>
    </xf>
    <xf numFmtId="4" fontId="6" fillId="0" borderId="16" xfId="2" applyNumberFormat="1" applyFont="1" applyBorder="1" applyAlignment="1">
      <alignment horizontal="center" vertical="center"/>
    </xf>
    <xf numFmtId="14" fontId="10" fillId="13" borderId="16" xfId="2" applyNumberFormat="1" applyFont="1" applyFill="1" applyBorder="1" applyAlignment="1">
      <alignment horizontal="center" vertical="center"/>
    </xf>
    <xf numFmtId="0" fontId="6" fillId="9" borderId="19" xfId="2" applyFont="1" applyFill="1" applyBorder="1" applyAlignment="1">
      <alignment horizontal="center" vertical="center"/>
    </xf>
    <xf numFmtId="0" fontId="6" fillId="9" borderId="20" xfId="2" applyFont="1" applyFill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164" fontId="0" fillId="9" borderId="20" xfId="0" applyNumberFormat="1" applyFill="1" applyBorder="1" applyAlignment="1">
      <alignment horizontal="center" vertical="center" wrapText="1"/>
    </xf>
    <xf numFmtId="164" fontId="6" fillId="0" borderId="20" xfId="0" applyNumberFormat="1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5" fillId="21" borderId="21" xfId="2" applyFont="1" applyFill="1" applyBorder="1" applyAlignment="1">
      <alignment horizontal="center" vertical="center" wrapText="1"/>
    </xf>
    <xf numFmtId="0" fontId="12" fillId="0" borderId="21" xfId="4" applyBorder="1" applyAlignment="1">
      <alignment vertical="center" wrapText="1"/>
    </xf>
    <xf numFmtId="4" fontId="6" fillId="0" borderId="21" xfId="2" applyNumberFormat="1" applyFont="1" applyBorder="1" applyAlignment="1">
      <alignment horizontal="center" vertical="center"/>
    </xf>
    <xf numFmtId="2" fontId="6" fillId="9" borderId="21" xfId="2" applyNumberFormat="1" applyFont="1" applyFill="1" applyBorder="1" applyAlignment="1">
      <alignment horizontal="center" vertical="center" wrapText="1"/>
    </xf>
    <xf numFmtId="0" fontId="6" fillId="9" borderId="21" xfId="2" applyFont="1" applyFill="1" applyBorder="1" applyAlignment="1">
      <alignment horizontal="center" vertical="center" wrapText="1"/>
    </xf>
    <xf numFmtId="14" fontId="10" fillId="13" borderId="20" xfId="2" applyNumberFormat="1" applyFont="1" applyFill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4" fontId="8" fillId="0" borderId="21" xfId="2" applyNumberFormat="1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8" fillId="9" borderId="22" xfId="2" applyFont="1" applyFill="1" applyBorder="1" applyAlignment="1">
      <alignment horizontal="center" vertical="center" wrapText="1"/>
    </xf>
    <xf numFmtId="0" fontId="6" fillId="9" borderId="6" xfId="2" applyFont="1" applyFill="1" applyBorder="1" applyAlignment="1">
      <alignment horizontal="center" vertical="center"/>
    </xf>
    <xf numFmtId="0" fontId="6" fillId="9" borderId="7" xfId="2" applyFont="1" applyFill="1" applyBorder="1" applyAlignment="1">
      <alignment horizontal="center" vertical="center"/>
    </xf>
    <xf numFmtId="0" fontId="8" fillId="9" borderId="7" xfId="2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64" fontId="3" fillId="3" borderId="7" xfId="2" applyNumberFormat="1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14" fontId="10" fillId="12" borderId="10" xfId="0" applyNumberFormat="1" applyFont="1" applyFill="1" applyBorder="1" applyAlignment="1">
      <alignment horizontal="center" vertical="center"/>
    </xf>
    <xf numFmtId="164" fontId="3" fillId="3" borderId="2" xfId="2" applyNumberFormat="1" applyFont="1" applyFill="1" applyBorder="1" applyAlignment="1">
      <alignment horizontal="center" vertical="center" wrapText="1"/>
    </xf>
    <xf numFmtId="0" fontId="5" fillId="19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6" fillId="9" borderId="23" xfId="2" applyFont="1" applyFill="1" applyBorder="1" applyAlignment="1">
      <alignment horizontal="center" vertical="center"/>
    </xf>
    <xf numFmtId="0" fontId="6" fillId="9" borderId="13" xfId="2" applyFont="1" applyFill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/>
    </xf>
    <xf numFmtId="0" fontId="5" fillId="19" borderId="13" xfId="2" applyFont="1" applyFill="1" applyBorder="1" applyAlignment="1">
      <alignment horizontal="center" vertical="center" wrapText="1"/>
    </xf>
    <xf numFmtId="4" fontId="6" fillId="0" borderId="13" xfId="2" applyNumberFormat="1" applyFont="1" applyBorder="1" applyAlignment="1">
      <alignment horizontal="center" vertical="center"/>
    </xf>
    <xf numFmtId="14" fontId="8" fillId="0" borderId="13" xfId="2" applyNumberFormat="1" applyFont="1" applyBorder="1" applyAlignment="1">
      <alignment horizontal="center" vertical="center"/>
    </xf>
    <xf numFmtId="164" fontId="11" fillId="13" borderId="13" xfId="0" applyNumberFormat="1" applyFont="1" applyFill="1" applyBorder="1" applyAlignment="1">
      <alignment horizontal="center" vertical="center" wrapText="1"/>
    </xf>
    <xf numFmtId="166" fontId="6" fillId="0" borderId="13" xfId="0" applyNumberFormat="1" applyFont="1" applyBorder="1" applyAlignment="1">
      <alignment horizontal="center" vertical="center" wrapText="1"/>
    </xf>
    <xf numFmtId="14" fontId="6" fillId="0" borderId="13" xfId="2" applyNumberFormat="1" applyFont="1" applyBorder="1" applyAlignment="1">
      <alignment horizontal="center" vertical="center"/>
    </xf>
    <xf numFmtId="164" fontId="6" fillId="9" borderId="13" xfId="0" applyNumberFormat="1" applyFont="1" applyFill="1" applyBorder="1" applyAlignment="1">
      <alignment horizontal="center" vertical="center" wrapText="1"/>
    </xf>
    <xf numFmtId="166" fontId="6" fillId="13" borderId="13" xfId="0" applyNumberFormat="1" applyFont="1" applyFill="1" applyBorder="1" applyAlignment="1">
      <alignment horizontal="center" vertical="center" wrapText="1"/>
    </xf>
    <xf numFmtId="164" fontId="0" fillId="9" borderId="13" xfId="0" applyNumberFormat="1" applyFill="1" applyBorder="1" applyAlignment="1">
      <alignment horizontal="center" vertical="center" wrapText="1"/>
    </xf>
    <xf numFmtId="0" fontId="8" fillId="9" borderId="13" xfId="2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164" fontId="3" fillId="3" borderId="13" xfId="2" applyNumberFormat="1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164" fontId="9" fillId="9" borderId="2" xfId="2" applyNumberFormat="1" applyFont="1" applyFill="1" applyBorder="1" applyAlignment="1">
      <alignment horizontal="center" vertical="center" wrapText="1"/>
    </xf>
    <xf numFmtId="0" fontId="6" fillId="9" borderId="24" xfId="2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" fontId="6" fillId="0" borderId="1" xfId="2" applyNumberFormat="1" applyFont="1" applyBorder="1" applyAlignment="1">
      <alignment horizontal="center" vertical="center"/>
    </xf>
    <xf numFmtId="164" fontId="6" fillId="9" borderId="16" xfId="0" applyNumberFormat="1" applyFont="1" applyFill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6" fillId="9" borderId="25" xfId="2" applyFont="1" applyFill="1" applyBorder="1" applyAlignment="1">
      <alignment horizontal="center" vertical="center"/>
    </xf>
    <xf numFmtId="0" fontId="6" fillId="9" borderId="21" xfId="2" applyFont="1" applyFill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164" fontId="0" fillId="9" borderId="21" xfId="0" applyNumberForma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4" fontId="10" fillId="13" borderId="20" xfId="2" applyNumberFormat="1" applyFont="1" applyFill="1" applyBorder="1" applyAlignment="1">
      <alignment horizontal="center" vertical="center"/>
    </xf>
    <xf numFmtId="14" fontId="8" fillId="0" borderId="20" xfId="2" applyNumberFormat="1" applyFont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5" fillId="19" borderId="16" xfId="2" applyFont="1" applyFill="1" applyBorder="1" applyAlignment="1">
      <alignment horizontal="center" vertical="center" wrapText="1"/>
    </xf>
    <xf numFmtId="14" fontId="6" fillId="14" borderId="16" xfId="0" applyNumberFormat="1" applyFont="1" applyFill="1" applyBorder="1" applyAlignment="1">
      <alignment horizontal="center" vertical="center"/>
    </xf>
    <xf numFmtId="14" fontId="6" fillId="0" borderId="16" xfId="2" applyNumberFormat="1" applyFont="1" applyBorder="1" applyAlignment="1">
      <alignment horizontal="center" vertical="center"/>
    </xf>
    <xf numFmtId="14" fontId="6" fillId="14" borderId="2" xfId="0" applyNumberFormat="1" applyFont="1" applyFill="1" applyBorder="1" applyAlignment="1">
      <alignment horizontal="center" vertical="center"/>
    </xf>
    <xf numFmtId="164" fontId="6" fillId="9" borderId="20" xfId="0" applyNumberFormat="1" applyFont="1" applyFill="1" applyBorder="1" applyAlignment="1">
      <alignment horizontal="center" vertical="center" wrapText="1"/>
    </xf>
    <xf numFmtId="4" fontId="6" fillId="0" borderId="20" xfId="2" applyNumberFormat="1" applyFont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164" fontId="9" fillId="9" borderId="7" xfId="2" applyNumberFormat="1" applyFont="1" applyFill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5" fillId="19" borderId="10" xfId="2" applyFont="1" applyFill="1" applyBorder="1" applyAlignment="1">
      <alignment horizontal="center" vertical="center" wrapText="1"/>
    </xf>
    <xf numFmtId="0" fontId="12" fillId="0" borderId="10" xfId="4" applyBorder="1" applyAlignment="1">
      <alignment vertical="center" wrapText="1"/>
    </xf>
    <xf numFmtId="2" fontId="6" fillId="9" borderId="10" xfId="2" applyNumberFormat="1" applyFont="1" applyFill="1" applyBorder="1" applyAlignment="1">
      <alignment horizontal="center" vertical="center" wrapText="1"/>
    </xf>
    <xf numFmtId="0" fontId="6" fillId="9" borderId="10" xfId="2" applyFont="1" applyFill="1" applyBorder="1" applyAlignment="1">
      <alignment horizontal="center" vertical="center" wrapText="1"/>
    </xf>
    <xf numFmtId="14" fontId="6" fillId="14" borderId="10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8" fillId="9" borderId="26" xfId="2" applyFont="1" applyFill="1" applyBorder="1" applyAlignment="1">
      <alignment horizontal="center" vertical="center" wrapText="1"/>
    </xf>
    <xf numFmtId="14" fontId="6" fillId="14" borderId="20" xfId="0" applyNumberFormat="1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 wrapText="1"/>
    </xf>
    <xf numFmtId="14" fontId="6" fillId="0" borderId="10" xfId="2" applyNumberFormat="1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 wrapText="1"/>
    </xf>
    <xf numFmtId="14" fontId="6" fillId="14" borderId="1" xfId="0" applyNumberFormat="1" applyFont="1" applyFill="1" applyBorder="1" applyAlignment="1">
      <alignment horizontal="center" vertical="center"/>
    </xf>
    <xf numFmtId="0" fontId="5" fillId="20" borderId="16" xfId="2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center" vertical="center"/>
    </xf>
    <xf numFmtId="0" fontId="6" fillId="0" borderId="20" xfId="2" applyFont="1" applyBorder="1" applyAlignment="1">
      <alignment horizontal="center" vertical="center" wrapText="1"/>
    </xf>
    <xf numFmtId="0" fontId="5" fillId="21" borderId="20" xfId="2" applyFont="1" applyFill="1" applyBorder="1" applyAlignment="1">
      <alignment horizontal="center" vertical="center" wrapText="1"/>
    </xf>
    <xf numFmtId="0" fontId="12" fillId="0" borderId="20" xfId="4" applyBorder="1" applyAlignment="1">
      <alignment vertical="center" wrapText="1"/>
    </xf>
    <xf numFmtId="2" fontId="6" fillId="9" borderId="20" xfId="2" applyNumberFormat="1" applyFont="1" applyFill="1" applyBorder="1" applyAlignment="1">
      <alignment horizontal="center" vertical="center" wrapText="1"/>
    </xf>
    <xf numFmtId="0" fontId="6" fillId="9" borderId="20" xfId="2" applyFont="1" applyFill="1" applyBorder="1" applyAlignment="1">
      <alignment horizontal="center" vertical="center" wrapText="1"/>
    </xf>
    <xf numFmtId="14" fontId="6" fillId="0" borderId="20" xfId="2" applyNumberFormat="1" applyFont="1" applyBorder="1" applyAlignment="1">
      <alignment horizontal="center" vertical="center"/>
    </xf>
    <xf numFmtId="14" fontId="9" fillId="0" borderId="20" xfId="2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8" fillId="9" borderId="29" xfId="2" applyFont="1" applyFill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4" fontId="6" fillId="0" borderId="7" xfId="2" applyNumberFormat="1" applyFont="1" applyBorder="1" applyAlignment="1">
      <alignment horizontal="center" vertical="center"/>
    </xf>
    <xf numFmtId="14" fontId="6" fillId="0" borderId="7" xfId="2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" fontId="6" fillId="13" borderId="13" xfId="2" applyNumberFormat="1" applyFont="1" applyFill="1" applyBorder="1" applyAlignment="1">
      <alignment horizontal="center" vertical="center"/>
    </xf>
    <xf numFmtId="14" fontId="9" fillId="0" borderId="13" xfId="2" applyNumberFormat="1" applyFont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 wrapText="1"/>
    </xf>
    <xf numFmtId="0" fontId="8" fillId="9" borderId="2" xfId="3" applyFont="1" applyFill="1" applyBorder="1" applyAlignment="1">
      <alignment horizontal="center" vertical="center"/>
    </xf>
    <xf numFmtId="4" fontId="6" fillId="9" borderId="2" xfId="2" applyNumberFormat="1" applyFont="1" applyFill="1" applyBorder="1" applyAlignment="1">
      <alignment horizontal="center" vertical="center"/>
    </xf>
    <xf numFmtId="0" fontId="8" fillId="9" borderId="13" xfId="3" applyFont="1" applyFill="1" applyBorder="1" applyAlignment="1">
      <alignment horizontal="center" vertical="center"/>
    </xf>
    <xf numFmtId="4" fontId="6" fillId="9" borderId="13" xfId="2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21" xfId="2" applyFont="1" applyFill="1" applyBorder="1" applyAlignment="1">
      <alignment horizontal="center" vertical="center" wrapText="1"/>
    </xf>
    <xf numFmtId="14" fontId="6" fillId="0" borderId="21" xfId="2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/>
    </xf>
    <xf numFmtId="0" fontId="2" fillId="2" borderId="31" xfId="2" applyFont="1" applyFill="1" applyBorder="1" applyAlignment="1">
      <alignment horizontal="center" vertical="center" wrapText="1"/>
    </xf>
    <xf numFmtId="14" fontId="9" fillId="0" borderId="16" xfId="2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9" borderId="16" xfId="0" applyNumberFormat="1" applyFill="1" applyBorder="1" applyAlignment="1">
      <alignment horizontal="center" vertical="center" wrapText="1"/>
    </xf>
    <xf numFmtId="14" fontId="8" fillId="0" borderId="16" xfId="2" applyNumberFormat="1" applyFont="1" applyBorder="1" applyAlignment="1">
      <alignment horizontal="center" vertical="center"/>
    </xf>
    <xf numFmtId="166" fontId="6" fillId="0" borderId="20" xfId="0" applyNumberFormat="1" applyFont="1" applyBorder="1" applyAlignment="1">
      <alignment horizontal="center" vertical="center" wrapText="1"/>
    </xf>
    <xf numFmtId="14" fontId="5" fillId="0" borderId="10" xfId="2" applyNumberFormat="1" applyFont="1" applyBorder="1" applyAlignment="1">
      <alignment horizontal="center" vertical="center"/>
    </xf>
    <xf numFmtId="14" fontId="5" fillId="0" borderId="16" xfId="2" applyNumberFormat="1" applyFont="1" applyBorder="1" applyAlignment="1">
      <alignment horizontal="center" vertical="center"/>
    </xf>
    <xf numFmtId="164" fontId="10" fillId="13" borderId="16" xfId="0" applyNumberFormat="1" applyFont="1" applyFill="1" applyBorder="1" applyAlignment="1">
      <alignment horizontal="center" vertical="center" wrapText="1"/>
    </xf>
    <xf numFmtId="2" fontId="6" fillId="0" borderId="21" xfId="2" applyNumberFormat="1" applyFont="1" applyBorder="1" applyAlignment="1">
      <alignment horizontal="center" vertical="center"/>
    </xf>
    <xf numFmtId="14" fontId="5" fillId="9" borderId="21" xfId="2" applyNumberFormat="1" applyFont="1" applyFill="1" applyBorder="1" applyAlignment="1">
      <alignment horizontal="center" vertical="center"/>
    </xf>
    <xf numFmtId="164" fontId="6" fillId="9" borderId="2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2" fontId="6" fillId="0" borderId="10" xfId="2" applyNumberFormat="1" applyFont="1" applyBorder="1" applyAlignment="1">
      <alignment horizontal="center" vertical="center"/>
    </xf>
    <xf numFmtId="14" fontId="8" fillId="0" borderId="10" xfId="2" applyNumberFormat="1" applyFont="1" applyBorder="1" applyAlignment="1">
      <alignment horizontal="center" vertical="center"/>
    </xf>
    <xf numFmtId="2" fontId="6" fillId="0" borderId="16" xfId="2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1" fillId="0" borderId="16" xfId="2" applyNumberFormat="1" applyFont="1" applyBorder="1" applyAlignment="1">
      <alignment horizontal="center" vertical="center"/>
    </xf>
    <xf numFmtId="164" fontId="8" fillId="9" borderId="10" xfId="0" applyNumberFormat="1" applyFont="1" applyFill="1" applyBorder="1" applyAlignment="1">
      <alignment horizontal="center" vertical="center" wrapText="1"/>
    </xf>
    <xf numFmtId="14" fontId="5" fillId="9" borderId="2" xfId="2" applyNumberFormat="1" applyFont="1" applyFill="1" applyBorder="1" applyAlignment="1">
      <alignment horizontal="center" vertical="center"/>
    </xf>
    <xf numFmtId="14" fontId="11" fillId="0" borderId="10" xfId="2" applyNumberFormat="1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18" fillId="0" borderId="0" xfId="0" applyFont="1"/>
    <xf numFmtId="2" fontId="6" fillId="0" borderId="0" xfId="0" applyNumberFormat="1" applyFont="1"/>
    <xf numFmtId="0" fontId="5" fillId="0" borderId="0" xfId="0" applyFont="1"/>
    <xf numFmtId="14" fontId="9" fillId="0" borderId="0" xfId="0" applyNumberFormat="1" applyFont="1"/>
    <xf numFmtId="14" fontId="5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20" borderId="0" xfId="0" applyFont="1" applyFill="1" applyAlignment="1">
      <alignment vertical="center"/>
    </xf>
    <xf numFmtId="0" fontId="17" fillId="0" borderId="2" xfId="0" applyFon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2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21" fillId="2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21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23" borderId="2" xfId="0" applyFont="1" applyFill="1" applyBorder="1" applyAlignment="1">
      <alignment horizontal="left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21" fillId="25" borderId="2" xfId="0" applyFont="1" applyFill="1" applyBorder="1" applyAlignment="1">
      <alignment horizontal="left" vertical="center" wrapText="1"/>
    </xf>
    <xf numFmtId="0" fontId="21" fillId="26" borderId="2" xfId="0" applyFont="1" applyFill="1" applyBorder="1" applyAlignment="1">
      <alignment horizontal="left" vertical="center" wrapText="1"/>
    </xf>
    <xf numFmtId="0" fontId="21" fillId="27" borderId="2" xfId="0" applyFont="1" applyFill="1" applyBorder="1" applyAlignment="1">
      <alignment horizontal="left" vertical="center" wrapText="1"/>
    </xf>
    <xf numFmtId="0" fontId="21" fillId="28" borderId="2" xfId="0" applyFont="1" applyFill="1" applyBorder="1" applyAlignment="1">
      <alignment horizontal="left" vertical="center" wrapText="1"/>
    </xf>
    <xf numFmtId="0" fontId="21" fillId="29" borderId="2" xfId="0" applyFont="1" applyFill="1" applyBorder="1" applyAlignment="1">
      <alignment horizontal="left" vertical="center" wrapText="1"/>
    </xf>
    <xf numFmtId="0" fontId="21" fillId="30" borderId="2" xfId="0" applyFont="1" applyFill="1" applyBorder="1" applyAlignment="1">
      <alignment horizontal="left" vertical="center" wrapText="1"/>
    </xf>
    <xf numFmtId="0" fontId="21" fillId="31" borderId="2" xfId="0" applyFont="1" applyFill="1" applyBorder="1" applyAlignment="1">
      <alignment horizontal="left" vertical="center" wrapText="1"/>
    </xf>
    <xf numFmtId="0" fontId="21" fillId="13" borderId="2" xfId="0" applyFont="1" applyFill="1" applyBorder="1"/>
    <xf numFmtId="0" fontId="21" fillId="16" borderId="2" xfId="0" applyFont="1" applyFill="1" applyBorder="1"/>
    <xf numFmtId="0" fontId="21" fillId="0" borderId="0" xfId="0" applyFont="1"/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6" fillId="0" borderId="2" xfId="2" applyFont="1" applyBorder="1" applyAlignment="1" applyProtection="1">
      <alignment horizontal="center" vertical="center" wrapText="1"/>
      <protection locked="0"/>
    </xf>
    <xf numFmtId="14" fontId="6" fillId="9" borderId="2" xfId="2" applyNumberFormat="1" applyFont="1" applyFill="1" applyBorder="1" applyAlignment="1" applyProtection="1">
      <alignment horizontal="center" vertical="center"/>
      <protection locked="0"/>
    </xf>
    <xf numFmtId="1" fontId="6" fillId="10" borderId="2" xfId="2" applyNumberFormat="1" applyFont="1" applyFill="1" applyBorder="1" applyAlignment="1" applyProtection="1">
      <alignment horizontal="center" vertical="center"/>
      <protection locked="0"/>
    </xf>
    <xf numFmtId="14" fontId="8" fillId="10" borderId="2" xfId="3" applyNumberFormat="1" applyFont="1" applyFill="1" applyBorder="1" applyAlignment="1" applyProtection="1">
      <alignment horizontal="center" vertical="center"/>
      <protection locked="0"/>
    </xf>
    <xf numFmtId="1" fontId="6" fillId="0" borderId="2" xfId="2" applyNumberFormat="1" applyFont="1" applyBorder="1" applyAlignment="1" applyProtection="1">
      <alignment horizontal="center" vertical="center"/>
      <protection locked="0"/>
    </xf>
    <xf numFmtId="0" fontId="6" fillId="9" borderId="2" xfId="2" applyFont="1" applyFill="1" applyBorder="1" applyAlignment="1" applyProtection="1">
      <alignment horizontal="center" vertical="center"/>
      <protection locked="0"/>
    </xf>
    <xf numFmtId="0" fontId="8" fillId="0" borderId="2" xfId="2" applyFont="1" applyBorder="1" applyAlignment="1" applyProtection="1">
      <alignment horizontal="center" vertical="center" wrapText="1"/>
      <protection locked="0"/>
    </xf>
    <xf numFmtId="0" fontId="8" fillId="9" borderId="1" xfId="2" applyFont="1" applyFill="1" applyBorder="1" applyAlignment="1" applyProtection="1">
      <alignment horizontal="center" vertical="center"/>
      <protection locked="0"/>
    </xf>
    <xf numFmtId="0" fontId="8" fillId="10" borderId="2" xfId="3" applyFont="1" applyFill="1" applyBorder="1" applyAlignment="1" applyProtection="1">
      <alignment horizontal="center" vertical="center"/>
      <protection locked="0"/>
    </xf>
    <xf numFmtId="9" fontId="6" fillId="0" borderId="2" xfId="1" applyFont="1" applyFill="1" applyBorder="1" applyAlignment="1" applyProtection="1">
      <alignment horizontal="center" vertical="center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locked="0"/>
    </xf>
    <xf numFmtId="2" fontId="6" fillId="0" borderId="2" xfId="2" applyNumberFormat="1" applyFont="1" applyBorder="1" applyAlignment="1" applyProtection="1">
      <alignment horizontal="center" vertical="center"/>
      <protection locked="0"/>
    </xf>
    <xf numFmtId="4" fontId="6" fillId="11" borderId="2" xfId="2" applyNumberFormat="1" applyFont="1" applyFill="1" applyBorder="1" applyAlignment="1" applyProtection="1">
      <alignment horizontal="center" vertical="center"/>
      <protection locked="0"/>
    </xf>
    <xf numFmtId="2" fontId="6" fillId="10" borderId="2" xfId="2" applyNumberFormat="1" applyFont="1" applyFill="1" applyBorder="1" applyAlignment="1" applyProtection="1">
      <alignment horizontal="center" vertical="center"/>
      <protection locked="0"/>
    </xf>
    <xf numFmtId="14" fontId="8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9" borderId="2" xfId="0" applyFont="1" applyFill="1" applyBorder="1" applyAlignment="1" applyProtection="1">
      <alignment horizontal="center" vertical="center"/>
      <protection locked="0"/>
    </xf>
    <xf numFmtId="14" fontId="9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14" fontId="5" fillId="0" borderId="2" xfId="2" applyNumberFormat="1" applyFont="1" applyBorder="1" applyAlignment="1" applyProtection="1">
      <alignment horizontal="center" vertical="center"/>
      <protection locked="0"/>
    </xf>
    <xf numFmtId="0" fontId="5" fillId="9" borderId="2" xfId="2" applyFont="1" applyFill="1" applyBorder="1" applyAlignment="1" applyProtection="1">
      <alignment horizontal="center" vertical="center"/>
      <protection locked="0"/>
    </xf>
    <xf numFmtId="0" fontId="9" fillId="11" borderId="2" xfId="2" applyFont="1" applyFill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14" fontId="6" fillId="0" borderId="2" xfId="2" applyNumberFormat="1" applyFont="1" applyBorder="1" applyAlignment="1" applyProtection="1">
      <alignment horizontal="center" vertical="center"/>
      <protection locked="0"/>
    </xf>
    <xf numFmtId="1" fontId="9" fillId="0" borderId="2" xfId="2" applyNumberFormat="1" applyFont="1" applyBorder="1" applyAlignment="1" applyProtection="1">
      <alignment horizontal="center" vertical="center" wrapText="1"/>
      <protection locked="0"/>
    </xf>
    <xf numFmtId="0" fontId="9" fillId="0" borderId="2" xfId="2" applyFont="1" applyBorder="1" applyAlignment="1" applyProtection="1">
      <alignment horizontal="center" vertical="center" wrapText="1"/>
      <protection locked="0"/>
    </xf>
    <xf numFmtId="0" fontId="10" fillId="11" borderId="2" xfId="2" applyFont="1" applyFill="1" applyBorder="1" applyAlignment="1" applyProtection="1">
      <alignment horizontal="center" vertical="center" wrapText="1"/>
      <protection locked="0"/>
    </xf>
    <xf numFmtId="14" fontId="8" fillId="0" borderId="2" xfId="2" applyNumberFormat="1" applyFont="1" applyBorder="1" applyAlignment="1" applyProtection="1">
      <alignment horizontal="center" vertical="center"/>
      <protection locked="0"/>
    </xf>
    <xf numFmtId="1" fontId="8" fillId="9" borderId="2" xfId="2" applyNumberFormat="1" applyFont="1" applyFill="1" applyBorder="1" applyAlignment="1" applyProtection="1">
      <alignment horizontal="center" vertical="center"/>
      <protection locked="0"/>
    </xf>
    <xf numFmtId="0" fontId="9" fillId="9" borderId="2" xfId="2" applyFont="1" applyFill="1" applyBorder="1" applyAlignment="1" applyProtection="1">
      <alignment horizontal="center" vertical="center" wrapText="1"/>
      <protection locked="0"/>
    </xf>
    <xf numFmtId="164" fontId="9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14" borderId="2" xfId="0" applyFont="1" applyFill="1" applyBorder="1" applyAlignment="1" applyProtection="1">
      <alignment horizontal="center" vertical="center"/>
      <protection locked="0"/>
    </xf>
    <xf numFmtId="14" fontId="8" fillId="9" borderId="2" xfId="3" applyNumberFormat="1" applyFont="1" applyFill="1" applyBorder="1" applyAlignment="1" applyProtection="1">
      <alignment horizontal="center" vertical="center"/>
      <protection locked="0"/>
    </xf>
    <xf numFmtId="0" fontId="8" fillId="0" borderId="2" xfId="3" applyFont="1" applyBorder="1" applyAlignment="1" applyProtection="1">
      <alignment horizontal="center" vertical="center"/>
      <protection locked="0"/>
    </xf>
    <xf numFmtId="164" fontId="6" fillId="9" borderId="2" xfId="0" applyNumberFormat="1" applyFont="1" applyFill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4" fontId="6" fillId="0" borderId="2" xfId="2" applyNumberFormat="1" applyFont="1" applyBorder="1" applyAlignment="1" applyProtection="1">
      <alignment horizontal="center" vertical="center"/>
      <protection locked="0"/>
    </xf>
    <xf numFmtId="14" fontId="10" fillId="13" borderId="2" xfId="2" applyNumberFormat="1" applyFont="1" applyFill="1" applyBorder="1" applyAlignment="1" applyProtection="1">
      <alignment horizontal="center" vertical="center"/>
      <protection locked="0"/>
    </xf>
    <xf numFmtId="14" fontId="11" fillId="13" borderId="2" xfId="2" applyNumberFormat="1" applyFont="1" applyFill="1" applyBorder="1" applyAlignment="1" applyProtection="1">
      <alignment horizontal="center" vertical="center"/>
      <protection locked="0"/>
    </xf>
    <xf numFmtId="14" fontId="8" fillId="13" borderId="2" xfId="2" applyNumberFormat="1" applyFont="1" applyFill="1" applyBorder="1" applyAlignment="1" applyProtection="1">
      <alignment horizontal="center" vertical="center"/>
      <protection locked="0"/>
    </xf>
    <xf numFmtId="14" fontId="9" fillId="0" borderId="2" xfId="2" applyNumberFormat="1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 wrapText="1"/>
      <protection locked="0"/>
    </xf>
    <xf numFmtId="0" fontId="11" fillId="9" borderId="2" xfId="2" applyFont="1" applyFill="1" applyBorder="1" applyAlignment="1" applyProtection="1">
      <alignment horizontal="center" vertical="center"/>
      <protection locked="0"/>
    </xf>
    <xf numFmtId="14" fontId="11" fillId="9" borderId="2" xfId="3" applyNumberFormat="1" applyFont="1" applyFill="1" applyBorder="1" applyAlignment="1" applyProtection="1">
      <alignment horizontal="center" vertical="center"/>
      <protection locked="0"/>
    </xf>
    <xf numFmtId="0" fontId="11" fillId="0" borderId="2" xfId="3" applyFont="1" applyBorder="1" applyAlignment="1" applyProtection="1">
      <alignment horizontal="center" vertical="center"/>
      <protection locked="0"/>
    </xf>
    <xf numFmtId="164" fontId="11" fillId="0" borderId="2" xfId="0" applyNumberFormat="1" applyFont="1" applyBorder="1" applyAlignment="1" applyProtection="1">
      <alignment horizontal="center" vertical="center" wrapText="1"/>
      <protection locked="0"/>
    </xf>
    <xf numFmtId="9" fontId="11" fillId="0" borderId="2" xfId="1" applyFont="1" applyFill="1" applyBorder="1" applyAlignment="1" applyProtection="1">
      <alignment horizontal="center" vertical="center"/>
      <protection locked="0"/>
    </xf>
    <xf numFmtId="4" fontId="11" fillId="0" borderId="2" xfId="2" applyNumberFormat="1" applyFont="1" applyBorder="1" applyAlignment="1" applyProtection="1">
      <alignment horizontal="center" vertical="center"/>
      <protection locked="0"/>
    </xf>
    <xf numFmtId="14" fontId="11" fillId="0" borderId="2" xfId="2" applyNumberFormat="1" applyFont="1" applyBorder="1" applyAlignment="1" applyProtection="1">
      <alignment horizontal="center" vertical="center"/>
      <protection locked="0"/>
    </xf>
    <xf numFmtId="0" fontId="10" fillId="9" borderId="2" xfId="2" applyFont="1" applyFill="1" applyBorder="1" applyAlignment="1" applyProtection="1">
      <alignment horizontal="center" vertical="center" wrapText="1"/>
      <protection locked="0"/>
    </xf>
    <xf numFmtId="0" fontId="10" fillId="0" borderId="2" xfId="2" applyFont="1" applyBorder="1" applyAlignment="1" applyProtection="1">
      <alignment horizontal="center" vertical="center" wrapText="1"/>
      <protection locked="0"/>
    </xf>
    <xf numFmtId="0" fontId="11" fillId="15" borderId="2" xfId="2" applyFont="1" applyFill="1" applyBorder="1" applyAlignment="1" applyProtection="1">
      <alignment horizontal="center" vertical="center" wrapText="1"/>
      <protection locked="0"/>
    </xf>
    <xf numFmtId="0" fontId="11" fillId="15" borderId="2" xfId="3" applyFont="1" applyFill="1" applyBorder="1" applyAlignment="1" applyProtection="1">
      <alignment horizontal="center" vertical="center"/>
      <protection locked="0"/>
    </xf>
    <xf numFmtId="164" fontId="11" fillId="15" borderId="2" xfId="0" applyNumberFormat="1" applyFont="1" applyFill="1" applyBorder="1" applyAlignment="1" applyProtection="1">
      <alignment horizontal="center" vertical="center" wrapText="1"/>
      <protection locked="0"/>
    </xf>
    <xf numFmtId="9" fontId="11" fillId="15" borderId="2" xfId="1" applyFont="1" applyFill="1" applyBorder="1" applyAlignment="1" applyProtection="1">
      <alignment horizontal="center" vertical="center"/>
      <protection locked="0"/>
    </xf>
    <xf numFmtId="4" fontId="11" fillId="15" borderId="2" xfId="2" applyNumberFormat="1" applyFont="1" applyFill="1" applyBorder="1" applyAlignment="1" applyProtection="1">
      <alignment horizontal="center" vertical="center"/>
      <protection locked="0"/>
    </xf>
    <xf numFmtId="14" fontId="11" fillId="15" borderId="2" xfId="2" applyNumberFormat="1" applyFont="1" applyFill="1" applyBorder="1" applyAlignment="1" applyProtection="1">
      <alignment horizontal="center" vertical="center"/>
      <protection locked="0"/>
    </xf>
    <xf numFmtId="0" fontId="8" fillId="9" borderId="2" xfId="2" applyFont="1" applyFill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 applyProtection="1">
      <alignment horizontal="center" vertical="center" wrapText="1"/>
      <protection locked="0"/>
    </xf>
    <xf numFmtId="4" fontId="8" fillId="0" borderId="2" xfId="2" applyNumberFormat="1" applyFont="1" applyBorder="1" applyAlignment="1" applyProtection="1">
      <alignment horizontal="center" vertical="center"/>
      <protection locked="0"/>
    </xf>
    <xf numFmtId="14" fontId="8" fillId="9" borderId="2" xfId="2" applyNumberFormat="1" applyFont="1" applyFill="1" applyBorder="1" applyAlignment="1" applyProtection="1">
      <alignment horizontal="center" vertical="center"/>
      <protection locked="0"/>
    </xf>
    <xf numFmtId="14" fontId="9" fillId="9" borderId="2" xfId="2" applyNumberFormat="1" applyFont="1" applyFill="1" applyBorder="1" applyAlignment="1" applyProtection="1">
      <alignment horizontal="center" vertical="center"/>
      <protection locked="0"/>
    </xf>
    <xf numFmtId="1" fontId="6" fillId="0" borderId="2" xfId="2" applyNumberFormat="1" applyFont="1" applyBorder="1" applyAlignment="1" applyProtection="1">
      <alignment horizontal="center" vertical="center" wrapText="1"/>
      <protection locked="0"/>
    </xf>
    <xf numFmtId="0" fontId="6" fillId="15" borderId="2" xfId="2" applyFont="1" applyFill="1" applyBorder="1" applyAlignment="1" applyProtection="1">
      <alignment horizontal="center" vertical="center" wrapText="1"/>
      <protection locked="0"/>
    </xf>
    <xf numFmtId="14" fontId="8" fillId="15" borderId="2" xfId="2" applyNumberFormat="1" applyFont="1" applyFill="1" applyBorder="1" applyAlignment="1" applyProtection="1">
      <alignment horizontal="center" vertical="center"/>
      <protection locked="0"/>
    </xf>
    <xf numFmtId="164" fontId="6" fillId="15" borderId="2" xfId="0" applyNumberFormat="1" applyFont="1" applyFill="1" applyBorder="1" applyAlignment="1" applyProtection="1">
      <alignment horizontal="center" vertical="center" wrapText="1"/>
      <protection locked="0"/>
    </xf>
    <xf numFmtId="4" fontId="6" fillId="15" borderId="2" xfId="2" applyNumberFormat="1" applyFont="1" applyFill="1" applyBorder="1" applyAlignment="1" applyProtection="1">
      <alignment horizontal="center" vertical="center"/>
      <protection locked="0"/>
    </xf>
    <xf numFmtId="14" fontId="8" fillId="0" borderId="2" xfId="3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3" borderId="2" xfId="2" applyFont="1" applyFill="1" applyBorder="1" applyAlignment="1" applyProtection="1">
      <alignment horizontal="center" vertical="center" wrapText="1"/>
      <protection locked="0"/>
    </xf>
    <xf numFmtId="4" fontId="6" fillId="13" borderId="2" xfId="2" applyNumberFormat="1" applyFont="1" applyFill="1" applyBorder="1" applyAlignment="1" applyProtection="1">
      <alignment horizontal="center" vertical="center"/>
      <protection locked="0"/>
    </xf>
    <xf numFmtId="166" fontId="6" fillId="13" borderId="2" xfId="0" applyNumberFormat="1" applyFont="1" applyFill="1" applyBorder="1" applyAlignment="1" applyProtection="1">
      <alignment horizontal="center" vertical="center" wrapText="1"/>
      <protection locked="0"/>
    </xf>
    <xf numFmtId="166" fontId="6" fillId="0" borderId="2" xfId="0" applyNumberFormat="1" applyFont="1" applyBorder="1" applyAlignment="1" applyProtection="1">
      <alignment horizontal="center" vertical="center" wrapText="1"/>
      <protection locked="0"/>
    </xf>
    <xf numFmtId="14" fontId="10" fillId="9" borderId="2" xfId="2" applyNumberFormat="1" applyFont="1" applyFill="1" applyBorder="1" applyAlignment="1" applyProtection="1">
      <alignment horizontal="center" vertical="center"/>
      <protection locked="0"/>
    </xf>
    <xf numFmtId="164" fontId="11" fillId="13" borderId="2" xfId="0" applyNumberFormat="1" applyFont="1" applyFill="1" applyBorder="1" applyAlignment="1" applyProtection="1">
      <alignment horizontal="center" vertical="center" wrapText="1"/>
      <protection locked="0"/>
    </xf>
    <xf numFmtId="14" fontId="8" fillId="17" borderId="2" xfId="2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0" fontId="0" fillId="18" borderId="2" xfId="0" applyFill="1" applyBorder="1" applyAlignment="1" applyProtection="1">
      <alignment horizontal="center" vertical="center"/>
      <protection locked="0"/>
    </xf>
    <xf numFmtId="164" fontId="6" fillId="0" borderId="2" xfId="2" applyNumberFormat="1" applyFont="1" applyBorder="1" applyAlignment="1" applyProtection="1">
      <alignment horizontal="center" vertical="center"/>
      <protection locked="0"/>
    </xf>
    <xf numFmtId="14" fontId="6" fillId="0" borderId="0" xfId="2" applyNumberFormat="1" applyFont="1" applyAlignment="1" applyProtection="1">
      <alignment horizontal="center" vertical="center"/>
      <protection locked="0"/>
    </xf>
    <xf numFmtId="164" fontId="0" fillId="9" borderId="2" xfId="0" applyNumberFormat="1" applyFill="1" applyBorder="1" applyAlignment="1" applyProtection="1">
      <alignment horizontal="center" vertical="center" wrapText="1"/>
      <protection locked="0"/>
    </xf>
    <xf numFmtId="14" fontId="6" fillId="9" borderId="2" xfId="2" applyNumberFormat="1" applyFont="1" applyFill="1" applyBorder="1" applyAlignment="1" applyProtection="1">
      <alignment horizontal="center" vertical="center" wrapText="1"/>
      <protection locked="0"/>
    </xf>
    <xf numFmtId="164" fontId="6" fillId="0" borderId="0" xfId="2" applyNumberFormat="1" applyFont="1" applyAlignment="1" applyProtection="1">
      <alignment horizontal="center" vertical="center"/>
      <protection locked="0"/>
    </xf>
    <xf numFmtId="14" fontId="10" fillId="12" borderId="2" xfId="0" applyNumberFormat="1" applyFont="1" applyFill="1" applyBorder="1" applyAlignment="1">
      <alignment horizontal="center" vertical="center"/>
    </xf>
    <xf numFmtId="14" fontId="6" fillId="9" borderId="1" xfId="2" applyNumberFormat="1" applyFont="1" applyFill="1" applyBorder="1" applyAlignment="1">
      <alignment horizontal="center" vertical="center" wrapText="1"/>
    </xf>
    <xf numFmtId="14" fontId="6" fillId="9" borderId="2" xfId="2" applyNumberFormat="1" applyFont="1" applyFill="1" applyBorder="1" applyAlignment="1">
      <alignment horizontal="center" vertical="center"/>
    </xf>
    <xf numFmtId="14" fontId="9" fillId="9" borderId="13" xfId="2" applyNumberFormat="1" applyFont="1" applyFill="1" applyBorder="1" applyAlignment="1">
      <alignment horizontal="center" vertical="center" wrapText="1"/>
    </xf>
    <xf numFmtId="0" fontId="6" fillId="9" borderId="16" xfId="2" applyFont="1" applyFill="1" applyBorder="1" applyAlignment="1" applyProtection="1">
      <alignment horizontal="center" vertical="center"/>
      <protection locked="0"/>
    </xf>
    <xf numFmtId="0" fontId="8" fillId="0" borderId="16" xfId="3" applyFont="1" applyBorder="1" applyAlignment="1" applyProtection="1">
      <alignment horizontal="center" vertical="center"/>
      <protection locked="0"/>
    </xf>
    <xf numFmtId="164" fontId="6" fillId="0" borderId="16" xfId="0" applyNumberFormat="1" applyFont="1" applyBorder="1" applyAlignment="1" applyProtection="1">
      <alignment horizontal="center" vertical="center" wrapText="1"/>
      <protection locked="0"/>
    </xf>
    <xf numFmtId="4" fontId="6" fillId="0" borderId="16" xfId="2" applyNumberFormat="1" applyFont="1" applyBorder="1" applyAlignment="1" applyProtection="1">
      <alignment horizontal="center" vertical="center"/>
      <protection locked="0"/>
    </xf>
    <xf numFmtId="14" fontId="11" fillId="12" borderId="16" xfId="0" applyNumberFormat="1" applyFont="1" applyFill="1" applyBorder="1" applyAlignment="1">
      <alignment horizontal="center" vertical="center"/>
    </xf>
    <xf numFmtId="164" fontId="0" fillId="9" borderId="16" xfId="0" applyNumberFormat="1" applyFill="1" applyBorder="1" applyAlignment="1" applyProtection="1">
      <alignment horizontal="center" vertical="center" wrapText="1"/>
      <protection locked="0"/>
    </xf>
    <xf numFmtId="14" fontId="6" fillId="0" borderId="16" xfId="2" applyNumberFormat="1" applyFont="1" applyBorder="1" applyAlignment="1" applyProtection="1">
      <alignment horizontal="center" vertical="center"/>
      <protection locked="0"/>
    </xf>
    <xf numFmtId="0" fontId="6" fillId="9" borderId="13" xfId="2" applyFont="1" applyFill="1" applyBorder="1" applyAlignment="1" applyProtection="1">
      <alignment horizontal="center" vertical="center"/>
      <protection locked="0"/>
    </xf>
    <xf numFmtId="0" fontId="8" fillId="0" borderId="13" xfId="3" applyFont="1" applyBorder="1" applyAlignment="1" applyProtection="1">
      <alignment horizontal="center" vertical="center"/>
      <protection locked="0"/>
    </xf>
    <xf numFmtId="164" fontId="0" fillId="9" borderId="13" xfId="0" applyNumberFormat="1" applyFill="1" applyBorder="1" applyAlignment="1" applyProtection="1">
      <alignment horizontal="center" vertical="center" wrapText="1"/>
      <protection locked="0"/>
    </xf>
    <xf numFmtId="164" fontId="6" fillId="0" borderId="13" xfId="0" applyNumberFormat="1" applyFont="1" applyBorder="1" applyAlignment="1" applyProtection="1">
      <alignment horizontal="center" vertical="center" wrapText="1"/>
      <protection locked="0"/>
    </xf>
    <xf numFmtId="4" fontId="6" fillId="0" borderId="13" xfId="2" applyNumberFormat="1" applyFont="1" applyBorder="1" applyAlignment="1" applyProtection="1">
      <alignment horizontal="center" vertical="center"/>
      <protection locked="0"/>
    </xf>
    <xf numFmtId="14" fontId="11" fillId="12" borderId="13" xfId="0" applyNumberFormat="1" applyFont="1" applyFill="1" applyBorder="1" applyAlignment="1">
      <alignment horizontal="center" vertical="center"/>
    </xf>
    <xf numFmtId="14" fontId="6" fillId="0" borderId="13" xfId="2" applyNumberFormat="1" applyFont="1" applyBorder="1" applyAlignment="1" applyProtection="1">
      <alignment horizontal="center" vertical="center"/>
      <protection locked="0"/>
    </xf>
    <xf numFmtId="14" fontId="11" fillId="15" borderId="2" xfId="2" applyNumberFormat="1" applyFont="1" applyFill="1" applyBorder="1" applyAlignment="1">
      <alignment horizontal="center" vertical="center"/>
    </xf>
    <xf numFmtId="14" fontId="6" fillId="13" borderId="2" xfId="2" applyNumberFormat="1" applyFont="1" applyFill="1" applyBorder="1" applyAlignment="1">
      <alignment horizontal="center" vertical="center"/>
    </xf>
    <xf numFmtId="14" fontId="8" fillId="9" borderId="1" xfId="2" applyNumberFormat="1" applyFont="1" applyFill="1" applyBorder="1" applyAlignment="1">
      <alignment horizontal="center" vertical="center" wrapText="1"/>
    </xf>
    <xf numFmtId="14" fontId="8" fillId="9" borderId="2" xfId="2" applyNumberFormat="1" applyFont="1" applyFill="1" applyBorder="1" applyAlignment="1">
      <alignment horizontal="center" vertical="center"/>
    </xf>
    <xf numFmtId="14" fontId="11" fillId="9" borderId="2" xfId="2" applyNumberFormat="1" applyFont="1" applyFill="1" applyBorder="1" applyAlignment="1">
      <alignment horizontal="center" vertical="center"/>
    </xf>
    <xf numFmtId="14" fontId="10" fillId="15" borderId="2" xfId="2" applyNumberFormat="1" applyFont="1" applyFill="1" applyBorder="1" applyAlignment="1">
      <alignment horizontal="center" vertical="center"/>
    </xf>
    <xf numFmtId="14" fontId="10" fillId="0" borderId="2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9" fontId="6" fillId="0" borderId="2" xfId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33" borderId="7" xfId="2" applyFont="1" applyFill="1" applyBorder="1" applyAlignment="1">
      <alignment horizontal="center" vertical="center" wrapText="1"/>
    </xf>
    <xf numFmtId="14" fontId="4" fillId="33" borderId="7" xfId="2" applyNumberFormat="1" applyFont="1" applyFill="1" applyBorder="1" applyAlignment="1">
      <alignment horizontal="center" vertical="center" wrapText="1"/>
    </xf>
    <xf numFmtId="0" fontId="8" fillId="9" borderId="13" xfId="2" applyFont="1" applyFill="1" applyBorder="1" applyAlignment="1" applyProtection="1">
      <alignment horizontal="center" vertical="center"/>
      <protection locked="0"/>
    </xf>
    <xf numFmtId="0" fontId="6" fillId="9" borderId="16" xfId="0" applyFont="1" applyFill="1" applyBorder="1" applyAlignment="1" applyProtection="1">
      <alignment horizontal="center" vertical="center"/>
      <protection locked="0"/>
    </xf>
    <xf numFmtId="14" fontId="10" fillId="12" borderId="16" xfId="0" applyNumberFormat="1" applyFont="1" applyFill="1" applyBorder="1" applyAlignment="1">
      <alignment horizontal="center" vertical="center"/>
    </xf>
    <xf numFmtId="0" fontId="6" fillId="9" borderId="6" xfId="2" applyFont="1" applyFill="1" applyBorder="1" applyAlignment="1" applyProtection="1">
      <alignment horizontal="center" vertical="center"/>
      <protection locked="0"/>
    </xf>
    <xf numFmtId="0" fontId="6" fillId="9" borderId="7" xfId="2" applyFont="1" applyFill="1" applyBorder="1" applyAlignment="1" applyProtection="1">
      <alignment horizontal="center" vertical="center"/>
      <protection locked="0"/>
    </xf>
    <xf numFmtId="0" fontId="8" fillId="0" borderId="7" xfId="3" applyFont="1" applyBorder="1" applyAlignment="1" applyProtection="1">
      <alignment horizontal="center" vertical="center"/>
      <protection locked="0"/>
    </xf>
    <xf numFmtId="164" fontId="0" fillId="9" borderId="7" xfId="0" applyNumberFormat="1" applyFill="1" applyBorder="1" applyAlignment="1" applyProtection="1">
      <alignment horizontal="center" vertical="center" wrapText="1"/>
      <protection locked="0"/>
    </xf>
    <xf numFmtId="164" fontId="6" fillId="0" borderId="7" xfId="0" applyNumberFormat="1" applyFont="1" applyBorder="1" applyAlignment="1" applyProtection="1">
      <alignment horizontal="center" vertical="center" wrapText="1"/>
      <protection locked="0"/>
    </xf>
    <xf numFmtId="4" fontId="6" fillId="0" borderId="7" xfId="2" applyNumberFormat="1" applyFont="1" applyBorder="1" applyAlignment="1" applyProtection="1">
      <alignment horizontal="center" vertical="center"/>
      <protection locked="0"/>
    </xf>
    <xf numFmtId="14" fontId="6" fillId="0" borderId="7" xfId="2" applyNumberFormat="1" applyFont="1" applyBorder="1" applyAlignment="1" applyProtection="1">
      <alignment horizontal="center" vertical="center"/>
      <protection locked="0"/>
    </xf>
    <xf numFmtId="0" fontId="6" fillId="9" borderId="11" xfId="2" applyFont="1" applyFill="1" applyBorder="1" applyAlignment="1" applyProtection="1">
      <alignment horizontal="center" vertical="center"/>
      <protection locked="0"/>
    </xf>
    <xf numFmtId="0" fontId="6" fillId="9" borderId="19" xfId="2" applyFont="1" applyFill="1" applyBorder="1" applyAlignment="1" applyProtection="1">
      <alignment horizontal="center" vertical="center"/>
      <protection locked="0"/>
    </xf>
    <xf numFmtId="0" fontId="6" fillId="9" borderId="20" xfId="2" applyFont="1" applyFill="1" applyBorder="1" applyAlignment="1" applyProtection="1">
      <alignment horizontal="center" vertical="center"/>
      <protection locked="0"/>
    </xf>
    <xf numFmtId="0" fontId="8" fillId="0" borderId="20" xfId="3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4" fontId="6" fillId="0" borderId="20" xfId="2" applyNumberFormat="1" applyFont="1" applyBorder="1" applyAlignment="1" applyProtection="1">
      <alignment horizontal="center" vertical="center"/>
      <protection locked="0"/>
    </xf>
    <xf numFmtId="0" fontId="8" fillId="0" borderId="16" xfId="2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9" fontId="6" fillId="0" borderId="16" xfId="1" applyFont="1" applyFill="1" applyBorder="1" applyAlignment="1" applyProtection="1">
      <alignment horizontal="center" vertical="center"/>
      <protection locked="0"/>
    </xf>
    <xf numFmtId="14" fontId="8" fillId="0" borderId="16" xfId="2" applyNumberFormat="1" applyFont="1" applyBorder="1" applyAlignment="1" applyProtection="1">
      <alignment horizontal="center" vertical="center"/>
      <protection locked="0"/>
    </xf>
    <xf numFmtId="0" fontId="9" fillId="0" borderId="16" xfId="2" applyFont="1" applyBorder="1" applyAlignment="1" applyProtection="1">
      <alignment horizontal="center" vertical="center" wrapText="1"/>
      <protection locked="0"/>
    </xf>
    <xf numFmtId="0" fontId="6" fillId="0" borderId="16" xfId="2" applyFont="1" applyBorder="1" applyAlignment="1" applyProtection="1">
      <alignment horizontal="center" vertical="center" wrapText="1"/>
      <protection locked="0"/>
    </xf>
    <xf numFmtId="1" fontId="8" fillId="9" borderId="16" xfId="2" applyNumberFormat="1" applyFont="1" applyFill="1" applyBorder="1" applyAlignment="1" applyProtection="1">
      <alignment horizontal="center" vertical="center"/>
      <protection locked="0"/>
    </xf>
    <xf numFmtId="0" fontId="9" fillId="9" borderId="16" xfId="2" applyFont="1" applyFill="1" applyBorder="1" applyAlignment="1" applyProtection="1">
      <alignment horizontal="center" vertical="center" wrapText="1"/>
      <protection locked="0"/>
    </xf>
    <xf numFmtId="0" fontId="3" fillId="3" borderId="2" xfId="2" applyFont="1" applyFill="1" applyBorder="1" applyAlignment="1">
      <alignment horizontal="center" vertical="center" wrapText="1"/>
    </xf>
    <xf numFmtId="0" fontId="3" fillId="9" borderId="2" xfId="2" applyFont="1" applyFill="1" applyBorder="1" applyAlignment="1">
      <alignment horizontal="center" vertical="center" wrapText="1"/>
    </xf>
    <xf numFmtId="0" fontId="2" fillId="2" borderId="34" xfId="2" applyFont="1" applyFill="1" applyBorder="1" applyAlignment="1" applyProtection="1">
      <alignment horizontal="center" vertical="center" wrapText="1"/>
      <protection locked="0"/>
    </xf>
    <xf numFmtId="0" fontId="2" fillId="2" borderId="35" xfId="2" applyFont="1" applyFill="1" applyBorder="1" applyAlignment="1" applyProtection="1">
      <alignment horizontal="center" vertical="center" wrapText="1"/>
      <protection locked="0"/>
    </xf>
    <xf numFmtId="0" fontId="3" fillId="3" borderId="6" xfId="2" applyFont="1" applyFill="1" applyBorder="1" applyAlignment="1" applyProtection="1">
      <alignment horizontal="center" vertical="center" wrapText="1"/>
      <protection locked="0"/>
    </xf>
    <xf numFmtId="0" fontId="3" fillId="2" borderId="7" xfId="2" applyFont="1" applyFill="1" applyBorder="1" applyAlignment="1" applyProtection="1">
      <alignment horizontal="center" vertical="center" wrapText="1"/>
      <protection locked="0"/>
    </xf>
    <xf numFmtId="0" fontId="3" fillId="4" borderId="7" xfId="2" applyFont="1" applyFill="1" applyBorder="1" applyAlignment="1" applyProtection="1">
      <alignment horizontal="center" vertical="center" wrapText="1"/>
      <protection locked="0"/>
    </xf>
    <xf numFmtId="0" fontId="3" fillId="3" borderId="7" xfId="2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3" fillId="3" borderId="7" xfId="2" applyFont="1" applyFill="1" applyBorder="1" applyAlignment="1" applyProtection="1">
      <alignment horizontal="center" vertical="center"/>
      <protection locked="0"/>
    </xf>
    <xf numFmtId="164" fontId="3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3" fillId="6" borderId="7" xfId="2" applyFont="1" applyFill="1" applyBorder="1" applyAlignment="1" applyProtection="1">
      <alignment horizontal="center" vertical="center" wrapText="1"/>
      <protection locked="0"/>
    </xf>
    <xf numFmtId="0" fontId="3" fillId="7" borderId="7" xfId="2" applyFont="1" applyFill="1" applyBorder="1" applyAlignment="1" applyProtection="1">
      <alignment horizontal="center" vertical="center" wrapText="1"/>
      <protection locked="0"/>
    </xf>
    <xf numFmtId="0" fontId="3" fillId="8" borderId="7" xfId="2" applyFont="1" applyFill="1" applyBorder="1" applyAlignment="1" applyProtection="1">
      <alignment horizontal="center" vertical="center" wrapText="1"/>
      <protection locked="0"/>
    </xf>
    <xf numFmtId="0" fontId="3" fillId="2" borderId="8" xfId="2" applyFont="1" applyFill="1" applyBorder="1" applyAlignment="1" applyProtection="1">
      <alignment horizontal="center" vertical="center" wrapText="1"/>
      <protection locked="0"/>
    </xf>
    <xf numFmtId="0" fontId="6" fillId="0" borderId="11" xfId="2" applyFont="1" applyBorder="1" applyAlignment="1" applyProtection="1">
      <alignment horizontal="center" vertical="center" wrapText="1"/>
      <protection locked="0"/>
    </xf>
    <xf numFmtId="0" fontId="6" fillId="0" borderId="11" xfId="2" applyFont="1" applyBorder="1" applyAlignment="1">
      <alignment horizontal="center" vertical="center" wrapText="1"/>
    </xf>
    <xf numFmtId="0" fontId="6" fillId="0" borderId="20" xfId="2" applyFont="1" applyBorder="1" applyAlignment="1" applyProtection="1">
      <alignment horizontal="center" vertical="center" wrapText="1"/>
      <protection locked="0"/>
    </xf>
    <xf numFmtId="164" fontId="6" fillId="0" borderId="20" xfId="0" applyNumberFormat="1" applyFont="1" applyBorder="1" applyAlignment="1" applyProtection="1">
      <alignment horizontal="center" vertical="center" wrapText="1"/>
      <protection locked="0"/>
    </xf>
    <xf numFmtId="0" fontId="23" fillId="32" borderId="36" xfId="0" applyFont="1" applyFill="1" applyBorder="1" applyAlignment="1">
      <alignment horizontal="center"/>
    </xf>
    <xf numFmtId="2" fontId="6" fillId="10" borderId="20" xfId="2" applyNumberFormat="1" applyFont="1" applyFill="1" applyBorder="1" applyAlignment="1" applyProtection="1">
      <alignment horizontal="center" vertical="center"/>
      <protection locked="0"/>
    </xf>
    <xf numFmtId="14" fontId="8" fillId="0" borderId="20" xfId="2" applyNumberFormat="1" applyFont="1" applyBorder="1" applyAlignment="1" applyProtection="1">
      <alignment horizontal="center" vertical="center"/>
      <protection locked="0"/>
    </xf>
    <xf numFmtId="14" fontId="6" fillId="0" borderId="20" xfId="2" applyNumberFormat="1" applyFont="1" applyBorder="1" applyAlignment="1" applyProtection="1">
      <alignment horizontal="center" vertical="center"/>
      <protection locked="0"/>
    </xf>
    <xf numFmtId="0" fontId="9" fillId="0" borderId="20" xfId="2" applyFont="1" applyBorder="1" applyAlignment="1" applyProtection="1">
      <alignment horizontal="center" vertical="center" wrapText="1"/>
      <protection locked="0"/>
    </xf>
    <xf numFmtId="1" fontId="8" fillId="9" borderId="20" xfId="2" applyNumberFormat="1" applyFont="1" applyFill="1" applyBorder="1" applyAlignment="1" applyProtection="1">
      <alignment horizontal="center" vertical="center"/>
      <protection locked="0"/>
    </xf>
    <xf numFmtId="0" fontId="9" fillId="9" borderId="20" xfId="2" applyFont="1" applyFill="1" applyBorder="1" applyAlignment="1" applyProtection="1">
      <alignment horizontal="center" vertical="center" wrapText="1"/>
      <protection locked="0"/>
    </xf>
    <xf numFmtId="0" fontId="6" fillId="9" borderId="9" xfId="2" applyFont="1" applyFill="1" applyBorder="1" applyAlignment="1" applyProtection="1">
      <alignment horizontal="center" vertical="center"/>
      <protection locked="0"/>
    </xf>
    <xf numFmtId="0" fontId="6" fillId="9" borderId="10" xfId="2" applyFont="1" applyFill="1" applyBorder="1" applyAlignment="1" applyProtection="1">
      <alignment horizontal="center" vertical="center"/>
      <protection locked="0"/>
    </xf>
    <xf numFmtId="164" fontId="6" fillId="0" borderId="10" xfId="0" applyNumberFormat="1" applyFont="1" applyBorder="1" applyAlignment="1" applyProtection="1">
      <alignment horizontal="center" vertical="center" wrapText="1"/>
      <protection locked="0"/>
    </xf>
    <xf numFmtId="0" fontId="6" fillId="9" borderId="18" xfId="2" applyFont="1" applyFill="1" applyBorder="1" applyAlignment="1" applyProtection="1">
      <alignment horizontal="center" vertical="center"/>
      <protection locked="0"/>
    </xf>
    <xf numFmtId="14" fontId="11" fillId="13" borderId="20" xfId="2" applyNumberFormat="1" applyFont="1" applyFill="1" applyBorder="1" applyAlignment="1">
      <alignment horizontal="center" vertical="center"/>
    </xf>
    <xf numFmtId="0" fontId="6" fillId="9" borderId="1" xfId="2" applyFont="1" applyFill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4" fontId="6" fillId="0" borderId="1" xfId="2" applyNumberFormat="1" applyFont="1" applyBorder="1" applyAlignment="1" applyProtection="1">
      <alignment horizontal="center" vertical="center"/>
      <protection locked="0"/>
    </xf>
    <xf numFmtId="0" fontId="6" fillId="9" borderId="23" xfId="2" applyFont="1" applyFill="1" applyBorder="1" applyAlignment="1" applyProtection="1">
      <alignment horizontal="center" vertical="center"/>
      <protection locked="0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14" fontId="10" fillId="13" borderId="2" xfId="2" applyNumberFormat="1" applyFont="1" applyFill="1" applyBorder="1" applyAlignment="1">
      <alignment horizontal="center" vertical="center" wrapText="1"/>
    </xf>
    <xf numFmtId="164" fontId="6" fillId="9" borderId="7" xfId="0" applyNumberFormat="1" applyFont="1" applyFill="1" applyBorder="1" applyAlignment="1" applyProtection="1">
      <alignment horizontal="center" vertical="center" wrapText="1"/>
      <protection locked="0"/>
    </xf>
    <xf numFmtId="14" fontId="11" fillId="12" borderId="7" xfId="0" applyNumberFormat="1" applyFont="1" applyFill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14" fontId="9" fillId="9" borderId="2" xfId="2" applyNumberFormat="1" applyFont="1" applyFill="1" applyBorder="1" applyAlignment="1">
      <alignment horizontal="center" vertical="center" wrapText="1"/>
    </xf>
    <xf numFmtId="166" fontId="6" fillId="0" borderId="13" xfId="0" applyNumberFormat="1" applyFont="1" applyBorder="1" applyAlignment="1" applyProtection="1">
      <alignment horizontal="center" vertical="center" wrapText="1"/>
      <protection locked="0"/>
    </xf>
    <xf numFmtId="164" fontId="6" fillId="9" borderId="16" xfId="0" applyNumberFormat="1" applyFont="1" applyFill="1" applyBorder="1" applyAlignment="1" applyProtection="1">
      <alignment horizontal="center" vertical="center" wrapText="1"/>
      <protection locked="0"/>
    </xf>
    <xf numFmtId="164" fontId="6" fillId="9" borderId="13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13" xfId="2" applyFont="1" applyFill="1" applyBorder="1" applyAlignment="1" applyProtection="1">
      <alignment horizontal="center" vertical="center" wrapText="1"/>
      <protection locked="0"/>
    </xf>
    <xf numFmtId="14" fontId="10" fillId="13" borderId="13" xfId="2" applyNumberFormat="1" applyFont="1" applyFill="1" applyBorder="1" applyAlignment="1">
      <alignment horizontal="center" vertical="center" wrapText="1"/>
    </xf>
    <xf numFmtId="14" fontId="11" fillId="13" borderId="2" xfId="2" applyNumberFormat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center" vertical="center"/>
      <protection locked="0"/>
    </xf>
    <xf numFmtId="14" fontId="8" fillId="0" borderId="13" xfId="2" applyNumberFormat="1" applyFont="1" applyBorder="1" applyAlignment="1" applyProtection="1">
      <alignment horizontal="center" vertical="center"/>
      <protection locked="0"/>
    </xf>
    <xf numFmtId="14" fontId="10" fillId="13" borderId="13" xfId="2" applyNumberFormat="1" applyFont="1" applyFill="1" applyBorder="1" applyAlignment="1">
      <alignment horizontal="center" vertical="center"/>
    </xf>
    <xf numFmtId="14" fontId="11" fillId="13" borderId="13" xfId="2" applyNumberFormat="1" applyFont="1" applyFill="1" applyBorder="1" applyAlignment="1">
      <alignment horizontal="center" vertical="center"/>
    </xf>
    <xf numFmtId="14" fontId="6" fillId="13" borderId="13" xfId="2" applyNumberFormat="1" applyFont="1" applyFill="1" applyBorder="1" applyAlignment="1">
      <alignment horizontal="center" vertical="center"/>
    </xf>
    <xf numFmtId="165" fontId="3" fillId="3" borderId="7" xfId="2" applyNumberFormat="1" applyFont="1" applyFill="1" applyBorder="1" applyAlignment="1" applyProtection="1">
      <alignment horizontal="center" vertical="center" wrapText="1"/>
      <protection locked="0"/>
    </xf>
    <xf numFmtId="14" fontId="11" fillId="9" borderId="2" xfId="2" applyNumberFormat="1" applyFont="1" applyFill="1" applyBorder="1" applyAlignment="1" applyProtection="1">
      <alignment horizontal="center" vertical="center"/>
      <protection locked="0"/>
    </xf>
    <xf numFmtId="0" fontId="3" fillId="3" borderId="7" xfId="2" applyFont="1" applyFill="1" applyBorder="1" applyAlignment="1">
      <alignment horizontal="center" vertical="center" wrapText="1"/>
    </xf>
    <xf numFmtId="14" fontId="6" fillId="12" borderId="2" xfId="0" applyNumberFormat="1" applyFont="1" applyFill="1" applyBorder="1" applyAlignment="1">
      <alignment horizontal="center" vertical="center"/>
    </xf>
    <xf numFmtId="14" fontId="9" fillId="11" borderId="2" xfId="2" applyNumberFormat="1" applyFont="1" applyFill="1" applyBorder="1" applyAlignment="1">
      <alignment horizontal="center" vertical="center" wrapText="1"/>
    </xf>
    <xf numFmtId="14" fontId="10" fillId="9" borderId="2" xfId="2" applyNumberFormat="1" applyFont="1" applyFill="1" applyBorder="1" applyAlignment="1">
      <alignment horizontal="center" vertical="center"/>
    </xf>
    <xf numFmtId="14" fontId="24" fillId="13" borderId="2" xfId="2" applyNumberFormat="1" applyFont="1" applyFill="1" applyBorder="1" applyAlignment="1">
      <alignment horizontal="center" vertical="center"/>
    </xf>
    <xf numFmtId="14" fontId="8" fillId="0" borderId="2" xfId="3" applyNumberFormat="1" applyFont="1" applyBorder="1" applyAlignment="1">
      <alignment horizontal="center" vertical="center"/>
    </xf>
    <xf numFmtId="14" fontId="6" fillId="9" borderId="2" xfId="2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1" fontId="8" fillId="9" borderId="2" xfId="2" applyNumberFormat="1" applyFont="1" applyFill="1" applyBorder="1" applyAlignment="1">
      <alignment horizontal="center" vertical="center"/>
    </xf>
    <xf numFmtId="0" fontId="9" fillId="9" borderId="2" xfId="2" applyFont="1" applyFill="1" applyBorder="1" applyAlignment="1">
      <alignment horizontal="center" vertical="center" wrapText="1"/>
    </xf>
    <xf numFmtId="0" fontId="6" fillId="0" borderId="2" xfId="2" applyFont="1" applyBorder="1"/>
    <xf numFmtId="0" fontId="2" fillId="2" borderId="32" xfId="2" applyFont="1" applyFill="1" applyBorder="1" applyAlignment="1">
      <alignment horizontal="center" vertical="center" wrapText="1"/>
    </xf>
    <xf numFmtId="0" fontId="6" fillId="9" borderId="0" xfId="2" applyFont="1" applyFill="1" applyAlignment="1" applyProtection="1">
      <alignment horizontal="center" vertical="center"/>
      <protection locked="0"/>
    </xf>
    <xf numFmtId="14" fontId="8" fillId="9" borderId="0" xfId="3" applyNumberFormat="1" applyFont="1" applyFill="1" applyAlignment="1" applyProtection="1">
      <alignment horizontal="center" vertical="center"/>
      <protection locked="0"/>
    </xf>
    <xf numFmtId="14" fontId="8" fillId="0" borderId="0" xfId="3" applyNumberFormat="1" applyFont="1" applyAlignment="1" applyProtection="1">
      <alignment horizontal="center" vertical="center"/>
      <protection locked="0"/>
    </xf>
    <xf numFmtId="4" fontId="6" fillId="0" borderId="0" xfId="2" applyNumberFormat="1" applyFont="1" applyAlignment="1" applyProtection="1">
      <alignment horizontal="center" vertical="center"/>
      <protection locked="0"/>
    </xf>
    <xf numFmtId="14" fontId="8" fillId="14" borderId="2" xfId="0" applyNumberFormat="1" applyFont="1" applyFill="1" applyBorder="1" applyAlignment="1">
      <alignment horizontal="center" vertical="center"/>
    </xf>
    <xf numFmtId="14" fontId="8" fillId="0" borderId="0" xfId="2" applyNumberFormat="1" applyFont="1" applyAlignment="1" applyProtection="1">
      <alignment horizontal="center" vertical="center"/>
      <protection locked="0"/>
    </xf>
    <xf numFmtId="14" fontId="11" fillId="13" borderId="1" xfId="2" applyNumberFormat="1" applyFont="1" applyFill="1" applyBorder="1" applyAlignment="1">
      <alignment horizontal="center" vertical="center"/>
    </xf>
    <xf numFmtId="14" fontId="8" fillId="9" borderId="1" xfId="2" applyNumberFormat="1" applyFont="1" applyFill="1" applyBorder="1" applyAlignment="1">
      <alignment horizontal="center" vertical="center"/>
    </xf>
    <xf numFmtId="14" fontId="10" fillId="13" borderId="1" xfId="2" applyNumberFormat="1" applyFont="1" applyFill="1" applyBorder="1" applyAlignment="1">
      <alignment horizontal="center" vertical="center"/>
    </xf>
    <xf numFmtId="14" fontId="9" fillId="9" borderId="1" xfId="2" applyNumberFormat="1" applyFont="1" applyFill="1" applyBorder="1" applyAlignment="1">
      <alignment horizontal="center" vertical="center"/>
    </xf>
    <xf numFmtId="14" fontId="10" fillId="13" borderId="16" xfId="2" applyNumberFormat="1" applyFont="1" applyFill="1" applyBorder="1" applyAlignment="1">
      <alignment horizontal="center" vertical="center" wrapText="1"/>
    </xf>
    <xf numFmtId="0" fontId="6" fillId="0" borderId="0" xfId="2" applyFont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horizontal="center" vertical="center" wrapText="1"/>
      <protection locked="0"/>
    </xf>
    <xf numFmtId="0" fontId="6" fillId="0" borderId="2" xfId="2" applyFont="1" applyBorder="1" applyProtection="1">
      <protection locked="0"/>
    </xf>
    <xf numFmtId="0" fontId="2" fillId="2" borderId="32" xfId="2" applyFont="1" applyFill="1" applyBorder="1" applyAlignment="1" applyProtection="1">
      <alignment horizontal="center" vertical="center" wrapText="1"/>
      <protection locked="0"/>
    </xf>
    <xf numFmtId="0" fontId="3" fillId="2" borderId="2" xfId="2" applyFont="1" applyFill="1" applyBorder="1" applyAlignment="1" applyProtection="1">
      <alignment horizontal="center" vertical="center" wrapText="1"/>
      <protection locked="0"/>
    </xf>
    <xf numFmtId="14" fontId="8" fillId="9" borderId="20" xfId="3" applyNumberFormat="1" applyFont="1" applyFill="1" applyBorder="1" applyAlignment="1" applyProtection="1">
      <alignment horizontal="center" vertical="center"/>
      <protection locked="0"/>
    </xf>
    <xf numFmtId="1" fontId="6" fillId="0" borderId="20" xfId="2" applyNumberFormat="1" applyFont="1" applyBorder="1" applyAlignment="1" applyProtection="1">
      <alignment horizontal="center" vertical="center" wrapText="1"/>
      <protection locked="0"/>
    </xf>
    <xf numFmtId="164" fontId="9" fillId="9" borderId="2" xfId="2" applyNumberFormat="1" applyFont="1" applyFill="1" applyBorder="1" applyAlignment="1" applyProtection="1">
      <alignment horizontal="center" vertical="center" wrapText="1"/>
      <protection locked="0"/>
    </xf>
    <xf numFmtId="14" fontId="8" fillId="9" borderId="2" xfId="2" applyNumberFormat="1" applyFont="1" applyFill="1" applyBorder="1" applyAlignment="1" applyProtection="1">
      <alignment horizontal="center" vertical="center" wrapText="1"/>
      <protection locked="0"/>
    </xf>
    <xf numFmtId="14" fontId="9" fillId="9" borderId="2" xfId="2" applyNumberFormat="1" applyFont="1" applyFill="1" applyBorder="1" applyAlignment="1" applyProtection="1">
      <alignment horizontal="center" vertical="center" wrapText="1"/>
      <protection locked="0"/>
    </xf>
    <xf numFmtId="14" fontId="8" fillId="9" borderId="2" xfId="2" applyNumberFormat="1" applyFont="1" applyFill="1" applyBorder="1" applyAlignment="1">
      <alignment horizontal="center" vertical="center" wrapText="1"/>
    </xf>
    <xf numFmtId="14" fontId="8" fillId="0" borderId="1" xfId="2" applyNumberFormat="1" applyFont="1" applyBorder="1" applyAlignment="1" applyProtection="1">
      <alignment horizontal="center" vertical="center"/>
      <protection locked="0"/>
    </xf>
    <xf numFmtId="14" fontId="10" fillId="9" borderId="2" xfId="2" applyNumberFormat="1" applyFont="1" applyFill="1" applyBorder="1" applyAlignment="1">
      <alignment horizontal="center" vertical="center" wrapText="1"/>
    </xf>
    <xf numFmtId="14" fontId="9" fillId="0" borderId="2" xfId="2" applyNumberFormat="1" applyFont="1" applyBorder="1" applyAlignment="1" applyProtection="1">
      <alignment horizontal="center" vertical="center" wrapText="1"/>
      <protection locked="0"/>
    </xf>
    <xf numFmtId="14" fontId="9" fillId="0" borderId="1" xfId="2" applyNumberFormat="1" applyFont="1" applyBorder="1" applyAlignment="1">
      <alignment horizontal="center" vertical="center"/>
    </xf>
    <xf numFmtId="14" fontId="8" fillId="0" borderId="1" xfId="3" applyNumberFormat="1" applyFont="1" applyBorder="1" applyAlignment="1" applyProtection="1">
      <alignment horizontal="center" vertical="center"/>
      <protection locked="0"/>
    </xf>
    <xf numFmtId="14" fontId="8" fillId="9" borderId="1" xfId="3" applyNumberFormat="1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4" fontId="6" fillId="0" borderId="1" xfId="2" applyNumberFormat="1" applyFont="1" applyBorder="1" applyAlignment="1" applyProtection="1">
      <alignment horizontal="center" vertical="center"/>
      <protection locked="0"/>
    </xf>
    <xf numFmtId="14" fontId="11" fillId="9" borderId="1" xfId="2" applyNumberFormat="1" applyFont="1" applyFill="1" applyBorder="1" applyAlignment="1" applyProtection="1">
      <alignment horizontal="center" vertical="center"/>
      <protection locked="0"/>
    </xf>
    <xf numFmtId="14" fontId="11" fillId="0" borderId="1" xfId="2" applyNumberFormat="1" applyFont="1" applyBorder="1" applyAlignment="1">
      <alignment horizontal="center" vertical="center"/>
    </xf>
    <xf numFmtId="14" fontId="9" fillId="9" borderId="1" xfId="2" applyNumberFormat="1" applyFont="1" applyFill="1" applyBorder="1" applyAlignment="1" applyProtection="1">
      <alignment horizontal="center" vertical="center"/>
      <protection locked="0"/>
    </xf>
    <xf numFmtId="4" fontId="6" fillId="34" borderId="2" xfId="2" applyNumberFormat="1" applyFont="1" applyFill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14" fontId="4" fillId="2" borderId="7" xfId="2" applyNumberFormat="1" applyFont="1" applyFill="1" applyBorder="1" applyAlignment="1" applyProtection="1">
      <alignment horizontal="center" vertical="center" wrapText="1"/>
      <protection locked="0"/>
    </xf>
    <xf numFmtId="14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14" fontId="4" fillId="2" borderId="2" xfId="2" applyNumberFormat="1" applyFont="1" applyFill="1" applyBorder="1" applyAlignment="1" applyProtection="1">
      <alignment horizontal="center" vertical="center" wrapText="1"/>
      <protection locked="0"/>
    </xf>
    <xf numFmtId="14" fontId="8" fillId="9" borderId="16" xfId="2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 wrapText="1"/>
      <protection locked="0"/>
    </xf>
    <xf numFmtId="1" fontId="8" fillId="9" borderId="1" xfId="2" applyNumberFormat="1" applyFont="1" applyFill="1" applyBorder="1" applyAlignment="1" applyProtection="1">
      <alignment horizontal="center" vertical="center"/>
      <protection locked="0"/>
    </xf>
    <xf numFmtId="0" fontId="9" fillId="9" borderId="1" xfId="2" applyFont="1" applyFill="1" applyBorder="1" applyAlignment="1" applyProtection="1">
      <alignment horizontal="center" vertical="center" wrapText="1"/>
      <protection locked="0"/>
    </xf>
    <xf numFmtId="4" fontId="6" fillId="34" borderId="1" xfId="2" applyNumberFormat="1" applyFont="1" applyFill="1" applyBorder="1" applyAlignment="1" applyProtection="1">
      <alignment horizontal="center" vertical="center"/>
      <protection locked="0"/>
    </xf>
    <xf numFmtId="164" fontId="6" fillId="9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9" borderId="0" xfId="0" applyNumberFormat="1" applyFill="1" applyAlignment="1" applyProtection="1">
      <alignment horizontal="center" vertical="center" wrapText="1"/>
      <protection locked="0"/>
    </xf>
    <xf numFmtId="2" fontId="6" fillId="10" borderId="0" xfId="2" applyNumberFormat="1" applyFont="1" applyFill="1" applyAlignment="1" applyProtection="1">
      <alignment horizontal="center" vertical="center"/>
      <protection locked="0"/>
    </xf>
    <xf numFmtId="14" fontId="11" fillId="13" borderId="16" xfId="2" applyNumberFormat="1" applyFont="1" applyFill="1" applyBorder="1" applyAlignment="1">
      <alignment horizontal="center" vertical="center"/>
    </xf>
    <xf numFmtId="14" fontId="9" fillId="0" borderId="20" xfId="2" applyNumberFormat="1" applyFont="1" applyBorder="1" applyAlignment="1" applyProtection="1">
      <alignment horizontal="center" vertical="center"/>
      <protection locked="0"/>
    </xf>
    <xf numFmtId="14" fontId="10" fillId="13" borderId="16" xfId="2" applyNumberFormat="1" applyFont="1" applyFill="1" applyBorder="1" applyAlignment="1" applyProtection="1">
      <alignment horizontal="center" vertical="center"/>
      <protection locked="0"/>
    </xf>
    <xf numFmtId="14" fontId="3" fillId="3" borderId="7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10" xfId="2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164" fontId="6" fillId="0" borderId="10" xfId="2" applyNumberFormat="1" applyFont="1" applyBorder="1" applyAlignment="1" applyProtection="1">
      <alignment horizontal="center" vertical="center"/>
      <protection locked="0"/>
    </xf>
    <xf numFmtId="4" fontId="6" fillId="0" borderId="10" xfId="2" applyNumberFormat="1" applyFont="1" applyBorder="1" applyAlignment="1" applyProtection="1">
      <alignment horizontal="center" vertical="center"/>
      <protection locked="0"/>
    </xf>
    <xf numFmtId="14" fontId="6" fillId="0" borderId="10" xfId="2" applyNumberFormat="1" applyFont="1" applyBorder="1" applyAlignment="1" applyProtection="1">
      <alignment horizontal="center" vertical="center"/>
      <protection locked="0"/>
    </xf>
    <xf numFmtId="0" fontId="6" fillId="0" borderId="20" xfId="2" applyFont="1" applyBorder="1" applyAlignment="1" applyProtection="1">
      <alignment horizontal="center" vertical="center"/>
      <protection locked="0"/>
    </xf>
    <xf numFmtId="0" fontId="6" fillId="0" borderId="20" xfId="2" applyFont="1" applyBorder="1" applyProtection="1">
      <protection locked="0"/>
    </xf>
    <xf numFmtId="0" fontId="6" fillId="0" borderId="38" xfId="0" applyFont="1" applyBorder="1" applyAlignment="1" applyProtection="1">
      <alignment horizontal="center" vertical="center"/>
      <protection locked="0"/>
    </xf>
    <xf numFmtId="164" fontId="6" fillId="0" borderId="20" xfId="2" applyNumberFormat="1" applyFont="1" applyBorder="1" applyAlignment="1" applyProtection="1">
      <alignment horizontal="center" vertical="center"/>
      <protection locked="0"/>
    </xf>
    <xf numFmtId="14" fontId="11" fillId="12" borderId="20" xfId="0" applyNumberFormat="1" applyFont="1" applyFill="1" applyBorder="1" applyAlignment="1">
      <alignment horizontal="center" vertical="center"/>
    </xf>
    <xf numFmtId="0" fontId="5" fillId="19" borderId="1" xfId="2" applyFont="1" applyFill="1" applyBorder="1" applyAlignment="1">
      <alignment horizontal="center" vertical="center" wrapText="1"/>
    </xf>
    <xf numFmtId="0" fontId="12" fillId="0" borderId="35" xfId="4" applyBorder="1" applyAlignment="1" applyProtection="1">
      <alignment horizontal="center" vertical="center" wrapText="1"/>
      <protection locked="0"/>
    </xf>
    <xf numFmtId="0" fontId="6" fillId="9" borderId="2" xfId="2" applyFont="1" applyFill="1" applyBorder="1" applyAlignment="1" applyProtection="1">
      <alignment horizontal="center" vertical="center" wrapText="1"/>
      <protection locked="0"/>
    </xf>
    <xf numFmtId="0" fontId="8" fillId="9" borderId="1" xfId="2" applyFont="1" applyFill="1" applyBorder="1" applyAlignment="1" applyProtection="1">
      <alignment horizontal="center" vertical="center" wrapText="1"/>
      <protection locked="0"/>
    </xf>
    <xf numFmtId="0" fontId="6" fillId="9" borderId="1" xfId="2" applyFont="1" applyFill="1" applyBorder="1" applyAlignment="1" applyProtection="1">
      <alignment horizontal="center" vertical="center" wrapText="1"/>
      <protection locked="0"/>
    </xf>
    <xf numFmtId="0" fontId="12" fillId="0" borderId="32" xfId="4" applyBorder="1" applyAlignment="1" applyProtection="1">
      <alignment horizontal="center" vertical="center" wrapText="1"/>
      <protection locked="0"/>
    </xf>
    <xf numFmtId="0" fontId="13" fillId="0" borderId="32" xfId="4" applyFont="1" applyBorder="1" applyAlignment="1" applyProtection="1">
      <alignment horizontal="center" vertical="center" wrapText="1"/>
      <protection locked="0"/>
    </xf>
    <xf numFmtId="0" fontId="11" fillId="9" borderId="2" xfId="2" applyFont="1" applyFill="1" applyBorder="1" applyAlignment="1" applyProtection="1">
      <alignment horizontal="center" vertical="center" wrapText="1"/>
      <protection locked="0"/>
    </xf>
    <xf numFmtId="0" fontId="8" fillId="9" borderId="2" xfId="2" applyFont="1" applyFill="1" applyBorder="1" applyAlignment="1" applyProtection="1">
      <alignment horizontal="center" vertical="center" wrapText="1"/>
      <protection locked="0"/>
    </xf>
    <xf numFmtId="0" fontId="12" fillId="0" borderId="0" xfId="4" applyBorder="1" applyAlignment="1" applyProtection="1">
      <alignment horizontal="center" vertical="center" wrapText="1"/>
      <protection locked="0"/>
    </xf>
    <xf numFmtId="0" fontId="8" fillId="9" borderId="2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32" xfId="4" applyBorder="1" applyAlignment="1">
      <alignment horizontal="center" vertical="center" wrapText="1"/>
    </xf>
    <xf numFmtId="0" fontId="6" fillId="9" borderId="0" xfId="2" applyFont="1" applyFill="1" applyAlignment="1" applyProtection="1">
      <alignment horizontal="center" vertical="center" wrapText="1"/>
      <protection locked="0"/>
    </xf>
    <xf numFmtId="0" fontId="12" fillId="0" borderId="5" xfId="4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2" fillId="0" borderId="5" xfId="4" applyBorder="1" applyAlignment="1" applyProtection="1">
      <alignment horizontal="center" vertical="center" wrapText="1"/>
      <protection locked="0"/>
    </xf>
    <xf numFmtId="14" fontId="6" fillId="9" borderId="16" xfId="2" applyNumberFormat="1" applyFont="1" applyFill="1" applyBorder="1" applyAlignment="1" applyProtection="1">
      <alignment horizontal="center" vertical="center" wrapText="1"/>
      <protection locked="0"/>
    </xf>
    <xf numFmtId="0" fontId="6" fillId="9" borderId="20" xfId="2" applyFont="1" applyFill="1" applyBorder="1" applyAlignment="1" applyProtection="1">
      <alignment horizontal="center" vertical="center" wrapText="1"/>
      <protection locked="0"/>
    </xf>
    <xf numFmtId="14" fontId="6" fillId="9" borderId="20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37" xfId="4" applyBorder="1" applyAlignment="1" applyProtection="1">
      <alignment horizontal="center" vertical="center" wrapText="1"/>
      <protection locked="0"/>
    </xf>
    <xf numFmtId="0" fontId="12" fillId="0" borderId="2" xfId="4" applyBorder="1" applyAlignment="1" applyProtection="1">
      <alignment horizontal="center" vertical="center" wrapText="1"/>
      <protection locked="0"/>
    </xf>
    <xf numFmtId="0" fontId="12" fillId="0" borderId="1" xfId="4" applyBorder="1" applyAlignment="1" applyProtection="1">
      <alignment horizontal="center" vertical="center" wrapText="1"/>
      <protection locked="0"/>
    </xf>
    <xf numFmtId="14" fontId="6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2" xfId="4" applyBorder="1" applyAlignment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center" vertical="center"/>
      <protection locked="0"/>
    </xf>
    <xf numFmtId="0" fontId="6" fillId="0" borderId="32" xfId="2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>
      <alignment horizontal="center" vertical="center" wrapText="1"/>
    </xf>
    <xf numFmtId="0" fontId="8" fillId="15" borderId="12" xfId="0" applyFont="1" applyFill="1" applyBorder="1" applyAlignment="1" applyProtection="1">
      <alignment horizontal="center" vertical="center" wrapText="1"/>
      <protection locked="0"/>
    </xf>
    <xf numFmtId="0" fontId="6" fillId="0" borderId="5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5" xfId="2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12" xfId="2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37" xfId="2" applyFont="1" applyBorder="1" applyAlignment="1" applyProtection="1">
      <alignment horizontal="center" vertical="center"/>
      <protection locked="0"/>
    </xf>
    <xf numFmtId="165" fontId="6" fillId="0" borderId="2" xfId="2" applyNumberFormat="1" applyFont="1" applyBorder="1" applyAlignment="1" applyProtection="1">
      <alignment horizontal="center" vertical="center"/>
      <protection locked="0"/>
    </xf>
    <xf numFmtId="14" fontId="5" fillId="0" borderId="0" xfId="2" applyNumberFormat="1" applyFont="1" applyAlignment="1" applyProtection="1">
      <alignment horizontal="center" vertical="center"/>
      <protection locked="0"/>
    </xf>
    <xf numFmtId="0" fontId="5" fillId="10" borderId="0" xfId="2" applyFont="1" applyFill="1" applyAlignment="1" applyProtection="1">
      <alignment horizontal="center" vertical="center"/>
      <protection locked="0"/>
    </xf>
    <xf numFmtId="0" fontId="6" fillId="10" borderId="0" xfId="2" applyFont="1" applyFill="1" applyAlignment="1" applyProtection="1">
      <alignment horizontal="center" vertical="center"/>
      <protection locked="0"/>
    </xf>
    <xf numFmtId="1" fontId="6" fillId="0" borderId="0" xfId="2" applyNumberFormat="1" applyFont="1" applyAlignment="1" applyProtection="1">
      <alignment horizontal="center" vertical="center"/>
      <protection locked="0"/>
    </xf>
    <xf numFmtId="4" fontId="6" fillId="11" borderId="0" xfId="2" applyNumberFormat="1" applyFont="1" applyFill="1" applyAlignment="1" applyProtection="1">
      <alignment horizontal="center" vertical="center"/>
      <protection locked="0"/>
    </xf>
    <xf numFmtId="14" fontId="6" fillId="0" borderId="0" xfId="2" applyNumberFormat="1" applyFont="1" applyAlignment="1">
      <alignment horizontal="center" vertical="center"/>
    </xf>
    <xf numFmtId="165" fontId="6" fillId="0" borderId="0" xfId="2" applyNumberFormat="1" applyFont="1" applyAlignment="1" applyProtection="1">
      <alignment horizontal="center" vertical="center"/>
      <protection locked="0"/>
    </xf>
    <xf numFmtId="14" fontId="8" fillId="0" borderId="0" xfId="2" applyNumberFormat="1" applyFont="1" applyAlignment="1">
      <alignment horizontal="center" vertical="center"/>
    </xf>
    <xf numFmtId="9" fontId="6" fillId="0" borderId="2" xfId="2" applyNumberFormat="1" applyFont="1" applyBorder="1" applyAlignment="1" applyProtection="1">
      <alignment horizontal="center" vertical="center"/>
      <protection locked="0"/>
    </xf>
    <xf numFmtId="0" fontId="8" fillId="0" borderId="10" xfId="3" applyFont="1" applyBorder="1" applyAlignment="1" applyProtection="1">
      <alignment horizontal="center" vertical="center"/>
      <protection locked="0"/>
    </xf>
    <xf numFmtId="14" fontId="8" fillId="0" borderId="10" xfId="2" applyNumberFormat="1" applyFont="1" applyBorder="1" applyAlignment="1" applyProtection="1">
      <alignment horizontal="center" vertical="center"/>
      <protection locked="0"/>
    </xf>
    <xf numFmtId="14" fontId="3" fillId="2" borderId="7" xfId="2" applyNumberFormat="1" applyFont="1" applyFill="1" applyBorder="1" applyAlignment="1" applyProtection="1">
      <alignment horizontal="center" vertical="center" wrapText="1"/>
      <protection locked="0"/>
    </xf>
    <xf numFmtId="14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4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4" fontId="3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8" fillId="9" borderId="1" xfId="0" applyNumberFormat="1" applyFont="1" applyFill="1" applyBorder="1" applyAlignment="1" applyProtection="1">
      <alignment horizontal="left" vertical="center" wrapText="1"/>
      <protection locked="0"/>
    </xf>
    <xf numFmtId="0" fontId="9" fillId="13" borderId="1" xfId="2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13" borderId="2" xfId="0" applyFont="1" applyFill="1" applyBorder="1" applyAlignment="1" applyProtection="1">
      <alignment horizontal="left" vertical="center" wrapText="1"/>
      <protection locked="0"/>
    </xf>
    <xf numFmtId="0" fontId="6" fillId="13" borderId="1" xfId="0" applyFont="1" applyFill="1" applyBorder="1" applyAlignment="1" applyProtection="1">
      <alignment horizontal="left" vertical="center" wrapText="1"/>
      <protection locked="0"/>
    </xf>
    <xf numFmtId="0" fontId="11" fillId="15" borderId="2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11" fillId="15" borderId="1" xfId="0" applyFont="1" applyFill="1" applyBorder="1" applyAlignment="1" applyProtection="1">
      <alignment horizontal="left" vertical="center" wrapText="1"/>
      <protection locked="0"/>
    </xf>
    <xf numFmtId="0" fontId="9" fillId="13" borderId="2" xfId="2" applyFont="1" applyFill="1" applyBorder="1" applyAlignment="1" applyProtection="1">
      <alignment horizontal="left" vertical="center" wrapText="1"/>
      <protection locked="0"/>
    </xf>
    <xf numFmtId="0" fontId="10" fillId="13" borderId="2" xfId="0" applyFont="1" applyFill="1" applyBorder="1" applyAlignment="1" applyProtection="1">
      <alignment horizontal="left" vertical="center" wrapText="1"/>
      <protection locked="0"/>
    </xf>
    <xf numFmtId="0" fontId="9" fillId="13" borderId="2" xfId="0" applyFont="1" applyFill="1" applyBorder="1" applyAlignment="1" applyProtection="1">
      <alignment horizontal="left" vertical="center" wrapText="1"/>
      <protection locked="0"/>
    </xf>
    <xf numFmtId="0" fontId="9" fillId="13" borderId="1" xfId="0" applyFont="1" applyFill="1" applyBorder="1" applyAlignment="1" applyProtection="1">
      <alignment horizontal="left" vertical="center" wrapText="1"/>
      <protection locked="0"/>
    </xf>
    <xf numFmtId="0" fontId="8" fillId="9" borderId="2" xfId="0" applyFont="1" applyFill="1" applyBorder="1" applyAlignment="1" applyProtection="1">
      <alignment horizontal="left" vertical="center" wrapText="1"/>
      <protection locked="0"/>
    </xf>
    <xf numFmtId="14" fontId="8" fillId="9" borderId="2" xfId="0" applyNumberFormat="1" applyFont="1" applyFill="1" applyBorder="1" applyAlignment="1" applyProtection="1">
      <alignment horizontal="left" vertical="center" wrapText="1"/>
      <protection locked="0"/>
    </xf>
    <xf numFmtId="0" fontId="11" fillId="13" borderId="2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6" fillId="13" borderId="0" xfId="0" applyFont="1" applyFill="1" applyAlignment="1" applyProtection="1">
      <alignment horizontal="left" vertical="center" wrapText="1"/>
      <protection locked="0"/>
    </xf>
    <xf numFmtId="0" fontId="9" fillId="13" borderId="0" xfId="0" applyFont="1" applyFill="1" applyAlignment="1" applyProtection="1">
      <alignment horizontal="left" vertical="center" wrapText="1"/>
      <protection locked="0"/>
    </xf>
    <xf numFmtId="0" fontId="6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 applyProtection="1">
      <alignment horizontal="left" vertical="center" wrapText="1"/>
      <protection locked="0"/>
    </xf>
    <xf numFmtId="0" fontId="11" fillId="13" borderId="0" xfId="0" applyFont="1" applyFill="1" applyAlignment="1" applyProtection="1">
      <alignment horizontal="left" vertical="center" wrapText="1"/>
      <protection locked="0"/>
    </xf>
    <xf numFmtId="0" fontId="9" fillId="13" borderId="16" xfId="2" applyFont="1" applyFill="1" applyBorder="1" applyAlignment="1" applyProtection="1">
      <alignment horizontal="left" vertical="center" wrapText="1"/>
      <protection locked="0"/>
    </xf>
    <xf numFmtId="0" fontId="0" fillId="0" borderId="16" xfId="0" applyBorder="1" applyAlignment="1" applyProtection="1">
      <alignment horizontal="left" vertical="center" wrapText="1"/>
      <protection locked="0"/>
    </xf>
    <xf numFmtId="0" fontId="6" fillId="13" borderId="16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166" fontId="6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 applyProtection="1">
      <alignment horizontal="left" vertical="center" wrapText="1"/>
      <protection locked="0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10" borderId="2" xfId="2" applyFont="1" applyFill="1" applyBorder="1" applyAlignment="1" applyProtection="1">
      <alignment horizontal="center" vertical="center"/>
      <protection locked="0"/>
    </xf>
    <xf numFmtId="14" fontId="5" fillId="0" borderId="1" xfId="2" applyNumberFormat="1" applyFont="1" applyBorder="1" applyAlignment="1" applyProtection="1">
      <alignment horizontal="center" vertical="center"/>
      <protection locked="0"/>
    </xf>
    <xf numFmtId="1" fontId="6" fillId="10" borderId="1" xfId="2" applyNumberFormat="1" applyFont="1" applyFill="1" applyBorder="1" applyAlignment="1" applyProtection="1">
      <alignment horizontal="center" vertical="center"/>
      <protection locked="0"/>
    </xf>
    <xf numFmtId="14" fontId="8" fillId="10" borderId="1" xfId="3" applyNumberFormat="1" applyFont="1" applyFill="1" applyBorder="1" applyAlignment="1" applyProtection="1">
      <alignment horizontal="center" vertical="center"/>
      <protection locked="0"/>
    </xf>
    <xf numFmtId="1" fontId="6" fillId="0" borderId="1" xfId="2" applyNumberFormat="1" applyFont="1" applyBorder="1" applyAlignment="1" applyProtection="1">
      <alignment horizontal="center" vertical="center"/>
      <protection locked="0"/>
    </xf>
    <xf numFmtId="0" fontId="6" fillId="10" borderId="1" xfId="2" applyFont="1" applyFill="1" applyBorder="1" applyAlignment="1" applyProtection="1">
      <alignment horizontal="center" vertical="center"/>
      <protection locked="0"/>
    </xf>
    <xf numFmtId="2" fontId="6" fillId="0" borderId="1" xfId="2" applyNumberFormat="1" applyFont="1" applyBorder="1" applyAlignment="1" applyProtection="1">
      <alignment horizontal="center" vertical="center"/>
      <protection locked="0"/>
    </xf>
    <xf numFmtId="4" fontId="6" fillId="11" borderId="1" xfId="2" applyNumberFormat="1" applyFont="1" applyFill="1" applyBorder="1" applyAlignment="1" applyProtection="1">
      <alignment horizontal="center" vertical="center"/>
      <protection locked="0"/>
    </xf>
    <xf numFmtId="2" fontId="6" fillId="10" borderId="1" xfId="2" applyNumberFormat="1" applyFont="1" applyFill="1" applyBorder="1" applyAlignment="1" applyProtection="1">
      <alignment horizontal="center" vertical="center"/>
      <protection locked="0"/>
    </xf>
    <xf numFmtId="0" fontId="5" fillId="10" borderId="2" xfId="2" applyFont="1" applyFill="1" applyBorder="1" applyAlignment="1" applyProtection="1">
      <alignment horizontal="center" vertical="center"/>
      <protection locked="0"/>
    </xf>
    <xf numFmtId="0" fontId="6" fillId="0" borderId="11" xfId="2" applyFont="1" applyBorder="1" applyAlignment="1" applyProtection="1">
      <alignment horizontal="center" vertical="center"/>
      <protection locked="0"/>
    </xf>
    <xf numFmtId="0" fontId="6" fillId="0" borderId="19" xfId="2" applyFont="1" applyBorder="1" applyAlignment="1" applyProtection="1">
      <alignment horizontal="center" vertical="center"/>
      <protection locked="0"/>
    </xf>
    <xf numFmtId="0" fontId="12" fillId="0" borderId="37" xfId="4" applyBorder="1" applyAlignment="1">
      <alignment horizontal="center" vertical="center" wrapText="1"/>
    </xf>
    <xf numFmtId="0" fontId="6" fillId="0" borderId="0" xfId="2" applyFont="1" applyBorder="1" applyAlignment="1" applyProtection="1">
      <alignment horizontal="center" vertical="center"/>
      <protection locked="0"/>
    </xf>
    <xf numFmtId="0" fontId="6" fillId="9" borderId="0" xfId="2" applyFont="1" applyFill="1" applyBorder="1" applyAlignment="1">
      <alignment horizontal="center" vertical="center"/>
    </xf>
    <xf numFmtId="164" fontId="6" fillId="0" borderId="3" xfId="2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9" fontId="6" fillId="0" borderId="16" xfId="2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14" fontId="0" fillId="0" borderId="0" xfId="0" applyNumberFormat="1"/>
  </cellXfs>
  <cellStyles count="5">
    <cellStyle name="Hiperlink" xfId="4" builtinId="8"/>
    <cellStyle name="Normal" xfId="0" builtinId="0"/>
    <cellStyle name="Normal 2" xfId="3" xr:uid="{3DA2B5AB-A7F8-40A5-988D-4B78293C6CB9}"/>
    <cellStyle name="Normal 6" xfId="2" xr:uid="{00080240-A582-4B1D-9EC0-9C141D521F8F}"/>
    <cellStyle name="Porcentagem" xfId="1" builtinId="5"/>
  </cellStyles>
  <dxfs count="1960">
    <dxf>
      <numFmt numFmtId="0" formatCode="General"/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lor theme="7" tint="-0.499984740745262"/>
      </font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lor theme="7" tint="-0.499984740745262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 val="0"/>
        <i val="0"/>
        <strike val="0"/>
        <color theme="7" tint="-0.499984740745262"/>
      </font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BE4F74-DB3B-42AE-960F-12BB24933565}" autoFormatId="16" applyNumberFormats="0" applyBorderFormats="0" applyFontFormats="0" applyPatternFormats="0" applyAlignmentFormats="0" applyWidthHeightFormats="0">
  <queryTableRefresh nextId="9">
    <queryTableFields count="8">
      <queryTableField id="1" name="Número" tableColumnId="1"/>
      <queryTableField id="2" name="Fase" tableColumnId="2"/>
      <queryTableField id="3" name="Prioridade" tableColumnId="3"/>
      <queryTableField id="4" name="Prazo planejamento de execução" tableColumnId="4"/>
      <queryTableField id="5" name="Status" tableColumnId="5"/>
      <queryTableField id="6" name="Período Início" tableColumnId="6"/>
      <queryTableField id="7" name="Período Fim" tableColumnId="7"/>
      <queryTableField id="8" name="Títul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B438F-E701-49FD-9D43-94633BF926B4}" name="Tabela1_1" displayName="Tabela1_1" ref="A1:H4006" tableType="queryTable" totalsRowShown="0">
  <autoFilter ref="A1:H4006" xr:uid="{FF0B438F-E701-49FD-9D43-94633BF926B4}">
    <filterColumn colId="0">
      <filters>
        <filter val="SS-1326/2024"/>
        <filter val="SS-1326/2025"/>
      </filters>
    </filterColumn>
  </autoFilter>
  <tableColumns count="8">
    <tableColumn id="1" xr3:uid="{C1BC539D-0C23-4D94-B1E8-88673C21DE39}" uniqueName="1" name="SS SAMC" queryTableFieldId="1" dataDxfId="7"/>
    <tableColumn id="2" xr3:uid="{517D0527-E31D-4EB4-80F6-0D265534807C}" uniqueName="2" name="Fase SAMC" queryTableFieldId="2" dataDxfId="6"/>
    <tableColumn id="3" xr3:uid="{F740290D-07E4-45CE-A40B-F624445151C7}" uniqueName="3" name="Prioridade" queryTableFieldId="3" dataDxfId="5"/>
    <tableColumn id="4" xr3:uid="{35BCC948-CEA8-429C-98BC-93E0DABFB794}" uniqueName="4" name="Prazo planejamento de execução" queryTableFieldId="4" dataDxfId="4"/>
    <tableColumn id="5" xr3:uid="{9D78DD55-895C-4728-8FC4-CD55FD8F6F4F}" uniqueName="5" name="Status" queryTableFieldId="5" dataDxfId="3"/>
    <tableColumn id="6" xr3:uid="{C496B3CD-5EF4-40FE-960C-C3680F6FB201}" uniqueName="6" name="Período Início" queryTableFieldId="6" dataDxfId="2"/>
    <tableColumn id="7" xr3:uid="{9AB508E6-31A4-4C5B-9EE0-E6C586E10F15}" uniqueName="7" name="Período Fim" queryTableFieldId="7" dataDxfId="1"/>
    <tableColumn id="8" xr3:uid="{22CC34B7-EDF3-47FF-924D-4A9F5C604E99}" uniqueName="8" name="Títul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uc?id=1l4kepT60XilZ-N0RWYxm0nDLs1dy1lBv" TargetMode="External"/><Relationship Id="rId21" Type="http://schemas.openxmlformats.org/officeDocument/2006/relationships/hyperlink" Target="https://drive.google.com/uc?id=1GSrGhM-l6ZApa42icWpAVOST6fwhnTFC" TargetMode="External"/><Relationship Id="rId170" Type="http://schemas.openxmlformats.org/officeDocument/2006/relationships/hyperlink" Target="https://drive.google.com/uc?id=1l4kepT60XilZ-N0RWYxm0nDLs1dy1lBv" TargetMode="External"/><Relationship Id="rId268" Type="http://schemas.openxmlformats.org/officeDocument/2006/relationships/hyperlink" Target="https://drive.google.com/uc?id=1GSrGhM-l6ZApa42icWpAVOST6fwhnTFC" TargetMode="External"/><Relationship Id="rId475" Type="http://schemas.openxmlformats.org/officeDocument/2006/relationships/hyperlink" Target="https://drive.google.com/uc?id=1NomCwrooTXuSXSFi76mfUJmFvUn5BvOG" TargetMode="External"/><Relationship Id="rId682" Type="http://schemas.openxmlformats.org/officeDocument/2006/relationships/hyperlink" Target="https://drive.google.com/uc?id=1NomCwrooTXuSXSFi76mfUJmFvUn5BvOG" TargetMode="External"/><Relationship Id="rId128" Type="http://schemas.openxmlformats.org/officeDocument/2006/relationships/hyperlink" Target="https://drive.google.com/uc?id=1l4kepT60XilZ-N0RWYxm0nDLs1dy1lBv" TargetMode="External"/><Relationship Id="rId335" Type="http://schemas.openxmlformats.org/officeDocument/2006/relationships/hyperlink" Target="https://drive.google.com/uc?id=1NomCwrooTXuSXSFi76mfUJmFvUn5BvOG" TargetMode="External"/><Relationship Id="rId542" Type="http://schemas.openxmlformats.org/officeDocument/2006/relationships/hyperlink" Target="https://drive.google.com/uc?id=1GSrGhM-l6ZApa42icWpAVOST6fwhnTFC" TargetMode="External"/><Relationship Id="rId987" Type="http://schemas.openxmlformats.org/officeDocument/2006/relationships/hyperlink" Target="https://drive.google.com/uc?id=1NomCwrooTXuSXSFi76mfUJmFvUn5BvOG" TargetMode="External"/><Relationship Id="rId1172" Type="http://schemas.openxmlformats.org/officeDocument/2006/relationships/hyperlink" Target="https://drive.google.com/uc?id=1l4kepT60XilZ-N0RWYxm0nDLs1dy1lBv" TargetMode="External"/><Relationship Id="rId402" Type="http://schemas.openxmlformats.org/officeDocument/2006/relationships/hyperlink" Target="https://drive.google.com/uc?id=1l4kepT60XilZ-N0RWYxm0nDLs1dy1lBv" TargetMode="External"/><Relationship Id="rId847" Type="http://schemas.openxmlformats.org/officeDocument/2006/relationships/hyperlink" Target="https://drive.google.com/uc?id=1l4kepT60XilZ-N0RWYxm0nDLs1dy1lBv" TargetMode="External"/><Relationship Id="rId1032" Type="http://schemas.openxmlformats.org/officeDocument/2006/relationships/hyperlink" Target="https://drive.google.com/uc?id=1NomCwrooTXuSXSFi76mfUJmFvUn5BvOG" TargetMode="External"/><Relationship Id="rId1477" Type="http://schemas.openxmlformats.org/officeDocument/2006/relationships/hyperlink" Target="https://drive.google.com/uc?id=1NomCwrooTXuSXSFi76mfUJmFvUn5BvOG" TargetMode="External"/><Relationship Id="rId1684" Type="http://schemas.openxmlformats.org/officeDocument/2006/relationships/hyperlink" Target="https://drive.google.com/uc?id=1NomCwrooTXuSXSFi76mfUJmFvUn5BvOG" TargetMode="External"/><Relationship Id="rId707" Type="http://schemas.openxmlformats.org/officeDocument/2006/relationships/hyperlink" Target="https://drive.google.com/uc?id=1GSrGhM-l6ZApa42icWpAVOST6fwhnTFC" TargetMode="External"/><Relationship Id="rId914" Type="http://schemas.openxmlformats.org/officeDocument/2006/relationships/hyperlink" Target="https://drive.google.com/uc?id=1l4kepT60XilZ-N0RWYxm0nDLs1dy1lBv" TargetMode="External"/><Relationship Id="rId1337" Type="http://schemas.openxmlformats.org/officeDocument/2006/relationships/hyperlink" Target="https://drive.google.com/uc?id=1NomCwrooTXuSXSFi76mfUJmFvUn5BvOG" TargetMode="External"/><Relationship Id="rId1544" Type="http://schemas.openxmlformats.org/officeDocument/2006/relationships/hyperlink" Target="https://drive.google.com/uc?id=1l4kepT60XilZ-N0RWYxm0nDLs1dy1lBv" TargetMode="External"/><Relationship Id="rId43" Type="http://schemas.openxmlformats.org/officeDocument/2006/relationships/hyperlink" Target="https://drive.google.com/uc?id=1NomCwrooTXuSXSFi76mfUJmFvUn5BvOG" TargetMode="External"/><Relationship Id="rId1404" Type="http://schemas.openxmlformats.org/officeDocument/2006/relationships/hyperlink" Target="https://drive.google.com/uc?id=1l4kepT60XilZ-N0RWYxm0nDLs1dy1lBv" TargetMode="External"/><Relationship Id="rId1611" Type="http://schemas.openxmlformats.org/officeDocument/2006/relationships/hyperlink" Target="https://drive.google.com/uc?id=1l4kepT60XilZ-N0RWYxm0nDLs1dy1lBv" TargetMode="External"/><Relationship Id="rId192" Type="http://schemas.openxmlformats.org/officeDocument/2006/relationships/hyperlink" Target="https://drive.google.com/uc?id=1GSrGhM-l6ZApa42icWpAVOST6fwhnTFC" TargetMode="External"/><Relationship Id="rId1709" Type="http://schemas.openxmlformats.org/officeDocument/2006/relationships/hyperlink" Target="https://drive.google.com/uc?id=1l4kepT60XilZ-N0RWYxm0nDLs1dy1lBv" TargetMode="External"/><Relationship Id="rId497" Type="http://schemas.openxmlformats.org/officeDocument/2006/relationships/hyperlink" Target="https://drive.google.com/uc?id=1NomCwrooTXuSXSFi76mfUJmFvUn5BvOG" TargetMode="External"/><Relationship Id="rId357" Type="http://schemas.openxmlformats.org/officeDocument/2006/relationships/hyperlink" Target="https://drive.google.com/uc?id=1NomCwrooTXuSXSFi76mfUJmFvUn5BvOG" TargetMode="External"/><Relationship Id="rId1194" Type="http://schemas.openxmlformats.org/officeDocument/2006/relationships/hyperlink" Target="https://drive.google.com/uc?id=1l4kepT60XilZ-N0RWYxm0nDLs1dy1lBv" TargetMode="External"/><Relationship Id="rId217" Type="http://schemas.openxmlformats.org/officeDocument/2006/relationships/hyperlink" Target="https://drive.google.com/uc?id=1NomCwrooTXuSXSFi76mfUJmFvUn5BvOG" TargetMode="External"/><Relationship Id="rId564" Type="http://schemas.openxmlformats.org/officeDocument/2006/relationships/hyperlink" Target="https://drive.google.com/uc?id=1NomCwrooTXuSXSFi76mfUJmFvUn5BvOG" TargetMode="External"/><Relationship Id="rId771" Type="http://schemas.openxmlformats.org/officeDocument/2006/relationships/hyperlink" Target="https://drive.google.com/uc?id=1l4kepT60XilZ-N0RWYxm0nDLs1dy1lBv" TargetMode="External"/><Relationship Id="rId869" Type="http://schemas.openxmlformats.org/officeDocument/2006/relationships/hyperlink" Target="https://drive.google.com/uc?id=1l4kepT60XilZ-N0RWYxm0nDLs1dy1lBv" TargetMode="External"/><Relationship Id="rId1499" Type="http://schemas.openxmlformats.org/officeDocument/2006/relationships/hyperlink" Target="https://drive.google.com/uc?id=1NomCwrooTXuSXSFi76mfUJmFvUn5BvOG" TargetMode="External"/><Relationship Id="rId424" Type="http://schemas.openxmlformats.org/officeDocument/2006/relationships/hyperlink" Target="https://drive.google.com/uc?id=1NomCwrooTXuSXSFi76mfUJmFvUn5BvOG" TargetMode="External"/><Relationship Id="rId631" Type="http://schemas.openxmlformats.org/officeDocument/2006/relationships/hyperlink" Target="https://drive.google.com/uc?id=1GSrGhM-l6ZApa42icWpAVOST6fwhnTFC" TargetMode="External"/><Relationship Id="rId729" Type="http://schemas.openxmlformats.org/officeDocument/2006/relationships/hyperlink" Target="https://drive.google.com/uc?id=1NomCwrooTXuSXSFi76mfUJmFvUn5BvOG" TargetMode="External"/><Relationship Id="rId1054" Type="http://schemas.openxmlformats.org/officeDocument/2006/relationships/hyperlink" Target="https://drive.google.com/uc?id=1NomCwrooTXuSXSFi76mfUJmFvUn5BvOG" TargetMode="External"/><Relationship Id="rId1261" Type="http://schemas.openxmlformats.org/officeDocument/2006/relationships/hyperlink" Target="https://drive.google.com/uc?id=1l4kepT60XilZ-N0RWYxm0nDLs1dy1lBv" TargetMode="External"/><Relationship Id="rId1359" Type="http://schemas.openxmlformats.org/officeDocument/2006/relationships/hyperlink" Target="https://drive.google.com/uc?id=1NomCwrooTXuSXSFi76mfUJmFvUn5BvOG" TargetMode="External"/><Relationship Id="rId936" Type="http://schemas.openxmlformats.org/officeDocument/2006/relationships/hyperlink" Target="https://drive.google.com/uc?id=1GSrGhM-l6ZApa42icWpAVOST6fwhnTFC" TargetMode="External"/><Relationship Id="rId1121" Type="http://schemas.openxmlformats.org/officeDocument/2006/relationships/hyperlink" Target="https://drive.google.com/uc?id=1l4kepT60XilZ-N0RWYxm0nDLs1dy1lBv" TargetMode="External"/><Relationship Id="rId1219" Type="http://schemas.openxmlformats.org/officeDocument/2006/relationships/hyperlink" Target="https://drive.google.com/uc?id=1l4kepT60XilZ-N0RWYxm0nDLs1dy1lBv" TargetMode="External"/><Relationship Id="rId1566" Type="http://schemas.openxmlformats.org/officeDocument/2006/relationships/hyperlink" Target="https://drive.google.com/uc?id=1NomCwrooTXuSXSFi76mfUJmFvUn5BvOG" TargetMode="External"/><Relationship Id="rId65" Type="http://schemas.openxmlformats.org/officeDocument/2006/relationships/hyperlink" Target="https://drive.google.com/uc?id=1l4kepT60XilZ-N0RWYxm0nDLs1dy1lBv" TargetMode="External"/><Relationship Id="rId1426" Type="http://schemas.openxmlformats.org/officeDocument/2006/relationships/hyperlink" Target="https://drive.google.com/uc?id=1l4kepT60XilZ-N0RWYxm0nDLs1dy1lBv" TargetMode="External"/><Relationship Id="rId1633" Type="http://schemas.openxmlformats.org/officeDocument/2006/relationships/hyperlink" Target="https://drive.google.com/uc?id=1l4kepT60XilZ-N0RWYxm0nDLs1dy1lBv" TargetMode="External"/><Relationship Id="rId1700" Type="http://schemas.openxmlformats.org/officeDocument/2006/relationships/hyperlink" Target="https://drive.google.com/uc?id=1NomCwrooTXuSXSFi76mfUJmFvUn5BvOG" TargetMode="External"/><Relationship Id="rId281" Type="http://schemas.openxmlformats.org/officeDocument/2006/relationships/hyperlink" Target="https://drive.google.com/uc?id=1GSrGhM-l6ZApa42icWpAVOST6fwhnTFC" TargetMode="External"/><Relationship Id="rId141" Type="http://schemas.openxmlformats.org/officeDocument/2006/relationships/hyperlink" Target="https://drive.google.com/uc?id=1GSrGhM-l6ZApa42icWpAVOST6fwhnTFC" TargetMode="External"/><Relationship Id="rId379" Type="http://schemas.openxmlformats.org/officeDocument/2006/relationships/hyperlink" Target="https://drive.google.com/uc?id=1l4kepT60XilZ-N0RWYxm0nDLs1dy1lBv" TargetMode="External"/><Relationship Id="rId586" Type="http://schemas.openxmlformats.org/officeDocument/2006/relationships/hyperlink" Target="https://drive.google.com/uc?id=1NomCwrooTXuSXSFi76mfUJmFvUn5BvOG" TargetMode="External"/><Relationship Id="rId793" Type="http://schemas.openxmlformats.org/officeDocument/2006/relationships/hyperlink" Target="https://drive.google.com/uc?id=1l4kepT60XilZ-N0RWYxm0nDLs1dy1lBv" TargetMode="External"/><Relationship Id="rId7" Type="http://schemas.openxmlformats.org/officeDocument/2006/relationships/hyperlink" Target="https://drive.google.com/uc?id=1l4kepT60XilZ-N0RWYxm0nDLs1dy1lBv" TargetMode="External"/><Relationship Id="rId239" Type="http://schemas.openxmlformats.org/officeDocument/2006/relationships/hyperlink" Target="https://drive.google.com/uc?id=1NomCwrooTXuSXSFi76mfUJmFvUn5BvOG" TargetMode="External"/><Relationship Id="rId446" Type="http://schemas.openxmlformats.org/officeDocument/2006/relationships/hyperlink" Target="https://drive.google.com/uc?id=1l4kepT60XilZ-N0RWYxm0nDLs1dy1lBv" TargetMode="External"/><Relationship Id="rId653" Type="http://schemas.openxmlformats.org/officeDocument/2006/relationships/hyperlink" Target="https://drive.google.com/uc?id=1l4kepT60XilZ-N0RWYxm0nDLs1dy1lBv" TargetMode="External"/><Relationship Id="rId1076" Type="http://schemas.openxmlformats.org/officeDocument/2006/relationships/hyperlink" Target="https://drive.google.com/uc?id=1GSrGhM-l6ZApa42icWpAVOST6fwhnTFC" TargetMode="External"/><Relationship Id="rId1283" Type="http://schemas.openxmlformats.org/officeDocument/2006/relationships/hyperlink" Target="https://drive.google.com/uc?id=1l4kepT60XilZ-N0RWYxm0nDLs1dy1lBv" TargetMode="External"/><Relationship Id="rId1490" Type="http://schemas.openxmlformats.org/officeDocument/2006/relationships/hyperlink" Target="https://drive.google.com/uc?id=1NomCwrooTXuSXSFi76mfUJmFvUn5BvOG" TargetMode="External"/><Relationship Id="rId306" Type="http://schemas.openxmlformats.org/officeDocument/2006/relationships/hyperlink" Target="https://drive.google.com/uc?id=1l4kepT60XilZ-N0RWYxm0nDLs1dy1lBv" TargetMode="External"/><Relationship Id="rId860" Type="http://schemas.openxmlformats.org/officeDocument/2006/relationships/hyperlink" Target="https://drive.google.com/uc?id=1l4kepT60XilZ-N0RWYxm0nDLs1dy1lBv" TargetMode="External"/><Relationship Id="rId958" Type="http://schemas.openxmlformats.org/officeDocument/2006/relationships/hyperlink" Target="https://drive.google.com/uc?id=1l4kepT60XilZ-N0RWYxm0nDLs1dy1lBv" TargetMode="External"/><Relationship Id="rId1143" Type="http://schemas.openxmlformats.org/officeDocument/2006/relationships/hyperlink" Target="https://drive.google.com/uc?id=1NomCwrooTXuSXSFi76mfUJmFvUn5BvOG" TargetMode="External"/><Relationship Id="rId1588" Type="http://schemas.openxmlformats.org/officeDocument/2006/relationships/hyperlink" Target="https://drive.google.com/uc?id=1NomCwrooTXuSXSFi76mfUJmFvUn5BvOG" TargetMode="External"/><Relationship Id="rId87" Type="http://schemas.openxmlformats.org/officeDocument/2006/relationships/hyperlink" Target="https://drive.google.com/uc?id=1NomCwrooTXuSXSFi76mfUJmFvUn5BvOG" TargetMode="External"/><Relationship Id="rId513" Type="http://schemas.openxmlformats.org/officeDocument/2006/relationships/hyperlink" Target="https://drive.google.com/uc?id=1l4kepT60XilZ-N0RWYxm0nDLs1dy1lBv" TargetMode="External"/><Relationship Id="rId720" Type="http://schemas.openxmlformats.org/officeDocument/2006/relationships/hyperlink" Target="https://drive.google.com/uc?id=1NomCwrooTXuSXSFi76mfUJmFvUn5BvOG" TargetMode="External"/><Relationship Id="rId818" Type="http://schemas.openxmlformats.org/officeDocument/2006/relationships/hyperlink" Target="https://drive.google.com/uc?id=1NomCwrooTXuSXSFi76mfUJmFvUn5BvOG" TargetMode="External"/><Relationship Id="rId1350" Type="http://schemas.openxmlformats.org/officeDocument/2006/relationships/hyperlink" Target="https://drive.google.com/uc?id=1NomCwrooTXuSXSFi76mfUJmFvUn5BvOG" TargetMode="External"/><Relationship Id="rId1448" Type="http://schemas.openxmlformats.org/officeDocument/2006/relationships/hyperlink" Target="https://drive.google.com/uc?id=1l4kepT60XilZ-N0RWYxm0nDLs1dy1lBv" TargetMode="External"/><Relationship Id="rId1655" Type="http://schemas.openxmlformats.org/officeDocument/2006/relationships/hyperlink" Target="https://drive.google.com/uc?id=1GSrGhM-l6ZApa42icWpAVOST6fwhnTFC" TargetMode="External"/><Relationship Id="rId1003" Type="http://schemas.openxmlformats.org/officeDocument/2006/relationships/hyperlink" Target="https://drive.google.com/uc?id=1NomCwrooTXuSXSFi76mfUJmFvUn5BvOG" TargetMode="External"/><Relationship Id="rId1210" Type="http://schemas.openxmlformats.org/officeDocument/2006/relationships/hyperlink" Target="https://drive.google.com/uc?id=1l4kepT60XilZ-N0RWYxm0nDLs1dy1lBv" TargetMode="External"/><Relationship Id="rId1308" Type="http://schemas.openxmlformats.org/officeDocument/2006/relationships/hyperlink" Target="https://drive.google.com/uc?id=1l4kepT60XilZ-N0RWYxm0nDLs1dy1lBv" TargetMode="External"/><Relationship Id="rId1515" Type="http://schemas.openxmlformats.org/officeDocument/2006/relationships/hyperlink" Target="https://drive.google.com/uc?id=1l4kepT60XilZ-N0RWYxm0nDLs1dy1lBv" TargetMode="External"/><Relationship Id="rId1722" Type="http://schemas.openxmlformats.org/officeDocument/2006/relationships/hyperlink" Target="https://drive.google.com/uc?id=1l4kepT60XilZ-N0RWYxm0nDLs1dy1lBv" TargetMode="External"/><Relationship Id="rId14" Type="http://schemas.openxmlformats.org/officeDocument/2006/relationships/hyperlink" Target="https://drive.google.com/uc?id=1NomCwrooTXuSXSFi76mfUJmFvUn5BvOG" TargetMode="External"/><Relationship Id="rId163" Type="http://schemas.openxmlformats.org/officeDocument/2006/relationships/hyperlink" Target="https://drive.google.com/uc?id=1GSrGhM-l6ZApa42icWpAVOST6fwhnTFC" TargetMode="External"/><Relationship Id="rId370" Type="http://schemas.openxmlformats.org/officeDocument/2006/relationships/hyperlink" Target="https://drive.google.com/uc?id=1l4kepT60XilZ-N0RWYxm0nDLs1dy1lBv" TargetMode="External"/><Relationship Id="rId230" Type="http://schemas.openxmlformats.org/officeDocument/2006/relationships/hyperlink" Target="https://drive.google.com/uc?id=1l4kepT60XilZ-N0RWYxm0nDLs1dy1lBv" TargetMode="External"/><Relationship Id="rId468" Type="http://schemas.openxmlformats.org/officeDocument/2006/relationships/hyperlink" Target="https://drive.google.com/uc?id=1NomCwrooTXuSXSFi76mfUJmFvUn5BvOG" TargetMode="External"/><Relationship Id="rId675" Type="http://schemas.openxmlformats.org/officeDocument/2006/relationships/hyperlink" Target="https://drive.google.com/uc?id=1NomCwrooTXuSXSFi76mfUJmFvUn5BvOG" TargetMode="External"/><Relationship Id="rId882" Type="http://schemas.openxmlformats.org/officeDocument/2006/relationships/hyperlink" Target="https://drive.google.com/uc?id=1l4kepT60XilZ-N0RWYxm0nDLs1dy1lBv" TargetMode="External"/><Relationship Id="rId1098" Type="http://schemas.openxmlformats.org/officeDocument/2006/relationships/hyperlink" Target="https://drive.google.com/uc?id=1l4kepT60XilZ-N0RWYxm0nDLs1dy1lBv" TargetMode="External"/><Relationship Id="rId328" Type="http://schemas.openxmlformats.org/officeDocument/2006/relationships/hyperlink" Target="https://drive.google.com/uc?id=1NomCwrooTXuSXSFi76mfUJmFvUn5BvOG" TargetMode="External"/><Relationship Id="rId535" Type="http://schemas.openxmlformats.org/officeDocument/2006/relationships/hyperlink" Target="https://drive.google.com/uc?id=1GSrGhM-l6ZApa42icWpAVOST6fwhnTFC" TargetMode="External"/><Relationship Id="rId742" Type="http://schemas.openxmlformats.org/officeDocument/2006/relationships/hyperlink" Target="https://drive.google.com/uc?id=1NomCwrooTXuSXSFi76mfUJmFvUn5BvOG" TargetMode="External"/><Relationship Id="rId1165" Type="http://schemas.openxmlformats.org/officeDocument/2006/relationships/hyperlink" Target="https://drive.google.com/uc?id=1NomCwrooTXuSXSFi76mfUJmFvUn5BvOG" TargetMode="External"/><Relationship Id="rId1372" Type="http://schemas.openxmlformats.org/officeDocument/2006/relationships/hyperlink" Target="https://drive.google.com/uc?id=1l4kepT60XilZ-N0RWYxm0nDLs1dy1lBv" TargetMode="External"/><Relationship Id="rId602" Type="http://schemas.openxmlformats.org/officeDocument/2006/relationships/hyperlink" Target="https://drive.google.com/uc?id=1GSrGhM-l6ZApa42icWpAVOST6fwhnTFC" TargetMode="External"/><Relationship Id="rId1025" Type="http://schemas.openxmlformats.org/officeDocument/2006/relationships/hyperlink" Target="https://drive.google.com/uc?id=1l4kepT60XilZ-N0RWYxm0nDLs1dy1lBv" TargetMode="External"/><Relationship Id="rId1232" Type="http://schemas.openxmlformats.org/officeDocument/2006/relationships/hyperlink" Target="https://drive.google.com/uc?id=1l4kepT60XilZ-N0RWYxm0nDLs1dy1lBv" TargetMode="External"/><Relationship Id="rId1677" Type="http://schemas.openxmlformats.org/officeDocument/2006/relationships/hyperlink" Target="https://drive.google.com/uc?id=1NomCwrooTXuSXSFi76mfUJmFvUn5BvOG" TargetMode="External"/><Relationship Id="rId907" Type="http://schemas.openxmlformats.org/officeDocument/2006/relationships/hyperlink" Target="https://drive.google.com/uc?id=1l4kepT60XilZ-N0RWYxm0nDLs1dy1lBv" TargetMode="External"/><Relationship Id="rId1537" Type="http://schemas.openxmlformats.org/officeDocument/2006/relationships/hyperlink" Target="https://drive.google.com/uc?id=1l4kepT60XilZ-N0RWYxm0nDLs1dy1lBv" TargetMode="External"/><Relationship Id="rId1744" Type="http://schemas.openxmlformats.org/officeDocument/2006/relationships/hyperlink" Target="https://drive.google.com/uc?id=1l4kepT60XilZ-N0RWYxm0nDLs1dy1lBv" TargetMode="External"/><Relationship Id="rId36" Type="http://schemas.openxmlformats.org/officeDocument/2006/relationships/hyperlink" Target="https://drive.google.com/uc?id=1GSrGhM-l6ZApa42icWpAVOST6fwhnTFC" TargetMode="External"/><Relationship Id="rId1604" Type="http://schemas.openxmlformats.org/officeDocument/2006/relationships/hyperlink" Target="https://drive.google.com/uc?id=1NomCwrooTXuSXSFi76mfUJmFvUn5BvOG" TargetMode="External"/><Relationship Id="rId185" Type="http://schemas.openxmlformats.org/officeDocument/2006/relationships/hyperlink" Target="https://drive.google.com/uc?id=1NomCwrooTXuSXSFi76mfUJmFvUn5BvOG" TargetMode="External"/><Relationship Id="rId392" Type="http://schemas.openxmlformats.org/officeDocument/2006/relationships/hyperlink" Target="https://drive.google.com/uc?id=1l4kepT60XilZ-N0RWYxm0nDLs1dy1lBv" TargetMode="External"/><Relationship Id="rId697" Type="http://schemas.openxmlformats.org/officeDocument/2006/relationships/hyperlink" Target="https://drive.google.com/uc?id=1GSrGhM-l6ZApa42icWpAVOST6fwhnTFC" TargetMode="External"/><Relationship Id="rId252" Type="http://schemas.openxmlformats.org/officeDocument/2006/relationships/hyperlink" Target="https://drive.google.com/uc?id=1GSrGhM-l6ZApa42icWpAVOST6fwhnTFC" TargetMode="External"/><Relationship Id="rId1187" Type="http://schemas.openxmlformats.org/officeDocument/2006/relationships/hyperlink" Target="https://drive.google.com/uc?id=1l4kepT60XilZ-N0RWYxm0nDLs1dy1lBv" TargetMode="External"/><Relationship Id="rId112" Type="http://schemas.openxmlformats.org/officeDocument/2006/relationships/hyperlink" Target="https://drive.google.com/uc?id=1NomCwrooTXuSXSFi76mfUJmFvUn5BvOG" TargetMode="External"/><Relationship Id="rId557" Type="http://schemas.openxmlformats.org/officeDocument/2006/relationships/hyperlink" Target="https://drive.google.com/uc?id=1NomCwrooTXuSXSFi76mfUJmFvUn5BvOG" TargetMode="External"/><Relationship Id="rId764" Type="http://schemas.openxmlformats.org/officeDocument/2006/relationships/hyperlink" Target="https://drive.google.com/uc?id=1l4kepT60XilZ-N0RWYxm0nDLs1dy1lBv" TargetMode="External"/><Relationship Id="rId971" Type="http://schemas.openxmlformats.org/officeDocument/2006/relationships/hyperlink" Target="https://drive.google.com/uc?id=1l4kepT60XilZ-N0RWYxm0nDLs1dy1lBv" TargetMode="External"/><Relationship Id="rId1394" Type="http://schemas.openxmlformats.org/officeDocument/2006/relationships/hyperlink" Target="https://drive.google.com/uc?id=1l4kepT60XilZ-N0RWYxm0nDLs1dy1lBv" TargetMode="External"/><Relationship Id="rId1699" Type="http://schemas.openxmlformats.org/officeDocument/2006/relationships/hyperlink" Target="https://drive.google.com/uc?id=1NomCwrooTXuSXSFi76mfUJmFvUn5BvOG" TargetMode="External"/><Relationship Id="rId417" Type="http://schemas.openxmlformats.org/officeDocument/2006/relationships/hyperlink" Target="https://drive.google.com/uc?id=1NomCwrooTXuSXSFi76mfUJmFvUn5BvOG" TargetMode="External"/><Relationship Id="rId624" Type="http://schemas.openxmlformats.org/officeDocument/2006/relationships/hyperlink" Target="https://drive.google.com/uc?id=1GSrGhM-l6ZApa42icWpAVOST6fwhnTFC" TargetMode="External"/><Relationship Id="rId831" Type="http://schemas.openxmlformats.org/officeDocument/2006/relationships/hyperlink" Target="https://drive.google.com/uc?id=1l4kepT60XilZ-N0RWYxm0nDLs1dy1lBv" TargetMode="External"/><Relationship Id="rId1047" Type="http://schemas.openxmlformats.org/officeDocument/2006/relationships/hyperlink" Target="https://drive.google.com/uc?id=1NomCwrooTXuSXSFi76mfUJmFvUn5BvOG" TargetMode="External"/><Relationship Id="rId1254" Type="http://schemas.openxmlformats.org/officeDocument/2006/relationships/hyperlink" Target="https://drive.google.com/uc?id=1l4kepT60XilZ-N0RWYxm0nDLs1dy1lBv" TargetMode="External"/><Relationship Id="rId1461" Type="http://schemas.openxmlformats.org/officeDocument/2006/relationships/hyperlink" Target="https://drive.google.com/uc?id=1l4kepT60XilZ-N0RWYxm0nDLs1dy1lBv" TargetMode="External"/><Relationship Id="rId929" Type="http://schemas.openxmlformats.org/officeDocument/2006/relationships/hyperlink" Target="https://drive.google.com/uc?id=1l4kepT60XilZ-N0RWYxm0nDLs1dy1lBv" TargetMode="External"/><Relationship Id="rId1114" Type="http://schemas.openxmlformats.org/officeDocument/2006/relationships/hyperlink" Target="https://drive.google.com/uc?id=1l4kepT60XilZ-N0RWYxm0nDLs1dy1lBv" TargetMode="External"/><Relationship Id="rId1321" Type="http://schemas.openxmlformats.org/officeDocument/2006/relationships/hyperlink" Target="https://drive.google.com/uc?id=1l4kepT60XilZ-N0RWYxm0nDLs1dy1lBv" TargetMode="External"/><Relationship Id="rId1559" Type="http://schemas.openxmlformats.org/officeDocument/2006/relationships/hyperlink" Target="https://drive.google.com/uc?id=1l4kepT60XilZ-N0RWYxm0nDLs1dy1lBv" TargetMode="External"/><Relationship Id="rId58" Type="http://schemas.openxmlformats.org/officeDocument/2006/relationships/hyperlink" Target="https://drive.google.com/uc?id=1NomCwrooTXuSXSFi76mfUJmFvUn5BvOG" TargetMode="External"/><Relationship Id="rId1419" Type="http://schemas.openxmlformats.org/officeDocument/2006/relationships/hyperlink" Target="https://drive.google.com/uc?id=1l4kepT60XilZ-N0RWYxm0nDLs1dy1lBv" TargetMode="External"/><Relationship Id="rId1626" Type="http://schemas.openxmlformats.org/officeDocument/2006/relationships/hyperlink" Target="https://drive.google.com/uc?id=1l4kepT60XilZ-N0RWYxm0nDLs1dy1lBv" TargetMode="External"/><Relationship Id="rId274" Type="http://schemas.openxmlformats.org/officeDocument/2006/relationships/hyperlink" Target="https://drive.google.com/uc?id=1GSrGhM-l6ZApa42icWpAVOST6fwhnTFC" TargetMode="External"/><Relationship Id="rId481" Type="http://schemas.openxmlformats.org/officeDocument/2006/relationships/hyperlink" Target="https://drive.google.com/uc?id=1l4kepT60XilZ-N0RWYxm0nDLs1dy1lBv" TargetMode="External"/><Relationship Id="rId134" Type="http://schemas.openxmlformats.org/officeDocument/2006/relationships/hyperlink" Target="https://drive.google.com/uc?id=1GSrGhM-l6ZApa42icWpAVOST6fwhnTFC" TargetMode="External"/><Relationship Id="rId579" Type="http://schemas.openxmlformats.org/officeDocument/2006/relationships/hyperlink" Target="https://drive.google.com/uc?id=1GSrGhM-l6ZApa42icWpAVOST6fwhnTFC" TargetMode="External"/><Relationship Id="rId786" Type="http://schemas.openxmlformats.org/officeDocument/2006/relationships/hyperlink" Target="https://drive.google.com/uc?id=1l4kepT60XilZ-N0RWYxm0nDLs1dy1lBv" TargetMode="External"/><Relationship Id="rId993" Type="http://schemas.openxmlformats.org/officeDocument/2006/relationships/hyperlink" Target="https://drive.google.com/uc?id=1NomCwrooTXuSXSFi76mfUJmFvUn5BvOG" TargetMode="External"/><Relationship Id="rId341" Type="http://schemas.openxmlformats.org/officeDocument/2006/relationships/hyperlink" Target="https://drive.google.com/uc?id=1NomCwrooTXuSXSFi76mfUJmFvUn5BvOG" TargetMode="External"/><Relationship Id="rId439" Type="http://schemas.openxmlformats.org/officeDocument/2006/relationships/hyperlink" Target="https://drive.google.com/uc?id=1l4kepT60XilZ-N0RWYxm0nDLs1dy1lBv" TargetMode="External"/><Relationship Id="rId646" Type="http://schemas.openxmlformats.org/officeDocument/2006/relationships/hyperlink" Target="https://drive.google.com/uc?id=1l4kepT60XilZ-N0RWYxm0nDLs1dy1lBv" TargetMode="External"/><Relationship Id="rId1069" Type="http://schemas.openxmlformats.org/officeDocument/2006/relationships/hyperlink" Target="https://drive.google.com/uc?id=1GSrGhM-l6ZApa42icWpAVOST6fwhnTFC" TargetMode="External"/><Relationship Id="rId1276" Type="http://schemas.openxmlformats.org/officeDocument/2006/relationships/hyperlink" Target="https://drive.google.com/uc?id=1l4kepT60XilZ-N0RWYxm0nDLs1dy1lBv" TargetMode="External"/><Relationship Id="rId1483" Type="http://schemas.openxmlformats.org/officeDocument/2006/relationships/hyperlink" Target="https://drive.google.com/uc?id=1NomCwrooTXuSXSFi76mfUJmFvUn5BvOG" TargetMode="External"/><Relationship Id="rId201" Type="http://schemas.openxmlformats.org/officeDocument/2006/relationships/hyperlink" Target="https://drive.google.com/uc?id=1l4kepT60XilZ-N0RWYxm0nDLs1dy1lBv" TargetMode="External"/><Relationship Id="rId506" Type="http://schemas.openxmlformats.org/officeDocument/2006/relationships/hyperlink" Target="https://drive.google.com/uc?id=1l4kepT60XilZ-N0RWYxm0nDLs1dy1lBv" TargetMode="External"/><Relationship Id="rId853" Type="http://schemas.openxmlformats.org/officeDocument/2006/relationships/hyperlink" Target="https://drive.google.com/uc?id=1l4kepT60XilZ-N0RWYxm0nDLs1dy1lBv" TargetMode="External"/><Relationship Id="rId1136" Type="http://schemas.openxmlformats.org/officeDocument/2006/relationships/hyperlink" Target="https://drive.google.com/uc?id=1GSrGhM-l6ZApa42icWpAVOST6fwhnTFC" TargetMode="External"/><Relationship Id="rId1690" Type="http://schemas.openxmlformats.org/officeDocument/2006/relationships/hyperlink" Target="https://drive.google.com/uc?id=1NomCwrooTXuSXSFi76mfUJmFvUn5BvOG" TargetMode="External"/><Relationship Id="rId713" Type="http://schemas.openxmlformats.org/officeDocument/2006/relationships/hyperlink" Target="https://drive.google.com/uc?id=1GSrGhM-l6ZApa42icWpAVOST6fwhnTFC" TargetMode="External"/><Relationship Id="rId920" Type="http://schemas.openxmlformats.org/officeDocument/2006/relationships/hyperlink" Target="https://drive.google.com/uc?id=1l4kepT60XilZ-N0RWYxm0nDLs1dy1lBv" TargetMode="External"/><Relationship Id="rId1343" Type="http://schemas.openxmlformats.org/officeDocument/2006/relationships/hyperlink" Target="https://drive.google.com/uc?id=1NomCwrooTXuSXSFi76mfUJmFvUn5BvOG" TargetMode="External"/><Relationship Id="rId1550" Type="http://schemas.openxmlformats.org/officeDocument/2006/relationships/hyperlink" Target="https://drive.google.com/uc?id=1l4kepT60XilZ-N0RWYxm0nDLs1dy1lBv" TargetMode="External"/><Relationship Id="rId1648" Type="http://schemas.openxmlformats.org/officeDocument/2006/relationships/hyperlink" Target="https://drive.google.com/uc?id=1GSrGhM-l6ZApa42icWpAVOST6fwhnTFC" TargetMode="External"/><Relationship Id="rId1203" Type="http://schemas.openxmlformats.org/officeDocument/2006/relationships/hyperlink" Target="https://drive.google.com/uc?id=1l4kepT60XilZ-N0RWYxm0nDLs1dy1lBv" TargetMode="External"/><Relationship Id="rId1410" Type="http://schemas.openxmlformats.org/officeDocument/2006/relationships/hyperlink" Target="https://drive.google.com/uc?id=1l4kepT60XilZ-N0RWYxm0nDLs1dy1lBv" TargetMode="External"/><Relationship Id="rId1508" Type="http://schemas.openxmlformats.org/officeDocument/2006/relationships/hyperlink" Target="https://drive.google.com/uc?id=1l4kepT60XilZ-N0RWYxm0nDLs1dy1lBv" TargetMode="External"/><Relationship Id="rId1715" Type="http://schemas.openxmlformats.org/officeDocument/2006/relationships/hyperlink" Target="https://drive.google.com/uc?id=1l4kepT60XilZ-N0RWYxm0nDLs1dy1lBv" TargetMode="External"/><Relationship Id="rId296" Type="http://schemas.openxmlformats.org/officeDocument/2006/relationships/hyperlink" Target="https://drive.google.com/uc?id=1NomCwrooTXuSXSFi76mfUJmFvUn5BvOG" TargetMode="External"/><Relationship Id="rId156" Type="http://schemas.openxmlformats.org/officeDocument/2006/relationships/hyperlink" Target="https://drive.google.com/uc?id=1NomCwrooTXuSXSFi76mfUJmFvUn5BvOG" TargetMode="External"/><Relationship Id="rId363" Type="http://schemas.openxmlformats.org/officeDocument/2006/relationships/hyperlink" Target="https://drive.google.com/uc?id=1l4kepT60XilZ-N0RWYxm0nDLs1dy1lBv" TargetMode="External"/><Relationship Id="rId570" Type="http://schemas.openxmlformats.org/officeDocument/2006/relationships/hyperlink" Target="https://drive.google.com/uc?id=1l4kepT60XilZ-N0RWYxm0nDLs1dy1lBv" TargetMode="External"/><Relationship Id="rId223" Type="http://schemas.openxmlformats.org/officeDocument/2006/relationships/hyperlink" Target="https://drive.google.com/uc?id=1l4kepT60XilZ-N0RWYxm0nDLs1dy1lBv" TargetMode="External"/><Relationship Id="rId430" Type="http://schemas.openxmlformats.org/officeDocument/2006/relationships/hyperlink" Target="https://drive.google.com/uc?id=1l4kepT60XilZ-N0RWYxm0nDLs1dy1lBv" TargetMode="External"/><Relationship Id="rId668" Type="http://schemas.openxmlformats.org/officeDocument/2006/relationships/hyperlink" Target="https://drive.google.com/uc?id=1GSrGhM-l6ZApa42icWpAVOST6fwhnTFC" TargetMode="External"/><Relationship Id="rId875" Type="http://schemas.openxmlformats.org/officeDocument/2006/relationships/hyperlink" Target="https://drive.google.com/uc?id=1l4kepT60XilZ-N0RWYxm0nDLs1dy1lBv" TargetMode="External"/><Relationship Id="rId1060" Type="http://schemas.openxmlformats.org/officeDocument/2006/relationships/hyperlink" Target="https://drive.google.com/uc?id=1NomCwrooTXuSXSFi76mfUJmFvUn5BvOG" TargetMode="External"/><Relationship Id="rId1298" Type="http://schemas.openxmlformats.org/officeDocument/2006/relationships/hyperlink" Target="https://drive.google.com/uc?id=1l4kepT60XilZ-N0RWYxm0nDLs1dy1lBv" TargetMode="External"/><Relationship Id="rId528" Type="http://schemas.openxmlformats.org/officeDocument/2006/relationships/hyperlink" Target="https://drive.google.com/uc?id=1GSrGhM-l6ZApa42icWpAVOST6fwhnTFC" TargetMode="External"/><Relationship Id="rId735" Type="http://schemas.openxmlformats.org/officeDocument/2006/relationships/hyperlink" Target="https://drive.google.com/uc?id=1NomCwrooTXuSXSFi76mfUJmFvUn5BvOG" TargetMode="External"/><Relationship Id="rId942" Type="http://schemas.openxmlformats.org/officeDocument/2006/relationships/hyperlink" Target="https://drive.google.com/uc?id=1GSrGhM-l6ZApa42icWpAVOST6fwhnTFC" TargetMode="External"/><Relationship Id="rId1158" Type="http://schemas.openxmlformats.org/officeDocument/2006/relationships/hyperlink" Target="https://drive.google.com/uc?id=1NomCwrooTXuSXSFi76mfUJmFvUn5BvOG" TargetMode="External"/><Relationship Id="rId1365" Type="http://schemas.openxmlformats.org/officeDocument/2006/relationships/hyperlink" Target="https://drive.google.com/uc?id=1l4kepT60XilZ-N0RWYxm0nDLs1dy1lBv" TargetMode="External"/><Relationship Id="rId1572" Type="http://schemas.openxmlformats.org/officeDocument/2006/relationships/hyperlink" Target="https://drive.google.com/uc?id=1NomCwrooTXuSXSFi76mfUJmFvUn5BvOG" TargetMode="External"/><Relationship Id="rId1018" Type="http://schemas.openxmlformats.org/officeDocument/2006/relationships/hyperlink" Target="https://drive.google.com/uc?id=1l4kepT60XilZ-N0RWYxm0nDLs1dy1lBv" TargetMode="External"/><Relationship Id="rId1225" Type="http://schemas.openxmlformats.org/officeDocument/2006/relationships/hyperlink" Target="https://drive.google.com/uc?id=1l4kepT60XilZ-N0RWYxm0nDLs1dy1lBv" TargetMode="External"/><Relationship Id="rId1432" Type="http://schemas.openxmlformats.org/officeDocument/2006/relationships/hyperlink" Target="https://drive.google.com/uc?id=1l4kepT60XilZ-N0RWYxm0nDLs1dy1lBv" TargetMode="External"/><Relationship Id="rId71" Type="http://schemas.openxmlformats.org/officeDocument/2006/relationships/hyperlink" Target="https://drive.google.com/uc?id=1GSrGhM-l6ZApa42icWpAVOST6fwhnTFC" TargetMode="External"/><Relationship Id="rId802" Type="http://schemas.openxmlformats.org/officeDocument/2006/relationships/hyperlink" Target="https://drive.google.com/uc?id=1NomCwrooTXuSXSFi76mfUJmFvUn5BvOG" TargetMode="External"/><Relationship Id="rId1737" Type="http://schemas.openxmlformats.org/officeDocument/2006/relationships/hyperlink" Target="https://drive.google.com/uc?id=1l4kepT60XilZ-N0RWYxm0nDLs1dy1lBv" TargetMode="External"/><Relationship Id="rId29" Type="http://schemas.openxmlformats.org/officeDocument/2006/relationships/hyperlink" Target="https://drive.google.com/uc?id=1GSrGhM-l6ZApa42icWpAVOST6fwhnTFC" TargetMode="External"/><Relationship Id="rId178" Type="http://schemas.openxmlformats.org/officeDocument/2006/relationships/hyperlink" Target="https://drive.google.com/uc?id=1l4kepT60XilZ-N0RWYxm0nDLs1dy1lBv" TargetMode="External"/><Relationship Id="rId385" Type="http://schemas.openxmlformats.org/officeDocument/2006/relationships/hyperlink" Target="https://drive.google.com/uc?id=1l4kepT60XilZ-N0RWYxm0nDLs1dy1lBv" TargetMode="External"/><Relationship Id="rId592" Type="http://schemas.openxmlformats.org/officeDocument/2006/relationships/hyperlink" Target="https://drive.google.com/uc?id=1l4kepT60XilZ-N0RWYxm0nDLs1dy1lBv" TargetMode="External"/><Relationship Id="rId245" Type="http://schemas.openxmlformats.org/officeDocument/2006/relationships/hyperlink" Target="https://drive.google.com/uc?id=1NomCwrooTXuSXSFi76mfUJmFvUn5BvOG" TargetMode="External"/><Relationship Id="rId452" Type="http://schemas.openxmlformats.org/officeDocument/2006/relationships/hyperlink" Target="https://drive.google.com/uc?id=1l4kepT60XilZ-N0RWYxm0nDLs1dy1lBv" TargetMode="External"/><Relationship Id="rId897" Type="http://schemas.openxmlformats.org/officeDocument/2006/relationships/hyperlink" Target="https://drive.google.com/uc?id=1NomCwrooTXuSXSFi76mfUJmFvUn5BvOG" TargetMode="External"/><Relationship Id="rId1082" Type="http://schemas.openxmlformats.org/officeDocument/2006/relationships/hyperlink" Target="https://drive.google.com/uc?id=1NomCwrooTXuSXSFi76mfUJmFvUn5BvOG" TargetMode="External"/><Relationship Id="rId105" Type="http://schemas.openxmlformats.org/officeDocument/2006/relationships/hyperlink" Target="https://drive.google.com/uc?id=1GSrGhM-l6ZApa42icWpAVOST6fwhnTFC" TargetMode="External"/><Relationship Id="rId312" Type="http://schemas.openxmlformats.org/officeDocument/2006/relationships/hyperlink" Target="https://drive.google.com/uc?id=1GSrGhM-l6ZApa42icWpAVOST6fwhnTFC" TargetMode="External"/><Relationship Id="rId757" Type="http://schemas.openxmlformats.org/officeDocument/2006/relationships/hyperlink" Target="https://drive.google.com/uc?id=1l4kepT60XilZ-N0RWYxm0nDLs1dy1lBv" TargetMode="External"/><Relationship Id="rId964" Type="http://schemas.openxmlformats.org/officeDocument/2006/relationships/hyperlink" Target="https://drive.google.com/uc?id=1l4kepT60XilZ-N0RWYxm0nDLs1dy1lBv" TargetMode="External"/><Relationship Id="rId1387" Type="http://schemas.openxmlformats.org/officeDocument/2006/relationships/hyperlink" Target="https://drive.google.com/uc?id=1l4kepT60XilZ-N0RWYxm0nDLs1dy1lBv" TargetMode="External"/><Relationship Id="rId1594" Type="http://schemas.openxmlformats.org/officeDocument/2006/relationships/hyperlink" Target="https://drive.google.com/uc?id=1NomCwrooTXuSXSFi76mfUJmFvUn5BvOG" TargetMode="External"/><Relationship Id="rId93" Type="http://schemas.openxmlformats.org/officeDocument/2006/relationships/hyperlink" Target="https://drive.google.com/uc?id=1l4kepT60XilZ-N0RWYxm0nDLs1dy1lBv" TargetMode="External"/><Relationship Id="rId617" Type="http://schemas.openxmlformats.org/officeDocument/2006/relationships/hyperlink" Target="https://drive.google.com/uc?id=1l4kepT60XilZ-N0RWYxm0nDLs1dy1lBv" TargetMode="External"/><Relationship Id="rId824" Type="http://schemas.openxmlformats.org/officeDocument/2006/relationships/hyperlink" Target="https://drive.google.com/uc?id=1GSrGhM-l6ZApa42icWpAVOST6fwhnTFC" TargetMode="External"/><Relationship Id="rId1247" Type="http://schemas.openxmlformats.org/officeDocument/2006/relationships/hyperlink" Target="https://drive.google.com/uc?id=1l4kepT60XilZ-N0RWYxm0nDLs1dy1lBv" TargetMode="External"/><Relationship Id="rId1454" Type="http://schemas.openxmlformats.org/officeDocument/2006/relationships/hyperlink" Target="https://drive.google.com/uc?id=1l4kepT60XilZ-N0RWYxm0nDLs1dy1lBv" TargetMode="External"/><Relationship Id="rId1661" Type="http://schemas.openxmlformats.org/officeDocument/2006/relationships/hyperlink" Target="https://drive.google.com/uc?id=1GSrGhM-l6ZApa42icWpAVOST6fwhnTFC" TargetMode="External"/><Relationship Id="rId1107" Type="http://schemas.openxmlformats.org/officeDocument/2006/relationships/hyperlink" Target="https://drive.google.com/uc?id=1l4kepT60XilZ-N0RWYxm0nDLs1dy1lBv" TargetMode="External"/><Relationship Id="rId1314" Type="http://schemas.openxmlformats.org/officeDocument/2006/relationships/hyperlink" Target="https://drive.google.com/uc?id=1l4kepT60XilZ-N0RWYxm0nDLs1dy1lBv" TargetMode="External"/><Relationship Id="rId1521" Type="http://schemas.openxmlformats.org/officeDocument/2006/relationships/hyperlink" Target="https://drive.google.com/uc?id=1l4kepT60XilZ-N0RWYxm0nDLs1dy1lBv" TargetMode="External"/><Relationship Id="rId1619" Type="http://schemas.openxmlformats.org/officeDocument/2006/relationships/hyperlink" Target="https://drive.google.com/uc?id=1l4kepT60XilZ-N0RWYxm0nDLs1dy1lBv" TargetMode="External"/><Relationship Id="rId20" Type="http://schemas.openxmlformats.org/officeDocument/2006/relationships/hyperlink" Target="https://drive.google.com/uc?id=1GSrGhM-l6ZApa42icWpAVOST6fwhnTFC" TargetMode="External"/><Relationship Id="rId267" Type="http://schemas.openxmlformats.org/officeDocument/2006/relationships/hyperlink" Target="https://drive.google.com/uc?id=1GSrGhM-l6ZApa42icWpAVOST6fwhnTFC" TargetMode="External"/><Relationship Id="rId474" Type="http://schemas.openxmlformats.org/officeDocument/2006/relationships/hyperlink" Target="https://drive.google.com/uc?id=1NomCwrooTXuSXSFi76mfUJmFvUn5BvOG" TargetMode="External"/><Relationship Id="rId127" Type="http://schemas.openxmlformats.org/officeDocument/2006/relationships/hyperlink" Target="https://drive.google.com/uc?id=1l4kepT60XilZ-N0RWYxm0nDLs1dy1lBv" TargetMode="External"/><Relationship Id="rId681" Type="http://schemas.openxmlformats.org/officeDocument/2006/relationships/hyperlink" Target="https://drive.google.com/uc?id=1NomCwrooTXuSXSFi76mfUJmFvUn5BvOG" TargetMode="External"/><Relationship Id="rId779" Type="http://schemas.openxmlformats.org/officeDocument/2006/relationships/hyperlink" Target="https://drive.google.com/uc?id=1l4kepT60XilZ-N0RWYxm0nDLs1dy1lBv" TargetMode="External"/><Relationship Id="rId986" Type="http://schemas.openxmlformats.org/officeDocument/2006/relationships/hyperlink" Target="https://drive.google.com/uc?id=1NomCwrooTXuSXSFi76mfUJmFvUn5BvOG" TargetMode="External"/><Relationship Id="rId334" Type="http://schemas.openxmlformats.org/officeDocument/2006/relationships/hyperlink" Target="https://drive.google.com/uc?id=1NomCwrooTXuSXSFi76mfUJmFvUn5BvOG" TargetMode="External"/><Relationship Id="rId541" Type="http://schemas.openxmlformats.org/officeDocument/2006/relationships/hyperlink" Target="https://drive.google.com/uc?id=1GSrGhM-l6ZApa42icWpAVOST6fwhnTFC" TargetMode="External"/><Relationship Id="rId639" Type="http://schemas.openxmlformats.org/officeDocument/2006/relationships/hyperlink" Target="https://drive.google.com/uc?id=1NomCwrooTXuSXSFi76mfUJmFvUn5BvOG" TargetMode="External"/><Relationship Id="rId1171" Type="http://schemas.openxmlformats.org/officeDocument/2006/relationships/hyperlink" Target="https://drive.google.com/uc?id=1l4kepT60XilZ-N0RWYxm0nDLs1dy1lBv" TargetMode="External"/><Relationship Id="rId1269" Type="http://schemas.openxmlformats.org/officeDocument/2006/relationships/hyperlink" Target="https://drive.google.com/uc?id=1l4kepT60XilZ-N0RWYxm0nDLs1dy1lBv" TargetMode="External"/><Relationship Id="rId1476" Type="http://schemas.openxmlformats.org/officeDocument/2006/relationships/hyperlink" Target="https://drive.google.com/uc?id=1l4kepT60XilZ-N0RWYxm0nDLs1dy1lBv" TargetMode="External"/><Relationship Id="rId401" Type="http://schemas.openxmlformats.org/officeDocument/2006/relationships/hyperlink" Target="https://drive.google.com/uc?id=1l4kepT60XilZ-N0RWYxm0nDLs1dy1lBv" TargetMode="External"/><Relationship Id="rId846" Type="http://schemas.openxmlformats.org/officeDocument/2006/relationships/hyperlink" Target="https://drive.google.com/uc?id=1l4kepT60XilZ-N0RWYxm0nDLs1dy1lBv" TargetMode="External"/><Relationship Id="rId1031" Type="http://schemas.openxmlformats.org/officeDocument/2006/relationships/hyperlink" Target="https://drive.google.com/uc?id=1NomCwrooTXuSXSFi76mfUJmFvUn5BvOG" TargetMode="External"/><Relationship Id="rId1129" Type="http://schemas.openxmlformats.org/officeDocument/2006/relationships/hyperlink" Target="https://drive.google.com/uc?id=1l4kepT60XilZ-N0RWYxm0nDLs1dy1lBv" TargetMode="External"/><Relationship Id="rId1683" Type="http://schemas.openxmlformats.org/officeDocument/2006/relationships/hyperlink" Target="https://drive.google.com/uc?id=1NomCwrooTXuSXSFi76mfUJmFvUn5BvOG" TargetMode="External"/><Relationship Id="rId706" Type="http://schemas.openxmlformats.org/officeDocument/2006/relationships/hyperlink" Target="https://drive.google.com/uc?id=1GSrGhM-l6ZApa42icWpAVOST6fwhnTFC" TargetMode="External"/><Relationship Id="rId913" Type="http://schemas.openxmlformats.org/officeDocument/2006/relationships/hyperlink" Target="https://drive.google.com/uc?id=1l4kepT60XilZ-N0RWYxm0nDLs1dy1lBv" TargetMode="External"/><Relationship Id="rId1336" Type="http://schemas.openxmlformats.org/officeDocument/2006/relationships/hyperlink" Target="https://drive.google.com/uc?id=1NomCwrooTXuSXSFi76mfUJmFvUn5BvOG" TargetMode="External"/><Relationship Id="rId1543" Type="http://schemas.openxmlformats.org/officeDocument/2006/relationships/hyperlink" Target="https://drive.google.com/uc?id=1l4kepT60XilZ-N0RWYxm0nDLs1dy1lBv" TargetMode="External"/><Relationship Id="rId42" Type="http://schemas.openxmlformats.org/officeDocument/2006/relationships/hyperlink" Target="https://drive.google.com/uc?id=1NomCwrooTXuSXSFi76mfUJmFvUn5BvOG" TargetMode="External"/><Relationship Id="rId1403" Type="http://schemas.openxmlformats.org/officeDocument/2006/relationships/hyperlink" Target="https://drive.google.com/uc?id=1l4kepT60XilZ-N0RWYxm0nDLs1dy1lBv" TargetMode="External"/><Relationship Id="rId1610" Type="http://schemas.openxmlformats.org/officeDocument/2006/relationships/hyperlink" Target="https://drive.google.com/uc?id=1l4kepT60XilZ-N0RWYxm0nDLs1dy1lBv" TargetMode="External"/><Relationship Id="rId191" Type="http://schemas.openxmlformats.org/officeDocument/2006/relationships/hyperlink" Target="https://drive.google.com/uc?id=1GSrGhM-l6ZApa42icWpAVOST6fwhnTFC" TargetMode="External"/><Relationship Id="rId1708" Type="http://schemas.openxmlformats.org/officeDocument/2006/relationships/hyperlink" Target="https://drive.google.com/uc?id=1l4kepT60XilZ-N0RWYxm0nDLs1dy1lBv" TargetMode="External"/><Relationship Id="rId289" Type="http://schemas.openxmlformats.org/officeDocument/2006/relationships/hyperlink" Target="https://drive.google.com/uc?id=1NomCwrooTXuSXSFi76mfUJmFvUn5BvOG" TargetMode="External"/><Relationship Id="rId496" Type="http://schemas.openxmlformats.org/officeDocument/2006/relationships/hyperlink" Target="https://drive.google.com/uc?id=1NomCwrooTXuSXSFi76mfUJmFvUn5BvOG" TargetMode="External"/><Relationship Id="rId149" Type="http://schemas.openxmlformats.org/officeDocument/2006/relationships/hyperlink" Target="https://drive.google.com/uc?id=1NomCwrooTXuSXSFi76mfUJmFvUn5BvOG" TargetMode="External"/><Relationship Id="rId356" Type="http://schemas.openxmlformats.org/officeDocument/2006/relationships/hyperlink" Target="https://drive.google.com/uc?id=1NomCwrooTXuSXSFi76mfUJmFvUn5BvOG" TargetMode="External"/><Relationship Id="rId563" Type="http://schemas.openxmlformats.org/officeDocument/2006/relationships/hyperlink" Target="https://drive.google.com/uc?id=1NomCwrooTXuSXSFi76mfUJmFvUn5BvOG" TargetMode="External"/><Relationship Id="rId770" Type="http://schemas.openxmlformats.org/officeDocument/2006/relationships/hyperlink" Target="https://drive.google.com/uc?id=1l4kepT60XilZ-N0RWYxm0nDLs1dy1lBv" TargetMode="External"/><Relationship Id="rId1193" Type="http://schemas.openxmlformats.org/officeDocument/2006/relationships/hyperlink" Target="https://drive.google.com/uc?id=1l4kepT60XilZ-N0RWYxm0nDLs1dy1lBv" TargetMode="External"/><Relationship Id="rId216" Type="http://schemas.openxmlformats.org/officeDocument/2006/relationships/hyperlink" Target="https://drive.google.com/uc?id=1NomCwrooTXuSXSFi76mfUJmFvUn5BvOG" TargetMode="External"/><Relationship Id="rId423" Type="http://schemas.openxmlformats.org/officeDocument/2006/relationships/hyperlink" Target="https://drive.google.com/uc?id=1NomCwrooTXuSXSFi76mfUJmFvUn5BvOG" TargetMode="External"/><Relationship Id="rId868" Type="http://schemas.openxmlformats.org/officeDocument/2006/relationships/hyperlink" Target="https://drive.google.com/uc?id=1l4kepT60XilZ-N0RWYxm0nDLs1dy1lBv" TargetMode="External"/><Relationship Id="rId1053" Type="http://schemas.openxmlformats.org/officeDocument/2006/relationships/hyperlink" Target="https://drive.google.com/uc?id=1NomCwrooTXuSXSFi76mfUJmFvUn5BvOG" TargetMode="External"/><Relationship Id="rId1260" Type="http://schemas.openxmlformats.org/officeDocument/2006/relationships/hyperlink" Target="https://drive.google.com/uc?id=1l4kepT60XilZ-N0RWYxm0nDLs1dy1lBv" TargetMode="External"/><Relationship Id="rId1498" Type="http://schemas.openxmlformats.org/officeDocument/2006/relationships/hyperlink" Target="https://drive.google.com/uc?id=1NomCwrooTXuSXSFi76mfUJmFvUn5BvOG" TargetMode="External"/><Relationship Id="rId630" Type="http://schemas.openxmlformats.org/officeDocument/2006/relationships/hyperlink" Target="https://drive.google.com/uc?id=1GSrGhM-l6ZApa42icWpAVOST6fwhnTFC" TargetMode="External"/><Relationship Id="rId728" Type="http://schemas.openxmlformats.org/officeDocument/2006/relationships/hyperlink" Target="https://drive.google.com/uc?id=1NomCwrooTXuSXSFi76mfUJmFvUn5BvOG" TargetMode="External"/><Relationship Id="rId935" Type="http://schemas.openxmlformats.org/officeDocument/2006/relationships/hyperlink" Target="https://drive.google.com/uc?id=1NomCwrooTXuSXSFi76mfUJmFvUn5BvOG" TargetMode="External"/><Relationship Id="rId1358" Type="http://schemas.openxmlformats.org/officeDocument/2006/relationships/hyperlink" Target="https://drive.google.com/uc?id=1NomCwrooTXuSXSFi76mfUJmFvUn5BvOG" TargetMode="External"/><Relationship Id="rId1565" Type="http://schemas.openxmlformats.org/officeDocument/2006/relationships/hyperlink" Target="https://drive.google.com/uc?id=1NomCwrooTXuSXSFi76mfUJmFvUn5BvOG" TargetMode="External"/><Relationship Id="rId64" Type="http://schemas.openxmlformats.org/officeDocument/2006/relationships/hyperlink" Target="https://drive.google.com/uc?id=1l4kepT60XilZ-N0RWYxm0nDLs1dy1lBv" TargetMode="External"/><Relationship Id="rId1120" Type="http://schemas.openxmlformats.org/officeDocument/2006/relationships/hyperlink" Target="https://drive.google.com/uc?id=1l4kepT60XilZ-N0RWYxm0nDLs1dy1lBv" TargetMode="External"/><Relationship Id="rId1218" Type="http://schemas.openxmlformats.org/officeDocument/2006/relationships/hyperlink" Target="https://drive.google.com/uc?id=1l4kepT60XilZ-N0RWYxm0nDLs1dy1lBv" TargetMode="External"/><Relationship Id="rId1425" Type="http://schemas.openxmlformats.org/officeDocument/2006/relationships/hyperlink" Target="https://drive.google.com/uc?id=1l4kepT60XilZ-N0RWYxm0nDLs1dy1lBv" TargetMode="External"/><Relationship Id="rId1632" Type="http://schemas.openxmlformats.org/officeDocument/2006/relationships/hyperlink" Target="https://drive.google.com/uc?id=1l4kepT60XilZ-N0RWYxm0nDLs1dy1lBv" TargetMode="External"/><Relationship Id="rId280" Type="http://schemas.openxmlformats.org/officeDocument/2006/relationships/hyperlink" Target="https://drive.google.com/uc?id=1GSrGhM-l6ZApa42icWpAVOST6fwhnTFC" TargetMode="External"/><Relationship Id="rId140" Type="http://schemas.openxmlformats.org/officeDocument/2006/relationships/hyperlink" Target="https://drive.google.com/uc?id=1GSrGhM-l6ZApa42icWpAVOST6fwhnTFC" TargetMode="External"/><Relationship Id="rId378" Type="http://schemas.openxmlformats.org/officeDocument/2006/relationships/hyperlink" Target="https://drive.google.com/uc?id=1l4kepT60XilZ-N0RWYxm0nDLs1dy1lBv" TargetMode="External"/><Relationship Id="rId585" Type="http://schemas.openxmlformats.org/officeDocument/2006/relationships/hyperlink" Target="https://drive.google.com/uc?id=1NomCwrooTXuSXSFi76mfUJmFvUn5BvOG" TargetMode="External"/><Relationship Id="rId792" Type="http://schemas.openxmlformats.org/officeDocument/2006/relationships/hyperlink" Target="https://drive.google.com/uc?id=1l4kepT60XilZ-N0RWYxm0nDLs1dy1lBv" TargetMode="External"/><Relationship Id="rId6" Type="http://schemas.openxmlformats.org/officeDocument/2006/relationships/hyperlink" Target="https://drive.google.com/uc?id=1l4kepT60XilZ-N0RWYxm0nDLs1dy1lBv" TargetMode="External"/><Relationship Id="rId238" Type="http://schemas.openxmlformats.org/officeDocument/2006/relationships/hyperlink" Target="https://drive.google.com/uc?id=1NomCwrooTXuSXSFi76mfUJmFvUn5BvOG" TargetMode="External"/><Relationship Id="rId445" Type="http://schemas.openxmlformats.org/officeDocument/2006/relationships/hyperlink" Target="https://drive.google.com/uc?id=1l4kepT60XilZ-N0RWYxm0nDLs1dy1lBv" TargetMode="External"/><Relationship Id="rId652" Type="http://schemas.openxmlformats.org/officeDocument/2006/relationships/hyperlink" Target="https://drive.google.com/uc?id=1l4kepT60XilZ-N0RWYxm0nDLs1dy1lBv" TargetMode="External"/><Relationship Id="rId1075" Type="http://schemas.openxmlformats.org/officeDocument/2006/relationships/hyperlink" Target="https://drive.google.com/uc?id=1GSrGhM-l6ZApa42icWpAVOST6fwhnTFC" TargetMode="External"/><Relationship Id="rId1282" Type="http://schemas.openxmlformats.org/officeDocument/2006/relationships/hyperlink" Target="https://drive.google.com/uc?id=1l4kepT60XilZ-N0RWYxm0nDLs1dy1lBv" TargetMode="External"/><Relationship Id="rId305" Type="http://schemas.openxmlformats.org/officeDocument/2006/relationships/hyperlink" Target="https://drive.google.com/uc?id=1l4kepT60XilZ-N0RWYxm0nDLs1dy1lBv" TargetMode="External"/><Relationship Id="rId512" Type="http://schemas.openxmlformats.org/officeDocument/2006/relationships/hyperlink" Target="https://drive.google.com/uc?id=1l4kepT60XilZ-N0RWYxm0nDLs1dy1lBv" TargetMode="External"/><Relationship Id="rId957" Type="http://schemas.openxmlformats.org/officeDocument/2006/relationships/hyperlink" Target="https://drive.google.com/uc?id=1l4kepT60XilZ-N0RWYxm0nDLs1dy1lBv" TargetMode="External"/><Relationship Id="rId1142" Type="http://schemas.openxmlformats.org/officeDocument/2006/relationships/hyperlink" Target="https://drive.google.com/uc?id=1NomCwrooTXuSXSFi76mfUJmFvUn5BvOG" TargetMode="External"/><Relationship Id="rId1587" Type="http://schemas.openxmlformats.org/officeDocument/2006/relationships/hyperlink" Target="https://drive.google.com/uc?id=1NomCwrooTXuSXSFi76mfUJmFvUn5BvOG" TargetMode="External"/><Relationship Id="rId86" Type="http://schemas.openxmlformats.org/officeDocument/2006/relationships/hyperlink" Target="https://drive.google.com/uc?id=1GSrGhM-l6ZApa42icWpAVOST6fwhnTFC" TargetMode="External"/><Relationship Id="rId817" Type="http://schemas.openxmlformats.org/officeDocument/2006/relationships/hyperlink" Target="https://drive.google.com/uc?id=1NomCwrooTXuSXSFi76mfUJmFvUn5BvOG" TargetMode="External"/><Relationship Id="rId1002" Type="http://schemas.openxmlformats.org/officeDocument/2006/relationships/hyperlink" Target="https://drive.google.com/uc?id=1NomCwrooTXuSXSFi76mfUJmFvUn5BvOG" TargetMode="External"/><Relationship Id="rId1447" Type="http://schemas.openxmlformats.org/officeDocument/2006/relationships/hyperlink" Target="https://drive.google.com/uc?id=1l4kepT60XilZ-N0RWYxm0nDLs1dy1lBv" TargetMode="External"/><Relationship Id="rId1654" Type="http://schemas.openxmlformats.org/officeDocument/2006/relationships/hyperlink" Target="https://drive.google.com/uc?id=1GSrGhM-l6ZApa42icWpAVOST6fwhnTFC" TargetMode="External"/><Relationship Id="rId1307" Type="http://schemas.openxmlformats.org/officeDocument/2006/relationships/hyperlink" Target="https://drive.google.com/uc?id=1l4kepT60XilZ-N0RWYxm0nDLs1dy1lBv" TargetMode="External"/><Relationship Id="rId1514" Type="http://schemas.openxmlformats.org/officeDocument/2006/relationships/hyperlink" Target="https://drive.google.com/uc?id=1l4kepT60XilZ-N0RWYxm0nDLs1dy1lBv" TargetMode="External"/><Relationship Id="rId1721" Type="http://schemas.openxmlformats.org/officeDocument/2006/relationships/hyperlink" Target="https://drive.google.com/uc?id=1l4kepT60XilZ-N0RWYxm0nDLs1dy1lBv" TargetMode="External"/><Relationship Id="rId13" Type="http://schemas.openxmlformats.org/officeDocument/2006/relationships/hyperlink" Target="https://drive.google.com/uc?id=1GSrGhM-l6ZApa42icWpAVOST6fwhnTFC" TargetMode="External"/><Relationship Id="rId162" Type="http://schemas.openxmlformats.org/officeDocument/2006/relationships/hyperlink" Target="https://drive.google.com/uc?id=1GSrGhM-l6ZApa42icWpAVOST6fwhnTFC" TargetMode="External"/><Relationship Id="rId467" Type="http://schemas.openxmlformats.org/officeDocument/2006/relationships/hyperlink" Target="https://drive.google.com/uc?id=1NomCwrooTXuSXSFi76mfUJmFvUn5BvOG" TargetMode="External"/><Relationship Id="rId1097" Type="http://schemas.openxmlformats.org/officeDocument/2006/relationships/hyperlink" Target="https://drive.google.com/uc?id=1NomCwrooTXuSXSFi76mfUJmFvUn5BvOG" TargetMode="External"/><Relationship Id="rId674" Type="http://schemas.openxmlformats.org/officeDocument/2006/relationships/hyperlink" Target="https://drive.google.com/uc?id=1NomCwrooTXuSXSFi76mfUJmFvUn5BvOG" TargetMode="External"/><Relationship Id="rId881" Type="http://schemas.openxmlformats.org/officeDocument/2006/relationships/hyperlink" Target="https://drive.google.com/uc?id=1l4kepT60XilZ-N0RWYxm0nDLs1dy1lBv" TargetMode="External"/><Relationship Id="rId979" Type="http://schemas.openxmlformats.org/officeDocument/2006/relationships/hyperlink" Target="https://drive.google.com/uc?id=1NomCwrooTXuSXSFi76mfUJmFvUn5BvOG" TargetMode="External"/><Relationship Id="rId327" Type="http://schemas.openxmlformats.org/officeDocument/2006/relationships/hyperlink" Target="https://drive.google.com/uc?id=1NomCwrooTXuSXSFi76mfUJmFvUn5BvOG" TargetMode="External"/><Relationship Id="rId534" Type="http://schemas.openxmlformats.org/officeDocument/2006/relationships/hyperlink" Target="https://drive.google.com/uc?id=1GSrGhM-l6ZApa42icWpAVOST6fwhnTFC" TargetMode="External"/><Relationship Id="rId741" Type="http://schemas.openxmlformats.org/officeDocument/2006/relationships/hyperlink" Target="https://drive.google.com/uc?id=1NomCwrooTXuSXSFi76mfUJmFvUn5BvOG" TargetMode="External"/><Relationship Id="rId839" Type="http://schemas.openxmlformats.org/officeDocument/2006/relationships/hyperlink" Target="https://drive.google.com/uc?id=1l4kepT60XilZ-N0RWYxm0nDLs1dy1lBv" TargetMode="External"/><Relationship Id="rId1164" Type="http://schemas.openxmlformats.org/officeDocument/2006/relationships/hyperlink" Target="https://drive.google.com/uc?id=1NomCwrooTXuSXSFi76mfUJmFvUn5BvOG" TargetMode="External"/><Relationship Id="rId1371" Type="http://schemas.openxmlformats.org/officeDocument/2006/relationships/hyperlink" Target="https://drive.google.com/uc?id=1l4kepT60XilZ-N0RWYxm0nDLs1dy1lBv" TargetMode="External"/><Relationship Id="rId1469" Type="http://schemas.openxmlformats.org/officeDocument/2006/relationships/hyperlink" Target="https://drive.google.com/uc?id=1l4kepT60XilZ-N0RWYxm0nDLs1dy1lBv" TargetMode="External"/><Relationship Id="rId601" Type="http://schemas.openxmlformats.org/officeDocument/2006/relationships/hyperlink" Target="https://drive.google.com/uc?id=1l4kepT60XilZ-N0RWYxm0nDLs1dy1lBv" TargetMode="External"/><Relationship Id="rId1024" Type="http://schemas.openxmlformats.org/officeDocument/2006/relationships/hyperlink" Target="https://drive.google.com/uc?id=1l4kepT60XilZ-N0RWYxm0nDLs1dy1lBv" TargetMode="External"/><Relationship Id="rId1231" Type="http://schemas.openxmlformats.org/officeDocument/2006/relationships/hyperlink" Target="https://drive.google.com/uc?id=1l4kepT60XilZ-N0RWYxm0nDLs1dy1lBv" TargetMode="External"/><Relationship Id="rId1676" Type="http://schemas.openxmlformats.org/officeDocument/2006/relationships/hyperlink" Target="https://drive.google.com/uc?id=1NomCwrooTXuSXSFi76mfUJmFvUn5BvOG" TargetMode="External"/><Relationship Id="rId906" Type="http://schemas.openxmlformats.org/officeDocument/2006/relationships/hyperlink" Target="https://drive.google.com/uc?id=1l4kepT60XilZ-N0RWYxm0nDLs1dy1lBv" TargetMode="External"/><Relationship Id="rId1329" Type="http://schemas.openxmlformats.org/officeDocument/2006/relationships/hyperlink" Target="https://drive.google.com/uc?id=1l4kepT60XilZ-N0RWYxm0nDLs1dy1lBv" TargetMode="External"/><Relationship Id="rId1536" Type="http://schemas.openxmlformats.org/officeDocument/2006/relationships/hyperlink" Target="https://drive.google.com/uc?id=1l4kepT60XilZ-N0RWYxm0nDLs1dy1lBv" TargetMode="External"/><Relationship Id="rId1743" Type="http://schemas.openxmlformats.org/officeDocument/2006/relationships/hyperlink" Target="https://drive.google.com/uc?id=1l4kepT60XilZ-N0RWYxm0nDLs1dy1lBv" TargetMode="External"/><Relationship Id="rId35" Type="http://schemas.openxmlformats.org/officeDocument/2006/relationships/hyperlink" Target="https://drive.google.com/uc?id=1GSrGhM-l6ZApa42icWpAVOST6fwhnTFC" TargetMode="External"/><Relationship Id="rId1603" Type="http://schemas.openxmlformats.org/officeDocument/2006/relationships/hyperlink" Target="https://drive.google.com/uc?id=1NomCwrooTXuSXSFi76mfUJmFvUn5BvOG" TargetMode="External"/><Relationship Id="rId184" Type="http://schemas.openxmlformats.org/officeDocument/2006/relationships/hyperlink" Target="https://drive.google.com/uc?id=1NomCwrooTXuSXSFi76mfUJmFvUn5BvOG" TargetMode="External"/><Relationship Id="rId391" Type="http://schemas.openxmlformats.org/officeDocument/2006/relationships/hyperlink" Target="https://drive.google.com/uc?id=1l4kepT60XilZ-N0RWYxm0nDLs1dy1lBv" TargetMode="External"/><Relationship Id="rId251" Type="http://schemas.openxmlformats.org/officeDocument/2006/relationships/hyperlink" Target="https://drive.google.com/uc?id=1GSrGhM-l6ZApa42icWpAVOST6fwhnTFC" TargetMode="External"/><Relationship Id="rId489" Type="http://schemas.openxmlformats.org/officeDocument/2006/relationships/hyperlink" Target="https://drive.google.com/uc?id=1l4kepT60XilZ-N0RWYxm0nDLs1dy1lBv" TargetMode="External"/><Relationship Id="rId696" Type="http://schemas.openxmlformats.org/officeDocument/2006/relationships/hyperlink" Target="https://drive.google.com/uc?id=1GSrGhM-l6ZApa42icWpAVOST6fwhnTFC" TargetMode="External"/><Relationship Id="rId349" Type="http://schemas.openxmlformats.org/officeDocument/2006/relationships/hyperlink" Target="https://drive.google.com/uc?id=1NomCwrooTXuSXSFi76mfUJmFvUn5BvOG" TargetMode="External"/><Relationship Id="rId556" Type="http://schemas.openxmlformats.org/officeDocument/2006/relationships/hyperlink" Target="https://drive.google.com/uc?id=1NomCwrooTXuSXSFi76mfUJmFvUn5BvOG" TargetMode="External"/><Relationship Id="rId763" Type="http://schemas.openxmlformats.org/officeDocument/2006/relationships/hyperlink" Target="https://drive.google.com/uc?id=1l4kepT60XilZ-N0RWYxm0nDLs1dy1lBv" TargetMode="External"/><Relationship Id="rId1186" Type="http://schemas.openxmlformats.org/officeDocument/2006/relationships/hyperlink" Target="https://drive.google.com/uc?id=1l4kepT60XilZ-N0RWYxm0nDLs1dy1lBv" TargetMode="External"/><Relationship Id="rId1393" Type="http://schemas.openxmlformats.org/officeDocument/2006/relationships/hyperlink" Target="https://drive.google.com/uc?id=1l4kepT60XilZ-N0RWYxm0nDLs1dy1lBv" TargetMode="External"/><Relationship Id="rId111" Type="http://schemas.openxmlformats.org/officeDocument/2006/relationships/hyperlink" Target="https://drive.google.com/uc?id=1NomCwrooTXuSXSFi76mfUJmFvUn5BvOG" TargetMode="External"/><Relationship Id="rId209" Type="http://schemas.openxmlformats.org/officeDocument/2006/relationships/hyperlink" Target="https://drive.google.com/uc?id=1GSrGhM-l6ZApa42icWpAVOST6fwhnTFC" TargetMode="External"/><Relationship Id="rId416" Type="http://schemas.openxmlformats.org/officeDocument/2006/relationships/hyperlink" Target="https://drive.google.com/uc?id=1NomCwrooTXuSXSFi76mfUJmFvUn5BvOG" TargetMode="External"/><Relationship Id="rId970" Type="http://schemas.openxmlformats.org/officeDocument/2006/relationships/hyperlink" Target="https://drive.google.com/uc?id=1l4kepT60XilZ-N0RWYxm0nDLs1dy1lBv" TargetMode="External"/><Relationship Id="rId1046" Type="http://schemas.openxmlformats.org/officeDocument/2006/relationships/hyperlink" Target="https://drive.google.com/uc?id=1NomCwrooTXuSXSFi76mfUJmFvUn5BvOG" TargetMode="External"/><Relationship Id="rId1253" Type="http://schemas.openxmlformats.org/officeDocument/2006/relationships/hyperlink" Target="https://drive.google.com/uc?id=1l4kepT60XilZ-N0RWYxm0nDLs1dy1lBv" TargetMode="External"/><Relationship Id="rId1698" Type="http://schemas.openxmlformats.org/officeDocument/2006/relationships/hyperlink" Target="https://drive.google.com/uc?id=1NomCwrooTXuSXSFi76mfUJmFvUn5BvOG" TargetMode="External"/><Relationship Id="rId623" Type="http://schemas.openxmlformats.org/officeDocument/2006/relationships/hyperlink" Target="https://drive.google.com/uc?id=1GSrGhM-l6ZApa42icWpAVOST6fwhnTFC" TargetMode="External"/><Relationship Id="rId830" Type="http://schemas.openxmlformats.org/officeDocument/2006/relationships/hyperlink" Target="https://drive.google.com/uc?id=1l4kepT60XilZ-N0RWYxm0nDLs1dy1lBv" TargetMode="External"/><Relationship Id="rId928" Type="http://schemas.openxmlformats.org/officeDocument/2006/relationships/hyperlink" Target="https://drive.google.com/uc?id=1l4kepT60XilZ-N0RWYxm0nDLs1dy1lBv" TargetMode="External"/><Relationship Id="rId1460" Type="http://schemas.openxmlformats.org/officeDocument/2006/relationships/hyperlink" Target="https://drive.google.com/uc?id=1l4kepT60XilZ-N0RWYxm0nDLs1dy1lBv" TargetMode="External"/><Relationship Id="rId1558" Type="http://schemas.openxmlformats.org/officeDocument/2006/relationships/hyperlink" Target="https://drive.google.com/uc?id=1l4kepT60XilZ-N0RWYxm0nDLs1dy1lBv" TargetMode="External"/><Relationship Id="rId57" Type="http://schemas.openxmlformats.org/officeDocument/2006/relationships/hyperlink" Target="https://drive.google.com/uc?id=1GSrGhM-l6ZApa42icWpAVOST6fwhnTFC" TargetMode="External"/><Relationship Id="rId1113" Type="http://schemas.openxmlformats.org/officeDocument/2006/relationships/hyperlink" Target="https://drive.google.com/uc?id=1l4kepT60XilZ-N0RWYxm0nDLs1dy1lBv" TargetMode="External"/><Relationship Id="rId1320" Type="http://schemas.openxmlformats.org/officeDocument/2006/relationships/hyperlink" Target="https://drive.google.com/uc?id=1l4kepT60XilZ-N0RWYxm0nDLs1dy1lBv" TargetMode="External"/><Relationship Id="rId1418" Type="http://schemas.openxmlformats.org/officeDocument/2006/relationships/hyperlink" Target="https://drive.google.com/uc?id=1l4kepT60XilZ-N0RWYxm0nDLs1dy1lBv" TargetMode="External"/><Relationship Id="rId1625" Type="http://schemas.openxmlformats.org/officeDocument/2006/relationships/hyperlink" Target="https://drive.google.com/uc?id=1l4kepT60XilZ-N0RWYxm0nDLs1dy1lBv" TargetMode="External"/><Relationship Id="rId273" Type="http://schemas.openxmlformats.org/officeDocument/2006/relationships/hyperlink" Target="https://drive.google.com/uc?id=1GSrGhM-l6ZApa42icWpAVOST6fwhnTFC" TargetMode="External"/><Relationship Id="rId480" Type="http://schemas.openxmlformats.org/officeDocument/2006/relationships/hyperlink" Target="https://drive.google.com/uc?id=1l4kepT60XilZ-N0RWYxm0nDLs1dy1lBv" TargetMode="External"/><Relationship Id="rId133" Type="http://schemas.openxmlformats.org/officeDocument/2006/relationships/hyperlink" Target="https://drive.google.com/uc?id=1GSrGhM-l6ZApa42icWpAVOST6fwhnTFC" TargetMode="External"/><Relationship Id="rId340" Type="http://schemas.openxmlformats.org/officeDocument/2006/relationships/hyperlink" Target="https://drive.google.com/uc?id=1NomCwrooTXuSXSFi76mfUJmFvUn5BvOG" TargetMode="External"/><Relationship Id="rId578" Type="http://schemas.openxmlformats.org/officeDocument/2006/relationships/hyperlink" Target="https://drive.google.com/uc?id=1GSrGhM-l6ZApa42icWpAVOST6fwhnTFC" TargetMode="External"/><Relationship Id="rId785" Type="http://schemas.openxmlformats.org/officeDocument/2006/relationships/hyperlink" Target="https://drive.google.com/uc?id=1l4kepT60XilZ-N0RWYxm0nDLs1dy1lBv" TargetMode="External"/><Relationship Id="rId992" Type="http://schemas.openxmlformats.org/officeDocument/2006/relationships/hyperlink" Target="https://drive.google.com/uc?id=1NomCwrooTXuSXSFi76mfUJmFvUn5BvOG" TargetMode="External"/><Relationship Id="rId200" Type="http://schemas.openxmlformats.org/officeDocument/2006/relationships/hyperlink" Target="https://drive.google.com/uc?id=1l4kepT60XilZ-N0RWYxm0nDLs1dy1lBv" TargetMode="External"/><Relationship Id="rId438" Type="http://schemas.openxmlformats.org/officeDocument/2006/relationships/hyperlink" Target="https://drive.google.com/uc?id=1l4kepT60XilZ-N0RWYxm0nDLs1dy1lBv" TargetMode="External"/><Relationship Id="rId645" Type="http://schemas.openxmlformats.org/officeDocument/2006/relationships/hyperlink" Target="https://drive.google.com/uc?id=1l4kepT60XilZ-N0RWYxm0nDLs1dy1lBv" TargetMode="External"/><Relationship Id="rId852" Type="http://schemas.openxmlformats.org/officeDocument/2006/relationships/hyperlink" Target="https://drive.google.com/uc?id=1l4kepT60XilZ-N0RWYxm0nDLs1dy1lBv" TargetMode="External"/><Relationship Id="rId1068" Type="http://schemas.openxmlformats.org/officeDocument/2006/relationships/hyperlink" Target="https://drive.google.com/uc?id=1l4kepT60XilZ-N0RWYxm0nDLs1dy1lBv" TargetMode="External"/><Relationship Id="rId1275" Type="http://schemas.openxmlformats.org/officeDocument/2006/relationships/hyperlink" Target="https://drive.google.com/uc?id=1l4kepT60XilZ-N0RWYxm0nDLs1dy1lBv" TargetMode="External"/><Relationship Id="rId1482" Type="http://schemas.openxmlformats.org/officeDocument/2006/relationships/hyperlink" Target="https://drive.google.com/uc?id=1NomCwrooTXuSXSFi76mfUJmFvUn5BvOG" TargetMode="External"/><Relationship Id="rId505" Type="http://schemas.openxmlformats.org/officeDocument/2006/relationships/hyperlink" Target="https://drive.google.com/uc?id=1l4kepT60XilZ-N0RWYxm0nDLs1dy1lBv" TargetMode="External"/><Relationship Id="rId712" Type="http://schemas.openxmlformats.org/officeDocument/2006/relationships/hyperlink" Target="https://drive.google.com/uc?id=1GSrGhM-l6ZApa42icWpAVOST6fwhnTFC" TargetMode="External"/><Relationship Id="rId1135" Type="http://schemas.openxmlformats.org/officeDocument/2006/relationships/hyperlink" Target="https://drive.google.com/uc?id=1GSrGhM-l6ZApa42icWpAVOST6fwhnTFC" TargetMode="External"/><Relationship Id="rId1342" Type="http://schemas.openxmlformats.org/officeDocument/2006/relationships/hyperlink" Target="https://drive.google.com/uc?id=1NomCwrooTXuSXSFi76mfUJmFvUn5BvOG" TargetMode="External"/><Relationship Id="rId79" Type="http://schemas.openxmlformats.org/officeDocument/2006/relationships/hyperlink" Target="https://drive.google.com/uc?id=1GSrGhM-l6ZApa42icWpAVOST6fwhnTFC" TargetMode="External"/><Relationship Id="rId1202" Type="http://schemas.openxmlformats.org/officeDocument/2006/relationships/hyperlink" Target="https://drive.google.com/uc?id=1l4kepT60XilZ-N0RWYxm0nDLs1dy1lBv" TargetMode="External"/><Relationship Id="rId1647" Type="http://schemas.openxmlformats.org/officeDocument/2006/relationships/hyperlink" Target="https://drive.google.com/uc?id=1GSrGhM-l6ZApa42icWpAVOST6fwhnTFC" TargetMode="External"/><Relationship Id="rId1507" Type="http://schemas.openxmlformats.org/officeDocument/2006/relationships/hyperlink" Target="https://drive.google.com/uc?id=1l4kepT60XilZ-N0RWYxm0nDLs1dy1lBv" TargetMode="External"/><Relationship Id="rId1714" Type="http://schemas.openxmlformats.org/officeDocument/2006/relationships/hyperlink" Target="https://drive.google.com/uc?id=1l4kepT60XilZ-N0RWYxm0nDLs1dy1lBv" TargetMode="External"/><Relationship Id="rId295" Type="http://schemas.openxmlformats.org/officeDocument/2006/relationships/hyperlink" Target="https://drive.google.com/uc?id=1NomCwrooTXuSXSFi76mfUJmFvUn5BvOG" TargetMode="External"/><Relationship Id="rId155" Type="http://schemas.openxmlformats.org/officeDocument/2006/relationships/hyperlink" Target="https://drive.google.com/uc?id=1NomCwrooTXuSXSFi76mfUJmFvUn5BvOG" TargetMode="External"/><Relationship Id="rId362" Type="http://schemas.openxmlformats.org/officeDocument/2006/relationships/hyperlink" Target="https://drive.google.com/uc?id=1l4kepT60XilZ-N0RWYxm0nDLs1dy1lBv" TargetMode="External"/><Relationship Id="rId1297" Type="http://schemas.openxmlformats.org/officeDocument/2006/relationships/hyperlink" Target="https://drive.google.com/uc?id=1l4kepT60XilZ-N0RWYxm0nDLs1dy1lBv" TargetMode="External"/><Relationship Id="rId222" Type="http://schemas.openxmlformats.org/officeDocument/2006/relationships/hyperlink" Target="https://drive.google.com/uc?id=1l4kepT60XilZ-N0RWYxm0nDLs1dy1lBv" TargetMode="External"/><Relationship Id="rId667" Type="http://schemas.openxmlformats.org/officeDocument/2006/relationships/hyperlink" Target="https://drive.google.com/uc?id=1GSrGhM-l6ZApa42icWpAVOST6fwhnTFC" TargetMode="External"/><Relationship Id="rId874" Type="http://schemas.openxmlformats.org/officeDocument/2006/relationships/hyperlink" Target="https://drive.google.com/uc?id=1l4kepT60XilZ-N0RWYxm0nDLs1dy1lBv" TargetMode="External"/><Relationship Id="rId527" Type="http://schemas.openxmlformats.org/officeDocument/2006/relationships/hyperlink" Target="https://drive.google.com/uc?id=1GSrGhM-l6ZApa42icWpAVOST6fwhnTFC" TargetMode="External"/><Relationship Id="rId734" Type="http://schemas.openxmlformats.org/officeDocument/2006/relationships/hyperlink" Target="https://drive.google.com/uc?id=1NomCwrooTXuSXSFi76mfUJmFvUn5BvOG" TargetMode="External"/><Relationship Id="rId941" Type="http://schemas.openxmlformats.org/officeDocument/2006/relationships/hyperlink" Target="https://drive.google.com/uc?id=1GSrGhM-l6ZApa42icWpAVOST6fwhnTFC" TargetMode="External"/><Relationship Id="rId1157" Type="http://schemas.openxmlformats.org/officeDocument/2006/relationships/hyperlink" Target="https://drive.google.com/uc?id=1NomCwrooTXuSXSFi76mfUJmFvUn5BvOG" TargetMode="External"/><Relationship Id="rId1364" Type="http://schemas.openxmlformats.org/officeDocument/2006/relationships/hyperlink" Target="https://drive.google.com/uc?id=1l4kepT60XilZ-N0RWYxm0nDLs1dy1lBv" TargetMode="External"/><Relationship Id="rId1571" Type="http://schemas.openxmlformats.org/officeDocument/2006/relationships/hyperlink" Target="https://drive.google.com/uc?id=1NomCwrooTXuSXSFi76mfUJmFvUn5BvOG" TargetMode="External"/><Relationship Id="rId70" Type="http://schemas.openxmlformats.org/officeDocument/2006/relationships/hyperlink" Target="https://drive.google.com/uc?id=1GSrGhM-l6ZApa42icWpAVOST6fwhnTFC" TargetMode="External"/><Relationship Id="rId801" Type="http://schemas.openxmlformats.org/officeDocument/2006/relationships/hyperlink" Target="https://drive.google.com/uc?id=1l4kepT60XilZ-N0RWYxm0nDLs1dy1lBv" TargetMode="External"/><Relationship Id="rId1017" Type="http://schemas.openxmlformats.org/officeDocument/2006/relationships/hyperlink" Target="https://drive.google.com/uc?id=1l4kepT60XilZ-N0RWYxm0nDLs1dy1lBv" TargetMode="External"/><Relationship Id="rId1224" Type="http://schemas.openxmlformats.org/officeDocument/2006/relationships/hyperlink" Target="https://drive.google.com/uc?id=1l4kepT60XilZ-N0RWYxm0nDLs1dy1lBv" TargetMode="External"/><Relationship Id="rId1431" Type="http://schemas.openxmlformats.org/officeDocument/2006/relationships/hyperlink" Target="https://drive.google.com/uc?id=1l4kepT60XilZ-N0RWYxm0nDLs1dy1lBv" TargetMode="External"/><Relationship Id="rId1669" Type="http://schemas.openxmlformats.org/officeDocument/2006/relationships/hyperlink" Target="https://drive.google.com/uc?id=1NomCwrooTXuSXSFi76mfUJmFvUn5BvOG" TargetMode="External"/><Relationship Id="rId1529" Type="http://schemas.openxmlformats.org/officeDocument/2006/relationships/hyperlink" Target="https://drive.google.com/uc?id=1l4kepT60XilZ-N0RWYxm0nDLs1dy1lBv" TargetMode="External"/><Relationship Id="rId1736" Type="http://schemas.openxmlformats.org/officeDocument/2006/relationships/hyperlink" Target="https://drive.google.com/uc?id=1l4kepT60XilZ-N0RWYxm0nDLs1dy1lBv" TargetMode="External"/><Relationship Id="rId28" Type="http://schemas.openxmlformats.org/officeDocument/2006/relationships/hyperlink" Target="https://drive.google.com/uc?id=1NomCwrooTXuSXSFi76mfUJmFvUn5BvOG" TargetMode="External"/><Relationship Id="rId177" Type="http://schemas.openxmlformats.org/officeDocument/2006/relationships/hyperlink" Target="https://drive.google.com/uc?id=1l4kepT60XilZ-N0RWYxm0nDLs1dy1lBv" TargetMode="External"/><Relationship Id="rId384" Type="http://schemas.openxmlformats.org/officeDocument/2006/relationships/hyperlink" Target="https://drive.google.com/uc?id=1l4kepT60XilZ-N0RWYxm0nDLs1dy1lBv" TargetMode="External"/><Relationship Id="rId591" Type="http://schemas.openxmlformats.org/officeDocument/2006/relationships/hyperlink" Target="https://drive.google.com/uc?id=1l4kepT60XilZ-N0RWYxm0nDLs1dy1lBv" TargetMode="External"/><Relationship Id="rId244" Type="http://schemas.openxmlformats.org/officeDocument/2006/relationships/hyperlink" Target="https://drive.google.com/uc?id=1NomCwrooTXuSXSFi76mfUJmFvUn5BvOG" TargetMode="External"/><Relationship Id="rId689" Type="http://schemas.openxmlformats.org/officeDocument/2006/relationships/hyperlink" Target="https://drive.google.com/uc?id=1l4kepT60XilZ-N0RWYxm0nDLs1dy1lBv" TargetMode="External"/><Relationship Id="rId896" Type="http://schemas.openxmlformats.org/officeDocument/2006/relationships/hyperlink" Target="https://drive.google.com/uc?id=1NomCwrooTXuSXSFi76mfUJmFvUn5BvOG" TargetMode="External"/><Relationship Id="rId1081" Type="http://schemas.openxmlformats.org/officeDocument/2006/relationships/hyperlink" Target="https://drive.google.com/uc?id=1NomCwrooTXuSXSFi76mfUJmFvUn5BvOG" TargetMode="External"/><Relationship Id="rId451" Type="http://schemas.openxmlformats.org/officeDocument/2006/relationships/hyperlink" Target="https://drive.google.com/uc?id=1l4kepT60XilZ-N0RWYxm0nDLs1dy1lBv" TargetMode="External"/><Relationship Id="rId549" Type="http://schemas.openxmlformats.org/officeDocument/2006/relationships/hyperlink" Target="https://drive.google.com/uc?id=1GSrGhM-l6ZApa42icWpAVOST6fwhnTFC" TargetMode="External"/><Relationship Id="rId756" Type="http://schemas.openxmlformats.org/officeDocument/2006/relationships/hyperlink" Target="https://drive.google.com/uc?id=1l4kepT60XilZ-N0RWYxm0nDLs1dy1lBv" TargetMode="External"/><Relationship Id="rId1179" Type="http://schemas.openxmlformats.org/officeDocument/2006/relationships/hyperlink" Target="https://drive.google.com/uc?id=1l4kepT60XilZ-N0RWYxm0nDLs1dy1lBv" TargetMode="External"/><Relationship Id="rId1386" Type="http://schemas.openxmlformats.org/officeDocument/2006/relationships/hyperlink" Target="https://drive.google.com/uc?id=1l4kepT60XilZ-N0RWYxm0nDLs1dy1lBv" TargetMode="External"/><Relationship Id="rId1593" Type="http://schemas.openxmlformats.org/officeDocument/2006/relationships/hyperlink" Target="https://drive.google.com/uc?id=1NomCwrooTXuSXSFi76mfUJmFvUn5BvOG" TargetMode="External"/><Relationship Id="rId104" Type="http://schemas.openxmlformats.org/officeDocument/2006/relationships/hyperlink" Target="https://drive.google.com/uc?id=1GSrGhM-l6ZApa42icWpAVOST6fwhnTFC" TargetMode="External"/><Relationship Id="rId311" Type="http://schemas.openxmlformats.org/officeDocument/2006/relationships/hyperlink" Target="https://drive.google.com/uc?id=1l4kepT60XilZ-N0RWYxm0nDLs1dy1lBv" TargetMode="External"/><Relationship Id="rId409" Type="http://schemas.openxmlformats.org/officeDocument/2006/relationships/hyperlink" Target="https://drive.google.com/uc?id=1l4kepT60XilZ-N0RWYxm0nDLs1dy1lBv" TargetMode="External"/><Relationship Id="rId963" Type="http://schemas.openxmlformats.org/officeDocument/2006/relationships/hyperlink" Target="https://drive.google.com/uc?id=1l4kepT60XilZ-N0RWYxm0nDLs1dy1lBv" TargetMode="External"/><Relationship Id="rId1039" Type="http://schemas.openxmlformats.org/officeDocument/2006/relationships/hyperlink" Target="https://drive.google.com/uc?id=1NomCwrooTXuSXSFi76mfUJmFvUn5BvOG" TargetMode="External"/><Relationship Id="rId1246" Type="http://schemas.openxmlformats.org/officeDocument/2006/relationships/hyperlink" Target="https://drive.google.com/uc?id=1l4kepT60XilZ-N0RWYxm0nDLs1dy1lBv" TargetMode="External"/><Relationship Id="rId92" Type="http://schemas.openxmlformats.org/officeDocument/2006/relationships/hyperlink" Target="https://drive.google.com/uc?id=1l4kepT60XilZ-N0RWYxm0nDLs1dy1lBv" TargetMode="External"/><Relationship Id="rId616" Type="http://schemas.openxmlformats.org/officeDocument/2006/relationships/hyperlink" Target="https://drive.google.com/uc?id=1l4kepT60XilZ-N0RWYxm0nDLs1dy1lBv" TargetMode="External"/><Relationship Id="rId823" Type="http://schemas.openxmlformats.org/officeDocument/2006/relationships/hyperlink" Target="https://drive.google.com/uc?id=1GSrGhM-l6ZApa42icWpAVOST6fwhnTFC" TargetMode="External"/><Relationship Id="rId1453" Type="http://schemas.openxmlformats.org/officeDocument/2006/relationships/hyperlink" Target="https://drive.google.com/uc?id=1l4kepT60XilZ-N0RWYxm0nDLs1dy1lBv" TargetMode="External"/><Relationship Id="rId1660" Type="http://schemas.openxmlformats.org/officeDocument/2006/relationships/hyperlink" Target="https://drive.google.com/uc?id=1GSrGhM-l6ZApa42icWpAVOST6fwhnTFC" TargetMode="External"/><Relationship Id="rId1106" Type="http://schemas.openxmlformats.org/officeDocument/2006/relationships/hyperlink" Target="https://drive.google.com/uc?id=1l4kepT60XilZ-N0RWYxm0nDLs1dy1lBv" TargetMode="External"/><Relationship Id="rId1313" Type="http://schemas.openxmlformats.org/officeDocument/2006/relationships/hyperlink" Target="https://drive.google.com/uc?id=1l4kepT60XilZ-N0RWYxm0nDLs1dy1lBv" TargetMode="External"/><Relationship Id="rId1520" Type="http://schemas.openxmlformats.org/officeDocument/2006/relationships/hyperlink" Target="https://drive.google.com/uc?id=1l4kepT60XilZ-N0RWYxm0nDLs1dy1lBv" TargetMode="External"/><Relationship Id="rId1618" Type="http://schemas.openxmlformats.org/officeDocument/2006/relationships/hyperlink" Target="https://drive.google.com/uc?id=1l4kepT60XilZ-N0RWYxm0nDLs1dy1lBv" TargetMode="External"/><Relationship Id="rId199" Type="http://schemas.openxmlformats.org/officeDocument/2006/relationships/hyperlink" Target="https://drive.google.com/uc?id=1NomCwrooTXuSXSFi76mfUJmFvUn5BvOG" TargetMode="External"/><Relationship Id="rId266" Type="http://schemas.openxmlformats.org/officeDocument/2006/relationships/hyperlink" Target="https://drive.google.com/uc?id=1GSrGhM-l6ZApa42icWpAVOST6fwhnTFC" TargetMode="External"/><Relationship Id="rId473" Type="http://schemas.openxmlformats.org/officeDocument/2006/relationships/hyperlink" Target="https://drive.google.com/uc?id=1NomCwrooTXuSXSFi76mfUJmFvUn5BvOG" TargetMode="External"/><Relationship Id="rId680" Type="http://schemas.openxmlformats.org/officeDocument/2006/relationships/hyperlink" Target="https://drive.google.com/uc?id=1NomCwrooTXuSXSFi76mfUJmFvUn5BvOG" TargetMode="External"/><Relationship Id="rId126" Type="http://schemas.openxmlformats.org/officeDocument/2006/relationships/hyperlink" Target="https://drive.google.com/uc?id=1NomCwrooTXuSXSFi76mfUJmFvUn5BvOG" TargetMode="External"/><Relationship Id="rId333" Type="http://schemas.openxmlformats.org/officeDocument/2006/relationships/hyperlink" Target="https://drive.google.com/uc?id=1NomCwrooTXuSXSFi76mfUJmFvUn5BvOG" TargetMode="External"/><Relationship Id="rId540" Type="http://schemas.openxmlformats.org/officeDocument/2006/relationships/hyperlink" Target="https://drive.google.com/uc?id=1GSrGhM-l6ZApa42icWpAVOST6fwhnTFC" TargetMode="External"/><Relationship Id="rId778" Type="http://schemas.openxmlformats.org/officeDocument/2006/relationships/hyperlink" Target="https://drive.google.com/uc?id=1l4kepT60XilZ-N0RWYxm0nDLs1dy1lBv" TargetMode="External"/><Relationship Id="rId985" Type="http://schemas.openxmlformats.org/officeDocument/2006/relationships/hyperlink" Target="https://drive.google.com/uc?id=1NomCwrooTXuSXSFi76mfUJmFvUn5BvOG" TargetMode="External"/><Relationship Id="rId1170" Type="http://schemas.openxmlformats.org/officeDocument/2006/relationships/hyperlink" Target="https://drive.google.com/uc?id=1NomCwrooTXuSXSFi76mfUJmFvUn5BvOG" TargetMode="External"/><Relationship Id="rId638" Type="http://schemas.openxmlformats.org/officeDocument/2006/relationships/hyperlink" Target="https://drive.google.com/uc?id=1NomCwrooTXuSXSFi76mfUJmFvUn5BvOG" TargetMode="External"/><Relationship Id="rId845" Type="http://schemas.openxmlformats.org/officeDocument/2006/relationships/hyperlink" Target="https://drive.google.com/uc?id=1l4kepT60XilZ-N0RWYxm0nDLs1dy1lBv" TargetMode="External"/><Relationship Id="rId1030" Type="http://schemas.openxmlformats.org/officeDocument/2006/relationships/hyperlink" Target="https://drive.google.com/uc?id=1NomCwrooTXuSXSFi76mfUJmFvUn5BvOG" TargetMode="External"/><Relationship Id="rId1268" Type="http://schemas.openxmlformats.org/officeDocument/2006/relationships/hyperlink" Target="https://drive.google.com/uc?id=1l4kepT60XilZ-N0RWYxm0nDLs1dy1lBv" TargetMode="External"/><Relationship Id="rId1475" Type="http://schemas.openxmlformats.org/officeDocument/2006/relationships/hyperlink" Target="https://drive.google.com/uc?id=1l4kepT60XilZ-N0RWYxm0nDLs1dy1lBv" TargetMode="External"/><Relationship Id="rId1682" Type="http://schemas.openxmlformats.org/officeDocument/2006/relationships/hyperlink" Target="https://drive.google.com/uc?id=1NomCwrooTXuSXSFi76mfUJmFvUn5BvOG" TargetMode="External"/><Relationship Id="rId400" Type="http://schemas.openxmlformats.org/officeDocument/2006/relationships/hyperlink" Target="https://drive.google.com/uc?id=1l4kepT60XilZ-N0RWYxm0nDLs1dy1lBv" TargetMode="External"/><Relationship Id="rId705" Type="http://schemas.openxmlformats.org/officeDocument/2006/relationships/hyperlink" Target="https://drive.google.com/uc?id=1GSrGhM-l6ZApa42icWpAVOST6fwhnTFC" TargetMode="External"/><Relationship Id="rId1128" Type="http://schemas.openxmlformats.org/officeDocument/2006/relationships/hyperlink" Target="https://drive.google.com/uc?id=1l4kepT60XilZ-N0RWYxm0nDLs1dy1lBv" TargetMode="External"/><Relationship Id="rId1335" Type="http://schemas.openxmlformats.org/officeDocument/2006/relationships/hyperlink" Target="https://drive.google.com/uc?id=1NomCwrooTXuSXSFi76mfUJmFvUn5BvOG" TargetMode="External"/><Relationship Id="rId1542" Type="http://schemas.openxmlformats.org/officeDocument/2006/relationships/hyperlink" Target="https://drive.google.com/uc?id=1l4kepT60XilZ-N0RWYxm0nDLs1dy1lBv" TargetMode="External"/><Relationship Id="rId912" Type="http://schemas.openxmlformats.org/officeDocument/2006/relationships/hyperlink" Target="https://drive.google.com/uc?id=1l4kepT60XilZ-N0RWYxm0nDLs1dy1lBv" TargetMode="External"/><Relationship Id="rId41" Type="http://schemas.openxmlformats.org/officeDocument/2006/relationships/hyperlink" Target="https://drive.google.com/uc?id=1NomCwrooTXuSXSFi76mfUJmFvUn5BvOG" TargetMode="External"/><Relationship Id="rId1402" Type="http://schemas.openxmlformats.org/officeDocument/2006/relationships/hyperlink" Target="https://drive.google.com/uc?id=1l4kepT60XilZ-N0RWYxm0nDLs1dy1lBv" TargetMode="External"/><Relationship Id="rId1707" Type="http://schemas.openxmlformats.org/officeDocument/2006/relationships/hyperlink" Target="https://drive.google.com/uc?id=1l4kepT60XilZ-N0RWYxm0nDLs1dy1lBv" TargetMode="External"/><Relationship Id="rId190" Type="http://schemas.openxmlformats.org/officeDocument/2006/relationships/hyperlink" Target="https://drive.google.com/uc?id=1GSrGhM-l6ZApa42icWpAVOST6fwhnTFC" TargetMode="External"/><Relationship Id="rId288" Type="http://schemas.openxmlformats.org/officeDocument/2006/relationships/hyperlink" Target="https://drive.google.com/uc?id=1NomCwrooTXuSXSFi76mfUJmFvUn5BvOG" TargetMode="External"/><Relationship Id="rId495" Type="http://schemas.openxmlformats.org/officeDocument/2006/relationships/hyperlink" Target="https://drive.google.com/uc?id=1NomCwrooTXuSXSFi76mfUJmFvUn5BvOG" TargetMode="External"/><Relationship Id="rId148" Type="http://schemas.openxmlformats.org/officeDocument/2006/relationships/hyperlink" Target="https://drive.google.com/uc?id=1NomCwrooTXuSXSFi76mfUJmFvUn5BvOG" TargetMode="External"/><Relationship Id="rId355" Type="http://schemas.openxmlformats.org/officeDocument/2006/relationships/hyperlink" Target="https://drive.google.com/uc?id=1NomCwrooTXuSXSFi76mfUJmFvUn5BvOG" TargetMode="External"/><Relationship Id="rId562" Type="http://schemas.openxmlformats.org/officeDocument/2006/relationships/hyperlink" Target="https://drive.google.com/uc?id=1NomCwrooTXuSXSFi76mfUJmFvUn5BvOG" TargetMode="External"/><Relationship Id="rId1192" Type="http://schemas.openxmlformats.org/officeDocument/2006/relationships/hyperlink" Target="https://drive.google.com/uc?id=1l4kepT60XilZ-N0RWYxm0nDLs1dy1lBv" TargetMode="External"/><Relationship Id="rId215" Type="http://schemas.openxmlformats.org/officeDocument/2006/relationships/hyperlink" Target="https://drive.google.com/uc?id=1NomCwrooTXuSXSFi76mfUJmFvUn5BvOG" TargetMode="External"/><Relationship Id="rId422" Type="http://schemas.openxmlformats.org/officeDocument/2006/relationships/hyperlink" Target="https://drive.google.com/uc?id=1NomCwrooTXuSXSFi76mfUJmFvUn5BvOG" TargetMode="External"/><Relationship Id="rId867" Type="http://schemas.openxmlformats.org/officeDocument/2006/relationships/hyperlink" Target="https://drive.google.com/uc?id=1l4kepT60XilZ-N0RWYxm0nDLs1dy1lBv" TargetMode="External"/><Relationship Id="rId1052" Type="http://schemas.openxmlformats.org/officeDocument/2006/relationships/hyperlink" Target="https://drive.google.com/uc?id=1NomCwrooTXuSXSFi76mfUJmFvUn5BvOG" TargetMode="External"/><Relationship Id="rId1497" Type="http://schemas.openxmlformats.org/officeDocument/2006/relationships/hyperlink" Target="https://drive.google.com/uc?id=1NomCwrooTXuSXSFi76mfUJmFvUn5BvOG" TargetMode="External"/><Relationship Id="rId727" Type="http://schemas.openxmlformats.org/officeDocument/2006/relationships/hyperlink" Target="https://drive.google.com/uc?id=1NomCwrooTXuSXSFi76mfUJmFvUn5BvOG" TargetMode="External"/><Relationship Id="rId934" Type="http://schemas.openxmlformats.org/officeDocument/2006/relationships/hyperlink" Target="https://drive.google.com/uc?id=1NomCwrooTXuSXSFi76mfUJmFvUn5BvOG" TargetMode="External"/><Relationship Id="rId1357" Type="http://schemas.openxmlformats.org/officeDocument/2006/relationships/hyperlink" Target="https://drive.google.com/uc?id=1NomCwrooTXuSXSFi76mfUJmFvUn5BvOG" TargetMode="External"/><Relationship Id="rId1564" Type="http://schemas.openxmlformats.org/officeDocument/2006/relationships/hyperlink" Target="https://drive.google.com/uc?id=1NomCwrooTXuSXSFi76mfUJmFvUn5BvOG" TargetMode="External"/><Relationship Id="rId63" Type="http://schemas.openxmlformats.org/officeDocument/2006/relationships/hyperlink" Target="https://drive.google.com/uc?id=1NomCwrooTXuSXSFi76mfUJmFvUn5BvOG" TargetMode="External"/><Relationship Id="rId1217" Type="http://schemas.openxmlformats.org/officeDocument/2006/relationships/hyperlink" Target="https://drive.google.com/uc?id=1l4kepT60XilZ-N0RWYxm0nDLs1dy1lBv" TargetMode="External"/><Relationship Id="rId1424" Type="http://schemas.openxmlformats.org/officeDocument/2006/relationships/hyperlink" Target="https://drive.google.com/uc?id=1l4kepT60XilZ-N0RWYxm0nDLs1dy1lBv" TargetMode="External"/><Relationship Id="rId1631" Type="http://schemas.openxmlformats.org/officeDocument/2006/relationships/hyperlink" Target="https://drive.google.com/uc?id=1l4kepT60XilZ-N0RWYxm0nDLs1dy1lBv" TargetMode="External"/><Relationship Id="rId1729" Type="http://schemas.openxmlformats.org/officeDocument/2006/relationships/hyperlink" Target="https://drive.google.com/uc?id=1l4kepT60XilZ-N0RWYxm0nDLs1dy1lBv" TargetMode="External"/><Relationship Id="rId377" Type="http://schemas.openxmlformats.org/officeDocument/2006/relationships/hyperlink" Target="https://drive.google.com/uc?id=1l4kepT60XilZ-N0RWYxm0nDLs1dy1lBv" TargetMode="External"/><Relationship Id="rId584" Type="http://schemas.openxmlformats.org/officeDocument/2006/relationships/hyperlink" Target="https://drive.google.com/uc?id=1NomCwrooTXuSXSFi76mfUJmFvUn5BvOG" TargetMode="External"/><Relationship Id="rId5" Type="http://schemas.openxmlformats.org/officeDocument/2006/relationships/hyperlink" Target="https://drive.google.com/uc?id=1GSrGhM-l6ZApa42icWpAVOST6fwhnTFC" TargetMode="External"/><Relationship Id="rId237" Type="http://schemas.openxmlformats.org/officeDocument/2006/relationships/hyperlink" Target="https://drive.google.com/uc?id=1NomCwrooTXuSXSFi76mfUJmFvUn5BvOG" TargetMode="External"/><Relationship Id="rId791" Type="http://schemas.openxmlformats.org/officeDocument/2006/relationships/hyperlink" Target="https://drive.google.com/uc?id=1l4kepT60XilZ-N0RWYxm0nDLs1dy1lBv" TargetMode="External"/><Relationship Id="rId889" Type="http://schemas.openxmlformats.org/officeDocument/2006/relationships/hyperlink" Target="https://drive.google.com/uc?id=1NomCwrooTXuSXSFi76mfUJmFvUn5BvOG" TargetMode="External"/><Relationship Id="rId1074" Type="http://schemas.openxmlformats.org/officeDocument/2006/relationships/hyperlink" Target="https://drive.google.com/uc?id=1GSrGhM-l6ZApa42icWpAVOST6fwhnTFC" TargetMode="External"/><Relationship Id="rId444" Type="http://schemas.openxmlformats.org/officeDocument/2006/relationships/hyperlink" Target="https://drive.google.com/uc?id=1l4kepT60XilZ-N0RWYxm0nDLs1dy1lBv" TargetMode="External"/><Relationship Id="rId651" Type="http://schemas.openxmlformats.org/officeDocument/2006/relationships/hyperlink" Target="https://drive.google.com/uc?id=1l4kepT60XilZ-N0RWYxm0nDLs1dy1lBv" TargetMode="External"/><Relationship Id="rId749" Type="http://schemas.openxmlformats.org/officeDocument/2006/relationships/hyperlink" Target="https://drive.google.com/uc?id=1l4kepT60XilZ-N0RWYxm0nDLs1dy1lBv" TargetMode="External"/><Relationship Id="rId1281" Type="http://schemas.openxmlformats.org/officeDocument/2006/relationships/hyperlink" Target="https://drive.google.com/uc?id=1l4kepT60XilZ-N0RWYxm0nDLs1dy1lBv" TargetMode="External"/><Relationship Id="rId1379" Type="http://schemas.openxmlformats.org/officeDocument/2006/relationships/hyperlink" Target="https://drive.google.com/uc?id=1l4kepT60XilZ-N0RWYxm0nDLs1dy1lBv" TargetMode="External"/><Relationship Id="rId1586" Type="http://schemas.openxmlformats.org/officeDocument/2006/relationships/hyperlink" Target="https://drive.google.com/uc?id=1NomCwrooTXuSXSFi76mfUJmFvUn5BvOG" TargetMode="External"/><Relationship Id="rId304" Type="http://schemas.openxmlformats.org/officeDocument/2006/relationships/hyperlink" Target="https://drive.google.com/uc?id=1l4kepT60XilZ-N0RWYxm0nDLs1dy1lBv" TargetMode="External"/><Relationship Id="rId511" Type="http://schemas.openxmlformats.org/officeDocument/2006/relationships/hyperlink" Target="https://drive.google.com/uc?id=1l4kepT60XilZ-N0RWYxm0nDLs1dy1lBv" TargetMode="External"/><Relationship Id="rId609" Type="http://schemas.openxmlformats.org/officeDocument/2006/relationships/hyperlink" Target="https://drive.google.com/uc?id=1NomCwrooTXuSXSFi76mfUJmFvUn5BvOG" TargetMode="External"/><Relationship Id="rId956" Type="http://schemas.openxmlformats.org/officeDocument/2006/relationships/hyperlink" Target="https://drive.google.com/uc?id=1l4kepT60XilZ-N0RWYxm0nDLs1dy1lBv" TargetMode="External"/><Relationship Id="rId1141" Type="http://schemas.openxmlformats.org/officeDocument/2006/relationships/hyperlink" Target="https://drive.google.com/uc?id=1NomCwrooTXuSXSFi76mfUJmFvUn5BvOG" TargetMode="External"/><Relationship Id="rId1239" Type="http://schemas.openxmlformats.org/officeDocument/2006/relationships/hyperlink" Target="https://drive.google.com/uc?id=1l4kepT60XilZ-N0RWYxm0nDLs1dy1lBv" TargetMode="External"/><Relationship Id="rId85" Type="http://schemas.openxmlformats.org/officeDocument/2006/relationships/hyperlink" Target="https://drive.google.com/uc?id=1GSrGhM-l6ZApa42icWpAVOST6fwhnTFC" TargetMode="External"/><Relationship Id="rId816" Type="http://schemas.openxmlformats.org/officeDocument/2006/relationships/hyperlink" Target="https://drive.google.com/uc?id=1NomCwrooTXuSXSFi76mfUJmFvUn5BvOG" TargetMode="External"/><Relationship Id="rId1001" Type="http://schemas.openxmlformats.org/officeDocument/2006/relationships/hyperlink" Target="https://drive.google.com/uc?id=1NomCwrooTXuSXSFi76mfUJmFvUn5BvOG" TargetMode="External"/><Relationship Id="rId1446" Type="http://schemas.openxmlformats.org/officeDocument/2006/relationships/hyperlink" Target="https://drive.google.com/uc?id=1l4kepT60XilZ-N0RWYxm0nDLs1dy1lBv" TargetMode="External"/><Relationship Id="rId1653" Type="http://schemas.openxmlformats.org/officeDocument/2006/relationships/hyperlink" Target="https://drive.google.com/uc?id=1GSrGhM-l6ZApa42icWpAVOST6fwhnTFC" TargetMode="External"/><Relationship Id="rId1306" Type="http://schemas.openxmlformats.org/officeDocument/2006/relationships/hyperlink" Target="https://drive.google.com/uc?id=1l4kepT60XilZ-N0RWYxm0nDLs1dy1lBv" TargetMode="External"/><Relationship Id="rId1513" Type="http://schemas.openxmlformats.org/officeDocument/2006/relationships/hyperlink" Target="https://drive.google.com/uc?id=1l4kepT60XilZ-N0RWYxm0nDLs1dy1lBv" TargetMode="External"/><Relationship Id="rId1720" Type="http://schemas.openxmlformats.org/officeDocument/2006/relationships/hyperlink" Target="https://drive.google.com/uc?id=1l4kepT60XilZ-N0RWYxm0nDLs1dy1lBv" TargetMode="External"/><Relationship Id="rId12" Type="http://schemas.openxmlformats.org/officeDocument/2006/relationships/hyperlink" Target="https://drive.google.com/uc?id=1l4kepT60XilZ-N0RWYxm0nDLs1dy1lBv" TargetMode="External"/><Relationship Id="rId161" Type="http://schemas.openxmlformats.org/officeDocument/2006/relationships/hyperlink" Target="https://drive.google.com/uc?id=1l4kepT60XilZ-N0RWYxm0nDLs1dy1lBv" TargetMode="External"/><Relationship Id="rId399" Type="http://schemas.openxmlformats.org/officeDocument/2006/relationships/hyperlink" Target="https://drive.google.com/uc?id=1l4kepT60XilZ-N0RWYxm0nDLs1dy1lBv" TargetMode="External"/><Relationship Id="rId259" Type="http://schemas.openxmlformats.org/officeDocument/2006/relationships/hyperlink" Target="https://drive.google.com/uc?id=1GSrGhM-l6ZApa42icWpAVOST6fwhnTFC" TargetMode="External"/><Relationship Id="rId466" Type="http://schemas.openxmlformats.org/officeDocument/2006/relationships/hyperlink" Target="https://drive.google.com/uc?id=1NomCwrooTXuSXSFi76mfUJmFvUn5BvOG" TargetMode="External"/><Relationship Id="rId673" Type="http://schemas.openxmlformats.org/officeDocument/2006/relationships/hyperlink" Target="https://drive.google.com/uc?id=1NomCwrooTXuSXSFi76mfUJmFvUn5BvOG" TargetMode="External"/><Relationship Id="rId880" Type="http://schemas.openxmlformats.org/officeDocument/2006/relationships/hyperlink" Target="https://drive.google.com/uc?id=1l4kepT60XilZ-N0RWYxm0nDLs1dy1lBv" TargetMode="External"/><Relationship Id="rId1096" Type="http://schemas.openxmlformats.org/officeDocument/2006/relationships/hyperlink" Target="https://drive.google.com/uc?id=1NomCwrooTXuSXSFi76mfUJmFvUn5BvOG" TargetMode="External"/><Relationship Id="rId119" Type="http://schemas.openxmlformats.org/officeDocument/2006/relationships/hyperlink" Target="https://drive.google.com/uc?id=1NomCwrooTXuSXSFi76mfUJmFvUn5BvOG" TargetMode="External"/><Relationship Id="rId326" Type="http://schemas.openxmlformats.org/officeDocument/2006/relationships/hyperlink" Target="https://drive.google.com/uc?id=1NomCwrooTXuSXSFi76mfUJmFvUn5BvOG" TargetMode="External"/><Relationship Id="rId533" Type="http://schemas.openxmlformats.org/officeDocument/2006/relationships/hyperlink" Target="https://drive.google.com/uc?id=1GSrGhM-l6ZApa42icWpAVOST6fwhnTFC" TargetMode="External"/><Relationship Id="rId978" Type="http://schemas.openxmlformats.org/officeDocument/2006/relationships/hyperlink" Target="https://drive.google.com/uc?id=1NomCwrooTXuSXSFi76mfUJmFvUn5BvOG" TargetMode="External"/><Relationship Id="rId1163" Type="http://schemas.openxmlformats.org/officeDocument/2006/relationships/hyperlink" Target="https://drive.google.com/uc?id=1NomCwrooTXuSXSFi76mfUJmFvUn5BvOG" TargetMode="External"/><Relationship Id="rId1370" Type="http://schemas.openxmlformats.org/officeDocument/2006/relationships/hyperlink" Target="https://drive.google.com/uc?id=1l4kepT60XilZ-N0RWYxm0nDLs1dy1lBv" TargetMode="External"/><Relationship Id="rId740" Type="http://schemas.openxmlformats.org/officeDocument/2006/relationships/hyperlink" Target="https://drive.google.com/uc?id=1NomCwrooTXuSXSFi76mfUJmFvUn5BvOG" TargetMode="External"/><Relationship Id="rId838" Type="http://schemas.openxmlformats.org/officeDocument/2006/relationships/hyperlink" Target="https://drive.google.com/uc?id=1l4kepT60XilZ-N0RWYxm0nDLs1dy1lBv" TargetMode="External"/><Relationship Id="rId1023" Type="http://schemas.openxmlformats.org/officeDocument/2006/relationships/hyperlink" Target="https://drive.google.com/uc?id=1l4kepT60XilZ-N0RWYxm0nDLs1dy1lBv" TargetMode="External"/><Relationship Id="rId1468" Type="http://schemas.openxmlformats.org/officeDocument/2006/relationships/hyperlink" Target="https://drive.google.com/uc?id=1l4kepT60XilZ-N0RWYxm0nDLs1dy1lBv" TargetMode="External"/><Relationship Id="rId1675" Type="http://schemas.openxmlformats.org/officeDocument/2006/relationships/hyperlink" Target="https://drive.google.com/uc?id=1NomCwrooTXuSXSFi76mfUJmFvUn5BvOG" TargetMode="External"/><Relationship Id="rId600" Type="http://schemas.openxmlformats.org/officeDocument/2006/relationships/hyperlink" Target="https://drive.google.com/uc?id=1l4kepT60XilZ-N0RWYxm0nDLs1dy1lBv" TargetMode="External"/><Relationship Id="rId1230" Type="http://schemas.openxmlformats.org/officeDocument/2006/relationships/hyperlink" Target="https://drive.google.com/uc?id=1l4kepT60XilZ-N0RWYxm0nDLs1dy1lBv" TargetMode="External"/><Relationship Id="rId1328" Type="http://schemas.openxmlformats.org/officeDocument/2006/relationships/hyperlink" Target="https://drive.google.com/uc?id=1l4kepT60XilZ-N0RWYxm0nDLs1dy1lBv" TargetMode="External"/><Relationship Id="rId1535" Type="http://schemas.openxmlformats.org/officeDocument/2006/relationships/hyperlink" Target="https://drive.google.com/uc?id=1l4kepT60XilZ-N0RWYxm0nDLs1dy1lBv" TargetMode="External"/><Relationship Id="rId905" Type="http://schemas.openxmlformats.org/officeDocument/2006/relationships/hyperlink" Target="https://drive.google.com/uc?id=1GSrGhM-l6ZApa42icWpAVOST6fwhnTFC" TargetMode="External"/><Relationship Id="rId1742" Type="http://schemas.openxmlformats.org/officeDocument/2006/relationships/hyperlink" Target="https://drive.google.com/uc?id=1l4kepT60XilZ-N0RWYxm0nDLs1dy1lBv" TargetMode="External"/><Relationship Id="rId34" Type="http://schemas.openxmlformats.org/officeDocument/2006/relationships/hyperlink" Target="https://drive.google.com/uc?id=1GSrGhM-l6ZApa42icWpAVOST6fwhnTFC" TargetMode="External"/><Relationship Id="rId1602" Type="http://schemas.openxmlformats.org/officeDocument/2006/relationships/hyperlink" Target="https://drive.google.com/uc?id=1NomCwrooTXuSXSFi76mfUJmFvUn5BvOG" TargetMode="External"/><Relationship Id="rId183" Type="http://schemas.openxmlformats.org/officeDocument/2006/relationships/hyperlink" Target="https://drive.google.com/uc?id=1NomCwrooTXuSXSFi76mfUJmFvUn5BvOG" TargetMode="External"/><Relationship Id="rId390" Type="http://schemas.openxmlformats.org/officeDocument/2006/relationships/hyperlink" Target="https://drive.google.com/uc?id=1l4kepT60XilZ-N0RWYxm0nDLs1dy1lBv" TargetMode="External"/><Relationship Id="rId250" Type="http://schemas.openxmlformats.org/officeDocument/2006/relationships/hyperlink" Target="https://drive.google.com/uc?id=1GSrGhM-l6ZApa42icWpAVOST6fwhnTFC" TargetMode="External"/><Relationship Id="rId488" Type="http://schemas.openxmlformats.org/officeDocument/2006/relationships/hyperlink" Target="https://drive.google.com/uc?id=1l4kepT60XilZ-N0RWYxm0nDLs1dy1lBv" TargetMode="External"/><Relationship Id="rId695" Type="http://schemas.openxmlformats.org/officeDocument/2006/relationships/hyperlink" Target="https://drive.google.com/uc?id=1GSrGhM-l6ZApa42icWpAVOST6fwhnTFC" TargetMode="External"/><Relationship Id="rId110" Type="http://schemas.openxmlformats.org/officeDocument/2006/relationships/hyperlink" Target="https://drive.google.com/uc?id=1NomCwrooTXuSXSFi76mfUJmFvUn5BvOG" TargetMode="External"/><Relationship Id="rId348" Type="http://schemas.openxmlformats.org/officeDocument/2006/relationships/hyperlink" Target="https://drive.google.com/uc?id=1NomCwrooTXuSXSFi76mfUJmFvUn5BvOG" TargetMode="External"/><Relationship Id="rId555" Type="http://schemas.openxmlformats.org/officeDocument/2006/relationships/hyperlink" Target="https://drive.google.com/uc?id=1NomCwrooTXuSXSFi76mfUJmFvUn5BvOG" TargetMode="External"/><Relationship Id="rId762" Type="http://schemas.openxmlformats.org/officeDocument/2006/relationships/hyperlink" Target="https://drive.google.com/uc?id=1l4kepT60XilZ-N0RWYxm0nDLs1dy1lBv" TargetMode="External"/><Relationship Id="rId1185" Type="http://schemas.openxmlformats.org/officeDocument/2006/relationships/hyperlink" Target="https://drive.google.com/uc?id=1l4kepT60XilZ-N0RWYxm0nDLs1dy1lBv" TargetMode="External"/><Relationship Id="rId1392" Type="http://schemas.openxmlformats.org/officeDocument/2006/relationships/hyperlink" Target="https://drive.google.com/uc?id=1l4kepT60XilZ-N0RWYxm0nDLs1dy1lBv" TargetMode="External"/><Relationship Id="rId208" Type="http://schemas.openxmlformats.org/officeDocument/2006/relationships/hyperlink" Target="https://drive.google.com/uc?id=1GSrGhM-l6ZApa42icWpAVOST6fwhnTFC" TargetMode="External"/><Relationship Id="rId415" Type="http://schemas.openxmlformats.org/officeDocument/2006/relationships/hyperlink" Target="https://drive.google.com/uc?id=1NomCwrooTXuSXSFi76mfUJmFvUn5BvOG" TargetMode="External"/><Relationship Id="rId622" Type="http://schemas.openxmlformats.org/officeDocument/2006/relationships/hyperlink" Target="https://drive.google.com/uc?id=1GSrGhM-l6ZApa42icWpAVOST6fwhnTFC" TargetMode="External"/><Relationship Id="rId1045" Type="http://schemas.openxmlformats.org/officeDocument/2006/relationships/hyperlink" Target="https://drive.google.com/uc?id=1NomCwrooTXuSXSFi76mfUJmFvUn5BvOG" TargetMode="External"/><Relationship Id="rId1252" Type="http://schemas.openxmlformats.org/officeDocument/2006/relationships/hyperlink" Target="https://drive.google.com/uc?id=1l4kepT60XilZ-N0RWYxm0nDLs1dy1lBv" TargetMode="External"/><Relationship Id="rId1697" Type="http://schemas.openxmlformats.org/officeDocument/2006/relationships/hyperlink" Target="https://drive.google.com/uc?id=1NomCwrooTXuSXSFi76mfUJmFvUn5BvOG" TargetMode="External"/><Relationship Id="rId927" Type="http://schemas.openxmlformats.org/officeDocument/2006/relationships/hyperlink" Target="https://drive.google.com/uc?id=1l4kepT60XilZ-N0RWYxm0nDLs1dy1lBv" TargetMode="External"/><Relationship Id="rId1112" Type="http://schemas.openxmlformats.org/officeDocument/2006/relationships/hyperlink" Target="https://drive.google.com/uc?id=1l4kepT60XilZ-N0RWYxm0nDLs1dy1lBv" TargetMode="External"/><Relationship Id="rId1557" Type="http://schemas.openxmlformats.org/officeDocument/2006/relationships/hyperlink" Target="https://drive.google.com/uc?id=1l4kepT60XilZ-N0RWYxm0nDLs1dy1lBv" TargetMode="External"/><Relationship Id="rId56" Type="http://schemas.openxmlformats.org/officeDocument/2006/relationships/hyperlink" Target="https://drive.google.com/uc?id=1GSrGhM-l6ZApa42icWpAVOST6fwhnTFC" TargetMode="External"/><Relationship Id="rId1417" Type="http://schemas.openxmlformats.org/officeDocument/2006/relationships/hyperlink" Target="https://drive.google.com/uc?id=1l4kepT60XilZ-N0RWYxm0nDLs1dy1lBv" TargetMode="External"/><Relationship Id="rId1624" Type="http://schemas.openxmlformats.org/officeDocument/2006/relationships/hyperlink" Target="https://drive.google.com/uc?id=1l4kepT60XilZ-N0RWYxm0nDLs1dy1lBv" TargetMode="External"/><Relationship Id="rId272" Type="http://schemas.openxmlformats.org/officeDocument/2006/relationships/hyperlink" Target="https://drive.google.com/uc?id=1GSrGhM-l6ZApa42icWpAVOST6fwhnTFC" TargetMode="External"/><Relationship Id="rId577" Type="http://schemas.openxmlformats.org/officeDocument/2006/relationships/hyperlink" Target="https://drive.google.com/uc?id=1GSrGhM-l6ZApa42icWpAVOST6fwhnTFC" TargetMode="External"/><Relationship Id="rId132" Type="http://schemas.openxmlformats.org/officeDocument/2006/relationships/hyperlink" Target="https://drive.google.com/uc?id=1GSrGhM-l6ZApa42icWpAVOST6fwhnTFC" TargetMode="External"/><Relationship Id="rId784" Type="http://schemas.openxmlformats.org/officeDocument/2006/relationships/hyperlink" Target="https://drive.google.com/uc?id=1l4kepT60XilZ-N0RWYxm0nDLs1dy1lBv" TargetMode="External"/><Relationship Id="rId991" Type="http://schemas.openxmlformats.org/officeDocument/2006/relationships/hyperlink" Target="https://drive.google.com/uc?id=1NomCwrooTXuSXSFi76mfUJmFvUn5BvOG" TargetMode="External"/><Relationship Id="rId1067" Type="http://schemas.openxmlformats.org/officeDocument/2006/relationships/hyperlink" Target="https://drive.google.com/uc?id=1l4kepT60XilZ-N0RWYxm0nDLs1dy1lBv" TargetMode="External"/><Relationship Id="rId437" Type="http://schemas.openxmlformats.org/officeDocument/2006/relationships/hyperlink" Target="https://drive.google.com/uc?id=1l4kepT60XilZ-N0RWYxm0nDLs1dy1lBv" TargetMode="External"/><Relationship Id="rId644" Type="http://schemas.openxmlformats.org/officeDocument/2006/relationships/hyperlink" Target="https://drive.google.com/uc?id=1l4kepT60XilZ-N0RWYxm0nDLs1dy1lBv" TargetMode="External"/><Relationship Id="rId851" Type="http://schemas.openxmlformats.org/officeDocument/2006/relationships/hyperlink" Target="https://drive.google.com/uc?id=1l4kepT60XilZ-N0RWYxm0nDLs1dy1lBv" TargetMode="External"/><Relationship Id="rId1274" Type="http://schemas.openxmlformats.org/officeDocument/2006/relationships/hyperlink" Target="https://drive.google.com/uc?id=1l4kepT60XilZ-N0RWYxm0nDLs1dy1lBv" TargetMode="External"/><Relationship Id="rId1481" Type="http://schemas.openxmlformats.org/officeDocument/2006/relationships/hyperlink" Target="https://drive.google.com/uc?id=1NomCwrooTXuSXSFi76mfUJmFvUn5BvOG" TargetMode="External"/><Relationship Id="rId1579" Type="http://schemas.openxmlformats.org/officeDocument/2006/relationships/hyperlink" Target="https://drive.google.com/uc?id=1NomCwrooTXuSXSFi76mfUJmFvUn5BvOG" TargetMode="External"/><Relationship Id="rId504" Type="http://schemas.openxmlformats.org/officeDocument/2006/relationships/hyperlink" Target="https://drive.google.com/uc?id=1l4kepT60XilZ-N0RWYxm0nDLs1dy1lBv" TargetMode="External"/><Relationship Id="rId711" Type="http://schemas.openxmlformats.org/officeDocument/2006/relationships/hyperlink" Target="https://drive.google.com/uc?id=1GSrGhM-l6ZApa42icWpAVOST6fwhnTFC" TargetMode="External"/><Relationship Id="rId949" Type="http://schemas.openxmlformats.org/officeDocument/2006/relationships/hyperlink" Target="https://drive.google.com/uc?id=1NomCwrooTXuSXSFi76mfUJmFvUn5BvOG" TargetMode="External"/><Relationship Id="rId1134" Type="http://schemas.openxmlformats.org/officeDocument/2006/relationships/hyperlink" Target="https://drive.google.com/uc?id=1GSrGhM-l6ZApa42icWpAVOST6fwhnTFC" TargetMode="External"/><Relationship Id="rId1341" Type="http://schemas.openxmlformats.org/officeDocument/2006/relationships/hyperlink" Target="https://drive.google.com/uc?id=1NomCwrooTXuSXSFi76mfUJmFvUn5BvOG" TargetMode="External"/><Relationship Id="rId78" Type="http://schemas.openxmlformats.org/officeDocument/2006/relationships/hyperlink" Target="https://drive.google.com/uc?id=1GSrGhM-l6ZApa42icWpAVOST6fwhnTFC" TargetMode="External"/><Relationship Id="rId809" Type="http://schemas.openxmlformats.org/officeDocument/2006/relationships/hyperlink" Target="https://drive.google.com/uc?id=1NomCwrooTXuSXSFi76mfUJmFvUn5BvOG" TargetMode="External"/><Relationship Id="rId1201" Type="http://schemas.openxmlformats.org/officeDocument/2006/relationships/hyperlink" Target="https://drive.google.com/uc?id=1l4kepT60XilZ-N0RWYxm0nDLs1dy1lBv" TargetMode="External"/><Relationship Id="rId1439" Type="http://schemas.openxmlformats.org/officeDocument/2006/relationships/hyperlink" Target="https://drive.google.com/uc?id=1l4kepT60XilZ-N0RWYxm0nDLs1dy1lBv" TargetMode="External"/><Relationship Id="rId1646" Type="http://schemas.openxmlformats.org/officeDocument/2006/relationships/hyperlink" Target="https://drive.google.com/uc?id=1GSrGhM-l6ZApa42icWpAVOST6fwhnTFC" TargetMode="External"/><Relationship Id="rId1506" Type="http://schemas.openxmlformats.org/officeDocument/2006/relationships/hyperlink" Target="https://drive.google.com/uc?id=1NomCwrooTXuSXSFi76mfUJmFvUn5BvOG" TargetMode="External"/><Relationship Id="rId1713" Type="http://schemas.openxmlformats.org/officeDocument/2006/relationships/hyperlink" Target="https://drive.google.com/uc?id=1l4kepT60XilZ-N0RWYxm0nDLs1dy1lBv" TargetMode="External"/><Relationship Id="rId294" Type="http://schemas.openxmlformats.org/officeDocument/2006/relationships/hyperlink" Target="https://drive.google.com/uc?id=1NomCwrooTXuSXSFi76mfUJmFvUn5BvOG" TargetMode="External"/><Relationship Id="rId154" Type="http://schemas.openxmlformats.org/officeDocument/2006/relationships/hyperlink" Target="https://drive.google.com/uc?id=1NomCwrooTXuSXSFi76mfUJmFvUn5BvOG" TargetMode="External"/><Relationship Id="rId361" Type="http://schemas.openxmlformats.org/officeDocument/2006/relationships/hyperlink" Target="https://drive.google.com/uc?id=1l4kepT60XilZ-N0RWYxm0nDLs1dy1lBv" TargetMode="External"/><Relationship Id="rId599" Type="http://schemas.openxmlformats.org/officeDocument/2006/relationships/hyperlink" Target="https://drive.google.com/uc?id=1l4kepT60XilZ-N0RWYxm0nDLs1dy1lBv" TargetMode="External"/><Relationship Id="rId459" Type="http://schemas.openxmlformats.org/officeDocument/2006/relationships/hyperlink" Target="https://drive.google.com/uc?id=1GSrGhM-l6ZApa42icWpAVOST6fwhnTFC" TargetMode="External"/><Relationship Id="rId666" Type="http://schemas.openxmlformats.org/officeDocument/2006/relationships/hyperlink" Target="https://drive.google.com/uc?id=1GSrGhM-l6ZApa42icWpAVOST6fwhnTFC" TargetMode="External"/><Relationship Id="rId873" Type="http://schemas.openxmlformats.org/officeDocument/2006/relationships/hyperlink" Target="https://drive.google.com/uc?id=1l4kepT60XilZ-N0RWYxm0nDLs1dy1lBv" TargetMode="External"/><Relationship Id="rId1089" Type="http://schemas.openxmlformats.org/officeDocument/2006/relationships/hyperlink" Target="https://drive.google.com/uc?id=1NomCwrooTXuSXSFi76mfUJmFvUn5BvOG" TargetMode="External"/><Relationship Id="rId1296" Type="http://schemas.openxmlformats.org/officeDocument/2006/relationships/hyperlink" Target="https://drive.google.com/uc?id=1l4kepT60XilZ-N0RWYxm0nDLs1dy1lBv" TargetMode="External"/><Relationship Id="rId221" Type="http://schemas.openxmlformats.org/officeDocument/2006/relationships/hyperlink" Target="https://drive.google.com/uc?id=1l4kepT60XilZ-N0RWYxm0nDLs1dy1lBv" TargetMode="External"/><Relationship Id="rId319" Type="http://schemas.openxmlformats.org/officeDocument/2006/relationships/hyperlink" Target="https://drive.google.com/uc?id=1NomCwrooTXuSXSFi76mfUJmFvUn5BvOG" TargetMode="External"/><Relationship Id="rId526" Type="http://schemas.openxmlformats.org/officeDocument/2006/relationships/hyperlink" Target="https://drive.google.com/uc?id=1GSrGhM-l6ZApa42icWpAVOST6fwhnTFC" TargetMode="External"/><Relationship Id="rId1156" Type="http://schemas.openxmlformats.org/officeDocument/2006/relationships/hyperlink" Target="https://drive.google.com/uc?id=1NomCwrooTXuSXSFi76mfUJmFvUn5BvOG" TargetMode="External"/><Relationship Id="rId1363" Type="http://schemas.openxmlformats.org/officeDocument/2006/relationships/hyperlink" Target="https://drive.google.com/uc?id=1l4kepT60XilZ-N0RWYxm0nDLs1dy1lBv" TargetMode="External"/><Relationship Id="rId733" Type="http://schemas.openxmlformats.org/officeDocument/2006/relationships/hyperlink" Target="https://drive.google.com/uc?id=1NomCwrooTXuSXSFi76mfUJmFvUn5BvOG" TargetMode="External"/><Relationship Id="rId940" Type="http://schemas.openxmlformats.org/officeDocument/2006/relationships/hyperlink" Target="https://drive.google.com/uc?id=1GSrGhM-l6ZApa42icWpAVOST6fwhnTFC" TargetMode="External"/><Relationship Id="rId1016" Type="http://schemas.openxmlformats.org/officeDocument/2006/relationships/hyperlink" Target="https://drive.google.com/uc?id=1l4kepT60XilZ-N0RWYxm0nDLs1dy1lBv" TargetMode="External"/><Relationship Id="rId1570" Type="http://schemas.openxmlformats.org/officeDocument/2006/relationships/hyperlink" Target="https://drive.google.com/uc?id=1NomCwrooTXuSXSFi76mfUJmFvUn5BvOG" TargetMode="External"/><Relationship Id="rId1668" Type="http://schemas.openxmlformats.org/officeDocument/2006/relationships/hyperlink" Target="https://drive.google.com/uc?id=1NomCwrooTXuSXSFi76mfUJmFvUn5BvOG" TargetMode="External"/><Relationship Id="rId800" Type="http://schemas.openxmlformats.org/officeDocument/2006/relationships/hyperlink" Target="https://drive.google.com/uc?id=1l4kepT60XilZ-N0RWYxm0nDLs1dy1lBv" TargetMode="External"/><Relationship Id="rId1223" Type="http://schemas.openxmlformats.org/officeDocument/2006/relationships/hyperlink" Target="https://drive.google.com/uc?id=1l4kepT60XilZ-N0RWYxm0nDLs1dy1lBv" TargetMode="External"/><Relationship Id="rId1430" Type="http://schemas.openxmlformats.org/officeDocument/2006/relationships/hyperlink" Target="https://drive.google.com/uc?id=1l4kepT60XilZ-N0RWYxm0nDLs1dy1lBv" TargetMode="External"/><Relationship Id="rId1528" Type="http://schemas.openxmlformats.org/officeDocument/2006/relationships/hyperlink" Target="https://drive.google.com/uc?id=1l4kepT60XilZ-N0RWYxm0nDLs1dy1lBv" TargetMode="External"/><Relationship Id="rId1735" Type="http://schemas.openxmlformats.org/officeDocument/2006/relationships/hyperlink" Target="https://drive.google.com/uc?id=1l4kepT60XilZ-N0RWYxm0nDLs1dy1lBv" TargetMode="External"/><Relationship Id="rId27" Type="http://schemas.openxmlformats.org/officeDocument/2006/relationships/hyperlink" Target="https://drive.google.com/uc?id=1NomCwrooTXuSXSFi76mfUJmFvUn5BvOG" TargetMode="External"/><Relationship Id="rId176" Type="http://schemas.openxmlformats.org/officeDocument/2006/relationships/hyperlink" Target="https://drive.google.com/uc?id=1l4kepT60XilZ-N0RWYxm0nDLs1dy1lBv" TargetMode="External"/><Relationship Id="rId383" Type="http://schemas.openxmlformats.org/officeDocument/2006/relationships/hyperlink" Target="https://drive.google.com/uc?id=1l4kepT60XilZ-N0RWYxm0nDLs1dy1lBv" TargetMode="External"/><Relationship Id="rId590" Type="http://schemas.openxmlformats.org/officeDocument/2006/relationships/hyperlink" Target="https://drive.google.com/uc?id=1l4kepT60XilZ-N0RWYxm0nDLs1dy1lBv" TargetMode="External"/><Relationship Id="rId243" Type="http://schemas.openxmlformats.org/officeDocument/2006/relationships/hyperlink" Target="https://drive.google.com/uc?id=1NomCwrooTXuSXSFi76mfUJmFvUn5BvOG" TargetMode="External"/><Relationship Id="rId450" Type="http://schemas.openxmlformats.org/officeDocument/2006/relationships/hyperlink" Target="https://drive.google.com/uc?id=1l4kepT60XilZ-N0RWYxm0nDLs1dy1lBv" TargetMode="External"/><Relationship Id="rId688" Type="http://schemas.openxmlformats.org/officeDocument/2006/relationships/hyperlink" Target="https://drive.google.com/uc?id=1l4kepT60XilZ-N0RWYxm0nDLs1dy1lBv" TargetMode="External"/><Relationship Id="rId895" Type="http://schemas.openxmlformats.org/officeDocument/2006/relationships/hyperlink" Target="https://drive.google.com/uc?id=1NomCwrooTXuSXSFi76mfUJmFvUn5BvOG" TargetMode="External"/><Relationship Id="rId1080" Type="http://schemas.openxmlformats.org/officeDocument/2006/relationships/hyperlink" Target="https://drive.google.com/uc?id=1NomCwrooTXuSXSFi76mfUJmFvUn5BvOG" TargetMode="External"/><Relationship Id="rId103" Type="http://schemas.openxmlformats.org/officeDocument/2006/relationships/hyperlink" Target="https://drive.google.com/uc?id=1GSrGhM-l6ZApa42icWpAVOST6fwhnTFC" TargetMode="External"/><Relationship Id="rId310" Type="http://schemas.openxmlformats.org/officeDocument/2006/relationships/hyperlink" Target="https://drive.google.com/uc?id=1l4kepT60XilZ-N0RWYxm0nDLs1dy1lBv" TargetMode="External"/><Relationship Id="rId548" Type="http://schemas.openxmlformats.org/officeDocument/2006/relationships/hyperlink" Target="https://drive.google.com/uc?id=1GSrGhM-l6ZApa42icWpAVOST6fwhnTFC" TargetMode="External"/><Relationship Id="rId755" Type="http://schemas.openxmlformats.org/officeDocument/2006/relationships/hyperlink" Target="https://drive.google.com/uc?id=1l4kepT60XilZ-N0RWYxm0nDLs1dy1lBv" TargetMode="External"/><Relationship Id="rId962" Type="http://schemas.openxmlformats.org/officeDocument/2006/relationships/hyperlink" Target="https://drive.google.com/uc?id=1l4kepT60XilZ-N0RWYxm0nDLs1dy1lBv" TargetMode="External"/><Relationship Id="rId1178" Type="http://schemas.openxmlformats.org/officeDocument/2006/relationships/hyperlink" Target="https://drive.google.com/uc?id=1l4kepT60XilZ-N0RWYxm0nDLs1dy1lBv" TargetMode="External"/><Relationship Id="rId1385" Type="http://schemas.openxmlformats.org/officeDocument/2006/relationships/hyperlink" Target="https://drive.google.com/uc?id=1l4kepT60XilZ-N0RWYxm0nDLs1dy1lBv" TargetMode="External"/><Relationship Id="rId1592" Type="http://schemas.openxmlformats.org/officeDocument/2006/relationships/hyperlink" Target="https://drive.google.com/uc?id=1NomCwrooTXuSXSFi76mfUJmFvUn5BvOG" TargetMode="External"/><Relationship Id="rId91" Type="http://schemas.openxmlformats.org/officeDocument/2006/relationships/hyperlink" Target="https://drive.google.com/uc?id=1l4kepT60XilZ-N0RWYxm0nDLs1dy1lBv" TargetMode="External"/><Relationship Id="rId408" Type="http://schemas.openxmlformats.org/officeDocument/2006/relationships/hyperlink" Target="https://drive.google.com/uc?id=1l4kepT60XilZ-N0RWYxm0nDLs1dy1lBv" TargetMode="External"/><Relationship Id="rId615" Type="http://schemas.openxmlformats.org/officeDocument/2006/relationships/hyperlink" Target="https://drive.google.com/uc?id=1l4kepT60XilZ-N0RWYxm0nDLs1dy1lBv" TargetMode="External"/><Relationship Id="rId822" Type="http://schemas.openxmlformats.org/officeDocument/2006/relationships/hyperlink" Target="https://drive.google.com/uc?id=1GSrGhM-l6ZApa42icWpAVOST6fwhnTFC" TargetMode="External"/><Relationship Id="rId1038" Type="http://schemas.openxmlformats.org/officeDocument/2006/relationships/hyperlink" Target="https://drive.google.com/uc?id=1NomCwrooTXuSXSFi76mfUJmFvUn5BvOG" TargetMode="External"/><Relationship Id="rId1245" Type="http://schemas.openxmlformats.org/officeDocument/2006/relationships/hyperlink" Target="https://drive.google.com/uc?id=1l4kepT60XilZ-N0RWYxm0nDLs1dy1lBv" TargetMode="External"/><Relationship Id="rId1452" Type="http://schemas.openxmlformats.org/officeDocument/2006/relationships/hyperlink" Target="https://drive.google.com/uc?id=1l4kepT60XilZ-N0RWYxm0nDLs1dy1lBv" TargetMode="External"/><Relationship Id="rId1105" Type="http://schemas.openxmlformats.org/officeDocument/2006/relationships/hyperlink" Target="https://drive.google.com/uc?id=1l4kepT60XilZ-N0RWYxm0nDLs1dy1lBv" TargetMode="External"/><Relationship Id="rId1312" Type="http://schemas.openxmlformats.org/officeDocument/2006/relationships/hyperlink" Target="https://drive.google.com/uc?id=1l4kepT60XilZ-N0RWYxm0nDLs1dy1lBv" TargetMode="External"/><Relationship Id="rId49" Type="http://schemas.openxmlformats.org/officeDocument/2006/relationships/hyperlink" Target="https://drive.google.com/uc?id=1GSrGhM-l6ZApa42icWpAVOST6fwhnTFC" TargetMode="External"/><Relationship Id="rId1617" Type="http://schemas.openxmlformats.org/officeDocument/2006/relationships/hyperlink" Target="https://drive.google.com/uc?id=1l4kepT60XilZ-N0RWYxm0nDLs1dy1lBv" TargetMode="External"/><Relationship Id="rId198" Type="http://schemas.openxmlformats.org/officeDocument/2006/relationships/hyperlink" Target="https://drive.google.com/uc?id=1NomCwrooTXuSXSFi76mfUJmFvUn5BvOG" TargetMode="External"/><Relationship Id="rId265" Type="http://schemas.openxmlformats.org/officeDocument/2006/relationships/hyperlink" Target="https://drive.google.com/uc?id=1GSrGhM-l6ZApa42icWpAVOST6fwhnTFC" TargetMode="External"/><Relationship Id="rId472" Type="http://schemas.openxmlformats.org/officeDocument/2006/relationships/hyperlink" Target="https://drive.google.com/uc?id=1NomCwrooTXuSXSFi76mfUJmFvUn5BvOG" TargetMode="External"/><Relationship Id="rId125" Type="http://schemas.openxmlformats.org/officeDocument/2006/relationships/hyperlink" Target="https://drive.google.com/uc?id=1NomCwrooTXuSXSFi76mfUJmFvUn5BvOG" TargetMode="External"/><Relationship Id="rId332" Type="http://schemas.openxmlformats.org/officeDocument/2006/relationships/hyperlink" Target="https://drive.google.com/uc?id=1NomCwrooTXuSXSFi76mfUJmFvUn5BvOG" TargetMode="External"/><Relationship Id="rId777" Type="http://schemas.openxmlformats.org/officeDocument/2006/relationships/hyperlink" Target="https://drive.google.com/uc?id=1l4kepT60XilZ-N0RWYxm0nDLs1dy1lBv" TargetMode="External"/><Relationship Id="rId984" Type="http://schemas.openxmlformats.org/officeDocument/2006/relationships/hyperlink" Target="https://drive.google.com/uc?id=1NomCwrooTXuSXSFi76mfUJmFvUn5BvOG" TargetMode="External"/><Relationship Id="rId637" Type="http://schemas.openxmlformats.org/officeDocument/2006/relationships/hyperlink" Target="https://drive.google.com/uc?id=1GSrGhM-l6ZApa42icWpAVOST6fwhnTFC" TargetMode="External"/><Relationship Id="rId844" Type="http://schemas.openxmlformats.org/officeDocument/2006/relationships/hyperlink" Target="https://drive.google.com/uc?id=1l4kepT60XilZ-N0RWYxm0nDLs1dy1lBv" TargetMode="External"/><Relationship Id="rId1267" Type="http://schemas.openxmlformats.org/officeDocument/2006/relationships/hyperlink" Target="https://drive.google.com/uc?id=1l4kepT60XilZ-N0RWYxm0nDLs1dy1lBv" TargetMode="External"/><Relationship Id="rId1474" Type="http://schemas.openxmlformats.org/officeDocument/2006/relationships/hyperlink" Target="https://drive.google.com/uc?id=1l4kepT60XilZ-N0RWYxm0nDLs1dy1lBv" TargetMode="External"/><Relationship Id="rId1681" Type="http://schemas.openxmlformats.org/officeDocument/2006/relationships/hyperlink" Target="https://drive.google.com/uc?id=1NomCwrooTXuSXSFi76mfUJmFvUn5BvOG" TargetMode="External"/><Relationship Id="rId704" Type="http://schemas.openxmlformats.org/officeDocument/2006/relationships/hyperlink" Target="https://drive.google.com/uc?id=1GSrGhM-l6ZApa42icWpAVOST6fwhnTFC" TargetMode="External"/><Relationship Id="rId911" Type="http://schemas.openxmlformats.org/officeDocument/2006/relationships/hyperlink" Target="https://drive.google.com/uc?id=1l4kepT60XilZ-N0RWYxm0nDLs1dy1lBv" TargetMode="External"/><Relationship Id="rId1127" Type="http://schemas.openxmlformats.org/officeDocument/2006/relationships/hyperlink" Target="https://drive.google.com/uc?id=1l4kepT60XilZ-N0RWYxm0nDLs1dy1lBv" TargetMode="External"/><Relationship Id="rId1334" Type="http://schemas.openxmlformats.org/officeDocument/2006/relationships/hyperlink" Target="https://drive.google.com/uc?id=1NomCwrooTXuSXSFi76mfUJmFvUn5BvOG" TargetMode="External"/><Relationship Id="rId1541" Type="http://schemas.openxmlformats.org/officeDocument/2006/relationships/hyperlink" Target="https://drive.google.com/uc?id=1l4kepT60XilZ-N0RWYxm0nDLs1dy1lBv" TargetMode="External"/><Relationship Id="rId40" Type="http://schemas.openxmlformats.org/officeDocument/2006/relationships/hyperlink" Target="https://drive.google.com/uc?id=1GSrGhM-l6ZApa42icWpAVOST6fwhnTFC" TargetMode="External"/><Relationship Id="rId1401" Type="http://schemas.openxmlformats.org/officeDocument/2006/relationships/hyperlink" Target="https://drive.google.com/uc?id=1l4kepT60XilZ-N0RWYxm0nDLs1dy1lBv" TargetMode="External"/><Relationship Id="rId1639" Type="http://schemas.openxmlformats.org/officeDocument/2006/relationships/hyperlink" Target="https://drive.google.com/uc?id=1l4kepT60XilZ-N0RWYxm0nDLs1dy1lBv" TargetMode="External"/><Relationship Id="rId203" Type="http://schemas.openxmlformats.org/officeDocument/2006/relationships/hyperlink" Target="https://drive.google.com/uc?id=1l4kepT60XilZ-N0RWYxm0nDLs1dy1lBv" TargetMode="External"/><Relationship Id="rId648" Type="http://schemas.openxmlformats.org/officeDocument/2006/relationships/hyperlink" Target="https://drive.google.com/uc?id=1l4kepT60XilZ-N0RWYxm0nDLs1dy1lBv" TargetMode="External"/><Relationship Id="rId855" Type="http://schemas.openxmlformats.org/officeDocument/2006/relationships/hyperlink" Target="https://drive.google.com/uc?id=1l4kepT60XilZ-N0RWYxm0nDLs1dy1lBv" TargetMode="External"/><Relationship Id="rId1040" Type="http://schemas.openxmlformats.org/officeDocument/2006/relationships/hyperlink" Target="https://drive.google.com/uc?id=1NomCwrooTXuSXSFi76mfUJmFvUn5BvOG" TargetMode="External"/><Relationship Id="rId1278" Type="http://schemas.openxmlformats.org/officeDocument/2006/relationships/hyperlink" Target="https://drive.google.com/uc?id=1l4kepT60XilZ-N0RWYxm0nDLs1dy1lBv" TargetMode="External"/><Relationship Id="rId1485" Type="http://schemas.openxmlformats.org/officeDocument/2006/relationships/hyperlink" Target="https://drive.google.com/uc?id=1NomCwrooTXuSXSFi76mfUJmFvUn5BvOG" TargetMode="External"/><Relationship Id="rId1692" Type="http://schemas.openxmlformats.org/officeDocument/2006/relationships/hyperlink" Target="https://drive.google.com/uc?id=1NomCwrooTXuSXSFi76mfUJmFvUn5BvOG" TargetMode="External"/><Relationship Id="rId1706" Type="http://schemas.openxmlformats.org/officeDocument/2006/relationships/hyperlink" Target="https://drive.google.com/uc?id=1l4kepT60XilZ-N0RWYxm0nDLs1dy1lBv" TargetMode="External"/><Relationship Id="rId287" Type="http://schemas.openxmlformats.org/officeDocument/2006/relationships/hyperlink" Target="https://drive.google.com/uc?id=1NomCwrooTXuSXSFi76mfUJmFvUn5BvOG" TargetMode="External"/><Relationship Id="rId410" Type="http://schemas.openxmlformats.org/officeDocument/2006/relationships/hyperlink" Target="https://drive.google.com/uc?id=1l4kepT60XilZ-N0RWYxm0nDLs1dy1lBv" TargetMode="External"/><Relationship Id="rId494" Type="http://schemas.openxmlformats.org/officeDocument/2006/relationships/hyperlink" Target="https://drive.google.com/uc?id=1NomCwrooTXuSXSFi76mfUJmFvUn5BvOG" TargetMode="External"/><Relationship Id="rId508" Type="http://schemas.openxmlformats.org/officeDocument/2006/relationships/hyperlink" Target="https://drive.google.com/uc?id=1l4kepT60XilZ-N0RWYxm0nDLs1dy1lBv" TargetMode="External"/><Relationship Id="rId715" Type="http://schemas.openxmlformats.org/officeDocument/2006/relationships/hyperlink" Target="https://drive.google.com/uc?id=1GSrGhM-l6ZApa42icWpAVOST6fwhnTFC" TargetMode="External"/><Relationship Id="rId922" Type="http://schemas.openxmlformats.org/officeDocument/2006/relationships/hyperlink" Target="https://drive.google.com/uc?id=1l4kepT60XilZ-N0RWYxm0nDLs1dy1lBv" TargetMode="External"/><Relationship Id="rId1138" Type="http://schemas.openxmlformats.org/officeDocument/2006/relationships/hyperlink" Target="https://drive.google.com/uc?id=1NomCwrooTXuSXSFi76mfUJmFvUn5BvOG" TargetMode="External"/><Relationship Id="rId1345" Type="http://schemas.openxmlformats.org/officeDocument/2006/relationships/hyperlink" Target="https://drive.google.com/uc?id=1NomCwrooTXuSXSFi76mfUJmFvUn5BvOG" TargetMode="External"/><Relationship Id="rId1552" Type="http://schemas.openxmlformats.org/officeDocument/2006/relationships/hyperlink" Target="https://drive.google.com/uc?id=1l4kepT60XilZ-N0RWYxm0nDLs1dy1lBv" TargetMode="External"/><Relationship Id="rId147" Type="http://schemas.openxmlformats.org/officeDocument/2006/relationships/hyperlink" Target="https://drive.google.com/uc?id=1GSrGhM-l6ZApa42icWpAVOST6fwhnTFC" TargetMode="External"/><Relationship Id="rId354" Type="http://schemas.openxmlformats.org/officeDocument/2006/relationships/hyperlink" Target="https://drive.google.com/uc?id=1NomCwrooTXuSXSFi76mfUJmFvUn5BvOG" TargetMode="External"/><Relationship Id="rId799" Type="http://schemas.openxmlformats.org/officeDocument/2006/relationships/hyperlink" Target="https://drive.google.com/uc?id=1l4kepT60XilZ-N0RWYxm0nDLs1dy1lBv" TargetMode="External"/><Relationship Id="rId1191" Type="http://schemas.openxmlformats.org/officeDocument/2006/relationships/hyperlink" Target="https://drive.google.com/uc?id=1l4kepT60XilZ-N0RWYxm0nDLs1dy1lBv" TargetMode="External"/><Relationship Id="rId1205" Type="http://schemas.openxmlformats.org/officeDocument/2006/relationships/hyperlink" Target="https://drive.google.com/uc?id=1l4kepT60XilZ-N0RWYxm0nDLs1dy1lBv" TargetMode="External"/><Relationship Id="rId51" Type="http://schemas.openxmlformats.org/officeDocument/2006/relationships/hyperlink" Target="https://drive.google.com/uc?id=1GSrGhM-l6ZApa42icWpAVOST6fwhnTFC" TargetMode="External"/><Relationship Id="rId561" Type="http://schemas.openxmlformats.org/officeDocument/2006/relationships/hyperlink" Target="https://drive.google.com/uc?id=1NomCwrooTXuSXSFi76mfUJmFvUn5BvOG" TargetMode="External"/><Relationship Id="rId659" Type="http://schemas.openxmlformats.org/officeDocument/2006/relationships/hyperlink" Target="https://drive.google.com/uc?id=1GSrGhM-l6ZApa42icWpAVOST6fwhnTFC" TargetMode="External"/><Relationship Id="rId866" Type="http://schemas.openxmlformats.org/officeDocument/2006/relationships/hyperlink" Target="https://drive.google.com/uc?id=1l4kepT60XilZ-N0RWYxm0nDLs1dy1lBv" TargetMode="External"/><Relationship Id="rId1289" Type="http://schemas.openxmlformats.org/officeDocument/2006/relationships/hyperlink" Target="https://drive.google.com/uc?id=1l4kepT60XilZ-N0RWYxm0nDLs1dy1lBv" TargetMode="External"/><Relationship Id="rId1412" Type="http://schemas.openxmlformats.org/officeDocument/2006/relationships/hyperlink" Target="https://drive.google.com/uc?id=1l4kepT60XilZ-N0RWYxm0nDLs1dy1lBv" TargetMode="External"/><Relationship Id="rId1496" Type="http://schemas.openxmlformats.org/officeDocument/2006/relationships/hyperlink" Target="https://drive.google.com/uc?id=1NomCwrooTXuSXSFi76mfUJmFvUn5BvOG" TargetMode="External"/><Relationship Id="rId1717" Type="http://schemas.openxmlformats.org/officeDocument/2006/relationships/hyperlink" Target="https://drive.google.com/uc?id=1l4kepT60XilZ-N0RWYxm0nDLs1dy1lBv" TargetMode="External"/><Relationship Id="rId214" Type="http://schemas.openxmlformats.org/officeDocument/2006/relationships/hyperlink" Target="https://drive.google.com/uc?id=1NomCwrooTXuSXSFi76mfUJmFvUn5BvOG" TargetMode="External"/><Relationship Id="rId298" Type="http://schemas.openxmlformats.org/officeDocument/2006/relationships/hyperlink" Target="https://drive.google.com/uc?id=1NomCwrooTXuSXSFi76mfUJmFvUn5BvOG" TargetMode="External"/><Relationship Id="rId421" Type="http://schemas.openxmlformats.org/officeDocument/2006/relationships/hyperlink" Target="https://drive.google.com/uc?id=1NomCwrooTXuSXSFi76mfUJmFvUn5BvOG" TargetMode="External"/><Relationship Id="rId519" Type="http://schemas.openxmlformats.org/officeDocument/2006/relationships/hyperlink" Target="https://drive.google.com/uc?id=1l4kepT60XilZ-N0RWYxm0nDLs1dy1lBv" TargetMode="External"/><Relationship Id="rId1051" Type="http://schemas.openxmlformats.org/officeDocument/2006/relationships/hyperlink" Target="https://drive.google.com/uc?id=1NomCwrooTXuSXSFi76mfUJmFvUn5BvOG" TargetMode="External"/><Relationship Id="rId1149" Type="http://schemas.openxmlformats.org/officeDocument/2006/relationships/hyperlink" Target="https://drive.google.com/uc?id=1NomCwrooTXuSXSFi76mfUJmFvUn5BvOG" TargetMode="External"/><Relationship Id="rId1356" Type="http://schemas.openxmlformats.org/officeDocument/2006/relationships/hyperlink" Target="https://drive.google.com/uc?id=1NomCwrooTXuSXSFi76mfUJmFvUn5BvOG" TargetMode="External"/><Relationship Id="rId158" Type="http://schemas.openxmlformats.org/officeDocument/2006/relationships/hyperlink" Target="https://drive.google.com/uc?id=1NomCwrooTXuSXSFi76mfUJmFvUn5BvOG" TargetMode="External"/><Relationship Id="rId726" Type="http://schemas.openxmlformats.org/officeDocument/2006/relationships/hyperlink" Target="https://drive.google.com/uc?id=1NomCwrooTXuSXSFi76mfUJmFvUn5BvOG" TargetMode="External"/><Relationship Id="rId933" Type="http://schemas.openxmlformats.org/officeDocument/2006/relationships/hyperlink" Target="https://drive.google.com/uc?id=1NomCwrooTXuSXSFi76mfUJmFvUn5BvOG" TargetMode="External"/><Relationship Id="rId1009" Type="http://schemas.openxmlformats.org/officeDocument/2006/relationships/hyperlink" Target="https://drive.google.com/uc?id=1NomCwrooTXuSXSFi76mfUJmFvUn5BvOG" TargetMode="External"/><Relationship Id="rId1563" Type="http://schemas.openxmlformats.org/officeDocument/2006/relationships/hyperlink" Target="https://drive.google.com/uc?id=1NomCwrooTXuSXSFi76mfUJmFvUn5BvOG" TargetMode="External"/><Relationship Id="rId62" Type="http://schemas.openxmlformats.org/officeDocument/2006/relationships/hyperlink" Target="https://drive.google.com/uc?id=1NomCwrooTXuSXSFi76mfUJmFvUn5BvOG" TargetMode="External"/><Relationship Id="rId365" Type="http://schemas.openxmlformats.org/officeDocument/2006/relationships/hyperlink" Target="https://drive.google.com/uc?id=1l4kepT60XilZ-N0RWYxm0nDLs1dy1lBv" TargetMode="External"/><Relationship Id="rId572" Type="http://schemas.openxmlformats.org/officeDocument/2006/relationships/hyperlink" Target="https://drive.google.com/uc?id=1l4kepT60XilZ-N0RWYxm0nDLs1dy1lBv" TargetMode="External"/><Relationship Id="rId1216" Type="http://schemas.openxmlformats.org/officeDocument/2006/relationships/hyperlink" Target="https://drive.google.com/uc?id=1l4kepT60XilZ-N0RWYxm0nDLs1dy1lBv" TargetMode="External"/><Relationship Id="rId1423" Type="http://schemas.openxmlformats.org/officeDocument/2006/relationships/hyperlink" Target="https://drive.google.com/uc?id=1l4kepT60XilZ-N0RWYxm0nDLs1dy1lBv" TargetMode="External"/><Relationship Id="rId1630" Type="http://schemas.openxmlformats.org/officeDocument/2006/relationships/hyperlink" Target="https://drive.google.com/uc?id=1l4kepT60XilZ-N0RWYxm0nDLs1dy1lBv" TargetMode="External"/><Relationship Id="rId225" Type="http://schemas.openxmlformats.org/officeDocument/2006/relationships/hyperlink" Target="https://drive.google.com/uc?id=1l4kepT60XilZ-N0RWYxm0nDLs1dy1lBv" TargetMode="External"/><Relationship Id="rId432" Type="http://schemas.openxmlformats.org/officeDocument/2006/relationships/hyperlink" Target="https://drive.google.com/uc?id=1l4kepT60XilZ-N0RWYxm0nDLs1dy1lBv" TargetMode="External"/><Relationship Id="rId877" Type="http://schemas.openxmlformats.org/officeDocument/2006/relationships/hyperlink" Target="https://drive.google.com/uc?id=1l4kepT60XilZ-N0RWYxm0nDLs1dy1lBv" TargetMode="External"/><Relationship Id="rId1062" Type="http://schemas.openxmlformats.org/officeDocument/2006/relationships/hyperlink" Target="https://drive.google.com/uc?id=1NomCwrooTXuSXSFi76mfUJmFvUn5BvOG" TargetMode="External"/><Relationship Id="rId1728" Type="http://schemas.openxmlformats.org/officeDocument/2006/relationships/hyperlink" Target="https://drive.google.com/uc?id=1l4kepT60XilZ-N0RWYxm0nDLs1dy1lBv" TargetMode="External"/><Relationship Id="rId737" Type="http://schemas.openxmlformats.org/officeDocument/2006/relationships/hyperlink" Target="https://drive.google.com/uc?id=1NomCwrooTXuSXSFi76mfUJmFvUn5BvOG" TargetMode="External"/><Relationship Id="rId944" Type="http://schemas.openxmlformats.org/officeDocument/2006/relationships/hyperlink" Target="https://drive.google.com/uc?id=1GSrGhM-l6ZApa42icWpAVOST6fwhnTFC" TargetMode="External"/><Relationship Id="rId1367" Type="http://schemas.openxmlformats.org/officeDocument/2006/relationships/hyperlink" Target="https://drive.google.com/uc?id=1l4kepT60XilZ-N0RWYxm0nDLs1dy1lBv" TargetMode="External"/><Relationship Id="rId1574" Type="http://schemas.openxmlformats.org/officeDocument/2006/relationships/hyperlink" Target="https://drive.google.com/uc?id=1NomCwrooTXuSXSFi76mfUJmFvUn5BvOG" TargetMode="External"/><Relationship Id="rId73" Type="http://schemas.openxmlformats.org/officeDocument/2006/relationships/hyperlink" Target="https://drive.google.com/uc?id=1GSrGhM-l6ZApa42icWpAVOST6fwhnTFC" TargetMode="External"/><Relationship Id="rId169" Type="http://schemas.openxmlformats.org/officeDocument/2006/relationships/hyperlink" Target="https://drive.google.com/uc?id=1l4kepT60XilZ-N0RWYxm0nDLs1dy1lBv" TargetMode="External"/><Relationship Id="rId376" Type="http://schemas.openxmlformats.org/officeDocument/2006/relationships/hyperlink" Target="https://drive.google.com/uc?id=1l4kepT60XilZ-N0RWYxm0nDLs1dy1lBv" TargetMode="External"/><Relationship Id="rId583" Type="http://schemas.openxmlformats.org/officeDocument/2006/relationships/hyperlink" Target="https://drive.google.com/uc?id=1NomCwrooTXuSXSFi76mfUJmFvUn5BvOG" TargetMode="External"/><Relationship Id="rId790" Type="http://schemas.openxmlformats.org/officeDocument/2006/relationships/hyperlink" Target="https://drive.google.com/uc?id=1l4kepT60XilZ-N0RWYxm0nDLs1dy1lBv" TargetMode="External"/><Relationship Id="rId804" Type="http://schemas.openxmlformats.org/officeDocument/2006/relationships/hyperlink" Target="https://drive.google.com/uc?id=1NomCwrooTXuSXSFi76mfUJmFvUn5BvOG" TargetMode="External"/><Relationship Id="rId1227" Type="http://schemas.openxmlformats.org/officeDocument/2006/relationships/hyperlink" Target="https://drive.google.com/uc?id=1l4kepT60XilZ-N0RWYxm0nDLs1dy1lBv" TargetMode="External"/><Relationship Id="rId1434" Type="http://schemas.openxmlformats.org/officeDocument/2006/relationships/hyperlink" Target="https://drive.google.com/uc?id=1l4kepT60XilZ-N0RWYxm0nDLs1dy1lBv" TargetMode="External"/><Relationship Id="rId1641" Type="http://schemas.openxmlformats.org/officeDocument/2006/relationships/hyperlink" Target="https://drive.google.com/uc?id=1l4kepT60XilZ-N0RWYxm0nDLs1dy1lBv" TargetMode="External"/><Relationship Id="rId4" Type="http://schemas.openxmlformats.org/officeDocument/2006/relationships/hyperlink" Target="https://drive.google.com/uc?id=1NomCwrooTXuSXSFi76mfUJmFvUn5BvOG" TargetMode="External"/><Relationship Id="rId236" Type="http://schemas.openxmlformats.org/officeDocument/2006/relationships/hyperlink" Target="https://drive.google.com/uc?id=1NomCwrooTXuSXSFi76mfUJmFvUn5BvOG" TargetMode="External"/><Relationship Id="rId443" Type="http://schemas.openxmlformats.org/officeDocument/2006/relationships/hyperlink" Target="https://drive.google.com/uc?id=1l4kepT60XilZ-N0RWYxm0nDLs1dy1lBv" TargetMode="External"/><Relationship Id="rId650" Type="http://schemas.openxmlformats.org/officeDocument/2006/relationships/hyperlink" Target="https://drive.google.com/uc?id=1l4kepT60XilZ-N0RWYxm0nDLs1dy1lBv" TargetMode="External"/><Relationship Id="rId888" Type="http://schemas.openxmlformats.org/officeDocument/2006/relationships/hyperlink" Target="https://drive.google.com/uc?id=1NomCwrooTXuSXSFi76mfUJmFvUn5BvOG" TargetMode="External"/><Relationship Id="rId1073" Type="http://schemas.openxmlformats.org/officeDocument/2006/relationships/hyperlink" Target="https://drive.google.com/uc?id=1GSrGhM-l6ZApa42icWpAVOST6fwhnTFC" TargetMode="External"/><Relationship Id="rId1280" Type="http://schemas.openxmlformats.org/officeDocument/2006/relationships/hyperlink" Target="https://drive.google.com/uc?id=1l4kepT60XilZ-N0RWYxm0nDLs1dy1lBv" TargetMode="External"/><Relationship Id="rId1501" Type="http://schemas.openxmlformats.org/officeDocument/2006/relationships/hyperlink" Target="https://drive.google.com/uc?id=1NomCwrooTXuSXSFi76mfUJmFvUn5BvOG" TargetMode="External"/><Relationship Id="rId1739" Type="http://schemas.openxmlformats.org/officeDocument/2006/relationships/hyperlink" Target="https://drive.google.com/uc?id=1l4kepT60XilZ-N0RWYxm0nDLs1dy1lBv" TargetMode="External"/><Relationship Id="rId303" Type="http://schemas.openxmlformats.org/officeDocument/2006/relationships/hyperlink" Target="https://drive.google.com/uc?id=1l4kepT60XilZ-N0RWYxm0nDLs1dy1lBv" TargetMode="External"/><Relationship Id="rId748" Type="http://schemas.openxmlformats.org/officeDocument/2006/relationships/hyperlink" Target="https://drive.google.com/uc?id=1l4kepT60XilZ-N0RWYxm0nDLs1dy1lBv" TargetMode="External"/><Relationship Id="rId955" Type="http://schemas.openxmlformats.org/officeDocument/2006/relationships/hyperlink" Target="https://drive.google.com/uc?id=1l4kepT60XilZ-N0RWYxm0nDLs1dy1lBv" TargetMode="External"/><Relationship Id="rId1140" Type="http://schemas.openxmlformats.org/officeDocument/2006/relationships/hyperlink" Target="https://drive.google.com/uc?id=1NomCwrooTXuSXSFi76mfUJmFvUn5BvOG" TargetMode="External"/><Relationship Id="rId1378" Type="http://schemas.openxmlformats.org/officeDocument/2006/relationships/hyperlink" Target="https://drive.google.com/uc?id=1l4kepT60XilZ-N0RWYxm0nDLs1dy1lBv" TargetMode="External"/><Relationship Id="rId1585" Type="http://schemas.openxmlformats.org/officeDocument/2006/relationships/hyperlink" Target="https://drive.google.com/uc?id=1NomCwrooTXuSXSFi76mfUJmFvUn5BvOG" TargetMode="External"/><Relationship Id="rId84" Type="http://schemas.openxmlformats.org/officeDocument/2006/relationships/hyperlink" Target="https://drive.google.com/uc?id=1GSrGhM-l6ZApa42icWpAVOST6fwhnTFC" TargetMode="External"/><Relationship Id="rId387" Type="http://schemas.openxmlformats.org/officeDocument/2006/relationships/hyperlink" Target="https://drive.google.com/uc?id=1l4kepT60XilZ-N0RWYxm0nDLs1dy1lBv" TargetMode="External"/><Relationship Id="rId510" Type="http://schemas.openxmlformats.org/officeDocument/2006/relationships/hyperlink" Target="https://drive.google.com/uc?id=1l4kepT60XilZ-N0RWYxm0nDLs1dy1lBv" TargetMode="External"/><Relationship Id="rId594" Type="http://schemas.openxmlformats.org/officeDocument/2006/relationships/hyperlink" Target="https://drive.google.com/uc?id=1l4kepT60XilZ-N0RWYxm0nDLs1dy1lBv" TargetMode="External"/><Relationship Id="rId608" Type="http://schemas.openxmlformats.org/officeDocument/2006/relationships/hyperlink" Target="https://drive.google.com/uc?id=1NomCwrooTXuSXSFi76mfUJmFvUn5BvOG" TargetMode="External"/><Relationship Id="rId815" Type="http://schemas.openxmlformats.org/officeDocument/2006/relationships/hyperlink" Target="https://drive.google.com/uc?id=1NomCwrooTXuSXSFi76mfUJmFvUn5BvOG" TargetMode="External"/><Relationship Id="rId1238" Type="http://schemas.openxmlformats.org/officeDocument/2006/relationships/hyperlink" Target="https://drive.google.com/uc?id=1l4kepT60XilZ-N0RWYxm0nDLs1dy1lBv" TargetMode="External"/><Relationship Id="rId1445" Type="http://schemas.openxmlformats.org/officeDocument/2006/relationships/hyperlink" Target="https://drive.google.com/uc?id=1l4kepT60XilZ-N0RWYxm0nDLs1dy1lBv" TargetMode="External"/><Relationship Id="rId1652" Type="http://schemas.openxmlformats.org/officeDocument/2006/relationships/hyperlink" Target="https://drive.google.com/uc?id=1GSrGhM-l6ZApa42icWpAVOST6fwhnTFC" TargetMode="External"/><Relationship Id="rId247" Type="http://schemas.openxmlformats.org/officeDocument/2006/relationships/hyperlink" Target="https://drive.google.com/uc?id=1GSrGhM-l6ZApa42icWpAVOST6fwhnTFC" TargetMode="External"/><Relationship Id="rId899" Type="http://schemas.openxmlformats.org/officeDocument/2006/relationships/hyperlink" Target="https://drive.google.com/uc?id=1NomCwrooTXuSXSFi76mfUJmFvUn5BvOG" TargetMode="External"/><Relationship Id="rId1000" Type="http://schemas.openxmlformats.org/officeDocument/2006/relationships/hyperlink" Target="https://drive.google.com/uc?id=1NomCwrooTXuSXSFi76mfUJmFvUn5BvOG" TargetMode="External"/><Relationship Id="rId1084" Type="http://schemas.openxmlformats.org/officeDocument/2006/relationships/hyperlink" Target="https://drive.google.com/uc?id=1NomCwrooTXuSXSFi76mfUJmFvUn5BvOG" TargetMode="External"/><Relationship Id="rId1305" Type="http://schemas.openxmlformats.org/officeDocument/2006/relationships/hyperlink" Target="https://drive.google.com/uc?id=1l4kepT60XilZ-N0RWYxm0nDLs1dy1lBv" TargetMode="External"/><Relationship Id="rId107" Type="http://schemas.openxmlformats.org/officeDocument/2006/relationships/hyperlink" Target="https://drive.google.com/uc?id=1NomCwrooTXuSXSFi76mfUJmFvUn5BvOG" TargetMode="External"/><Relationship Id="rId454" Type="http://schemas.openxmlformats.org/officeDocument/2006/relationships/hyperlink" Target="https://drive.google.com/uc?id=1l4kepT60XilZ-N0RWYxm0nDLs1dy1lBv" TargetMode="External"/><Relationship Id="rId661" Type="http://schemas.openxmlformats.org/officeDocument/2006/relationships/hyperlink" Target="https://drive.google.com/uc?id=1GSrGhM-l6ZApa42icWpAVOST6fwhnTFC" TargetMode="External"/><Relationship Id="rId759" Type="http://schemas.openxmlformats.org/officeDocument/2006/relationships/hyperlink" Target="https://drive.google.com/uc?id=1l4kepT60XilZ-N0RWYxm0nDLs1dy1lBv" TargetMode="External"/><Relationship Id="rId966" Type="http://schemas.openxmlformats.org/officeDocument/2006/relationships/hyperlink" Target="https://drive.google.com/uc?id=1l4kepT60XilZ-N0RWYxm0nDLs1dy1lBv" TargetMode="External"/><Relationship Id="rId1291" Type="http://schemas.openxmlformats.org/officeDocument/2006/relationships/hyperlink" Target="https://drive.google.com/uc?id=1l4kepT60XilZ-N0RWYxm0nDLs1dy1lBv" TargetMode="External"/><Relationship Id="rId1389" Type="http://schemas.openxmlformats.org/officeDocument/2006/relationships/hyperlink" Target="https://drive.google.com/uc?id=1l4kepT60XilZ-N0RWYxm0nDLs1dy1lBv" TargetMode="External"/><Relationship Id="rId1512" Type="http://schemas.openxmlformats.org/officeDocument/2006/relationships/hyperlink" Target="https://drive.google.com/uc?id=1l4kepT60XilZ-N0RWYxm0nDLs1dy1lBv" TargetMode="External"/><Relationship Id="rId1596" Type="http://schemas.openxmlformats.org/officeDocument/2006/relationships/hyperlink" Target="https://drive.google.com/uc?id=1NomCwrooTXuSXSFi76mfUJmFvUn5BvOG" TargetMode="External"/><Relationship Id="rId11" Type="http://schemas.openxmlformats.org/officeDocument/2006/relationships/hyperlink" Target="https://drive.google.com/uc?id=1NomCwrooTXuSXSFi76mfUJmFvUn5BvOG" TargetMode="External"/><Relationship Id="rId314" Type="http://schemas.openxmlformats.org/officeDocument/2006/relationships/hyperlink" Target="https://drive.google.com/uc?id=1GSrGhM-l6ZApa42icWpAVOST6fwhnTFC" TargetMode="External"/><Relationship Id="rId398" Type="http://schemas.openxmlformats.org/officeDocument/2006/relationships/hyperlink" Target="https://drive.google.com/uc?id=1l4kepT60XilZ-N0RWYxm0nDLs1dy1lBv" TargetMode="External"/><Relationship Id="rId521" Type="http://schemas.openxmlformats.org/officeDocument/2006/relationships/hyperlink" Target="https://drive.google.com/uc?id=1l4kepT60XilZ-N0RWYxm0nDLs1dy1lBv" TargetMode="External"/><Relationship Id="rId619" Type="http://schemas.openxmlformats.org/officeDocument/2006/relationships/hyperlink" Target="https://drive.google.com/uc?id=1GSrGhM-l6ZApa42icWpAVOST6fwhnTFC" TargetMode="External"/><Relationship Id="rId1151" Type="http://schemas.openxmlformats.org/officeDocument/2006/relationships/hyperlink" Target="https://drive.google.com/uc?id=1NomCwrooTXuSXSFi76mfUJmFvUn5BvOG" TargetMode="External"/><Relationship Id="rId1249" Type="http://schemas.openxmlformats.org/officeDocument/2006/relationships/hyperlink" Target="https://drive.google.com/uc?id=1l4kepT60XilZ-N0RWYxm0nDLs1dy1lBv" TargetMode="External"/><Relationship Id="rId95" Type="http://schemas.openxmlformats.org/officeDocument/2006/relationships/hyperlink" Target="https://drive.google.com/uc?id=1GSrGhM-l6ZApa42icWpAVOST6fwhnTFC" TargetMode="External"/><Relationship Id="rId160" Type="http://schemas.openxmlformats.org/officeDocument/2006/relationships/hyperlink" Target="https://drive.google.com/uc?id=1l4kepT60XilZ-N0RWYxm0nDLs1dy1lBv" TargetMode="External"/><Relationship Id="rId826" Type="http://schemas.openxmlformats.org/officeDocument/2006/relationships/hyperlink" Target="https://drive.google.com/uc?id=1l4kepT60XilZ-N0RWYxm0nDLs1dy1lBv" TargetMode="External"/><Relationship Id="rId1011" Type="http://schemas.openxmlformats.org/officeDocument/2006/relationships/hyperlink" Target="https://drive.google.com/uc?id=1NomCwrooTXuSXSFi76mfUJmFvUn5BvOG" TargetMode="External"/><Relationship Id="rId1109" Type="http://schemas.openxmlformats.org/officeDocument/2006/relationships/hyperlink" Target="https://drive.google.com/uc?id=1l4kepT60XilZ-N0RWYxm0nDLs1dy1lBv" TargetMode="External"/><Relationship Id="rId1456" Type="http://schemas.openxmlformats.org/officeDocument/2006/relationships/hyperlink" Target="https://drive.google.com/uc?id=1l4kepT60XilZ-N0RWYxm0nDLs1dy1lBv" TargetMode="External"/><Relationship Id="rId1663" Type="http://schemas.openxmlformats.org/officeDocument/2006/relationships/hyperlink" Target="https://drive.google.com/uc?id=1GSrGhM-l6ZApa42icWpAVOST6fwhnTFC" TargetMode="External"/><Relationship Id="rId258" Type="http://schemas.openxmlformats.org/officeDocument/2006/relationships/hyperlink" Target="https://drive.google.com/uc?id=1GSrGhM-l6ZApa42icWpAVOST6fwhnTFC" TargetMode="External"/><Relationship Id="rId465" Type="http://schemas.openxmlformats.org/officeDocument/2006/relationships/hyperlink" Target="https://drive.google.com/uc?id=1NomCwrooTXuSXSFi76mfUJmFvUn5BvOG" TargetMode="External"/><Relationship Id="rId672" Type="http://schemas.openxmlformats.org/officeDocument/2006/relationships/hyperlink" Target="https://drive.google.com/uc?id=1NomCwrooTXuSXSFi76mfUJmFvUn5BvOG" TargetMode="External"/><Relationship Id="rId1095" Type="http://schemas.openxmlformats.org/officeDocument/2006/relationships/hyperlink" Target="https://drive.google.com/uc?id=1NomCwrooTXuSXSFi76mfUJmFvUn5BvOG" TargetMode="External"/><Relationship Id="rId1316" Type="http://schemas.openxmlformats.org/officeDocument/2006/relationships/hyperlink" Target="https://drive.google.com/uc?id=1l4kepT60XilZ-N0RWYxm0nDLs1dy1lBv" TargetMode="External"/><Relationship Id="rId1523" Type="http://schemas.openxmlformats.org/officeDocument/2006/relationships/hyperlink" Target="https://drive.google.com/uc?id=1l4kepT60XilZ-N0RWYxm0nDLs1dy1lBv" TargetMode="External"/><Relationship Id="rId1730" Type="http://schemas.openxmlformats.org/officeDocument/2006/relationships/hyperlink" Target="https://drive.google.com/uc?id=1l4kepT60XilZ-N0RWYxm0nDLs1dy1lBv" TargetMode="External"/><Relationship Id="rId22" Type="http://schemas.openxmlformats.org/officeDocument/2006/relationships/hyperlink" Target="https://drive.google.com/uc?id=1GSrGhM-l6ZApa42icWpAVOST6fwhnTFC" TargetMode="External"/><Relationship Id="rId118" Type="http://schemas.openxmlformats.org/officeDocument/2006/relationships/hyperlink" Target="https://drive.google.com/uc?id=1NomCwrooTXuSXSFi76mfUJmFvUn5BvOG" TargetMode="External"/><Relationship Id="rId325" Type="http://schemas.openxmlformats.org/officeDocument/2006/relationships/hyperlink" Target="https://drive.google.com/uc?id=1NomCwrooTXuSXSFi76mfUJmFvUn5BvOG" TargetMode="External"/><Relationship Id="rId532" Type="http://schemas.openxmlformats.org/officeDocument/2006/relationships/hyperlink" Target="https://drive.google.com/uc?id=1GSrGhM-l6ZApa42icWpAVOST6fwhnTFC" TargetMode="External"/><Relationship Id="rId977" Type="http://schemas.openxmlformats.org/officeDocument/2006/relationships/hyperlink" Target="https://drive.google.com/uc?id=1NomCwrooTXuSXSFi76mfUJmFvUn5BvOG" TargetMode="External"/><Relationship Id="rId1162" Type="http://schemas.openxmlformats.org/officeDocument/2006/relationships/hyperlink" Target="https://drive.google.com/uc?id=1NomCwrooTXuSXSFi76mfUJmFvUn5BvOG" TargetMode="External"/><Relationship Id="rId171" Type="http://schemas.openxmlformats.org/officeDocument/2006/relationships/hyperlink" Target="https://drive.google.com/uc?id=1l4kepT60XilZ-N0RWYxm0nDLs1dy1lBv" TargetMode="External"/><Relationship Id="rId837" Type="http://schemas.openxmlformats.org/officeDocument/2006/relationships/hyperlink" Target="https://drive.google.com/uc?id=1l4kepT60XilZ-N0RWYxm0nDLs1dy1lBv" TargetMode="External"/><Relationship Id="rId1022" Type="http://schemas.openxmlformats.org/officeDocument/2006/relationships/hyperlink" Target="https://drive.google.com/uc?id=1l4kepT60XilZ-N0RWYxm0nDLs1dy1lBv" TargetMode="External"/><Relationship Id="rId1467" Type="http://schemas.openxmlformats.org/officeDocument/2006/relationships/hyperlink" Target="https://drive.google.com/uc?id=1l4kepT60XilZ-N0RWYxm0nDLs1dy1lBv" TargetMode="External"/><Relationship Id="rId1674" Type="http://schemas.openxmlformats.org/officeDocument/2006/relationships/hyperlink" Target="https://drive.google.com/uc?id=1NomCwrooTXuSXSFi76mfUJmFvUn5BvOG" TargetMode="External"/><Relationship Id="rId269" Type="http://schemas.openxmlformats.org/officeDocument/2006/relationships/hyperlink" Target="https://drive.google.com/uc?id=1GSrGhM-l6ZApa42icWpAVOST6fwhnTFC" TargetMode="External"/><Relationship Id="rId476" Type="http://schemas.openxmlformats.org/officeDocument/2006/relationships/hyperlink" Target="https://drive.google.com/uc?id=1NomCwrooTXuSXSFi76mfUJmFvUn5BvOG" TargetMode="External"/><Relationship Id="rId683" Type="http://schemas.openxmlformats.org/officeDocument/2006/relationships/hyperlink" Target="https://drive.google.com/uc?id=1NomCwrooTXuSXSFi76mfUJmFvUn5BvOG" TargetMode="External"/><Relationship Id="rId890" Type="http://schemas.openxmlformats.org/officeDocument/2006/relationships/hyperlink" Target="https://drive.google.com/uc?id=1NomCwrooTXuSXSFi76mfUJmFvUn5BvOG" TargetMode="External"/><Relationship Id="rId904" Type="http://schemas.openxmlformats.org/officeDocument/2006/relationships/hyperlink" Target="https://drive.google.com/uc?id=1GSrGhM-l6ZApa42icWpAVOST6fwhnTFC" TargetMode="External"/><Relationship Id="rId1327" Type="http://schemas.openxmlformats.org/officeDocument/2006/relationships/hyperlink" Target="https://drive.google.com/uc?id=1l4kepT60XilZ-N0RWYxm0nDLs1dy1lBv" TargetMode="External"/><Relationship Id="rId1534" Type="http://schemas.openxmlformats.org/officeDocument/2006/relationships/hyperlink" Target="https://drive.google.com/uc?id=1l4kepT60XilZ-N0RWYxm0nDLs1dy1lBv" TargetMode="External"/><Relationship Id="rId1741" Type="http://schemas.openxmlformats.org/officeDocument/2006/relationships/hyperlink" Target="https://drive.google.com/uc?id=1l4kepT60XilZ-N0RWYxm0nDLs1dy1lBv" TargetMode="External"/><Relationship Id="rId33" Type="http://schemas.openxmlformats.org/officeDocument/2006/relationships/hyperlink" Target="https://drive.google.com/uc?id=1GSrGhM-l6ZApa42icWpAVOST6fwhnTFC" TargetMode="External"/><Relationship Id="rId129" Type="http://schemas.openxmlformats.org/officeDocument/2006/relationships/hyperlink" Target="https://drive.google.com/uc?id=1GSrGhM-l6ZApa42icWpAVOST6fwhnTFC" TargetMode="External"/><Relationship Id="rId336" Type="http://schemas.openxmlformats.org/officeDocument/2006/relationships/hyperlink" Target="https://drive.google.com/uc?id=1NomCwrooTXuSXSFi76mfUJmFvUn5BvOG" TargetMode="External"/><Relationship Id="rId543" Type="http://schemas.openxmlformats.org/officeDocument/2006/relationships/hyperlink" Target="https://drive.google.com/uc?id=1GSrGhM-l6ZApa42icWpAVOST6fwhnTFC" TargetMode="External"/><Relationship Id="rId988" Type="http://schemas.openxmlformats.org/officeDocument/2006/relationships/hyperlink" Target="https://drive.google.com/uc?id=1NomCwrooTXuSXSFi76mfUJmFvUn5BvOG" TargetMode="External"/><Relationship Id="rId1173" Type="http://schemas.openxmlformats.org/officeDocument/2006/relationships/hyperlink" Target="https://drive.google.com/uc?id=1l4kepT60XilZ-N0RWYxm0nDLs1dy1lBv" TargetMode="External"/><Relationship Id="rId1380" Type="http://schemas.openxmlformats.org/officeDocument/2006/relationships/hyperlink" Target="https://drive.google.com/uc?id=1l4kepT60XilZ-N0RWYxm0nDLs1dy1lBv" TargetMode="External"/><Relationship Id="rId1601" Type="http://schemas.openxmlformats.org/officeDocument/2006/relationships/hyperlink" Target="https://drive.google.com/uc?id=1NomCwrooTXuSXSFi76mfUJmFvUn5BvOG" TargetMode="External"/><Relationship Id="rId182" Type="http://schemas.openxmlformats.org/officeDocument/2006/relationships/hyperlink" Target="https://drive.google.com/uc?id=1NomCwrooTXuSXSFi76mfUJmFvUn5BvOG" TargetMode="External"/><Relationship Id="rId403" Type="http://schemas.openxmlformats.org/officeDocument/2006/relationships/hyperlink" Target="https://drive.google.com/uc?id=1l4kepT60XilZ-N0RWYxm0nDLs1dy1lBv" TargetMode="External"/><Relationship Id="rId750" Type="http://schemas.openxmlformats.org/officeDocument/2006/relationships/hyperlink" Target="https://drive.google.com/uc?id=1l4kepT60XilZ-N0RWYxm0nDLs1dy1lBv" TargetMode="External"/><Relationship Id="rId848" Type="http://schemas.openxmlformats.org/officeDocument/2006/relationships/hyperlink" Target="https://drive.google.com/uc?id=1l4kepT60XilZ-N0RWYxm0nDLs1dy1lBv" TargetMode="External"/><Relationship Id="rId1033" Type="http://schemas.openxmlformats.org/officeDocument/2006/relationships/hyperlink" Target="https://drive.google.com/uc?id=1NomCwrooTXuSXSFi76mfUJmFvUn5BvOG" TargetMode="External"/><Relationship Id="rId1478" Type="http://schemas.openxmlformats.org/officeDocument/2006/relationships/hyperlink" Target="https://drive.google.com/uc?id=1NomCwrooTXuSXSFi76mfUJmFvUn5BvOG" TargetMode="External"/><Relationship Id="rId1685" Type="http://schemas.openxmlformats.org/officeDocument/2006/relationships/hyperlink" Target="https://drive.google.com/uc?id=1NomCwrooTXuSXSFi76mfUJmFvUn5BvOG" TargetMode="External"/><Relationship Id="rId487" Type="http://schemas.openxmlformats.org/officeDocument/2006/relationships/hyperlink" Target="https://drive.google.com/uc?id=1l4kepT60XilZ-N0RWYxm0nDLs1dy1lBv" TargetMode="External"/><Relationship Id="rId610" Type="http://schemas.openxmlformats.org/officeDocument/2006/relationships/hyperlink" Target="https://drive.google.com/uc?id=1l4kepT60XilZ-N0RWYxm0nDLs1dy1lBv" TargetMode="External"/><Relationship Id="rId694" Type="http://schemas.openxmlformats.org/officeDocument/2006/relationships/hyperlink" Target="https://drive.google.com/uc?id=1GSrGhM-l6ZApa42icWpAVOST6fwhnTFC" TargetMode="External"/><Relationship Id="rId708" Type="http://schemas.openxmlformats.org/officeDocument/2006/relationships/hyperlink" Target="https://drive.google.com/uc?id=1GSrGhM-l6ZApa42icWpAVOST6fwhnTFC" TargetMode="External"/><Relationship Id="rId915" Type="http://schemas.openxmlformats.org/officeDocument/2006/relationships/hyperlink" Target="https://drive.google.com/uc?id=1l4kepT60XilZ-N0RWYxm0nDLs1dy1lBv" TargetMode="External"/><Relationship Id="rId1240" Type="http://schemas.openxmlformats.org/officeDocument/2006/relationships/hyperlink" Target="https://drive.google.com/uc?id=1l4kepT60XilZ-N0RWYxm0nDLs1dy1lBv" TargetMode="External"/><Relationship Id="rId1338" Type="http://schemas.openxmlformats.org/officeDocument/2006/relationships/hyperlink" Target="https://drive.google.com/uc?id=1NomCwrooTXuSXSFi76mfUJmFvUn5BvOG" TargetMode="External"/><Relationship Id="rId1545" Type="http://schemas.openxmlformats.org/officeDocument/2006/relationships/hyperlink" Target="https://drive.google.com/uc?id=1l4kepT60XilZ-N0RWYxm0nDLs1dy1lBv" TargetMode="External"/><Relationship Id="rId347" Type="http://schemas.openxmlformats.org/officeDocument/2006/relationships/hyperlink" Target="https://drive.google.com/uc?id=1NomCwrooTXuSXSFi76mfUJmFvUn5BvOG" TargetMode="External"/><Relationship Id="rId999" Type="http://schemas.openxmlformats.org/officeDocument/2006/relationships/hyperlink" Target="https://drive.google.com/uc?id=1NomCwrooTXuSXSFi76mfUJmFvUn5BvOG" TargetMode="External"/><Relationship Id="rId1100" Type="http://schemas.openxmlformats.org/officeDocument/2006/relationships/hyperlink" Target="https://drive.google.com/uc?id=1l4kepT60XilZ-N0RWYxm0nDLs1dy1lBv" TargetMode="External"/><Relationship Id="rId1184" Type="http://schemas.openxmlformats.org/officeDocument/2006/relationships/hyperlink" Target="https://drive.google.com/uc?id=1l4kepT60XilZ-N0RWYxm0nDLs1dy1lBv" TargetMode="External"/><Relationship Id="rId1405" Type="http://schemas.openxmlformats.org/officeDocument/2006/relationships/hyperlink" Target="https://drive.google.com/uc?id=1l4kepT60XilZ-N0RWYxm0nDLs1dy1lBv" TargetMode="External"/><Relationship Id="rId44" Type="http://schemas.openxmlformats.org/officeDocument/2006/relationships/hyperlink" Target="https://drive.google.com/uc?id=1l4kepT60XilZ-N0RWYxm0nDLs1dy1lBv" TargetMode="External"/><Relationship Id="rId554" Type="http://schemas.openxmlformats.org/officeDocument/2006/relationships/hyperlink" Target="https://drive.google.com/uc?id=1NomCwrooTXuSXSFi76mfUJmFvUn5BvOG" TargetMode="External"/><Relationship Id="rId761" Type="http://schemas.openxmlformats.org/officeDocument/2006/relationships/hyperlink" Target="https://drive.google.com/uc?id=1l4kepT60XilZ-N0RWYxm0nDLs1dy1lBv" TargetMode="External"/><Relationship Id="rId859" Type="http://schemas.openxmlformats.org/officeDocument/2006/relationships/hyperlink" Target="https://drive.google.com/uc?id=1l4kepT60XilZ-N0RWYxm0nDLs1dy1lBv" TargetMode="External"/><Relationship Id="rId1391" Type="http://schemas.openxmlformats.org/officeDocument/2006/relationships/hyperlink" Target="https://drive.google.com/uc?id=1l4kepT60XilZ-N0RWYxm0nDLs1dy1lBv" TargetMode="External"/><Relationship Id="rId1489" Type="http://schemas.openxmlformats.org/officeDocument/2006/relationships/hyperlink" Target="https://drive.google.com/uc?id=1NomCwrooTXuSXSFi76mfUJmFvUn5BvOG" TargetMode="External"/><Relationship Id="rId1612" Type="http://schemas.openxmlformats.org/officeDocument/2006/relationships/hyperlink" Target="https://drive.google.com/uc?id=1l4kepT60XilZ-N0RWYxm0nDLs1dy1lBv" TargetMode="External"/><Relationship Id="rId1696" Type="http://schemas.openxmlformats.org/officeDocument/2006/relationships/hyperlink" Target="https://drive.google.com/uc?id=1NomCwrooTXuSXSFi76mfUJmFvUn5BvOG" TargetMode="External"/><Relationship Id="rId193" Type="http://schemas.openxmlformats.org/officeDocument/2006/relationships/hyperlink" Target="https://drive.google.com/uc?id=1GSrGhM-l6ZApa42icWpAVOST6fwhnTFC" TargetMode="External"/><Relationship Id="rId207" Type="http://schemas.openxmlformats.org/officeDocument/2006/relationships/hyperlink" Target="https://drive.google.com/uc?id=1GSrGhM-l6ZApa42icWpAVOST6fwhnTFC" TargetMode="External"/><Relationship Id="rId414" Type="http://schemas.openxmlformats.org/officeDocument/2006/relationships/hyperlink" Target="https://drive.google.com/uc?id=1NomCwrooTXuSXSFi76mfUJmFvUn5BvOG" TargetMode="External"/><Relationship Id="rId498" Type="http://schemas.openxmlformats.org/officeDocument/2006/relationships/hyperlink" Target="https://drive.google.com/uc?id=1NomCwrooTXuSXSFi76mfUJmFvUn5BvOG" TargetMode="External"/><Relationship Id="rId621" Type="http://schemas.openxmlformats.org/officeDocument/2006/relationships/hyperlink" Target="https://drive.google.com/uc?id=1GSrGhM-l6ZApa42icWpAVOST6fwhnTFC" TargetMode="External"/><Relationship Id="rId1044" Type="http://schemas.openxmlformats.org/officeDocument/2006/relationships/hyperlink" Target="https://drive.google.com/uc?id=1NomCwrooTXuSXSFi76mfUJmFvUn5BvOG" TargetMode="External"/><Relationship Id="rId1251" Type="http://schemas.openxmlformats.org/officeDocument/2006/relationships/hyperlink" Target="https://drive.google.com/uc?id=1l4kepT60XilZ-N0RWYxm0nDLs1dy1lBv" TargetMode="External"/><Relationship Id="rId1349" Type="http://schemas.openxmlformats.org/officeDocument/2006/relationships/hyperlink" Target="https://drive.google.com/uc?id=1NomCwrooTXuSXSFi76mfUJmFvUn5BvOG" TargetMode="External"/><Relationship Id="rId260" Type="http://schemas.openxmlformats.org/officeDocument/2006/relationships/hyperlink" Target="https://drive.google.com/uc?id=1GSrGhM-l6ZApa42icWpAVOST6fwhnTFC" TargetMode="External"/><Relationship Id="rId719" Type="http://schemas.openxmlformats.org/officeDocument/2006/relationships/hyperlink" Target="https://drive.google.com/uc?id=1NomCwrooTXuSXSFi76mfUJmFvUn5BvOG" TargetMode="External"/><Relationship Id="rId926" Type="http://schemas.openxmlformats.org/officeDocument/2006/relationships/hyperlink" Target="https://drive.google.com/uc?id=1l4kepT60XilZ-N0RWYxm0nDLs1dy1lBv" TargetMode="External"/><Relationship Id="rId1111" Type="http://schemas.openxmlformats.org/officeDocument/2006/relationships/hyperlink" Target="https://drive.google.com/uc?id=1l4kepT60XilZ-N0RWYxm0nDLs1dy1lBv" TargetMode="External"/><Relationship Id="rId1556" Type="http://schemas.openxmlformats.org/officeDocument/2006/relationships/hyperlink" Target="https://drive.google.com/uc?id=1l4kepT60XilZ-N0RWYxm0nDLs1dy1lBv" TargetMode="External"/><Relationship Id="rId55" Type="http://schemas.openxmlformats.org/officeDocument/2006/relationships/hyperlink" Target="https://drive.google.com/uc?id=1GSrGhM-l6ZApa42icWpAVOST6fwhnTFC" TargetMode="External"/><Relationship Id="rId120" Type="http://schemas.openxmlformats.org/officeDocument/2006/relationships/hyperlink" Target="https://drive.google.com/uc?id=1NomCwrooTXuSXSFi76mfUJmFvUn5BvOG" TargetMode="External"/><Relationship Id="rId358" Type="http://schemas.openxmlformats.org/officeDocument/2006/relationships/hyperlink" Target="https://drive.google.com/uc?id=1NomCwrooTXuSXSFi76mfUJmFvUn5BvOG" TargetMode="External"/><Relationship Id="rId565" Type="http://schemas.openxmlformats.org/officeDocument/2006/relationships/hyperlink" Target="https://drive.google.com/uc?id=1NomCwrooTXuSXSFi76mfUJmFvUn5BvOG" TargetMode="External"/><Relationship Id="rId772" Type="http://schemas.openxmlformats.org/officeDocument/2006/relationships/hyperlink" Target="https://drive.google.com/uc?id=1l4kepT60XilZ-N0RWYxm0nDLs1dy1lBv" TargetMode="External"/><Relationship Id="rId1195" Type="http://schemas.openxmlformats.org/officeDocument/2006/relationships/hyperlink" Target="https://drive.google.com/uc?id=1l4kepT60XilZ-N0RWYxm0nDLs1dy1lBv" TargetMode="External"/><Relationship Id="rId1209" Type="http://schemas.openxmlformats.org/officeDocument/2006/relationships/hyperlink" Target="https://drive.google.com/uc?id=1l4kepT60XilZ-N0RWYxm0nDLs1dy1lBv" TargetMode="External"/><Relationship Id="rId1416" Type="http://schemas.openxmlformats.org/officeDocument/2006/relationships/hyperlink" Target="https://drive.google.com/uc?id=1l4kepT60XilZ-N0RWYxm0nDLs1dy1lBv" TargetMode="External"/><Relationship Id="rId1623" Type="http://schemas.openxmlformats.org/officeDocument/2006/relationships/hyperlink" Target="https://drive.google.com/uc?id=1l4kepT60XilZ-N0RWYxm0nDLs1dy1lBv" TargetMode="External"/><Relationship Id="rId218" Type="http://schemas.openxmlformats.org/officeDocument/2006/relationships/hyperlink" Target="https://drive.google.com/uc?id=1NomCwrooTXuSXSFi76mfUJmFvUn5BvOG" TargetMode="External"/><Relationship Id="rId425" Type="http://schemas.openxmlformats.org/officeDocument/2006/relationships/hyperlink" Target="https://drive.google.com/uc?id=1NomCwrooTXuSXSFi76mfUJmFvUn5BvOG" TargetMode="External"/><Relationship Id="rId632" Type="http://schemas.openxmlformats.org/officeDocument/2006/relationships/hyperlink" Target="https://drive.google.com/uc?id=1GSrGhM-l6ZApa42icWpAVOST6fwhnTFC" TargetMode="External"/><Relationship Id="rId1055" Type="http://schemas.openxmlformats.org/officeDocument/2006/relationships/hyperlink" Target="https://drive.google.com/uc?id=1NomCwrooTXuSXSFi76mfUJmFvUn5BvOG" TargetMode="External"/><Relationship Id="rId1262" Type="http://schemas.openxmlformats.org/officeDocument/2006/relationships/hyperlink" Target="https://drive.google.com/uc?id=1l4kepT60XilZ-N0RWYxm0nDLs1dy1lBv" TargetMode="External"/><Relationship Id="rId271" Type="http://schemas.openxmlformats.org/officeDocument/2006/relationships/hyperlink" Target="https://drive.google.com/uc?id=1GSrGhM-l6ZApa42icWpAVOST6fwhnTFC" TargetMode="External"/><Relationship Id="rId937" Type="http://schemas.openxmlformats.org/officeDocument/2006/relationships/hyperlink" Target="https://drive.google.com/uc?id=1NomCwrooTXuSXSFi76mfUJmFvUn5BvOG" TargetMode="External"/><Relationship Id="rId1122" Type="http://schemas.openxmlformats.org/officeDocument/2006/relationships/hyperlink" Target="https://drive.google.com/uc?id=1l4kepT60XilZ-N0RWYxm0nDLs1dy1lBv" TargetMode="External"/><Relationship Id="rId1567" Type="http://schemas.openxmlformats.org/officeDocument/2006/relationships/hyperlink" Target="https://drive.google.com/uc?id=1NomCwrooTXuSXSFi76mfUJmFvUn5BvOG" TargetMode="External"/><Relationship Id="rId66" Type="http://schemas.openxmlformats.org/officeDocument/2006/relationships/hyperlink" Target="https://drive.google.com/uc?id=1l4kepT60XilZ-N0RWYxm0nDLs1dy1lBv" TargetMode="External"/><Relationship Id="rId131" Type="http://schemas.openxmlformats.org/officeDocument/2006/relationships/hyperlink" Target="https://drive.google.com/uc?id=1GSrGhM-l6ZApa42icWpAVOST6fwhnTFC" TargetMode="External"/><Relationship Id="rId369" Type="http://schemas.openxmlformats.org/officeDocument/2006/relationships/hyperlink" Target="https://drive.google.com/uc?id=1l4kepT60XilZ-N0RWYxm0nDLs1dy1lBv" TargetMode="External"/><Relationship Id="rId576" Type="http://schemas.openxmlformats.org/officeDocument/2006/relationships/hyperlink" Target="https://drive.google.com/uc?id=1GSrGhM-l6ZApa42icWpAVOST6fwhnTFC" TargetMode="External"/><Relationship Id="rId783" Type="http://schemas.openxmlformats.org/officeDocument/2006/relationships/hyperlink" Target="https://drive.google.com/uc?id=1l4kepT60XilZ-N0RWYxm0nDLs1dy1lBv" TargetMode="External"/><Relationship Id="rId990" Type="http://schemas.openxmlformats.org/officeDocument/2006/relationships/hyperlink" Target="https://drive.google.com/uc?id=1NomCwrooTXuSXSFi76mfUJmFvUn5BvOG" TargetMode="External"/><Relationship Id="rId1427" Type="http://schemas.openxmlformats.org/officeDocument/2006/relationships/hyperlink" Target="https://drive.google.com/uc?id=1l4kepT60XilZ-N0RWYxm0nDLs1dy1lBv" TargetMode="External"/><Relationship Id="rId1634" Type="http://schemas.openxmlformats.org/officeDocument/2006/relationships/hyperlink" Target="https://drive.google.com/uc?id=1l4kepT60XilZ-N0RWYxm0nDLs1dy1lBv" TargetMode="External"/><Relationship Id="rId229" Type="http://schemas.openxmlformats.org/officeDocument/2006/relationships/hyperlink" Target="https://drive.google.com/uc?id=1l4kepT60XilZ-N0RWYxm0nDLs1dy1lBv" TargetMode="External"/><Relationship Id="rId436" Type="http://schemas.openxmlformats.org/officeDocument/2006/relationships/hyperlink" Target="https://drive.google.com/uc?id=1l4kepT60XilZ-N0RWYxm0nDLs1dy1lBv" TargetMode="External"/><Relationship Id="rId643" Type="http://schemas.openxmlformats.org/officeDocument/2006/relationships/hyperlink" Target="https://drive.google.com/uc?id=1l4kepT60XilZ-N0RWYxm0nDLs1dy1lBv" TargetMode="External"/><Relationship Id="rId1066" Type="http://schemas.openxmlformats.org/officeDocument/2006/relationships/hyperlink" Target="https://drive.google.com/uc?id=1l4kepT60XilZ-N0RWYxm0nDLs1dy1lBv" TargetMode="External"/><Relationship Id="rId1273" Type="http://schemas.openxmlformats.org/officeDocument/2006/relationships/hyperlink" Target="https://drive.google.com/uc?id=1l4kepT60XilZ-N0RWYxm0nDLs1dy1lBv" TargetMode="External"/><Relationship Id="rId1480" Type="http://schemas.openxmlformats.org/officeDocument/2006/relationships/hyperlink" Target="https://drive.google.com/uc?id=1NomCwrooTXuSXSFi76mfUJmFvUn5BvOG" TargetMode="External"/><Relationship Id="rId850" Type="http://schemas.openxmlformats.org/officeDocument/2006/relationships/hyperlink" Target="https://drive.google.com/uc?id=1l4kepT60XilZ-N0RWYxm0nDLs1dy1lBv" TargetMode="External"/><Relationship Id="rId948" Type="http://schemas.openxmlformats.org/officeDocument/2006/relationships/hyperlink" Target="https://drive.google.com/uc?id=1GSrGhM-l6ZApa42icWpAVOST6fwhnTFC" TargetMode="External"/><Relationship Id="rId1133" Type="http://schemas.openxmlformats.org/officeDocument/2006/relationships/hyperlink" Target="https://drive.google.com/uc?id=1l4kepT60XilZ-N0RWYxm0nDLs1dy1lBv" TargetMode="External"/><Relationship Id="rId1578" Type="http://schemas.openxmlformats.org/officeDocument/2006/relationships/hyperlink" Target="https://drive.google.com/uc?id=1NomCwrooTXuSXSFi76mfUJmFvUn5BvOG" TargetMode="External"/><Relationship Id="rId1701" Type="http://schemas.openxmlformats.org/officeDocument/2006/relationships/hyperlink" Target="https://drive.google.com/uc?id=1NomCwrooTXuSXSFi76mfUJmFvUn5BvOG" TargetMode="External"/><Relationship Id="rId77" Type="http://schemas.openxmlformats.org/officeDocument/2006/relationships/hyperlink" Target="https://drive.google.com/uc?id=1GSrGhM-l6ZApa42icWpAVOST6fwhnTFC" TargetMode="External"/><Relationship Id="rId282" Type="http://schemas.openxmlformats.org/officeDocument/2006/relationships/hyperlink" Target="https://drive.google.com/uc?id=1GSrGhM-l6ZApa42icWpAVOST6fwhnTFC" TargetMode="External"/><Relationship Id="rId503" Type="http://schemas.openxmlformats.org/officeDocument/2006/relationships/hyperlink" Target="https://drive.google.com/uc?id=1l4kepT60XilZ-N0RWYxm0nDLs1dy1lBv" TargetMode="External"/><Relationship Id="rId587" Type="http://schemas.openxmlformats.org/officeDocument/2006/relationships/hyperlink" Target="https://drive.google.com/uc?id=1NomCwrooTXuSXSFi76mfUJmFvUn5BvOG" TargetMode="External"/><Relationship Id="rId710" Type="http://schemas.openxmlformats.org/officeDocument/2006/relationships/hyperlink" Target="https://drive.google.com/uc?id=1GSrGhM-l6ZApa42icWpAVOST6fwhnTFC" TargetMode="External"/><Relationship Id="rId808" Type="http://schemas.openxmlformats.org/officeDocument/2006/relationships/hyperlink" Target="https://drive.google.com/uc?id=1NomCwrooTXuSXSFi76mfUJmFvUn5BvOG" TargetMode="External"/><Relationship Id="rId1340" Type="http://schemas.openxmlformats.org/officeDocument/2006/relationships/hyperlink" Target="https://drive.google.com/uc?id=1NomCwrooTXuSXSFi76mfUJmFvUn5BvOG" TargetMode="External"/><Relationship Id="rId1438" Type="http://schemas.openxmlformats.org/officeDocument/2006/relationships/hyperlink" Target="https://drive.google.com/uc?id=1l4kepT60XilZ-N0RWYxm0nDLs1dy1lBv" TargetMode="External"/><Relationship Id="rId1645" Type="http://schemas.openxmlformats.org/officeDocument/2006/relationships/hyperlink" Target="https://drive.google.com/uc?id=1GSrGhM-l6ZApa42icWpAVOST6fwhnTFC" TargetMode="External"/><Relationship Id="rId8" Type="http://schemas.openxmlformats.org/officeDocument/2006/relationships/hyperlink" Target="https://drive.google.com/uc?id=1NomCwrooTXuSXSFi76mfUJmFvUn5BvOG" TargetMode="External"/><Relationship Id="rId142" Type="http://schemas.openxmlformats.org/officeDocument/2006/relationships/hyperlink" Target="https://drive.google.com/uc?id=1GSrGhM-l6ZApa42icWpAVOST6fwhnTFC" TargetMode="External"/><Relationship Id="rId447" Type="http://schemas.openxmlformats.org/officeDocument/2006/relationships/hyperlink" Target="https://drive.google.com/uc?id=1l4kepT60XilZ-N0RWYxm0nDLs1dy1lBv" TargetMode="External"/><Relationship Id="rId794" Type="http://schemas.openxmlformats.org/officeDocument/2006/relationships/hyperlink" Target="https://drive.google.com/uc?id=1l4kepT60XilZ-N0RWYxm0nDLs1dy1lBv" TargetMode="External"/><Relationship Id="rId1077" Type="http://schemas.openxmlformats.org/officeDocument/2006/relationships/hyperlink" Target="https://drive.google.com/uc?id=1GSrGhM-l6ZApa42icWpAVOST6fwhnTFC" TargetMode="External"/><Relationship Id="rId1200" Type="http://schemas.openxmlformats.org/officeDocument/2006/relationships/hyperlink" Target="https://drive.google.com/uc?id=1l4kepT60XilZ-N0RWYxm0nDLs1dy1lBv" TargetMode="External"/><Relationship Id="rId654" Type="http://schemas.openxmlformats.org/officeDocument/2006/relationships/hyperlink" Target="https://drive.google.com/uc?id=1l4kepT60XilZ-N0RWYxm0nDLs1dy1lBv" TargetMode="External"/><Relationship Id="rId861" Type="http://schemas.openxmlformats.org/officeDocument/2006/relationships/hyperlink" Target="https://drive.google.com/uc?id=1l4kepT60XilZ-N0RWYxm0nDLs1dy1lBv" TargetMode="External"/><Relationship Id="rId959" Type="http://schemas.openxmlformats.org/officeDocument/2006/relationships/hyperlink" Target="https://drive.google.com/uc?id=1l4kepT60XilZ-N0RWYxm0nDLs1dy1lBv" TargetMode="External"/><Relationship Id="rId1284" Type="http://schemas.openxmlformats.org/officeDocument/2006/relationships/hyperlink" Target="https://drive.google.com/uc?id=1l4kepT60XilZ-N0RWYxm0nDLs1dy1lBv" TargetMode="External"/><Relationship Id="rId1491" Type="http://schemas.openxmlformats.org/officeDocument/2006/relationships/hyperlink" Target="https://drive.google.com/uc?id=1NomCwrooTXuSXSFi76mfUJmFvUn5BvOG" TargetMode="External"/><Relationship Id="rId1505" Type="http://schemas.openxmlformats.org/officeDocument/2006/relationships/hyperlink" Target="https://drive.google.com/uc?id=1NomCwrooTXuSXSFi76mfUJmFvUn5BvOG" TargetMode="External"/><Relationship Id="rId1589" Type="http://schemas.openxmlformats.org/officeDocument/2006/relationships/hyperlink" Target="https://drive.google.com/uc?id=1NomCwrooTXuSXSFi76mfUJmFvUn5BvOG" TargetMode="External"/><Relationship Id="rId1712" Type="http://schemas.openxmlformats.org/officeDocument/2006/relationships/hyperlink" Target="https://drive.google.com/uc?id=1l4kepT60XilZ-N0RWYxm0nDLs1dy1lBv" TargetMode="External"/><Relationship Id="rId293" Type="http://schemas.openxmlformats.org/officeDocument/2006/relationships/hyperlink" Target="https://drive.google.com/uc?id=1NomCwrooTXuSXSFi76mfUJmFvUn5BvOG" TargetMode="External"/><Relationship Id="rId307" Type="http://schemas.openxmlformats.org/officeDocument/2006/relationships/hyperlink" Target="https://drive.google.com/uc?id=1l4kepT60XilZ-N0RWYxm0nDLs1dy1lBv" TargetMode="External"/><Relationship Id="rId514" Type="http://schemas.openxmlformats.org/officeDocument/2006/relationships/hyperlink" Target="https://drive.google.com/uc?id=1l4kepT60XilZ-N0RWYxm0nDLs1dy1lBv" TargetMode="External"/><Relationship Id="rId721" Type="http://schemas.openxmlformats.org/officeDocument/2006/relationships/hyperlink" Target="https://drive.google.com/uc?id=1NomCwrooTXuSXSFi76mfUJmFvUn5BvOG" TargetMode="External"/><Relationship Id="rId1144" Type="http://schemas.openxmlformats.org/officeDocument/2006/relationships/hyperlink" Target="https://drive.google.com/uc?id=1NomCwrooTXuSXSFi76mfUJmFvUn5BvOG" TargetMode="External"/><Relationship Id="rId1351" Type="http://schemas.openxmlformats.org/officeDocument/2006/relationships/hyperlink" Target="https://drive.google.com/uc?id=1NomCwrooTXuSXSFi76mfUJmFvUn5BvOG" TargetMode="External"/><Relationship Id="rId1449" Type="http://schemas.openxmlformats.org/officeDocument/2006/relationships/hyperlink" Target="https://drive.google.com/uc?id=1l4kepT60XilZ-N0RWYxm0nDLs1dy1lBv" TargetMode="External"/><Relationship Id="rId88" Type="http://schemas.openxmlformats.org/officeDocument/2006/relationships/hyperlink" Target="https://drive.google.com/uc?id=1NomCwrooTXuSXSFi76mfUJmFvUn5BvOG" TargetMode="External"/><Relationship Id="rId153" Type="http://schemas.openxmlformats.org/officeDocument/2006/relationships/hyperlink" Target="https://drive.google.com/uc?id=1NomCwrooTXuSXSFi76mfUJmFvUn5BvOG" TargetMode="External"/><Relationship Id="rId360" Type="http://schemas.openxmlformats.org/officeDocument/2006/relationships/hyperlink" Target="https://drive.google.com/uc?id=1l4kepT60XilZ-N0RWYxm0nDLs1dy1lBv" TargetMode="External"/><Relationship Id="rId598" Type="http://schemas.openxmlformats.org/officeDocument/2006/relationships/hyperlink" Target="https://drive.google.com/uc?id=1l4kepT60XilZ-N0RWYxm0nDLs1dy1lBv" TargetMode="External"/><Relationship Id="rId819" Type="http://schemas.openxmlformats.org/officeDocument/2006/relationships/hyperlink" Target="https://drive.google.com/uc?id=1NomCwrooTXuSXSFi76mfUJmFvUn5BvOG" TargetMode="External"/><Relationship Id="rId1004" Type="http://schemas.openxmlformats.org/officeDocument/2006/relationships/hyperlink" Target="https://drive.google.com/uc?id=1NomCwrooTXuSXSFi76mfUJmFvUn5BvOG" TargetMode="External"/><Relationship Id="rId1211" Type="http://schemas.openxmlformats.org/officeDocument/2006/relationships/hyperlink" Target="https://drive.google.com/uc?id=1l4kepT60XilZ-N0RWYxm0nDLs1dy1lBv" TargetMode="External"/><Relationship Id="rId1656" Type="http://schemas.openxmlformats.org/officeDocument/2006/relationships/hyperlink" Target="https://drive.google.com/uc?id=1GSrGhM-l6ZApa42icWpAVOST6fwhnTFC" TargetMode="External"/><Relationship Id="rId220" Type="http://schemas.openxmlformats.org/officeDocument/2006/relationships/hyperlink" Target="https://drive.google.com/uc?id=1l4kepT60XilZ-N0RWYxm0nDLs1dy1lBv" TargetMode="External"/><Relationship Id="rId458" Type="http://schemas.openxmlformats.org/officeDocument/2006/relationships/hyperlink" Target="https://drive.google.com/uc?id=1GSrGhM-l6ZApa42icWpAVOST6fwhnTFC" TargetMode="External"/><Relationship Id="rId665" Type="http://schemas.openxmlformats.org/officeDocument/2006/relationships/hyperlink" Target="https://drive.google.com/uc?id=1GSrGhM-l6ZApa42icWpAVOST6fwhnTFC" TargetMode="External"/><Relationship Id="rId872" Type="http://schemas.openxmlformats.org/officeDocument/2006/relationships/hyperlink" Target="https://drive.google.com/uc?id=1l4kepT60XilZ-N0RWYxm0nDLs1dy1lBv" TargetMode="External"/><Relationship Id="rId1088" Type="http://schemas.openxmlformats.org/officeDocument/2006/relationships/hyperlink" Target="https://drive.google.com/uc?id=1NomCwrooTXuSXSFi76mfUJmFvUn5BvOG" TargetMode="External"/><Relationship Id="rId1295" Type="http://schemas.openxmlformats.org/officeDocument/2006/relationships/hyperlink" Target="https://drive.google.com/uc?id=1l4kepT60XilZ-N0RWYxm0nDLs1dy1lBv" TargetMode="External"/><Relationship Id="rId1309" Type="http://schemas.openxmlformats.org/officeDocument/2006/relationships/hyperlink" Target="https://drive.google.com/uc?id=1l4kepT60XilZ-N0RWYxm0nDLs1dy1lBv" TargetMode="External"/><Relationship Id="rId1516" Type="http://schemas.openxmlformats.org/officeDocument/2006/relationships/hyperlink" Target="https://drive.google.com/uc?id=1l4kepT60XilZ-N0RWYxm0nDLs1dy1lBv" TargetMode="External"/><Relationship Id="rId1723" Type="http://schemas.openxmlformats.org/officeDocument/2006/relationships/hyperlink" Target="https://drive.google.com/uc?id=1l4kepT60XilZ-N0RWYxm0nDLs1dy1lBv" TargetMode="External"/><Relationship Id="rId15" Type="http://schemas.openxmlformats.org/officeDocument/2006/relationships/hyperlink" Target="https://drive.google.com/uc?id=1l4kepT60XilZ-N0RWYxm0nDLs1dy1lBv" TargetMode="External"/><Relationship Id="rId318" Type="http://schemas.openxmlformats.org/officeDocument/2006/relationships/hyperlink" Target="https://drive.google.com/uc?id=1NomCwrooTXuSXSFi76mfUJmFvUn5BvOG" TargetMode="External"/><Relationship Id="rId525" Type="http://schemas.openxmlformats.org/officeDocument/2006/relationships/hyperlink" Target="https://drive.google.com/uc?id=1GSrGhM-l6ZApa42icWpAVOST6fwhnTFC" TargetMode="External"/><Relationship Id="rId732" Type="http://schemas.openxmlformats.org/officeDocument/2006/relationships/hyperlink" Target="https://drive.google.com/uc?id=1NomCwrooTXuSXSFi76mfUJmFvUn5BvOG" TargetMode="External"/><Relationship Id="rId1155" Type="http://schemas.openxmlformats.org/officeDocument/2006/relationships/hyperlink" Target="https://drive.google.com/uc?id=1NomCwrooTXuSXSFi76mfUJmFvUn5BvOG" TargetMode="External"/><Relationship Id="rId1362" Type="http://schemas.openxmlformats.org/officeDocument/2006/relationships/hyperlink" Target="https://drive.google.com/uc?id=1NomCwrooTXuSXSFi76mfUJmFvUn5BvOG" TargetMode="External"/><Relationship Id="rId99" Type="http://schemas.openxmlformats.org/officeDocument/2006/relationships/hyperlink" Target="https://drive.google.com/uc?id=1GSrGhM-l6ZApa42icWpAVOST6fwhnTFC" TargetMode="External"/><Relationship Id="rId164" Type="http://schemas.openxmlformats.org/officeDocument/2006/relationships/hyperlink" Target="https://drive.google.com/uc?id=1NomCwrooTXuSXSFi76mfUJmFvUn5BvOG" TargetMode="External"/><Relationship Id="rId371" Type="http://schemas.openxmlformats.org/officeDocument/2006/relationships/hyperlink" Target="https://drive.google.com/uc?id=1l4kepT60XilZ-N0RWYxm0nDLs1dy1lBv" TargetMode="External"/><Relationship Id="rId1015" Type="http://schemas.openxmlformats.org/officeDocument/2006/relationships/hyperlink" Target="https://drive.google.com/uc?id=1l4kepT60XilZ-N0RWYxm0nDLs1dy1lBv" TargetMode="External"/><Relationship Id="rId1222" Type="http://schemas.openxmlformats.org/officeDocument/2006/relationships/hyperlink" Target="https://drive.google.com/uc?id=1l4kepT60XilZ-N0RWYxm0nDLs1dy1lBv" TargetMode="External"/><Relationship Id="rId1667" Type="http://schemas.openxmlformats.org/officeDocument/2006/relationships/hyperlink" Target="https://drive.google.com/uc?id=1NomCwrooTXuSXSFi76mfUJmFvUn5BvOG" TargetMode="External"/><Relationship Id="rId469" Type="http://schemas.openxmlformats.org/officeDocument/2006/relationships/hyperlink" Target="https://drive.google.com/uc?id=1NomCwrooTXuSXSFi76mfUJmFvUn5BvOG" TargetMode="External"/><Relationship Id="rId676" Type="http://schemas.openxmlformats.org/officeDocument/2006/relationships/hyperlink" Target="https://drive.google.com/uc?id=1NomCwrooTXuSXSFi76mfUJmFvUn5BvOG" TargetMode="External"/><Relationship Id="rId883" Type="http://schemas.openxmlformats.org/officeDocument/2006/relationships/hyperlink" Target="https://drive.google.com/uc?id=1l4kepT60XilZ-N0RWYxm0nDLs1dy1lBv" TargetMode="External"/><Relationship Id="rId1099" Type="http://schemas.openxmlformats.org/officeDocument/2006/relationships/hyperlink" Target="https://drive.google.com/uc?id=1l4kepT60XilZ-N0RWYxm0nDLs1dy1lBv" TargetMode="External"/><Relationship Id="rId1527" Type="http://schemas.openxmlformats.org/officeDocument/2006/relationships/hyperlink" Target="https://drive.google.com/uc?id=1l4kepT60XilZ-N0RWYxm0nDLs1dy1lBv" TargetMode="External"/><Relationship Id="rId1734" Type="http://schemas.openxmlformats.org/officeDocument/2006/relationships/hyperlink" Target="https://drive.google.com/uc?id=1l4kepT60XilZ-N0RWYxm0nDLs1dy1lBv" TargetMode="External"/><Relationship Id="rId26" Type="http://schemas.openxmlformats.org/officeDocument/2006/relationships/hyperlink" Target="https://drive.google.com/uc?id=1NomCwrooTXuSXSFi76mfUJmFvUn5BvOG" TargetMode="External"/><Relationship Id="rId231" Type="http://schemas.openxmlformats.org/officeDocument/2006/relationships/hyperlink" Target="https://drive.google.com/uc?id=1l4kepT60XilZ-N0RWYxm0nDLs1dy1lBv" TargetMode="External"/><Relationship Id="rId329" Type="http://schemas.openxmlformats.org/officeDocument/2006/relationships/hyperlink" Target="https://drive.google.com/uc?id=1NomCwrooTXuSXSFi76mfUJmFvUn5BvOG" TargetMode="External"/><Relationship Id="rId536" Type="http://schemas.openxmlformats.org/officeDocument/2006/relationships/hyperlink" Target="https://drive.google.com/uc?id=1GSrGhM-l6ZApa42icWpAVOST6fwhnTFC" TargetMode="External"/><Relationship Id="rId1166" Type="http://schemas.openxmlformats.org/officeDocument/2006/relationships/hyperlink" Target="https://drive.google.com/uc?id=1NomCwrooTXuSXSFi76mfUJmFvUn5BvOG" TargetMode="External"/><Relationship Id="rId1373" Type="http://schemas.openxmlformats.org/officeDocument/2006/relationships/hyperlink" Target="https://drive.google.com/uc?id=1l4kepT60XilZ-N0RWYxm0nDLs1dy1lBv" TargetMode="External"/><Relationship Id="rId175" Type="http://schemas.openxmlformats.org/officeDocument/2006/relationships/hyperlink" Target="https://drive.google.com/uc?id=1l4kepT60XilZ-N0RWYxm0nDLs1dy1lBv" TargetMode="External"/><Relationship Id="rId743" Type="http://schemas.openxmlformats.org/officeDocument/2006/relationships/hyperlink" Target="https://drive.google.com/uc?id=1NomCwrooTXuSXSFi76mfUJmFvUn5BvOG" TargetMode="External"/><Relationship Id="rId950" Type="http://schemas.openxmlformats.org/officeDocument/2006/relationships/hyperlink" Target="https://drive.google.com/uc?id=1NomCwrooTXuSXSFi76mfUJmFvUn5BvOG" TargetMode="External"/><Relationship Id="rId1026" Type="http://schemas.openxmlformats.org/officeDocument/2006/relationships/hyperlink" Target="https://drive.google.com/uc?id=1NomCwrooTXuSXSFi76mfUJmFvUn5BvOG" TargetMode="External"/><Relationship Id="rId1580" Type="http://schemas.openxmlformats.org/officeDocument/2006/relationships/hyperlink" Target="https://drive.google.com/uc?id=1NomCwrooTXuSXSFi76mfUJmFvUn5BvOG" TargetMode="External"/><Relationship Id="rId1678" Type="http://schemas.openxmlformats.org/officeDocument/2006/relationships/hyperlink" Target="https://drive.google.com/uc?id=1NomCwrooTXuSXSFi76mfUJmFvUn5BvOG" TargetMode="External"/><Relationship Id="rId382" Type="http://schemas.openxmlformats.org/officeDocument/2006/relationships/hyperlink" Target="https://drive.google.com/uc?id=1l4kepT60XilZ-N0RWYxm0nDLs1dy1lBv" TargetMode="External"/><Relationship Id="rId603" Type="http://schemas.openxmlformats.org/officeDocument/2006/relationships/hyperlink" Target="https://drive.google.com/uc?id=1GSrGhM-l6ZApa42icWpAVOST6fwhnTFC" TargetMode="External"/><Relationship Id="rId687" Type="http://schemas.openxmlformats.org/officeDocument/2006/relationships/hyperlink" Target="https://drive.google.com/uc?id=1NomCwrooTXuSXSFi76mfUJmFvUn5BvOG" TargetMode="External"/><Relationship Id="rId810" Type="http://schemas.openxmlformats.org/officeDocument/2006/relationships/hyperlink" Target="https://drive.google.com/uc?id=1NomCwrooTXuSXSFi76mfUJmFvUn5BvOG" TargetMode="External"/><Relationship Id="rId908" Type="http://schemas.openxmlformats.org/officeDocument/2006/relationships/hyperlink" Target="https://drive.google.com/uc?id=1l4kepT60XilZ-N0RWYxm0nDLs1dy1lBv" TargetMode="External"/><Relationship Id="rId1233" Type="http://schemas.openxmlformats.org/officeDocument/2006/relationships/hyperlink" Target="https://drive.google.com/uc?id=1l4kepT60XilZ-N0RWYxm0nDLs1dy1lBv" TargetMode="External"/><Relationship Id="rId1440" Type="http://schemas.openxmlformats.org/officeDocument/2006/relationships/hyperlink" Target="https://drive.google.com/uc?id=1l4kepT60XilZ-N0RWYxm0nDLs1dy1lBv" TargetMode="External"/><Relationship Id="rId1538" Type="http://schemas.openxmlformats.org/officeDocument/2006/relationships/hyperlink" Target="https://drive.google.com/uc?id=1l4kepT60XilZ-N0RWYxm0nDLs1dy1lBv" TargetMode="External"/><Relationship Id="rId242" Type="http://schemas.openxmlformats.org/officeDocument/2006/relationships/hyperlink" Target="https://drive.google.com/uc?id=1NomCwrooTXuSXSFi76mfUJmFvUn5BvOG" TargetMode="External"/><Relationship Id="rId894" Type="http://schemas.openxmlformats.org/officeDocument/2006/relationships/hyperlink" Target="https://drive.google.com/uc?id=1NomCwrooTXuSXSFi76mfUJmFvUn5BvOG" TargetMode="External"/><Relationship Id="rId1177" Type="http://schemas.openxmlformats.org/officeDocument/2006/relationships/hyperlink" Target="https://drive.google.com/uc?id=1l4kepT60XilZ-N0RWYxm0nDLs1dy1lBv" TargetMode="External"/><Relationship Id="rId1300" Type="http://schemas.openxmlformats.org/officeDocument/2006/relationships/hyperlink" Target="https://drive.google.com/uc?id=1l4kepT60XilZ-N0RWYxm0nDLs1dy1lBv" TargetMode="External"/><Relationship Id="rId1745" Type="http://schemas.openxmlformats.org/officeDocument/2006/relationships/hyperlink" Target="https://drive.google.com/uc?id=1l4kepT60XilZ-N0RWYxm0nDLs1dy1lBv" TargetMode="External"/><Relationship Id="rId37" Type="http://schemas.openxmlformats.org/officeDocument/2006/relationships/hyperlink" Target="https://drive.google.com/uc?id=1GSrGhM-l6ZApa42icWpAVOST6fwhnTFC" TargetMode="External"/><Relationship Id="rId102" Type="http://schemas.openxmlformats.org/officeDocument/2006/relationships/hyperlink" Target="https://drive.google.com/uc?id=1GSrGhM-l6ZApa42icWpAVOST6fwhnTFC" TargetMode="External"/><Relationship Id="rId547" Type="http://schemas.openxmlformats.org/officeDocument/2006/relationships/hyperlink" Target="https://drive.google.com/uc?id=1GSrGhM-l6ZApa42icWpAVOST6fwhnTFC" TargetMode="External"/><Relationship Id="rId754" Type="http://schemas.openxmlformats.org/officeDocument/2006/relationships/hyperlink" Target="https://drive.google.com/uc?id=1l4kepT60XilZ-N0RWYxm0nDLs1dy1lBv" TargetMode="External"/><Relationship Id="rId961" Type="http://schemas.openxmlformats.org/officeDocument/2006/relationships/hyperlink" Target="https://drive.google.com/uc?id=1l4kepT60XilZ-N0RWYxm0nDLs1dy1lBv" TargetMode="External"/><Relationship Id="rId1384" Type="http://schemas.openxmlformats.org/officeDocument/2006/relationships/hyperlink" Target="https://drive.google.com/uc?id=1l4kepT60XilZ-N0RWYxm0nDLs1dy1lBv" TargetMode="External"/><Relationship Id="rId1591" Type="http://schemas.openxmlformats.org/officeDocument/2006/relationships/hyperlink" Target="https://drive.google.com/uc?id=1NomCwrooTXuSXSFi76mfUJmFvUn5BvOG" TargetMode="External"/><Relationship Id="rId1605" Type="http://schemas.openxmlformats.org/officeDocument/2006/relationships/hyperlink" Target="https://drive.google.com/uc?id=1NomCwrooTXuSXSFi76mfUJmFvUn5BvOG" TargetMode="External"/><Relationship Id="rId1689" Type="http://schemas.openxmlformats.org/officeDocument/2006/relationships/hyperlink" Target="https://drive.google.com/uc?id=1NomCwrooTXuSXSFi76mfUJmFvUn5BvOG" TargetMode="External"/><Relationship Id="rId90" Type="http://schemas.openxmlformats.org/officeDocument/2006/relationships/hyperlink" Target="https://drive.google.com/uc?id=1NomCwrooTXuSXSFi76mfUJmFvUn5BvOG" TargetMode="External"/><Relationship Id="rId186" Type="http://schemas.openxmlformats.org/officeDocument/2006/relationships/hyperlink" Target="https://drive.google.com/uc?id=1GSrGhM-l6ZApa42icWpAVOST6fwhnTFC" TargetMode="External"/><Relationship Id="rId393" Type="http://schemas.openxmlformats.org/officeDocument/2006/relationships/hyperlink" Target="https://drive.google.com/uc?id=1l4kepT60XilZ-N0RWYxm0nDLs1dy1lBv" TargetMode="External"/><Relationship Id="rId407" Type="http://schemas.openxmlformats.org/officeDocument/2006/relationships/hyperlink" Target="https://drive.google.com/uc?id=1l4kepT60XilZ-N0RWYxm0nDLs1dy1lBv" TargetMode="External"/><Relationship Id="rId614" Type="http://schemas.openxmlformats.org/officeDocument/2006/relationships/hyperlink" Target="https://drive.google.com/uc?id=1l4kepT60XilZ-N0RWYxm0nDLs1dy1lBv" TargetMode="External"/><Relationship Id="rId821" Type="http://schemas.openxmlformats.org/officeDocument/2006/relationships/hyperlink" Target="https://drive.google.com/uc?id=1NomCwrooTXuSXSFi76mfUJmFvUn5BvOG" TargetMode="External"/><Relationship Id="rId1037" Type="http://schemas.openxmlformats.org/officeDocument/2006/relationships/hyperlink" Target="https://drive.google.com/uc?id=1NomCwrooTXuSXSFi76mfUJmFvUn5BvOG" TargetMode="External"/><Relationship Id="rId1244" Type="http://schemas.openxmlformats.org/officeDocument/2006/relationships/hyperlink" Target="https://drive.google.com/uc?id=1l4kepT60XilZ-N0RWYxm0nDLs1dy1lBv" TargetMode="External"/><Relationship Id="rId1451" Type="http://schemas.openxmlformats.org/officeDocument/2006/relationships/hyperlink" Target="https://drive.google.com/uc?id=1l4kepT60XilZ-N0RWYxm0nDLs1dy1lBv" TargetMode="External"/><Relationship Id="rId253" Type="http://schemas.openxmlformats.org/officeDocument/2006/relationships/hyperlink" Target="https://drive.google.com/uc?id=1GSrGhM-l6ZApa42icWpAVOST6fwhnTFC" TargetMode="External"/><Relationship Id="rId460" Type="http://schemas.openxmlformats.org/officeDocument/2006/relationships/hyperlink" Target="https://drive.google.com/uc?id=1GSrGhM-l6ZApa42icWpAVOST6fwhnTFC" TargetMode="External"/><Relationship Id="rId698" Type="http://schemas.openxmlformats.org/officeDocument/2006/relationships/hyperlink" Target="https://drive.google.com/uc?id=1GSrGhM-l6ZApa42icWpAVOST6fwhnTFC" TargetMode="External"/><Relationship Id="rId919" Type="http://schemas.openxmlformats.org/officeDocument/2006/relationships/hyperlink" Target="https://drive.google.com/uc?id=1l4kepT60XilZ-N0RWYxm0nDLs1dy1lBv" TargetMode="External"/><Relationship Id="rId1090" Type="http://schemas.openxmlformats.org/officeDocument/2006/relationships/hyperlink" Target="https://drive.google.com/uc?id=1NomCwrooTXuSXSFi76mfUJmFvUn5BvOG" TargetMode="External"/><Relationship Id="rId1104" Type="http://schemas.openxmlformats.org/officeDocument/2006/relationships/hyperlink" Target="https://drive.google.com/uc?id=1l4kepT60XilZ-N0RWYxm0nDLs1dy1lBv" TargetMode="External"/><Relationship Id="rId1311" Type="http://schemas.openxmlformats.org/officeDocument/2006/relationships/hyperlink" Target="https://drive.google.com/uc?id=1l4kepT60XilZ-N0RWYxm0nDLs1dy1lBv" TargetMode="External"/><Relationship Id="rId1549" Type="http://schemas.openxmlformats.org/officeDocument/2006/relationships/hyperlink" Target="https://drive.google.com/uc?id=1l4kepT60XilZ-N0RWYxm0nDLs1dy1lBv" TargetMode="External"/><Relationship Id="rId48" Type="http://schemas.openxmlformats.org/officeDocument/2006/relationships/hyperlink" Target="https://drive.google.com/uc?id=1GSrGhM-l6ZApa42icWpAVOST6fwhnTFC" TargetMode="External"/><Relationship Id="rId113" Type="http://schemas.openxmlformats.org/officeDocument/2006/relationships/hyperlink" Target="https://drive.google.com/uc?id=1NomCwrooTXuSXSFi76mfUJmFvUn5BvOG" TargetMode="External"/><Relationship Id="rId320" Type="http://schemas.openxmlformats.org/officeDocument/2006/relationships/hyperlink" Target="https://drive.google.com/uc?id=1NomCwrooTXuSXSFi76mfUJmFvUn5BvOG" TargetMode="External"/><Relationship Id="rId558" Type="http://schemas.openxmlformats.org/officeDocument/2006/relationships/hyperlink" Target="https://drive.google.com/uc?id=1NomCwrooTXuSXSFi76mfUJmFvUn5BvOG" TargetMode="External"/><Relationship Id="rId765" Type="http://schemas.openxmlformats.org/officeDocument/2006/relationships/hyperlink" Target="https://drive.google.com/uc?id=1l4kepT60XilZ-N0RWYxm0nDLs1dy1lBv" TargetMode="External"/><Relationship Id="rId972" Type="http://schemas.openxmlformats.org/officeDocument/2006/relationships/hyperlink" Target="https://drive.google.com/uc?id=1l4kepT60XilZ-N0RWYxm0nDLs1dy1lBv" TargetMode="External"/><Relationship Id="rId1188" Type="http://schemas.openxmlformats.org/officeDocument/2006/relationships/hyperlink" Target="https://drive.google.com/uc?id=1l4kepT60XilZ-N0RWYxm0nDLs1dy1lBv" TargetMode="External"/><Relationship Id="rId1395" Type="http://schemas.openxmlformats.org/officeDocument/2006/relationships/hyperlink" Target="https://drive.google.com/uc?id=1l4kepT60XilZ-N0RWYxm0nDLs1dy1lBv" TargetMode="External"/><Relationship Id="rId1409" Type="http://schemas.openxmlformats.org/officeDocument/2006/relationships/hyperlink" Target="https://drive.google.com/uc?id=1l4kepT60XilZ-N0RWYxm0nDLs1dy1lBv" TargetMode="External"/><Relationship Id="rId1616" Type="http://schemas.openxmlformats.org/officeDocument/2006/relationships/hyperlink" Target="https://drive.google.com/uc?id=1l4kepT60XilZ-N0RWYxm0nDLs1dy1lBv" TargetMode="External"/><Relationship Id="rId197" Type="http://schemas.openxmlformats.org/officeDocument/2006/relationships/hyperlink" Target="https://drive.google.com/uc?id=1GSrGhM-l6ZApa42icWpAVOST6fwhnTFC" TargetMode="External"/><Relationship Id="rId418" Type="http://schemas.openxmlformats.org/officeDocument/2006/relationships/hyperlink" Target="https://drive.google.com/uc?id=1NomCwrooTXuSXSFi76mfUJmFvUn5BvOG" TargetMode="External"/><Relationship Id="rId625" Type="http://schemas.openxmlformats.org/officeDocument/2006/relationships/hyperlink" Target="https://drive.google.com/uc?id=1GSrGhM-l6ZApa42icWpAVOST6fwhnTFC" TargetMode="External"/><Relationship Id="rId832" Type="http://schemas.openxmlformats.org/officeDocument/2006/relationships/hyperlink" Target="https://drive.google.com/uc?id=1l4kepT60XilZ-N0RWYxm0nDLs1dy1lBv" TargetMode="External"/><Relationship Id="rId1048" Type="http://schemas.openxmlformats.org/officeDocument/2006/relationships/hyperlink" Target="https://drive.google.com/uc?id=1NomCwrooTXuSXSFi76mfUJmFvUn5BvOG" TargetMode="External"/><Relationship Id="rId1255" Type="http://schemas.openxmlformats.org/officeDocument/2006/relationships/hyperlink" Target="https://drive.google.com/uc?id=1l4kepT60XilZ-N0RWYxm0nDLs1dy1lBv" TargetMode="External"/><Relationship Id="rId1462" Type="http://schemas.openxmlformats.org/officeDocument/2006/relationships/hyperlink" Target="https://drive.google.com/uc?id=1l4kepT60XilZ-N0RWYxm0nDLs1dy1lBv" TargetMode="External"/><Relationship Id="rId264" Type="http://schemas.openxmlformats.org/officeDocument/2006/relationships/hyperlink" Target="https://drive.google.com/uc?id=1GSrGhM-l6ZApa42icWpAVOST6fwhnTFC" TargetMode="External"/><Relationship Id="rId471" Type="http://schemas.openxmlformats.org/officeDocument/2006/relationships/hyperlink" Target="https://drive.google.com/uc?id=1NomCwrooTXuSXSFi76mfUJmFvUn5BvOG" TargetMode="External"/><Relationship Id="rId1115" Type="http://schemas.openxmlformats.org/officeDocument/2006/relationships/hyperlink" Target="https://drive.google.com/uc?id=1l4kepT60XilZ-N0RWYxm0nDLs1dy1lBv" TargetMode="External"/><Relationship Id="rId1322" Type="http://schemas.openxmlformats.org/officeDocument/2006/relationships/hyperlink" Target="https://drive.google.com/uc?id=1l4kepT60XilZ-N0RWYxm0nDLs1dy1lBv" TargetMode="External"/><Relationship Id="rId59" Type="http://schemas.openxmlformats.org/officeDocument/2006/relationships/hyperlink" Target="https://drive.google.com/uc?id=1NomCwrooTXuSXSFi76mfUJmFvUn5BvOG" TargetMode="External"/><Relationship Id="rId124" Type="http://schemas.openxmlformats.org/officeDocument/2006/relationships/hyperlink" Target="https://drive.google.com/uc?id=1NomCwrooTXuSXSFi76mfUJmFvUn5BvOG" TargetMode="External"/><Relationship Id="rId569" Type="http://schemas.openxmlformats.org/officeDocument/2006/relationships/hyperlink" Target="https://drive.google.com/uc?id=1l4kepT60XilZ-N0RWYxm0nDLs1dy1lBv" TargetMode="External"/><Relationship Id="rId776" Type="http://schemas.openxmlformats.org/officeDocument/2006/relationships/hyperlink" Target="https://drive.google.com/uc?id=1l4kepT60XilZ-N0RWYxm0nDLs1dy1lBv" TargetMode="External"/><Relationship Id="rId983" Type="http://schemas.openxmlformats.org/officeDocument/2006/relationships/hyperlink" Target="https://drive.google.com/uc?id=1NomCwrooTXuSXSFi76mfUJmFvUn5BvOG" TargetMode="External"/><Relationship Id="rId1199" Type="http://schemas.openxmlformats.org/officeDocument/2006/relationships/hyperlink" Target="https://drive.google.com/uc?id=1l4kepT60XilZ-N0RWYxm0nDLs1dy1lBv" TargetMode="External"/><Relationship Id="rId1627" Type="http://schemas.openxmlformats.org/officeDocument/2006/relationships/hyperlink" Target="https://drive.google.com/uc?id=1l4kepT60XilZ-N0RWYxm0nDLs1dy1lBv" TargetMode="External"/><Relationship Id="rId331" Type="http://schemas.openxmlformats.org/officeDocument/2006/relationships/hyperlink" Target="https://drive.google.com/uc?id=1NomCwrooTXuSXSFi76mfUJmFvUn5BvOG" TargetMode="External"/><Relationship Id="rId429" Type="http://schemas.openxmlformats.org/officeDocument/2006/relationships/hyperlink" Target="https://drive.google.com/uc?id=1l4kepT60XilZ-N0RWYxm0nDLs1dy1lBv" TargetMode="External"/><Relationship Id="rId636" Type="http://schemas.openxmlformats.org/officeDocument/2006/relationships/hyperlink" Target="https://drive.google.com/uc?id=1GSrGhM-l6ZApa42icWpAVOST6fwhnTFC" TargetMode="External"/><Relationship Id="rId1059" Type="http://schemas.openxmlformats.org/officeDocument/2006/relationships/hyperlink" Target="https://drive.google.com/uc?id=1NomCwrooTXuSXSFi76mfUJmFvUn5BvOG" TargetMode="External"/><Relationship Id="rId1266" Type="http://schemas.openxmlformats.org/officeDocument/2006/relationships/hyperlink" Target="https://drive.google.com/uc?id=1l4kepT60XilZ-N0RWYxm0nDLs1dy1lBv" TargetMode="External"/><Relationship Id="rId1473" Type="http://schemas.openxmlformats.org/officeDocument/2006/relationships/hyperlink" Target="https://drive.google.com/uc?id=1l4kepT60XilZ-N0RWYxm0nDLs1dy1lBv" TargetMode="External"/><Relationship Id="rId843" Type="http://schemas.openxmlformats.org/officeDocument/2006/relationships/hyperlink" Target="https://drive.google.com/uc?id=1l4kepT60XilZ-N0RWYxm0nDLs1dy1lBv" TargetMode="External"/><Relationship Id="rId1126" Type="http://schemas.openxmlformats.org/officeDocument/2006/relationships/hyperlink" Target="https://drive.google.com/uc?id=1l4kepT60XilZ-N0RWYxm0nDLs1dy1lBv" TargetMode="External"/><Relationship Id="rId1680" Type="http://schemas.openxmlformats.org/officeDocument/2006/relationships/hyperlink" Target="https://drive.google.com/uc?id=1NomCwrooTXuSXSFi76mfUJmFvUn5BvOG" TargetMode="External"/><Relationship Id="rId275" Type="http://schemas.openxmlformats.org/officeDocument/2006/relationships/hyperlink" Target="https://drive.google.com/uc?id=1GSrGhM-l6ZApa42icWpAVOST6fwhnTFC" TargetMode="External"/><Relationship Id="rId482" Type="http://schemas.openxmlformats.org/officeDocument/2006/relationships/hyperlink" Target="https://drive.google.com/uc?id=1l4kepT60XilZ-N0RWYxm0nDLs1dy1lBv" TargetMode="External"/><Relationship Id="rId703" Type="http://schemas.openxmlformats.org/officeDocument/2006/relationships/hyperlink" Target="https://drive.google.com/uc?id=1GSrGhM-l6ZApa42icWpAVOST6fwhnTFC" TargetMode="External"/><Relationship Id="rId910" Type="http://schemas.openxmlformats.org/officeDocument/2006/relationships/hyperlink" Target="https://drive.google.com/uc?id=1l4kepT60XilZ-N0RWYxm0nDLs1dy1lBv" TargetMode="External"/><Relationship Id="rId1333" Type="http://schemas.openxmlformats.org/officeDocument/2006/relationships/hyperlink" Target="https://drive.google.com/uc?id=1GSrGhM-l6ZApa42icWpAVOST6fwhnTFC" TargetMode="External"/><Relationship Id="rId1540" Type="http://schemas.openxmlformats.org/officeDocument/2006/relationships/hyperlink" Target="https://drive.google.com/uc?id=1l4kepT60XilZ-N0RWYxm0nDLs1dy1lBv" TargetMode="External"/><Relationship Id="rId1638" Type="http://schemas.openxmlformats.org/officeDocument/2006/relationships/hyperlink" Target="https://drive.google.com/uc?id=1l4kepT60XilZ-N0RWYxm0nDLs1dy1lBv" TargetMode="External"/><Relationship Id="rId135" Type="http://schemas.openxmlformats.org/officeDocument/2006/relationships/hyperlink" Target="https://drive.google.com/uc?id=1GSrGhM-l6ZApa42icWpAVOST6fwhnTFC" TargetMode="External"/><Relationship Id="rId342" Type="http://schemas.openxmlformats.org/officeDocument/2006/relationships/hyperlink" Target="https://drive.google.com/uc?id=1NomCwrooTXuSXSFi76mfUJmFvUn5BvOG" TargetMode="External"/><Relationship Id="rId787" Type="http://schemas.openxmlformats.org/officeDocument/2006/relationships/hyperlink" Target="https://drive.google.com/uc?id=1l4kepT60XilZ-N0RWYxm0nDLs1dy1lBv" TargetMode="External"/><Relationship Id="rId994" Type="http://schemas.openxmlformats.org/officeDocument/2006/relationships/hyperlink" Target="https://drive.google.com/uc?id=1NomCwrooTXuSXSFi76mfUJmFvUn5BvOG" TargetMode="External"/><Relationship Id="rId1400" Type="http://schemas.openxmlformats.org/officeDocument/2006/relationships/hyperlink" Target="https://drive.google.com/uc?id=1l4kepT60XilZ-N0RWYxm0nDLs1dy1lBv" TargetMode="External"/><Relationship Id="rId202" Type="http://schemas.openxmlformats.org/officeDocument/2006/relationships/hyperlink" Target="https://drive.google.com/uc?id=1l4kepT60XilZ-N0RWYxm0nDLs1dy1lBv" TargetMode="External"/><Relationship Id="rId647" Type="http://schemas.openxmlformats.org/officeDocument/2006/relationships/hyperlink" Target="https://drive.google.com/uc?id=1l4kepT60XilZ-N0RWYxm0nDLs1dy1lBv" TargetMode="External"/><Relationship Id="rId854" Type="http://schemas.openxmlformats.org/officeDocument/2006/relationships/hyperlink" Target="https://drive.google.com/uc?id=1l4kepT60XilZ-N0RWYxm0nDLs1dy1lBv" TargetMode="External"/><Relationship Id="rId1277" Type="http://schemas.openxmlformats.org/officeDocument/2006/relationships/hyperlink" Target="https://drive.google.com/uc?id=1l4kepT60XilZ-N0RWYxm0nDLs1dy1lBv" TargetMode="External"/><Relationship Id="rId1484" Type="http://schemas.openxmlformats.org/officeDocument/2006/relationships/hyperlink" Target="https://drive.google.com/uc?id=1NomCwrooTXuSXSFi76mfUJmFvUn5BvOG" TargetMode="External"/><Relationship Id="rId1691" Type="http://schemas.openxmlformats.org/officeDocument/2006/relationships/hyperlink" Target="https://drive.google.com/uc?id=1NomCwrooTXuSXSFi76mfUJmFvUn5BvOG" TargetMode="External"/><Relationship Id="rId1705" Type="http://schemas.openxmlformats.org/officeDocument/2006/relationships/hyperlink" Target="https://drive.google.com/uc?id=1l4kepT60XilZ-N0RWYxm0nDLs1dy1lBv" TargetMode="External"/><Relationship Id="rId286" Type="http://schemas.openxmlformats.org/officeDocument/2006/relationships/hyperlink" Target="https://drive.google.com/uc?id=1NomCwrooTXuSXSFi76mfUJmFvUn5BvOG" TargetMode="External"/><Relationship Id="rId493" Type="http://schemas.openxmlformats.org/officeDocument/2006/relationships/hyperlink" Target="https://drive.google.com/uc?id=1NomCwrooTXuSXSFi76mfUJmFvUn5BvOG" TargetMode="External"/><Relationship Id="rId507" Type="http://schemas.openxmlformats.org/officeDocument/2006/relationships/hyperlink" Target="https://drive.google.com/uc?id=1l4kepT60XilZ-N0RWYxm0nDLs1dy1lBv" TargetMode="External"/><Relationship Id="rId714" Type="http://schemas.openxmlformats.org/officeDocument/2006/relationships/hyperlink" Target="https://drive.google.com/uc?id=1GSrGhM-l6ZApa42icWpAVOST6fwhnTFC" TargetMode="External"/><Relationship Id="rId921" Type="http://schemas.openxmlformats.org/officeDocument/2006/relationships/hyperlink" Target="https://drive.google.com/uc?id=1l4kepT60XilZ-N0RWYxm0nDLs1dy1lBv" TargetMode="External"/><Relationship Id="rId1137" Type="http://schemas.openxmlformats.org/officeDocument/2006/relationships/hyperlink" Target="https://drive.google.com/uc?id=1NomCwrooTXuSXSFi76mfUJmFvUn5BvOG" TargetMode="External"/><Relationship Id="rId1344" Type="http://schemas.openxmlformats.org/officeDocument/2006/relationships/hyperlink" Target="https://drive.google.com/uc?id=1NomCwrooTXuSXSFi76mfUJmFvUn5BvOG" TargetMode="External"/><Relationship Id="rId1551" Type="http://schemas.openxmlformats.org/officeDocument/2006/relationships/hyperlink" Target="https://drive.google.com/uc?id=1l4kepT60XilZ-N0RWYxm0nDLs1dy1lBv" TargetMode="External"/><Relationship Id="rId50" Type="http://schemas.openxmlformats.org/officeDocument/2006/relationships/hyperlink" Target="https://drive.google.com/uc?id=1GSrGhM-l6ZApa42icWpAVOST6fwhnTFC" TargetMode="External"/><Relationship Id="rId146" Type="http://schemas.openxmlformats.org/officeDocument/2006/relationships/hyperlink" Target="https://drive.google.com/uc?id=1GSrGhM-l6ZApa42icWpAVOST6fwhnTFC" TargetMode="External"/><Relationship Id="rId353" Type="http://schemas.openxmlformats.org/officeDocument/2006/relationships/hyperlink" Target="https://drive.google.com/uc?id=1NomCwrooTXuSXSFi76mfUJmFvUn5BvOG" TargetMode="External"/><Relationship Id="rId560" Type="http://schemas.openxmlformats.org/officeDocument/2006/relationships/hyperlink" Target="https://drive.google.com/uc?id=1NomCwrooTXuSXSFi76mfUJmFvUn5BvOG" TargetMode="External"/><Relationship Id="rId798" Type="http://schemas.openxmlformats.org/officeDocument/2006/relationships/hyperlink" Target="https://drive.google.com/uc?id=1l4kepT60XilZ-N0RWYxm0nDLs1dy1lBv" TargetMode="External"/><Relationship Id="rId1190" Type="http://schemas.openxmlformats.org/officeDocument/2006/relationships/hyperlink" Target="https://drive.google.com/uc?id=1l4kepT60XilZ-N0RWYxm0nDLs1dy1lBv" TargetMode="External"/><Relationship Id="rId1204" Type="http://schemas.openxmlformats.org/officeDocument/2006/relationships/hyperlink" Target="https://drive.google.com/uc?id=1l4kepT60XilZ-N0RWYxm0nDLs1dy1lBv" TargetMode="External"/><Relationship Id="rId1411" Type="http://schemas.openxmlformats.org/officeDocument/2006/relationships/hyperlink" Target="https://drive.google.com/uc?id=1l4kepT60XilZ-N0RWYxm0nDLs1dy1lBv" TargetMode="External"/><Relationship Id="rId1649" Type="http://schemas.openxmlformats.org/officeDocument/2006/relationships/hyperlink" Target="https://drive.google.com/uc?id=1GSrGhM-l6ZApa42icWpAVOST6fwhnTFC" TargetMode="External"/><Relationship Id="rId213" Type="http://schemas.openxmlformats.org/officeDocument/2006/relationships/hyperlink" Target="https://drive.google.com/uc?id=1NomCwrooTXuSXSFi76mfUJmFvUn5BvOG" TargetMode="External"/><Relationship Id="rId420" Type="http://schemas.openxmlformats.org/officeDocument/2006/relationships/hyperlink" Target="https://drive.google.com/uc?id=1NomCwrooTXuSXSFi76mfUJmFvUn5BvOG" TargetMode="External"/><Relationship Id="rId658" Type="http://schemas.openxmlformats.org/officeDocument/2006/relationships/hyperlink" Target="https://drive.google.com/uc?id=1GSrGhM-l6ZApa42icWpAVOST6fwhnTFC" TargetMode="External"/><Relationship Id="rId865" Type="http://schemas.openxmlformats.org/officeDocument/2006/relationships/hyperlink" Target="https://drive.google.com/uc?id=1l4kepT60XilZ-N0RWYxm0nDLs1dy1lBv" TargetMode="External"/><Relationship Id="rId1050" Type="http://schemas.openxmlformats.org/officeDocument/2006/relationships/hyperlink" Target="https://drive.google.com/uc?id=1NomCwrooTXuSXSFi76mfUJmFvUn5BvOG" TargetMode="External"/><Relationship Id="rId1288" Type="http://schemas.openxmlformats.org/officeDocument/2006/relationships/hyperlink" Target="https://drive.google.com/uc?id=1l4kepT60XilZ-N0RWYxm0nDLs1dy1lBv" TargetMode="External"/><Relationship Id="rId1495" Type="http://schemas.openxmlformats.org/officeDocument/2006/relationships/hyperlink" Target="https://drive.google.com/uc?id=1NomCwrooTXuSXSFi76mfUJmFvUn5BvOG" TargetMode="External"/><Relationship Id="rId1509" Type="http://schemas.openxmlformats.org/officeDocument/2006/relationships/hyperlink" Target="https://drive.google.com/uc?id=1l4kepT60XilZ-N0RWYxm0nDLs1dy1lBv" TargetMode="External"/><Relationship Id="rId1716" Type="http://schemas.openxmlformats.org/officeDocument/2006/relationships/hyperlink" Target="https://drive.google.com/uc?id=1l4kepT60XilZ-N0RWYxm0nDLs1dy1lBv" TargetMode="External"/><Relationship Id="rId297" Type="http://schemas.openxmlformats.org/officeDocument/2006/relationships/hyperlink" Target="https://drive.google.com/uc?id=1NomCwrooTXuSXSFi76mfUJmFvUn5BvOG" TargetMode="External"/><Relationship Id="rId518" Type="http://schemas.openxmlformats.org/officeDocument/2006/relationships/hyperlink" Target="https://drive.google.com/uc?id=1l4kepT60XilZ-N0RWYxm0nDLs1dy1lBv" TargetMode="External"/><Relationship Id="rId725" Type="http://schemas.openxmlformats.org/officeDocument/2006/relationships/hyperlink" Target="https://drive.google.com/uc?id=1NomCwrooTXuSXSFi76mfUJmFvUn5BvOG" TargetMode="External"/><Relationship Id="rId932" Type="http://schemas.openxmlformats.org/officeDocument/2006/relationships/hyperlink" Target="https://drive.google.com/uc?id=1NomCwrooTXuSXSFi76mfUJmFvUn5BvOG" TargetMode="External"/><Relationship Id="rId1148" Type="http://schemas.openxmlformats.org/officeDocument/2006/relationships/hyperlink" Target="https://drive.google.com/uc?id=1NomCwrooTXuSXSFi76mfUJmFvUn5BvOG" TargetMode="External"/><Relationship Id="rId1355" Type="http://schemas.openxmlformats.org/officeDocument/2006/relationships/hyperlink" Target="https://drive.google.com/uc?id=1NomCwrooTXuSXSFi76mfUJmFvUn5BvOG" TargetMode="External"/><Relationship Id="rId1562" Type="http://schemas.openxmlformats.org/officeDocument/2006/relationships/hyperlink" Target="https://drive.google.com/uc?id=1GSrGhM-l6ZApa42icWpAVOST6fwhnTFC" TargetMode="External"/><Relationship Id="rId157" Type="http://schemas.openxmlformats.org/officeDocument/2006/relationships/hyperlink" Target="https://drive.google.com/uc?id=1NomCwrooTXuSXSFi76mfUJmFvUn5BvOG" TargetMode="External"/><Relationship Id="rId364" Type="http://schemas.openxmlformats.org/officeDocument/2006/relationships/hyperlink" Target="https://drive.google.com/uc?id=1l4kepT60XilZ-N0RWYxm0nDLs1dy1lBv" TargetMode="External"/><Relationship Id="rId1008" Type="http://schemas.openxmlformats.org/officeDocument/2006/relationships/hyperlink" Target="https://drive.google.com/uc?id=1NomCwrooTXuSXSFi76mfUJmFvUn5BvOG" TargetMode="External"/><Relationship Id="rId1215" Type="http://schemas.openxmlformats.org/officeDocument/2006/relationships/hyperlink" Target="https://drive.google.com/uc?id=1l4kepT60XilZ-N0RWYxm0nDLs1dy1lBv" TargetMode="External"/><Relationship Id="rId1422" Type="http://schemas.openxmlformats.org/officeDocument/2006/relationships/hyperlink" Target="https://drive.google.com/uc?id=1l4kepT60XilZ-N0RWYxm0nDLs1dy1lBv" TargetMode="External"/><Relationship Id="rId61" Type="http://schemas.openxmlformats.org/officeDocument/2006/relationships/hyperlink" Target="https://drive.google.com/uc?id=1NomCwrooTXuSXSFi76mfUJmFvUn5BvOG" TargetMode="External"/><Relationship Id="rId571" Type="http://schemas.openxmlformats.org/officeDocument/2006/relationships/hyperlink" Target="https://drive.google.com/uc?id=1l4kepT60XilZ-N0RWYxm0nDLs1dy1lBv" TargetMode="External"/><Relationship Id="rId669" Type="http://schemas.openxmlformats.org/officeDocument/2006/relationships/hyperlink" Target="https://drive.google.com/uc?id=1GSrGhM-l6ZApa42icWpAVOST6fwhnTFC" TargetMode="External"/><Relationship Id="rId876" Type="http://schemas.openxmlformats.org/officeDocument/2006/relationships/hyperlink" Target="https://drive.google.com/uc?id=1l4kepT60XilZ-N0RWYxm0nDLs1dy1lBv" TargetMode="External"/><Relationship Id="rId1299" Type="http://schemas.openxmlformats.org/officeDocument/2006/relationships/hyperlink" Target="https://drive.google.com/uc?id=1l4kepT60XilZ-N0RWYxm0nDLs1dy1lBv" TargetMode="External"/><Relationship Id="rId1727" Type="http://schemas.openxmlformats.org/officeDocument/2006/relationships/hyperlink" Target="https://drive.google.com/uc?id=1l4kepT60XilZ-N0RWYxm0nDLs1dy1lBv" TargetMode="External"/><Relationship Id="rId19" Type="http://schemas.openxmlformats.org/officeDocument/2006/relationships/hyperlink" Target="https://drive.google.com/uc?id=1GSrGhM-l6ZApa42icWpAVOST6fwhnTFC" TargetMode="External"/><Relationship Id="rId224" Type="http://schemas.openxmlformats.org/officeDocument/2006/relationships/hyperlink" Target="https://drive.google.com/uc?id=1l4kepT60XilZ-N0RWYxm0nDLs1dy1lBv" TargetMode="External"/><Relationship Id="rId431" Type="http://schemas.openxmlformats.org/officeDocument/2006/relationships/hyperlink" Target="https://drive.google.com/uc?id=1l4kepT60XilZ-N0RWYxm0nDLs1dy1lBv" TargetMode="External"/><Relationship Id="rId529" Type="http://schemas.openxmlformats.org/officeDocument/2006/relationships/hyperlink" Target="https://drive.google.com/uc?id=1GSrGhM-l6ZApa42icWpAVOST6fwhnTFC" TargetMode="External"/><Relationship Id="rId736" Type="http://schemas.openxmlformats.org/officeDocument/2006/relationships/hyperlink" Target="https://drive.google.com/uc?id=1NomCwrooTXuSXSFi76mfUJmFvUn5BvOG" TargetMode="External"/><Relationship Id="rId1061" Type="http://schemas.openxmlformats.org/officeDocument/2006/relationships/hyperlink" Target="https://drive.google.com/uc?id=1NomCwrooTXuSXSFi76mfUJmFvUn5BvOG" TargetMode="External"/><Relationship Id="rId1159" Type="http://schemas.openxmlformats.org/officeDocument/2006/relationships/hyperlink" Target="https://drive.google.com/uc?id=1NomCwrooTXuSXSFi76mfUJmFvUn5BvOG" TargetMode="External"/><Relationship Id="rId1366" Type="http://schemas.openxmlformats.org/officeDocument/2006/relationships/hyperlink" Target="https://drive.google.com/uc?id=1l4kepT60XilZ-N0RWYxm0nDLs1dy1lBv" TargetMode="External"/><Relationship Id="rId168" Type="http://schemas.openxmlformats.org/officeDocument/2006/relationships/hyperlink" Target="https://drive.google.com/uc?id=1l4kepT60XilZ-N0RWYxm0nDLs1dy1lBv" TargetMode="External"/><Relationship Id="rId943" Type="http://schemas.openxmlformats.org/officeDocument/2006/relationships/hyperlink" Target="https://drive.google.com/uc?id=1GSrGhM-l6ZApa42icWpAVOST6fwhnTFC" TargetMode="External"/><Relationship Id="rId1019" Type="http://schemas.openxmlformats.org/officeDocument/2006/relationships/hyperlink" Target="https://drive.google.com/uc?id=1l4kepT60XilZ-N0RWYxm0nDLs1dy1lBv" TargetMode="External"/><Relationship Id="rId1573" Type="http://schemas.openxmlformats.org/officeDocument/2006/relationships/hyperlink" Target="https://drive.google.com/uc?id=1NomCwrooTXuSXSFi76mfUJmFvUn5BvOG" TargetMode="External"/><Relationship Id="rId72" Type="http://schemas.openxmlformats.org/officeDocument/2006/relationships/hyperlink" Target="https://drive.google.com/uc?id=1GSrGhM-l6ZApa42icWpAVOST6fwhnTFC" TargetMode="External"/><Relationship Id="rId375" Type="http://schemas.openxmlformats.org/officeDocument/2006/relationships/hyperlink" Target="https://drive.google.com/uc?id=1l4kepT60XilZ-N0RWYxm0nDLs1dy1lBv" TargetMode="External"/><Relationship Id="rId582" Type="http://schemas.openxmlformats.org/officeDocument/2006/relationships/hyperlink" Target="https://drive.google.com/uc?id=1NomCwrooTXuSXSFi76mfUJmFvUn5BvOG" TargetMode="External"/><Relationship Id="rId803" Type="http://schemas.openxmlformats.org/officeDocument/2006/relationships/hyperlink" Target="https://drive.google.com/uc?id=1NomCwrooTXuSXSFi76mfUJmFvUn5BvOG" TargetMode="External"/><Relationship Id="rId1226" Type="http://schemas.openxmlformats.org/officeDocument/2006/relationships/hyperlink" Target="https://drive.google.com/uc?id=1l4kepT60XilZ-N0RWYxm0nDLs1dy1lBv" TargetMode="External"/><Relationship Id="rId1433" Type="http://schemas.openxmlformats.org/officeDocument/2006/relationships/hyperlink" Target="https://drive.google.com/uc?id=1l4kepT60XilZ-N0RWYxm0nDLs1dy1lBv" TargetMode="External"/><Relationship Id="rId1640" Type="http://schemas.openxmlformats.org/officeDocument/2006/relationships/hyperlink" Target="https://drive.google.com/uc?id=1l4kepT60XilZ-N0RWYxm0nDLs1dy1lBv" TargetMode="External"/><Relationship Id="rId1738" Type="http://schemas.openxmlformats.org/officeDocument/2006/relationships/hyperlink" Target="https://drive.google.com/uc?id=1l4kepT60XilZ-N0RWYxm0nDLs1dy1lBv" TargetMode="External"/><Relationship Id="rId3" Type="http://schemas.openxmlformats.org/officeDocument/2006/relationships/hyperlink" Target="https://drive.google.com/uc?id=1NomCwrooTXuSXSFi76mfUJmFvUn5BvOG" TargetMode="External"/><Relationship Id="rId235" Type="http://schemas.openxmlformats.org/officeDocument/2006/relationships/hyperlink" Target="https://drive.google.com/uc?id=1NomCwrooTXuSXSFi76mfUJmFvUn5BvOG" TargetMode="External"/><Relationship Id="rId442" Type="http://schemas.openxmlformats.org/officeDocument/2006/relationships/hyperlink" Target="https://drive.google.com/uc?id=1l4kepT60XilZ-N0RWYxm0nDLs1dy1lBv" TargetMode="External"/><Relationship Id="rId887" Type="http://schemas.openxmlformats.org/officeDocument/2006/relationships/hyperlink" Target="https://drive.google.com/uc?id=1NomCwrooTXuSXSFi76mfUJmFvUn5BvOG" TargetMode="External"/><Relationship Id="rId1072" Type="http://schemas.openxmlformats.org/officeDocument/2006/relationships/hyperlink" Target="https://drive.google.com/uc?id=1GSrGhM-l6ZApa42icWpAVOST6fwhnTFC" TargetMode="External"/><Relationship Id="rId1500" Type="http://schemas.openxmlformats.org/officeDocument/2006/relationships/hyperlink" Target="https://drive.google.com/uc?id=1NomCwrooTXuSXSFi76mfUJmFvUn5BvOG" TargetMode="External"/><Relationship Id="rId302" Type="http://schemas.openxmlformats.org/officeDocument/2006/relationships/hyperlink" Target="https://drive.google.com/uc?id=1NomCwrooTXuSXSFi76mfUJmFvUn5BvOG" TargetMode="External"/><Relationship Id="rId747" Type="http://schemas.openxmlformats.org/officeDocument/2006/relationships/hyperlink" Target="https://drive.google.com/uc?id=1l4kepT60XilZ-N0RWYxm0nDLs1dy1lBv" TargetMode="External"/><Relationship Id="rId954" Type="http://schemas.openxmlformats.org/officeDocument/2006/relationships/hyperlink" Target="https://drive.google.com/uc?id=1NomCwrooTXuSXSFi76mfUJmFvUn5BvOG" TargetMode="External"/><Relationship Id="rId1377" Type="http://schemas.openxmlformats.org/officeDocument/2006/relationships/hyperlink" Target="https://drive.google.com/uc?id=1l4kepT60XilZ-N0RWYxm0nDLs1dy1lBv" TargetMode="External"/><Relationship Id="rId1584" Type="http://schemas.openxmlformats.org/officeDocument/2006/relationships/hyperlink" Target="https://drive.google.com/uc?id=1NomCwrooTXuSXSFi76mfUJmFvUn5BvOG" TargetMode="External"/><Relationship Id="rId83" Type="http://schemas.openxmlformats.org/officeDocument/2006/relationships/hyperlink" Target="https://drive.google.com/uc?id=1GSrGhM-l6ZApa42icWpAVOST6fwhnTFC" TargetMode="External"/><Relationship Id="rId179" Type="http://schemas.openxmlformats.org/officeDocument/2006/relationships/hyperlink" Target="https://drive.google.com/uc?id=1NomCwrooTXuSXSFi76mfUJmFvUn5BvOG" TargetMode="External"/><Relationship Id="rId386" Type="http://schemas.openxmlformats.org/officeDocument/2006/relationships/hyperlink" Target="https://drive.google.com/uc?id=1l4kepT60XilZ-N0RWYxm0nDLs1dy1lBv" TargetMode="External"/><Relationship Id="rId593" Type="http://schemas.openxmlformats.org/officeDocument/2006/relationships/hyperlink" Target="https://drive.google.com/uc?id=1l4kepT60XilZ-N0RWYxm0nDLs1dy1lBv" TargetMode="External"/><Relationship Id="rId607" Type="http://schemas.openxmlformats.org/officeDocument/2006/relationships/hyperlink" Target="https://drive.google.com/uc?id=1NomCwrooTXuSXSFi76mfUJmFvUn5BvOG" TargetMode="External"/><Relationship Id="rId814" Type="http://schemas.openxmlformats.org/officeDocument/2006/relationships/hyperlink" Target="https://drive.google.com/uc?id=1NomCwrooTXuSXSFi76mfUJmFvUn5BvOG" TargetMode="External"/><Relationship Id="rId1237" Type="http://schemas.openxmlformats.org/officeDocument/2006/relationships/hyperlink" Target="https://drive.google.com/uc?id=1l4kepT60XilZ-N0RWYxm0nDLs1dy1lBv" TargetMode="External"/><Relationship Id="rId1444" Type="http://schemas.openxmlformats.org/officeDocument/2006/relationships/hyperlink" Target="https://drive.google.com/uc?id=1l4kepT60XilZ-N0RWYxm0nDLs1dy1lBv" TargetMode="External"/><Relationship Id="rId1651" Type="http://schemas.openxmlformats.org/officeDocument/2006/relationships/hyperlink" Target="https://drive.google.com/uc?id=1GSrGhM-l6ZApa42icWpAVOST6fwhnTFC" TargetMode="External"/><Relationship Id="rId246" Type="http://schemas.openxmlformats.org/officeDocument/2006/relationships/hyperlink" Target="https://drive.google.com/uc?id=1GSrGhM-l6ZApa42icWpAVOST6fwhnTFC" TargetMode="External"/><Relationship Id="rId453" Type="http://schemas.openxmlformats.org/officeDocument/2006/relationships/hyperlink" Target="https://drive.google.com/uc?id=1l4kepT60XilZ-N0RWYxm0nDLs1dy1lBv" TargetMode="External"/><Relationship Id="rId660" Type="http://schemas.openxmlformats.org/officeDocument/2006/relationships/hyperlink" Target="https://drive.google.com/uc?id=1GSrGhM-l6ZApa42icWpAVOST6fwhnTFC" TargetMode="External"/><Relationship Id="rId898" Type="http://schemas.openxmlformats.org/officeDocument/2006/relationships/hyperlink" Target="https://drive.google.com/uc?id=1NomCwrooTXuSXSFi76mfUJmFvUn5BvOG" TargetMode="External"/><Relationship Id="rId1083" Type="http://schemas.openxmlformats.org/officeDocument/2006/relationships/hyperlink" Target="https://drive.google.com/uc?id=1NomCwrooTXuSXSFi76mfUJmFvUn5BvOG" TargetMode="External"/><Relationship Id="rId1290" Type="http://schemas.openxmlformats.org/officeDocument/2006/relationships/hyperlink" Target="https://drive.google.com/uc?id=1l4kepT60XilZ-N0RWYxm0nDLs1dy1lBv" TargetMode="External"/><Relationship Id="rId1304" Type="http://schemas.openxmlformats.org/officeDocument/2006/relationships/hyperlink" Target="https://drive.google.com/uc?id=1l4kepT60XilZ-N0RWYxm0nDLs1dy1lBv" TargetMode="External"/><Relationship Id="rId1511" Type="http://schemas.openxmlformats.org/officeDocument/2006/relationships/hyperlink" Target="https://drive.google.com/uc?id=1l4kepT60XilZ-N0RWYxm0nDLs1dy1lBv" TargetMode="External"/><Relationship Id="rId106" Type="http://schemas.openxmlformats.org/officeDocument/2006/relationships/hyperlink" Target="https://drive.google.com/uc?id=1GSrGhM-l6ZApa42icWpAVOST6fwhnTFC" TargetMode="External"/><Relationship Id="rId313" Type="http://schemas.openxmlformats.org/officeDocument/2006/relationships/hyperlink" Target="https://drive.google.com/uc?id=1GSrGhM-l6ZApa42icWpAVOST6fwhnTFC" TargetMode="External"/><Relationship Id="rId758" Type="http://schemas.openxmlformats.org/officeDocument/2006/relationships/hyperlink" Target="https://drive.google.com/uc?id=1l4kepT60XilZ-N0RWYxm0nDLs1dy1lBv" TargetMode="External"/><Relationship Id="rId965" Type="http://schemas.openxmlformats.org/officeDocument/2006/relationships/hyperlink" Target="https://drive.google.com/uc?id=1l4kepT60XilZ-N0RWYxm0nDLs1dy1lBv" TargetMode="External"/><Relationship Id="rId1150" Type="http://schemas.openxmlformats.org/officeDocument/2006/relationships/hyperlink" Target="https://drive.google.com/uc?id=1NomCwrooTXuSXSFi76mfUJmFvUn5BvOG" TargetMode="External"/><Relationship Id="rId1388" Type="http://schemas.openxmlformats.org/officeDocument/2006/relationships/hyperlink" Target="https://drive.google.com/uc?id=1l4kepT60XilZ-N0RWYxm0nDLs1dy1lBv" TargetMode="External"/><Relationship Id="rId1595" Type="http://schemas.openxmlformats.org/officeDocument/2006/relationships/hyperlink" Target="https://drive.google.com/uc?id=1NomCwrooTXuSXSFi76mfUJmFvUn5BvOG" TargetMode="External"/><Relationship Id="rId1609" Type="http://schemas.openxmlformats.org/officeDocument/2006/relationships/hyperlink" Target="https://drive.google.com/uc?id=1l4kepT60XilZ-N0RWYxm0nDLs1dy1lBv" TargetMode="External"/><Relationship Id="rId10" Type="http://schemas.openxmlformats.org/officeDocument/2006/relationships/hyperlink" Target="https://drive.google.com/uc?id=1l4kepT60XilZ-N0RWYxm0nDLs1dy1lBv" TargetMode="External"/><Relationship Id="rId94" Type="http://schemas.openxmlformats.org/officeDocument/2006/relationships/hyperlink" Target="https://drive.google.com/uc?id=1l4kepT60XilZ-N0RWYxm0nDLs1dy1lBv" TargetMode="External"/><Relationship Id="rId397" Type="http://schemas.openxmlformats.org/officeDocument/2006/relationships/hyperlink" Target="https://drive.google.com/uc?id=1l4kepT60XilZ-N0RWYxm0nDLs1dy1lBv" TargetMode="External"/><Relationship Id="rId520" Type="http://schemas.openxmlformats.org/officeDocument/2006/relationships/hyperlink" Target="https://drive.google.com/uc?id=1l4kepT60XilZ-N0RWYxm0nDLs1dy1lBv" TargetMode="External"/><Relationship Id="rId618" Type="http://schemas.openxmlformats.org/officeDocument/2006/relationships/hyperlink" Target="https://drive.google.com/uc?id=1GSrGhM-l6ZApa42icWpAVOST6fwhnTFC" TargetMode="External"/><Relationship Id="rId825" Type="http://schemas.openxmlformats.org/officeDocument/2006/relationships/hyperlink" Target="https://drive.google.com/uc?id=1GSrGhM-l6ZApa42icWpAVOST6fwhnTFC" TargetMode="External"/><Relationship Id="rId1248" Type="http://schemas.openxmlformats.org/officeDocument/2006/relationships/hyperlink" Target="https://drive.google.com/uc?id=1l4kepT60XilZ-N0RWYxm0nDLs1dy1lBv" TargetMode="External"/><Relationship Id="rId1455" Type="http://schemas.openxmlformats.org/officeDocument/2006/relationships/hyperlink" Target="https://drive.google.com/uc?id=1l4kepT60XilZ-N0RWYxm0nDLs1dy1lBv" TargetMode="External"/><Relationship Id="rId1662" Type="http://schemas.openxmlformats.org/officeDocument/2006/relationships/hyperlink" Target="https://drive.google.com/uc?id=1GSrGhM-l6ZApa42icWpAVOST6fwhnTFC" TargetMode="External"/><Relationship Id="rId257" Type="http://schemas.openxmlformats.org/officeDocument/2006/relationships/hyperlink" Target="https://drive.google.com/uc?id=1GSrGhM-l6ZApa42icWpAVOST6fwhnTFC" TargetMode="External"/><Relationship Id="rId464" Type="http://schemas.openxmlformats.org/officeDocument/2006/relationships/hyperlink" Target="https://drive.google.com/uc?id=1GSrGhM-l6ZApa42icWpAVOST6fwhnTFC" TargetMode="External"/><Relationship Id="rId1010" Type="http://schemas.openxmlformats.org/officeDocument/2006/relationships/hyperlink" Target="https://drive.google.com/uc?id=1NomCwrooTXuSXSFi76mfUJmFvUn5BvOG" TargetMode="External"/><Relationship Id="rId1094" Type="http://schemas.openxmlformats.org/officeDocument/2006/relationships/hyperlink" Target="https://drive.google.com/uc?id=1NomCwrooTXuSXSFi76mfUJmFvUn5BvOG" TargetMode="External"/><Relationship Id="rId1108" Type="http://schemas.openxmlformats.org/officeDocument/2006/relationships/hyperlink" Target="https://drive.google.com/uc?id=1l4kepT60XilZ-N0RWYxm0nDLs1dy1lBv" TargetMode="External"/><Relationship Id="rId1315" Type="http://schemas.openxmlformats.org/officeDocument/2006/relationships/hyperlink" Target="https://drive.google.com/uc?id=1l4kepT60XilZ-N0RWYxm0nDLs1dy1lBv" TargetMode="External"/><Relationship Id="rId117" Type="http://schemas.openxmlformats.org/officeDocument/2006/relationships/hyperlink" Target="https://drive.google.com/uc?id=1NomCwrooTXuSXSFi76mfUJmFvUn5BvOG" TargetMode="External"/><Relationship Id="rId671" Type="http://schemas.openxmlformats.org/officeDocument/2006/relationships/hyperlink" Target="https://drive.google.com/uc?id=1NomCwrooTXuSXSFi76mfUJmFvUn5BvOG" TargetMode="External"/><Relationship Id="rId769" Type="http://schemas.openxmlformats.org/officeDocument/2006/relationships/hyperlink" Target="https://drive.google.com/uc?id=1l4kepT60XilZ-N0RWYxm0nDLs1dy1lBv" TargetMode="External"/><Relationship Id="rId976" Type="http://schemas.openxmlformats.org/officeDocument/2006/relationships/hyperlink" Target="https://drive.google.com/uc?id=1NomCwrooTXuSXSFi76mfUJmFvUn5BvOG" TargetMode="External"/><Relationship Id="rId1399" Type="http://schemas.openxmlformats.org/officeDocument/2006/relationships/hyperlink" Target="https://drive.google.com/uc?id=1l4kepT60XilZ-N0RWYxm0nDLs1dy1lBv" TargetMode="External"/><Relationship Id="rId324" Type="http://schemas.openxmlformats.org/officeDocument/2006/relationships/hyperlink" Target="https://drive.google.com/uc?id=1NomCwrooTXuSXSFi76mfUJmFvUn5BvOG" TargetMode="External"/><Relationship Id="rId531" Type="http://schemas.openxmlformats.org/officeDocument/2006/relationships/hyperlink" Target="https://drive.google.com/uc?id=1GSrGhM-l6ZApa42icWpAVOST6fwhnTFC" TargetMode="External"/><Relationship Id="rId629" Type="http://schemas.openxmlformats.org/officeDocument/2006/relationships/hyperlink" Target="https://drive.google.com/uc?id=1GSrGhM-l6ZApa42icWpAVOST6fwhnTFC" TargetMode="External"/><Relationship Id="rId1161" Type="http://schemas.openxmlformats.org/officeDocument/2006/relationships/hyperlink" Target="https://drive.google.com/uc?id=1NomCwrooTXuSXSFi76mfUJmFvUn5BvOG" TargetMode="External"/><Relationship Id="rId1259" Type="http://schemas.openxmlformats.org/officeDocument/2006/relationships/hyperlink" Target="https://drive.google.com/uc?id=1l4kepT60XilZ-N0RWYxm0nDLs1dy1lBv" TargetMode="External"/><Relationship Id="rId1466" Type="http://schemas.openxmlformats.org/officeDocument/2006/relationships/hyperlink" Target="https://drive.google.com/uc?id=1l4kepT60XilZ-N0RWYxm0nDLs1dy1lBv" TargetMode="External"/><Relationship Id="rId836" Type="http://schemas.openxmlformats.org/officeDocument/2006/relationships/hyperlink" Target="https://drive.google.com/uc?id=1l4kepT60XilZ-N0RWYxm0nDLs1dy1lBv" TargetMode="External"/><Relationship Id="rId1021" Type="http://schemas.openxmlformats.org/officeDocument/2006/relationships/hyperlink" Target="https://drive.google.com/uc?id=1l4kepT60XilZ-N0RWYxm0nDLs1dy1lBv" TargetMode="External"/><Relationship Id="rId1119" Type="http://schemas.openxmlformats.org/officeDocument/2006/relationships/hyperlink" Target="https://drive.google.com/uc?id=1l4kepT60XilZ-N0RWYxm0nDLs1dy1lBv" TargetMode="External"/><Relationship Id="rId1673" Type="http://schemas.openxmlformats.org/officeDocument/2006/relationships/hyperlink" Target="https://drive.google.com/uc?id=1NomCwrooTXuSXSFi76mfUJmFvUn5BvOG" TargetMode="External"/><Relationship Id="rId903" Type="http://schemas.openxmlformats.org/officeDocument/2006/relationships/hyperlink" Target="https://drive.google.com/uc?id=1GSrGhM-l6ZApa42icWpAVOST6fwhnTFC" TargetMode="External"/><Relationship Id="rId1326" Type="http://schemas.openxmlformats.org/officeDocument/2006/relationships/hyperlink" Target="https://drive.google.com/uc?id=1l4kepT60XilZ-N0RWYxm0nDLs1dy1lBv" TargetMode="External"/><Relationship Id="rId1533" Type="http://schemas.openxmlformats.org/officeDocument/2006/relationships/hyperlink" Target="https://drive.google.com/uc?id=1l4kepT60XilZ-N0RWYxm0nDLs1dy1lBv" TargetMode="External"/><Relationship Id="rId1740" Type="http://schemas.openxmlformats.org/officeDocument/2006/relationships/hyperlink" Target="https://drive.google.com/uc?id=1l4kepT60XilZ-N0RWYxm0nDLs1dy1lBv" TargetMode="External"/><Relationship Id="rId32" Type="http://schemas.openxmlformats.org/officeDocument/2006/relationships/hyperlink" Target="https://drive.google.com/uc?id=1GSrGhM-l6ZApa42icWpAVOST6fwhnTFC" TargetMode="External"/><Relationship Id="rId1600" Type="http://schemas.openxmlformats.org/officeDocument/2006/relationships/hyperlink" Target="https://drive.google.com/uc?id=1NomCwrooTXuSXSFi76mfUJmFvUn5BvOG" TargetMode="External"/><Relationship Id="rId181" Type="http://schemas.openxmlformats.org/officeDocument/2006/relationships/hyperlink" Target="https://drive.google.com/uc?id=1NomCwrooTXuSXSFi76mfUJmFvUn5BvOG" TargetMode="External"/><Relationship Id="rId279" Type="http://schemas.openxmlformats.org/officeDocument/2006/relationships/hyperlink" Target="https://drive.google.com/uc?id=1GSrGhM-l6ZApa42icWpAVOST6fwhnTFC" TargetMode="External"/><Relationship Id="rId486" Type="http://schemas.openxmlformats.org/officeDocument/2006/relationships/hyperlink" Target="https://drive.google.com/uc?id=1l4kepT60XilZ-N0RWYxm0nDLs1dy1lBv" TargetMode="External"/><Relationship Id="rId693" Type="http://schemas.openxmlformats.org/officeDocument/2006/relationships/hyperlink" Target="https://drive.google.com/uc?id=1GSrGhM-l6ZApa42icWpAVOST6fwhnTFC" TargetMode="External"/><Relationship Id="rId139" Type="http://schemas.openxmlformats.org/officeDocument/2006/relationships/hyperlink" Target="https://drive.google.com/uc?id=1GSrGhM-l6ZApa42icWpAVOST6fwhnTFC" TargetMode="External"/><Relationship Id="rId346" Type="http://schemas.openxmlformats.org/officeDocument/2006/relationships/hyperlink" Target="https://drive.google.com/uc?id=1NomCwrooTXuSXSFi76mfUJmFvUn5BvOG" TargetMode="External"/><Relationship Id="rId553" Type="http://schemas.openxmlformats.org/officeDocument/2006/relationships/hyperlink" Target="https://drive.google.com/uc?id=1NomCwrooTXuSXSFi76mfUJmFvUn5BvOG" TargetMode="External"/><Relationship Id="rId760" Type="http://schemas.openxmlformats.org/officeDocument/2006/relationships/hyperlink" Target="https://drive.google.com/uc?id=1l4kepT60XilZ-N0RWYxm0nDLs1dy1lBv" TargetMode="External"/><Relationship Id="rId998" Type="http://schemas.openxmlformats.org/officeDocument/2006/relationships/hyperlink" Target="https://drive.google.com/uc?id=1NomCwrooTXuSXSFi76mfUJmFvUn5BvOG" TargetMode="External"/><Relationship Id="rId1183" Type="http://schemas.openxmlformats.org/officeDocument/2006/relationships/hyperlink" Target="https://drive.google.com/uc?id=1l4kepT60XilZ-N0RWYxm0nDLs1dy1lBv" TargetMode="External"/><Relationship Id="rId1390" Type="http://schemas.openxmlformats.org/officeDocument/2006/relationships/hyperlink" Target="https://drive.google.com/uc?id=1l4kepT60XilZ-N0RWYxm0nDLs1dy1lBv" TargetMode="External"/><Relationship Id="rId206" Type="http://schemas.openxmlformats.org/officeDocument/2006/relationships/hyperlink" Target="https://drive.google.com/uc?id=1GSrGhM-l6ZApa42icWpAVOST6fwhnTFC" TargetMode="External"/><Relationship Id="rId413" Type="http://schemas.openxmlformats.org/officeDocument/2006/relationships/hyperlink" Target="https://drive.google.com/uc?id=1NomCwrooTXuSXSFi76mfUJmFvUn5BvOG" TargetMode="External"/><Relationship Id="rId858" Type="http://schemas.openxmlformats.org/officeDocument/2006/relationships/hyperlink" Target="https://drive.google.com/uc?id=1l4kepT60XilZ-N0RWYxm0nDLs1dy1lBv" TargetMode="External"/><Relationship Id="rId1043" Type="http://schemas.openxmlformats.org/officeDocument/2006/relationships/hyperlink" Target="https://drive.google.com/uc?id=1NomCwrooTXuSXSFi76mfUJmFvUn5BvOG" TargetMode="External"/><Relationship Id="rId1488" Type="http://schemas.openxmlformats.org/officeDocument/2006/relationships/hyperlink" Target="https://drive.google.com/uc?id=1NomCwrooTXuSXSFi76mfUJmFvUn5BvOG" TargetMode="External"/><Relationship Id="rId1695" Type="http://schemas.openxmlformats.org/officeDocument/2006/relationships/hyperlink" Target="https://drive.google.com/uc?id=1NomCwrooTXuSXSFi76mfUJmFvUn5BvOG" TargetMode="External"/><Relationship Id="rId620" Type="http://schemas.openxmlformats.org/officeDocument/2006/relationships/hyperlink" Target="https://drive.google.com/uc?id=1GSrGhM-l6ZApa42icWpAVOST6fwhnTFC" TargetMode="External"/><Relationship Id="rId718" Type="http://schemas.openxmlformats.org/officeDocument/2006/relationships/hyperlink" Target="https://drive.google.com/uc?id=1NomCwrooTXuSXSFi76mfUJmFvUn5BvOG" TargetMode="External"/><Relationship Id="rId925" Type="http://schemas.openxmlformats.org/officeDocument/2006/relationships/hyperlink" Target="https://drive.google.com/uc?id=1l4kepT60XilZ-N0RWYxm0nDLs1dy1lBv" TargetMode="External"/><Relationship Id="rId1250" Type="http://schemas.openxmlformats.org/officeDocument/2006/relationships/hyperlink" Target="https://drive.google.com/uc?id=1l4kepT60XilZ-N0RWYxm0nDLs1dy1lBv" TargetMode="External"/><Relationship Id="rId1348" Type="http://schemas.openxmlformats.org/officeDocument/2006/relationships/hyperlink" Target="https://drive.google.com/uc?id=1NomCwrooTXuSXSFi76mfUJmFvUn5BvOG" TargetMode="External"/><Relationship Id="rId1555" Type="http://schemas.openxmlformats.org/officeDocument/2006/relationships/hyperlink" Target="https://drive.google.com/uc?id=1l4kepT60XilZ-N0RWYxm0nDLs1dy1lBv" TargetMode="External"/><Relationship Id="rId1110" Type="http://schemas.openxmlformats.org/officeDocument/2006/relationships/hyperlink" Target="https://drive.google.com/uc?id=1l4kepT60XilZ-N0RWYxm0nDLs1dy1lBv" TargetMode="External"/><Relationship Id="rId1208" Type="http://schemas.openxmlformats.org/officeDocument/2006/relationships/hyperlink" Target="https://drive.google.com/uc?id=1l4kepT60XilZ-N0RWYxm0nDLs1dy1lBv" TargetMode="External"/><Relationship Id="rId1415" Type="http://schemas.openxmlformats.org/officeDocument/2006/relationships/hyperlink" Target="https://drive.google.com/uc?id=1l4kepT60XilZ-N0RWYxm0nDLs1dy1lBv" TargetMode="External"/><Relationship Id="rId54" Type="http://schemas.openxmlformats.org/officeDocument/2006/relationships/hyperlink" Target="https://drive.google.com/uc?id=1GSrGhM-l6ZApa42icWpAVOST6fwhnTFC" TargetMode="External"/><Relationship Id="rId1622" Type="http://schemas.openxmlformats.org/officeDocument/2006/relationships/hyperlink" Target="https://drive.google.com/uc?id=1l4kepT60XilZ-N0RWYxm0nDLs1dy1lBv" TargetMode="External"/><Relationship Id="rId270" Type="http://schemas.openxmlformats.org/officeDocument/2006/relationships/hyperlink" Target="https://drive.google.com/uc?id=1GSrGhM-l6ZApa42icWpAVOST6fwhnTFC" TargetMode="External"/><Relationship Id="rId130" Type="http://schemas.openxmlformats.org/officeDocument/2006/relationships/hyperlink" Target="https://drive.google.com/uc?id=1GSrGhM-l6ZApa42icWpAVOST6fwhnTFC" TargetMode="External"/><Relationship Id="rId368" Type="http://schemas.openxmlformats.org/officeDocument/2006/relationships/hyperlink" Target="https://drive.google.com/uc?id=1l4kepT60XilZ-N0RWYxm0nDLs1dy1lBv" TargetMode="External"/><Relationship Id="rId575" Type="http://schemas.openxmlformats.org/officeDocument/2006/relationships/hyperlink" Target="https://drive.google.com/uc?id=1GSrGhM-l6ZApa42icWpAVOST6fwhnTFC" TargetMode="External"/><Relationship Id="rId782" Type="http://schemas.openxmlformats.org/officeDocument/2006/relationships/hyperlink" Target="https://drive.google.com/uc?id=1l4kepT60XilZ-N0RWYxm0nDLs1dy1lBv" TargetMode="External"/><Relationship Id="rId228" Type="http://schemas.openxmlformats.org/officeDocument/2006/relationships/hyperlink" Target="https://drive.google.com/uc?id=1l4kepT60XilZ-N0RWYxm0nDLs1dy1lBv" TargetMode="External"/><Relationship Id="rId435" Type="http://schemas.openxmlformats.org/officeDocument/2006/relationships/hyperlink" Target="https://drive.google.com/uc?id=1l4kepT60XilZ-N0RWYxm0nDLs1dy1lBv" TargetMode="External"/><Relationship Id="rId642" Type="http://schemas.openxmlformats.org/officeDocument/2006/relationships/hyperlink" Target="https://drive.google.com/uc?id=1l4kepT60XilZ-N0RWYxm0nDLs1dy1lBv" TargetMode="External"/><Relationship Id="rId1065" Type="http://schemas.openxmlformats.org/officeDocument/2006/relationships/hyperlink" Target="https://drive.google.com/uc?id=1l4kepT60XilZ-N0RWYxm0nDLs1dy1lBv" TargetMode="External"/><Relationship Id="rId1272" Type="http://schemas.openxmlformats.org/officeDocument/2006/relationships/hyperlink" Target="https://drive.google.com/uc?id=1l4kepT60XilZ-N0RWYxm0nDLs1dy1lBv" TargetMode="External"/><Relationship Id="rId502" Type="http://schemas.openxmlformats.org/officeDocument/2006/relationships/hyperlink" Target="https://drive.google.com/uc?id=1l4kepT60XilZ-N0RWYxm0nDLs1dy1lBv" TargetMode="External"/><Relationship Id="rId947" Type="http://schemas.openxmlformats.org/officeDocument/2006/relationships/hyperlink" Target="https://drive.google.com/uc?id=1GSrGhM-l6ZApa42icWpAVOST6fwhnTFC" TargetMode="External"/><Relationship Id="rId1132" Type="http://schemas.openxmlformats.org/officeDocument/2006/relationships/hyperlink" Target="https://drive.google.com/uc?id=1l4kepT60XilZ-N0RWYxm0nDLs1dy1lBv" TargetMode="External"/><Relationship Id="rId1577" Type="http://schemas.openxmlformats.org/officeDocument/2006/relationships/hyperlink" Target="https://drive.google.com/uc?id=1NomCwrooTXuSXSFi76mfUJmFvUn5BvOG" TargetMode="External"/><Relationship Id="rId76" Type="http://schemas.openxmlformats.org/officeDocument/2006/relationships/hyperlink" Target="https://drive.google.com/uc?id=1GSrGhM-l6ZApa42icWpAVOST6fwhnTFC" TargetMode="External"/><Relationship Id="rId807" Type="http://schemas.openxmlformats.org/officeDocument/2006/relationships/hyperlink" Target="https://drive.google.com/uc?id=1NomCwrooTXuSXSFi76mfUJmFvUn5BvOG" TargetMode="External"/><Relationship Id="rId1437" Type="http://schemas.openxmlformats.org/officeDocument/2006/relationships/hyperlink" Target="https://drive.google.com/uc?id=1l4kepT60XilZ-N0RWYxm0nDLs1dy1lBv" TargetMode="External"/><Relationship Id="rId1644" Type="http://schemas.openxmlformats.org/officeDocument/2006/relationships/hyperlink" Target="https://drive.google.com/uc?id=1l4kepT60XilZ-N0RWYxm0nDLs1dy1lBv" TargetMode="External"/><Relationship Id="rId1504" Type="http://schemas.openxmlformats.org/officeDocument/2006/relationships/hyperlink" Target="https://drive.google.com/uc?id=1NomCwrooTXuSXSFi76mfUJmFvUn5BvOG" TargetMode="External"/><Relationship Id="rId1711" Type="http://schemas.openxmlformats.org/officeDocument/2006/relationships/hyperlink" Target="https://drive.google.com/uc?id=1l4kepT60XilZ-N0RWYxm0nDLs1dy1lBv" TargetMode="External"/><Relationship Id="rId292" Type="http://schemas.openxmlformats.org/officeDocument/2006/relationships/hyperlink" Target="https://drive.google.com/uc?id=1NomCwrooTXuSXSFi76mfUJmFvUn5BvOG" TargetMode="External"/><Relationship Id="rId597" Type="http://schemas.openxmlformats.org/officeDocument/2006/relationships/hyperlink" Target="https://drive.google.com/uc?id=1l4kepT60XilZ-N0RWYxm0nDLs1dy1lBv" TargetMode="External"/><Relationship Id="rId152" Type="http://schemas.openxmlformats.org/officeDocument/2006/relationships/hyperlink" Target="https://drive.google.com/uc?id=1NomCwrooTXuSXSFi76mfUJmFvUn5BvOG" TargetMode="External"/><Relationship Id="rId457" Type="http://schemas.openxmlformats.org/officeDocument/2006/relationships/hyperlink" Target="https://drive.google.com/uc?id=1l4kepT60XilZ-N0RWYxm0nDLs1dy1lBv" TargetMode="External"/><Relationship Id="rId1087" Type="http://schemas.openxmlformats.org/officeDocument/2006/relationships/hyperlink" Target="https://drive.google.com/uc?id=1NomCwrooTXuSXSFi76mfUJmFvUn5BvOG" TargetMode="External"/><Relationship Id="rId1294" Type="http://schemas.openxmlformats.org/officeDocument/2006/relationships/hyperlink" Target="https://drive.google.com/uc?id=1l4kepT60XilZ-N0RWYxm0nDLs1dy1lBv" TargetMode="External"/><Relationship Id="rId664" Type="http://schemas.openxmlformats.org/officeDocument/2006/relationships/hyperlink" Target="https://drive.google.com/uc?id=1GSrGhM-l6ZApa42icWpAVOST6fwhnTFC" TargetMode="External"/><Relationship Id="rId871" Type="http://schemas.openxmlformats.org/officeDocument/2006/relationships/hyperlink" Target="https://drive.google.com/uc?id=1l4kepT60XilZ-N0RWYxm0nDLs1dy1lBv" TargetMode="External"/><Relationship Id="rId969" Type="http://schemas.openxmlformats.org/officeDocument/2006/relationships/hyperlink" Target="https://drive.google.com/uc?id=1l4kepT60XilZ-N0RWYxm0nDLs1dy1lBv" TargetMode="External"/><Relationship Id="rId1599" Type="http://schemas.openxmlformats.org/officeDocument/2006/relationships/hyperlink" Target="https://drive.google.com/uc?id=1NomCwrooTXuSXSFi76mfUJmFvUn5BvOG" TargetMode="External"/><Relationship Id="rId317" Type="http://schemas.openxmlformats.org/officeDocument/2006/relationships/hyperlink" Target="https://drive.google.com/uc?id=1NomCwrooTXuSXSFi76mfUJmFvUn5BvOG" TargetMode="External"/><Relationship Id="rId524" Type="http://schemas.openxmlformats.org/officeDocument/2006/relationships/hyperlink" Target="https://drive.google.com/uc?id=1GSrGhM-l6ZApa42icWpAVOST6fwhnTFC" TargetMode="External"/><Relationship Id="rId731" Type="http://schemas.openxmlformats.org/officeDocument/2006/relationships/hyperlink" Target="https://drive.google.com/uc?id=1NomCwrooTXuSXSFi76mfUJmFvUn5BvOG" TargetMode="External"/><Relationship Id="rId1154" Type="http://schemas.openxmlformats.org/officeDocument/2006/relationships/hyperlink" Target="https://drive.google.com/uc?id=1NomCwrooTXuSXSFi76mfUJmFvUn5BvOG" TargetMode="External"/><Relationship Id="rId1361" Type="http://schemas.openxmlformats.org/officeDocument/2006/relationships/hyperlink" Target="https://drive.google.com/uc?id=1GSrGhM-l6ZApa42icWpAVOST6fwhnTFC" TargetMode="External"/><Relationship Id="rId1459" Type="http://schemas.openxmlformats.org/officeDocument/2006/relationships/hyperlink" Target="https://drive.google.com/uc?id=1l4kepT60XilZ-N0RWYxm0nDLs1dy1lBv" TargetMode="External"/><Relationship Id="rId98" Type="http://schemas.openxmlformats.org/officeDocument/2006/relationships/hyperlink" Target="https://drive.google.com/uc?id=1GSrGhM-l6ZApa42icWpAVOST6fwhnTFC" TargetMode="External"/><Relationship Id="rId829" Type="http://schemas.openxmlformats.org/officeDocument/2006/relationships/hyperlink" Target="https://drive.google.com/uc?id=1l4kepT60XilZ-N0RWYxm0nDLs1dy1lBv" TargetMode="External"/><Relationship Id="rId1014" Type="http://schemas.openxmlformats.org/officeDocument/2006/relationships/hyperlink" Target="https://drive.google.com/uc?id=1l4kepT60XilZ-N0RWYxm0nDLs1dy1lBv" TargetMode="External"/><Relationship Id="rId1221" Type="http://schemas.openxmlformats.org/officeDocument/2006/relationships/hyperlink" Target="https://drive.google.com/uc?id=1l4kepT60XilZ-N0RWYxm0nDLs1dy1lBv" TargetMode="External"/><Relationship Id="rId1666" Type="http://schemas.openxmlformats.org/officeDocument/2006/relationships/hyperlink" Target="https://drive.google.com/uc?id=1NomCwrooTXuSXSFi76mfUJmFvUn5BvOG" TargetMode="External"/><Relationship Id="rId1319" Type="http://schemas.openxmlformats.org/officeDocument/2006/relationships/hyperlink" Target="https://drive.google.com/uc?id=1l4kepT60XilZ-N0RWYxm0nDLs1dy1lBv" TargetMode="External"/><Relationship Id="rId1526" Type="http://schemas.openxmlformats.org/officeDocument/2006/relationships/hyperlink" Target="https://drive.google.com/uc?id=1l4kepT60XilZ-N0RWYxm0nDLs1dy1lBv" TargetMode="External"/><Relationship Id="rId1733" Type="http://schemas.openxmlformats.org/officeDocument/2006/relationships/hyperlink" Target="https://drive.google.com/uc?id=1l4kepT60XilZ-N0RWYxm0nDLs1dy1lBv" TargetMode="External"/><Relationship Id="rId25" Type="http://schemas.openxmlformats.org/officeDocument/2006/relationships/hyperlink" Target="https://drive.google.com/uc?id=1l4kepT60XilZ-N0RWYxm0nDLs1dy1lBv" TargetMode="External"/><Relationship Id="rId174" Type="http://schemas.openxmlformats.org/officeDocument/2006/relationships/hyperlink" Target="https://drive.google.com/uc?id=1l4kepT60XilZ-N0RWYxm0nDLs1dy1lBv" TargetMode="External"/><Relationship Id="rId381" Type="http://schemas.openxmlformats.org/officeDocument/2006/relationships/hyperlink" Target="https://drive.google.com/uc?id=1l4kepT60XilZ-N0RWYxm0nDLs1dy1lBv" TargetMode="External"/><Relationship Id="rId241" Type="http://schemas.openxmlformats.org/officeDocument/2006/relationships/hyperlink" Target="https://drive.google.com/uc?id=1NomCwrooTXuSXSFi76mfUJmFvUn5BvOG" TargetMode="External"/><Relationship Id="rId479" Type="http://schemas.openxmlformats.org/officeDocument/2006/relationships/hyperlink" Target="https://drive.google.com/uc?id=1l4kepT60XilZ-N0RWYxm0nDLs1dy1lBv" TargetMode="External"/><Relationship Id="rId686" Type="http://schemas.openxmlformats.org/officeDocument/2006/relationships/hyperlink" Target="https://drive.google.com/uc?id=1NomCwrooTXuSXSFi76mfUJmFvUn5BvOG" TargetMode="External"/><Relationship Id="rId893" Type="http://schemas.openxmlformats.org/officeDocument/2006/relationships/hyperlink" Target="https://drive.google.com/uc?id=1NomCwrooTXuSXSFi76mfUJmFvUn5BvOG" TargetMode="External"/><Relationship Id="rId339" Type="http://schemas.openxmlformats.org/officeDocument/2006/relationships/hyperlink" Target="https://drive.google.com/uc?id=1NomCwrooTXuSXSFi76mfUJmFvUn5BvOG" TargetMode="External"/><Relationship Id="rId546" Type="http://schemas.openxmlformats.org/officeDocument/2006/relationships/hyperlink" Target="https://drive.google.com/uc?id=1GSrGhM-l6ZApa42icWpAVOST6fwhnTFC" TargetMode="External"/><Relationship Id="rId753" Type="http://schemas.openxmlformats.org/officeDocument/2006/relationships/hyperlink" Target="https://drive.google.com/uc?id=1l4kepT60XilZ-N0RWYxm0nDLs1dy1lBv" TargetMode="External"/><Relationship Id="rId1176" Type="http://schemas.openxmlformats.org/officeDocument/2006/relationships/hyperlink" Target="https://drive.google.com/uc?id=1l4kepT60XilZ-N0RWYxm0nDLs1dy1lBv" TargetMode="External"/><Relationship Id="rId1383" Type="http://schemas.openxmlformats.org/officeDocument/2006/relationships/hyperlink" Target="https://drive.google.com/uc?id=1l4kepT60XilZ-N0RWYxm0nDLs1dy1lBv" TargetMode="External"/><Relationship Id="rId101" Type="http://schemas.openxmlformats.org/officeDocument/2006/relationships/hyperlink" Target="https://drive.google.com/uc?id=1GSrGhM-l6ZApa42icWpAVOST6fwhnTFC" TargetMode="External"/><Relationship Id="rId406" Type="http://schemas.openxmlformats.org/officeDocument/2006/relationships/hyperlink" Target="https://drive.google.com/uc?id=1l4kepT60XilZ-N0RWYxm0nDLs1dy1lBv" TargetMode="External"/><Relationship Id="rId960" Type="http://schemas.openxmlformats.org/officeDocument/2006/relationships/hyperlink" Target="https://drive.google.com/uc?id=1l4kepT60XilZ-N0RWYxm0nDLs1dy1lBv" TargetMode="External"/><Relationship Id="rId1036" Type="http://schemas.openxmlformats.org/officeDocument/2006/relationships/hyperlink" Target="https://drive.google.com/uc?id=1NomCwrooTXuSXSFi76mfUJmFvUn5BvOG" TargetMode="External"/><Relationship Id="rId1243" Type="http://schemas.openxmlformats.org/officeDocument/2006/relationships/hyperlink" Target="https://drive.google.com/uc?id=1l4kepT60XilZ-N0RWYxm0nDLs1dy1lBv" TargetMode="External"/><Relationship Id="rId1590" Type="http://schemas.openxmlformats.org/officeDocument/2006/relationships/hyperlink" Target="https://drive.google.com/uc?id=1NomCwrooTXuSXSFi76mfUJmFvUn5BvOG" TargetMode="External"/><Relationship Id="rId1688" Type="http://schemas.openxmlformats.org/officeDocument/2006/relationships/hyperlink" Target="https://drive.google.com/uc?id=1NomCwrooTXuSXSFi76mfUJmFvUn5BvOG" TargetMode="External"/><Relationship Id="rId613" Type="http://schemas.openxmlformats.org/officeDocument/2006/relationships/hyperlink" Target="https://drive.google.com/uc?id=1l4kepT60XilZ-N0RWYxm0nDLs1dy1lBv" TargetMode="External"/><Relationship Id="rId820" Type="http://schemas.openxmlformats.org/officeDocument/2006/relationships/hyperlink" Target="https://drive.google.com/uc?id=1NomCwrooTXuSXSFi76mfUJmFvUn5BvOG" TargetMode="External"/><Relationship Id="rId918" Type="http://schemas.openxmlformats.org/officeDocument/2006/relationships/hyperlink" Target="https://drive.google.com/uc?id=1l4kepT60XilZ-N0RWYxm0nDLs1dy1lBv" TargetMode="External"/><Relationship Id="rId1450" Type="http://schemas.openxmlformats.org/officeDocument/2006/relationships/hyperlink" Target="https://drive.google.com/uc?id=1l4kepT60XilZ-N0RWYxm0nDLs1dy1lBv" TargetMode="External"/><Relationship Id="rId1548" Type="http://schemas.openxmlformats.org/officeDocument/2006/relationships/hyperlink" Target="https://drive.google.com/uc?id=1l4kepT60XilZ-N0RWYxm0nDLs1dy1lBv" TargetMode="External"/><Relationship Id="rId1103" Type="http://schemas.openxmlformats.org/officeDocument/2006/relationships/hyperlink" Target="https://drive.google.com/uc?id=1l4kepT60XilZ-N0RWYxm0nDLs1dy1lBv" TargetMode="External"/><Relationship Id="rId1310" Type="http://schemas.openxmlformats.org/officeDocument/2006/relationships/hyperlink" Target="https://drive.google.com/uc?id=1l4kepT60XilZ-N0RWYxm0nDLs1dy1lBv" TargetMode="External"/><Relationship Id="rId1408" Type="http://schemas.openxmlformats.org/officeDocument/2006/relationships/hyperlink" Target="https://drive.google.com/uc?id=1l4kepT60XilZ-N0RWYxm0nDLs1dy1lBv" TargetMode="External"/><Relationship Id="rId47" Type="http://schemas.openxmlformats.org/officeDocument/2006/relationships/hyperlink" Target="https://drive.google.com/uc?id=1GSrGhM-l6ZApa42icWpAVOST6fwhnTFC" TargetMode="External"/><Relationship Id="rId1615" Type="http://schemas.openxmlformats.org/officeDocument/2006/relationships/hyperlink" Target="https://drive.google.com/uc?id=1l4kepT60XilZ-N0RWYxm0nDLs1dy1lBv" TargetMode="External"/><Relationship Id="rId196" Type="http://schemas.openxmlformats.org/officeDocument/2006/relationships/hyperlink" Target="https://drive.google.com/uc?id=1GSrGhM-l6ZApa42icWpAVOST6fwhnTFC" TargetMode="External"/><Relationship Id="rId263" Type="http://schemas.openxmlformats.org/officeDocument/2006/relationships/hyperlink" Target="https://drive.google.com/uc?id=1GSrGhM-l6ZApa42icWpAVOST6fwhnTFC" TargetMode="External"/><Relationship Id="rId470" Type="http://schemas.openxmlformats.org/officeDocument/2006/relationships/hyperlink" Target="https://drive.google.com/uc?id=1NomCwrooTXuSXSFi76mfUJmFvUn5BvOG" TargetMode="External"/><Relationship Id="rId123" Type="http://schemas.openxmlformats.org/officeDocument/2006/relationships/hyperlink" Target="https://drive.google.com/uc?id=1NomCwrooTXuSXSFi76mfUJmFvUn5BvOG" TargetMode="External"/><Relationship Id="rId330" Type="http://schemas.openxmlformats.org/officeDocument/2006/relationships/hyperlink" Target="https://drive.google.com/uc?id=1NomCwrooTXuSXSFi76mfUJmFvUn5BvOG" TargetMode="External"/><Relationship Id="rId568" Type="http://schemas.openxmlformats.org/officeDocument/2006/relationships/hyperlink" Target="https://drive.google.com/uc?id=1l4kepT60XilZ-N0RWYxm0nDLs1dy1lBv" TargetMode="External"/><Relationship Id="rId775" Type="http://schemas.openxmlformats.org/officeDocument/2006/relationships/hyperlink" Target="https://drive.google.com/uc?id=1l4kepT60XilZ-N0RWYxm0nDLs1dy1lBv" TargetMode="External"/><Relationship Id="rId982" Type="http://schemas.openxmlformats.org/officeDocument/2006/relationships/hyperlink" Target="https://drive.google.com/uc?id=1NomCwrooTXuSXSFi76mfUJmFvUn5BvOG" TargetMode="External"/><Relationship Id="rId1198" Type="http://schemas.openxmlformats.org/officeDocument/2006/relationships/hyperlink" Target="https://drive.google.com/uc?id=1l4kepT60XilZ-N0RWYxm0nDLs1dy1lBv" TargetMode="External"/><Relationship Id="rId428" Type="http://schemas.openxmlformats.org/officeDocument/2006/relationships/hyperlink" Target="https://drive.google.com/uc?id=1l4kepT60XilZ-N0RWYxm0nDLs1dy1lBv" TargetMode="External"/><Relationship Id="rId635" Type="http://schemas.openxmlformats.org/officeDocument/2006/relationships/hyperlink" Target="https://drive.google.com/uc?id=1GSrGhM-l6ZApa42icWpAVOST6fwhnTFC" TargetMode="External"/><Relationship Id="rId842" Type="http://schemas.openxmlformats.org/officeDocument/2006/relationships/hyperlink" Target="https://drive.google.com/uc?id=1l4kepT60XilZ-N0RWYxm0nDLs1dy1lBv" TargetMode="External"/><Relationship Id="rId1058" Type="http://schemas.openxmlformats.org/officeDocument/2006/relationships/hyperlink" Target="https://drive.google.com/uc?id=1NomCwrooTXuSXSFi76mfUJmFvUn5BvOG" TargetMode="External"/><Relationship Id="rId1265" Type="http://schemas.openxmlformats.org/officeDocument/2006/relationships/hyperlink" Target="https://drive.google.com/uc?id=1l4kepT60XilZ-N0RWYxm0nDLs1dy1lBv" TargetMode="External"/><Relationship Id="rId1472" Type="http://schemas.openxmlformats.org/officeDocument/2006/relationships/hyperlink" Target="https://drive.google.com/uc?id=1l4kepT60XilZ-N0RWYxm0nDLs1dy1lBv" TargetMode="External"/><Relationship Id="rId702" Type="http://schemas.openxmlformats.org/officeDocument/2006/relationships/hyperlink" Target="https://drive.google.com/uc?id=1GSrGhM-l6ZApa42icWpAVOST6fwhnTFC" TargetMode="External"/><Relationship Id="rId1125" Type="http://schemas.openxmlformats.org/officeDocument/2006/relationships/hyperlink" Target="https://drive.google.com/uc?id=1l4kepT60XilZ-N0RWYxm0nDLs1dy1lBv" TargetMode="External"/><Relationship Id="rId1332" Type="http://schemas.openxmlformats.org/officeDocument/2006/relationships/hyperlink" Target="https://drive.google.com/uc?id=1GSrGhM-l6ZApa42icWpAVOST6fwhnTFC" TargetMode="External"/><Relationship Id="rId69" Type="http://schemas.openxmlformats.org/officeDocument/2006/relationships/hyperlink" Target="https://drive.google.com/uc?id=1GSrGhM-l6ZApa42icWpAVOST6fwhnTFC" TargetMode="External"/><Relationship Id="rId1637" Type="http://schemas.openxmlformats.org/officeDocument/2006/relationships/hyperlink" Target="https://drive.google.com/uc?id=1l4kepT60XilZ-N0RWYxm0nDLs1dy1lBv" TargetMode="External"/><Relationship Id="rId1704" Type="http://schemas.openxmlformats.org/officeDocument/2006/relationships/hyperlink" Target="https://drive.google.com/uc?id=1l4kepT60XilZ-N0RWYxm0nDLs1dy1lBv" TargetMode="External"/><Relationship Id="rId285" Type="http://schemas.openxmlformats.org/officeDocument/2006/relationships/hyperlink" Target="https://drive.google.com/uc?id=1GSrGhM-l6ZApa42icWpAVOST6fwhnTFC" TargetMode="External"/><Relationship Id="rId492" Type="http://schemas.openxmlformats.org/officeDocument/2006/relationships/hyperlink" Target="https://drive.google.com/uc?id=1NomCwrooTXuSXSFi76mfUJmFvUn5BvOG" TargetMode="External"/><Relationship Id="rId797" Type="http://schemas.openxmlformats.org/officeDocument/2006/relationships/hyperlink" Target="https://drive.google.com/uc?id=1l4kepT60XilZ-N0RWYxm0nDLs1dy1lBv" TargetMode="External"/><Relationship Id="rId145" Type="http://schemas.openxmlformats.org/officeDocument/2006/relationships/hyperlink" Target="https://drive.google.com/uc?id=1GSrGhM-l6ZApa42icWpAVOST6fwhnTFC" TargetMode="External"/><Relationship Id="rId352" Type="http://schemas.openxmlformats.org/officeDocument/2006/relationships/hyperlink" Target="https://drive.google.com/uc?id=1NomCwrooTXuSXSFi76mfUJmFvUn5BvOG" TargetMode="External"/><Relationship Id="rId1287" Type="http://schemas.openxmlformats.org/officeDocument/2006/relationships/hyperlink" Target="https://drive.google.com/uc?id=1l4kepT60XilZ-N0RWYxm0nDLs1dy1lBv" TargetMode="External"/><Relationship Id="rId212" Type="http://schemas.openxmlformats.org/officeDocument/2006/relationships/hyperlink" Target="https://drive.google.com/uc?id=1NomCwrooTXuSXSFi76mfUJmFvUn5BvOG" TargetMode="External"/><Relationship Id="rId657" Type="http://schemas.openxmlformats.org/officeDocument/2006/relationships/hyperlink" Target="https://drive.google.com/uc?id=1l4kepT60XilZ-N0RWYxm0nDLs1dy1lBv" TargetMode="External"/><Relationship Id="rId864" Type="http://schemas.openxmlformats.org/officeDocument/2006/relationships/hyperlink" Target="https://drive.google.com/uc?id=1l4kepT60XilZ-N0RWYxm0nDLs1dy1lBv" TargetMode="External"/><Relationship Id="rId1494" Type="http://schemas.openxmlformats.org/officeDocument/2006/relationships/hyperlink" Target="https://drive.google.com/uc?id=1NomCwrooTXuSXSFi76mfUJmFvUn5BvOG" TargetMode="External"/><Relationship Id="rId517" Type="http://schemas.openxmlformats.org/officeDocument/2006/relationships/hyperlink" Target="https://drive.google.com/uc?id=1l4kepT60XilZ-N0RWYxm0nDLs1dy1lBv" TargetMode="External"/><Relationship Id="rId724" Type="http://schemas.openxmlformats.org/officeDocument/2006/relationships/hyperlink" Target="https://drive.google.com/uc?id=1NomCwrooTXuSXSFi76mfUJmFvUn5BvOG" TargetMode="External"/><Relationship Id="rId931" Type="http://schemas.openxmlformats.org/officeDocument/2006/relationships/hyperlink" Target="https://drive.google.com/uc?id=1NomCwrooTXuSXSFi76mfUJmFvUn5BvOG" TargetMode="External"/><Relationship Id="rId1147" Type="http://schemas.openxmlformats.org/officeDocument/2006/relationships/hyperlink" Target="https://drive.google.com/uc?id=1NomCwrooTXuSXSFi76mfUJmFvUn5BvOG" TargetMode="External"/><Relationship Id="rId1354" Type="http://schemas.openxmlformats.org/officeDocument/2006/relationships/hyperlink" Target="https://drive.google.com/uc?id=1NomCwrooTXuSXSFi76mfUJmFvUn5BvOG" TargetMode="External"/><Relationship Id="rId1561" Type="http://schemas.openxmlformats.org/officeDocument/2006/relationships/hyperlink" Target="https://drive.google.com/uc?id=1l4kepT60XilZ-N0RWYxm0nDLs1dy1lBv" TargetMode="External"/><Relationship Id="rId60" Type="http://schemas.openxmlformats.org/officeDocument/2006/relationships/hyperlink" Target="https://drive.google.com/uc?id=1NomCwrooTXuSXSFi76mfUJmFvUn5BvOG" TargetMode="External"/><Relationship Id="rId1007" Type="http://schemas.openxmlformats.org/officeDocument/2006/relationships/hyperlink" Target="https://drive.google.com/uc?id=1NomCwrooTXuSXSFi76mfUJmFvUn5BvOG" TargetMode="External"/><Relationship Id="rId1214" Type="http://schemas.openxmlformats.org/officeDocument/2006/relationships/hyperlink" Target="https://drive.google.com/uc?id=1l4kepT60XilZ-N0RWYxm0nDLs1dy1lBv" TargetMode="External"/><Relationship Id="rId1421" Type="http://schemas.openxmlformats.org/officeDocument/2006/relationships/hyperlink" Target="https://drive.google.com/uc?id=1l4kepT60XilZ-N0RWYxm0nDLs1dy1lBv" TargetMode="External"/><Relationship Id="rId1659" Type="http://schemas.openxmlformats.org/officeDocument/2006/relationships/hyperlink" Target="https://drive.google.com/uc?id=1GSrGhM-l6ZApa42icWpAVOST6fwhnTFC" TargetMode="External"/><Relationship Id="rId1519" Type="http://schemas.openxmlformats.org/officeDocument/2006/relationships/hyperlink" Target="https://drive.google.com/uc?id=1l4kepT60XilZ-N0RWYxm0nDLs1dy1lBv" TargetMode="External"/><Relationship Id="rId1726" Type="http://schemas.openxmlformats.org/officeDocument/2006/relationships/hyperlink" Target="https://drive.google.com/uc?id=1l4kepT60XilZ-N0RWYxm0nDLs1dy1lBv" TargetMode="External"/><Relationship Id="rId18" Type="http://schemas.openxmlformats.org/officeDocument/2006/relationships/hyperlink" Target="https://drive.google.com/uc?id=1l4kepT60XilZ-N0RWYxm0nDLs1dy1lBv" TargetMode="External"/><Relationship Id="rId167" Type="http://schemas.openxmlformats.org/officeDocument/2006/relationships/hyperlink" Target="https://drive.google.com/uc?id=1l4kepT60XilZ-N0RWYxm0nDLs1dy1lBv" TargetMode="External"/><Relationship Id="rId374" Type="http://schemas.openxmlformats.org/officeDocument/2006/relationships/hyperlink" Target="https://drive.google.com/uc?id=1l4kepT60XilZ-N0RWYxm0nDLs1dy1lBv" TargetMode="External"/><Relationship Id="rId581" Type="http://schemas.openxmlformats.org/officeDocument/2006/relationships/hyperlink" Target="https://drive.google.com/uc?id=1NomCwrooTXuSXSFi76mfUJmFvUn5BvOG" TargetMode="External"/><Relationship Id="rId234" Type="http://schemas.openxmlformats.org/officeDocument/2006/relationships/hyperlink" Target="https://drive.google.com/uc?id=1l4kepT60XilZ-N0RWYxm0nDLs1dy1lBv" TargetMode="External"/><Relationship Id="rId679" Type="http://schemas.openxmlformats.org/officeDocument/2006/relationships/hyperlink" Target="https://drive.google.com/uc?id=1NomCwrooTXuSXSFi76mfUJmFvUn5BvOG" TargetMode="External"/><Relationship Id="rId886" Type="http://schemas.openxmlformats.org/officeDocument/2006/relationships/hyperlink" Target="https://drive.google.com/uc?id=1NomCwrooTXuSXSFi76mfUJmFvUn5BvOG" TargetMode="External"/><Relationship Id="rId2" Type="http://schemas.openxmlformats.org/officeDocument/2006/relationships/hyperlink" Target="https://drive.google.com/uc?id=1l4kepT60XilZ-N0RWYxm0nDLs1dy1lBv" TargetMode="External"/><Relationship Id="rId441" Type="http://schemas.openxmlformats.org/officeDocument/2006/relationships/hyperlink" Target="https://drive.google.com/uc?id=1l4kepT60XilZ-N0RWYxm0nDLs1dy1lBv" TargetMode="External"/><Relationship Id="rId539" Type="http://schemas.openxmlformats.org/officeDocument/2006/relationships/hyperlink" Target="https://drive.google.com/uc?id=1GSrGhM-l6ZApa42icWpAVOST6fwhnTFC" TargetMode="External"/><Relationship Id="rId746" Type="http://schemas.openxmlformats.org/officeDocument/2006/relationships/hyperlink" Target="https://drive.google.com/uc?id=1l4kepT60XilZ-N0RWYxm0nDLs1dy1lBv" TargetMode="External"/><Relationship Id="rId1071" Type="http://schemas.openxmlformats.org/officeDocument/2006/relationships/hyperlink" Target="https://drive.google.com/uc?id=1GSrGhM-l6ZApa42icWpAVOST6fwhnTFC" TargetMode="External"/><Relationship Id="rId1169" Type="http://schemas.openxmlformats.org/officeDocument/2006/relationships/hyperlink" Target="https://drive.google.com/uc?id=1NomCwrooTXuSXSFi76mfUJmFvUn5BvOG" TargetMode="External"/><Relationship Id="rId1376" Type="http://schemas.openxmlformats.org/officeDocument/2006/relationships/hyperlink" Target="https://drive.google.com/uc?id=1l4kepT60XilZ-N0RWYxm0nDLs1dy1lBv" TargetMode="External"/><Relationship Id="rId1583" Type="http://schemas.openxmlformats.org/officeDocument/2006/relationships/hyperlink" Target="https://drive.google.com/uc?id=1NomCwrooTXuSXSFi76mfUJmFvUn5BvOG" TargetMode="External"/><Relationship Id="rId301" Type="http://schemas.openxmlformats.org/officeDocument/2006/relationships/hyperlink" Target="https://drive.google.com/uc?id=1NomCwrooTXuSXSFi76mfUJmFvUn5BvOG" TargetMode="External"/><Relationship Id="rId953" Type="http://schemas.openxmlformats.org/officeDocument/2006/relationships/hyperlink" Target="https://drive.google.com/uc?id=1NomCwrooTXuSXSFi76mfUJmFvUn5BvOG" TargetMode="External"/><Relationship Id="rId1029" Type="http://schemas.openxmlformats.org/officeDocument/2006/relationships/hyperlink" Target="https://drive.google.com/uc?id=1NomCwrooTXuSXSFi76mfUJmFvUn5BvOG" TargetMode="External"/><Relationship Id="rId1236" Type="http://schemas.openxmlformats.org/officeDocument/2006/relationships/hyperlink" Target="https://drive.google.com/uc?id=1l4kepT60XilZ-N0RWYxm0nDLs1dy1lBv" TargetMode="External"/><Relationship Id="rId82" Type="http://schemas.openxmlformats.org/officeDocument/2006/relationships/hyperlink" Target="https://drive.google.com/uc?id=1GSrGhM-l6ZApa42icWpAVOST6fwhnTFC" TargetMode="External"/><Relationship Id="rId606" Type="http://schemas.openxmlformats.org/officeDocument/2006/relationships/hyperlink" Target="https://drive.google.com/uc?id=1NomCwrooTXuSXSFi76mfUJmFvUn5BvOG" TargetMode="External"/><Relationship Id="rId813" Type="http://schemas.openxmlformats.org/officeDocument/2006/relationships/hyperlink" Target="https://drive.google.com/uc?id=1NomCwrooTXuSXSFi76mfUJmFvUn5BvOG" TargetMode="External"/><Relationship Id="rId1443" Type="http://schemas.openxmlformats.org/officeDocument/2006/relationships/hyperlink" Target="https://drive.google.com/uc?id=1l4kepT60XilZ-N0RWYxm0nDLs1dy1lBv" TargetMode="External"/><Relationship Id="rId1650" Type="http://schemas.openxmlformats.org/officeDocument/2006/relationships/hyperlink" Target="https://drive.google.com/uc?id=1GSrGhM-l6ZApa42icWpAVOST6fwhnTFC" TargetMode="External"/><Relationship Id="rId1748" Type="http://schemas.openxmlformats.org/officeDocument/2006/relationships/printerSettings" Target="../printerSettings/printerSettings1.bin"/><Relationship Id="rId1303" Type="http://schemas.openxmlformats.org/officeDocument/2006/relationships/hyperlink" Target="https://drive.google.com/uc?id=1l4kepT60XilZ-N0RWYxm0nDLs1dy1lBv" TargetMode="External"/><Relationship Id="rId1510" Type="http://schemas.openxmlformats.org/officeDocument/2006/relationships/hyperlink" Target="https://drive.google.com/uc?id=1l4kepT60XilZ-N0RWYxm0nDLs1dy1lBv" TargetMode="External"/><Relationship Id="rId1608" Type="http://schemas.openxmlformats.org/officeDocument/2006/relationships/hyperlink" Target="https://drive.google.com/uc?id=1NomCwrooTXuSXSFi76mfUJmFvUn5BvOG" TargetMode="External"/><Relationship Id="rId189" Type="http://schemas.openxmlformats.org/officeDocument/2006/relationships/hyperlink" Target="https://drive.google.com/uc?id=1GSrGhM-l6ZApa42icWpAVOST6fwhnTFC" TargetMode="External"/><Relationship Id="rId396" Type="http://schemas.openxmlformats.org/officeDocument/2006/relationships/hyperlink" Target="https://drive.google.com/uc?id=1l4kepT60XilZ-N0RWYxm0nDLs1dy1lBv" TargetMode="External"/><Relationship Id="rId256" Type="http://schemas.openxmlformats.org/officeDocument/2006/relationships/hyperlink" Target="https://drive.google.com/uc?id=1GSrGhM-l6ZApa42icWpAVOST6fwhnTFC" TargetMode="External"/><Relationship Id="rId463" Type="http://schemas.openxmlformats.org/officeDocument/2006/relationships/hyperlink" Target="https://drive.google.com/uc?id=1GSrGhM-l6ZApa42icWpAVOST6fwhnTFC" TargetMode="External"/><Relationship Id="rId670" Type="http://schemas.openxmlformats.org/officeDocument/2006/relationships/hyperlink" Target="https://drive.google.com/uc?id=1NomCwrooTXuSXSFi76mfUJmFvUn5BvOG" TargetMode="External"/><Relationship Id="rId1093" Type="http://schemas.openxmlformats.org/officeDocument/2006/relationships/hyperlink" Target="https://drive.google.com/uc?id=1NomCwrooTXuSXSFi76mfUJmFvUn5BvOG" TargetMode="External"/><Relationship Id="rId116" Type="http://schemas.openxmlformats.org/officeDocument/2006/relationships/hyperlink" Target="https://drive.google.com/uc?id=1NomCwrooTXuSXSFi76mfUJmFvUn5BvOG" TargetMode="External"/><Relationship Id="rId323" Type="http://schemas.openxmlformats.org/officeDocument/2006/relationships/hyperlink" Target="https://drive.google.com/uc?id=1NomCwrooTXuSXSFi76mfUJmFvUn5BvOG" TargetMode="External"/><Relationship Id="rId530" Type="http://schemas.openxmlformats.org/officeDocument/2006/relationships/hyperlink" Target="https://drive.google.com/uc?id=1GSrGhM-l6ZApa42icWpAVOST6fwhnTFC" TargetMode="External"/><Relationship Id="rId768" Type="http://schemas.openxmlformats.org/officeDocument/2006/relationships/hyperlink" Target="https://drive.google.com/uc?id=1l4kepT60XilZ-N0RWYxm0nDLs1dy1lBv" TargetMode="External"/><Relationship Id="rId975" Type="http://schemas.openxmlformats.org/officeDocument/2006/relationships/hyperlink" Target="https://drive.google.com/uc?id=1NomCwrooTXuSXSFi76mfUJmFvUn5BvOG" TargetMode="External"/><Relationship Id="rId1160" Type="http://schemas.openxmlformats.org/officeDocument/2006/relationships/hyperlink" Target="https://drive.google.com/uc?id=1NomCwrooTXuSXSFi76mfUJmFvUn5BvOG" TargetMode="External"/><Relationship Id="rId1398" Type="http://schemas.openxmlformats.org/officeDocument/2006/relationships/hyperlink" Target="https://drive.google.com/uc?id=1l4kepT60XilZ-N0RWYxm0nDLs1dy1lBv" TargetMode="External"/><Relationship Id="rId628" Type="http://schemas.openxmlformats.org/officeDocument/2006/relationships/hyperlink" Target="https://drive.google.com/uc?id=1GSrGhM-l6ZApa42icWpAVOST6fwhnTFC" TargetMode="External"/><Relationship Id="rId835" Type="http://schemas.openxmlformats.org/officeDocument/2006/relationships/hyperlink" Target="https://drive.google.com/uc?id=1l4kepT60XilZ-N0RWYxm0nDLs1dy1lBv" TargetMode="External"/><Relationship Id="rId1258" Type="http://schemas.openxmlformats.org/officeDocument/2006/relationships/hyperlink" Target="https://drive.google.com/uc?id=1l4kepT60XilZ-N0RWYxm0nDLs1dy1lBv" TargetMode="External"/><Relationship Id="rId1465" Type="http://schemas.openxmlformats.org/officeDocument/2006/relationships/hyperlink" Target="https://drive.google.com/uc?id=1l4kepT60XilZ-N0RWYxm0nDLs1dy1lBv" TargetMode="External"/><Relationship Id="rId1672" Type="http://schemas.openxmlformats.org/officeDocument/2006/relationships/hyperlink" Target="https://drive.google.com/uc?id=1NomCwrooTXuSXSFi76mfUJmFvUn5BvOG" TargetMode="External"/><Relationship Id="rId1020" Type="http://schemas.openxmlformats.org/officeDocument/2006/relationships/hyperlink" Target="https://drive.google.com/uc?id=1l4kepT60XilZ-N0RWYxm0nDLs1dy1lBv" TargetMode="External"/><Relationship Id="rId1118" Type="http://schemas.openxmlformats.org/officeDocument/2006/relationships/hyperlink" Target="https://drive.google.com/uc?id=1l4kepT60XilZ-N0RWYxm0nDLs1dy1lBv" TargetMode="External"/><Relationship Id="rId1325" Type="http://schemas.openxmlformats.org/officeDocument/2006/relationships/hyperlink" Target="https://drive.google.com/uc?id=1l4kepT60XilZ-N0RWYxm0nDLs1dy1lBv" TargetMode="External"/><Relationship Id="rId1532" Type="http://schemas.openxmlformats.org/officeDocument/2006/relationships/hyperlink" Target="https://drive.google.com/uc?id=1l4kepT60XilZ-N0RWYxm0nDLs1dy1lBv" TargetMode="External"/><Relationship Id="rId902" Type="http://schemas.openxmlformats.org/officeDocument/2006/relationships/hyperlink" Target="https://drive.google.com/uc?id=1GSrGhM-l6ZApa42icWpAVOST6fwhnTFC" TargetMode="External"/><Relationship Id="rId31" Type="http://schemas.openxmlformats.org/officeDocument/2006/relationships/hyperlink" Target="https://drive.google.com/uc?id=1GSrGhM-l6ZApa42icWpAVOST6fwhnTFC" TargetMode="External"/><Relationship Id="rId180" Type="http://schemas.openxmlformats.org/officeDocument/2006/relationships/hyperlink" Target="https://drive.google.com/uc?id=1NomCwrooTXuSXSFi76mfUJmFvUn5BvOG" TargetMode="External"/><Relationship Id="rId278" Type="http://schemas.openxmlformats.org/officeDocument/2006/relationships/hyperlink" Target="https://drive.google.com/uc?id=1GSrGhM-l6ZApa42icWpAVOST6fwhnTFC" TargetMode="External"/><Relationship Id="rId485" Type="http://schemas.openxmlformats.org/officeDocument/2006/relationships/hyperlink" Target="https://drive.google.com/uc?id=1l4kepT60XilZ-N0RWYxm0nDLs1dy1lBv" TargetMode="External"/><Relationship Id="rId692" Type="http://schemas.openxmlformats.org/officeDocument/2006/relationships/hyperlink" Target="https://drive.google.com/uc?id=1GSrGhM-l6ZApa42icWpAVOST6fwhnTFC" TargetMode="External"/><Relationship Id="rId138" Type="http://schemas.openxmlformats.org/officeDocument/2006/relationships/hyperlink" Target="https://drive.google.com/uc?id=1GSrGhM-l6ZApa42icWpAVOST6fwhnTFC" TargetMode="External"/><Relationship Id="rId345" Type="http://schemas.openxmlformats.org/officeDocument/2006/relationships/hyperlink" Target="https://drive.google.com/uc?id=1NomCwrooTXuSXSFi76mfUJmFvUn5BvOG" TargetMode="External"/><Relationship Id="rId552" Type="http://schemas.openxmlformats.org/officeDocument/2006/relationships/hyperlink" Target="https://drive.google.com/uc?id=1NomCwrooTXuSXSFi76mfUJmFvUn5BvOG" TargetMode="External"/><Relationship Id="rId997" Type="http://schemas.openxmlformats.org/officeDocument/2006/relationships/hyperlink" Target="https://drive.google.com/uc?id=1NomCwrooTXuSXSFi76mfUJmFvUn5BvOG" TargetMode="External"/><Relationship Id="rId1182" Type="http://schemas.openxmlformats.org/officeDocument/2006/relationships/hyperlink" Target="https://drive.google.com/uc?id=1l4kepT60XilZ-N0RWYxm0nDLs1dy1lBv" TargetMode="External"/><Relationship Id="rId205" Type="http://schemas.openxmlformats.org/officeDocument/2006/relationships/hyperlink" Target="https://drive.google.com/uc?id=1GSrGhM-l6ZApa42icWpAVOST6fwhnTFC" TargetMode="External"/><Relationship Id="rId412" Type="http://schemas.openxmlformats.org/officeDocument/2006/relationships/hyperlink" Target="https://drive.google.com/uc?id=1NomCwrooTXuSXSFi76mfUJmFvUn5BvOG" TargetMode="External"/><Relationship Id="rId857" Type="http://schemas.openxmlformats.org/officeDocument/2006/relationships/hyperlink" Target="https://drive.google.com/uc?id=1l4kepT60XilZ-N0RWYxm0nDLs1dy1lBv" TargetMode="External"/><Relationship Id="rId1042" Type="http://schemas.openxmlformats.org/officeDocument/2006/relationships/hyperlink" Target="https://drive.google.com/uc?id=1NomCwrooTXuSXSFi76mfUJmFvUn5BvOG" TargetMode="External"/><Relationship Id="rId1487" Type="http://schemas.openxmlformats.org/officeDocument/2006/relationships/hyperlink" Target="https://drive.google.com/uc?id=1NomCwrooTXuSXSFi76mfUJmFvUn5BvOG" TargetMode="External"/><Relationship Id="rId1694" Type="http://schemas.openxmlformats.org/officeDocument/2006/relationships/hyperlink" Target="https://drive.google.com/uc?id=1NomCwrooTXuSXSFi76mfUJmFvUn5BvOG" TargetMode="External"/><Relationship Id="rId717" Type="http://schemas.openxmlformats.org/officeDocument/2006/relationships/hyperlink" Target="https://drive.google.com/uc?id=1NomCwrooTXuSXSFi76mfUJmFvUn5BvOG" TargetMode="External"/><Relationship Id="rId924" Type="http://schemas.openxmlformats.org/officeDocument/2006/relationships/hyperlink" Target="https://drive.google.com/uc?id=1l4kepT60XilZ-N0RWYxm0nDLs1dy1lBv" TargetMode="External"/><Relationship Id="rId1347" Type="http://schemas.openxmlformats.org/officeDocument/2006/relationships/hyperlink" Target="https://drive.google.com/uc?id=1NomCwrooTXuSXSFi76mfUJmFvUn5BvOG" TargetMode="External"/><Relationship Id="rId1554" Type="http://schemas.openxmlformats.org/officeDocument/2006/relationships/hyperlink" Target="https://drive.google.com/uc?id=1l4kepT60XilZ-N0RWYxm0nDLs1dy1lBv" TargetMode="External"/><Relationship Id="rId53" Type="http://schemas.openxmlformats.org/officeDocument/2006/relationships/hyperlink" Target="https://drive.google.com/uc?id=1GSrGhM-l6ZApa42icWpAVOST6fwhnTFC" TargetMode="External"/><Relationship Id="rId1207" Type="http://schemas.openxmlformats.org/officeDocument/2006/relationships/hyperlink" Target="https://drive.google.com/uc?id=1l4kepT60XilZ-N0RWYxm0nDLs1dy1lBv" TargetMode="External"/><Relationship Id="rId1414" Type="http://schemas.openxmlformats.org/officeDocument/2006/relationships/hyperlink" Target="https://drive.google.com/uc?id=1l4kepT60XilZ-N0RWYxm0nDLs1dy1lBv" TargetMode="External"/><Relationship Id="rId1621" Type="http://schemas.openxmlformats.org/officeDocument/2006/relationships/hyperlink" Target="https://drive.google.com/uc?id=1l4kepT60XilZ-N0RWYxm0nDLs1dy1lBv" TargetMode="External"/><Relationship Id="rId1719" Type="http://schemas.openxmlformats.org/officeDocument/2006/relationships/hyperlink" Target="https://drive.google.com/uc?id=1l4kepT60XilZ-N0RWYxm0nDLs1dy1lBv" TargetMode="External"/><Relationship Id="rId367" Type="http://schemas.openxmlformats.org/officeDocument/2006/relationships/hyperlink" Target="https://drive.google.com/uc?id=1l4kepT60XilZ-N0RWYxm0nDLs1dy1lBv" TargetMode="External"/><Relationship Id="rId574" Type="http://schemas.openxmlformats.org/officeDocument/2006/relationships/hyperlink" Target="https://drive.google.com/uc?id=1GSrGhM-l6ZApa42icWpAVOST6fwhnTFC" TargetMode="External"/><Relationship Id="rId227" Type="http://schemas.openxmlformats.org/officeDocument/2006/relationships/hyperlink" Target="https://drive.google.com/uc?id=1l4kepT60XilZ-N0RWYxm0nDLs1dy1lBv" TargetMode="External"/><Relationship Id="rId781" Type="http://schemas.openxmlformats.org/officeDocument/2006/relationships/hyperlink" Target="https://drive.google.com/uc?id=1l4kepT60XilZ-N0RWYxm0nDLs1dy1lBv" TargetMode="External"/><Relationship Id="rId879" Type="http://schemas.openxmlformats.org/officeDocument/2006/relationships/hyperlink" Target="https://drive.google.com/uc?id=1l4kepT60XilZ-N0RWYxm0nDLs1dy1lBv" TargetMode="External"/><Relationship Id="rId434" Type="http://schemas.openxmlformats.org/officeDocument/2006/relationships/hyperlink" Target="https://drive.google.com/uc?id=1l4kepT60XilZ-N0RWYxm0nDLs1dy1lBv" TargetMode="External"/><Relationship Id="rId641" Type="http://schemas.openxmlformats.org/officeDocument/2006/relationships/hyperlink" Target="https://drive.google.com/uc?id=1NomCwrooTXuSXSFi76mfUJmFvUn5BvOG" TargetMode="External"/><Relationship Id="rId739" Type="http://schemas.openxmlformats.org/officeDocument/2006/relationships/hyperlink" Target="https://drive.google.com/uc?id=1NomCwrooTXuSXSFi76mfUJmFvUn5BvOG" TargetMode="External"/><Relationship Id="rId1064" Type="http://schemas.openxmlformats.org/officeDocument/2006/relationships/hyperlink" Target="https://drive.google.com/uc?id=1l4kepT60XilZ-N0RWYxm0nDLs1dy1lBv" TargetMode="External"/><Relationship Id="rId1271" Type="http://schemas.openxmlformats.org/officeDocument/2006/relationships/hyperlink" Target="https://drive.google.com/uc?id=1l4kepT60XilZ-N0RWYxm0nDLs1dy1lBv" TargetMode="External"/><Relationship Id="rId1369" Type="http://schemas.openxmlformats.org/officeDocument/2006/relationships/hyperlink" Target="https://drive.google.com/uc?id=1l4kepT60XilZ-N0RWYxm0nDLs1dy1lBv" TargetMode="External"/><Relationship Id="rId1576" Type="http://schemas.openxmlformats.org/officeDocument/2006/relationships/hyperlink" Target="https://drive.google.com/uc?id=1NomCwrooTXuSXSFi76mfUJmFvUn5BvOG" TargetMode="External"/><Relationship Id="rId501" Type="http://schemas.openxmlformats.org/officeDocument/2006/relationships/hyperlink" Target="https://drive.google.com/uc?id=1l4kepT60XilZ-N0RWYxm0nDLs1dy1lBv" TargetMode="External"/><Relationship Id="rId946" Type="http://schemas.openxmlformats.org/officeDocument/2006/relationships/hyperlink" Target="https://drive.google.com/uc?id=1GSrGhM-l6ZApa42icWpAVOST6fwhnTFC" TargetMode="External"/><Relationship Id="rId1131" Type="http://schemas.openxmlformats.org/officeDocument/2006/relationships/hyperlink" Target="https://drive.google.com/uc?id=1l4kepT60XilZ-N0RWYxm0nDLs1dy1lBv" TargetMode="External"/><Relationship Id="rId1229" Type="http://schemas.openxmlformats.org/officeDocument/2006/relationships/hyperlink" Target="https://drive.google.com/uc?id=1l4kepT60XilZ-N0RWYxm0nDLs1dy1lBv" TargetMode="External"/><Relationship Id="rId75" Type="http://schemas.openxmlformats.org/officeDocument/2006/relationships/hyperlink" Target="https://drive.google.com/uc?id=1GSrGhM-l6ZApa42icWpAVOST6fwhnTFC" TargetMode="External"/><Relationship Id="rId806" Type="http://schemas.openxmlformats.org/officeDocument/2006/relationships/hyperlink" Target="https://drive.google.com/uc?id=1NomCwrooTXuSXSFi76mfUJmFvUn5BvOG" TargetMode="External"/><Relationship Id="rId1436" Type="http://schemas.openxmlformats.org/officeDocument/2006/relationships/hyperlink" Target="https://drive.google.com/uc?id=1l4kepT60XilZ-N0RWYxm0nDLs1dy1lBv" TargetMode="External"/><Relationship Id="rId1643" Type="http://schemas.openxmlformats.org/officeDocument/2006/relationships/hyperlink" Target="https://drive.google.com/uc?id=1l4kepT60XilZ-N0RWYxm0nDLs1dy1lBv" TargetMode="External"/><Relationship Id="rId1503" Type="http://schemas.openxmlformats.org/officeDocument/2006/relationships/hyperlink" Target="https://drive.google.com/uc?id=1NomCwrooTXuSXSFi76mfUJmFvUn5BvOG" TargetMode="External"/><Relationship Id="rId1710" Type="http://schemas.openxmlformats.org/officeDocument/2006/relationships/hyperlink" Target="https://drive.google.com/uc?id=1l4kepT60XilZ-N0RWYxm0nDLs1dy1lBv" TargetMode="External"/><Relationship Id="rId291" Type="http://schemas.openxmlformats.org/officeDocument/2006/relationships/hyperlink" Target="https://drive.google.com/uc?id=1NomCwrooTXuSXSFi76mfUJmFvUn5BvOG" TargetMode="External"/><Relationship Id="rId151" Type="http://schemas.openxmlformats.org/officeDocument/2006/relationships/hyperlink" Target="https://drive.google.com/uc?id=1NomCwrooTXuSXSFi76mfUJmFvUn5BvOG" TargetMode="External"/><Relationship Id="rId389" Type="http://schemas.openxmlformats.org/officeDocument/2006/relationships/hyperlink" Target="https://drive.google.com/uc?id=1l4kepT60XilZ-N0RWYxm0nDLs1dy1lBv" TargetMode="External"/><Relationship Id="rId596" Type="http://schemas.openxmlformats.org/officeDocument/2006/relationships/hyperlink" Target="https://drive.google.com/uc?id=1l4kepT60XilZ-N0RWYxm0nDLs1dy1lBv" TargetMode="External"/><Relationship Id="rId249" Type="http://schemas.openxmlformats.org/officeDocument/2006/relationships/hyperlink" Target="https://drive.google.com/uc?id=1GSrGhM-l6ZApa42icWpAVOST6fwhnTFC" TargetMode="External"/><Relationship Id="rId456" Type="http://schemas.openxmlformats.org/officeDocument/2006/relationships/hyperlink" Target="https://drive.google.com/uc?id=1l4kepT60XilZ-N0RWYxm0nDLs1dy1lBv" TargetMode="External"/><Relationship Id="rId663" Type="http://schemas.openxmlformats.org/officeDocument/2006/relationships/hyperlink" Target="https://drive.google.com/uc?id=1GSrGhM-l6ZApa42icWpAVOST6fwhnTFC" TargetMode="External"/><Relationship Id="rId870" Type="http://schemas.openxmlformats.org/officeDocument/2006/relationships/hyperlink" Target="https://drive.google.com/uc?id=1l4kepT60XilZ-N0RWYxm0nDLs1dy1lBv" TargetMode="External"/><Relationship Id="rId1086" Type="http://schemas.openxmlformats.org/officeDocument/2006/relationships/hyperlink" Target="https://drive.google.com/uc?id=1NomCwrooTXuSXSFi76mfUJmFvUn5BvOG" TargetMode="External"/><Relationship Id="rId1293" Type="http://schemas.openxmlformats.org/officeDocument/2006/relationships/hyperlink" Target="https://drive.google.com/uc?id=1l4kepT60XilZ-N0RWYxm0nDLs1dy1lBv" TargetMode="External"/><Relationship Id="rId109" Type="http://schemas.openxmlformats.org/officeDocument/2006/relationships/hyperlink" Target="https://drive.google.com/uc?id=1NomCwrooTXuSXSFi76mfUJmFvUn5BvOG" TargetMode="External"/><Relationship Id="rId316" Type="http://schemas.openxmlformats.org/officeDocument/2006/relationships/hyperlink" Target="https://drive.google.com/uc?id=1NomCwrooTXuSXSFi76mfUJmFvUn5BvOG" TargetMode="External"/><Relationship Id="rId523" Type="http://schemas.openxmlformats.org/officeDocument/2006/relationships/hyperlink" Target="https://drive.google.com/uc?id=1l4kepT60XilZ-N0RWYxm0nDLs1dy1lBv" TargetMode="External"/><Relationship Id="rId968" Type="http://schemas.openxmlformats.org/officeDocument/2006/relationships/hyperlink" Target="https://drive.google.com/uc?id=1l4kepT60XilZ-N0RWYxm0nDLs1dy1lBv" TargetMode="External"/><Relationship Id="rId1153" Type="http://schemas.openxmlformats.org/officeDocument/2006/relationships/hyperlink" Target="https://drive.google.com/uc?id=1NomCwrooTXuSXSFi76mfUJmFvUn5BvOG" TargetMode="External"/><Relationship Id="rId1598" Type="http://schemas.openxmlformats.org/officeDocument/2006/relationships/hyperlink" Target="https://drive.google.com/uc?id=1NomCwrooTXuSXSFi76mfUJmFvUn5BvOG" TargetMode="External"/><Relationship Id="rId97" Type="http://schemas.openxmlformats.org/officeDocument/2006/relationships/hyperlink" Target="https://drive.google.com/uc?id=1GSrGhM-l6ZApa42icWpAVOST6fwhnTFC" TargetMode="External"/><Relationship Id="rId730" Type="http://schemas.openxmlformats.org/officeDocument/2006/relationships/hyperlink" Target="https://drive.google.com/uc?id=1NomCwrooTXuSXSFi76mfUJmFvUn5BvOG" TargetMode="External"/><Relationship Id="rId828" Type="http://schemas.openxmlformats.org/officeDocument/2006/relationships/hyperlink" Target="https://drive.google.com/uc?id=1l4kepT60XilZ-N0RWYxm0nDLs1dy1lBv" TargetMode="External"/><Relationship Id="rId1013" Type="http://schemas.openxmlformats.org/officeDocument/2006/relationships/hyperlink" Target="https://drive.google.com/uc?id=1l4kepT60XilZ-N0RWYxm0nDLs1dy1lBv" TargetMode="External"/><Relationship Id="rId1360" Type="http://schemas.openxmlformats.org/officeDocument/2006/relationships/hyperlink" Target="https://drive.google.com/uc?id=1l4kepT60XilZ-N0RWYxm0nDLs1dy1lBv" TargetMode="External"/><Relationship Id="rId1458" Type="http://schemas.openxmlformats.org/officeDocument/2006/relationships/hyperlink" Target="https://drive.google.com/uc?id=1l4kepT60XilZ-N0RWYxm0nDLs1dy1lBv" TargetMode="External"/><Relationship Id="rId1665" Type="http://schemas.openxmlformats.org/officeDocument/2006/relationships/hyperlink" Target="https://drive.google.com/uc?id=1GSrGhM-l6ZApa42icWpAVOST6fwhnTFC" TargetMode="External"/><Relationship Id="rId1220" Type="http://schemas.openxmlformats.org/officeDocument/2006/relationships/hyperlink" Target="https://drive.google.com/uc?id=1l4kepT60XilZ-N0RWYxm0nDLs1dy1lBv" TargetMode="External"/><Relationship Id="rId1318" Type="http://schemas.openxmlformats.org/officeDocument/2006/relationships/hyperlink" Target="https://drive.google.com/uc?id=1l4kepT60XilZ-N0RWYxm0nDLs1dy1lBv" TargetMode="External"/><Relationship Id="rId1525" Type="http://schemas.openxmlformats.org/officeDocument/2006/relationships/hyperlink" Target="https://drive.google.com/uc?id=1l4kepT60XilZ-N0RWYxm0nDLs1dy1lBv" TargetMode="External"/><Relationship Id="rId1732" Type="http://schemas.openxmlformats.org/officeDocument/2006/relationships/hyperlink" Target="https://drive.google.com/uc?id=1l4kepT60XilZ-N0RWYxm0nDLs1dy1lBv" TargetMode="External"/><Relationship Id="rId24" Type="http://schemas.openxmlformats.org/officeDocument/2006/relationships/hyperlink" Target="https://drive.google.com/uc?id=1GSrGhM-l6ZApa42icWpAVOST6fwhnTFC" TargetMode="External"/><Relationship Id="rId173" Type="http://schemas.openxmlformats.org/officeDocument/2006/relationships/hyperlink" Target="https://drive.google.com/uc?id=1l4kepT60XilZ-N0RWYxm0nDLs1dy1lBv" TargetMode="External"/><Relationship Id="rId380" Type="http://schemas.openxmlformats.org/officeDocument/2006/relationships/hyperlink" Target="https://drive.google.com/uc?id=1l4kepT60XilZ-N0RWYxm0nDLs1dy1lBv" TargetMode="External"/><Relationship Id="rId240" Type="http://schemas.openxmlformats.org/officeDocument/2006/relationships/hyperlink" Target="https://drive.google.com/uc?id=1NomCwrooTXuSXSFi76mfUJmFvUn5BvOG" TargetMode="External"/><Relationship Id="rId478" Type="http://schemas.openxmlformats.org/officeDocument/2006/relationships/hyperlink" Target="https://drive.google.com/uc?id=1l4kepT60XilZ-N0RWYxm0nDLs1dy1lBv" TargetMode="External"/><Relationship Id="rId685" Type="http://schemas.openxmlformats.org/officeDocument/2006/relationships/hyperlink" Target="https://drive.google.com/uc?id=1NomCwrooTXuSXSFi76mfUJmFvUn5BvOG" TargetMode="External"/><Relationship Id="rId892" Type="http://schemas.openxmlformats.org/officeDocument/2006/relationships/hyperlink" Target="https://drive.google.com/uc?id=1NomCwrooTXuSXSFi76mfUJmFvUn5BvOG" TargetMode="External"/><Relationship Id="rId100" Type="http://schemas.openxmlformats.org/officeDocument/2006/relationships/hyperlink" Target="https://drive.google.com/uc?id=1GSrGhM-l6ZApa42icWpAVOST6fwhnTFC" TargetMode="External"/><Relationship Id="rId338" Type="http://schemas.openxmlformats.org/officeDocument/2006/relationships/hyperlink" Target="https://drive.google.com/uc?id=1NomCwrooTXuSXSFi76mfUJmFvUn5BvOG" TargetMode="External"/><Relationship Id="rId545" Type="http://schemas.openxmlformats.org/officeDocument/2006/relationships/hyperlink" Target="https://drive.google.com/uc?id=1GSrGhM-l6ZApa42icWpAVOST6fwhnTFC" TargetMode="External"/><Relationship Id="rId752" Type="http://schemas.openxmlformats.org/officeDocument/2006/relationships/hyperlink" Target="https://drive.google.com/uc?id=1l4kepT60XilZ-N0RWYxm0nDLs1dy1lBv" TargetMode="External"/><Relationship Id="rId1175" Type="http://schemas.openxmlformats.org/officeDocument/2006/relationships/hyperlink" Target="https://drive.google.com/uc?id=1l4kepT60XilZ-N0RWYxm0nDLs1dy1lBv" TargetMode="External"/><Relationship Id="rId1382" Type="http://schemas.openxmlformats.org/officeDocument/2006/relationships/hyperlink" Target="https://drive.google.com/uc?id=1l4kepT60XilZ-N0RWYxm0nDLs1dy1lBv" TargetMode="External"/><Relationship Id="rId405" Type="http://schemas.openxmlformats.org/officeDocument/2006/relationships/hyperlink" Target="https://drive.google.com/uc?id=1l4kepT60XilZ-N0RWYxm0nDLs1dy1lBv" TargetMode="External"/><Relationship Id="rId612" Type="http://schemas.openxmlformats.org/officeDocument/2006/relationships/hyperlink" Target="https://drive.google.com/uc?id=1l4kepT60XilZ-N0RWYxm0nDLs1dy1lBv" TargetMode="External"/><Relationship Id="rId1035" Type="http://schemas.openxmlformats.org/officeDocument/2006/relationships/hyperlink" Target="https://drive.google.com/uc?id=1NomCwrooTXuSXSFi76mfUJmFvUn5BvOG" TargetMode="External"/><Relationship Id="rId1242" Type="http://schemas.openxmlformats.org/officeDocument/2006/relationships/hyperlink" Target="https://drive.google.com/uc?id=1l4kepT60XilZ-N0RWYxm0nDLs1dy1lBv" TargetMode="External"/><Relationship Id="rId1687" Type="http://schemas.openxmlformats.org/officeDocument/2006/relationships/hyperlink" Target="https://drive.google.com/uc?id=1NomCwrooTXuSXSFi76mfUJmFvUn5BvOG" TargetMode="External"/><Relationship Id="rId917" Type="http://schemas.openxmlformats.org/officeDocument/2006/relationships/hyperlink" Target="https://drive.google.com/uc?id=1l4kepT60XilZ-N0RWYxm0nDLs1dy1lBv" TargetMode="External"/><Relationship Id="rId1102" Type="http://schemas.openxmlformats.org/officeDocument/2006/relationships/hyperlink" Target="https://drive.google.com/uc?id=1l4kepT60XilZ-N0RWYxm0nDLs1dy1lBv" TargetMode="External"/><Relationship Id="rId1547" Type="http://schemas.openxmlformats.org/officeDocument/2006/relationships/hyperlink" Target="https://drive.google.com/uc?id=1l4kepT60XilZ-N0RWYxm0nDLs1dy1lBv" TargetMode="External"/><Relationship Id="rId46" Type="http://schemas.openxmlformats.org/officeDocument/2006/relationships/hyperlink" Target="https://drive.google.com/uc?id=1GSrGhM-l6ZApa42icWpAVOST6fwhnTFC" TargetMode="External"/><Relationship Id="rId1407" Type="http://schemas.openxmlformats.org/officeDocument/2006/relationships/hyperlink" Target="https://drive.google.com/uc?id=1l4kepT60XilZ-N0RWYxm0nDLs1dy1lBv" TargetMode="External"/><Relationship Id="rId1614" Type="http://schemas.openxmlformats.org/officeDocument/2006/relationships/hyperlink" Target="https://drive.google.com/uc?id=1l4kepT60XilZ-N0RWYxm0nDLs1dy1lBv" TargetMode="External"/><Relationship Id="rId195" Type="http://schemas.openxmlformats.org/officeDocument/2006/relationships/hyperlink" Target="https://drive.google.com/uc?id=1GSrGhM-l6ZApa42icWpAVOST6fwhnTFC" TargetMode="External"/><Relationship Id="rId262" Type="http://schemas.openxmlformats.org/officeDocument/2006/relationships/hyperlink" Target="https://drive.google.com/uc?id=1GSrGhM-l6ZApa42icWpAVOST6fwhnTFC" TargetMode="External"/><Relationship Id="rId567" Type="http://schemas.openxmlformats.org/officeDocument/2006/relationships/hyperlink" Target="https://drive.google.com/uc?id=1NomCwrooTXuSXSFi76mfUJmFvUn5BvOG" TargetMode="External"/><Relationship Id="rId1197" Type="http://schemas.openxmlformats.org/officeDocument/2006/relationships/hyperlink" Target="https://drive.google.com/uc?id=1l4kepT60XilZ-N0RWYxm0nDLs1dy1lBv" TargetMode="External"/><Relationship Id="rId122" Type="http://schemas.openxmlformats.org/officeDocument/2006/relationships/hyperlink" Target="https://drive.google.com/uc?id=1NomCwrooTXuSXSFi76mfUJmFvUn5BvOG" TargetMode="External"/><Relationship Id="rId774" Type="http://schemas.openxmlformats.org/officeDocument/2006/relationships/hyperlink" Target="https://drive.google.com/uc?id=1l4kepT60XilZ-N0RWYxm0nDLs1dy1lBv" TargetMode="External"/><Relationship Id="rId981" Type="http://schemas.openxmlformats.org/officeDocument/2006/relationships/hyperlink" Target="https://drive.google.com/uc?id=1NomCwrooTXuSXSFi76mfUJmFvUn5BvOG" TargetMode="External"/><Relationship Id="rId1057" Type="http://schemas.openxmlformats.org/officeDocument/2006/relationships/hyperlink" Target="https://drive.google.com/uc?id=1NomCwrooTXuSXSFi76mfUJmFvUn5BvOG" TargetMode="External"/><Relationship Id="rId427" Type="http://schemas.openxmlformats.org/officeDocument/2006/relationships/hyperlink" Target="https://drive.google.com/uc?id=1l4kepT60XilZ-N0RWYxm0nDLs1dy1lBv" TargetMode="External"/><Relationship Id="rId634" Type="http://schemas.openxmlformats.org/officeDocument/2006/relationships/hyperlink" Target="https://drive.google.com/uc?id=1GSrGhM-l6ZApa42icWpAVOST6fwhnTFC" TargetMode="External"/><Relationship Id="rId841" Type="http://schemas.openxmlformats.org/officeDocument/2006/relationships/hyperlink" Target="https://drive.google.com/uc?id=1l4kepT60XilZ-N0RWYxm0nDLs1dy1lBv" TargetMode="External"/><Relationship Id="rId1264" Type="http://schemas.openxmlformats.org/officeDocument/2006/relationships/hyperlink" Target="https://drive.google.com/uc?id=1l4kepT60XilZ-N0RWYxm0nDLs1dy1lBv" TargetMode="External"/><Relationship Id="rId1471" Type="http://schemas.openxmlformats.org/officeDocument/2006/relationships/hyperlink" Target="https://drive.google.com/uc?id=1l4kepT60XilZ-N0RWYxm0nDLs1dy1lBv" TargetMode="External"/><Relationship Id="rId1569" Type="http://schemas.openxmlformats.org/officeDocument/2006/relationships/hyperlink" Target="https://drive.google.com/uc?id=1NomCwrooTXuSXSFi76mfUJmFvUn5BvOG" TargetMode="External"/><Relationship Id="rId701" Type="http://schemas.openxmlformats.org/officeDocument/2006/relationships/hyperlink" Target="https://drive.google.com/uc?id=1GSrGhM-l6ZApa42icWpAVOST6fwhnTFC" TargetMode="External"/><Relationship Id="rId939" Type="http://schemas.openxmlformats.org/officeDocument/2006/relationships/hyperlink" Target="https://drive.google.com/uc?id=1GSrGhM-l6ZApa42icWpAVOST6fwhnTFC" TargetMode="External"/><Relationship Id="rId1124" Type="http://schemas.openxmlformats.org/officeDocument/2006/relationships/hyperlink" Target="https://drive.google.com/uc?id=1l4kepT60XilZ-N0RWYxm0nDLs1dy1lBv" TargetMode="External"/><Relationship Id="rId1331" Type="http://schemas.openxmlformats.org/officeDocument/2006/relationships/hyperlink" Target="https://drive.google.com/uc?id=1GSrGhM-l6ZApa42icWpAVOST6fwhnTFC" TargetMode="External"/><Relationship Id="rId68" Type="http://schemas.openxmlformats.org/officeDocument/2006/relationships/hyperlink" Target="https://drive.google.com/uc?id=1GSrGhM-l6ZApa42icWpAVOST6fwhnTFC" TargetMode="External"/><Relationship Id="rId1429" Type="http://schemas.openxmlformats.org/officeDocument/2006/relationships/hyperlink" Target="https://drive.google.com/uc?id=1l4kepT60XilZ-N0RWYxm0nDLs1dy1lBv" TargetMode="External"/><Relationship Id="rId1636" Type="http://schemas.openxmlformats.org/officeDocument/2006/relationships/hyperlink" Target="https://drive.google.com/uc?id=1l4kepT60XilZ-N0RWYxm0nDLs1dy1lBv" TargetMode="External"/><Relationship Id="rId1703" Type="http://schemas.openxmlformats.org/officeDocument/2006/relationships/hyperlink" Target="https://drive.google.com/uc?id=1l4kepT60XilZ-N0RWYxm0nDLs1dy1lBv" TargetMode="External"/><Relationship Id="rId284" Type="http://schemas.openxmlformats.org/officeDocument/2006/relationships/hyperlink" Target="https://drive.google.com/uc?id=1GSrGhM-l6ZApa42icWpAVOST6fwhnTFC" TargetMode="External"/><Relationship Id="rId491" Type="http://schemas.openxmlformats.org/officeDocument/2006/relationships/hyperlink" Target="https://drive.google.com/uc?id=1NomCwrooTXuSXSFi76mfUJmFvUn5BvOG" TargetMode="External"/><Relationship Id="rId144" Type="http://schemas.openxmlformats.org/officeDocument/2006/relationships/hyperlink" Target="https://drive.google.com/uc?id=1GSrGhM-l6ZApa42icWpAVOST6fwhnTFC" TargetMode="External"/><Relationship Id="rId589" Type="http://schemas.openxmlformats.org/officeDocument/2006/relationships/hyperlink" Target="https://drive.google.com/uc?id=1l4kepT60XilZ-N0RWYxm0nDLs1dy1lBv" TargetMode="External"/><Relationship Id="rId796" Type="http://schemas.openxmlformats.org/officeDocument/2006/relationships/hyperlink" Target="https://drive.google.com/uc?id=1l4kepT60XilZ-N0RWYxm0nDLs1dy1lBv" TargetMode="External"/><Relationship Id="rId351" Type="http://schemas.openxmlformats.org/officeDocument/2006/relationships/hyperlink" Target="https://drive.google.com/uc?id=1NomCwrooTXuSXSFi76mfUJmFvUn5BvOG" TargetMode="External"/><Relationship Id="rId449" Type="http://schemas.openxmlformats.org/officeDocument/2006/relationships/hyperlink" Target="https://drive.google.com/uc?id=1l4kepT60XilZ-N0RWYxm0nDLs1dy1lBv" TargetMode="External"/><Relationship Id="rId656" Type="http://schemas.openxmlformats.org/officeDocument/2006/relationships/hyperlink" Target="https://drive.google.com/uc?id=1l4kepT60XilZ-N0RWYxm0nDLs1dy1lBv" TargetMode="External"/><Relationship Id="rId863" Type="http://schemas.openxmlformats.org/officeDocument/2006/relationships/hyperlink" Target="https://drive.google.com/uc?id=1l4kepT60XilZ-N0RWYxm0nDLs1dy1lBv" TargetMode="External"/><Relationship Id="rId1079" Type="http://schemas.openxmlformats.org/officeDocument/2006/relationships/hyperlink" Target="https://drive.google.com/uc?id=1GSrGhM-l6ZApa42icWpAVOST6fwhnTFC" TargetMode="External"/><Relationship Id="rId1286" Type="http://schemas.openxmlformats.org/officeDocument/2006/relationships/hyperlink" Target="https://drive.google.com/uc?id=1l4kepT60XilZ-N0RWYxm0nDLs1dy1lBv" TargetMode="External"/><Relationship Id="rId1493" Type="http://schemas.openxmlformats.org/officeDocument/2006/relationships/hyperlink" Target="https://drive.google.com/uc?id=1NomCwrooTXuSXSFi76mfUJmFvUn5BvOG" TargetMode="External"/><Relationship Id="rId211" Type="http://schemas.openxmlformats.org/officeDocument/2006/relationships/hyperlink" Target="https://drive.google.com/uc?id=1GSrGhM-l6ZApa42icWpAVOST6fwhnTFC" TargetMode="External"/><Relationship Id="rId309" Type="http://schemas.openxmlformats.org/officeDocument/2006/relationships/hyperlink" Target="https://drive.google.com/uc?id=1l4kepT60XilZ-N0RWYxm0nDLs1dy1lBv" TargetMode="External"/><Relationship Id="rId516" Type="http://schemas.openxmlformats.org/officeDocument/2006/relationships/hyperlink" Target="https://drive.google.com/uc?id=1l4kepT60XilZ-N0RWYxm0nDLs1dy1lBv" TargetMode="External"/><Relationship Id="rId1146" Type="http://schemas.openxmlformats.org/officeDocument/2006/relationships/hyperlink" Target="https://drive.google.com/uc?id=1NomCwrooTXuSXSFi76mfUJmFvUn5BvOG" TargetMode="External"/><Relationship Id="rId723" Type="http://schemas.openxmlformats.org/officeDocument/2006/relationships/hyperlink" Target="https://drive.google.com/uc?id=1NomCwrooTXuSXSFi76mfUJmFvUn5BvOG" TargetMode="External"/><Relationship Id="rId930" Type="http://schemas.openxmlformats.org/officeDocument/2006/relationships/hyperlink" Target="https://drive.google.com/uc?id=1l4kepT60XilZ-N0RWYxm0nDLs1dy1lBv" TargetMode="External"/><Relationship Id="rId1006" Type="http://schemas.openxmlformats.org/officeDocument/2006/relationships/hyperlink" Target="https://drive.google.com/uc?id=1NomCwrooTXuSXSFi76mfUJmFvUn5BvOG" TargetMode="External"/><Relationship Id="rId1353" Type="http://schemas.openxmlformats.org/officeDocument/2006/relationships/hyperlink" Target="https://drive.google.com/uc?id=1NomCwrooTXuSXSFi76mfUJmFvUn5BvOG" TargetMode="External"/><Relationship Id="rId1560" Type="http://schemas.openxmlformats.org/officeDocument/2006/relationships/hyperlink" Target="https://drive.google.com/uc?id=1l4kepT60XilZ-N0RWYxm0nDLs1dy1lBv" TargetMode="External"/><Relationship Id="rId1658" Type="http://schemas.openxmlformats.org/officeDocument/2006/relationships/hyperlink" Target="https://drive.google.com/uc?id=1GSrGhM-l6ZApa42icWpAVOST6fwhnTFC" TargetMode="External"/><Relationship Id="rId1213" Type="http://schemas.openxmlformats.org/officeDocument/2006/relationships/hyperlink" Target="https://drive.google.com/uc?id=1l4kepT60XilZ-N0RWYxm0nDLs1dy1lBv" TargetMode="External"/><Relationship Id="rId1420" Type="http://schemas.openxmlformats.org/officeDocument/2006/relationships/hyperlink" Target="https://drive.google.com/uc?id=1l4kepT60XilZ-N0RWYxm0nDLs1dy1lBv" TargetMode="External"/><Relationship Id="rId1518" Type="http://schemas.openxmlformats.org/officeDocument/2006/relationships/hyperlink" Target="https://drive.google.com/uc?id=1l4kepT60XilZ-N0RWYxm0nDLs1dy1lBv" TargetMode="External"/><Relationship Id="rId1725" Type="http://schemas.openxmlformats.org/officeDocument/2006/relationships/hyperlink" Target="https://drive.google.com/uc?id=1l4kepT60XilZ-N0RWYxm0nDLs1dy1lBv" TargetMode="External"/><Relationship Id="rId17" Type="http://schemas.openxmlformats.org/officeDocument/2006/relationships/hyperlink" Target="https://drive.google.com/uc?id=1NomCwrooTXuSXSFi76mfUJmFvUn5BvOG" TargetMode="External"/><Relationship Id="rId166" Type="http://schemas.openxmlformats.org/officeDocument/2006/relationships/hyperlink" Target="https://drive.google.com/uc?id=1NomCwrooTXuSXSFi76mfUJmFvUn5BvOG" TargetMode="External"/><Relationship Id="rId373" Type="http://schemas.openxmlformats.org/officeDocument/2006/relationships/hyperlink" Target="https://drive.google.com/uc?id=1l4kepT60XilZ-N0RWYxm0nDLs1dy1lBv" TargetMode="External"/><Relationship Id="rId580" Type="http://schemas.openxmlformats.org/officeDocument/2006/relationships/hyperlink" Target="https://drive.google.com/uc?id=1NomCwrooTXuSXSFi76mfUJmFvUn5BvOG" TargetMode="External"/><Relationship Id="rId1" Type="http://schemas.openxmlformats.org/officeDocument/2006/relationships/hyperlink" Target="https://drive.google.com/uc?id=1GSrGhM-l6ZApa42icWpAVOST6fwhnTFC" TargetMode="External"/><Relationship Id="rId233" Type="http://schemas.openxmlformats.org/officeDocument/2006/relationships/hyperlink" Target="https://drive.google.com/uc?id=1l4kepT60XilZ-N0RWYxm0nDLs1dy1lBv" TargetMode="External"/><Relationship Id="rId440" Type="http://schemas.openxmlformats.org/officeDocument/2006/relationships/hyperlink" Target="https://drive.google.com/uc?id=1l4kepT60XilZ-N0RWYxm0nDLs1dy1lBv" TargetMode="External"/><Relationship Id="rId678" Type="http://schemas.openxmlformats.org/officeDocument/2006/relationships/hyperlink" Target="https://drive.google.com/uc?id=1NomCwrooTXuSXSFi76mfUJmFvUn5BvOG" TargetMode="External"/><Relationship Id="rId885" Type="http://schemas.openxmlformats.org/officeDocument/2006/relationships/hyperlink" Target="https://drive.google.com/uc?id=1l4kepT60XilZ-N0RWYxm0nDLs1dy1lBv" TargetMode="External"/><Relationship Id="rId1070" Type="http://schemas.openxmlformats.org/officeDocument/2006/relationships/hyperlink" Target="https://drive.google.com/uc?id=1GSrGhM-l6ZApa42icWpAVOST6fwhnTFC" TargetMode="External"/><Relationship Id="rId300" Type="http://schemas.openxmlformats.org/officeDocument/2006/relationships/hyperlink" Target="https://drive.google.com/uc?id=1NomCwrooTXuSXSFi76mfUJmFvUn5BvOG" TargetMode="External"/><Relationship Id="rId538" Type="http://schemas.openxmlformats.org/officeDocument/2006/relationships/hyperlink" Target="https://drive.google.com/uc?id=1GSrGhM-l6ZApa42icWpAVOST6fwhnTFC" TargetMode="External"/><Relationship Id="rId745" Type="http://schemas.openxmlformats.org/officeDocument/2006/relationships/hyperlink" Target="https://drive.google.com/uc?id=1NomCwrooTXuSXSFi76mfUJmFvUn5BvOG" TargetMode="External"/><Relationship Id="rId952" Type="http://schemas.openxmlformats.org/officeDocument/2006/relationships/hyperlink" Target="https://drive.google.com/uc?id=1NomCwrooTXuSXSFi76mfUJmFvUn5BvOG" TargetMode="External"/><Relationship Id="rId1168" Type="http://schemas.openxmlformats.org/officeDocument/2006/relationships/hyperlink" Target="https://drive.google.com/uc?id=1NomCwrooTXuSXSFi76mfUJmFvUn5BvOG" TargetMode="External"/><Relationship Id="rId1375" Type="http://schemas.openxmlformats.org/officeDocument/2006/relationships/hyperlink" Target="https://drive.google.com/uc?id=1l4kepT60XilZ-N0RWYxm0nDLs1dy1lBv" TargetMode="External"/><Relationship Id="rId1582" Type="http://schemas.openxmlformats.org/officeDocument/2006/relationships/hyperlink" Target="https://drive.google.com/uc?id=1NomCwrooTXuSXSFi76mfUJmFvUn5BvOG" TargetMode="External"/><Relationship Id="rId81" Type="http://schemas.openxmlformats.org/officeDocument/2006/relationships/hyperlink" Target="https://drive.google.com/uc?id=1GSrGhM-l6ZApa42icWpAVOST6fwhnTFC" TargetMode="External"/><Relationship Id="rId605" Type="http://schemas.openxmlformats.org/officeDocument/2006/relationships/hyperlink" Target="https://drive.google.com/uc?id=1NomCwrooTXuSXSFi76mfUJmFvUn5BvOG" TargetMode="External"/><Relationship Id="rId812" Type="http://schemas.openxmlformats.org/officeDocument/2006/relationships/hyperlink" Target="https://drive.google.com/uc?id=1NomCwrooTXuSXSFi76mfUJmFvUn5BvOG" TargetMode="External"/><Relationship Id="rId1028" Type="http://schemas.openxmlformats.org/officeDocument/2006/relationships/hyperlink" Target="https://drive.google.com/uc?id=1NomCwrooTXuSXSFi76mfUJmFvUn5BvOG" TargetMode="External"/><Relationship Id="rId1235" Type="http://schemas.openxmlformats.org/officeDocument/2006/relationships/hyperlink" Target="https://drive.google.com/uc?id=1l4kepT60XilZ-N0RWYxm0nDLs1dy1lBv" TargetMode="External"/><Relationship Id="rId1442" Type="http://schemas.openxmlformats.org/officeDocument/2006/relationships/hyperlink" Target="https://drive.google.com/uc?id=1l4kepT60XilZ-N0RWYxm0nDLs1dy1lBv" TargetMode="External"/><Relationship Id="rId1302" Type="http://schemas.openxmlformats.org/officeDocument/2006/relationships/hyperlink" Target="https://drive.google.com/uc?id=1l4kepT60XilZ-N0RWYxm0nDLs1dy1lBv" TargetMode="External"/><Relationship Id="rId1747" Type="http://schemas.openxmlformats.org/officeDocument/2006/relationships/hyperlink" Target="https://drive.google.com/uc?id=1l4kepT60XilZ-N0RWYxm0nDLs1dy1lBv" TargetMode="External"/><Relationship Id="rId39" Type="http://schemas.openxmlformats.org/officeDocument/2006/relationships/hyperlink" Target="https://drive.google.com/uc?id=1GSrGhM-l6ZApa42icWpAVOST6fwhnTFC" TargetMode="External"/><Relationship Id="rId1607" Type="http://schemas.openxmlformats.org/officeDocument/2006/relationships/hyperlink" Target="https://drive.google.com/uc?id=1NomCwrooTXuSXSFi76mfUJmFvUn5BvOG" TargetMode="External"/><Relationship Id="rId188" Type="http://schemas.openxmlformats.org/officeDocument/2006/relationships/hyperlink" Target="https://drive.google.com/uc?id=1GSrGhM-l6ZApa42icWpAVOST6fwhnTFC" TargetMode="External"/><Relationship Id="rId395" Type="http://schemas.openxmlformats.org/officeDocument/2006/relationships/hyperlink" Target="https://drive.google.com/uc?id=1l4kepT60XilZ-N0RWYxm0nDLs1dy1lBv" TargetMode="External"/><Relationship Id="rId255" Type="http://schemas.openxmlformats.org/officeDocument/2006/relationships/hyperlink" Target="https://drive.google.com/uc?id=1GSrGhM-l6ZApa42icWpAVOST6fwhnTFC" TargetMode="External"/><Relationship Id="rId462" Type="http://schemas.openxmlformats.org/officeDocument/2006/relationships/hyperlink" Target="https://drive.google.com/uc?id=1GSrGhM-l6ZApa42icWpAVOST6fwhnTFC" TargetMode="External"/><Relationship Id="rId1092" Type="http://schemas.openxmlformats.org/officeDocument/2006/relationships/hyperlink" Target="https://drive.google.com/uc?id=1NomCwrooTXuSXSFi76mfUJmFvUn5BvOG" TargetMode="External"/><Relationship Id="rId1397" Type="http://schemas.openxmlformats.org/officeDocument/2006/relationships/hyperlink" Target="https://drive.google.com/uc?id=1l4kepT60XilZ-N0RWYxm0nDLs1dy1lBv" TargetMode="External"/><Relationship Id="rId115" Type="http://schemas.openxmlformats.org/officeDocument/2006/relationships/hyperlink" Target="https://drive.google.com/uc?id=1NomCwrooTXuSXSFi76mfUJmFvUn5BvOG" TargetMode="External"/><Relationship Id="rId322" Type="http://schemas.openxmlformats.org/officeDocument/2006/relationships/hyperlink" Target="https://drive.google.com/uc?id=1NomCwrooTXuSXSFi76mfUJmFvUn5BvOG" TargetMode="External"/><Relationship Id="rId767" Type="http://schemas.openxmlformats.org/officeDocument/2006/relationships/hyperlink" Target="https://drive.google.com/uc?id=1l4kepT60XilZ-N0RWYxm0nDLs1dy1lBv" TargetMode="External"/><Relationship Id="rId974" Type="http://schemas.openxmlformats.org/officeDocument/2006/relationships/hyperlink" Target="https://drive.google.com/uc?id=1l4kepT60XilZ-N0RWYxm0nDLs1dy1lBv" TargetMode="External"/><Relationship Id="rId627" Type="http://schemas.openxmlformats.org/officeDocument/2006/relationships/hyperlink" Target="https://drive.google.com/uc?id=1GSrGhM-l6ZApa42icWpAVOST6fwhnTFC" TargetMode="External"/><Relationship Id="rId834" Type="http://schemas.openxmlformats.org/officeDocument/2006/relationships/hyperlink" Target="https://drive.google.com/uc?id=1l4kepT60XilZ-N0RWYxm0nDLs1dy1lBv" TargetMode="External"/><Relationship Id="rId1257" Type="http://schemas.openxmlformats.org/officeDocument/2006/relationships/hyperlink" Target="https://drive.google.com/uc?id=1l4kepT60XilZ-N0RWYxm0nDLs1dy1lBv" TargetMode="External"/><Relationship Id="rId1464" Type="http://schemas.openxmlformats.org/officeDocument/2006/relationships/hyperlink" Target="https://drive.google.com/uc?id=1l4kepT60XilZ-N0RWYxm0nDLs1dy1lBv" TargetMode="External"/><Relationship Id="rId1671" Type="http://schemas.openxmlformats.org/officeDocument/2006/relationships/hyperlink" Target="https://drive.google.com/uc?id=1NomCwrooTXuSXSFi76mfUJmFvUn5BvOG" TargetMode="External"/><Relationship Id="rId901" Type="http://schemas.openxmlformats.org/officeDocument/2006/relationships/hyperlink" Target="https://drive.google.com/uc?id=1GSrGhM-l6ZApa42icWpAVOST6fwhnTFC" TargetMode="External"/><Relationship Id="rId1117" Type="http://schemas.openxmlformats.org/officeDocument/2006/relationships/hyperlink" Target="https://drive.google.com/uc?id=1l4kepT60XilZ-N0RWYxm0nDLs1dy1lBv" TargetMode="External"/><Relationship Id="rId1324" Type="http://schemas.openxmlformats.org/officeDocument/2006/relationships/hyperlink" Target="https://drive.google.com/uc?id=1l4kepT60XilZ-N0RWYxm0nDLs1dy1lBv" TargetMode="External"/><Relationship Id="rId1531" Type="http://schemas.openxmlformats.org/officeDocument/2006/relationships/hyperlink" Target="https://drive.google.com/uc?id=1l4kepT60XilZ-N0RWYxm0nDLs1dy1lBv" TargetMode="External"/><Relationship Id="rId30" Type="http://schemas.openxmlformats.org/officeDocument/2006/relationships/hyperlink" Target="https://drive.google.com/uc?id=1GSrGhM-l6ZApa42icWpAVOST6fwhnTFC" TargetMode="External"/><Relationship Id="rId1629" Type="http://schemas.openxmlformats.org/officeDocument/2006/relationships/hyperlink" Target="https://drive.google.com/uc?id=1l4kepT60XilZ-N0RWYxm0nDLs1dy1lBv" TargetMode="External"/><Relationship Id="rId277" Type="http://schemas.openxmlformats.org/officeDocument/2006/relationships/hyperlink" Target="https://drive.google.com/uc?id=1GSrGhM-l6ZApa42icWpAVOST6fwhnTFC" TargetMode="External"/><Relationship Id="rId484" Type="http://schemas.openxmlformats.org/officeDocument/2006/relationships/hyperlink" Target="https://drive.google.com/uc?id=1l4kepT60XilZ-N0RWYxm0nDLs1dy1lBv" TargetMode="External"/><Relationship Id="rId137" Type="http://schemas.openxmlformats.org/officeDocument/2006/relationships/hyperlink" Target="https://drive.google.com/uc?id=1GSrGhM-l6ZApa42icWpAVOST6fwhnTFC" TargetMode="External"/><Relationship Id="rId344" Type="http://schemas.openxmlformats.org/officeDocument/2006/relationships/hyperlink" Target="https://drive.google.com/uc?id=1NomCwrooTXuSXSFi76mfUJmFvUn5BvOG" TargetMode="External"/><Relationship Id="rId691" Type="http://schemas.openxmlformats.org/officeDocument/2006/relationships/hyperlink" Target="https://drive.google.com/uc?id=1l4kepT60XilZ-N0RWYxm0nDLs1dy1lBv" TargetMode="External"/><Relationship Id="rId789" Type="http://schemas.openxmlformats.org/officeDocument/2006/relationships/hyperlink" Target="https://drive.google.com/uc?id=1l4kepT60XilZ-N0RWYxm0nDLs1dy1lBv" TargetMode="External"/><Relationship Id="rId996" Type="http://schemas.openxmlformats.org/officeDocument/2006/relationships/hyperlink" Target="https://drive.google.com/uc?id=1NomCwrooTXuSXSFi76mfUJmFvUn5BvOG" TargetMode="External"/><Relationship Id="rId551" Type="http://schemas.openxmlformats.org/officeDocument/2006/relationships/hyperlink" Target="https://drive.google.com/uc?id=1NomCwrooTXuSXSFi76mfUJmFvUn5BvOG" TargetMode="External"/><Relationship Id="rId649" Type="http://schemas.openxmlformats.org/officeDocument/2006/relationships/hyperlink" Target="https://drive.google.com/uc?id=1l4kepT60XilZ-N0RWYxm0nDLs1dy1lBv" TargetMode="External"/><Relationship Id="rId856" Type="http://schemas.openxmlformats.org/officeDocument/2006/relationships/hyperlink" Target="https://drive.google.com/uc?id=1l4kepT60XilZ-N0RWYxm0nDLs1dy1lBv" TargetMode="External"/><Relationship Id="rId1181" Type="http://schemas.openxmlformats.org/officeDocument/2006/relationships/hyperlink" Target="https://drive.google.com/uc?id=1l4kepT60XilZ-N0RWYxm0nDLs1dy1lBv" TargetMode="External"/><Relationship Id="rId1279" Type="http://schemas.openxmlformats.org/officeDocument/2006/relationships/hyperlink" Target="https://drive.google.com/uc?id=1l4kepT60XilZ-N0RWYxm0nDLs1dy1lBv" TargetMode="External"/><Relationship Id="rId1486" Type="http://schemas.openxmlformats.org/officeDocument/2006/relationships/hyperlink" Target="https://drive.google.com/uc?id=1NomCwrooTXuSXSFi76mfUJmFvUn5BvOG" TargetMode="External"/><Relationship Id="rId204" Type="http://schemas.openxmlformats.org/officeDocument/2006/relationships/hyperlink" Target="https://drive.google.com/uc?id=1l4kepT60XilZ-N0RWYxm0nDLs1dy1lBv" TargetMode="External"/><Relationship Id="rId411" Type="http://schemas.openxmlformats.org/officeDocument/2006/relationships/hyperlink" Target="https://drive.google.com/uc?id=1GSrGhM-l6ZApa42icWpAVOST6fwhnTFC" TargetMode="External"/><Relationship Id="rId509" Type="http://schemas.openxmlformats.org/officeDocument/2006/relationships/hyperlink" Target="https://drive.google.com/uc?id=1l4kepT60XilZ-N0RWYxm0nDLs1dy1lBv" TargetMode="External"/><Relationship Id="rId1041" Type="http://schemas.openxmlformats.org/officeDocument/2006/relationships/hyperlink" Target="https://drive.google.com/uc?id=1NomCwrooTXuSXSFi76mfUJmFvUn5BvOG" TargetMode="External"/><Relationship Id="rId1139" Type="http://schemas.openxmlformats.org/officeDocument/2006/relationships/hyperlink" Target="https://drive.google.com/uc?id=1NomCwrooTXuSXSFi76mfUJmFvUn5BvOG" TargetMode="External"/><Relationship Id="rId1346" Type="http://schemas.openxmlformats.org/officeDocument/2006/relationships/hyperlink" Target="https://drive.google.com/uc?id=1NomCwrooTXuSXSFi76mfUJmFvUn5BvOG" TargetMode="External"/><Relationship Id="rId1693" Type="http://schemas.openxmlformats.org/officeDocument/2006/relationships/hyperlink" Target="https://drive.google.com/uc?id=1NomCwrooTXuSXSFi76mfUJmFvUn5BvOG" TargetMode="External"/><Relationship Id="rId716" Type="http://schemas.openxmlformats.org/officeDocument/2006/relationships/hyperlink" Target="https://drive.google.com/uc?id=1NomCwrooTXuSXSFi76mfUJmFvUn5BvOG" TargetMode="External"/><Relationship Id="rId923" Type="http://schemas.openxmlformats.org/officeDocument/2006/relationships/hyperlink" Target="https://drive.google.com/uc?id=1l4kepT60XilZ-N0RWYxm0nDLs1dy1lBv" TargetMode="External"/><Relationship Id="rId1553" Type="http://schemas.openxmlformats.org/officeDocument/2006/relationships/hyperlink" Target="https://drive.google.com/uc?id=1l4kepT60XilZ-N0RWYxm0nDLs1dy1lBv" TargetMode="External"/><Relationship Id="rId52" Type="http://schemas.openxmlformats.org/officeDocument/2006/relationships/hyperlink" Target="https://drive.google.com/uc?id=1GSrGhM-l6ZApa42icWpAVOST6fwhnTFC" TargetMode="External"/><Relationship Id="rId1206" Type="http://schemas.openxmlformats.org/officeDocument/2006/relationships/hyperlink" Target="https://drive.google.com/uc?id=1l4kepT60XilZ-N0RWYxm0nDLs1dy1lBv" TargetMode="External"/><Relationship Id="rId1413" Type="http://schemas.openxmlformats.org/officeDocument/2006/relationships/hyperlink" Target="https://drive.google.com/uc?id=1l4kepT60XilZ-N0RWYxm0nDLs1dy1lBv" TargetMode="External"/><Relationship Id="rId1620" Type="http://schemas.openxmlformats.org/officeDocument/2006/relationships/hyperlink" Target="https://drive.google.com/uc?id=1l4kepT60XilZ-N0RWYxm0nDLs1dy1lBv" TargetMode="External"/><Relationship Id="rId1718" Type="http://schemas.openxmlformats.org/officeDocument/2006/relationships/hyperlink" Target="https://drive.google.com/uc?id=1l4kepT60XilZ-N0RWYxm0nDLs1dy1lBv" TargetMode="External"/><Relationship Id="rId299" Type="http://schemas.openxmlformats.org/officeDocument/2006/relationships/hyperlink" Target="https://drive.google.com/uc?id=1NomCwrooTXuSXSFi76mfUJmFvUn5BvOG" TargetMode="External"/><Relationship Id="rId159" Type="http://schemas.openxmlformats.org/officeDocument/2006/relationships/hyperlink" Target="https://drive.google.com/uc?id=1l4kepT60XilZ-N0RWYxm0nDLs1dy1lBv" TargetMode="External"/><Relationship Id="rId366" Type="http://schemas.openxmlformats.org/officeDocument/2006/relationships/hyperlink" Target="https://drive.google.com/uc?id=1l4kepT60XilZ-N0RWYxm0nDLs1dy1lBv" TargetMode="External"/><Relationship Id="rId573" Type="http://schemas.openxmlformats.org/officeDocument/2006/relationships/hyperlink" Target="https://drive.google.com/uc?id=1l4kepT60XilZ-N0RWYxm0nDLs1dy1lBv" TargetMode="External"/><Relationship Id="rId780" Type="http://schemas.openxmlformats.org/officeDocument/2006/relationships/hyperlink" Target="https://drive.google.com/uc?id=1l4kepT60XilZ-N0RWYxm0nDLs1dy1lBv" TargetMode="External"/><Relationship Id="rId226" Type="http://schemas.openxmlformats.org/officeDocument/2006/relationships/hyperlink" Target="https://drive.google.com/uc?id=1l4kepT60XilZ-N0RWYxm0nDLs1dy1lBv" TargetMode="External"/><Relationship Id="rId433" Type="http://schemas.openxmlformats.org/officeDocument/2006/relationships/hyperlink" Target="https://drive.google.com/uc?id=1l4kepT60XilZ-N0RWYxm0nDLs1dy1lBv" TargetMode="External"/><Relationship Id="rId878" Type="http://schemas.openxmlformats.org/officeDocument/2006/relationships/hyperlink" Target="https://drive.google.com/uc?id=1l4kepT60XilZ-N0RWYxm0nDLs1dy1lBv" TargetMode="External"/><Relationship Id="rId1063" Type="http://schemas.openxmlformats.org/officeDocument/2006/relationships/hyperlink" Target="https://drive.google.com/uc?id=1l4kepT60XilZ-N0RWYxm0nDLs1dy1lBv" TargetMode="External"/><Relationship Id="rId1270" Type="http://schemas.openxmlformats.org/officeDocument/2006/relationships/hyperlink" Target="https://drive.google.com/uc?id=1l4kepT60XilZ-N0RWYxm0nDLs1dy1lBv" TargetMode="External"/><Relationship Id="rId640" Type="http://schemas.openxmlformats.org/officeDocument/2006/relationships/hyperlink" Target="https://drive.google.com/uc?id=1NomCwrooTXuSXSFi76mfUJmFvUn5BvOG" TargetMode="External"/><Relationship Id="rId738" Type="http://schemas.openxmlformats.org/officeDocument/2006/relationships/hyperlink" Target="https://drive.google.com/uc?id=1NomCwrooTXuSXSFi76mfUJmFvUn5BvOG" TargetMode="External"/><Relationship Id="rId945" Type="http://schemas.openxmlformats.org/officeDocument/2006/relationships/hyperlink" Target="https://drive.google.com/uc?id=1GSrGhM-l6ZApa42icWpAVOST6fwhnTFC" TargetMode="External"/><Relationship Id="rId1368" Type="http://schemas.openxmlformats.org/officeDocument/2006/relationships/hyperlink" Target="https://drive.google.com/uc?id=1l4kepT60XilZ-N0RWYxm0nDLs1dy1lBv" TargetMode="External"/><Relationship Id="rId1575" Type="http://schemas.openxmlformats.org/officeDocument/2006/relationships/hyperlink" Target="https://drive.google.com/uc?id=1NomCwrooTXuSXSFi76mfUJmFvUn5BvOG" TargetMode="External"/><Relationship Id="rId74" Type="http://schemas.openxmlformats.org/officeDocument/2006/relationships/hyperlink" Target="https://drive.google.com/uc?id=1GSrGhM-l6ZApa42icWpAVOST6fwhnTFC" TargetMode="External"/><Relationship Id="rId500" Type="http://schemas.openxmlformats.org/officeDocument/2006/relationships/hyperlink" Target="https://drive.google.com/uc?id=1l4kepT60XilZ-N0RWYxm0nDLs1dy1lBv" TargetMode="External"/><Relationship Id="rId805" Type="http://schemas.openxmlformats.org/officeDocument/2006/relationships/hyperlink" Target="https://drive.google.com/uc?id=1NomCwrooTXuSXSFi76mfUJmFvUn5BvOG" TargetMode="External"/><Relationship Id="rId1130" Type="http://schemas.openxmlformats.org/officeDocument/2006/relationships/hyperlink" Target="https://drive.google.com/uc?id=1l4kepT60XilZ-N0RWYxm0nDLs1dy1lBv" TargetMode="External"/><Relationship Id="rId1228" Type="http://schemas.openxmlformats.org/officeDocument/2006/relationships/hyperlink" Target="https://drive.google.com/uc?id=1l4kepT60XilZ-N0RWYxm0nDLs1dy1lBv" TargetMode="External"/><Relationship Id="rId1435" Type="http://schemas.openxmlformats.org/officeDocument/2006/relationships/hyperlink" Target="https://drive.google.com/uc?id=1l4kepT60XilZ-N0RWYxm0nDLs1dy1lBv" TargetMode="External"/><Relationship Id="rId1642" Type="http://schemas.openxmlformats.org/officeDocument/2006/relationships/hyperlink" Target="https://drive.google.com/uc?id=1l4kepT60XilZ-N0RWYxm0nDLs1dy1lBv" TargetMode="External"/><Relationship Id="rId1502" Type="http://schemas.openxmlformats.org/officeDocument/2006/relationships/hyperlink" Target="https://drive.google.com/uc?id=1NomCwrooTXuSXSFi76mfUJmFvUn5BvOG" TargetMode="External"/><Relationship Id="rId290" Type="http://schemas.openxmlformats.org/officeDocument/2006/relationships/hyperlink" Target="https://drive.google.com/uc?id=1NomCwrooTXuSXSFi76mfUJmFvUn5BvOG" TargetMode="External"/><Relationship Id="rId388" Type="http://schemas.openxmlformats.org/officeDocument/2006/relationships/hyperlink" Target="https://drive.google.com/uc?id=1l4kepT60XilZ-N0RWYxm0nDLs1dy1lBv" TargetMode="External"/><Relationship Id="rId150" Type="http://schemas.openxmlformats.org/officeDocument/2006/relationships/hyperlink" Target="https://drive.google.com/uc?id=1NomCwrooTXuSXSFi76mfUJmFvUn5BvOG" TargetMode="External"/><Relationship Id="rId595" Type="http://schemas.openxmlformats.org/officeDocument/2006/relationships/hyperlink" Target="https://drive.google.com/uc?id=1l4kepT60XilZ-N0RWYxm0nDLs1dy1lBv" TargetMode="External"/><Relationship Id="rId248" Type="http://schemas.openxmlformats.org/officeDocument/2006/relationships/hyperlink" Target="https://drive.google.com/uc?id=1GSrGhM-l6ZApa42icWpAVOST6fwhnTFC" TargetMode="External"/><Relationship Id="rId455" Type="http://schemas.openxmlformats.org/officeDocument/2006/relationships/hyperlink" Target="https://drive.google.com/uc?id=1l4kepT60XilZ-N0RWYxm0nDLs1dy1lBv" TargetMode="External"/><Relationship Id="rId662" Type="http://schemas.openxmlformats.org/officeDocument/2006/relationships/hyperlink" Target="https://drive.google.com/uc?id=1GSrGhM-l6ZApa42icWpAVOST6fwhnTFC" TargetMode="External"/><Relationship Id="rId1085" Type="http://schemas.openxmlformats.org/officeDocument/2006/relationships/hyperlink" Target="https://drive.google.com/uc?id=1NomCwrooTXuSXSFi76mfUJmFvUn5BvOG" TargetMode="External"/><Relationship Id="rId1292" Type="http://schemas.openxmlformats.org/officeDocument/2006/relationships/hyperlink" Target="https://drive.google.com/uc?id=1l4kepT60XilZ-N0RWYxm0nDLs1dy1lBv" TargetMode="External"/><Relationship Id="rId108" Type="http://schemas.openxmlformats.org/officeDocument/2006/relationships/hyperlink" Target="https://drive.google.com/uc?id=1NomCwrooTXuSXSFi76mfUJmFvUn5BvOG" TargetMode="External"/><Relationship Id="rId315" Type="http://schemas.openxmlformats.org/officeDocument/2006/relationships/hyperlink" Target="https://drive.google.com/uc?id=1NomCwrooTXuSXSFi76mfUJmFvUn5BvOG" TargetMode="External"/><Relationship Id="rId522" Type="http://schemas.openxmlformats.org/officeDocument/2006/relationships/hyperlink" Target="https://drive.google.com/uc?id=1l4kepT60XilZ-N0RWYxm0nDLs1dy1lBv" TargetMode="External"/><Relationship Id="rId967" Type="http://schemas.openxmlformats.org/officeDocument/2006/relationships/hyperlink" Target="https://drive.google.com/uc?id=1l4kepT60XilZ-N0RWYxm0nDLs1dy1lBv" TargetMode="External"/><Relationship Id="rId1152" Type="http://schemas.openxmlformats.org/officeDocument/2006/relationships/hyperlink" Target="https://drive.google.com/uc?id=1NomCwrooTXuSXSFi76mfUJmFvUn5BvOG" TargetMode="External"/><Relationship Id="rId1597" Type="http://schemas.openxmlformats.org/officeDocument/2006/relationships/hyperlink" Target="https://drive.google.com/uc?id=1NomCwrooTXuSXSFi76mfUJmFvUn5BvOG" TargetMode="External"/><Relationship Id="rId96" Type="http://schemas.openxmlformats.org/officeDocument/2006/relationships/hyperlink" Target="https://drive.google.com/uc?id=1GSrGhM-l6ZApa42icWpAVOST6fwhnTFC" TargetMode="External"/><Relationship Id="rId827" Type="http://schemas.openxmlformats.org/officeDocument/2006/relationships/hyperlink" Target="https://drive.google.com/uc?id=1l4kepT60XilZ-N0RWYxm0nDLs1dy1lBv" TargetMode="External"/><Relationship Id="rId1012" Type="http://schemas.openxmlformats.org/officeDocument/2006/relationships/hyperlink" Target="https://drive.google.com/uc?id=1NomCwrooTXuSXSFi76mfUJmFvUn5BvOG" TargetMode="External"/><Relationship Id="rId1457" Type="http://schemas.openxmlformats.org/officeDocument/2006/relationships/hyperlink" Target="https://drive.google.com/uc?id=1l4kepT60XilZ-N0RWYxm0nDLs1dy1lBv" TargetMode="External"/><Relationship Id="rId1664" Type="http://schemas.openxmlformats.org/officeDocument/2006/relationships/hyperlink" Target="https://drive.google.com/uc?id=1GSrGhM-l6ZApa42icWpAVOST6fwhnTFC" TargetMode="External"/><Relationship Id="rId1317" Type="http://schemas.openxmlformats.org/officeDocument/2006/relationships/hyperlink" Target="https://drive.google.com/uc?id=1l4kepT60XilZ-N0RWYxm0nDLs1dy1lBv" TargetMode="External"/><Relationship Id="rId1524" Type="http://schemas.openxmlformats.org/officeDocument/2006/relationships/hyperlink" Target="https://drive.google.com/uc?id=1l4kepT60XilZ-N0RWYxm0nDLs1dy1lBv" TargetMode="External"/><Relationship Id="rId1731" Type="http://schemas.openxmlformats.org/officeDocument/2006/relationships/hyperlink" Target="https://drive.google.com/uc?id=1l4kepT60XilZ-N0RWYxm0nDLs1dy1lBv" TargetMode="External"/><Relationship Id="rId23" Type="http://schemas.openxmlformats.org/officeDocument/2006/relationships/hyperlink" Target="https://drive.google.com/uc?id=1GSrGhM-l6ZApa42icWpAVOST6fwhnTFC" TargetMode="External"/><Relationship Id="rId172" Type="http://schemas.openxmlformats.org/officeDocument/2006/relationships/hyperlink" Target="https://drive.google.com/uc?id=1l4kepT60XilZ-N0RWYxm0nDLs1dy1lBv" TargetMode="External"/><Relationship Id="rId477" Type="http://schemas.openxmlformats.org/officeDocument/2006/relationships/hyperlink" Target="https://drive.google.com/uc?id=1NomCwrooTXuSXSFi76mfUJmFvUn5BvOG" TargetMode="External"/><Relationship Id="rId684" Type="http://schemas.openxmlformats.org/officeDocument/2006/relationships/hyperlink" Target="https://drive.google.com/uc?id=1NomCwrooTXuSXSFi76mfUJmFvUn5BvOG" TargetMode="External"/><Relationship Id="rId337" Type="http://schemas.openxmlformats.org/officeDocument/2006/relationships/hyperlink" Target="https://drive.google.com/uc?id=1NomCwrooTXuSXSFi76mfUJmFvUn5BvOG" TargetMode="External"/><Relationship Id="rId891" Type="http://schemas.openxmlformats.org/officeDocument/2006/relationships/hyperlink" Target="https://drive.google.com/uc?id=1NomCwrooTXuSXSFi76mfUJmFvUn5BvOG" TargetMode="External"/><Relationship Id="rId989" Type="http://schemas.openxmlformats.org/officeDocument/2006/relationships/hyperlink" Target="https://drive.google.com/uc?id=1NomCwrooTXuSXSFi76mfUJmFvUn5BvOG" TargetMode="External"/><Relationship Id="rId544" Type="http://schemas.openxmlformats.org/officeDocument/2006/relationships/hyperlink" Target="https://drive.google.com/uc?id=1GSrGhM-l6ZApa42icWpAVOST6fwhnTFC" TargetMode="External"/><Relationship Id="rId751" Type="http://schemas.openxmlformats.org/officeDocument/2006/relationships/hyperlink" Target="https://drive.google.com/uc?id=1l4kepT60XilZ-N0RWYxm0nDLs1dy1lBv" TargetMode="External"/><Relationship Id="rId849" Type="http://schemas.openxmlformats.org/officeDocument/2006/relationships/hyperlink" Target="https://drive.google.com/uc?id=1l4kepT60XilZ-N0RWYxm0nDLs1dy1lBv" TargetMode="External"/><Relationship Id="rId1174" Type="http://schemas.openxmlformats.org/officeDocument/2006/relationships/hyperlink" Target="https://drive.google.com/uc?id=1l4kepT60XilZ-N0RWYxm0nDLs1dy1lBv" TargetMode="External"/><Relationship Id="rId1381" Type="http://schemas.openxmlformats.org/officeDocument/2006/relationships/hyperlink" Target="https://drive.google.com/uc?id=1l4kepT60XilZ-N0RWYxm0nDLs1dy1lBv" TargetMode="External"/><Relationship Id="rId1479" Type="http://schemas.openxmlformats.org/officeDocument/2006/relationships/hyperlink" Target="https://drive.google.com/uc?id=1NomCwrooTXuSXSFi76mfUJmFvUn5BvOG" TargetMode="External"/><Relationship Id="rId1686" Type="http://schemas.openxmlformats.org/officeDocument/2006/relationships/hyperlink" Target="https://drive.google.com/uc?id=1NomCwrooTXuSXSFi76mfUJmFvUn5BvOG" TargetMode="External"/><Relationship Id="rId404" Type="http://schemas.openxmlformats.org/officeDocument/2006/relationships/hyperlink" Target="https://drive.google.com/uc?id=1l4kepT60XilZ-N0RWYxm0nDLs1dy1lBv" TargetMode="External"/><Relationship Id="rId611" Type="http://schemas.openxmlformats.org/officeDocument/2006/relationships/hyperlink" Target="https://drive.google.com/uc?id=1l4kepT60XilZ-N0RWYxm0nDLs1dy1lBv" TargetMode="External"/><Relationship Id="rId1034" Type="http://schemas.openxmlformats.org/officeDocument/2006/relationships/hyperlink" Target="https://drive.google.com/uc?id=1NomCwrooTXuSXSFi76mfUJmFvUn5BvOG" TargetMode="External"/><Relationship Id="rId1241" Type="http://schemas.openxmlformats.org/officeDocument/2006/relationships/hyperlink" Target="https://drive.google.com/uc?id=1l4kepT60XilZ-N0RWYxm0nDLs1dy1lBv" TargetMode="External"/><Relationship Id="rId1339" Type="http://schemas.openxmlformats.org/officeDocument/2006/relationships/hyperlink" Target="https://drive.google.com/uc?id=1NomCwrooTXuSXSFi76mfUJmFvUn5BvOG" TargetMode="External"/><Relationship Id="rId709" Type="http://schemas.openxmlformats.org/officeDocument/2006/relationships/hyperlink" Target="https://drive.google.com/uc?id=1GSrGhM-l6ZApa42icWpAVOST6fwhnTFC" TargetMode="External"/><Relationship Id="rId916" Type="http://schemas.openxmlformats.org/officeDocument/2006/relationships/hyperlink" Target="https://drive.google.com/uc?id=1l4kepT60XilZ-N0RWYxm0nDLs1dy1lBv" TargetMode="External"/><Relationship Id="rId1101" Type="http://schemas.openxmlformats.org/officeDocument/2006/relationships/hyperlink" Target="https://drive.google.com/uc?id=1l4kepT60XilZ-N0RWYxm0nDLs1dy1lBv" TargetMode="External"/><Relationship Id="rId1546" Type="http://schemas.openxmlformats.org/officeDocument/2006/relationships/hyperlink" Target="https://drive.google.com/uc?id=1l4kepT60XilZ-N0RWYxm0nDLs1dy1lBv" TargetMode="External"/><Relationship Id="rId45" Type="http://schemas.openxmlformats.org/officeDocument/2006/relationships/hyperlink" Target="https://drive.google.com/uc?id=1GSrGhM-l6ZApa42icWpAVOST6fwhnTFC" TargetMode="External"/><Relationship Id="rId1406" Type="http://schemas.openxmlformats.org/officeDocument/2006/relationships/hyperlink" Target="https://drive.google.com/uc?id=1l4kepT60XilZ-N0RWYxm0nDLs1dy1lBv" TargetMode="External"/><Relationship Id="rId1613" Type="http://schemas.openxmlformats.org/officeDocument/2006/relationships/hyperlink" Target="https://drive.google.com/uc?id=1l4kepT60XilZ-N0RWYxm0nDLs1dy1lBv" TargetMode="External"/><Relationship Id="rId194" Type="http://schemas.openxmlformats.org/officeDocument/2006/relationships/hyperlink" Target="https://drive.google.com/uc?id=1GSrGhM-l6ZApa42icWpAVOST6fwhnTFC" TargetMode="External"/><Relationship Id="rId261" Type="http://schemas.openxmlformats.org/officeDocument/2006/relationships/hyperlink" Target="https://drive.google.com/uc?id=1GSrGhM-l6ZApa42icWpAVOST6fwhnTFC" TargetMode="External"/><Relationship Id="rId499" Type="http://schemas.openxmlformats.org/officeDocument/2006/relationships/hyperlink" Target="https://drive.google.com/uc?id=1NomCwrooTXuSXSFi76mfUJmFvUn5BvOG" TargetMode="External"/><Relationship Id="rId359" Type="http://schemas.openxmlformats.org/officeDocument/2006/relationships/hyperlink" Target="https://drive.google.com/uc?id=1l4kepT60XilZ-N0RWYxm0nDLs1dy1lBv" TargetMode="External"/><Relationship Id="rId566" Type="http://schemas.openxmlformats.org/officeDocument/2006/relationships/hyperlink" Target="https://drive.google.com/uc?id=1NomCwrooTXuSXSFi76mfUJmFvUn5BvOG" TargetMode="External"/><Relationship Id="rId773" Type="http://schemas.openxmlformats.org/officeDocument/2006/relationships/hyperlink" Target="https://drive.google.com/uc?id=1l4kepT60XilZ-N0RWYxm0nDLs1dy1lBv" TargetMode="External"/><Relationship Id="rId1196" Type="http://schemas.openxmlformats.org/officeDocument/2006/relationships/hyperlink" Target="https://drive.google.com/uc?id=1l4kepT60XilZ-N0RWYxm0nDLs1dy1lBv" TargetMode="External"/><Relationship Id="rId121" Type="http://schemas.openxmlformats.org/officeDocument/2006/relationships/hyperlink" Target="https://drive.google.com/uc?id=1NomCwrooTXuSXSFi76mfUJmFvUn5BvOG" TargetMode="External"/><Relationship Id="rId219" Type="http://schemas.openxmlformats.org/officeDocument/2006/relationships/hyperlink" Target="https://drive.google.com/uc?id=1NomCwrooTXuSXSFi76mfUJmFvUn5BvOG" TargetMode="External"/><Relationship Id="rId426" Type="http://schemas.openxmlformats.org/officeDocument/2006/relationships/hyperlink" Target="https://drive.google.com/uc?id=1NomCwrooTXuSXSFi76mfUJmFvUn5BvOG" TargetMode="External"/><Relationship Id="rId633" Type="http://schemas.openxmlformats.org/officeDocument/2006/relationships/hyperlink" Target="https://drive.google.com/uc?id=1GSrGhM-l6ZApa42icWpAVOST6fwhnTFC" TargetMode="External"/><Relationship Id="rId980" Type="http://schemas.openxmlformats.org/officeDocument/2006/relationships/hyperlink" Target="https://drive.google.com/uc?id=1NomCwrooTXuSXSFi76mfUJmFvUn5BvOG" TargetMode="External"/><Relationship Id="rId1056" Type="http://schemas.openxmlformats.org/officeDocument/2006/relationships/hyperlink" Target="https://drive.google.com/uc?id=1NomCwrooTXuSXSFi76mfUJmFvUn5BvOG" TargetMode="External"/><Relationship Id="rId1263" Type="http://schemas.openxmlformats.org/officeDocument/2006/relationships/hyperlink" Target="https://drive.google.com/uc?id=1l4kepT60XilZ-N0RWYxm0nDLs1dy1lBv" TargetMode="External"/><Relationship Id="rId840" Type="http://schemas.openxmlformats.org/officeDocument/2006/relationships/hyperlink" Target="https://drive.google.com/uc?id=1l4kepT60XilZ-N0RWYxm0nDLs1dy1lBv" TargetMode="External"/><Relationship Id="rId938" Type="http://schemas.openxmlformats.org/officeDocument/2006/relationships/hyperlink" Target="https://drive.google.com/uc?id=1GSrGhM-l6ZApa42icWpAVOST6fwhnTFC" TargetMode="External"/><Relationship Id="rId1470" Type="http://schemas.openxmlformats.org/officeDocument/2006/relationships/hyperlink" Target="https://drive.google.com/uc?id=1l4kepT60XilZ-N0RWYxm0nDLs1dy1lBv" TargetMode="External"/><Relationship Id="rId1568" Type="http://schemas.openxmlformats.org/officeDocument/2006/relationships/hyperlink" Target="https://drive.google.com/uc?id=1NomCwrooTXuSXSFi76mfUJmFvUn5BvOG" TargetMode="External"/><Relationship Id="rId67" Type="http://schemas.openxmlformats.org/officeDocument/2006/relationships/hyperlink" Target="https://drive.google.com/uc?id=1GSrGhM-l6ZApa42icWpAVOST6fwhnTFC" TargetMode="External"/><Relationship Id="rId700" Type="http://schemas.openxmlformats.org/officeDocument/2006/relationships/hyperlink" Target="https://drive.google.com/uc?id=1GSrGhM-l6ZApa42icWpAVOST6fwhnTFC" TargetMode="External"/><Relationship Id="rId1123" Type="http://schemas.openxmlformats.org/officeDocument/2006/relationships/hyperlink" Target="https://drive.google.com/uc?id=1l4kepT60XilZ-N0RWYxm0nDLs1dy1lBv" TargetMode="External"/><Relationship Id="rId1330" Type="http://schemas.openxmlformats.org/officeDocument/2006/relationships/hyperlink" Target="https://drive.google.com/uc?id=1GSrGhM-l6ZApa42icWpAVOST6fwhnTFC" TargetMode="External"/><Relationship Id="rId1428" Type="http://schemas.openxmlformats.org/officeDocument/2006/relationships/hyperlink" Target="https://drive.google.com/uc?id=1l4kepT60XilZ-N0RWYxm0nDLs1dy1lBv" TargetMode="External"/><Relationship Id="rId1635" Type="http://schemas.openxmlformats.org/officeDocument/2006/relationships/hyperlink" Target="https://drive.google.com/uc?id=1l4kepT60XilZ-N0RWYxm0nDLs1dy1lBv" TargetMode="External"/><Relationship Id="rId1702" Type="http://schemas.openxmlformats.org/officeDocument/2006/relationships/hyperlink" Target="https://drive.google.com/uc?id=1l4kepT60XilZ-N0RWYxm0nDLs1dy1lBv" TargetMode="External"/><Relationship Id="rId283" Type="http://schemas.openxmlformats.org/officeDocument/2006/relationships/hyperlink" Target="https://drive.google.com/uc?id=1GSrGhM-l6ZApa42icWpAVOST6fwhnTFC" TargetMode="External"/><Relationship Id="rId490" Type="http://schemas.openxmlformats.org/officeDocument/2006/relationships/hyperlink" Target="https://drive.google.com/uc?id=1GSrGhM-l6ZApa42icWpAVOST6fwhnTFC" TargetMode="External"/><Relationship Id="rId143" Type="http://schemas.openxmlformats.org/officeDocument/2006/relationships/hyperlink" Target="https://drive.google.com/uc?id=1GSrGhM-l6ZApa42icWpAVOST6fwhnTFC" TargetMode="External"/><Relationship Id="rId350" Type="http://schemas.openxmlformats.org/officeDocument/2006/relationships/hyperlink" Target="https://drive.google.com/uc?id=1NomCwrooTXuSXSFi76mfUJmFvUn5BvOG" TargetMode="External"/><Relationship Id="rId588" Type="http://schemas.openxmlformats.org/officeDocument/2006/relationships/hyperlink" Target="https://drive.google.com/uc?id=1l4kepT60XilZ-N0RWYxm0nDLs1dy1lBv" TargetMode="External"/><Relationship Id="rId795" Type="http://schemas.openxmlformats.org/officeDocument/2006/relationships/hyperlink" Target="https://drive.google.com/uc?id=1l4kepT60XilZ-N0RWYxm0nDLs1dy1lBv" TargetMode="External"/><Relationship Id="rId9" Type="http://schemas.openxmlformats.org/officeDocument/2006/relationships/hyperlink" Target="https://drive.google.com/uc?id=1NomCwrooTXuSXSFi76mfUJmFvUn5BvOG" TargetMode="External"/><Relationship Id="rId210" Type="http://schemas.openxmlformats.org/officeDocument/2006/relationships/hyperlink" Target="https://drive.google.com/uc?id=1GSrGhM-l6ZApa42icWpAVOST6fwhnTFC" TargetMode="External"/><Relationship Id="rId448" Type="http://schemas.openxmlformats.org/officeDocument/2006/relationships/hyperlink" Target="https://drive.google.com/uc?id=1l4kepT60XilZ-N0RWYxm0nDLs1dy1lBv" TargetMode="External"/><Relationship Id="rId655" Type="http://schemas.openxmlformats.org/officeDocument/2006/relationships/hyperlink" Target="https://drive.google.com/uc?id=1l4kepT60XilZ-N0RWYxm0nDLs1dy1lBv" TargetMode="External"/><Relationship Id="rId862" Type="http://schemas.openxmlformats.org/officeDocument/2006/relationships/hyperlink" Target="https://drive.google.com/uc?id=1l4kepT60XilZ-N0RWYxm0nDLs1dy1lBv" TargetMode="External"/><Relationship Id="rId1078" Type="http://schemas.openxmlformats.org/officeDocument/2006/relationships/hyperlink" Target="https://drive.google.com/uc?id=1GSrGhM-l6ZApa42icWpAVOST6fwhnTFC" TargetMode="External"/><Relationship Id="rId1285" Type="http://schemas.openxmlformats.org/officeDocument/2006/relationships/hyperlink" Target="https://drive.google.com/uc?id=1l4kepT60XilZ-N0RWYxm0nDLs1dy1lBv" TargetMode="External"/><Relationship Id="rId1492" Type="http://schemas.openxmlformats.org/officeDocument/2006/relationships/hyperlink" Target="https://drive.google.com/uc?id=1NomCwrooTXuSXSFi76mfUJmFvUn5BvOG" TargetMode="External"/><Relationship Id="rId308" Type="http://schemas.openxmlformats.org/officeDocument/2006/relationships/hyperlink" Target="https://drive.google.com/uc?id=1l4kepT60XilZ-N0RWYxm0nDLs1dy1lBv" TargetMode="External"/><Relationship Id="rId515" Type="http://schemas.openxmlformats.org/officeDocument/2006/relationships/hyperlink" Target="https://drive.google.com/uc?id=1l4kepT60XilZ-N0RWYxm0nDLs1dy1lBv" TargetMode="External"/><Relationship Id="rId722" Type="http://schemas.openxmlformats.org/officeDocument/2006/relationships/hyperlink" Target="https://drive.google.com/uc?id=1NomCwrooTXuSXSFi76mfUJmFvUn5BvOG" TargetMode="External"/><Relationship Id="rId1145" Type="http://schemas.openxmlformats.org/officeDocument/2006/relationships/hyperlink" Target="https://drive.google.com/uc?id=1NomCwrooTXuSXSFi76mfUJmFvUn5BvOG" TargetMode="External"/><Relationship Id="rId1352" Type="http://schemas.openxmlformats.org/officeDocument/2006/relationships/hyperlink" Target="https://drive.google.com/uc?id=1NomCwrooTXuSXSFi76mfUJmFvUn5BvOG" TargetMode="External"/><Relationship Id="rId89" Type="http://schemas.openxmlformats.org/officeDocument/2006/relationships/hyperlink" Target="https://drive.google.com/uc?id=1NomCwrooTXuSXSFi76mfUJmFvUn5BvOG" TargetMode="External"/><Relationship Id="rId1005" Type="http://schemas.openxmlformats.org/officeDocument/2006/relationships/hyperlink" Target="https://drive.google.com/uc?id=1NomCwrooTXuSXSFi76mfUJmFvUn5BvOG" TargetMode="External"/><Relationship Id="rId1212" Type="http://schemas.openxmlformats.org/officeDocument/2006/relationships/hyperlink" Target="https://drive.google.com/uc?id=1l4kepT60XilZ-N0RWYxm0nDLs1dy1lBv" TargetMode="External"/><Relationship Id="rId1657" Type="http://schemas.openxmlformats.org/officeDocument/2006/relationships/hyperlink" Target="https://drive.google.com/uc?id=1GSrGhM-l6ZApa42icWpAVOST6fwhnTFC" TargetMode="External"/><Relationship Id="rId1517" Type="http://schemas.openxmlformats.org/officeDocument/2006/relationships/hyperlink" Target="https://drive.google.com/uc?id=1l4kepT60XilZ-N0RWYxm0nDLs1dy1lBv" TargetMode="External"/><Relationship Id="rId1724" Type="http://schemas.openxmlformats.org/officeDocument/2006/relationships/hyperlink" Target="https://drive.google.com/uc?id=1l4kepT60XilZ-N0RWYxm0nDLs1dy1lBv" TargetMode="External"/><Relationship Id="rId16" Type="http://schemas.openxmlformats.org/officeDocument/2006/relationships/hyperlink" Target="https://drive.google.com/uc?id=1GSrGhM-l6ZApa42icWpAVOST6fwhnTFC" TargetMode="External"/><Relationship Id="rId165" Type="http://schemas.openxmlformats.org/officeDocument/2006/relationships/hyperlink" Target="https://drive.google.com/uc?id=1NomCwrooTXuSXSFi76mfUJmFvUn5BvOG" TargetMode="External"/><Relationship Id="rId372" Type="http://schemas.openxmlformats.org/officeDocument/2006/relationships/hyperlink" Target="https://drive.google.com/uc?id=1l4kepT60XilZ-N0RWYxm0nDLs1dy1lBv" TargetMode="External"/><Relationship Id="rId677" Type="http://schemas.openxmlformats.org/officeDocument/2006/relationships/hyperlink" Target="https://drive.google.com/uc?id=1NomCwrooTXuSXSFi76mfUJmFvUn5BvOG" TargetMode="External"/><Relationship Id="rId232" Type="http://schemas.openxmlformats.org/officeDocument/2006/relationships/hyperlink" Target="https://drive.google.com/uc?id=1l4kepT60XilZ-N0RWYxm0nDLs1dy1lBv" TargetMode="External"/><Relationship Id="rId884" Type="http://schemas.openxmlformats.org/officeDocument/2006/relationships/hyperlink" Target="https://drive.google.com/uc?id=1l4kepT60XilZ-N0RWYxm0nDLs1dy1lBv" TargetMode="External"/><Relationship Id="rId537" Type="http://schemas.openxmlformats.org/officeDocument/2006/relationships/hyperlink" Target="https://drive.google.com/uc?id=1GSrGhM-l6ZApa42icWpAVOST6fwhnTFC" TargetMode="External"/><Relationship Id="rId744" Type="http://schemas.openxmlformats.org/officeDocument/2006/relationships/hyperlink" Target="https://drive.google.com/uc?id=1NomCwrooTXuSXSFi76mfUJmFvUn5BvOG" TargetMode="External"/><Relationship Id="rId951" Type="http://schemas.openxmlformats.org/officeDocument/2006/relationships/hyperlink" Target="https://drive.google.com/uc?id=1NomCwrooTXuSXSFi76mfUJmFvUn5BvOG" TargetMode="External"/><Relationship Id="rId1167" Type="http://schemas.openxmlformats.org/officeDocument/2006/relationships/hyperlink" Target="https://drive.google.com/uc?id=1NomCwrooTXuSXSFi76mfUJmFvUn5BvOG" TargetMode="External"/><Relationship Id="rId1374" Type="http://schemas.openxmlformats.org/officeDocument/2006/relationships/hyperlink" Target="https://drive.google.com/uc?id=1l4kepT60XilZ-N0RWYxm0nDLs1dy1lBv" TargetMode="External"/><Relationship Id="rId1581" Type="http://schemas.openxmlformats.org/officeDocument/2006/relationships/hyperlink" Target="https://drive.google.com/uc?id=1NomCwrooTXuSXSFi76mfUJmFvUn5BvOG" TargetMode="External"/><Relationship Id="rId1679" Type="http://schemas.openxmlformats.org/officeDocument/2006/relationships/hyperlink" Target="https://drive.google.com/uc?id=1NomCwrooTXuSXSFi76mfUJmFvUn5BvOG" TargetMode="External"/><Relationship Id="rId80" Type="http://schemas.openxmlformats.org/officeDocument/2006/relationships/hyperlink" Target="https://drive.google.com/uc?id=1GSrGhM-l6ZApa42icWpAVOST6fwhnTFC" TargetMode="External"/><Relationship Id="rId604" Type="http://schemas.openxmlformats.org/officeDocument/2006/relationships/hyperlink" Target="https://drive.google.com/uc?id=1GSrGhM-l6ZApa42icWpAVOST6fwhnTFC" TargetMode="External"/><Relationship Id="rId811" Type="http://schemas.openxmlformats.org/officeDocument/2006/relationships/hyperlink" Target="https://drive.google.com/uc?id=1NomCwrooTXuSXSFi76mfUJmFvUn5BvOG" TargetMode="External"/><Relationship Id="rId1027" Type="http://schemas.openxmlformats.org/officeDocument/2006/relationships/hyperlink" Target="https://drive.google.com/uc?id=1NomCwrooTXuSXSFi76mfUJmFvUn5BvOG" TargetMode="External"/><Relationship Id="rId1234" Type="http://schemas.openxmlformats.org/officeDocument/2006/relationships/hyperlink" Target="https://drive.google.com/uc?id=1l4kepT60XilZ-N0RWYxm0nDLs1dy1lBv" TargetMode="External"/><Relationship Id="rId1441" Type="http://schemas.openxmlformats.org/officeDocument/2006/relationships/hyperlink" Target="https://drive.google.com/uc?id=1l4kepT60XilZ-N0RWYxm0nDLs1dy1lBv" TargetMode="External"/><Relationship Id="rId909" Type="http://schemas.openxmlformats.org/officeDocument/2006/relationships/hyperlink" Target="https://drive.google.com/uc?id=1l4kepT60XilZ-N0RWYxm0nDLs1dy1lBv" TargetMode="External"/><Relationship Id="rId1301" Type="http://schemas.openxmlformats.org/officeDocument/2006/relationships/hyperlink" Target="https://drive.google.com/uc?id=1l4kepT60XilZ-N0RWYxm0nDLs1dy1lBv" TargetMode="External"/><Relationship Id="rId1539" Type="http://schemas.openxmlformats.org/officeDocument/2006/relationships/hyperlink" Target="https://drive.google.com/uc?id=1l4kepT60XilZ-N0RWYxm0nDLs1dy1lBv" TargetMode="External"/><Relationship Id="rId1746" Type="http://schemas.openxmlformats.org/officeDocument/2006/relationships/hyperlink" Target="https://drive.google.com/uc?id=1l4kepT60XilZ-N0RWYxm0nDLs1dy1lBv" TargetMode="External"/><Relationship Id="rId38" Type="http://schemas.openxmlformats.org/officeDocument/2006/relationships/hyperlink" Target="https://drive.google.com/uc?id=1GSrGhM-l6ZApa42icWpAVOST6fwhnTFC" TargetMode="External"/><Relationship Id="rId1606" Type="http://schemas.openxmlformats.org/officeDocument/2006/relationships/hyperlink" Target="https://drive.google.com/uc?id=1NomCwrooTXuSXSFi76mfUJmFvUn5BvOG" TargetMode="External"/><Relationship Id="rId187" Type="http://schemas.openxmlformats.org/officeDocument/2006/relationships/hyperlink" Target="https://drive.google.com/uc?id=1GSrGhM-l6ZApa42icWpAVOST6fwhnTFC" TargetMode="External"/><Relationship Id="rId394" Type="http://schemas.openxmlformats.org/officeDocument/2006/relationships/hyperlink" Target="https://drive.google.com/uc?id=1l4kepT60XilZ-N0RWYxm0nDLs1dy1lBv" TargetMode="External"/><Relationship Id="rId254" Type="http://schemas.openxmlformats.org/officeDocument/2006/relationships/hyperlink" Target="https://drive.google.com/uc?id=1GSrGhM-l6ZApa42icWpAVOST6fwhnTFC" TargetMode="External"/><Relationship Id="rId699" Type="http://schemas.openxmlformats.org/officeDocument/2006/relationships/hyperlink" Target="https://drive.google.com/uc?id=1GSrGhM-l6ZApa42icWpAVOST6fwhnTFC" TargetMode="External"/><Relationship Id="rId1091" Type="http://schemas.openxmlformats.org/officeDocument/2006/relationships/hyperlink" Target="https://drive.google.com/uc?id=1NomCwrooTXuSXSFi76mfUJmFvUn5BvOG" TargetMode="External"/><Relationship Id="rId114" Type="http://schemas.openxmlformats.org/officeDocument/2006/relationships/hyperlink" Target="https://drive.google.com/uc?id=1NomCwrooTXuSXSFi76mfUJmFvUn5BvOG" TargetMode="External"/><Relationship Id="rId461" Type="http://schemas.openxmlformats.org/officeDocument/2006/relationships/hyperlink" Target="https://drive.google.com/uc?id=1GSrGhM-l6ZApa42icWpAVOST6fwhnTFC" TargetMode="External"/><Relationship Id="rId559" Type="http://schemas.openxmlformats.org/officeDocument/2006/relationships/hyperlink" Target="https://drive.google.com/uc?id=1NomCwrooTXuSXSFi76mfUJmFvUn5BvOG" TargetMode="External"/><Relationship Id="rId766" Type="http://schemas.openxmlformats.org/officeDocument/2006/relationships/hyperlink" Target="https://drive.google.com/uc?id=1l4kepT60XilZ-N0RWYxm0nDLs1dy1lBv" TargetMode="External"/><Relationship Id="rId1189" Type="http://schemas.openxmlformats.org/officeDocument/2006/relationships/hyperlink" Target="https://drive.google.com/uc?id=1l4kepT60XilZ-N0RWYxm0nDLs1dy1lBv" TargetMode="External"/><Relationship Id="rId1396" Type="http://schemas.openxmlformats.org/officeDocument/2006/relationships/hyperlink" Target="https://drive.google.com/uc?id=1l4kepT60XilZ-N0RWYxm0nDLs1dy1lBv" TargetMode="External"/><Relationship Id="rId321" Type="http://schemas.openxmlformats.org/officeDocument/2006/relationships/hyperlink" Target="https://drive.google.com/uc?id=1NomCwrooTXuSXSFi76mfUJmFvUn5BvOG" TargetMode="External"/><Relationship Id="rId419" Type="http://schemas.openxmlformats.org/officeDocument/2006/relationships/hyperlink" Target="https://drive.google.com/uc?id=1NomCwrooTXuSXSFi76mfUJmFvUn5BvOG" TargetMode="External"/><Relationship Id="rId626" Type="http://schemas.openxmlformats.org/officeDocument/2006/relationships/hyperlink" Target="https://drive.google.com/uc?id=1GSrGhM-l6ZApa42icWpAVOST6fwhnTFC" TargetMode="External"/><Relationship Id="rId973" Type="http://schemas.openxmlformats.org/officeDocument/2006/relationships/hyperlink" Target="https://drive.google.com/uc?id=1l4kepT60XilZ-N0RWYxm0nDLs1dy1lBv" TargetMode="External"/><Relationship Id="rId1049" Type="http://schemas.openxmlformats.org/officeDocument/2006/relationships/hyperlink" Target="https://drive.google.com/uc?id=1NomCwrooTXuSXSFi76mfUJmFvUn5BvOG" TargetMode="External"/><Relationship Id="rId1256" Type="http://schemas.openxmlformats.org/officeDocument/2006/relationships/hyperlink" Target="https://drive.google.com/uc?id=1l4kepT60XilZ-N0RWYxm0nDLs1dy1lBv" TargetMode="External"/><Relationship Id="rId833" Type="http://schemas.openxmlformats.org/officeDocument/2006/relationships/hyperlink" Target="https://drive.google.com/uc?id=1l4kepT60XilZ-N0RWYxm0nDLs1dy1lBv" TargetMode="External"/><Relationship Id="rId1116" Type="http://schemas.openxmlformats.org/officeDocument/2006/relationships/hyperlink" Target="https://drive.google.com/uc?id=1l4kepT60XilZ-N0RWYxm0nDLs1dy1lBv" TargetMode="External"/><Relationship Id="rId1463" Type="http://schemas.openxmlformats.org/officeDocument/2006/relationships/hyperlink" Target="https://drive.google.com/uc?id=1l4kepT60XilZ-N0RWYxm0nDLs1dy1lBv" TargetMode="External"/><Relationship Id="rId1670" Type="http://schemas.openxmlformats.org/officeDocument/2006/relationships/hyperlink" Target="https://drive.google.com/uc?id=1NomCwrooTXuSXSFi76mfUJmFvUn5BvOG" TargetMode="External"/><Relationship Id="rId900" Type="http://schemas.openxmlformats.org/officeDocument/2006/relationships/hyperlink" Target="https://drive.google.com/uc?id=1NomCwrooTXuSXSFi76mfUJmFvUn5BvOG" TargetMode="External"/><Relationship Id="rId1323" Type="http://schemas.openxmlformats.org/officeDocument/2006/relationships/hyperlink" Target="https://drive.google.com/uc?id=1l4kepT60XilZ-N0RWYxm0nDLs1dy1lBv" TargetMode="External"/><Relationship Id="rId1530" Type="http://schemas.openxmlformats.org/officeDocument/2006/relationships/hyperlink" Target="https://drive.google.com/uc?id=1l4kepT60XilZ-N0RWYxm0nDLs1dy1lBv" TargetMode="External"/><Relationship Id="rId1628" Type="http://schemas.openxmlformats.org/officeDocument/2006/relationships/hyperlink" Target="https://drive.google.com/uc?id=1l4kepT60XilZ-N0RWYxm0nDLs1dy1lBv" TargetMode="External"/><Relationship Id="rId276" Type="http://schemas.openxmlformats.org/officeDocument/2006/relationships/hyperlink" Target="https://drive.google.com/uc?id=1GSrGhM-l6ZApa42icWpAVOST6fwhnTFC" TargetMode="External"/><Relationship Id="rId483" Type="http://schemas.openxmlformats.org/officeDocument/2006/relationships/hyperlink" Target="https://drive.google.com/uc?id=1l4kepT60XilZ-N0RWYxm0nDLs1dy1lBv" TargetMode="External"/><Relationship Id="rId690" Type="http://schemas.openxmlformats.org/officeDocument/2006/relationships/hyperlink" Target="https://drive.google.com/uc?id=1l4kepT60XilZ-N0RWYxm0nDLs1dy1lBv" TargetMode="External"/><Relationship Id="rId136" Type="http://schemas.openxmlformats.org/officeDocument/2006/relationships/hyperlink" Target="https://drive.google.com/uc?id=1GSrGhM-l6ZApa42icWpAVOST6fwhnTFC" TargetMode="External"/><Relationship Id="rId343" Type="http://schemas.openxmlformats.org/officeDocument/2006/relationships/hyperlink" Target="https://drive.google.com/uc?id=1NomCwrooTXuSXSFi76mfUJmFvUn5BvOG" TargetMode="External"/><Relationship Id="rId550" Type="http://schemas.openxmlformats.org/officeDocument/2006/relationships/hyperlink" Target="https://drive.google.com/uc?id=1GSrGhM-l6ZApa42icWpAVOST6fwhnTFC" TargetMode="External"/><Relationship Id="rId788" Type="http://schemas.openxmlformats.org/officeDocument/2006/relationships/hyperlink" Target="https://drive.google.com/uc?id=1l4kepT60XilZ-N0RWYxm0nDLs1dy1lBv" TargetMode="External"/><Relationship Id="rId995" Type="http://schemas.openxmlformats.org/officeDocument/2006/relationships/hyperlink" Target="https://drive.google.com/uc?id=1NomCwrooTXuSXSFi76mfUJmFvUn5BvOG" TargetMode="External"/><Relationship Id="rId1180" Type="http://schemas.openxmlformats.org/officeDocument/2006/relationships/hyperlink" Target="https://drive.google.com/uc?id=1l4kepT60XilZ-N0RWYxm0nDLs1dy1lB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50EA-7729-4376-8A68-39C9B43BB41A}">
  <sheetPr codeName="Planilha1"/>
  <dimension ref="A1:U1823"/>
  <sheetViews>
    <sheetView topLeftCell="A14" zoomScale="80" zoomScaleNormal="80" workbookViewId="0">
      <selection activeCell="A19" sqref="A19"/>
    </sheetView>
  </sheetViews>
  <sheetFormatPr defaultColWidth="9.1796875" defaultRowHeight="13" x14ac:dyDescent="0.3"/>
  <cols>
    <col min="1" max="1" width="6.54296875" style="267" customWidth="1"/>
    <col min="2" max="2" width="14.1796875" style="267" customWidth="1"/>
    <col min="3" max="3" width="14.81640625" style="267" customWidth="1"/>
    <col min="4" max="4" width="15.1796875" style="267" customWidth="1"/>
    <col min="5" max="5" width="13.81640625" style="267" customWidth="1"/>
    <col min="6" max="6" width="40.26953125" style="268" customWidth="1"/>
    <col min="7" max="7" width="14.453125" style="267" customWidth="1"/>
    <col min="8" max="8" width="0.26953125" style="269" customWidth="1"/>
    <col min="9" max="9" width="10.7265625" style="270" customWidth="1"/>
    <col min="10" max="10" width="10.54296875" style="270" customWidth="1"/>
    <col min="11" max="11" width="10.26953125" style="267" customWidth="1"/>
    <col min="12" max="12" width="19.54296875" style="267" customWidth="1"/>
    <col min="13" max="13" width="13" style="267" customWidth="1"/>
    <col min="14" max="14" width="13" style="271" customWidth="1"/>
    <col min="15" max="15" width="13.54296875" style="272" customWidth="1"/>
    <col min="16" max="17" width="12.26953125" style="273" customWidth="1"/>
    <col min="18" max="18" width="11.453125" style="274" customWidth="1"/>
    <col min="19" max="19" width="10.81640625" style="275" customWidth="1"/>
    <col min="20" max="20" width="10.453125" style="275" customWidth="1"/>
    <col min="21" max="21" width="25.1796875" style="275" customWidth="1"/>
    <col min="22" max="16384" width="9.1796875" style="267"/>
  </cols>
  <sheetData>
    <row r="1" spans="1:21" s="58" customFormat="1" ht="37.5" customHeight="1" thickBot="1" x14ac:dyDescent="0.4">
      <c r="A1" s="50" t="s">
        <v>10</v>
      </c>
      <c r="B1" s="51" t="s">
        <v>754</v>
      </c>
      <c r="C1" s="51" t="s">
        <v>13</v>
      </c>
      <c r="D1" s="51" t="s">
        <v>755</v>
      </c>
      <c r="E1" s="51" t="s">
        <v>756</v>
      </c>
      <c r="F1" s="52" t="s">
        <v>757</v>
      </c>
      <c r="G1" s="51" t="s">
        <v>758</v>
      </c>
      <c r="H1" s="53" t="s">
        <v>759</v>
      </c>
      <c r="I1" s="54" t="s">
        <v>23</v>
      </c>
      <c r="J1" s="54" t="s">
        <v>24</v>
      </c>
      <c r="K1" s="51" t="s">
        <v>760</v>
      </c>
      <c r="L1" s="51" t="s">
        <v>761</v>
      </c>
      <c r="M1" s="55" t="s">
        <v>762</v>
      </c>
      <c r="N1" s="416" t="s">
        <v>763</v>
      </c>
      <c r="O1" s="56" t="s">
        <v>764</v>
      </c>
      <c r="P1" s="417" t="s">
        <v>765</v>
      </c>
      <c r="Q1" s="417" t="s">
        <v>766</v>
      </c>
      <c r="R1" s="416" t="s">
        <v>767</v>
      </c>
      <c r="S1" s="416" t="s">
        <v>768</v>
      </c>
      <c r="T1" s="416" t="s">
        <v>769</v>
      </c>
      <c r="U1" s="57" t="s">
        <v>770</v>
      </c>
    </row>
    <row r="2" spans="1:21" s="58" customFormat="1" ht="37.5" customHeight="1" x14ac:dyDescent="0.35">
      <c r="A2" s="469" t="s">
        <v>81</v>
      </c>
      <c r="B2" s="470" t="s">
        <v>1011</v>
      </c>
      <c r="C2" s="61"/>
      <c r="D2" s="563" t="s">
        <v>1962</v>
      </c>
      <c r="E2" s="562"/>
      <c r="F2" s="64" t="str">
        <f t="shared" ref="F2:F21" si="0">CONCATENATE(A2,"-",B2,"-",C2,"-",D2)</f>
        <v>P31-PPGMII-P31-CAM--590/2024</v>
      </c>
      <c r="G2" s="65" t="s">
        <v>771</v>
      </c>
      <c r="H2" s="66" t="s">
        <v>772</v>
      </c>
      <c r="I2" s="67">
        <v>1</v>
      </c>
      <c r="J2" s="68">
        <f t="shared" ref="J2:J21" si="1">I2/1000</f>
        <v>1E-3</v>
      </c>
      <c r="K2" s="69">
        <v>1</v>
      </c>
      <c r="L2" s="69" t="s">
        <v>2466</v>
      </c>
      <c r="M2" s="483">
        <v>45899</v>
      </c>
      <c r="N2" s="71">
        <v>35</v>
      </c>
      <c r="O2" s="209"/>
      <c r="P2" s="71" t="str">
        <f t="shared" ref="P2:P21" si="2">IF(O2="","",WEEKNUM(O2,21))</f>
        <v/>
      </c>
      <c r="Q2" s="71">
        <v>2025</v>
      </c>
      <c r="R2" s="74" t="str">
        <f t="shared" ref="R2:R21" si="3">IF(Q2&lt;=O2,"Sim","Não")</f>
        <v>Não</v>
      </c>
      <c r="S2" s="75">
        <f t="shared" ref="S2:S21" si="4">IF(R2="Não",0,J2)</f>
        <v>0</v>
      </c>
      <c r="T2" s="76">
        <f t="shared" ref="T2:T21" si="5">IF(R2="Não",0,K2)</f>
        <v>0</v>
      </c>
      <c r="U2" s="77"/>
    </row>
    <row r="3" spans="1:21" s="58" customFormat="1" ht="37.5" customHeight="1" x14ac:dyDescent="0.35">
      <c r="A3" s="428" t="s">
        <v>281</v>
      </c>
      <c r="B3" s="326" t="s">
        <v>1252</v>
      </c>
      <c r="C3" s="326" t="s">
        <v>750</v>
      </c>
      <c r="D3" s="326" t="s">
        <v>1623</v>
      </c>
      <c r="E3" s="383"/>
      <c r="F3" s="2" t="str">
        <f t="shared" si="0"/>
        <v>P54-PPGMII-P54-CAM-2029267540-0600/2025</v>
      </c>
      <c r="G3" s="152" t="s">
        <v>771</v>
      </c>
      <c r="H3" s="80" t="s">
        <v>772</v>
      </c>
      <c r="I3" s="340">
        <v>699</v>
      </c>
      <c r="J3" s="81">
        <f t="shared" si="1"/>
        <v>0.69899999999999995</v>
      </c>
      <c r="K3" s="82">
        <v>1</v>
      </c>
      <c r="L3" s="82" t="s">
        <v>2466</v>
      </c>
      <c r="M3" s="18">
        <v>45899</v>
      </c>
      <c r="N3" s="83">
        <v>35</v>
      </c>
      <c r="O3" s="327">
        <v>45889</v>
      </c>
      <c r="P3" s="83">
        <f t="shared" si="2"/>
        <v>34</v>
      </c>
      <c r="Q3" s="83">
        <v>2025</v>
      </c>
      <c r="R3" s="39" t="str">
        <f t="shared" si="3"/>
        <v>Sim</v>
      </c>
      <c r="S3" s="84">
        <f t="shared" si="4"/>
        <v>0.69899999999999995</v>
      </c>
      <c r="T3" s="85">
        <f t="shared" si="5"/>
        <v>1</v>
      </c>
      <c r="U3" s="86"/>
    </row>
    <row r="4" spans="1:21" s="58" customFormat="1" ht="37.5" customHeight="1" x14ac:dyDescent="0.35">
      <c r="A4" s="428" t="s">
        <v>281</v>
      </c>
      <c r="B4" s="326" t="s">
        <v>1252</v>
      </c>
      <c r="C4" s="326">
        <v>2029269548</v>
      </c>
      <c r="D4" s="326" t="s">
        <v>1625</v>
      </c>
      <c r="E4" s="383"/>
      <c r="F4" s="87" t="str">
        <f t="shared" si="0"/>
        <v>P54-PPGMII-P54-CAM-2029269548-105/2025</v>
      </c>
      <c r="G4" s="158" t="s">
        <v>771</v>
      </c>
      <c r="H4" s="89" t="s">
        <v>772</v>
      </c>
      <c r="I4" s="340">
        <v>458</v>
      </c>
      <c r="J4" s="90">
        <f t="shared" si="1"/>
        <v>0.45800000000000002</v>
      </c>
      <c r="K4" s="91">
        <v>1</v>
      </c>
      <c r="L4" s="82" t="s">
        <v>2466</v>
      </c>
      <c r="M4" s="18">
        <v>45899</v>
      </c>
      <c r="N4" s="83">
        <v>35</v>
      </c>
      <c r="O4" s="327">
        <v>45884</v>
      </c>
      <c r="P4" s="92">
        <f t="shared" si="2"/>
        <v>33</v>
      </c>
      <c r="Q4" s="92">
        <v>2025</v>
      </c>
      <c r="R4" s="93" t="str">
        <f t="shared" si="3"/>
        <v>Sim</v>
      </c>
      <c r="S4" s="94">
        <f t="shared" si="4"/>
        <v>0.45800000000000002</v>
      </c>
      <c r="T4" s="95">
        <f t="shared" si="5"/>
        <v>1</v>
      </c>
      <c r="U4" s="96"/>
    </row>
    <row r="5" spans="1:21" s="58" customFormat="1" ht="37.5" customHeight="1" x14ac:dyDescent="0.35">
      <c r="A5" s="428" t="s">
        <v>281</v>
      </c>
      <c r="B5" s="326" t="s">
        <v>1252</v>
      </c>
      <c r="C5" s="326">
        <v>2029277488</v>
      </c>
      <c r="D5" s="326" t="s">
        <v>1628</v>
      </c>
      <c r="E5" s="383"/>
      <c r="F5" s="99" t="str">
        <f t="shared" si="0"/>
        <v>P54-PPGMII-P54-CAM-2029277488-112/2025</v>
      </c>
      <c r="G5" s="572" t="s">
        <v>771</v>
      </c>
      <c r="H5" s="101" t="s">
        <v>772</v>
      </c>
      <c r="I5" s="340">
        <v>401</v>
      </c>
      <c r="J5" s="102">
        <f t="shared" si="1"/>
        <v>0.40100000000000002</v>
      </c>
      <c r="K5" s="103">
        <v>1</v>
      </c>
      <c r="L5" s="82" t="s">
        <v>2466</v>
      </c>
      <c r="M5" s="18">
        <v>45899</v>
      </c>
      <c r="N5" s="83">
        <v>35</v>
      </c>
      <c r="O5" s="327">
        <v>45883</v>
      </c>
      <c r="P5" s="104">
        <f t="shared" si="2"/>
        <v>33</v>
      </c>
      <c r="Q5" s="104">
        <v>2025</v>
      </c>
      <c r="R5" s="105" t="str">
        <f t="shared" si="3"/>
        <v>Sim</v>
      </c>
      <c r="S5" s="106">
        <f t="shared" si="4"/>
        <v>0.40100000000000002</v>
      </c>
      <c r="T5" s="107">
        <f t="shared" si="5"/>
        <v>1</v>
      </c>
      <c r="U5" s="108"/>
    </row>
    <row r="6" spans="1:21" s="58" customFormat="1" ht="37.5" customHeight="1" x14ac:dyDescent="0.35">
      <c r="A6" s="428" t="s">
        <v>281</v>
      </c>
      <c r="B6" s="326" t="s">
        <v>1252</v>
      </c>
      <c r="C6" s="326">
        <v>2029269555</v>
      </c>
      <c r="D6" s="326" t="s">
        <v>1629</v>
      </c>
      <c r="E6" s="383"/>
      <c r="F6" s="2" t="str">
        <f t="shared" si="0"/>
        <v>P54-PPGMII-P54-CAM-2029269555-1362/2024</v>
      </c>
      <c r="G6" s="152" t="s">
        <v>771</v>
      </c>
      <c r="H6" s="80" t="s">
        <v>772</v>
      </c>
      <c r="I6" s="340">
        <v>5054.915</v>
      </c>
      <c r="J6" s="81">
        <f t="shared" si="1"/>
        <v>5.0549150000000003</v>
      </c>
      <c r="K6" s="82">
        <v>1</v>
      </c>
      <c r="L6" s="82" t="s">
        <v>2466</v>
      </c>
      <c r="M6" s="18">
        <v>45899</v>
      </c>
      <c r="N6" s="83">
        <v>35</v>
      </c>
      <c r="O6" s="327">
        <v>45883</v>
      </c>
      <c r="P6" s="83">
        <f t="shared" si="2"/>
        <v>33</v>
      </c>
      <c r="Q6" s="83">
        <v>2025</v>
      </c>
      <c r="R6" s="39" t="str">
        <f t="shared" si="3"/>
        <v>Sim</v>
      </c>
      <c r="S6" s="84">
        <f t="shared" si="4"/>
        <v>5.0549150000000003</v>
      </c>
      <c r="T6" s="85">
        <f t="shared" si="5"/>
        <v>1</v>
      </c>
      <c r="U6" s="86"/>
    </row>
    <row r="7" spans="1:21" s="58" customFormat="1" ht="37.5" customHeight="1" x14ac:dyDescent="0.35">
      <c r="A7" s="428" t="s">
        <v>281</v>
      </c>
      <c r="B7" s="326" t="s">
        <v>1252</v>
      </c>
      <c r="C7" s="326">
        <v>2029269555</v>
      </c>
      <c r="D7" s="326" t="s">
        <v>1629</v>
      </c>
      <c r="E7" s="383"/>
      <c r="F7" s="2" t="str">
        <f t="shared" si="0"/>
        <v>P54-PPGMII-P54-CAM-2029269555-1362/2024</v>
      </c>
      <c r="G7" s="152" t="s">
        <v>771</v>
      </c>
      <c r="H7" s="80" t="s">
        <v>772</v>
      </c>
      <c r="I7" s="340">
        <v>5054.915</v>
      </c>
      <c r="J7" s="81">
        <f t="shared" si="1"/>
        <v>5.0549150000000003</v>
      </c>
      <c r="K7" s="82">
        <v>1</v>
      </c>
      <c r="L7" s="82" t="s">
        <v>2466</v>
      </c>
      <c r="M7" s="18">
        <v>45899</v>
      </c>
      <c r="N7" s="83">
        <v>35</v>
      </c>
      <c r="O7" s="327">
        <v>45883</v>
      </c>
      <c r="P7" s="83">
        <f t="shared" si="2"/>
        <v>33</v>
      </c>
      <c r="Q7" s="83">
        <v>2025</v>
      </c>
      <c r="R7" s="39" t="str">
        <f t="shared" si="3"/>
        <v>Sim</v>
      </c>
      <c r="S7" s="84">
        <f t="shared" si="4"/>
        <v>5.0549150000000003</v>
      </c>
      <c r="T7" s="85">
        <f t="shared" si="5"/>
        <v>1</v>
      </c>
      <c r="U7" s="86"/>
    </row>
    <row r="8" spans="1:21" s="58" customFormat="1" ht="37.5" customHeight="1" x14ac:dyDescent="0.35">
      <c r="A8" s="428" t="s">
        <v>281</v>
      </c>
      <c r="B8" s="326" t="s">
        <v>1252</v>
      </c>
      <c r="C8" s="326">
        <v>2029269555</v>
      </c>
      <c r="D8" s="326" t="s">
        <v>1629</v>
      </c>
      <c r="E8" s="383"/>
      <c r="F8" s="87" t="str">
        <f t="shared" si="0"/>
        <v>P54-PPGMII-P54-CAM-2029269555-1362/2024</v>
      </c>
      <c r="G8" s="158" t="s">
        <v>771</v>
      </c>
      <c r="H8" s="89" t="s">
        <v>772</v>
      </c>
      <c r="I8" s="340">
        <v>5054.915</v>
      </c>
      <c r="J8" s="90">
        <f t="shared" si="1"/>
        <v>5.0549150000000003</v>
      </c>
      <c r="K8" s="91">
        <v>1</v>
      </c>
      <c r="L8" s="82" t="s">
        <v>2466</v>
      </c>
      <c r="M8" s="18">
        <v>45899</v>
      </c>
      <c r="N8" s="83">
        <v>35</v>
      </c>
      <c r="O8" s="327">
        <v>45883</v>
      </c>
      <c r="P8" s="92">
        <f t="shared" si="2"/>
        <v>33</v>
      </c>
      <c r="Q8" s="92">
        <v>2025</v>
      </c>
      <c r="R8" s="93" t="str">
        <f t="shared" si="3"/>
        <v>Sim</v>
      </c>
      <c r="S8" s="94">
        <f t="shared" si="4"/>
        <v>5.0549150000000003</v>
      </c>
      <c r="T8" s="95">
        <f t="shared" si="5"/>
        <v>1</v>
      </c>
      <c r="U8" s="96"/>
    </row>
    <row r="9" spans="1:21" s="58" customFormat="1" ht="37.5" customHeight="1" x14ac:dyDescent="0.35">
      <c r="A9" s="428" t="s">
        <v>281</v>
      </c>
      <c r="B9" s="326" t="s">
        <v>1252</v>
      </c>
      <c r="C9" s="326">
        <v>2029269555</v>
      </c>
      <c r="D9" s="326" t="s">
        <v>1629</v>
      </c>
      <c r="E9" s="383"/>
      <c r="F9" s="99" t="str">
        <f t="shared" si="0"/>
        <v>P54-PPGMII-P54-CAM-2029269555-1362/2024</v>
      </c>
      <c r="G9" s="572" t="s">
        <v>771</v>
      </c>
      <c r="H9" s="101" t="s">
        <v>772</v>
      </c>
      <c r="I9" s="340">
        <v>5054.915</v>
      </c>
      <c r="J9" s="102">
        <f t="shared" si="1"/>
        <v>5.0549150000000003</v>
      </c>
      <c r="K9" s="103">
        <v>1</v>
      </c>
      <c r="L9" s="82" t="s">
        <v>2466</v>
      </c>
      <c r="M9" s="18">
        <v>45899</v>
      </c>
      <c r="N9" s="83">
        <v>35</v>
      </c>
      <c r="O9" s="327">
        <v>45883</v>
      </c>
      <c r="P9" s="104">
        <f t="shared" si="2"/>
        <v>33</v>
      </c>
      <c r="Q9" s="104">
        <v>2025</v>
      </c>
      <c r="R9" s="105" t="str">
        <f t="shared" si="3"/>
        <v>Sim</v>
      </c>
      <c r="S9" s="106">
        <f t="shared" si="4"/>
        <v>5.0549150000000003</v>
      </c>
      <c r="T9" s="107">
        <f t="shared" si="5"/>
        <v>1</v>
      </c>
      <c r="U9" s="108"/>
    </row>
    <row r="10" spans="1:21" s="58" customFormat="1" ht="37.5" customHeight="1" x14ac:dyDescent="0.35">
      <c r="A10" s="428" t="s">
        <v>281</v>
      </c>
      <c r="B10" s="326" t="s">
        <v>1252</v>
      </c>
      <c r="C10" s="326">
        <v>2024371647</v>
      </c>
      <c r="D10" s="326" t="s">
        <v>1632</v>
      </c>
      <c r="E10" s="383"/>
      <c r="F10" s="2" t="str">
        <f t="shared" si="0"/>
        <v>P54-PPGMII-P54-CAM-2024371647-1580/2024</v>
      </c>
      <c r="G10" s="152" t="s">
        <v>771</v>
      </c>
      <c r="H10" s="80" t="s">
        <v>772</v>
      </c>
      <c r="I10" s="340">
        <v>795.1</v>
      </c>
      <c r="J10" s="81">
        <f t="shared" si="1"/>
        <v>0.79510000000000003</v>
      </c>
      <c r="K10" s="82">
        <v>1</v>
      </c>
      <c r="L10" s="82" t="s">
        <v>2466</v>
      </c>
      <c r="M10" s="18">
        <v>45899</v>
      </c>
      <c r="N10" s="83">
        <v>35</v>
      </c>
      <c r="O10" s="327">
        <v>45882</v>
      </c>
      <c r="P10" s="83">
        <f t="shared" si="2"/>
        <v>33</v>
      </c>
      <c r="Q10" s="83">
        <v>2025</v>
      </c>
      <c r="R10" s="39" t="str">
        <f t="shared" si="3"/>
        <v>Sim</v>
      </c>
      <c r="S10" s="84">
        <f t="shared" si="4"/>
        <v>0.79510000000000003</v>
      </c>
      <c r="T10" s="85">
        <f t="shared" si="5"/>
        <v>1</v>
      </c>
      <c r="U10" s="86"/>
    </row>
    <row r="11" spans="1:21" s="58" customFormat="1" ht="37.5" customHeight="1" x14ac:dyDescent="0.35">
      <c r="A11" s="428" t="s">
        <v>281</v>
      </c>
      <c r="B11" s="326" t="s">
        <v>1252</v>
      </c>
      <c r="C11" s="326">
        <v>2029267545</v>
      </c>
      <c r="D11" s="326" t="s">
        <v>1634</v>
      </c>
      <c r="E11" s="383"/>
      <c r="F11" s="2" t="str">
        <f t="shared" si="0"/>
        <v>P54-PPGMII-P54-CAM-2029267545-164/2025</v>
      </c>
      <c r="G11" s="152" t="s">
        <v>771</v>
      </c>
      <c r="H11" s="80" t="s">
        <v>772</v>
      </c>
      <c r="I11" s="340">
        <v>2183.5</v>
      </c>
      <c r="J11" s="81">
        <f t="shared" si="1"/>
        <v>2.1835</v>
      </c>
      <c r="K11" s="82">
        <v>1</v>
      </c>
      <c r="L11" s="82" t="s">
        <v>2466</v>
      </c>
      <c r="M11" s="18">
        <v>45899</v>
      </c>
      <c r="N11" s="83">
        <v>35</v>
      </c>
      <c r="O11" s="327">
        <v>45883</v>
      </c>
      <c r="P11" s="83">
        <f t="shared" si="2"/>
        <v>33</v>
      </c>
      <c r="Q11" s="83">
        <v>2025</v>
      </c>
      <c r="R11" s="39" t="str">
        <f t="shared" si="3"/>
        <v>Sim</v>
      </c>
      <c r="S11" s="84">
        <f t="shared" si="4"/>
        <v>2.1835</v>
      </c>
      <c r="T11" s="85">
        <f t="shared" si="5"/>
        <v>1</v>
      </c>
      <c r="U11" s="86"/>
    </row>
    <row r="12" spans="1:21" s="58" customFormat="1" ht="37.5" customHeight="1" x14ac:dyDescent="0.35">
      <c r="A12" s="428" t="s">
        <v>281</v>
      </c>
      <c r="B12" s="326" t="s">
        <v>1252</v>
      </c>
      <c r="C12" s="326">
        <v>2029267543</v>
      </c>
      <c r="D12" s="326" t="s">
        <v>1638</v>
      </c>
      <c r="E12" s="383"/>
      <c r="F12" s="87" t="str">
        <f t="shared" si="0"/>
        <v>P54-PPGMII-P54-CAM-2029267543-339/2025</v>
      </c>
      <c r="G12" s="158" t="s">
        <v>771</v>
      </c>
      <c r="H12" s="89" t="s">
        <v>772</v>
      </c>
      <c r="I12" s="340">
        <v>1046</v>
      </c>
      <c r="J12" s="90">
        <f t="shared" si="1"/>
        <v>1.046</v>
      </c>
      <c r="K12" s="91">
        <v>1</v>
      </c>
      <c r="L12" s="82" t="s">
        <v>2466</v>
      </c>
      <c r="M12" s="18">
        <v>45899</v>
      </c>
      <c r="N12" s="83">
        <v>35</v>
      </c>
      <c r="O12" s="327">
        <v>45883</v>
      </c>
      <c r="P12" s="92">
        <f t="shared" si="2"/>
        <v>33</v>
      </c>
      <c r="Q12" s="92">
        <v>2025</v>
      </c>
      <c r="R12" s="93" t="str">
        <f t="shared" si="3"/>
        <v>Sim</v>
      </c>
      <c r="S12" s="94">
        <f t="shared" si="4"/>
        <v>1.046</v>
      </c>
      <c r="T12" s="95">
        <f t="shared" si="5"/>
        <v>1</v>
      </c>
      <c r="U12" s="96"/>
    </row>
    <row r="13" spans="1:21" s="58" customFormat="1" ht="37.5" customHeight="1" x14ac:dyDescent="0.35">
      <c r="A13" s="428" t="s">
        <v>281</v>
      </c>
      <c r="B13" s="326" t="s">
        <v>1252</v>
      </c>
      <c r="C13" s="326">
        <v>2029269569</v>
      </c>
      <c r="D13" s="326" t="s">
        <v>1639</v>
      </c>
      <c r="E13" s="383"/>
      <c r="F13" s="99" t="str">
        <f t="shared" si="0"/>
        <v>P54-PPGMII-P54-CAM-2029269569-344/2025</v>
      </c>
      <c r="G13" s="572" t="s">
        <v>771</v>
      </c>
      <c r="H13" s="101" t="s">
        <v>772</v>
      </c>
      <c r="I13" s="340">
        <v>1279</v>
      </c>
      <c r="J13" s="102">
        <f t="shared" si="1"/>
        <v>1.2789999999999999</v>
      </c>
      <c r="K13" s="103">
        <v>1</v>
      </c>
      <c r="L13" s="82" t="s">
        <v>2466</v>
      </c>
      <c r="M13" s="18">
        <v>45899</v>
      </c>
      <c r="N13" s="83">
        <v>35</v>
      </c>
      <c r="O13" s="327">
        <v>45879</v>
      </c>
      <c r="P13" s="104">
        <f t="shared" si="2"/>
        <v>32</v>
      </c>
      <c r="Q13" s="104">
        <v>2025</v>
      </c>
      <c r="R13" s="105" t="str">
        <f t="shared" si="3"/>
        <v>Sim</v>
      </c>
      <c r="S13" s="106">
        <f t="shared" si="4"/>
        <v>1.2789999999999999</v>
      </c>
      <c r="T13" s="107">
        <f t="shared" si="5"/>
        <v>1</v>
      </c>
      <c r="U13" s="108"/>
    </row>
    <row r="14" spans="1:21" s="58" customFormat="1" ht="37.5" customHeight="1" x14ac:dyDescent="0.35">
      <c r="A14" s="428" t="s">
        <v>557</v>
      </c>
      <c r="B14" s="326" t="s">
        <v>2052</v>
      </c>
      <c r="C14" s="326">
        <v>2026076078</v>
      </c>
      <c r="D14" s="326" t="s">
        <v>1643</v>
      </c>
      <c r="E14" s="383"/>
      <c r="F14" s="2" t="str">
        <f t="shared" si="0"/>
        <v>P62-INSUP-P55-2026076078-1354/2024</v>
      </c>
      <c r="G14" s="152" t="s">
        <v>771</v>
      </c>
      <c r="H14" s="80" t="s">
        <v>772</v>
      </c>
      <c r="I14" s="340">
        <v>425.78</v>
      </c>
      <c r="J14" s="81">
        <f t="shared" si="1"/>
        <v>0.42577999999999999</v>
      </c>
      <c r="K14" s="82">
        <v>1</v>
      </c>
      <c r="L14" s="82" t="s">
        <v>2466</v>
      </c>
      <c r="M14" s="18">
        <v>45899</v>
      </c>
      <c r="N14" s="83">
        <v>35</v>
      </c>
      <c r="O14" s="327"/>
      <c r="P14" s="83" t="str">
        <f t="shared" si="2"/>
        <v/>
      </c>
      <c r="Q14" s="83">
        <v>2025</v>
      </c>
      <c r="R14" s="39" t="str">
        <f t="shared" si="3"/>
        <v>Não</v>
      </c>
      <c r="S14" s="84">
        <f t="shared" si="4"/>
        <v>0</v>
      </c>
      <c r="T14" s="85">
        <f t="shared" si="5"/>
        <v>0</v>
      </c>
      <c r="U14" s="86"/>
    </row>
    <row r="15" spans="1:21" s="58" customFormat="1" ht="37.5" customHeight="1" x14ac:dyDescent="0.35">
      <c r="A15" s="428" t="s">
        <v>557</v>
      </c>
      <c r="B15" s="326" t="s">
        <v>1012</v>
      </c>
      <c r="C15" s="326">
        <v>2019633342</v>
      </c>
      <c r="D15" s="326" t="s">
        <v>1644</v>
      </c>
      <c r="E15" s="383" t="s">
        <v>1835</v>
      </c>
      <c r="F15" s="2" t="str">
        <f t="shared" si="0"/>
        <v>P62-PPGMII-P62-PAR-2019633342-142/2025</v>
      </c>
      <c r="G15" s="152" t="s">
        <v>771</v>
      </c>
      <c r="H15" s="80" t="s">
        <v>772</v>
      </c>
      <c r="I15" s="340">
        <v>5.6989999999999998</v>
      </c>
      <c r="J15" s="81">
        <f t="shared" si="1"/>
        <v>5.6990000000000001E-3</v>
      </c>
      <c r="K15" s="82">
        <v>1</v>
      </c>
      <c r="L15" s="82" t="s">
        <v>2466</v>
      </c>
      <c r="M15" s="18">
        <v>45899</v>
      </c>
      <c r="N15" s="83">
        <v>35</v>
      </c>
      <c r="O15" s="327">
        <v>45791</v>
      </c>
      <c r="P15" s="83">
        <f t="shared" si="2"/>
        <v>20</v>
      </c>
      <c r="Q15" s="83">
        <v>2025</v>
      </c>
      <c r="R15" s="39" t="str">
        <f t="shared" si="3"/>
        <v>Sim</v>
      </c>
      <c r="S15" s="84">
        <f t="shared" si="4"/>
        <v>5.6990000000000001E-3</v>
      </c>
      <c r="T15" s="85">
        <f t="shared" si="5"/>
        <v>1</v>
      </c>
      <c r="U15" s="86"/>
    </row>
    <row r="16" spans="1:21" s="58" customFormat="1" ht="37.5" customHeight="1" x14ac:dyDescent="0.35">
      <c r="A16" s="428" t="s">
        <v>557</v>
      </c>
      <c r="B16" s="326" t="s">
        <v>1012</v>
      </c>
      <c r="C16" s="326">
        <v>2027078500</v>
      </c>
      <c r="D16" s="326" t="s">
        <v>1645</v>
      </c>
      <c r="E16" s="383" t="s">
        <v>1841</v>
      </c>
      <c r="F16" s="87" t="str">
        <f t="shared" si="0"/>
        <v>P62-PPGMII-P62-PAR-2027078500-261/2025</v>
      </c>
      <c r="G16" s="158" t="s">
        <v>771</v>
      </c>
      <c r="H16" s="89" t="s">
        <v>772</v>
      </c>
      <c r="I16" s="340">
        <v>260.72399999999999</v>
      </c>
      <c r="J16" s="90">
        <f t="shared" si="1"/>
        <v>0.26072400000000001</v>
      </c>
      <c r="K16" s="91">
        <v>1</v>
      </c>
      <c r="L16" s="82" t="s">
        <v>2466</v>
      </c>
      <c r="M16" s="18">
        <v>45899</v>
      </c>
      <c r="N16" s="83">
        <v>35</v>
      </c>
      <c r="O16" s="327">
        <v>45791</v>
      </c>
      <c r="P16" s="92">
        <f t="shared" si="2"/>
        <v>20</v>
      </c>
      <c r="Q16" s="92">
        <v>2025</v>
      </c>
      <c r="R16" s="93" t="str">
        <f t="shared" si="3"/>
        <v>Sim</v>
      </c>
      <c r="S16" s="94">
        <f t="shared" si="4"/>
        <v>0.26072400000000001</v>
      </c>
      <c r="T16" s="95">
        <f t="shared" si="5"/>
        <v>1</v>
      </c>
      <c r="U16" s="96"/>
    </row>
    <row r="17" spans="1:21" s="58" customFormat="1" ht="37.5" customHeight="1" x14ac:dyDescent="0.35">
      <c r="A17" s="428" t="s">
        <v>557</v>
      </c>
      <c r="B17" s="326" t="s">
        <v>1012</v>
      </c>
      <c r="C17" s="326">
        <v>2027078500</v>
      </c>
      <c r="D17" s="326" t="s">
        <v>1645</v>
      </c>
      <c r="E17" s="383" t="s">
        <v>1842</v>
      </c>
      <c r="F17" s="99" t="str">
        <f t="shared" si="0"/>
        <v>P62-PPGMII-P62-PAR-2027078500-261/2025</v>
      </c>
      <c r="G17" s="572" t="s">
        <v>771</v>
      </c>
      <c r="H17" s="101" t="s">
        <v>772</v>
      </c>
      <c r="I17" s="340">
        <v>15.5</v>
      </c>
      <c r="J17" s="102">
        <f t="shared" si="1"/>
        <v>1.55E-2</v>
      </c>
      <c r="K17" s="103">
        <v>1</v>
      </c>
      <c r="L17" s="82" t="s">
        <v>2466</v>
      </c>
      <c r="M17" s="18">
        <v>45899</v>
      </c>
      <c r="N17" s="83">
        <v>35</v>
      </c>
      <c r="O17" s="327">
        <v>45791</v>
      </c>
      <c r="P17" s="104">
        <f t="shared" si="2"/>
        <v>20</v>
      </c>
      <c r="Q17" s="104">
        <v>2025</v>
      </c>
      <c r="R17" s="105" t="str">
        <f t="shared" si="3"/>
        <v>Sim</v>
      </c>
      <c r="S17" s="106">
        <f t="shared" si="4"/>
        <v>1.55E-2</v>
      </c>
      <c r="T17" s="107">
        <f t="shared" si="5"/>
        <v>1</v>
      </c>
      <c r="U17" s="108"/>
    </row>
    <row r="18" spans="1:21" s="58" customFormat="1" ht="37.5" customHeight="1" x14ac:dyDescent="0.35">
      <c r="A18" s="428" t="s">
        <v>557</v>
      </c>
      <c r="B18" s="326" t="s">
        <v>1012</v>
      </c>
      <c r="C18" s="326">
        <v>2029625222</v>
      </c>
      <c r="D18" s="326" t="s">
        <v>1649</v>
      </c>
      <c r="E18" s="383"/>
      <c r="F18" s="2" t="str">
        <f t="shared" si="0"/>
        <v>P62-PPGMII-P62-PAR-2029625222-818/2024</v>
      </c>
      <c r="G18" s="152" t="s">
        <v>771</v>
      </c>
      <c r="H18" s="80" t="s">
        <v>772</v>
      </c>
      <c r="I18" s="340">
        <v>527.89</v>
      </c>
      <c r="J18" s="81">
        <f t="shared" si="1"/>
        <v>0.52788999999999997</v>
      </c>
      <c r="K18" s="82">
        <v>1</v>
      </c>
      <c r="L18" s="82" t="s">
        <v>2466</v>
      </c>
      <c r="M18" s="18">
        <v>45899</v>
      </c>
      <c r="N18" s="83">
        <v>35</v>
      </c>
      <c r="O18" s="327"/>
      <c r="P18" s="83" t="str">
        <f t="shared" si="2"/>
        <v/>
      </c>
      <c r="Q18" s="83">
        <v>2025</v>
      </c>
      <c r="R18" s="39" t="str">
        <f t="shared" si="3"/>
        <v>Não</v>
      </c>
      <c r="S18" s="84">
        <f t="shared" si="4"/>
        <v>0</v>
      </c>
      <c r="T18" s="85">
        <f t="shared" si="5"/>
        <v>0</v>
      </c>
      <c r="U18" s="86"/>
    </row>
    <row r="19" spans="1:21" s="58" customFormat="1" ht="37.5" customHeight="1" x14ac:dyDescent="0.35">
      <c r="A19" s="428" t="s">
        <v>281</v>
      </c>
      <c r="B19" s="326" t="s">
        <v>1252</v>
      </c>
      <c r="C19" s="326">
        <v>2029101161</v>
      </c>
      <c r="D19" s="46" t="s">
        <v>1948</v>
      </c>
      <c r="E19" s="383"/>
      <c r="F19" s="2" t="str">
        <f t="shared" si="0"/>
        <v>P54-PPGMII-P54-CAM-2029101161-442/2025</v>
      </c>
      <c r="G19" s="152" t="s">
        <v>771</v>
      </c>
      <c r="H19" s="80" t="s">
        <v>772</v>
      </c>
      <c r="I19" s="340">
        <v>9.07</v>
      </c>
      <c r="J19" s="81">
        <f t="shared" si="1"/>
        <v>9.0699999999999999E-3</v>
      </c>
      <c r="K19" s="82">
        <v>1</v>
      </c>
      <c r="L19" s="82" t="s">
        <v>2466</v>
      </c>
      <c r="M19" s="18">
        <v>45899</v>
      </c>
      <c r="N19" s="83">
        <v>35</v>
      </c>
      <c r="O19" s="327"/>
      <c r="P19" s="83" t="str">
        <f t="shared" si="2"/>
        <v/>
      </c>
      <c r="Q19" s="83">
        <v>2025</v>
      </c>
      <c r="R19" s="39" t="str">
        <f t="shared" si="3"/>
        <v>Não</v>
      </c>
      <c r="S19" s="84">
        <f t="shared" si="4"/>
        <v>0</v>
      </c>
      <c r="T19" s="85">
        <f t="shared" si="5"/>
        <v>0</v>
      </c>
      <c r="U19" s="86"/>
    </row>
    <row r="20" spans="1:21" s="58" customFormat="1" ht="37.5" customHeight="1" x14ac:dyDescent="0.35">
      <c r="A20" s="676" t="s">
        <v>557</v>
      </c>
      <c r="B20" s="326" t="s">
        <v>2050</v>
      </c>
      <c r="C20" s="326"/>
      <c r="D20" s="326" t="s">
        <v>2458</v>
      </c>
      <c r="E20" s="383"/>
      <c r="F20" s="87" t="str">
        <f t="shared" si="0"/>
        <v>P62-PPGMII-P62-CAM--1675/2024</v>
      </c>
      <c r="G20" s="158" t="s">
        <v>771</v>
      </c>
      <c r="H20" s="89" t="s">
        <v>772</v>
      </c>
      <c r="I20" s="340">
        <v>1275</v>
      </c>
      <c r="J20" s="90">
        <f t="shared" si="1"/>
        <v>1.2749999999999999</v>
      </c>
      <c r="K20" s="91">
        <v>1</v>
      </c>
      <c r="L20" s="82" t="s">
        <v>2466</v>
      </c>
      <c r="M20" s="18">
        <v>45899</v>
      </c>
      <c r="N20" s="83">
        <v>35</v>
      </c>
      <c r="O20" s="327"/>
      <c r="P20" s="92" t="str">
        <f t="shared" si="2"/>
        <v/>
      </c>
      <c r="Q20" s="92">
        <v>2025</v>
      </c>
      <c r="R20" s="93" t="str">
        <f t="shared" si="3"/>
        <v>Não</v>
      </c>
      <c r="S20" s="94">
        <f t="shared" si="4"/>
        <v>0</v>
      </c>
      <c r="T20" s="95">
        <f t="shared" si="5"/>
        <v>0</v>
      </c>
      <c r="U20" s="96"/>
    </row>
    <row r="21" spans="1:21" s="58" customFormat="1" ht="37.5" customHeight="1" x14ac:dyDescent="0.35">
      <c r="A21" s="676" t="s">
        <v>557</v>
      </c>
      <c r="B21" s="326" t="s">
        <v>2050</v>
      </c>
      <c r="C21" s="326"/>
      <c r="D21" s="326" t="s">
        <v>2461</v>
      </c>
      <c r="E21" s="383"/>
      <c r="F21" s="99" t="str">
        <f t="shared" si="0"/>
        <v>P62-PPGMII-P62-CAM--1674/2024</v>
      </c>
      <c r="G21" s="572" t="s">
        <v>771</v>
      </c>
      <c r="H21" s="101" t="s">
        <v>772</v>
      </c>
      <c r="I21" s="340">
        <v>332</v>
      </c>
      <c r="J21" s="102">
        <f t="shared" si="1"/>
        <v>0.33200000000000002</v>
      </c>
      <c r="K21" s="103">
        <v>1</v>
      </c>
      <c r="L21" s="82" t="s">
        <v>2466</v>
      </c>
      <c r="M21" s="18">
        <v>45899</v>
      </c>
      <c r="N21" s="83">
        <v>35</v>
      </c>
      <c r="O21" s="327"/>
      <c r="P21" s="83" t="str">
        <f t="shared" si="2"/>
        <v/>
      </c>
      <c r="Q21" s="83">
        <v>2025</v>
      </c>
      <c r="R21" s="39" t="str">
        <f t="shared" si="3"/>
        <v>Não</v>
      </c>
      <c r="S21" s="84">
        <f t="shared" si="4"/>
        <v>0</v>
      </c>
      <c r="T21" s="85">
        <f t="shared" si="5"/>
        <v>0</v>
      </c>
      <c r="U21" s="86"/>
    </row>
    <row r="22" spans="1:21" s="58" customFormat="1" ht="37.5" customHeight="1" x14ac:dyDescent="0.35">
      <c r="A22" s="676" t="s">
        <v>557</v>
      </c>
      <c r="B22" s="326" t="s">
        <v>2050</v>
      </c>
      <c r="C22" s="326"/>
      <c r="D22" s="326" t="s">
        <v>2462</v>
      </c>
      <c r="E22" s="383"/>
      <c r="F22" s="99" t="str">
        <f t="shared" ref="F22:F55" si="6">CONCATENATE(A22,"-",B22,"-",C22,"-",D22)</f>
        <v>P62-PPGMII-P62-CAM--1672/2024</v>
      </c>
      <c r="G22" s="572" t="s">
        <v>771</v>
      </c>
      <c r="H22" s="101" t="s">
        <v>772</v>
      </c>
      <c r="I22" s="340">
        <v>88.47</v>
      </c>
      <c r="J22" s="102">
        <f t="shared" ref="J22:J55" si="7">I22/1000</f>
        <v>8.8469999999999993E-2</v>
      </c>
      <c r="K22" s="103">
        <v>1</v>
      </c>
      <c r="L22" s="82" t="s">
        <v>2466</v>
      </c>
      <c r="M22" s="18">
        <v>45899</v>
      </c>
      <c r="N22" s="92">
        <v>35</v>
      </c>
      <c r="O22" s="327"/>
      <c r="P22" s="83" t="str">
        <f t="shared" ref="P22:P55" si="8">IF(O22="","",WEEKNUM(O22,21))</f>
        <v/>
      </c>
      <c r="Q22" s="83">
        <v>2025</v>
      </c>
      <c r="R22" s="39" t="str">
        <f t="shared" ref="R22:R55" si="9">IF(Q22&lt;=O22,"Sim","Não")</f>
        <v>Não</v>
      </c>
      <c r="S22" s="84">
        <f t="shared" ref="S22:S55" si="10">IF(R22="Não",0,J22)</f>
        <v>0</v>
      </c>
      <c r="T22" s="85">
        <f t="shared" ref="T22:T55" si="11">IF(R22="Não",0,K22)</f>
        <v>0</v>
      </c>
      <c r="U22" s="86"/>
    </row>
    <row r="23" spans="1:21" s="58" customFormat="1" ht="37.5" customHeight="1" x14ac:dyDescent="0.35">
      <c r="A23" s="428" t="s">
        <v>557</v>
      </c>
      <c r="B23" s="3" t="s">
        <v>2050</v>
      </c>
      <c r="C23" s="337">
        <v>2029625222</v>
      </c>
      <c r="D23" s="539" t="s">
        <v>1350</v>
      </c>
      <c r="E23" s="659" t="s">
        <v>2341</v>
      </c>
      <c r="F23" s="2" t="str">
        <f t="shared" si="6"/>
        <v>P62-PPGMII-P62-CAM-2029625222-0504P/2024</v>
      </c>
      <c r="G23" s="79" t="s">
        <v>774</v>
      </c>
      <c r="H23" s="80" t="s">
        <v>775</v>
      </c>
      <c r="I23" s="340">
        <v>47.2</v>
      </c>
      <c r="J23" s="81">
        <f t="shared" si="7"/>
        <v>4.7200000000000006E-2</v>
      </c>
      <c r="K23" s="82">
        <v>1</v>
      </c>
      <c r="L23" s="82" t="s">
        <v>2466</v>
      </c>
      <c r="M23" s="25">
        <v>45899</v>
      </c>
      <c r="N23" s="83">
        <v>35</v>
      </c>
      <c r="O23" s="331"/>
      <c r="P23" s="83" t="str">
        <f t="shared" si="8"/>
        <v/>
      </c>
      <c r="Q23" s="83">
        <v>2025</v>
      </c>
      <c r="R23" s="39" t="str">
        <f t="shared" si="9"/>
        <v>Não</v>
      </c>
      <c r="S23" s="84">
        <f t="shared" si="10"/>
        <v>0</v>
      </c>
      <c r="T23" s="85">
        <f t="shared" si="11"/>
        <v>0</v>
      </c>
      <c r="U23" s="86"/>
    </row>
    <row r="24" spans="1:21" s="58" customFormat="1" ht="37.5" customHeight="1" x14ac:dyDescent="0.35">
      <c r="A24" s="428" t="s">
        <v>557</v>
      </c>
      <c r="B24" s="310" t="s">
        <v>2050</v>
      </c>
      <c r="C24" s="337">
        <v>2028716878</v>
      </c>
      <c r="D24" s="539" t="s">
        <v>1463</v>
      </c>
      <c r="E24" s="339" t="s">
        <v>2409</v>
      </c>
      <c r="F24" s="2" t="str">
        <f t="shared" si="6"/>
        <v>P62-PPGMII-P62-CAM-2028716878-1962P/2024</v>
      </c>
      <c r="G24" s="79" t="s">
        <v>774</v>
      </c>
      <c r="H24" s="80" t="s">
        <v>775</v>
      </c>
      <c r="I24" s="340">
        <v>212.667</v>
      </c>
      <c r="J24" s="81">
        <f t="shared" si="7"/>
        <v>0.21266699999999999</v>
      </c>
      <c r="K24" s="82">
        <v>1</v>
      </c>
      <c r="L24" s="82" t="s">
        <v>2466</v>
      </c>
      <c r="M24" s="25">
        <v>45899</v>
      </c>
      <c r="N24" s="83">
        <v>35</v>
      </c>
      <c r="O24" s="331"/>
      <c r="P24" s="83" t="str">
        <f t="shared" si="8"/>
        <v/>
      </c>
      <c r="Q24" s="83">
        <v>2025</v>
      </c>
      <c r="R24" s="39" t="str">
        <f t="shared" si="9"/>
        <v>Não</v>
      </c>
      <c r="S24" s="84">
        <f t="shared" si="10"/>
        <v>0</v>
      </c>
      <c r="T24" s="85">
        <f t="shared" si="11"/>
        <v>0</v>
      </c>
      <c r="U24" s="86"/>
    </row>
    <row r="25" spans="1:21" s="58" customFormat="1" ht="37.5" customHeight="1" x14ac:dyDescent="0.35">
      <c r="A25" s="428" t="s">
        <v>557</v>
      </c>
      <c r="B25" s="310" t="s">
        <v>2050</v>
      </c>
      <c r="C25" s="337"/>
      <c r="D25" s="539" t="s">
        <v>1917</v>
      </c>
      <c r="E25" s="339" t="s">
        <v>2436</v>
      </c>
      <c r="F25" s="2" t="str">
        <f t="shared" si="6"/>
        <v>P62-PPGMII-P62-CAM--1187P/2024</v>
      </c>
      <c r="G25" s="79" t="s">
        <v>774</v>
      </c>
      <c r="H25" s="80" t="s">
        <v>775</v>
      </c>
      <c r="I25" s="340">
        <v>19.600000000000001</v>
      </c>
      <c r="J25" s="81">
        <f t="shared" si="7"/>
        <v>1.9600000000000003E-2</v>
      </c>
      <c r="K25" s="82">
        <v>1</v>
      </c>
      <c r="L25" s="82" t="s">
        <v>2466</v>
      </c>
      <c r="M25" s="25">
        <v>45899</v>
      </c>
      <c r="N25" s="92">
        <v>35</v>
      </c>
      <c r="O25" s="331"/>
      <c r="P25" s="83" t="str">
        <f t="shared" si="8"/>
        <v/>
      </c>
      <c r="Q25" s="83">
        <v>2025</v>
      </c>
      <c r="R25" s="39" t="str">
        <f t="shared" si="9"/>
        <v>Não</v>
      </c>
      <c r="S25" s="84">
        <f t="shared" si="10"/>
        <v>0</v>
      </c>
      <c r="T25" s="85">
        <f t="shared" si="11"/>
        <v>0</v>
      </c>
      <c r="U25" s="86"/>
    </row>
    <row r="26" spans="1:21" s="58" customFormat="1" ht="37.5" customHeight="1" x14ac:dyDescent="0.35">
      <c r="A26" s="428" t="s">
        <v>557</v>
      </c>
      <c r="B26" s="310" t="s">
        <v>2050</v>
      </c>
      <c r="C26" s="337"/>
      <c r="D26" s="539" t="s">
        <v>1917</v>
      </c>
      <c r="E26" s="339" t="s">
        <v>2437</v>
      </c>
      <c r="F26" s="2" t="str">
        <f t="shared" si="6"/>
        <v>P62-PPGMII-P62-CAM--1187P/2024</v>
      </c>
      <c r="G26" s="79" t="s">
        <v>774</v>
      </c>
      <c r="H26" s="80" t="s">
        <v>775</v>
      </c>
      <c r="I26" s="340">
        <v>128.69999999999999</v>
      </c>
      <c r="J26" s="81">
        <f t="shared" si="7"/>
        <v>0.12869999999999998</v>
      </c>
      <c r="K26" s="82">
        <v>1</v>
      </c>
      <c r="L26" s="82" t="s">
        <v>2466</v>
      </c>
      <c r="M26" s="25">
        <v>45899</v>
      </c>
      <c r="N26" s="92">
        <v>35</v>
      </c>
      <c r="O26" s="331"/>
      <c r="P26" s="83" t="str">
        <f t="shared" si="8"/>
        <v/>
      </c>
      <c r="Q26" s="83">
        <v>2025</v>
      </c>
      <c r="R26" s="39" t="str">
        <f t="shared" si="9"/>
        <v>Não</v>
      </c>
      <c r="S26" s="84">
        <f t="shared" si="10"/>
        <v>0</v>
      </c>
      <c r="T26" s="85">
        <f t="shared" si="11"/>
        <v>0</v>
      </c>
      <c r="U26" s="86"/>
    </row>
    <row r="27" spans="1:21" s="58" customFormat="1" ht="37.5" customHeight="1" x14ac:dyDescent="0.35">
      <c r="A27" s="428" t="s">
        <v>880</v>
      </c>
      <c r="B27" s="326" t="s">
        <v>83</v>
      </c>
      <c r="C27" s="326"/>
      <c r="D27" s="539" t="s">
        <v>1938</v>
      </c>
      <c r="E27" s="383" t="s">
        <v>1871</v>
      </c>
      <c r="F27" s="2" t="str">
        <f t="shared" si="6"/>
        <v>P52-PPGM-CAM--1800P/2024</v>
      </c>
      <c r="G27" s="79" t="s">
        <v>774</v>
      </c>
      <c r="H27" s="80" t="s">
        <v>775</v>
      </c>
      <c r="I27" s="340">
        <v>1867.31</v>
      </c>
      <c r="J27" s="81">
        <f t="shared" si="7"/>
        <v>1.86731</v>
      </c>
      <c r="K27" s="82">
        <v>1</v>
      </c>
      <c r="L27" s="82" t="s">
        <v>2466</v>
      </c>
      <c r="M27" s="25">
        <v>45895</v>
      </c>
      <c r="N27" s="114">
        <v>35</v>
      </c>
      <c r="O27" s="327"/>
      <c r="P27" s="83" t="str">
        <f t="shared" si="8"/>
        <v/>
      </c>
      <c r="Q27" s="83">
        <v>2025</v>
      </c>
      <c r="R27" s="39" t="str">
        <f t="shared" si="9"/>
        <v>Não</v>
      </c>
      <c r="S27" s="84">
        <f t="shared" si="10"/>
        <v>0</v>
      </c>
      <c r="T27" s="85">
        <f t="shared" si="11"/>
        <v>0</v>
      </c>
      <c r="U27" s="86"/>
    </row>
    <row r="28" spans="1:21" s="58" customFormat="1" ht="37.5" customHeight="1" x14ac:dyDescent="0.35">
      <c r="A28" s="428" t="s">
        <v>880</v>
      </c>
      <c r="B28" s="326" t="s">
        <v>83</v>
      </c>
      <c r="C28" s="326"/>
      <c r="D28" s="539" t="s">
        <v>1938</v>
      </c>
      <c r="E28" s="383" t="s">
        <v>1872</v>
      </c>
      <c r="F28" s="2" t="str">
        <f t="shared" si="6"/>
        <v>P52-PPGM-CAM--1800P/2024</v>
      </c>
      <c r="G28" s="79" t="s">
        <v>774</v>
      </c>
      <c r="H28" s="80" t="s">
        <v>775</v>
      </c>
      <c r="I28" s="340">
        <v>1531.2940000000001</v>
      </c>
      <c r="J28" s="81">
        <f t="shared" si="7"/>
        <v>1.5312940000000002</v>
      </c>
      <c r="K28" s="82">
        <v>1</v>
      </c>
      <c r="L28" s="82" t="s">
        <v>2466</v>
      </c>
      <c r="M28" s="25">
        <v>45895</v>
      </c>
      <c r="N28" s="83">
        <v>35</v>
      </c>
      <c r="O28" s="327"/>
      <c r="P28" s="83" t="str">
        <f t="shared" si="8"/>
        <v/>
      </c>
      <c r="Q28" s="83">
        <v>2025</v>
      </c>
      <c r="R28" s="39" t="str">
        <f t="shared" si="9"/>
        <v>Não</v>
      </c>
      <c r="S28" s="84">
        <f t="shared" si="10"/>
        <v>0</v>
      </c>
      <c r="T28" s="85">
        <f t="shared" si="11"/>
        <v>0</v>
      </c>
      <c r="U28" s="86"/>
    </row>
    <row r="29" spans="1:21" s="58" customFormat="1" ht="37.5" customHeight="1" x14ac:dyDescent="0.35">
      <c r="A29" s="428" t="s">
        <v>81</v>
      </c>
      <c r="B29" s="326" t="s">
        <v>1011</v>
      </c>
      <c r="C29" s="326" t="s">
        <v>1003</v>
      </c>
      <c r="D29" s="539" t="s">
        <v>1526</v>
      </c>
      <c r="E29" s="383" t="s">
        <v>2412</v>
      </c>
      <c r="F29" s="2" t="str">
        <f t="shared" si="6"/>
        <v>P31-PPGMII-P31-CAM-[2030093491]-0378P/2025</v>
      </c>
      <c r="G29" s="79" t="s">
        <v>774</v>
      </c>
      <c r="H29" s="80" t="s">
        <v>775</v>
      </c>
      <c r="I29" s="340">
        <v>3937.54</v>
      </c>
      <c r="J29" s="81">
        <f t="shared" si="7"/>
        <v>3.9375399999999998</v>
      </c>
      <c r="K29" s="82">
        <v>1</v>
      </c>
      <c r="L29" s="82" t="s">
        <v>2466</v>
      </c>
      <c r="M29" s="25">
        <v>45899</v>
      </c>
      <c r="N29" s="83">
        <v>35</v>
      </c>
      <c r="O29" s="390"/>
      <c r="P29" s="83" t="str">
        <f t="shared" si="8"/>
        <v/>
      </c>
      <c r="Q29" s="83">
        <v>2025</v>
      </c>
      <c r="R29" s="39" t="str">
        <f t="shared" si="9"/>
        <v>Não</v>
      </c>
      <c r="S29" s="84">
        <f t="shared" si="10"/>
        <v>0</v>
      </c>
      <c r="T29" s="85">
        <f t="shared" si="11"/>
        <v>0</v>
      </c>
      <c r="U29" s="86"/>
    </row>
    <row r="30" spans="1:21" s="58" customFormat="1" ht="37.5" customHeight="1" x14ac:dyDescent="0.35">
      <c r="A30" s="428" t="s">
        <v>81</v>
      </c>
      <c r="B30" s="326" t="s">
        <v>1011</v>
      </c>
      <c r="C30" s="326">
        <v>2029889535</v>
      </c>
      <c r="D30" s="539" t="s">
        <v>1362</v>
      </c>
      <c r="E30" s="383" t="s">
        <v>2333</v>
      </c>
      <c r="F30" s="2" t="str">
        <f t="shared" si="6"/>
        <v>P31-PPGMII-P31-CAM-2029889535-0299P/2025</v>
      </c>
      <c r="G30" s="79" t="s">
        <v>774</v>
      </c>
      <c r="H30" s="80" t="s">
        <v>775</v>
      </c>
      <c r="I30" s="340">
        <v>7338.7799999999988</v>
      </c>
      <c r="J30" s="81">
        <f t="shared" si="7"/>
        <v>7.338779999999999</v>
      </c>
      <c r="K30" s="82">
        <v>1</v>
      </c>
      <c r="L30" s="82" t="s">
        <v>2466</v>
      </c>
      <c r="M30" s="25">
        <v>45899</v>
      </c>
      <c r="N30" s="83">
        <v>35</v>
      </c>
      <c r="O30" s="331"/>
      <c r="P30" s="83" t="str">
        <f t="shared" si="8"/>
        <v/>
      </c>
      <c r="Q30" s="83">
        <v>2025</v>
      </c>
      <c r="R30" s="39" t="str">
        <f t="shared" si="9"/>
        <v>Não</v>
      </c>
      <c r="S30" s="84">
        <f t="shared" si="10"/>
        <v>0</v>
      </c>
      <c r="T30" s="85">
        <f t="shared" si="11"/>
        <v>0</v>
      </c>
      <c r="U30" s="86"/>
    </row>
    <row r="31" spans="1:21" s="58" customFormat="1" ht="37.5" customHeight="1" x14ac:dyDescent="0.35">
      <c r="A31" s="428" t="s">
        <v>81</v>
      </c>
      <c r="B31" s="326" t="s">
        <v>1011</v>
      </c>
      <c r="C31" s="326"/>
      <c r="D31" s="539" t="s">
        <v>1612</v>
      </c>
      <c r="E31" s="383" t="s">
        <v>1615</v>
      </c>
      <c r="F31" s="2" t="str">
        <f t="shared" si="6"/>
        <v>P31-PPGMII-P31-CAM--0169P/2025</v>
      </c>
      <c r="G31" s="79" t="s">
        <v>774</v>
      </c>
      <c r="H31" s="80" t="s">
        <v>775</v>
      </c>
      <c r="I31" s="340">
        <v>315.68500000000006</v>
      </c>
      <c r="J31" s="81">
        <f t="shared" si="7"/>
        <v>0.31568500000000005</v>
      </c>
      <c r="K31" s="82">
        <v>1</v>
      </c>
      <c r="L31" s="82" t="s">
        <v>2466</v>
      </c>
      <c r="M31" s="25">
        <v>45899</v>
      </c>
      <c r="N31" s="83">
        <v>35</v>
      </c>
      <c r="O31" s="327"/>
      <c r="P31" s="83" t="str">
        <f t="shared" si="8"/>
        <v/>
      </c>
      <c r="Q31" s="83">
        <v>2025</v>
      </c>
      <c r="R31" s="39" t="str">
        <f t="shared" si="9"/>
        <v>Não</v>
      </c>
      <c r="S31" s="84">
        <f t="shared" si="10"/>
        <v>0</v>
      </c>
      <c r="T31" s="85">
        <f t="shared" si="11"/>
        <v>0</v>
      </c>
      <c r="U31" s="86"/>
    </row>
    <row r="32" spans="1:21" s="58" customFormat="1" ht="37.5" customHeight="1" x14ac:dyDescent="0.35">
      <c r="A32" s="428" t="s">
        <v>2399</v>
      </c>
      <c r="B32" s="41" t="s">
        <v>2051</v>
      </c>
      <c r="C32" s="326"/>
      <c r="D32" s="46" t="s">
        <v>2332</v>
      </c>
      <c r="E32" s="383" t="s">
        <v>2361</v>
      </c>
      <c r="F32" s="2" t="str">
        <f t="shared" si="6"/>
        <v>P52A-INSUP-P52--0282P/2025</v>
      </c>
      <c r="G32" s="79" t="s">
        <v>774</v>
      </c>
      <c r="H32" s="80" t="s">
        <v>775</v>
      </c>
      <c r="I32" s="340">
        <v>61.003</v>
      </c>
      <c r="J32" s="81">
        <f t="shared" si="7"/>
        <v>6.1003000000000002E-2</v>
      </c>
      <c r="K32" s="82">
        <v>1</v>
      </c>
      <c r="L32" s="82" t="s">
        <v>2466</v>
      </c>
      <c r="M32" s="25">
        <v>45899</v>
      </c>
      <c r="N32" s="83">
        <v>35</v>
      </c>
      <c r="O32" s="327"/>
      <c r="P32" s="83" t="str">
        <f t="shared" si="8"/>
        <v/>
      </c>
      <c r="Q32" s="83">
        <v>2025</v>
      </c>
      <c r="R32" s="39" t="str">
        <f t="shared" si="9"/>
        <v>Não</v>
      </c>
      <c r="S32" s="84">
        <f t="shared" si="10"/>
        <v>0</v>
      </c>
      <c r="T32" s="85">
        <f t="shared" si="11"/>
        <v>0</v>
      </c>
      <c r="U32" s="86"/>
    </row>
    <row r="33" spans="1:21" s="58" customFormat="1" ht="37.5" customHeight="1" x14ac:dyDescent="0.35">
      <c r="A33" s="428" t="s">
        <v>2401</v>
      </c>
      <c r="B33" s="326" t="s">
        <v>1011</v>
      </c>
      <c r="C33" s="326"/>
      <c r="D33" s="46" t="s">
        <v>1362</v>
      </c>
      <c r="E33" s="383" t="s">
        <v>2333</v>
      </c>
      <c r="F33" s="2" t="str">
        <f t="shared" si="6"/>
        <v>P31C-PPGMII-P31-CAM--0299P/2025</v>
      </c>
      <c r="G33" s="79" t="s">
        <v>774</v>
      </c>
      <c r="H33" s="80" t="s">
        <v>775</v>
      </c>
      <c r="I33" s="340">
        <v>7338.7799999999988</v>
      </c>
      <c r="J33" s="81">
        <f t="shared" si="7"/>
        <v>7.338779999999999</v>
      </c>
      <c r="K33" s="82">
        <v>1</v>
      </c>
      <c r="L33" s="82" t="s">
        <v>2466</v>
      </c>
      <c r="M33" s="25">
        <v>45899</v>
      </c>
      <c r="N33" s="83">
        <v>35</v>
      </c>
      <c r="O33" s="327"/>
      <c r="P33" s="83" t="str">
        <f t="shared" si="8"/>
        <v/>
      </c>
      <c r="Q33" s="83">
        <v>2025</v>
      </c>
      <c r="R33" s="39" t="str">
        <f t="shared" si="9"/>
        <v>Não</v>
      </c>
      <c r="S33" s="84">
        <f t="shared" si="10"/>
        <v>0</v>
      </c>
      <c r="T33" s="85">
        <f t="shared" si="11"/>
        <v>0</v>
      </c>
      <c r="U33" s="86"/>
    </row>
    <row r="34" spans="1:21" s="58" customFormat="1" ht="37.5" customHeight="1" x14ac:dyDescent="0.35">
      <c r="A34" s="428" t="s">
        <v>2400</v>
      </c>
      <c r="B34" s="326" t="s">
        <v>2050</v>
      </c>
      <c r="C34" s="326"/>
      <c r="D34" s="46" t="s">
        <v>2355</v>
      </c>
      <c r="E34" s="383" t="s">
        <v>2370</v>
      </c>
      <c r="F34" s="2" t="str">
        <f t="shared" si="6"/>
        <v>P62C-PPGMII-P62-CAM--0672P/2024</v>
      </c>
      <c r="G34" s="79" t="s">
        <v>774</v>
      </c>
      <c r="H34" s="80" t="s">
        <v>775</v>
      </c>
      <c r="I34" s="340">
        <v>2990.8199999999997</v>
      </c>
      <c r="J34" s="81">
        <f t="shared" si="7"/>
        <v>2.9908199999999998</v>
      </c>
      <c r="K34" s="82">
        <v>1</v>
      </c>
      <c r="L34" s="82" t="s">
        <v>2466</v>
      </c>
      <c r="M34" s="25">
        <v>45894</v>
      </c>
      <c r="N34" s="83">
        <v>35</v>
      </c>
      <c r="O34" s="327"/>
      <c r="P34" s="83" t="str">
        <f t="shared" si="8"/>
        <v/>
      </c>
      <c r="Q34" s="83">
        <v>2025</v>
      </c>
      <c r="R34" s="39" t="str">
        <f t="shared" si="9"/>
        <v>Não</v>
      </c>
      <c r="S34" s="84">
        <f t="shared" si="10"/>
        <v>0</v>
      </c>
      <c r="T34" s="85">
        <f t="shared" si="11"/>
        <v>0</v>
      </c>
      <c r="U34" s="86"/>
    </row>
    <row r="35" spans="1:21" s="58" customFormat="1" ht="37.5" customHeight="1" x14ac:dyDescent="0.35">
      <c r="A35" s="428" t="s">
        <v>2400</v>
      </c>
      <c r="B35" s="326" t="s">
        <v>2050</v>
      </c>
      <c r="C35" s="326"/>
      <c r="D35" s="46" t="s">
        <v>2358</v>
      </c>
      <c r="E35" s="383" t="s">
        <v>2375</v>
      </c>
      <c r="F35" s="2" t="str">
        <f t="shared" si="6"/>
        <v>P62C-PPGMII-P62-CAM--1168P/2024</v>
      </c>
      <c r="G35" s="79" t="s">
        <v>774</v>
      </c>
      <c r="H35" s="80" t="s">
        <v>775</v>
      </c>
      <c r="I35" s="340">
        <v>143.70699999999999</v>
      </c>
      <c r="J35" s="81">
        <f t="shared" si="7"/>
        <v>0.143707</v>
      </c>
      <c r="K35" s="82">
        <v>1</v>
      </c>
      <c r="L35" s="82" t="s">
        <v>2466</v>
      </c>
      <c r="M35" s="25">
        <v>45894</v>
      </c>
      <c r="N35" s="83">
        <v>35</v>
      </c>
      <c r="O35" s="327"/>
      <c r="P35" s="83" t="str">
        <f t="shared" si="8"/>
        <v/>
      </c>
      <c r="Q35" s="83">
        <v>2025</v>
      </c>
      <c r="R35" s="39" t="str">
        <f t="shared" si="9"/>
        <v>Não</v>
      </c>
      <c r="S35" s="84">
        <f t="shared" si="10"/>
        <v>0</v>
      </c>
      <c r="T35" s="85">
        <f t="shared" si="11"/>
        <v>0</v>
      </c>
      <c r="U35" s="86"/>
    </row>
    <row r="36" spans="1:21" s="58" customFormat="1" ht="37.5" customHeight="1" x14ac:dyDescent="0.35">
      <c r="A36" s="428" t="s">
        <v>2400</v>
      </c>
      <c r="B36" s="326" t="s">
        <v>2050</v>
      </c>
      <c r="C36" s="326"/>
      <c r="D36" s="46" t="s">
        <v>2358</v>
      </c>
      <c r="E36" s="383" t="s">
        <v>2376</v>
      </c>
      <c r="F36" s="2" t="str">
        <f t="shared" si="6"/>
        <v>P62C-PPGMII-P62-CAM--1168P/2024</v>
      </c>
      <c r="G36" s="79" t="s">
        <v>774</v>
      </c>
      <c r="H36" s="80" t="s">
        <v>775</v>
      </c>
      <c r="I36" s="340">
        <v>1.9630000000000001</v>
      </c>
      <c r="J36" s="81">
        <f t="shared" si="7"/>
        <v>1.9629999999999999E-3</v>
      </c>
      <c r="K36" s="82">
        <v>1</v>
      </c>
      <c r="L36" s="82" t="s">
        <v>2466</v>
      </c>
      <c r="M36" s="25">
        <v>45895</v>
      </c>
      <c r="N36" s="83">
        <v>35</v>
      </c>
      <c r="O36" s="327">
        <v>45881</v>
      </c>
      <c r="P36" s="83">
        <f t="shared" si="8"/>
        <v>33</v>
      </c>
      <c r="Q36" s="83">
        <v>2025</v>
      </c>
      <c r="R36" s="39" t="str">
        <f t="shared" si="9"/>
        <v>Sim</v>
      </c>
      <c r="S36" s="84">
        <f t="shared" si="10"/>
        <v>1.9629999999999999E-3</v>
      </c>
      <c r="T36" s="85">
        <f t="shared" si="11"/>
        <v>1</v>
      </c>
      <c r="U36" s="86"/>
    </row>
    <row r="37" spans="1:21" s="58" customFormat="1" ht="37.5" customHeight="1" x14ac:dyDescent="0.35">
      <c r="A37" s="428" t="s">
        <v>2400</v>
      </c>
      <c r="B37" s="326" t="s">
        <v>2050</v>
      </c>
      <c r="C37" s="326"/>
      <c r="D37" s="46" t="s">
        <v>2358</v>
      </c>
      <c r="E37" s="383" t="s">
        <v>2377</v>
      </c>
      <c r="F37" s="2" t="str">
        <f t="shared" si="6"/>
        <v>P62C-PPGMII-P62-CAM--1168P/2024</v>
      </c>
      <c r="G37" s="79" t="s">
        <v>774</v>
      </c>
      <c r="H37" s="80" t="s">
        <v>775</v>
      </c>
      <c r="I37" s="340">
        <v>18.440000000000001</v>
      </c>
      <c r="J37" s="81">
        <f t="shared" si="7"/>
        <v>1.8440000000000002E-2</v>
      </c>
      <c r="K37" s="82">
        <v>1</v>
      </c>
      <c r="L37" s="82" t="s">
        <v>2466</v>
      </c>
      <c r="M37" s="25">
        <v>45896</v>
      </c>
      <c r="N37" s="83">
        <v>35</v>
      </c>
      <c r="O37" s="327">
        <v>45881</v>
      </c>
      <c r="P37" s="83">
        <f t="shared" si="8"/>
        <v>33</v>
      </c>
      <c r="Q37" s="83">
        <v>2025</v>
      </c>
      <c r="R37" s="39" t="str">
        <f t="shared" si="9"/>
        <v>Sim</v>
      </c>
      <c r="S37" s="84">
        <f t="shared" si="10"/>
        <v>1.8440000000000002E-2</v>
      </c>
      <c r="T37" s="85">
        <f t="shared" si="11"/>
        <v>1</v>
      </c>
      <c r="U37" s="86"/>
    </row>
    <row r="38" spans="1:21" s="58" customFormat="1" ht="37.5" customHeight="1" x14ac:dyDescent="0.35">
      <c r="A38" s="428" t="s">
        <v>2400</v>
      </c>
      <c r="B38" s="326" t="s">
        <v>2050</v>
      </c>
      <c r="C38" s="326"/>
      <c r="D38" s="46" t="s">
        <v>2358</v>
      </c>
      <c r="E38" s="383" t="s">
        <v>2378</v>
      </c>
      <c r="F38" s="2" t="str">
        <f t="shared" si="6"/>
        <v>P62C-PPGMII-P62-CAM--1168P/2024</v>
      </c>
      <c r="G38" s="79" t="s">
        <v>774</v>
      </c>
      <c r="H38" s="80" t="s">
        <v>775</v>
      </c>
      <c r="I38" s="340">
        <v>240.477</v>
      </c>
      <c r="J38" s="81">
        <f t="shared" si="7"/>
        <v>0.240477</v>
      </c>
      <c r="K38" s="82">
        <v>1</v>
      </c>
      <c r="L38" s="82" t="s">
        <v>2466</v>
      </c>
      <c r="M38" s="25">
        <v>45896</v>
      </c>
      <c r="N38" s="83">
        <v>35</v>
      </c>
      <c r="O38" s="327"/>
      <c r="P38" s="83" t="str">
        <f t="shared" si="8"/>
        <v/>
      </c>
      <c r="Q38" s="83">
        <v>2025</v>
      </c>
      <c r="R38" s="39" t="str">
        <f t="shared" si="9"/>
        <v>Não</v>
      </c>
      <c r="S38" s="84">
        <f t="shared" si="10"/>
        <v>0</v>
      </c>
      <c r="T38" s="85">
        <f t="shared" si="11"/>
        <v>0</v>
      </c>
      <c r="U38" s="86"/>
    </row>
    <row r="39" spans="1:21" s="58" customFormat="1" ht="37.5" customHeight="1" x14ac:dyDescent="0.35">
      <c r="A39" s="428" t="s">
        <v>2400</v>
      </c>
      <c r="B39" s="326" t="s">
        <v>2050</v>
      </c>
      <c r="C39" s="326"/>
      <c r="D39" s="46" t="s">
        <v>2359</v>
      </c>
      <c r="E39" s="383" t="s">
        <v>2379</v>
      </c>
      <c r="F39" s="2" t="str">
        <f t="shared" si="6"/>
        <v>P62C-PPGMII-P62-CAM--1175P/2024</v>
      </c>
      <c r="G39" s="79" t="s">
        <v>774</v>
      </c>
      <c r="H39" s="80" t="s">
        <v>775</v>
      </c>
      <c r="I39" s="340">
        <v>59.89</v>
      </c>
      <c r="J39" s="81">
        <f t="shared" si="7"/>
        <v>5.9889999999999999E-2</v>
      </c>
      <c r="K39" s="82">
        <v>1</v>
      </c>
      <c r="L39" s="82" t="s">
        <v>2466</v>
      </c>
      <c r="M39" s="25">
        <v>45896</v>
      </c>
      <c r="N39" s="83">
        <v>35</v>
      </c>
      <c r="O39" s="327">
        <v>45884</v>
      </c>
      <c r="P39" s="83">
        <f t="shared" si="8"/>
        <v>33</v>
      </c>
      <c r="Q39" s="83">
        <v>2025</v>
      </c>
      <c r="R39" s="39" t="str">
        <f t="shared" si="9"/>
        <v>Sim</v>
      </c>
      <c r="S39" s="84">
        <f t="shared" si="10"/>
        <v>5.9889999999999999E-2</v>
      </c>
      <c r="T39" s="85">
        <f t="shared" si="11"/>
        <v>1</v>
      </c>
      <c r="U39" s="86"/>
    </row>
    <row r="40" spans="1:21" s="58" customFormat="1" ht="37.5" customHeight="1" x14ac:dyDescent="0.35">
      <c r="A40" s="428" t="s">
        <v>2400</v>
      </c>
      <c r="B40" s="326" t="s">
        <v>2050</v>
      </c>
      <c r="C40" s="326"/>
      <c r="D40" s="46" t="s">
        <v>2359</v>
      </c>
      <c r="E40" s="383" t="s">
        <v>2380</v>
      </c>
      <c r="F40" s="2" t="str">
        <f t="shared" si="6"/>
        <v>P62C-PPGMII-P62-CAM--1175P/2024</v>
      </c>
      <c r="G40" s="79" t="s">
        <v>774</v>
      </c>
      <c r="H40" s="80" t="s">
        <v>775</v>
      </c>
      <c r="I40" s="340">
        <v>1.79</v>
      </c>
      <c r="J40" s="81">
        <f t="shared" si="7"/>
        <v>1.7900000000000001E-3</v>
      </c>
      <c r="K40" s="82">
        <v>1</v>
      </c>
      <c r="L40" s="82" t="s">
        <v>2466</v>
      </c>
      <c r="M40" s="25">
        <v>45896</v>
      </c>
      <c r="N40" s="83">
        <v>35</v>
      </c>
      <c r="O40" s="327">
        <v>45883</v>
      </c>
      <c r="P40" s="83">
        <f t="shared" si="8"/>
        <v>33</v>
      </c>
      <c r="Q40" s="83">
        <v>2025</v>
      </c>
      <c r="R40" s="39" t="str">
        <f t="shared" si="9"/>
        <v>Sim</v>
      </c>
      <c r="S40" s="84">
        <f t="shared" si="10"/>
        <v>1.7900000000000001E-3</v>
      </c>
      <c r="T40" s="85">
        <f t="shared" si="11"/>
        <v>1</v>
      </c>
      <c r="U40" s="86"/>
    </row>
    <row r="41" spans="1:21" s="58" customFormat="1" ht="37.5" customHeight="1" x14ac:dyDescent="0.35">
      <c r="A41" s="428" t="s">
        <v>2400</v>
      </c>
      <c r="B41" s="326" t="s">
        <v>2050</v>
      </c>
      <c r="C41" s="326"/>
      <c r="D41" s="46" t="s">
        <v>2359</v>
      </c>
      <c r="E41" s="383" t="s">
        <v>2381</v>
      </c>
      <c r="F41" s="2" t="str">
        <f t="shared" si="6"/>
        <v>P62C-PPGMII-P62-CAM--1175P/2024</v>
      </c>
      <c r="G41" s="79" t="s">
        <v>774</v>
      </c>
      <c r="H41" s="80" t="s">
        <v>775</v>
      </c>
      <c r="I41" s="340">
        <v>391.38</v>
      </c>
      <c r="J41" s="81">
        <f t="shared" si="7"/>
        <v>0.39138000000000001</v>
      </c>
      <c r="K41" s="82">
        <v>1</v>
      </c>
      <c r="L41" s="82" t="s">
        <v>2466</v>
      </c>
      <c r="M41" s="25">
        <v>45896</v>
      </c>
      <c r="N41" s="83">
        <v>35</v>
      </c>
      <c r="O41" s="327"/>
      <c r="P41" s="83" t="str">
        <f t="shared" si="8"/>
        <v/>
      </c>
      <c r="Q41" s="83">
        <v>2025</v>
      </c>
      <c r="R41" s="39" t="str">
        <f t="shared" si="9"/>
        <v>Não</v>
      </c>
      <c r="S41" s="84">
        <f t="shared" si="10"/>
        <v>0</v>
      </c>
      <c r="T41" s="85">
        <f t="shared" si="11"/>
        <v>0</v>
      </c>
      <c r="U41" s="86"/>
    </row>
    <row r="42" spans="1:21" s="58" customFormat="1" ht="37.5" customHeight="1" x14ac:dyDescent="0.35">
      <c r="A42" s="428" t="s">
        <v>2399</v>
      </c>
      <c r="B42" s="46" t="s">
        <v>2051</v>
      </c>
      <c r="C42" s="326"/>
      <c r="D42" s="46" t="s">
        <v>2385</v>
      </c>
      <c r="E42" s="383" t="s">
        <v>2384</v>
      </c>
      <c r="F42" s="2" t="str">
        <f t="shared" si="6"/>
        <v>P52A-INSUP-P52--1591P/2024</v>
      </c>
      <c r="G42" s="79" t="s">
        <v>774</v>
      </c>
      <c r="H42" s="80" t="s">
        <v>775</v>
      </c>
      <c r="I42" s="340">
        <v>23.18</v>
      </c>
      <c r="J42" s="81">
        <f t="shared" si="7"/>
        <v>2.3179999999999999E-2</v>
      </c>
      <c r="K42" s="82">
        <v>1</v>
      </c>
      <c r="L42" s="82" t="s">
        <v>2466</v>
      </c>
      <c r="M42" s="25">
        <v>45899</v>
      </c>
      <c r="N42" s="83">
        <v>35</v>
      </c>
      <c r="O42" s="327"/>
      <c r="P42" s="83" t="str">
        <f t="shared" si="8"/>
        <v/>
      </c>
      <c r="Q42" s="83">
        <v>2025</v>
      </c>
      <c r="R42" s="39" t="str">
        <f t="shared" si="9"/>
        <v>Não</v>
      </c>
      <c r="S42" s="84">
        <f t="shared" si="10"/>
        <v>0</v>
      </c>
      <c r="T42" s="85">
        <f t="shared" si="11"/>
        <v>0</v>
      </c>
      <c r="U42" s="86"/>
    </row>
    <row r="43" spans="1:21" s="58" customFormat="1" ht="37.5" customHeight="1" x14ac:dyDescent="0.35">
      <c r="A43" s="428" t="s">
        <v>2402</v>
      </c>
      <c r="B43" s="326" t="s">
        <v>1012</v>
      </c>
      <c r="C43" s="326"/>
      <c r="D43" s="46" t="s">
        <v>2394</v>
      </c>
      <c r="E43" s="383" t="s">
        <v>2396</v>
      </c>
      <c r="F43" s="2" t="str">
        <f t="shared" si="6"/>
        <v>P62P-PPGMII-P62-PAR--1429P/2025</v>
      </c>
      <c r="G43" s="79" t="s">
        <v>774</v>
      </c>
      <c r="H43" s="80" t="s">
        <v>775</v>
      </c>
      <c r="I43" s="340">
        <v>10.582000000000001</v>
      </c>
      <c r="J43" s="81">
        <f t="shared" si="7"/>
        <v>1.0582000000000001E-2</v>
      </c>
      <c r="K43" s="82">
        <v>1</v>
      </c>
      <c r="L43" s="82" t="s">
        <v>2466</v>
      </c>
      <c r="M43" s="25">
        <v>45896</v>
      </c>
      <c r="N43" s="92">
        <v>35</v>
      </c>
      <c r="O43" s="327"/>
      <c r="P43" s="83" t="str">
        <f t="shared" si="8"/>
        <v/>
      </c>
      <c r="Q43" s="83">
        <v>2025</v>
      </c>
      <c r="R43" s="39" t="str">
        <f t="shared" si="9"/>
        <v>Não</v>
      </c>
      <c r="S43" s="84">
        <f t="shared" si="10"/>
        <v>0</v>
      </c>
      <c r="T43" s="85">
        <f t="shared" si="11"/>
        <v>0</v>
      </c>
      <c r="U43" s="86"/>
    </row>
    <row r="44" spans="1:21" s="58" customFormat="1" ht="37.5" customHeight="1" x14ac:dyDescent="0.35">
      <c r="A44" s="676" t="s">
        <v>81</v>
      </c>
      <c r="B44" s="326" t="s">
        <v>1011</v>
      </c>
      <c r="C44" s="326"/>
      <c r="D44" s="326" t="s">
        <v>2438</v>
      </c>
      <c r="E44" s="383" t="s">
        <v>2414</v>
      </c>
      <c r="F44" s="2" t="str">
        <f t="shared" si="6"/>
        <v xml:space="preserve">P31-PPGMII-P31-CAM--0088P/2025 </v>
      </c>
      <c r="G44" s="79" t="s">
        <v>774</v>
      </c>
      <c r="H44" s="80" t="s">
        <v>775</v>
      </c>
      <c r="I44" s="340">
        <v>101.5</v>
      </c>
      <c r="J44" s="81">
        <f t="shared" si="7"/>
        <v>0.10150000000000001</v>
      </c>
      <c r="K44" s="82">
        <v>1</v>
      </c>
      <c r="L44" s="82" t="s">
        <v>2466</v>
      </c>
      <c r="M44" s="14">
        <v>45894</v>
      </c>
      <c r="N44" s="83">
        <v>35</v>
      </c>
      <c r="O44" s="327"/>
      <c r="P44" s="83" t="str">
        <f t="shared" si="8"/>
        <v/>
      </c>
      <c r="Q44" s="83">
        <v>2025</v>
      </c>
      <c r="R44" s="39" t="str">
        <f t="shared" si="9"/>
        <v>Não</v>
      </c>
      <c r="S44" s="84">
        <f t="shared" si="10"/>
        <v>0</v>
      </c>
      <c r="T44" s="85">
        <f t="shared" si="11"/>
        <v>0</v>
      </c>
      <c r="U44" s="86"/>
    </row>
    <row r="45" spans="1:21" s="58" customFormat="1" ht="37.5" customHeight="1" x14ac:dyDescent="0.35">
      <c r="A45" s="676" t="s">
        <v>81</v>
      </c>
      <c r="B45" s="326" t="s">
        <v>1011</v>
      </c>
      <c r="C45" s="326"/>
      <c r="D45" s="326" t="s">
        <v>2444</v>
      </c>
      <c r="E45" s="383" t="s">
        <v>2423</v>
      </c>
      <c r="F45" s="2" t="str">
        <f t="shared" si="6"/>
        <v xml:space="preserve">P31-PPGMII-P31-CAM--0157/2025 </v>
      </c>
      <c r="G45" s="79" t="s">
        <v>774</v>
      </c>
      <c r="H45" s="80" t="s">
        <v>775</v>
      </c>
      <c r="I45" s="340">
        <v>6.75</v>
      </c>
      <c r="J45" s="81">
        <f t="shared" si="7"/>
        <v>6.7499999999999999E-3</v>
      </c>
      <c r="K45" s="82">
        <v>1</v>
      </c>
      <c r="L45" s="82" t="s">
        <v>2466</v>
      </c>
      <c r="M45" s="14">
        <v>45897</v>
      </c>
      <c r="N45" s="92">
        <v>35</v>
      </c>
      <c r="O45" s="327"/>
      <c r="P45" s="83" t="str">
        <f t="shared" si="8"/>
        <v/>
      </c>
      <c r="Q45" s="83">
        <v>2025</v>
      </c>
      <c r="R45" s="39" t="str">
        <f t="shared" si="9"/>
        <v>Não</v>
      </c>
      <c r="S45" s="84">
        <f t="shared" si="10"/>
        <v>0</v>
      </c>
      <c r="T45" s="85">
        <f t="shared" si="11"/>
        <v>0</v>
      </c>
      <c r="U45" s="86"/>
    </row>
    <row r="46" spans="1:21" s="58" customFormat="1" ht="37.5" customHeight="1" x14ac:dyDescent="0.35">
      <c r="A46" s="676" t="s">
        <v>81</v>
      </c>
      <c r="B46" s="326" t="s">
        <v>1011</v>
      </c>
      <c r="C46" s="326"/>
      <c r="D46" s="326" t="s">
        <v>2444</v>
      </c>
      <c r="E46" s="383" t="s">
        <v>2424</v>
      </c>
      <c r="F46" s="2" t="str">
        <f t="shared" si="6"/>
        <v xml:space="preserve">P31-PPGMII-P31-CAM--0157/2025 </v>
      </c>
      <c r="G46" s="79" t="s">
        <v>774</v>
      </c>
      <c r="H46" s="80" t="s">
        <v>775</v>
      </c>
      <c r="I46" s="340">
        <v>36.43</v>
      </c>
      <c r="J46" s="81">
        <f t="shared" si="7"/>
        <v>3.6429999999999997E-2</v>
      </c>
      <c r="K46" s="82">
        <v>1</v>
      </c>
      <c r="L46" s="82" t="s">
        <v>2466</v>
      </c>
      <c r="M46" s="14">
        <v>45897</v>
      </c>
      <c r="N46" s="83">
        <v>35</v>
      </c>
      <c r="O46" s="327"/>
      <c r="P46" s="83" t="str">
        <f t="shared" si="8"/>
        <v/>
      </c>
      <c r="Q46" s="83">
        <v>2025</v>
      </c>
      <c r="R46" s="39" t="str">
        <f t="shared" si="9"/>
        <v>Não</v>
      </c>
      <c r="S46" s="84">
        <f t="shared" si="10"/>
        <v>0</v>
      </c>
      <c r="T46" s="85">
        <f t="shared" si="11"/>
        <v>0</v>
      </c>
      <c r="U46" s="86"/>
    </row>
    <row r="47" spans="1:21" s="58" customFormat="1" ht="37.5" customHeight="1" x14ac:dyDescent="0.35">
      <c r="A47" s="676" t="s">
        <v>557</v>
      </c>
      <c r="B47" s="326" t="s">
        <v>2050</v>
      </c>
      <c r="C47" s="326"/>
      <c r="D47" s="326" t="s">
        <v>2445</v>
      </c>
      <c r="E47" s="383" t="s">
        <v>2425</v>
      </c>
      <c r="F47" s="2" t="str">
        <f t="shared" si="6"/>
        <v xml:space="preserve">P62-PPGMII-P62-CAM--0961P/2024 </v>
      </c>
      <c r="G47" s="79" t="s">
        <v>774</v>
      </c>
      <c r="H47" s="80" t="s">
        <v>775</v>
      </c>
      <c r="I47" s="340">
        <v>26.193999999999999</v>
      </c>
      <c r="J47" s="81">
        <f t="shared" si="7"/>
        <v>2.6193999999999999E-2</v>
      </c>
      <c r="K47" s="82">
        <v>1</v>
      </c>
      <c r="L47" s="82" t="s">
        <v>2466</v>
      </c>
      <c r="M47" s="14">
        <v>45897</v>
      </c>
      <c r="N47" s="92">
        <v>35</v>
      </c>
      <c r="O47" s="327"/>
      <c r="P47" s="83" t="str">
        <f t="shared" si="8"/>
        <v/>
      </c>
      <c r="Q47" s="83">
        <v>2025</v>
      </c>
      <c r="R47" s="39" t="str">
        <f t="shared" si="9"/>
        <v>Não</v>
      </c>
      <c r="S47" s="84">
        <f t="shared" si="10"/>
        <v>0</v>
      </c>
      <c r="T47" s="85">
        <f t="shared" si="11"/>
        <v>0</v>
      </c>
      <c r="U47" s="86"/>
    </row>
    <row r="48" spans="1:21" s="58" customFormat="1" ht="37.5" customHeight="1" x14ac:dyDescent="0.35">
      <c r="A48" s="676" t="s">
        <v>557</v>
      </c>
      <c r="B48" s="326" t="s">
        <v>2050</v>
      </c>
      <c r="C48" s="326"/>
      <c r="D48" s="326" t="s">
        <v>2445</v>
      </c>
      <c r="E48" s="383" t="s">
        <v>2426</v>
      </c>
      <c r="F48" s="2" t="str">
        <f t="shared" si="6"/>
        <v xml:space="preserve">P62-PPGMII-P62-CAM--0961P/2024 </v>
      </c>
      <c r="G48" s="79" t="s">
        <v>774</v>
      </c>
      <c r="H48" s="80" t="s">
        <v>775</v>
      </c>
      <c r="I48" s="340">
        <v>98.415000000000006</v>
      </c>
      <c r="J48" s="81">
        <f t="shared" si="7"/>
        <v>9.8415000000000002E-2</v>
      </c>
      <c r="K48" s="82">
        <v>1</v>
      </c>
      <c r="L48" s="82" t="s">
        <v>2466</v>
      </c>
      <c r="M48" s="14">
        <v>45897</v>
      </c>
      <c r="N48" s="83">
        <v>35</v>
      </c>
      <c r="O48" s="327"/>
      <c r="P48" s="83" t="str">
        <f t="shared" si="8"/>
        <v/>
      </c>
      <c r="Q48" s="83">
        <v>2025</v>
      </c>
      <c r="R48" s="39" t="str">
        <f t="shared" si="9"/>
        <v>Não</v>
      </c>
      <c r="S48" s="84">
        <f t="shared" si="10"/>
        <v>0</v>
      </c>
      <c r="T48" s="85">
        <f t="shared" si="11"/>
        <v>0</v>
      </c>
      <c r="U48" s="86"/>
    </row>
    <row r="49" spans="1:21" s="58" customFormat="1" ht="37.5" customHeight="1" x14ac:dyDescent="0.35">
      <c r="A49" s="676" t="s">
        <v>557</v>
      </c>
      <c r="B49" s="326" t="s">
        <v>2050</v>
      </c>
      <c r="C49" s="326"/>
      <c r="D49" s="326" t="s">
        <v>2446</v>
      </c>
      <c r="E49" s="383" t="s">
        <v>2427</v>
      </c>
      <c r="F49" s="2" t="str">
        <f t="shared" si="6"/>
        <v xml:space="preserve">P62-PPGMII-P62-CAM--1464P/2025 </v>
      </c>
      <c r="G49" s="79" t="s">
        <v>774</v>
      </c>
      <c r="H49" s="80" t="s">
        <v>775</v>
      </c>
      <c r="I49" s="340">
        <v>26.021000000000001</v>
      </c>
      <c r="J49" s="81">
        <f t="shared" si="7"/>
        <v>2.6021000000000002E-2</v>
      </c>
      <c r="K49" s="82">
        <v>1</v>
      </c>
      <c r="L49" s="82" t="s">
        <v>2466</v>
      </c>
      <c r="M49" s="14">
        <v>45897</v>
      </c>
      <c r="N49" s="92">
        <v>35</v>
      </c>
      <c r="O49" s="327"/>
      <c r="P49" s="83" t="str">
        <f t="shared" si="8"/>
        <v/>
      </c>
      <c r="Q49" s="83">
        <v>2025</v>
      </c>
      <c r="R49" s="39" t="str">
        <f t="shared" si="9"/>
        <v>Não</v>
      </c>
      <c r="S49" s="84">
        <f t="shared" si="10"/>
        <v>0</v>
      </c>
      <c r="T49" s="85">
        <f t="shared" si="11"/>
        <v>0</v>
      </c>
      <c r="U49" s="86"/>
    </row>
    <row r="50" spans="1:21" s="58" customFormat="1" ht="37.5" customHeight="1" x14ac:dyDescent="0.35">
      <c r="A50" s="676" t="s">
        <v>557</v>
      </c>
      <c r="B50" s="326" t="s">
        <v>2050</v>
      </c>
      <c r="C50" s="326"/>
      <c r="D50" s="326" t="s">
        <v>2446</v>
      </c>
      <c r="E50" s="383" t="s">
        <v>2428</v>
      </c>
      <c r="F50" s="2" t="str">
        <f t="shared" si="6"/>
        <v xml:space="preserve">P62-PPGMII-P62-CAM--1464P/2025 </v>
      </c>
      <c r="G50" s="79" t="s">
        <v>774</v>
      </c>
      <c r="H50" s="80" t="s">
        <v>775</v>
      </c>
      <c r="I50" s="340">
        <v>26.021000000000001</v>
      </c>
      <c r="J50" s="81">
        <f t="shared" si="7"/>
        <v>2.6021000000000002E-2</v>
      </c>
      <c r="K50" s="82">
        <v>1</v>
      </c>
      <c r="L50" s="82" t="s">
        <v>2466</v>
      </c>
      <c r="M50" s="14">
        <v>45897</v>
      </c>
      <c r="N50" s="83">
        <v>35</v>
      </c>
      <c r="O50" s="327"/>
      <c r="P50" s="83" t="str">
        <f t="shared" si="8"/>
        <v/>
      </c>
      <c r="Q50" s="83">
        <v>2025</v>
      </c>
      <c r="R50" s="39" t="str">
        <f t="shared" si="9"/>
        <v>Não</v>
      </c>
      <c r="S50" s="84">
        <f t="shared" si="10"/>
        <v>0</v>
      </c>
      <c r="T50" s="85">
        <f t="shared" si="11"/>
        <v>0</v>
      </c>
      <c r="U50" s="86"/>
    </row>
    <row r="51" spans="1:21" s="58" customFormat="1" ht="37.5" customHeight="1" x14ac:dyDescent="0.35">
      <c r="A51" s="676" t="s">
        <v>557</v>
      </c>
      <c r="B51" s="326" t="s">
        <v>2050</v>
      </c>
      <c r="C51" s="326"/>
      <c r="D51" s="326" t="s">
        <v>2447</v>
      </c>
      <c r="E51" s="383" t="s">
        <v>2429</v>
      </c>
      <c r="F51" s="2" t="str">
        <f t="shared" si="6"/>
        <v xml:space="preserve">P62-PPGMII-P62-CAM--2030P/2024 </v>
      </c>
      <c r="G51" s="79" t="s">
        <v>774</v>
      </c>
      <c r="H51" s="80" t="s">
        <v>775</v>
      </c>
      <c r="I51" s="340">
        <v>5.83</v>
      </c>
      <c r="J51" s="81">
        <f t="shared" si="7"/>
        <v>5.8300000000000001E-3</v>
      </c>
      <c r="K51" s="82">
        <v>1</v>
      </c>
      <c r="L51" s="82" t="s">
        <v>2466</v>
      </c>
      <c r="M51" s="14">
        <v>45897</v>
      </c>
      <c r="N51" s="92">
        <v>35</v>
      </c>
      <c r="O51" s="327"/>
      <c r="P51" s="83" t="str">
        <f t="shared" si="8"/>
        <v/>
      </c>
      <c r="Q51" s="83">
        <v>2025</v>
      </c>
      <c r="R51" s="39" t="str">
        <f t="shared" si="9"/>
        <v>Não</v>
      </c>
      <c r="S51" s="84">
        <f t="shared" si="10"/>
        <v>0</v>
      </c>
      <c r="T51" s="85">
        <f t="shared" si="11"/>
        <v>0</v>
      </c>
      <c r="U51" s="86"/>
    </row>
    <row r="52" spans="1:21" s="58" customFormat="1" ht="37.5" customHeight="1" x14ac:dyDescent="0.35">
      <c r="A52" s="676" t="s">
        <v>557</v>
      </c>
      <c r="B52" s="326" t="s">
        <v>2050</v>
      </c>
      <c r="C52" s="326"/>
      <c r="D52" s="326" t="s">
        <v>2448</v>
      </c>
      <c r="E52" s="383" t="s">
        <v>2430</v>
      </c>
      <c r="F52" s="2" t="str">
        <f t="shared" si="6"/>
        <v xml:space="preserve">P62-PPGMII-P62-CAM--2131P/2024 </v>
      </c>
      <c r="G52" s="79" t="s">
        <v>774</v>
      </c>
      <c r="H52" s="80" t="s">
        <v>775</v>
      </c>
      <c r="I52" s="340">
        <v>7.1870000000000003</v>
      </c>
      <c r="J52" s="81">
        <f t="shared" si="7"/>
        <v>7.1870000000000007E-3</v>
      </c>
      <c r="K52" s="82">
        <v>1</v>
      </c>
      <c r="L52" s="82" t="s">
        <v>2466</v>
      </c>
      <c r="M52" s="14">
        <v>45897</v>
      </c>
      <c r="N52" s="83">
        <v>35</v>
      </c>
      <c r="O52" s="327"/>
      <c r="P52" s="83" t="str">
        <f t="shared" si="8"/>
        <v/>
      </c>
      <c r="Q52" s="83">
        <v>2025</v>
      </c>
      <c r="R52" s="39" t="str">
        <f t="shared" si="9"/>
        <v>Não</v>
      </c>
      <c r="S52" s="84">
        <f t="shared" si="10"/>
        <v>0</v>
      </c>
      <c r="T52" s="85">
        <f t="shared" si="11"/>
        <v>0</v>
      </c>
      <c r="U52" s="86"/>
    </row>
    <row r="53" spans="1:21" s="58" customFormat="1" ht="37.5" customHeight="1" x14ac:dyDescent="0.35">
      <c r="A53" s="676" t="s">
        <v>557</v>
      </c>
      <c r="B53" s="326" t="s">
        <v>2050</v>
      </c>
      <c r="C53" s="326"/>
      <c r="D53" s="326" t="s">
        <v>2448</v>
      </c>
      <c r="E53" s="383" t="s">
        <v>2431</v>
      </c>
      <c r="F53" s="2" t="str">
        <f t="shared" si="6"/>
        <v xml:space="preserve">P62-PPGMII-P62-CAM--2131P/2024 </v>
      </c>
      <c r="G53" s="79" t="s">
        <v>774</v>
      </c>
      <c r="H53" s="80" t="s">
        <v>775</v>
      </c>
      <c r="I53" s="340">
        <v>16.498999999999999</v>
      </c>
      <c r="J53" s="81">
        <f t="shared" si="7"/>
        <v>1.6499E-2</v>
      </c>
      <c r="K53" s="82">
        <v>1</v>
      </c>
      <c r="L53" s="82" t="s">
        <v>2466</v>
      </c>
      <c r="M53" s="14">
        <v>45897</v>
      </c>
      <c r="N53" s="92">
        <v>35</v>
      </c>
      <c r="O53" s="327"/>
      <c r="P53" s="83" t="str">
        <f t="shared" si="8"/>
        <v/>
      </c>
      <c r="Q53" s="83">
        <v>2025</v>
      </c>
      <c r="R53" s="39" t="str">
        <f t="shared" si="9"/>
        <v>Não</v>
      </c>
      <c r="S53" s="84">
        <f t="shared" si="10"/>
        <v>0</v>
      </c>
      <c r="T53" s="85">
        <f t="shared" si="11"/>
        <v>0</v>
      </c>
      <c r="U53" s="86"/>
    </row>
    <row r="54" spans="1:21" s="58" customFormat="1" ht="37.5" customHeight="1" x14ac:dyDescent="0.35">
      <c r="A54" s="676" t="s">
        <v>81</v>
      </c>
      <c r="B54" s="326" t="s">
        <v>1011</v>
      </c>
      <c r="C54" s="326"/>
      <c r="D54" s="326" t="s">
        <v>2449</v>
      </c>
      <c r="E54" s="383" t="s">
        <v>2432</v>
      </c>
      <c r="F54" s="2" t="str">
        <f t="shared" si="6"/>
        <v xml:space="preserve">P31-PPGMII-P31-CAM--1110P/2025 </v>
      </c>
      <c r="G54" s="79" t="s">
        <v>774</v>
      </c>
      <c r="H54" s="80" t="s">
        <v>775</v>
      </c>
      <c r="I54" s="340">
        <v>193.20099999999999</v>
      </c>
      <c r="J54" s="81">
        <f t="shared" si="7"/>
        <v>0.19320099999999998</v>
      </c>
      <c r="K54" s="82">
        <v>1</v>
      </c>
      <c r="L54" s="82" t="s">
        <v>2466</v>
      </c>
      <c r="M54" s="14">
        <v>45899</v>
      </c>
      <c r="N54" s="114">
        <v>35</v>
      </c>
      <c r="O54" s="327"/>
      <c r="P54" s="83" t="str">
        <f t="shared" si="8"/>
        <v/>
      </c>
      <c r="Q54" s="83">
        <v>2025</v>
      </c>
      <c r="R54" s="39" t="str">
        <f t="shared" si="9"/>
        <v>Não</v>
      </c>
      <c r="S54" s="84">
        <f t="shared" si="10"/>
        <v>0</v>
      </c>
      <c r="T54" s="85">
        <f t="shared" si="11"/>
        <v>0</v>
      </c>
      <c r="U54" s="86"/>
    </row>
    <row r="55" spans="1:21" s="58" customFormat="1" ht="37.5" customHeight="1" x14ac:dyDescent="0.35">
      <c r="A55" s="676" t="s">
        <v>81</v>
      </c>
      <c r="B55" s="326" t="s">
        <v>1011</v>
      </c>
      <c r="C55" s="326"/>
      <c r="D55" s="326" t="s">
        <v>2450</v>
      </c>
      <c r="E55" s="383" t="s">
        <v>2433</v>
      </c>
      <c r="F55" s="2" t="str">
        <f t="shared" si="6"/>
        <v xml:space="preserve">P31-PPGMII-P31-CAM--1573P/2025 </v>
      </c>
      <c r="G55" s="79" t="s">
        <v>774</v>
      </c>
      <c r="H55" s="80" t="s">
        <v>775</v>
      </c>
      <c r="I55" s="340">
        <v>214.65600000000001</v>
      </c>
      <c r="J55" s="81">
        <f t="shared" si="7"/>
        <v>0.21465600000000001</v>
      </c>
      <c r="K55" s="82">
        <v>1</v>
      </c>
      <c r="L55" s="82" t="s">
        <v>2466</v>
      </c>
      <c r="M55" s="14">
        <v>45899</v>
      </c>
      <c r="N55" s="92">
        <v>35</v>
      </c>
      <c r="O55" s="327"/>
      <c r="P55" s="83" t="str">
        <f t="shared" si="8"/>
        <v/>
      </c>
      <c r="Q55" s="83">
        <v>2025</v>
      </c>
      <c r="R55" s="39" t="str">
        <f t="shared" si="9"/>
        <v>Não</v>
      </c>
      <c r="S55" s="84">
        <f t="shared" si="10"/>
        <v>0</v>
      </c>
      <c r="T55" s="85">
        <f t="shared" si="11"/>
        <v>0</v>
      </c>
      <c r="U55" s="86"/>
    </row>
    <row r="56" spans="1:21" s="58" customFormat="1" ht="37.5" customHeight="1" x14ac:dyDescent="0.35">
      <c r="A56" s="676" t="s">
        <v>81</v>
      </c>
      <c r="B56" s="326" t="s">
        <v>1011</v>
      </c>
      <c r="C56" s="326"/>
      <c r="D56" s="326" t="s">
        <v>2450</v>
      </c>
      <c r="E56" s="383" t="s">
        <v>2451</v>
      </c>
      <c r="F56" s="2" t="str">
        <f t="shared" ref="F56:F98" si="12">CONCATENATE(A56,"-",B56,"-",C56,"-",D56)</f>
        <v xml:space="preserve">P31-PPGMII-P31-CAM--1573P/2025 </v>
      </c>
      <c r="G56" s="79" t="s">
        <v>774</v>
      </c>
      <c r="H56" s="80" t="s">
        <v>775</v>
      </c>
      <c r="I56" s="340">
        <v>577.86400000000003</v>
      </c>
      <c r="J56" s="81">
        <f t="shared" ref="J56:J98" si="13">I56/1000</f>
        <v>0.57786400000000004</v>
      </c>
      <c r="K56" s="82">
        <v>1</v>
      </c>
      <c r="L56" s="82" t="s">
        <v>2466</v>
      </c>
      <c r="M56" s="14">
        <v>45899</v>
      </c>
      <c r="N56" s="83">
        <v>35</v>
      </c>
      <c r="O56" s="327"/>
      <c r="P56" s="83" t="str">
        <f t="shared" ref="P56:P98" si="14">IF(O56="","",WEEKNUM(O56,21))</f>
        <v/>
      </c>
      <c r="Q56" s="83">
        <v>2025</v>
      </c>
      <c r="R56" s="39" t="str">
        <f t="shared" ref="R56:R98" si="15">IF(Q56&lt;=O56,"Sim","Não")</f>
        <v>Não</v>
      </c>
      <c r="S56" s="84">
        <f t="shared" ref="S56:S98" si="16">IF(R56="Não",0,J56)</f>
        <v>0</v>
      </c>
      <c r="T56" s="85">
        <f t="shared" ref="T56:T98" si="17">IF(R56="Não",0,K56)</f>
        <v>0</v>
      </c>
      <c r="U56" s="86"/>
    </row>
    <row r="57" spans="1:21" s="58" customFormat="1" ht="37.5" customHeight="1" x14ac:dyDescent="0.35">
      <c r="A57" s="676" t="s">
        <v>557</v>
      </c>
      <c r="B57" s="326" t="s">
        <v>2050</v>
      </c>
      <c r="C57" s="326"/>
      <c r="D57" s="326" t="s">
        <v>2452</v>
      </c>
      <c r="E57" s="383" t="s">
        <v>2434</v>
      </c>
      <c r="F57" s="2" t="str">
        <f t="shared" si="12"/>
        <v xml:space="preserve">P62-PPGMII-P62-CAM--1909P/2024 </v>
      </c>
      <c r="G57" s="79" t="s">
        <v>774</v>
      </c>
      <c r="H57" s="80" t="s">
        <v>775</v>
      </c>
      <c r="I57" s="340">
        <v>14.427</v>
      </c>
      <c r="J57" s="81">
        <f t="shared" si="13"/>
        <v>1.4426999999999999E-2</v>
      </c>
      <c r="K57" s="82">
        <v>1</v>
      </c>
      <c r="L57" s="82" t="s">
        <v>2466</v>
      </c>
      <c r="M57" s="14">
        <v>45899</v>
      </c>
      <c r="N57" s="92">
        <v>35</v>
      </c>
      <c r="O57" s="327"/>
      <c r="P57" s="83" t="str">
        <f t="shared" si="14"/>
        <v/>
      </c>
      <c r="Q57" s="83">
        <v>2025</v>
      </c>
      <c r="R57" s="39" t="str">
        <f t="shared" si="15"/>
        <v>Não</v>
      </c>
      <c r="S57" s="84">
        <f t="shared" si="16"/>
        <v>0</v>
      </c>
      <c r="T57" s="85">
        <f t="shared" si="17"/>
        <v>0</v>
      </c>
      <c r="U57" s="86"/>
    </row>
    <row r="58" spans="1:21" s="58" customFormat="1" ht="37.5" customHeight="1" x14ac:dyDescent="0.35">
      <c r="A58" s="676" t="s">
        <v>557</v>
      </c>
      <c r="B58" s="326" t="s">
        <v>2050</v>
      </c>
      <c r="C58" s="326"/>
      <c r="D58" s="326" t="s">
        <v>2452</v>
      </c>
      <c r="E58" s="383" t="s">
        <v>2435</v>
      </c>
      <c r="F58" s="2" t="str">
        <f t="shared" si="12"/>
        <v xml:space="preserve">P62-PPGMII-P62-CAM--1909P/2024 </v>
      </c>
      <c r="G58" s="79" t="s">
        <v>774</v>
      </c>
      <c r="H58" s="80" t="s">
        <v>775</v>
      </c>
      <c r="I58" s="340">
        <v>0.53900000000000003</v>
      </c>
      <c r="J58" s="81">
        <f t="shared" si="13"/>
        <v>5.3899999999999998E-4</v>
      </c>
      <c r="K58" s="82">
        <v>1</v>
      </c>
      <c r="L58" s="82" t="s">
        <v>2466</v>
      </c>
      <c r="M58" s="14">
        <v>45899</v>
      </c>
      <c r="N58" s="83">
        <v>35</v>
      </c>
      <c r="O58" s="327"/>
      <c r="P58" s="83" t="str">
        <f t="shared" si="14"/>
        <v/>
      </c>
      <c r="Q58" s="83">
        <v>2025</v>
      </c>
      <c r="R58" s="39" t="str">
        <f t="shared" si="15"/>
        <v>Não</v>
      </c>
      <c r="S58" s="84">
        <f t="shared" si="16"/>
        <v>0</v>
      </c>
      <c r="T58" s="85">
        <f t="shared" si="17"/>
        <v>0</v>
      </c>
      <c r="U58" s="86"/>
    </row>
    <row r="59" spans="1:21" s="58" customFormat="1" ht="37.5" customHeight="1" x14ac:dyDescent="0.35">
      <c r="A59" s="428" t="s">
        <v>557</v>
      </c>
      <c r="B59" s="310" t="s">
        <v>2050</v>
      </c>
      <c r="C59" s="337">
        <v>2028716878</v>
      </c>
      <c r="D59" s="539" t="s">
        <v>1463</v>
      </c>
      <c r="E59" s="339" t="s">
        <v>2409</v>
      </c>
      <c r="F59" s="87" t="str">
        <f t="shared" si="12"/>
        <v>P62-PPGMII-P62-CAM-2028716878-1962P/2024</v>
      </c>
      <c r="G59" s="97" t="s">
        <v>777</v>
      </c>
      <c r="H59" s="89" t="s">
        <v>778</v>
      </c>
      <c r="I59" s="340">
        <v>212.667</v>
      </c>
      <c r="J59" s="90">
        <f t="shared" si="13"/>
        <v>0.21266699999999999</v>
      </c>
      <c r="K59" s="82">
        <v>1</v>
      </c>
      <c r="L59" s="82" t="s">
        <v>2466</v>
      </c>
      <c r="M59" s="12">
        <v>45896</v>
      </c>
      <c r="N59" s="92">
        <v>35</v>
      </c>
      <c r="O59" s="331"/>
      <c r="P59" s="83" t="str">
        <f t="shared" si="14"/>
        <v/>
      </c>
      <c r="Q59" s="92">
        <v>2025</v>
      </c>
      <c r="R59" s="93" t="str">
        <f t="shared" si="15"/>
        <v>Não</v>
      </c>
      <c r="S59" s="94">
        <f t="shared" si="16"/>
        <v>0</v>
      </c>
      <c r="T59" s="95">
        <f t="shared" si="17"/>
        <v>0</v>
      </c>
      <c r="U59" s="96"/>
    </row>
    <row r="60" spans="1:21" s="58" customFormat="1" ht="37.5" customHeight="1" x14ac:dyDescent="0.35">
      <c r="A60" s="428" t="s">
        <v>880</v>
      </c>
      <c r="B60" s="310" t="s">
        <v>2189</v>
      </c>
      <c r="C60" s="337"/>
      <c r="D60" s="539" t="s">
        <v>1915</v>
      </c>
      <c r="E60" s="339" t="s">
        <v>1800</v>
      </c>
      <c r="F60" s="2" t="str">
        <f t="shared" si="12"/>
        <v>P52-PPGMII-P52--0531P/2025</v>
      </c>
      <c r="G60" s="98" t="s">
        <v>777</v>
      </c>
      <c r="H60" s="80" t="s">
        <v>778</v>
      </c>
      <c r="I60" s="340">
        <v>94.438000000000002</v>
      </c>
      <c r="J60" s="81">
        <f t="shared" si="13"/>
        <v>9.4438000000000008E-2</v>
      </c>
      <c r="K60" s="82">
        <v>1</v>
      </c>
      <c r="L60" s="82" t="s">
        <v>2466</v>
      </c>
      <c r="M60" s="25">
        <v>45899</v>
      </c>
      <c r="N60" s="83">
        <v>35</v>
      </c>
      <c r="O60" s="331"/>
      <c r="P60" s="83" t="str">
        <f t="shared" si="14"/>
        <v/>
      </c>
      <c r="Q60" s="83">
        <v>2025</v>
      </c>
      <c r="R60" s="39" t="str">
        <f t="shared" si="15"/>
        <v>Não</v>
      </c>
      <c r="S60" s="84">
        <f t="shared" si="16"/>
        <v>0</v>
      </c>
      <c r="T60" s="85">
        <f t="shared" si="17"/>
        <v>0</v>
      </c>
      <c r="U60" s="86"/>
    </row>
    <row r="61" spans="1:21" s="58" customFormat="1" ht="37.5" customHeight="1" x14ac:dyDescent="0.35">
      <c r="A61" s="428" t="s">
        <v>557</v>
      </c>
      <c r="B61" s="310" t="s">
        <v>2050</v>
      </c>
      <c r="C61" s="337"/>
      <c r="D61" s="539" t="s">
        <v>1917</v>
      </c>
      <c r="E61" s="339" t="s">
        <v>2436</v>
      </c>
      <c r="F61" s="87" t="str">
        <f t="shared" si="12"/>
        <v>P62-PPGMII-P62-CAM--1187P/2024</v>
      </c>
      <c r="G61" s="97" t="s">
        <v>777</v>
      </c>
      <c r="H61" s="89" t="s">
        <v>778</v>
      </c>
      <c r="I61" s="340">
        <v>19.600000000000001</v>
      </c>
      <c r="J61" s="90">
        <f t="shared" si="13"/>
        <v>1.9600000000000003E-2</v>
      </c>
      <c r="K61" s="82">
        <v>1</v>
      </c>
      <c r="L61" s="82" t="s">
        <v>2466</v>
      </c>
      <c r="M61" s="14">
        <v>45897</v>
      </c>
      <c r="N61" s="92">
        <v>35</v>
      </c>
      <c r="O61" s="331"/>
      <c r="P61" s="83" t="str">
        <f t="shared" si="14"/>
        <v/>
      </c>
      <c r="Q61" s="92">
        <v>2025</v>
      </c>
      <c r="R61" s="93" t="str">
        <f t="shared" si="15"/>
        <v>Não</v>
      </c>
      <c r="S61" s="94">
        <f t="shared" si="16"/>
        <v>0</v>
      </c>
      <c r="T61" s="95">
        <f t="shared" si="17"/>
        <v>0</v>
      </c>
      <c r="U61" s="96"/>
    </row>
    <row r="62" spans="1:21" s="58" customFormat="1" ht="37.5" customHeight="1" x14ac:dyDescent="0.35">
      <c r="A62" s="428" t="s">
        <v>557</v>
      </c>
      <c r="B62" s="310" t="s">
        <v>2050</v>
      </c>
      <c r="C62" s="337"/>
      <c r="D62" s="539" t="s">
        <v>1917</v>
      </c>
      <c r="E62" s="339" t="s">
        <v>2437</v>
      </c>
      <c r="F62" s="2" t="str">
        <f t="shared" si="12"/>
        <v>P62-PPGMII-P62-CAM--1187P/2024</v>
      </c>
      <c r="G62" s="98" t="s">
        <v>777</v>
      </c>
      <c r="H62" s="80" t="s">
        <v>778</v>
      </c>
      <c r="I62" s="340">
        <v>128.69999999999999</v>
      </c>
      <c r="J62" s="81">
        <f t="shared" si="13"/>
        <v>0.12869999999999998</v>
      </c>
      <c r="K62" s="82">
        <v>1</v>
      </c>
      <c r="L62" s="82" t="s">
        <v>2466</v>
      </c>
      <c r="M62" s="14">
        <v>45897</v>
      </c>
      <c r="N62" s="83">
        <v>35</v>
      </c>
      <c r="O62" s="331"/>
      <c r="P62" s="83" t="str">
        <f t="shared" si="14"/>
        <v/>
      </c>
      <c r="Q62" s="83">
        <v>2025</v>
      </c>
      <c r="R62" s="39" t="str">
        <f t="shared" si="15"/>
        <v>Não</v>
      </c>
      <c r="S62" s="84">
        <f t="shared" si="16"/>
        <v>0</v>
      </c>
      <c r="T62" s="85">
        <f t="shared" si="17"/>
        <v>0</v>
      </c>
      <c r="U62" s="86"/>
    </row>
    <row r="63" spans="1:21" s="58" customFormat="1" ht="37.5" customHeight="1" x14ac:dyDescent="0.35">
      <c r="A63" s="428" t="s">
        <v>557</v>
      </c>
      <c r="B63" s="310" t="s">
        <v>1012</v>
      </c>
      <c r="C63" s="337">
        <v>2027715567</v>
      </c>
      <c r="D63" s="539" t="s">
        <v>1492</v>
      </c>
      <c r="E63" s="339" t="s">
        <v>1803</v>
      </c>
      <c r="F63" s="87" t="str">
        <f t="shared" si="12"/>
        <v>P62-PPGMII-P62-PAR-2027715567-0973P/2024</v>
      </c>
      <c r="G63" s="97" t="s">
        <v>777</v>
      </c>
      <c r="H63" s="89" t="s">
        <v>778</v>
      </c>
      <c r="I63" s="340">
        <v>101.6</v>
      </c>
      <c r="J63" s="90">
        <f t="shared" si="13"/>
        <v>0.1016</v>
      </c>
      <c r="K63" s="82">
        <v>1</v>
      </c>
      <c r="L63" s="82" t="s">
        <v>2466</v>
      </c>
      <c r="M63" s="481">
        <v>45894</v>
      </c>
      <c r="N63" s="92">
        <v>35</v>
      </c>
      <c r="O63" s="331">
        <v>45889</v>
      </c>
      <c r="P63" s="83">
        <f t="shared" si="14"/>
        <v>34</v>
      </c>
      <c r="Q63" s="92">
        <v>2025</v>
      </c>
      <c r="R63" s="93" t="str">
        <f t="shared" si="15"/>
        <v>Sim</v>
      </c>
      <c r="S63" s="94">
        <f t="shared" si="16"/>
        <v>0.1016</v>
      </c>
      <c r="T63" s="95">
        <f t="shared" si="17"/>
        <v>1</v>
      </c>
      <c r="U63" s="96"/>
    </row>
    <row r="64" spans="1:21" s="58" customFormat="1" ht="37.5" customHeight="1" x14ac:dyDescent="0.35">
      <c r="A64" s="428" t="s">
        <v>557</v>
      </c>
      <c r="B64" s="310" t="s">
        <v>1012</v>
      </c>
      <c r="C64" s="337">
        <v>2027715567</v>
      </c>
      <c r="D64" s="539" t="s">
        <v>1492</v>
      </c>
      <c r="E64" s="339" t="s">
        <v>1804</v>
      </c>
      <c r="F64" s="2" t="str">
        <f t="shared" si="12"/>
        <v>P62-PPGMII-P62-PAR-2027715567-0973P/2024</v>
      </c>
      <c r="G64" s="98" t="s">
        <v>777</v>
      </c>
      <c r="H64" s="80" t="s">
        <v>778</v>
      </c>
      <c r="I64" s="340">
        <v>92.194000000000003</v>
      </c>
      <c r="J64" s="81">
        <f t="shared" si="13"/>
        <v>9.2193999999999998E-2</v>
      </c>
      <c r="K64" s="82">
        <v>1</v>
      </c>
      <c r="L64" s="82" t="s">
        <v>2466</v>
      </c>
      <c r="M64" s="481">
        <v>45894</v>
      </c>
      <c r="N64" s="83">
        <v>35</v>
      </c>
      <c r="O64" s="331">
        <v>45889</v>
      </c>
      <c r="P64" s="83">
        <f t="shared" si="14"/>
        <v>34</v>
      </c>
      <c r="Q64" s="83">
        <v>2025</v>
      </c>
      <c r="R64" s="39" t="str">
        <f t="shared" si="15"/>
        <v>Sim</v>
      </c>
      <c r="S64" s="84">
        <f t="shared" si="16"/>
        <v>9.2193999999999998E-2</v>
      </c>
      <c r="T64" s="85">
        <f t="shared" si="17"/>
        <v>1</v>
      </c>
      <c r="U64" s="86"/>
    </row>
    <row r="65" spans="1:21" s="58" customFormat="1" ht="37.5" customHeight="1" x14ac:dyDescent="0.35">
      <c r="A65" s="428" t="s">
        <v>557</v>
      </c>
      <c r="B65" s="310" t="s">
        <v>1012</v>
      </c>
      <c r="C65" s="337">
        <v>2027715567</v>
      </c>
      <c r="D65" s="539" t="s">
        <v>1492</v>
      </c>
      <c r="E65" s="339" t="s">
        <v>1805</v>
      </c>
      <c r="F65" s="87" t="str">
        <f t="shared" si="12"/>
        <v>P62-PPGMII-P62-PAR-2027715567-0973P/2024</v>
      </c>
      <c r="G65" s="97" t="s">
        <v>777</v>
      </c>
      <c r="H65" s="89" t="s">
        <v>778</v>
      </c>
      <c r="I65" s="340">
        <v>81.44</v>
      </c>
      <c r="J65" s="90">
        <f t="shared" si="13"/>
        <v>8.1439999999999999E-2</v>
      </c>
      <c r="K65" s="82">
        <v>1</v>
      </c>
      <c r="L65" s="82" t="s">
        <v>2466</v>
      </c>
      <c r="M65" s="481">
        <v>45894</v>
      </c>
      <c r="N65" s="92">
        <v>35</v>
      </c>
      <c r="O65" s="331"/>
      <c r="P65" s="83" t="str">
        <f t="shared" si="14"/>
        <v/>
      </c>
      <c r="Q65" s="83">
        <v>2025</v>
      </c>
      <c r="R65" s="39" t="str">
        <f t="shared" si="15"/>
        <v>Não</v>
      </c>
      <c r="S65" s="84">
        <f t="shared" si="16"/>
        <v>0</v>
      </c>
      <c r="T65" s="85">
        <f t="shared" si="17"/>
        <v>0</v>
      </c>
      <c r="U65" s="86"/>
    </row>
    <row r="66" spans="1:21" s="58" customFormat="1" ht="37.5" customHeight="1" x14ac:dyDescent="0.35">
      <c r="A66" s="428" t="s">
        <v>557</v>
      </c>
      <c r="B66" s="310" t="s">
        <v>2050</v>
      </c>
      <c r="C66" s="337"/>
      <c r="D66" s="539" t="s">
        <v>1919</v>
      </c>
      <c r="E66" s="339" t="s">
        <v>1819</v>
      </c>
      <c r="F66" s="2" t="str">
        <f t="shared" si="12"/>
        <v>P62-PPGMII-P62-CAM--0686P/2024</v>
      </c>
      <c r="G66" s="98" t="s">
        <v>777</v>
      </c>
      <c r="H66" s="80" t="s">
        <v>778</v>
      </c>
      <c r="I66" s="544">
        <v>40.368000000000002</v>
      </c>
      <c r="J66" s="81">
        <f t="shared" si="13"/>
        <v>4.0368000000000001E-2</v>
      </c>
      <c r="K66" s="82">
        <v>1</v>
      </c>
      <c r="L66" s="82" t="s">
        <v>2466</v>
      </c>
      <c r="M66" s="25">
        <v>45899</v>
      </c>
      <c r="N66" s="83">
        <v>35</v>
      </c>
      <c r="O66" s="331"/>
      <c r="P66" s="83" t="str">
        <f t="shared" si="14"/>
        <v/>
      </c>
      <c r="Q66" s="92">
        <v>2025</v>
      </c>
      <c r="R66" s="93" t="str">
        <f t="shared" si="15"/>
        <v>Não</v>
      </c>
      <c r="S66" s="94">
        <f t="shared" si="16"/>
        <v>0</v>
      </c>
      <c r="T66" s="95">
        <f t="shared" si="17"/>
        <v>0</v>
      </c>
      <c r="U66" s="96"/>
    </row>
    <row r="67" spans="1:21" s="58" customFormat="1" ht="37.5" customHeight="1" x14ac:dyDescent="0.35">
      <c r="A67" s="428" t="s">
        <v>557</v>
      </c>
      <c r="B67" s="310" t="s">
        <v>2050</v>
      </c>
      <c r="C67" s="337"/>
      <c r="D67" s="539" t="s">
        <v>1919</v>
      </c>
      <c r="E67" s="339" t="s">
        <v>1820</v>
      </c>
      <c r="F67" s="2" t="str">
        <f t="shared" si="12"/>
        <v>P62-PPGMII-P62-CAM--0686P/2024</v>
      </c>
      <c r="G67" s="98" t="s">
        <v>777</v>
      </c>
      <c r="H67" s="80" t="s">
        <v>778</v>
      </c>
      <c r="I67" s="544">
        <v>36.686</v>
      </c>
      <c r="J67" s="81">
        <f t="shared" si="13"/>
        <v>3.6686000000000003E-2</v>
      </c>
      <c r="K67" s="82">
        <v>1</v>
      </c>
      <c r="L67" s="82" t="s">
        <v>2466</v>
      </c>
      <c r="M67" s="25">
        <v>45899</v>
      </c>
      <c r="N67" s="92">
        <v>35</v>
      </c>
      <c r="O67" s="331"/>
      <c r="P67" s="83" t="str">
        <f t="shared" si="14"/>
        <v/>
      </c>
      <c r="Q67" s="83">
        <v>2025</v>
      </c>
      <c r="R67" s="39" t="str">
        <f t="shared" si="15"/>
        <v>Não</v>
      </c>
      <c r="S67" s="84">
        <f t="shared" si="16"/>
        <v>0</v>
      </c>
      <c r="T67" s="85">
        <f t="shared" si="17"/>
        <v>0</v>
      </c>
      <c r="U67" s="86"/>
    </row>
    <row r="68" spans="1:21" s="58" customFormat="1" ht="37.5" customHeight="1" x14ac:dyDescent="0.35">
      <c r="A68" s="428" t="s">
        <v>557</v>
      </c>
      <c r="B68" s="310" t="s">
        <v>2050</v>
      </c>
      <c r="C68" s="337"/>
      <c r="D68" s="539" t="s">
        <v>1921</v>
      </c>
      <c r="E68" s="339" t="s">
        <v>1824</v>
      </c>
      <c r="F68" s="87" t="str">
        <f t="shared" si="12"/>
        <v>P62-PPGMII-P62-CAM--1924P/2024</v>
      </c>
      <c r="G68" s="97" t="s">
        <v>777</v>
      </c>
      <c r="H68" s="89" t="s">
        <v>778</v>
      </c>
      <c r="I68" s="478">
        <v>19.552</v>
      </c>
      <c r="J68" s="90">
        <f t="shared" si="13"/>
        <v>1.9552E-2</v>
      </c>
      <c r="K68" s="103">
        <v>1</v>
      </c>
      <c r="L68" s="82" t="s">
        <v>2466</v>
      </c>
      <c r="M68" s="25">
        <v>45899</v>
      </c>
      <c r="N68" s="83">
        <v>35</v>
      </c>
      <c r="O68" s="331"/>
      <c r="P68" s="83" t="str">
        <f t="shared" si="14"/>
        <v/>
      </c>
      <c r="Q68" s="92">
        <v>2025</v>
      </c>
      <c r="R68" s="93" t="str">
        <f t="shared" si="15"/>
        <v>Não</v>
      </c>
      <c r="S68" s="94">
        <f t="shared" si="16"/>
        <v>0</v>
      </c>
      <c r="T68" s="95">
        <f t="shared" si="17"/>
        <v>0</v>
      </c>
      <c r="U68" s="96"/>
    </row>
    <row r="69" spans="1:21" s="58" customFormat="1" ht="37.5" customHeight="1" x14ac:dyDescent="0.35">
      <c r="A69" s="428" t="s">
        <v>557</v>
      </c>
      <c r="B69" s="310" t="s">
        <v>2050</v>
      </c>
      <c r="C69" s="337"/>
      <c r="D69" s="539" t="s">
        <v>1921</v>
      </c>
      <c r="E69" s="339" t="s">
        <v>1825</v>
      </c>
      <c r="F69" s="2" t="str">
        <f t="shared" si="12"/>
        <v>P62-PPGMII-P62-CAM--1924P/2024</v>
      </c>
      <c r="G69" s="98" t="s">
        <v>777</v>
      </c>
      <c r="H69" s="80" t="s">
        <v>778</v>
      </c>
      <c r="I69" s="340">
        <v>2.72</v>
      </c>
      <c r="J69" s="81">
        <f t="shared" si="13"/>
        <v>2.7200000000000002E-3</v>
      </c>
      <c r="K69" s="82">
        <v>1</v>
      </c>
      <c r="L69" s="82" t="s">
        <v>2466</v>
      </c>
      <c r="M69" s="25">
        <v>45899</v>
      </c>
      <c r="N69" s="92">
        <v>35</v>
      </c>
      <c r="O69" s="331"/>
      <c r="P69" s="83" t="str">
        <f t="shared" si="14"/>
        <v/>
      </c>
      <c r="Q69" s="92">
        <v>2025</v>
      </c>
      <c r="R69" s="93" t="str">
        <f t="shared" si="15"/>
        <v>Não</v>
      </c>
      <c r="S69" s="94">
        <f t="shared" si="16"/>
        <v>0</v>
      </c>
      <c r="T69" s="95">
        <f t="shared" si="17"/>
        <v>0</v>
      </c>
      <c r="U69" s="96"/>
    </row>
    <row r="70" spans="1:21" s="58" customFormat="1" ht="37.5" customHeight="1" x14ac:dyDescent="0.35">
      <c r="A70" s="428" t="s">
        <v>81</v>
      </c>
      <c r="B70" s="310" t="s">
        <v>1011</v>
      </c>
      <c r="C70" s="337"/>
      <c r="D70" s="539" t="s">
        <v>1922</v>
      </c>
      <c r="E70" s="339" t="s">
        <v>1828</v>
      </c>
      <c r="F70" s="2" t="str">
        <f t="shared" si="12"/>
        <v>P31-PPGMII-P31-CAM--0084P/2025</v>
      </c>
      <c r="G70" s="98" t="s">
        <v>777</v>
      </c>
      <c r="H70" s="80" t="s">
        <v>778</v>
      </c>
      <c r="I70" s="544">
        <v>710.83600000000001</v>
      </c>
      <c r="J70" s="81">
        <f t="shared" si="13"/>
        <v>0.71083600000000002</v>
      </c>
      <c r="K70" s="82">
        <v>1</v>
      </c>
      <c r="L70" s="82" t="s">
        <v>2466</v>
      </c>
      <c r="M70" s="481">
        <v>45894</v>
      </c>
      <c r="N70" s="83">
        <v>35</v>
      </c>
      <c r="O70" s="331"/>
      <c r="P70" s="83" t="str">
        <f t="shared" si="14"/>
        <v/>
      </c>
      <c r="Q70" s="83">
        <v>2025</v>
      </c>
      <c r="R70" s="39" t="str">
        <f t="shared" si="15"/>
        <v>Não</v>
      </c>
      <c r="S70" s="84">
        <f t="shared" si="16"/>
        <v>0</v>
      </c>
      <c r="T70" s="85">
        <f t="shared" si="17"/>
        <v>0</v>
      </c>
      <c r="U70" s="86"/>
    </row>
    <row r="71" spans="1:21" s="58" customFormat="1" ht="37.5" customHeight="1" x14ac:dyDescent="0.35">
      <c r="A71" s="428" t="s">
        <v>557</v>
      </c>
      <c r="B71" s="326" t="s">
        <v>1012</v>
      </c>
      <c r="C71" s="326"/>
      <c r="D71" s="539" t="s">
        <v>1934</v>
      </c>
      <c r="E71" s="383" t="s">
        <v>1860</v>
      </c>
      <c r="F71" s="87" t="str">
        <f t="shared" si="12"/>
        <v>P62-PPGMII-P62-PAR--1845P/2024</v>
      </c>
      <c r="G71" s="97" t="s">
        <v>777</v>
      </c>
      <c r="H71" s="89" t="s">
        <v>778</v>
      </c>
      <c r="I71" s="340">
        <v>7.4</v>
      </c>
      <c r="J71" s="90">
        <f t="shared" si="13"/>
        <v>7.4000000000000003E-3</v>
      </c>
      <c r="K71" s="82">
        <v>1</v>
      </c>
      <c r="L71" s="82" t="s">
        <v>2466</v>
      </c>
      <c r="M71" s="24">
        <v>45896</v>
      </c>
      <c r="N71" s="92">
        <v>35</v>
      </c>
      <c r="O71" s="327">
        <v>45884</v>
      </c>
      <c r="P71" s="83">
        <f t="shared" si="14"/>
        <v>33</v>
      </c>
      <c r="Q71" s="92">
        <v>2025</v>
      </c>
      <c r="R71" s="93" t="str">
        <f t="shared" si="15"/>
        <v>Sim</v>
      </c>
      <c r="S71" s="94">
        <f t="shared" si="16"/>
        <v>7.4000000000000003E-3</v>
      </c>
      <c r="T71" s="95">
        <f t="shared" si="17"/>
        <v>1</v>
      </c>
      <c r="U71" s="96"/>
    </row>
    <row r="72" spans="1:21" s="58" customFormat="1" ht="37.5" customHeight="1" x14ac:dyDescent="0.35">
      <c r="A72" s="428" t="s">
        <v>880</v>
      </c>
      <c r="B72" s="326" t="s">
        <v>2193</v>
      </c>
      <c r="C72" s="326"/>
      <c r="D72" s="539" t="s">
        <v>1942</v>
      </c>
      <c r="E72" s="383" t="s">
        <v>1879</v>
      </c>
      <c r="F72" s="2" t="str">
        <f t="shared" si="12"/>
        <v>P52-PPGMII-CAM--0274P/2025</v>
      </c>
      <c r="G72" s="98" t="s">
        <v>777</v>
      </c>
      <c r="H72" s="80" t="s">
        <v>778</v>
      </c>
      <c r="I72" s="340">
        <v>215.23100000000002</v>
      </c>
      <c r="J72" s="81">
        <f t="shared" si="13"/>
        <v>0.21523100000000003</v>
      </c>
      <c r="K72" s="82">
        <v>1</v>
      </c>
      <c r="L72" s="82" t="s">
        <v>2466</v>
      </c>
      <c r="M72" s="24">
        <v>45896</v>
      </c>
      <c r="N72" s="104">
        <v>35</v>
      </c>
      <c r="O72" s="327"/>
      <c r="P72" s="83" t="str">
        <f t="shared" si="14"/>
        <v/>
      </c>
      <c r="Q72" s="83">
        <v>2025</v>
      </c>
      <c r="R72" s="39" t="str">
        <f t="shared" si="15"/>
        <v>Não</v>
      </c>
      <c r="S72" s="84">
        <f t="shared" si="16"/>
        <v>0</v>
      </c>
      <c r="T72" s="85">
        <f t="shared" si="17"/>
        <v>0</v>
      </c>
      <c r="U72" s="86"/>
    </row>
    <row r="73" spans="1:21" s="58" customFormat="1" ht="37.5" customHeight="1" x14ac:dyDescent="0.35">
      <c r="A73" s="428" t="s">
        <v>557</v>
      </c>
      <c r="B73" s="310" t="s">
        <v>2192</v>
      </c>
      <c r="C73" s="326"/>
      <c r="D73" s="539" t="s">
        <v>1947</v>
      </c>
      <c r="E73" s="326" t="s">
        <v>1892</v>
      </c>
      <c r="F73" s="87" t="str">
        <f t="shared" si="12"/>
        <v>P62-PPGMII-P62--0283P/2024</v>
      </c>
      <c r="G73" s="97" t="s">
        <v>777</v>
      </c>
      <c r="H73" s="89" t="s">
        <v>778</v>
      </c>
      <c r="I73" s="340">
        <v>1</v>
      </c>
      <c r="J73" s="90">
        <f t="shared" si="13"/>
        <v>1E-3</v>
      </c>
      <c r="K73" s="82">
        <v>1</v>
      </c>
      <c r="L73" s="82" t="s">
        <v>2466</v>
      </c>
      <c r="M73" s="14">
        <v>45897</v>
      </c>
      <c r="N73" s="92">
        <v>35</v>
      </c>
      <c r="O73" s="327"/>
      <c r="P73" s="83" t="str">
        <f t="shared" si="14"/>
        <v/>
      </c>
      <c r="Q73" s="92">
        <v>2025</v>
      </c>
      <c r="R73" s="93" t="str">
        <f t="shared" si="15"/>
        <v>Não</v>
      </c>
      <c r="S73" s="94">
        <f t="shared" si="16"/>
        <v>0</v>
      </c>
      <c r="T73" s="95">
        <f t="shared" si="17"/>
        <v>0</v>
      </c>
      <c r="U73" s="96"/>
    </row>
    <row r="74" spans="1:21" s="58" customFormat="1" ht="37.5" customHeight="1" x14ac:dyDescent="0.35">
      <c r="A74" s="428" t="s">
        <v>81</v>
      </c>
      <c r="B74" s="326" t="s">
        <v>1011</v>
      </c>
      <c r="C74" s="326"/>
      <c r="D74" s="539" t="s">
        <v>1595</v>
      </c>
      <c r="E74" s="383" t="s">
        <v>1598</v>
      </c>
      <c r="F74" s="2" t="str">
        <f t="shared" si="12"/>
        <v>P31-PPGMII-P31-CAM--0660/2025</v>
      </c>
      <c r="G74" s="98" t="s">
        <v>777</v>
      </c>
      <c r="H74" s="80" t="s">
        <v>778</v>
      </c>
      <c r="I74" s="340">
        <v>270.13</v>
      </c>
      <c r="J74" s="81">
        <f t="shared" si="13"/>
        <v>0.27012999999999998</v>
      </c>
      <c r="K74" s="82">
        <v>1</v>
      </c>
      <c r="L74" s="82" t="s">
        <v>2466</v>
      </c>
      <c r="M74" s="521">
        <v>45895</v>
      </c>
      <c r="N74" s="114">
        <v>35</v>
      </c>
      <c r="O74" s="327"/>
      <c r="P74" s="83" t="str">
        <f t="shared" si="14"/>
        <v/>
      </c>
      <c r="Q74" s="83">
        <v>2025</v>
      </c>
      <c r="R74" s="39" t="str">
        <f t="shared" si="15"/>
        <v>Não</v>
      </c>
      <c r="S74" s="84">
        <f t="shared" si="16"/>
        <v>0</v>
      </c>
      <c r="T74" s="85">
        <f t="shared" si="17"/>
        <v>0</v>
      </c>
      <c r="U74" s="86"/>
    </row>
    <row r="75" spans="1:21" s="58" customFormat="1" ht="37.5" customHeight="1" x14ac:dyDescent="0.35">
      <c r="A75" s="428" t="s">
        <v>557</v>
      </c>
      <c r="B75" s="326" t="s">
        <v>1012</v>
      </c>
      <c r="C75" s="326"/>
      <c r="D75" s="539" t="s">
        <v>1609</v>
      </c>
      <c r="E75" s="383" t="s">
        <v>2413</v>
      </c>
      <c r="F75" s="87" t="str">
        <f t="shared" si="12"/>
        <v>P62-PPGMII-P62-PAR--0741/2025</v>
      </c>
      <c r="G75" s="97" t="s">
        <v>777</v>
      </c>
      <c r="H75" s="89" t="s">
        <v>778</v>
      </c>
      <c r="I75" s="340">
        <v>9.8160000000000007</v>
      </c>
      <c r="J75" s="90">
        <f t="shared" si="13"/>
        <v>9.8160000000000001E-3</v>
      </c>
      <c r="K75" s="82">
        <v>1</v>
      </c>
      <c r="L75" s="82" t="s">
        <v>2466</v>
      </c>
      <c r="M75" s="14">
        <v>45894</v>
      </c>
      <c r="N75" s="92">
        <v>35</v>
      </c>
      <c r="O75" s="327"/>
      <c r="P75" s="83" t="str">
        <f t="shared" si="14"/>
        <v/>
      </c>
      <c r="Q75" s="83">
        <v>2025</v>
      </c>
      <c r="R75" s="39" t="str">
        <f t="shared" si="15"/>
        <v>Não</v>
      </c>
      <c r="S75" s="84">
        <f t="shared" si="16"/>
        <v>0</v>
      </c>
      <c r="T75" s="85">
        <f t="shared" si="17"/>
        <v>0</v>
      </c>
      <c r="U75" s="86"/>
    </row>
    <row r="76" spans="1:21" s="58" customFormat="1" ht="37.5" customHeight="1" x14ac:dyDescent="0.35">
      <c r="A76" s="428" t="s">
        <v>2399</v>
      </c>
      <c r="B76" s="41" t="s">
        <v>2051</v>
      </c>
      <c r="C76" s="326"/>
      <c r="D76" s="46" t="s">
        <v>2332</v>
      </c>
      <c r="E76" s="383" t="s">
        <v>2361</v>
      </c>
      <c r="F76" s="2" t="str">
        <f t="shared" si="12"/>
        <v>P52A-INSUP-P52--0282P/2025</v>
      </c>
      <c r="G76" s="98" t="s">
        <v>777</v>
      </c>
      <c r="H76" s="80" t="s">
        <v>778</v>
      </c>
      <c r="I76" s="340">
        <v>61.003</v>
      </c>
      <c r="J76" s="81">
        <f t="shared" si="13"/>
        <v>6.1003000000000002E-2</v>
      </c>
      <c r="K76" s="82">
        <v>1</v>
      </c>
      <c r="L76" s="82" t="s">
        <v>2466</v>
      </c>
      <c r="M76" s="24">
        <v>45895</v>
      </c>
      <c r="N76" s="83">
        <v>35</v>
      </c>
      <c r="O76" s="327"/>
      <c r="P76" s="83" t="str">
        <f t="shared" si="14"/>
        <v/>
      </c>
      <c r="Q76" s="92">
        <v>2025</v>
      </c>
      <c r="R76" s="93" t="str">
        <f t="shared" si="15"/>
        <v>Não</v>
      </c>
      <c r="S76" s="94">
        <f t="shared" si="16"/>
        <v>0</v>
      </c>
      <c r="T76" s="95">
        <f t="shared" si="17"/>
        <v>0</v>
      </c>
      <c r="U76" s="96"/>
    </row>
    <row r="77" spans="1:21" s="58" customFormat="1" ht="37.5" customHeight="1" x14ac:dyDescent="0.35">
      <c r="A77" s="428" t="s">
        <v>2400</v>
      </c>
      <c r="B77" s="326" t="s">
        <v>2050</v>
      </c>
      <c r="C77" s="326"/>
      <c r="D77" s="46" t="s">
        <v>2353</v>
      </c>
      <c r="E77" s="383" t="s">
        <v>2367</v>
      </c>
      <c r="F77" s="2" t="str">
        <f t="shared" si="12"/>
        <v>P62C-PPGMII-P62-CAM--2128P/2024</v>
      </c>
      <c r="G77" s="98" t="s">
        <v>777</v>
      </c>
      <c r="H77" s="80" t="s">
        <v>778</v>
      </c>
      <c r="I77" s="340">
        <v>7.35</v>
      </c>
      <c r="J77" s="81">
        <f t="shared" si="13"/>
        <v>7.3499999999999998E-3</v>
      </c>
      <c r="K77" s="82">
        <v>1</v>
      </c>
      <c r="L77" s="82" t="s">
        <v>2466</v>
      </c>
      <c r="M77" s="24">
        <v>45896</v>
      </c>
      <c r="N77" s="92">
        <v>35</v>
      </c>
      <c r="O77" s="327"/>
      <c r="P77" s="83" t="str">
        <f t="shared" si="14"/>
        <v/>
      </c>
      <c r="Q77" s="83">
        <v>2025</v>
      </c>
      <c r="R77" s="39" t="str">
        <f t="shared" si="15"/>
        <v>Não</v>
      </c>
      <c r="S77" s="84">
        <f t="shared" si="16"/>
        <v>0</v>
      </c>
      <c r="T77" s="85">
        <f t="shared" si="17"/>
        <v>0</v>
      </c>
      <c r="U77" s="86"/>
    </row>
    <row r="78" spans="1:21" s="58" customFormat="1" ht="37.5" customHeight="1" x14ac:dyDescent="0.35">
      <c r="A78" s="428" t="s">
        <v>2400</v>
      </c>
      <c r="B78" s="326" t="s">
        <v>2050</v>
      </c>
      <c r="C78" s="326"/>
      <c r="D78" s="46" t="s">
        <v>2353</v>
      </c>
      <c r="E78" s="383" t="s">
        <v>2368</v>
      </c>
      <c r="F78" s="87" t="str">
        <f t="shared" si="12"/>
        <v>P62C-PPGMII-P62-CAM--2128P/2024</v>
      </c>
      <c r="G78" s="97" t="s">
        <v>777</v>
      </c>
      <c r="H78" s="89" t="s">
        <v>778</v>
      </c>
      <c r="I78" s="340">
        <v>5.26</v>
      </c>
      <c r="J78" s="90">
        <f t="shared" si="13"/>
        <v>5.2599999999999999E-3</v>
      </c>
      <c r="K78" s="82">
        <v>1</v>
      </c>
      <c r="L78" s="82" t="s">
        <v>2466</v>
      </c>
      <c r="M78" s="24">
        <v>45896</v>
      </c>
      <c r="N78" s="83">
        <v>35</v>
      </c>
      <c r="O78" s="327"/>
      <c r="P78" s="83" t="str">
        <f t="shared" si="14"/>
        <v/>
      </c>
      <c r="Q78" s="92">
        <v>2025</v>
      </c>
      <c r="R78" s="93" t="str">
        <f t="shared" si="15"/>
        <v>Não</v>
      </c>
      <c r="S78" s="94">
        <f t="shared" si="16"/>
        <v>0</v>
      </c>
      <c r="T78" s="95">
        <f t="shared" si="17"/>
        <v>0</v>
      </c>
      <c r="U78" s="96"/>
    </row>
    <row r="79" spans="1:21" s="58" customFormat="1" ht="37.5" customHeight="1" x14ac:dyDescent="0.35">
      <c r="A79" s="428" t="s">
        <v>2400</v>
      </c>
      <c r="B79" s="326" t="s">
        <v>2050</v>
      </c>
      <c r="C79" s="326"/>
      <c r="D79" s="46" t="s">
        <v>2354</v>
      </c>
      <c r="E79" s="383" t="s">
        <v>2369</v>
      </c>
      <c r="F79" s="87" t="str">
        <f t="shared" si="12"/>
        <v>P62C-PPGMII-P62-CAM--0651P/2024</v>
      </c>
      <c r="G79" s="97" t="s">
        <v>777</v>
      </c>
      <c r="H79" s="89" t="s">
        <v>778</v>
      </c>
      <c r="I79" s="340">
        <v>1.7969999999999999</v>
      </c>
      <c r="J79" s="90">
        <f t="shared" si="13"/>
        <v>1.797E-3</v>
      </c>
      <c r="K79" s="82">
        <v>1</v>
      </c>
      <c r="L79" s="82" t="s">
        <v>2466</v>
      </c>
      <c r="M79" s="24">
        <v>45896</v>
      </c>
      <c r="N79" s="92">
        <v>35</v>
      </c>
      <c r="O79" s="327"/>
      <c r="P79" s="83" t="str">
        <f t="shared" si="14"/>
        <v/>
      </c>
      <c r="Q79" s="92">
        <v>2025</v>
      </c>
      <c r="R79" s="93" t="str">
        <f t="shared" si="15"/>
        <v>Não</v>
      </c>
      <c r="S79" s="94">
        <f t="shared" si="16"/>
        <v>0</v>
      </c>
      <c r="T79" s="95">
        <f t="shared" si="17"/>
        <v>0</v>
      </c>
      <c r="U79" s="96"/>
    </row>
    <row r="80" spans="1:21" s="58" customFormat="1" ht="37.5" customHeight="1" x14ac:dyDescent="0.35">
      <c r="A80" s="428" t="s">
        <v>2400</v>
      </c>
      <c r="B80" s="326" t="s">
        <v>2050</v>
      </c>
      <c r="C80" s="326"/>
      <c r="D80" s="46" t="s">
        <v>2355</v>
      </c>
      <c r="E80" s="383" t="s">
        <v>2370</v>
      </c>
      <c r="F80" s="2" t="str">
        <f t="shared" si="12"/>
        <v>P62C-PPGMII-P62-CAM--0672P/2024</v>
      </c>
      <c r="G80" s="98" t="s">
        <v>777</v>
      </c>
      <c r="H80" s="80" t="s">
        <v>778</v>
      </c>
      <c r="I80" s="340">
        <v>2990.8199999999997</v>
      </c>
      <c r="J80" s="81">
        <f t="shared" si="13"/>
        <v>2.9908199999999998</v>
      </c>
      <c r="K80" s="82">
        <v>1</v>
      </c>
      <c r="L80" s="82" t="s">
        <v>2466</v>
      </c>
      <c r="M80" s="24">
        <v>45900</v>
      </c>
      <c r="N80" s="104">
        <v>35</v>
      </c>
      <c r="O80" s="327"/>
      <c r="P80" s="83" t="str">
        <f t="shared" si="14"/>
        <v/>
      </c>
      <c r="Q80" s="83">
        <v>2025</v>
      </c>
      <c r="R80" s="39" t="str">
        <f t="shared" si="15"/>
        <v>Não</v>
      </c>
      <c r="S80" s="84">
        <f t="shared" si="16"/>
        <v>0</v>
      </c>
      <c r="T80" s="85">
        <f t="shared" si="17"/>
        <v>0</v>
      </c>
      <c r="U80" s="86"/>
    </row>
    <row r="81" spans="1:21" s="58" customFormat="1" ht="37.5" customHeight="1" x14ac:dyDescent="0.35">
      <c r="A81" s="428" t="s">
        <v>2400</v>
      </c>
      <c r="B81" s="326" t="s">
        <v>2050</v>
      </c>
      <c r="C81" s="326"/>
      <c r="D81" s="46" t="s">
        <v>2356</v>
      </c>
      <c r="E81" s="383" t="s">
        <v>2371</v>
      </c>
      <c r="F81" s="87" t="str">
        <f t="shared" si="12"/>
        <v>P62C-PPGMII-P62-CAM--1763P/2024</v>
      </c>
      <c r="G81" s="97" t="s">
        <v>777</v>
      </c>
      <c r="H81" s="89" t="s">
        <v>778</v>
      </c>
      <c r="I81" s="340">
        <v>347.18399999999997</v>
      </c>
      <c r="J81" s="90">
        <f t="shared" si="13"/>
        <v>0.34718399999999999</v>
      </c>
      <c r="K81" s="82">
        <v>1</v>
      </c>
      <c r="L81" s="82" t="s">
        <v>2466</v>
      </c>
      <c r="M81" s="24">
        <v>45896</v>
      </c>
      <c r="N81" s="104">
        <v>35</v>
      </c>
      <c r="O81" s="327"/>
      <c r="P81" s="83" t="str">
        <f t="shared" si="14"/>
        <v/>
      </c>
      <c r="Q81" s="92">
        <v>2025</v>
      </c>
      <c r="R81" s="93" t="str">
        <f t="shared" si="15"/>
        <v>Não</v>
      </c>
      <c r="S81" s="94">
        <f t="shared" si="16"/>
        <v>0</v>
      </c>
      <c r="T81" s="95">
        <f t="shared" si="17"/>
        <v>0</v>
      </c>
      <c r="U81" s="96"/>
    </row>
    <row r="82" spans="1:21" s="58" customFormat="1" ht="37.5" customHeight="1" x14ac:dyDescent="0.35">
      <c r="A82" s="428" t="s">
        <v>2400</v>
      </c>
      <c r="B82" s="326" t="s">
        <v>2050</v>
      </c>
      <c r="C82" s="326"/>
      <c r="D82" s="46" t="s">
        <v>2357</v>
      </c>
      <c r="E82" s="383" t="s">
        <v>2372</v>
      </c>
      <c r="F82" s="2" t="str">
        <f t="shared" si="12"/>
        <v>P62C-PPGMII-P62-CAM--1902P/2024</v>
      </c>
      <c r="G82" s="98" t="s">
        <v>777</v>
      </c>
      <c r="H82" s="80" t="s">
        <v>778</v>
      </c>
      <c r="I82" s="340">
        <v>28.364999999999998</v>
      </c>
      <c r="J82" s="81">
        <f t="shared" si="13"/>
        <v>2.8364999999999998E-2</v>
      </c>
      <c r="K82" s="82">
        <v>1</v>
      </c>
      <c r="L82" s="82" t="s">
        <v>2466</v>
      </c>
      <c r="M82" s="24">
        <v>45896</v>
      </c>
      <c r="N82" s="104">
        <v>35</v>
      </c>
      <c r="O82" s="327"/>
      <c r="P82" s="83" t="str">
        <f t="shared" si="14"/>
        <v/>
      </c>
      <c r="Q82" s="83">
        <v>2025</v>
      </c>
      <c r="R82" s="39" t="str">
        <f t="shared" si="15"/>
        <v>Não</v>
      </c>
      <c r="S82" s="84">
        <f t="shared" si="16"/>
        <v>0</v>
      </c>
      <c r="T82" s="85">
        <f t="shared" si="17"/>
        <v>0</v>
      </c>
      <c r="U82" s="86"/>
    </row>
    <row r="83" spans="1:21" s="58" customFormat="1" ht="37.5" customHeight="1" x14ac:dyDescent="0.35">
      <c r="A83" s="428" t="s">
        <v>2400</v>
      </c>
      <c r="B83" s="326" t="s">
        <v>2050</v>
      </c>
      <c r="C83" s="326"/>
      <c r="D83" s="46" t="s">
        <v>2355</v>
      </c>
      <c r="E83" s="383" t="s">
        <v>2373</v>
      </c>
      <c r="F83" s="87" t="str">
        <f t="shared" si="12"/>
        <v>P62C-PPGMII-P62-CAM--0672P/2024</v>
      </c>
      <c r="G83" s="97" t="s">
        <v>777</v>
      </c>
      <c r="H83" s="89" t="s">
        <v>778</v>
      </c>
      <c r="I83" s="340">
        <v>1.7969999999999999</v>
      </c>
      <c r="J83" s="90">
        <f t="shared" si="13"/>
        <v>1.797E-3</v>
      </c>
      <c r="K83" s="82">
        <v>1</v>
      </c>
      <c r="L83" s="82" t="s">
        <v>2466</v>
      </c>
      <c r="M83" s="24">
        <v>45898</v>
      </c>
      <c r="N83" s="104">
        <v>35</v>
      </c>
      <c r="O83" s="327"/>
      <c r="P83" s="83" t="str">
        <f t="shared" si="14"/>
        <v/>
      </c>
      <c r="Q83" s="92">
        <v>2025</v>
      </c>
      <c r="R83" s="93" t="str">
        <f t="shared" si="15"/>
        <v>Não</v>
      </c>
      <c r="S83" s="94">
        <f t="shared" si="16"/>
        <v>0</v>
      </c>
      <c r="T83" s="95">
        <f t="shared" si="17"/>
        <v>0</v>
      </c>
      <c r="U83" s="96"/>
    </row>
    <row r="84" spans="1:21" s="58" customFormat="1" ht="37.5" customHeight="1" x14ac:dyDescent="0.35">
      <c r="A84" s="428" t="s">
        <v>2402</v>
      </c>
      <c r="B84" s="41" t="s">
        <v>1012</v>
      </c>
      <c r="C84" s="326"/>
      <c r="D84" s="46" t="s">
        <v>2360</v>
      </c>
      <c r="E84" s="383" t="s">
        <v>2383</v>
      </c>
      <c r="F84" s="2" t="str">
        <f t="shared" si="12"/>
        <v>P62P-PPGMII-P62-PAR--1525P/2024</v>
      </c>
      <c r="G84" s="98" t="s">
        <v>777</v>
      </c>
      <c r="H84" s="80" t="s">
        <v>778</v>
      </c>
      <c r="I84" s="340">
        <v>50.563000000000002</v>
      </c>
      <c r="J84" s="81">
        <f t="shared" si="13"/>
        <v>5.0563000000000004E-2</v>
      </c>
      <c r="K84" s="82">
        <v>1</v>
      </c>
      <c r="L84" s="82" t="s">
        <v>2466</v>
      </c>
      <c r="M84" s="14">
        <v>45894</v>
      </c>
      <c r="N84" s="104">
        <v>35</v>
      </c>
      <c r="O84" s="327"/>
      <c r="P84" s="83" t="str">
        <f t="shared" si="14"/>
        <v/>
      </c>
      <c r="Q84" s="83">
        <v>2025</v>
      </c>
      <c r="R84" s="39" t="str">
        <f t="shared" si="15"/>
        <v>Não</v>
      </c>
      <c r="S84" s="84">
        <f t="shared" si="16"/>
        <v>0</v>
      </c>
      <c r="T84" s="85">
        <f t="shared" si="17"/>
        <v>0</v>
      </c>
      <c r="U84" s="86"/>
    </row>
    <row r="85" spans="1:21" s="58" customFormat="1" ht="37.5" customHeight="1" x14ac:dyDescent="0.35">
      <c r="A85" s="428" t="s">
        <v>2399</v>
      </c>
      <c r="B85" s="46" t="s">
        <v>2051</v>
      </c>
      <c r="C85" s="326"/>
      <c r="D85" s="46" t="s">
        <v>2385</v>
      </c>
      <c r="E85" s="383" t="s">
        <v>2384</v>
      </c>
      <c r="F85" s="87" t="str">
        <f t="shared" si="12"/>
        <v>P52A-INSUP-P52--1591P/2024</v>
      </c>
      <c r="G85" s="97" t="s">
        <v>777</v>
      </c>
      <c r="H85" s="89" t="s">
        <v>778</v>
      </c>
      <c r="I85" s="340">
        <v>23.18</v>
      </c>
      <c r="J85" s="90">
        <f t="shared" si="13"/>
        <v>2.3179999999999999E-2</v>
      </c>
      <c r="K85" s="82">
        <v>1</v>
      </c>
      <c r="L85" s="82" t="s">
        <v>2466</v>
      </c>
      <c r="M85" s="14">
        <v>45895</v>
      </c>
      <c r="N85" s="83">
        <v>35</v>
      </c>
      <c r="O85" s="327"/>
      <c r="P85" s="83" t="str">
        <f t="shared" si="14"/>
        <v/>
      </c>
      <c r="Q85" s="83">
        <v>2025</v>
      </c>
      <c r="R85" s="39" t="str">
        <f t="shared" si="15"/>
        <v>Não</v>
      </c>
      <c r="S85" s="84">
        <f t="shared" si="16"/>
        <v>0</v>
      </c>
      <c r="T85" s="85">
        <f t="shared" si="17"/>
        <v>0</v>
      </c>
      <c r="U85" s="86"/>
    </row>
    <row r="86" spans="1:21" s="58" customFormat="1" ht="37.5" customHeight="1" x14ac:dyDescent="0.35">
      <c r="A86" s="428" t="s">
        <v>2402</v>
      </c>
      <c r="B86" s="326" t="s">
        <v>1012</v>
      </c>
      <c r="C86" s="326"/>
      <c r="D86" s="383" t="s">
        <v>1733</v>
      </c>
      <c r="E86" s="383" t="s">
        <v>2386</v>
      </c>
      <c r="F86" s="2" t="str">
        <f t="shared" si="12"/>
        <v>P62P-PPGMII-P62-PAR--1849/2024</v>
      </c>
      <c r="G86" s="98" t="s">
        <v>777</v>
      </c>
      <c r="H86" s="80" t="s">
        <v>778</v>
      </c>
      <c r="I86" s="340">
        <v>6.06</v>
      </c>
      <c r="J86" s="81">
        <f t="shared" si="13"/>
        <v>6.0599999999999994E-3</v>
      </c>
      <c r="K86" s="82">
        <v>1</v>
      </c>
      <c r="L86" s="82" t="s">
        <v>2466</v>
      </c>
      <c r="M86" s="14">
        <v>45894</v>
      </c>
      <c r="N86" s="92">
        <v>35</v>
      </c>
      <c r="O86" s="327"/>
      <c r="P86" s="83" t="str">
        <f t="shared" si="14"/>
        <v/>
      </c>
      <c r="Q86" s="92">
        <v>2025</v>
      </c>
      <c r="R86" s="93" t="str">
        <f t="shared" si="15"/>
        <v>Não</v>
      </c>
      <c r="S86" s="94">
        <f t="shared" si="16"/>
        <v>0</v>
      </c>
      <c r="T86" s="95">
        <f t="shared" si="17"/>
        <v>0</v>
      </c>
      <c r="U86" s="96"/>
    </row>
    <row r="87" spans="1:21" s="58" customFormat="1" ht="37.5" customHeight="1" x14ac:dyDescent="0.35">
      <c r="A87" s="428" t="s">
        <v>2402</v>
      </c>
      <c r="B87" s="326" t="s">
        <v>1012</v>
      </c>
      <c r="C87" s="326"/>
      <c r="D87" s="383" t="s">
        <v>1933</v>
      </c>
      <c r="E87" s="383" t="s">
        <v>2387</v>
      </c>
      <c r="F87" s="2" t="str">
        <f t="shared" si="12"/>
        <v>P62P-PPGMII-P62-PAR--1153P/2024</v>
      </c>
      <c r="G87" s="98" t="s">
        <v>777</v>
      </c>
      <c r="H87" s="80" t="s">
        <v>778</v>
      </c>
      <c r="I87" s="340">
        <v>5.42</v>
      </c>
      <c r="J87" s="81">
        <f t="shared" si="13"/>
        <v>5.4200000000000003E-3</v>
      </c>
      <c r="K87" s="82">
        <v>1</v>
      </c>
      <c r="L87" s="82" t="s">
        <v>2466</v>
      </c>
      <c r="M87" s="14">
        <v>45894</v>
      </c>
      <c r="N87" s="83">
        <v>35</v>
      </c>
      <c r="O87" s="327"/>
      <c r="P87" s="83" t="str">
        <f t="shared" si="14"/>
        <v/>
      </c>
      <c r="Q87" s="83">
        <v>2025</v>
      </c>
      <c r="R87" s="39" t="str">
        <f t="shared" si="15"/>
        <v>Não</v>
      </c>
      <c r="S87" s="84">
        <f t="shared" si="16"/>
        <v>0</v>
      </c>
      <c r="T87" s="85">
        <f t="shared" si="17"/>
        <v>0</v>
      </c>
      <c r="U87" s="86"/>
    </row>
    <row r="88" spans="1:21" s="58" customFormat="1" ht="37.5" customHeight="1" x14ac:dyDescent="0.35">
      <c r="A88" s="428" t="s">
        <v>2402</v>
      </c>
      <c r="B88" s="326" t="s">
        <v>1012</v>
      </c>
      <c r="C88" s="326"/>
      <c r="D88" s="383" t="s">
        <v>1733</v>
      </c>
      <c r="E88" s="383" t="s">
        <v>2388</v>
      </c>
      <c r="F88" s="87" t="str">
        <f t="shared" si="12"/>
        <v>P62P-PPGMII-P62-PAR--1849/2024</v>
      </c>
      <c r="G88" s="97" t="s">
        <v>777</v>
      </c>
      <c r="H88" s="89" t="s">
        <v>778</v>
      </c>
      <c r="I88" s="340">
        <v>19.420000000000002</v>
      </c>
      <c r="J88" s="90">
        <f t="shared" si="13"/>
        <v>1.9420000000000003E-2</v>
      </c>
      <c r="K88" s="82">
        <v>1</v>
      </c>
      <c r="L88" s="82" t="s">
        <v>2466</v>
      </c>
      <c r="M88" s="14">
        <v>45894</v>
      </c>
      <c r="N88" s="92">
        <v>35</v>
      </c>
      <c r="O88" s="327"/>
      <c r="P88" s="83" t="str">
        <f t="shared" si="14"/>
        <v/>
      </c>
      <c r="Q88" s="92">
        <v>2025</v>
      </c>
      <c r="R88" s="93" t="str">
        <f t="shared" si="15"/>
        <v>Não</v>
      </c>
      <c r="S88" s="94">
        <f t="shared" si="16"/>
        <v>0</v>
      </c>
      <c r="T88" s="95">
        <f t="shared" si="17"/>
        <v>0</v>
      </c>
      <c r="U88" s="96"/>
    </row>
    <row r="89" spans="1:21" s="58" customFormat="1" ht="37.5" customHeight="1" x14ac:dyDescent="0.35">
      <c r="A89" s="428" t="s">
        <v>2402</v>
      </c>
      <c r="B89" s="326" t="s">
        <v>1012</v>
      </c>
      <c r="C89" s="326"/>
      <c r="D89" s="383" t="s">
        <v>1733</v>
      </c>
      <c r="E89" s="383" t="s">
        <v>2389</v>
      </c>
      <c r="F89" s="87" t="str">
        <f t="shared" si="12"/>
        <v>P62P-PPGMII-P62-PAR--1849/2024</v>
      </c>
      <c r="G89" s="97" t="s">
        <v>777</v>
      </c>
      <c r="H89" s="89" t="s">
        <v>778</v>
      </c>
      <c r="I89" s="340">
        <v>19.420000000000002</v>
      </c>
      <c r="J89" s="90">
        <f t="shared" si="13"/>
        <v>1.9420000000000003E-2</v>
      </c>
      <c r="K89" s="82">
        <v>1</v>
      </c>
      <c r="L89" s="82" t="s">
        <v>2466</v>
      </c>
      <c r="M89" s="14">
        <v>45894</v>
      </c>
      <c r="N89" s="83">
        <v>35</v>
      </c>
      <c r="O89" s="327"/>
      <c r="P89" s="83" t="str">
        <f t="shared" si="14"/>
        <v/>
      </c>
      <c r="Q89" s="92">
        <v>2025</v>
      </c>
      <c r="R89" s="93" t="str">
        <f t="shared" si="15"/>
        <v>Não</v>
      </c>
      <c r="S89" s="94">
        <f t="shared" si="16"/>
        <v>0</v>
      </c>
      <c r="T89" s="95">
        <f t="shared" si="17"/>
        <v>0</v>
      </c>
      <c r="U89" s="96"/>
    </row>
    <row r="90" spans="1:21" s="58" customFormat="1" ht="37.5" customHeight="1" x14ac:dyDescent="0.35">
      <c r="A90" s="428" t="s">
        <v>2402</v>
      </c>
      <c r="B90" s="326" t="s">
        <v>1012</v>
      </c>
      <c r="C90" s="326"/>
      <c r="D90" s="383" t="s">
        <v>1945</v>
      </c>
      <c r="E90" s="383" t="s">
        <v>2390</v>
      </c>
      <c r="F90" s="2" t="str">
        <f t="shared" si="12"/>
        <v>P62P-PPGMII-P62-PAR--0280P/2024</v>
      </c>
      <c r="G90" s="98" t="s">
        <v>777</v>
      </c>
      <c r="H90" s="80" t="s">
        <v>778</v>
      </c>
      <c r="I90" s="340">
        <v>100.376</v>
      </c>
      <c r="J90" s="81">
        <f t="shared" si="13"/>
        <v>0.10037600000000001</v>
      </c>
      <c r="K90" s="82">
        <v>1</v>
      </c>
      <c r="L90" s="82" t="s">
        <v>2466</v>
      </c>
      <c r="M90" s="14">
        <v>45894</v>
      </c>
      <c r="N90" s="92">
        <v>35</v>
      </c>
      <c r="O90" s="327">
        <v>45884</v>
      </c>
      <c r="P90" s="83">
        <f t="shared" si="14"/>
        <v>33</v>
      </c>
      <c r="Q90" s="83">
        <v>2025</v>
      </c>
      <c r="R90" s="39" t="str">
        <f t="shared" si="15"/>
        <v>Sim</v>
      </c>
      <c r="S90" s="84">
        <f t="shared" si="16"/>
        <v>0.10037600000000001</v>
      </c>
      <c r="T90" s="85">
        <f t="shared" si="17"/>
        <v>1</v>
      </c>
      <c r="U90" s="86"/>
    </row>
    <row r="91" spans="1:21" s="58" customFormat="1" ht="37.5" customHeight="1" x14ac:dyDescent="0.35">
      <c r="A91" s="428" t="s">
        <v>2402</v>
      </c>
      <c r="B91" s="326" t="s">
        <v>1012</v>
      </c>
      <c r="C91" s="326"/>
      <c r="D91" s="383" t="s">
        <v>1537</v>
      </c>
      <c r="E91" s="383" t="s">
        <v>2391</v>
      </c>
      <c r="F91" s="87" t="str">
        <f t="shared" si="12"/>
        <v>P62P-PPGMII-P62-PAR--0364P/2024</v>
      </c>
      <c r="G91" s="97" t="s">
        <v>777</v>
      </c>
      <c r="H91" s="89" t="s">
        <v>778</v>
      </c>
      <c r="I91" s="340">
        <v>104.8</v>
      </c>
      <c r="J91" s="90">
        <f t="shared" si="13"/>
        <v>0.10479999999999999</v>
      </c>
      <c r="K91" s="82">
        <v>1</v>
      </c>
      <c r="L91" s="82" t="s">
        <v>2466</v>
      </c>
      <c r="M91" s="14">
        <v>45894</v>
      </c>
      <c r="N91" s="83">
        <v>35</v>
      </c>
      <c r="O91" s="327"/>
      <c r="P91" s="83" t="str">
        <f t="shared" si="14"/>
        <v/>
      </c>
      <c r="Q91" s="92">
        <v>2025</v>
      </c>
      <c r="R91" s="93" t="str">
        <f t="shared" si="15"/>
        <v>Não</v>
      </c>
      <c r="S91" s="94">
        <f t="shared" si="16"/>
        <v>0</v>
      </c>
      <c r="T91" s="95">
        <f t="shared" si="17"/>
        <v>0</v>
      </c>
      <c r="U91" s="96"/>
    </row>
    <row r="92" spans="1:21" s="58" customFormat="1" ht="37.5" customHeight="1" x14ac:dyDescent="0.35">
      <c r="A92" s="428" t="s">
        <v>2402</v>
      </c>
      <c r="B92" s="326" t="s">
        <v>1012</v>
      </c>
      <c r="C92" s="326"/>
      <c r="D92" s="383" t="s">
        <v>1945</v>
      </c>
      <c r="E92" s="383" t="s">
        <v>2392</v>
      </c>
      <c r="F92" s="2" t="str">
        <f t="shared" si="12"/>
        <v>P62P-PPGMII-P62-PAR--0280P/2024</v>
      </c>
      <c r="G92" s="98" t="s">
        <v>777</v>
      </c>
      <c r="H92" s="80" t="s">
        <v>778</v>
      </c>
      <c r="I92" s="340">
        <v>151.40299999999999</v>
      </c>
      <c r="J92" s="81">
        <f t="shared" si="13"/>
        <v>0.15140299999999998</v>
      </c>
      <c r="K92" s="82">
        <v>1</v>
      </c>
      <c r="L92" s="82" t="s">
        <v>2466</v>
      </c>
      <c r="M92" s="14">
        <v>45894</v>
      </c>
      <c r="N92" s="92">
        <v>35</v>
      </c>
      <c r="O92" s="327">
        <v>45884</v>
      </c>
      <c r="P92" s="83">
        <f t="shared" si="14"/>
        <v>33</v>
      </c>
      <c r="Q92" s="83">
        <v>2025</v>
      </c>
      <c r="R92" s="39" t="str">
        <f t="shared" si="15"/>
        <v>Sim</v>
      </c>
      <c r="S92" s="84">
        <f t="shared" si="16"/>
        <v>0.15140299999999998</v>
      </c>
      <c r="T92" s="85">
        <f t="shared" si="17"/>
        <v>1</v>
      </c>
      <c r="U92" s="86"/>
    </row>
    <row r="93" spans="1:21" s="58" customFormat="1" ht="37.5" customHeight="1" x14ac:dyDescent="0.35">
      <c r="A93" s="428" t="s">
        <v>2402</v>
      </c>
      <c r="B93" s="326" t="s">
        <v>1012</v>
      </c>
      <c r="C93" s="326"/>
      <c r="D93" s="383" t="s">
        <v>1568</v>
      </c>
      <c r="E93" s="383" t="s">
        <v>2393</v>
      </c>
      <c r="F93" s="87" t="str">
        <f t="shared" si="12"/>
        <v>P62P-PPGMII-P62-PAR--1408P/2025</v>
      </c>
      <c r="G93" s="97" t="s">
        <v>777</v>
      </c>
      <c r="H93" s="89" t="s">
        <v>778</v>
      </c>
      <c r="I93" s="340">
        <v>42</v>
      </c>
      <c r="J93" s="90">
        <f t="shared" si="13"/>
        <v>4.2000000000000003E-2</v>
      </c>
      <c r="K93" s="82">
        <v>1</v>
      </c>
      <c r="L93" s="82" t="s">
        <v>2466</v>
      </c>
      <c r="M93" s="14">
        <v>45894</v>
      </c>
      <c r="N93" s="83">
        <v>35</v>
      </c>
      <c r="O93" s="327"/>
      <c r="P93" s="83" t="str">
        <f t="shared" si="14"/>
        <v/>
      </c>
      <c r="Q93" s="92">
        <v>2025</v>
      </c>
      <c r="R93" s="93" t="str">
        <f t="shared" si="15"/>
        <v>Não</v>
      </c>
      <c r="S93" s="94">
        <f t="shared" si="16"/>
        <v>0</v>
      </c>
      <c r="T93" s="95">
        <f t="shared" si="17"/>
        <v>0</v>
      </c>
      <c r="U93" s="96"/>
    </row>
    <row r="94" spans="1:21" s="58" customFormat="1" ht="37.5" customHeight="1" x14ac:dyDescent="0.35">
      <c r="A94" s="428" t="s">
        <v>2402</v>
      </c>
      <c r="B94" s="326" t="s">
        <v>1012</v>
      </c>
      <c r="C94" s="326"/>
      <c r="D94" s="46" t="s">
        <v>2395</v>
      </c>
      <c r="E94" s="383" t="s">
        <v>2397</v>
      </c>
      <c r="F94" s="2" t="str">
        <f t="shared" si="12"/>
        <v>P62P-PPGMII-P62-PAR--1482P/205</v>
      </c>
      <c r="G94" s="98" t="s">
        <v>777</v>
      </c>
      <c r="H94" s="80" t="s">
        <v>778</v>
      </c>
      <c r="I94" s="340">
        <v>1.6</v>
      </c>
      <c r="J94" s="81">
        <f t="shared" si="13"/>
        <v>1.6000000000000001E-3</v>
      </c>
      <c r="K94" s="82">
        <v>1</v>
      </c>
      <c r="L94" s="82" t="s">
        <v>2466</v>
      </c>
      <c r="M94" s="14">
        <v>45894</v>
      </c>
      <c r="N94" s="92">
        <v>35</v>
      </c>
      <c r="O94" s="327"/>
      <c r="P94" s="83" t="str">
        <f t="shared" si="14"/>
        <v/>
      </c>
      <c r="Q94" s="83">
        <v>2025</v>
      </c>
      <c r="R94" s="39" t="str">
        <f t="shared" si="15"/>
        <v>Não</v>
      </c>
      <c r="S94" s="84">
        <f t="shared" si="16"/>
        <v>0</v>
      </c>
      <c r="T94" s="85">
        <f t="shared" si="17"/>
        <v>0</v>
      </c>
      <c r="U94" s="86"/>
    </row>
    <row r="95" spans="1:21" s="58" customFormat="1" ht="37.5" customHeight="1" x14ac:dyDescent="0.35">
      <c r="A95" s="428" t="s">
        <v>2402</v>
      </c>
      <c r="B95" s="326" t="s">
        <v>1012</v>
      </c>
      <c r="C95" s="326"/>
      <c r="D95" s="46" t="s">
        <v>2360</v>
      </c>
      <c r="E95" s="383" t="s">
        <v>2398</v>
      </c>
      <c r="F95" s="87" t="str">
        <f t="shared" si="12"/>
        <v>P62P-PPGMII-P62-PAR--1525P/2024</v>
      </c>
      <c r="G95" s="97" t="s">
        <v>777</v>
      </c>
      <c r="H95" s="89" t="s">
        <v>778</v>
      </c>
      <c r="I95" s="340">
        <v>60.45</v>
      </c>
      <c r="J95" s="90">
        <f t="shared" si="13"/>
        <v>6.0450000000000004E-2</v>
      </c>
      <c r="K95" s="82">
        <v>1</v>
      </c>
      <c r="L95" s="82" t="s">
        <v>2466</v>
      </c>
      <c r="M95" s="14">
        <v>45894</v>
      </c>
      <c r="N95" s="83">
        <v>35</v>
      </c>
      <c r="O95" s="327"/>
      <c r="P95" s="83" t="str">
        <f t="shared" si="14"/>
        <v/>
      </c>
      <c r="Q95" s="83">
        <v>2025</v>
      </c>
      <c r="R95" s="39" t="str">
        <f t="shared" si="15"/>
        <v>Não</v>
      </c>
      <c r="S95" s="84">
        <f t="shared" si="16"/>
        <v>0</v>
      </c>
      <c r="T95" s="85">
        <f t="shared" si="17"/>
        <v>0</v>
      </c>
      <c r="U95" s="86"/>
    </row>
    <row r="96" spans="1:21" s="58" customFormat="1" ht="37.5" customHeight="1" x14ac:dyDescent="0.35">
      <c r="A96" s="676" t="s">
        <v>81</v>
      </c>
      <c r="B96" s="326" t="s">
        <v>1011</v>
      </c>
      <c r="C96" s="326"/>
      <c r="D96" s="326" t="s">
        <v>2438</v>
      </c>
      <c r="E96" s="383" t="s">
        <v>2414</v>
      </c>
      <c r="F96" s="2" t="str">
        <f t="shared" si="12"/>
        <v xml:space="preserve">P31-PPGMII-P31-CAM--0088P/2025 </v>
      </c>
      <c r="G96" s="98" t="s">
        <v>777</v>
      </c>
      <c r="H96" s="80" t="s">
        <v>778</v>
      </c>
      <c r="I96" s="340">
        <v>101.5</v>
      </c>
      <c r="J96" s="81">
        <f t="shared" si="13"/>
        <v>0.10150000000000001</v>
      </c>
      <c r="K96" s="82">
        <v>1</v>
      </c>
      <c r="L96" s="82" t="s">
        <v>2466</v>
      </c>
      <c r="M96" s="15">
        <v>45900</v>
      </c>
      <c r="N96" s="92">
        <v>35</v>
      </c>
      <c r="O96" s="327"/>
      <c r="P96" s="83" t="str">
        <f t="shared" si="14"/>
        <v/>
      </c>
      <c r="Q96" s="92">
        <v>2025</v>
      </c>
      <c r="R96" s="93" t="str">
        <f t="shared" si="15"/>
        <v>Não</v>
      </c>
      <c r="S96" s="94">
        <f t="shared" si="16"/>
        <v>0</v>
      </c>
      <c r="T96" s="95">
        <f t="shared" si="17"/>
        <v>0</v>
      </c>
      <c r="U96" s="96"/>
    </row>
    <row r="97" spans="1:21" s="58" customFormat="1" ht="37.5" customHeight="1" x14ac:dyDescent="0.35">
      <c r="A97" s="676" t="s">
        <v>557</v>
      </c>
      <c r="B97" s="326" t="s">
        <v>2050</v>
      </c>
      <c r="C97" s="326"/>
      <c r="D97" s="326" t="s">
        <v>2439</v>
      </c>
      <c r="E97" s="383" t="s">
        <v>2415</v>
      </c>
      <c r="F97" s="2" t="str">
        <f t="shared" si="12"/>
        <v xml:space="preserve">P62-PPGMII-P62-CAM--0992P/2024 </v>
      </c>
      <c r="G97" s="98" t="s">
        <v>777</v>
      </c>
      <c r="H97" s="80" t="s">
        <v>778</v>
      </c>
      <c r="I97" s="340">
        <v>29.577999999999999</v>
      </c>
      <c r="J97" s="81">
        <f t="shared" si="13"/>
        <v>2.9578E-2</v>
      </c>
      <c r="K97" s="82">
        <v>1</v>
      </c>
      <c r="L97" s="82" t="s">
        <v>2466</v>
      </c>
      <c r="M97" s="15">
        <v>45898</v>
      </c>
      <c r="N97" s="83">
        <v>35</v>
      </c>
      <c r="O97" s="327"/>
      <c r="P97" s="83" t="str">
        <f t="shared" si="14"/>
        <v/>
      </c>
      <c r="Q97" s="83">
        <v>2025</v>
      </c>
      <c r="R97" s="39" t="str">
        <f t="shared" si="15"/>
        <v>Não</v>
      </c>
      <c r="S97" s="84">
        <f t="shared" si="16"/>
        <v>0</v>
      </c>
      <c r="T97" s="85">
        <f t="shared" si="17"/>
        <v>0</v>
      </c>
      <c r="U97" s="86"/>
    </row>
    <row r="98" spans="1:21" s="58" customFormat="1" ht="37.5" customHeight="1" x14ac:dyDescent="0.35">
      <c r="A98" s="676" t="s">
        <v>557</v>
      </c>
      <c r="B98" s="326" t="s">
        <v>2050</v>
      </c>
      <c r="C98" s="326"/>
      <c r="D98" s="326" t="s">
        <v>2440</v>
      </c>
      <c r="E98" s="383" t="s">
        <v>2416</v>
      </c>
      <c r="F98" s="87" t="str">
        <f t="shared" si="12"/>
        <v xml:space="preserve">P62-PPGMII-P62-CAM--1910P2024 </v>
      </c>
      <c r="G98" s="97" t="s">
        <v>777</v>
      </c>
      <c r="H98" s="89" t="s">
        <v>778</v>
      </c>
      <c r="I98" s="340">
        <v>26.363</v>
      </c>
      <c r="J98" s="90">
        <f t="shared" si="13"/>
        <v>2.6363000000000001E-2</v>
      </c>
      <c r="K98" s="82">
        <v>1</v>
      </c>
      <c r="L98" s="82" t="s">
        <v>2466</v>
      </c>
      <c r="M98" s="15">
        <v>45898</v>
      </c>
      <c r="N98" s="92">
        <v>35</v>
      </c>
      <c r="O98" s="327"/>
      <c r="P98" s="83" t="str">
        <f t="shared" si="14"/>
        <v/>
      </c>
      <c r="Q98" s="92">
        <v>2025</v>
      </c>
      <c r="R98" s="93" t="str">
        <f t="shared" si="15"/>
        <v>Não</v>
      </c>
      <c r="S98" s="94">
        <f t="shared" si="16"/>
        <v>0</v>
      </c>
      <c r="T98" s="95">
        <f t="shared" si="17"/>
        <v>0</v>
      </c>
      <c r="U98" s="96"/>
    </row>
    <row r="99" spans="1:21" s="58" customFormat="1" ht="37.5" customHeight="1" x14ac:dyDescent="0.35">
      <c r="A99" s="676" t="s">
        <v>557</v>
      </c>
      <c r="B99" s="326" t="s">
        <v>2050</v>
      </c>
      <c r="C99" s="326"/>
      <c r="D99" s="326" t="s">
        <v>2440</v>
      </c>
      <c r="E99" s="383" t="s">
        <v>2417</v>
      </c>
      <c r="F99" s="87" t="str">
        <f t="shared" ref="F99:F104" si="18">CONCATENATE(A99,"-",B99,"-",C99,"-",D99)</f>
        <v xml:space="preserve">P62-PPGMII-P62-CAM--1910P2024 </v>
      </c>
      <c r="G99" s="97" t="s">
        <v>777</v>
      </c>
      <c r="H99" s="89" t="s">
        <v>778</v>
      </c>
      <c r="I99" s="340">
        <v>437.00400000000002</v>
      </c>
      <c r="J99" s="90">
        <f t="shared" ref="J99:J104" si="19">I99/1000</f>
        <v>0.437004</v>
      </c>
      <c r="K99" s="82">
        <v>1</v>
      </c>
      <c r="L99" s="82" t="s">
        <v>2466</v>
      </c>
      <c r="M99" s="15">
        <v>45898</v>
      </c>
      <c r="N99" s="83">
        <v>35</v>
      </c>
      <c r="O99" s="327"/>
      <c r="P99" s="83" t="str">
        <f t="shared" ref="P99:P104" si="20">IF(O99="","",WEEKNUM(O99,21))</f>
        <v/>
      </c>
      <c r="Q99" s="92">
        <v>2025</v>
      </c>
      <c r="R99" s="93" t="str">
        <f t="shared" ref="R99:R104" si="21">IF(Q99&lt;=O99,"Sim","Não")</f>
        <v>Não</v>
      </c>
      <c r="S99" s="94">
        <f t="shared" ref="S99:S104" si="22">IF(R99="Não",0,J99)</f>
        <v>0</v>
      </c>
      <c r="T99" s="95">
        <f t="shared" ref="T99:T104" si="23">IF(R99="Não",0,K99)</f>
        <v>0</v>
      </c>
      <c r="U99" s="96"/>
    </row>
    <row r="100" spans="1:21" s="58" customFormat="1" ht="37.5" customHeight="1" x14ac:dyDescent="0.35">
      <c r="A100" s="676" t="s">
        <v>557</v>
      </c>
      <c r="B100" s="326" t="s">
        <v>2050</v>
      </c>
      <c r="C100" s="326"/>
      <c r="D100" s="326" t="s">
        <v>2441</v>
      </c>
      <c r="E100" s="383" t="s">
        <v>2418</v>
      </c>
      <c r="F100" s="2" t="str">
        <f t="shared" si="18"/>
        <v xml:space="preserve">P62-PPGMII-P62-CAM--1191P/2024 </v>
      </c>
      <c r="G100" s="98" t="s">
        <v>777</v>
      </c>
      <c r="H100" s="80" t="s">
        <v>778</v>
      </c>
      <c r="I100" s="340">
        <v>13.2</v>
      </c>
      <c r="J100" s="81">
        <f t="shared" si="19"/>
        <v>1.32E-2</v>
      </c>
      <c r="K100" s="82">
        <v>1</v>
      </c>
      <c r="L100" s="82" t="s">
        <v>2466</v>
      </c>
      <c r="M100" s="15">
        <v>45898</v>
      </c>
      <c r="N100" s="92">
        <v>35</v>
      </c>
      <c r="O100" s="327"/>
      <c r="P100" s="83" t="str">
        <f t="shared" si="20"/>
        <v/>
      </c>
      <c r="Q100" s="83">
        <v>2025</v>
      </c>
      <c r="R100" s="39" t="str">
        <f t="shared" si="21"/>
        <v>Não</v>
      </c>
      <c r="S100" s="84">
        <f t="shared" si="22"/>
        <v>0</v>
      </c>
      <c r="T100" s="85">
        <f t="shared" si="23"/>
        <v>0</v>
      </c>
      <c r="U100" s="86"/>
    </row>
    <row r="101" spans="1:21" s="58" customFormat="1" ht="37.5" customHeight="1" x14ac:dyDescent="0.35">
      <c r="A101" s="676" t="s">
        <v>557</v>
      </c>
      <c r="B101" s="326" t="s">
        <v>2050</v>
      </c>
      <c r="C101" s="326"/>
      <c r="D101" s="326" t="s">
        <v>2442</v>
      </c>
      <c r="E101" s="383" t="s">
        <v>2419</v>
      </c>
      <c r="F101" s="87" t="str">
        <f t="shared" si="18"/>
        <v xml:space="preserve">P62-PPGMII-P62-CAM--1214P/2024 </v>
      </c>
      <c r="G101" s="97" t="s">
        <v>777</v>
      </c>
      <c r="H101" s="89" t="s">
        <v>778</v>
      </c>
      <c r="I101" s="340">
        <v>9.3879999999999999</v>
      </c>
      <c r="J101" s="90">
        <f t="shared" si="19"/>
        <v>9.3880000000000005E-3</v>
      </c>
      <c r="K101" s="82">
        <v>1</v>
      </c>
      <c r="L101" s="82" t="s">
        <v>2466</v>
      </c>
      <c r="M101" s="15">
        <v>45898</v>
      </c>
      <c r="N101" s="83">
        <v>35</v>
      </c>
      <c r="O101" s="327"/>
      <c r="P101" s="83" t="str">
        <f t="shared" si="20"/>
        <v/>
      </c>
      <c r="Q101" s="83">
        <v>2025</v>
      </c>
      <c r="R101" s="39" t="str">
        <f t="shared" si="21"/>
        <v>Não</v>
      </c>
      <c r="S101" s="84">
        <f t="shared" si="22"/>
        <v>0</v>
      </c>
      <c r="T101" s="85">
        <f t="shared" si="23"/>
        <v>0</v>
      </c>
      <c r="U101" s="86"/>
    </row>
    <row r="102" spans="1:21" s="58" customFormat="1" ht="37.5" customHeight="1" x14ac:dyDescent="0.35">
      <c r="A102" s="676" t="s">
        <v>557</v>
      </c>
      <c r="B102" s="326" t="s">
        <v>2050</v>
      </c>
      <c r="C102" s="326"/>
      <c r="D102" s="326" t="s">
        <v>2443</v>
      </c>
      <c r="E102" s="383" t="s">
        <v>2420</v>
      </c>
      <c r="F102" s="2" t="str">
        <f t="shared" si="18"/>
        <v xml:space="preserve">P62-PPGMII-P62-CAM--1912P/2024 </v>
      </c>
      <c r="G102" s="98" t="s">
        <v>777</v>
      </c>
      <c r="H102" s="80" t="s">
        <v>778</v>
      </c>
      <c r="I102" s="340">
        <v>28.675000000000001</v>
      </c>
      <c r="J102" s="81">
        <f t="shared" si="19"/>
        <v>2.8674999999999999E-2</v>
      </c>
      <c r="K102" s="82">
        <v>1</v>
      </c>
      <c r="L102" s="82" t="s">
        <v>2466</v>
      </c>
      <c r="M102" s="15">
        <v>45898</v>
      </c>
      <c r="N102" s="92">
        <v>35</v>
      </c>
      <c r="O102" s="327"/>
      <c r="P102" s="83" t="str">
        <f t="shared" si="20"/>
        <v/>
      </c>
      <c r="Q102" s="92">
        <v>2025</v>
      </c>
      <c r="R102" s="93" t="str">
        <f t="shared" si="21"/>
        <v>Não</v>
      </c>
      <c r="S102" s="94">
        <f t="shared" si="22"/>
        <v>0</v>
      </c>
      <c r="T102" s="95">
        <f t="shared" si="23"/>
        <v>0</v>
      </c>
      <c r="U102" s="96"/>
    </row>
    <row r="103" spans="1:21" s="58" customFormat="1" ht="37.5" customHeight="1" x14ac:dyDescent="0.35">
      <c r="A103" s="676" t="s">
        <v>557</v>
      </c>
      <c r="B103" s="326" t="s">
        <v>2050</v>
      </c>
      <c r="C103" s="326"/>
      <c r="D103" s="326" t="s">
        <v>2443</v>
      </c>
      <c r="E103" s="383" t="s">
        <v>2421</v>
      </c>
      <c r="F103" s="2" t="str">
        <f t="shared" si="18"/>
        <v xml:space="preserve">P62-PPGMII-P62-CAM--1912P/2024 </v>
      </c>
      <c r="G103" s="98" t="s">
        <v>777</v>
      </c>
      <c r="H103" s="80" t="s">
        <v>778</v>
      </c>
      <c r="I103" s="340">
        <v>4.5469999999999997</v>
      </c>
      <c r="J103" s="81">
        <f t="shared" si="19"/>
        <v>4.5469999999999998E-3</v>
      </c>
      <c r="K103" s="82">
        <v>1</v>
      </c>
      <c r="L103" s="82" t="s">
        <v>2466</v>
      </c>
      <c r="M103" s="15">
        <v>45898</v>
      </c>
      <c r="N103" s="83">
        <v>35</v>
      </c>
      <c r="O103" s="327"/>
      <c r="P103" s="83" t="str">
        <f t="shared" si="20"/>
        <v/>
      </c>
      <c r="Q103" s="83">
        <v>2025</v>
      </c>
      <c r="R103" s="39" t="str">
        <f t="shared" si="21"/>
        <v>Não</v>
      </c>
      <c r="S103" s="84">
        <f t="shared" si="22"/>
        <v>0</v>
      </c>
      <c r="T103" s="85">
        <f t="shared" si="23"/>
        <v>0</v>
      </c>
      <c r="U103" s="86"/>
    </row>
    <row r="104" spans="1:21" s="58" customFormat="1" ht="37.5" customHeight="1" thickBot="1" x14ac:dyDescent="0.4">
      <c r="A104" s="677" t="s">
        <v>81</v>
      </c>
      <c r="B104" s="567" t="s">
        <v>1011</v>
      </c>
      <c r="C104" s="567"/>
      <c r="D104" s="567" t="s">
        <v>2444</v>
      </c>
      <c r="E104" s="570" t="s">
        <v>2422</v>
      </c>
      <c r="F104" s="130" t="str">
        <f t="shared" si="18"/>
        <v xml:space="preserve">P31-PPGMII-P31-CAM--0157/2025 </v>
      </c>
      <c r="G104" s="131" t="s">
        <v>777</v>
      </c>
      <c r="H104" s="132" t="s">
        <v>778</v>
      </c>
      <c r="I104" s="434">
        <v>51.07</v>
      </c>
      <c r="J104" s="134">
        <f t="shared" si="19"/>
        <v>5.1069999999999997E-2</v>
      </c>
      <c r="K104" s="220">
        <v>1</v>
      </c>
      <c r="L104" s="220" t="s">
        <v>2466</v>
      </c>
      <c r="M104" s="186">
        <v>45898</v>
      </c>
      <c r="N104" s="137">
        <v>35</v>
      </c>
      <c r="O104" s="465"/>
      <c r="P104" s="139" t="str">
        <f t="shared" si="20"/>
        <v/>
      </c>
      <c r="Q104" s="137">
        <v>2025</v>
      </c>
      <c r="R104" s="140" t="str">
        <f t="shared" si="21"/>
        <v>Não</v>
      </c>
      <c r="S104" s="141">
        <f t="shared" si="22"/>
        <v>0</v>
      </c>
      <c r="T104" s="142">
        <f t="shared" si="23"/>
        <v>0</v>
      </c>
      <c r="U104" s="143"/>
    </row>
    <row r="105" spans="1:21" s="58" customFormat="1" ht="37.5" customHeight="1" x14ac:dyDescent="0.35">
      <c r="A105" s="479"/>
      <c r="B105" s="484"/>
      <c r="C105" s="484"/>
      <c r="D105" s="484"/>
      <c r="E105" s="484"/>
      <c r="F105" s="87"/>
      <c r="G105" s="158" t="s">
        <v>771</v>
      </c>
      <c r="H105" s="89" t="s">
        <v>772</v>
      </c>
      <c r="I105" s="484"/>
      <c r="J105" s="90"/>
      <c r="K105" s="91"/>
      <c r="L105" s="113" t="s">
        <v>2457</v>
      </c>
      <c r="M105" s="484"/>
      <c r="N105" s="92"/>
      <c r="O105" s="405"/>
      <c r="P105" s="92"/>
      <c r="Q105" s="92"/>
      <c r="R105" s="93"/>
      <c r="S105" s="94"/>
      <c r="T105" s="95"/>
      <c r="U105" s="96"/>
    </row>
    <row r="106" spans="1:21" s="58" customFormat="1" ht="37.5" customHeight="1" x14ac:dyDescent="0.35">
      <c r="A106" s="310" t="s">
        <v>557</v>
      </c>
      <c r="B106" s="310" t="s">
        <v>2050</v>
      </c>
      <c r="C106" s="337">
        <v>2028716878</v>
      </c>
      <c r="D106" s="539" t="s">
        <v>1463</v>
      </c>
      <c r="E106" s="339" t="s">
        <v>2409</v>
      </c>
      <c r="F106" s="2" t="str">
        <f t="shared" ref="F106:F169" si="24">CONCATENATE(A106,"-",B106,"-",C106,"-",D106)</f>
        <v>P62-PPGMII-P62-CAM-2028716878-1962P/2024</v>
      </c>
      <c r="G106" s="79" t="s">
        <v>774</v>
      </c>
      <c r="H106" s="80" t="s">
        <v>775</v>
      </c>
      <c r="I106" s="340">
        <v>212.667</v>
      </c>
      <c r="J106" s="81">
        <f t="shared" ref="J106:J169" si="25">I106/1000</f>
        <v>0.21266699999999999</v>
      </c>
      <c r="K106" s="82">
        <v>1</v>
      </c>
      <c r="L106" s="82" t="s">
        <v>2457</v>
      </c>
      <c r="M106" s="25">
        <v>45889</v>
      </c>
      <c r="N106" s="83">
        <v>34</v>
      </c>
      <c r="O106" s="331"/>
      <c r="P106" s="83" t="str">
        <f t="shared" ref="P106:P169" si="26">IF(O106="","",WEEKNUM(O106,21))</f>
        <v/>
      </c>
      <c r="Q106" s="83">
        <v>2025</v>
      </c>
      <c r="R106" s="39" t="str">
        <f t="shared" ref="R106:R169" si="27">IF(Q106&lt;=O106,"Sim","Não")</f>
        <v>Não</v>
      </c>
      <c r="S106" s="84">
        <f t="shared" ref="S106:S169" si="28">IF(R106="Não",0,J106)</f>
        <v>0</v>
      </c>
      <c r="T106" s="85">
        <f t="shared" ref="T106:T169" si="29">IF(R106="Não",0,K106)</f>
        <v>0</v>
      </c>
      <c r="U106" s="86"/>
    </row>
    <row r="107" spans="1:21" s="58" customFormat="1" ht="37.5" customHeight="1" x14ac:dyDescent="0.35">
      <c r="A107" s="310" t="s">
        <v>557</v>
      </c>
      <c r="B107" s="310" t="s">
        <v>2050</v>
      </c>
      <c r="C107" s="337"/>
      <c r="D107" s="539" t="s">
        <v>1917</v>
      </c>
      <c r="E107" s="339" t="s">
        <v>2436</v>
      </c>
      <c r="F107" s="2" t="str">
        <f t="shared" si="24"/>
        <v>P62-PPGMII-P62-CAM--1187P/2024</v>
      </c>
      <c r="G107" s="79" t="s">
        <v>774</v>
      </c>
      <c r="H107" s="80" t="s">
        <v>775</v>
      </c>
      <c r="I107" s="340">
        <v>19.600000000000001</v>
      </c>
      <c r="J107" s="81">
        <f t="shared" si="25"/>
        <v>1.9600000000000003E-2</v>
      </c>
      <c r="K107" s="82">
        <v>1</v>
      </c>
      <c r="L107" s="82" t="s">
        <v>2457</v>
      </c>
      <c r="M107" s="15">
        <v>45889</v>
      </c>
      <c r="N107" s="83">
        <v>34</v>
      </c>
      <c r="O107" s="331"/>
      <c r="P107" s="83" t="str">
        <f t="shared" si="26"/>
        <v/>
      </c>
      <c r="Q107" s="83">
        <v>2025</v>
      </c>
      <c r="R107" s="39" t="str">
        <f t="shared" si="27"/>
        <v>Não</v>
      </c>
      <c r="S107" s="84">
        <f t="shared" si="28"/>
        <v>0</v>
      </c>
      <c r="T107" s="85">
        <f t="shared" si="29"/>
        <v>0</v>
      </c>
      <c r="U107" s="86"/>
    </row>
    <row r="108" spans="1:21" s="58" customFormat="1" ht="37.5" customHeight="1" x14ac:dyDescent="0.35">
      <c r="A108" s="310" t="s">
        <v>557</v>
      </c>
      <c r="B108" s="310" t="s">
        <v>2050</v>
      </c>
      <c r="C108" s="337"/>
      <c r="D108" s="539" t="s">
        <v>1917</v>
      </c>
      <c r="E108" s="339" t="s">
        <v>2437</v>
      </c>
      <c r="F108" s="2" t="str">
        <f t="shared" si="24"/>
        <v>P62-PPGMII-P62-CAM--1187P/2024</v>
      </c>
      <c r="G108" s="79" t="s">
        <v>774</v>
      </c>
      <c r="H108" s="80" t="s">
        <v>775</v>
      </c>
      <c r="I108" s="340">
        <v>128.69999999999999</v>
      </c>
      <c r="J108" s="81">
        <f t="shared" si="25"/>
        <v>0.12869999999999998</v>
      </c>
      <c r="K108" s="82">
        <v>1</v>
      </c>
      <c r="L108" s="82" t="s">
        <v>2457</v>
      </c>
      <c r="M108" s="15">
        <v>45889</v>
      </c>
      <c r="N108" s="83">
        <v>34</v>
      </c>
      <c r="O108" s="331"/>
      <c r="P108" s="83" t="str">
        <f t="shared" si="26"/>
        <v/>
      </c>
      <c r="Q108" s="83">
        <v>2025</v>
      </c>
      <c r="R108" s="39" t="str">
        <f t="shared" si="27"/>
        <v>Não</v>
      </c>
      <c r="S108" s="84">
        <f t="shared" si="28"/>
        <v>0</v>
      </c>
      <c r="T108" s="85">
        <f t="shared" si="29"/>
        <v>0</v>
      </c>
      <c r="U108" s="86"/>
    </row>
    <row r="109" spans="1:21" s="58" customFormat="1" ht="37.5" customHeight="1" x14ac:dyDescent="0.35">
      <c r="A109" s="310" t="s">
        <v>557</v>
      </c>
      <c r="B109" s="310" t="s">
        <v>2050</v>
      </c>
      <c r="C109" s="337"/>
      <c r="D109" s="539" t="s">
        <v>1923</v>
      </c>
      <c r="E109" s="339" t="s">
        <v>1830</v>
      </c>
      <c r="F109" s="2" t="str">
        <f t="shared" si="24"/>
        <v>P62-PPGMII-P62-CAM--0725P/2024</v>
      </c>
      <c r="G109" s="79" t="s">
        <v>774</v>
      </c>
      <c r="H109" s="80" t="s">
        <v>775</v>
      </c>
      <c r="I109" s="544">
        <v>33.802999999999997</v>
      </c>
      <c r="J109" s="81">
        <f t="shared" si="25"/>
        <v>3.3803E-2</v>
      </c>
      <c r="K109" s="82">
        <v>1</v>
      </c>
      <c r="L109" s="82" t="s">
        <v>2457</v>
      </c>
      <c r="M109" s="15">
        <v>45893</v>
      </c>
      <c r="N109" s="83">
        <v>34</v>
      </c>
      <c r="O109" s="331"/>
      <c r="P109" s="83" t="str">
        <f t="shared" si="26"/>
        <v/>
      </c>
      <c r="Q109" s="83">
        <v>2025</v>
      </c>
      <c r="R109" s="39" t="str">
        <f t="shared" si="27"/>
        <v>Não</v>
      </c>
      <c r="S109" s="84">
        <f t="shared" si="28"/>
        <v>0</v>
      </c>
      <c r="T109" s="85">
        <f t="shared" si="29"/>
        <v>0</v>
      </c>
      <c r="U109" s="86"/>
    </row>
    <row r="110" spans="1:21" s="58" customFormat="1" ht="37.5" customHeight="1" x14ac:dyDescent="0.35">
      <c r="A110" s="310" t="s">
        <v>557</v>
      </c>
      <c r="B110" s="310" t="s">
        <v>2050</v>
      </c>
      <c r="C110" s="337"/>
      <c r="D110" s="539" t="s">
        <v>1923</v>
      </c>
      <c r="E110" s="339" t="s">
        <v>2410</v>
      </c>
      <c r="F110" s="2" t="str">
        <f t="shared" si="24"/>
        <v>P62-PPGMII-P62-CAM--0725P/2024</v>
      </c>
      <c r="G110" s="79" t="s">
        <v>774</v>
      </c>
      <c r="H110" s="80" t="s">
        <v>775</v>
      </c>
      <c r="I110" s="544">
        <v>11.08</v>
      </c>
      <c r="J110" s="81">
        <f t="shared" si="25"/>
        <v>1.108E-2</v>
      </c>
      <c r="K110" s="82">
        <v>1</v>
      </c>
      <c r="L110" s="82" t="s">
        <v>2457</v>
      </c>
      <c r="M110" s="15">
        <v>45893</v>
      </c>
      <c r="N110" s="83">
        <v>34</v>
      </c>
      <c r="O110" s="331"/>
      <c r="P110" s="83" t="str">
        <f t="shared" si="26"/>
        <v/>
      </c>
      <c r="Q110" s="83">
        <v>2025</v>
      </c>
      <c r="R110" s="39" t="str">
        <f t="shared" si="27"/>
        <v>Não</v>
      </c>
      <c r="S110" s="84">
        <f t="shared" si="28"/>
        <v>0</v>
      </c>
      <c r="T110" s="85">
        <f t="shared" si="29"/>
        <v>0</v>
      </c>
      <c r="U110" s="86"/>
    </row>
    <row r="111" spans="1:21" s="58" customFormat="1" ht="37.5" customHeight="1" x14ac:dyDescent="0.35">
      <c r="A111" s="310" t="s">
        <v>557</v>
      </c>
      <c r="B111" s="310" t="s">
        <v>2050</v>
      </c>
      <c r="C111" s="337"/>
      <c r="D111" s="539" t="s">
        <v>1923</v>
      </c>
      <c r="E111" s="339" t="s">
        <v>2411</v>
      </c>
      <c r="F111" s="2" t="str">
        <f t="shared" si="24"/>
        <v>P62-PPGMII-P62-CAM--0725P/2024</v>
      </c>
      <c r="G111" s="79" t="s">
        <v>774</v>
      </c>
      <c r="H111" s="80" t="s">
        <v>775</v>
      </c>
      <c r="I111" s="544">
        <v>12.349</v>
      </c>
      <c r="J111" s="81">
        <f t="shared" si="25"/>
        <v>1.2349000000000001E-2</v>
      </c>
      <c r="K111" s="82">
        <v>1</v>
      </c>
      <c r="L111" s="82" t="s">
        <v>2457</v>
      </c>
      <c r="M111" s="15">
        <v>45893</v>
      </c>
      <c r="N111" s="83">
        <v>34</v>
      </c>
      <c r="O111" s="331"/>
      <c r="P111" s="83" t="str">
        <f t="shared" si="26"/>
        <v/>
      </c>
      <c r="Q111" s="83">
        <v>2025</v>
      </c>
      <c r="R111" s="39" t="str">
        <f t="shared" si="27"/>
        <v>Não</v>
      </c>
      <c r="S111" s="84">
        <f t="shared" si="28"/>
        <v>0</v>
      </c>
      <c r="T111" s="85">
        <f t="shared" si="29"/>
        <v>0</v>
      </c>
      <c r="U111" s="86"/>
    </row>
    <row r="112" spans="1:21" s="58" customFormat="1" ht="37.5" customHeight="1" x14ac:dyDescent="0.35">
      <c r="A112" s="310" t="s">
        <v>557</v>
      </c>
      <c r="B112" s="326" t="s">
        <v>1012</v>
      </c>
      <c r="C112" s="326"/>
      <c r="D112" s="539" t="s">
        <v>1934</v>
      </c>
      <c r="E112" s="383" t="s">
        <v>1860</v>
      </c>
      <c r="F112" s="2" t="str">
        <f t="shared" si="24"/>
        <v>P62-PPGMII-P62-PAR--1845P/2024</v>
      </c>
      <c r="G112" s="79" t="s">
        <v>774</v>
      </c>
      <c r="H112" s="80" t="s">
        <v>775</v>
      </c>
      <c r="I112" s="340">
        <v>7.4</v>
      </c>
      <c r="J112" s="81">
        <f t="shared" si="25"/>
        <v>7.4000000000000003E-3</v>
      </c>
      <c r="K112" s="82">
        <v>1</v>
      </c>
      <c r="L112" s="82" t="s">
        <v>2457</v>
      </c>
      <c r="M112" s="14">
        <v>45889</v>
      </c>
      <c r="N112" s="83">
        <v>34</v>
      </c>
      <c r="O112" s="327">
        <v>45881</v>
      </c>
      <c r="P112" s="83">
        <f t="shared" si="26"/>
        <v>33</v>
      </c>
      <c r="Q112" s="83">
        <v>2025</v>
      </c>
      <c r="R112" s="39" t="str">
        <f t="shared" si="27"/>
        <v>Sim</v>
      </c>
      <c r="S112" s="84">
        <f t="shared" si="28"/>
        <v>7.4000000000000003E-3</v>
      </c>
      <c r="T112" s="85">
        <f t="shared" si="29"/>
        <v>1</v>
      </c>
      <c r="U112" s="86"/>
    </row>
    <row r="113" spans="1:21" s="58" customFormat="1" ht="37.5" customHeight="1" x14ac:dyDescent="0.35">
      <c r="A113" s="310" t="s">
        <v>880</v>
      </c>
      <c r="B113" s="326" t="s">
        <v>2193</v>
      </c>
      <c r="C113" s="326"/>
      <c r="D113" s="539" t="s">
        <v>1942</v>
      </c>
      <c r="E113" s="383" t="s">
        <v>1879</v>
      </c>
      <c r="F113" s="2" t="str">
        <f t="shared" si="24"/>
        <v>P52-PPGMII-CAM--0274P/2025</v>
      </c>
      <c r="G113" s="79" t="s">
        <v>774</v>
      </c>
      <c r="H113" s="80" t="s">
        <v>775</v>
      </c>
      <c r="I113" s="340">
        <v>215.23100000000002</v>
      </c>
      <c r="J113" s="81">
        <f t="shared" si="25"/>
        <v>0.21523100000000003</v>
      </c>
      <c r="K113" s="82">
        <v>1</v>
      </c>
      <c r="L113" s="82" t="s">
        <v>2457</v>
      </c>
      <c r="M113" s="14">
        <v>45889</v>
      </c>
      <c r="N113" s="83">
        <v>34</v>
      </c>
      <c r="O113" s="327">
        <v>45883</v>
      </c>
      <c r="P113" s="83">
        <f t="shared" si="26"/>
        <v>33</v>
      </c>
      <c r="Q113" s="83">
        <v>2025</v>
      </c>
      <c r="R113" s="39" t="str">
        <f t="shared" si="27"/>
        <v>Sim</v>
      </c>
      <c r="S113" s="84">
        <f t="shared" si="28"/>
        <v>0.21523100000000003</v>
      </c>
      <c r="T113" s="85">
        <f t="shared" si="29"/>
        <v>1</v>
      </c>
      <c r="U113" s="86"/>
    </row>
    <row r="114" spans="1:21" s="58" customFormat="1" ht="37.5" customHeight="1" x14ac:dyDescent="0.35">
      <c r="A114" s="310" t="s">
        <v>81</v>
      </c>
      <c r="B114" s="326" t="s">
        <v>1011</v>
      </c>
      <c r="C114" s="326" t="s">
        <v>1003</v>
      </c>
      <c r="D114" s="539" t="s">
        <v>1526</v>
      </c>
      <c r="E114" s="383" t="s">
        <v>2412</v>
      </c>
      <c r="F114" s="2" t="str">
        <f t="shared" si="24"/>
        <v>P31-PPGMII-P31-CAM-[2030093491]-0378P/2025</v>
      </c>
      <c r="G114" s="79" t="s">
        <v>774</v>
      </c>
      <c r="H114" s="80" t="s">
        <v>775</v>
      </c>
      <c r="I114" s="340">
        <v>1312.5119999999999</v>
      </c>
      <c r="J114" s="81">
        <f t="shared" si="25"/>
        <v>1.3125119999999999</v>
      </c>
      <c r="K114" s="82">
        <v>1</v>
      </c>
      <c r="L114" s="82" t="s">
        <v>2457</v>
      </c>
      <c r="M114" s="407">
        <v>45890</v>
      </c>
      <c r="N114" s="83">
        <v>34</v>
      </c>
      <c r="O114" s="390"/>
      <c r="P114" s="83" t="str">
        <f t="shared" si="26"/>
        <v/>
      </c>
      <c r="Q114" s="83">
        <v>2025</v>
      </c>
      <c r="R114" s="39" t="str">
        <f t="shared" si="27"/>
        <v>Não</v>
      </c>
      <c r="S114" s="84">
        <f t="shared" si="28"/>
        <v>0</v>
      </c>
      <c r="T114" s="85">
        <f t="shared" si="29"/>
        <v>0</v>
      </c>
      <c r="U114" s="86"/>
    </row>
    <row r="115" spans="1:21" s="58" customFormat="1" ht="37.5" customHeight="1" x14ac:dyDescent="0.35">
      <c r="A115" s="310" t="s">
        <v>81</v>
      </c>
      <c r="B115" s="326" t="s">
        <v>1011</v>
      </c>
      <c r="C115" s="326">
        <v>2029889535</v>
      </c>
      <c r="D115" s="539" t="s">
        <v>1362</v>
      </c>
      <c r="E115" s="383" t="s">
        <v>2333</v>
      </c>
      <c r="F115" s="2" t="str">
        <f t="shared" si="24"/>
        <v>P31-PPGMII-P31-CAM-2029889535-0299P/2025</v>
      </c>
      <c r="G115" s="79" t="s">
        <v>774</v>
      </c>
      <c r="H115" s="80" t="s">
        <v>775</v>
      </c>
      <c r="I115" s="340">
        <v>7338.7799999999988</v>
      </c>
      <c r="J115" s="81">
        <f t="shared" si="25"/>
        <v>7.338779999999999</v>
      </c>
      <c r="K115" s="82">
        <v>1</v>
      </c>
      <c r="L115" s="82" t="s">
        <v>2457</v>
      </c>
      <c r="M115" s="14">
        <v>45887</v>
      </c>
      <c r="N115" s="83">
        <v>34</v>
      </c>
      <c r="O115" s="331"/>
      <c r="P115" s="83" t="str">
        <f t="shared" si="26"/>
        <v/>
      </c>
      <c r="Q115" s="83">
        <v>2025</v>
      </c>
      <c r="R115" s="39" t="str">
        <f t="shared" si="27"/>
        <v>Não</v>
      </c>
      <c r="S115" s="84">
        <f t="shared" si="28"/>
        <v>0</v>
      </c>
      <c r="T115" s="85">
        <f t="shared" si="29"/>
        <v>0</v>
      </c>
      <c r="U115" s="86"/>
    </row>
    <row r="116" spans="1:21" s="58" customFormat="1" ht="37.5" customHeight="1" x14ac:dyDescent="0.35">
      <c r="A116" s="310" t="s">
        <v>557</v>
      </c>
      <c r="B116" s="310" t="s">
        <v>2192</v>
      </c>
      <c r="C116" s="326"/>
      <c r="D116" s="539" t="s">
        <v>1947</v>
      </c>
      <c r="E116" s="326" t="s">
        <v>1892</v>
      </c>
      <c r="F116" s="2" t="str">
        <f t="shared" si="24"/>
        <v>P62-PPGMII-P62--0283P/2024</v>
      </c>
      <c r="G116" s="79" t="s">
        <v>774</v>
      </c>
      <c r="H116" s="80" t="s">
        <v>775</v>
      </c>
      <c r="I116" s="340">
        <v>1</v>
      </c>
      <c r="J116" s="81">
        <f t="shared" si="25"/>
        <v>1E-3</v>
      </c>
      <c r="K116" s="82">
        <v>1</v>
      </c>
      <c r="L116" s="82" t="s">
        <v>2457</v>
      </c>
      <c r="M116" s="14">
        <v>45889</v>
      </c>
      <c r="N116" s="83">
        <v>34</v>
      </c>
      <c r="O116" s="327"/>
      <c r="P116" s="83" t="str">
        <f t="shared" si="26"/>
        <v/>
      </c>
      <c r="Q116" s="83">
        <v>2025</v>
      </c>
      <c r="R116" s="39" t="str">
        <f t="shared" si="27"/>
        <v>Não</v>
      </c>
      <c r="S116" s="84">
        <f t="shared" si="28"/>
        <v>0</v>
      </c>
      <c r="T116" s="85">
        <f t="shared" si="29"/>
        <v>0</v>
      </c>
      <c r="U116" s="86"/>
    </row>
    <row r="117" spans="1:21" s="58" customFormat="1" ht="37.5" customHeight="1" x14ac:dyDescent="0.35">
      <c r="A117" s="310" t="s">
        <v>557</v>
      </c>
      <c r="B117" s="310" t="s">
        <v>2192</v>
      </c>
      <c r="C117" s="326"/>
      <c r="D117" s="539" t="s">
        <v>1947</v>
      </c>
      <c r="E117" s="326" t="s">
        <v>2339</v>
      </c>
      <c r="F117" s="2" t="str">
        <f t="shared" si="24"/>
        <v>P62-PPGMII-P62--0283P/2024</v>
      </c>
      <c r="G117" s="79" t="s">
        <v>774</v>
      </c>
      <c r="H117" s="80" t="s">
        <v>775</v>
      </c>
      <c r="I117" s="340">
        <v>2.0950000000000002</v>
      </c>
      <c r="J117" s="81">
        <f t="shared" si="25"/>
        <v>2.0950000000000001E-3</v>
      </c>
      <c r="K117" s="82">
        <v>1</v>
      </c>
      <c r="L117" s="82" t="s">
        <v>2457</v>
      </c>
      <c r="M117" s="14">
        <v>45889</v>
      </c>
      <c r="N117" s="83">
        <v>34</v>
      </c>
      <c r="O117" s="327">
        <v>45881</v>
      </c>
      <c r="P117" s="83">
        <f t="shared" si="26"/>
        <v>33</v>
      </c>
      <c r="Q117" s="83">
        <v>2025</v>
      </c>
      <c r="R117" s="39" t="str">
        <f t="shared" si="27"/>
        <v>Sim</v>
      </c>
      <c r="S117" s="84">
        <f t="shared" si="28"/>
        <v>2.0950000000000001E-3</v>
      </c>
      <c r="T117" s="85">
        <f t="shared" si="29"/>
        <v>1</v>
      </c>
      <c r="U117" s="86"/>
    </row>
    <row r="118" spans="1:21" s="58" customFormat="1" ht="37.5" customHeight="1" x14ac:dyDescent="0.35">
      <c r="A118" s="310" t="s">
        <v>880</v>
      </c>
      <c r="B118" s="326" t="s">
        <v>2193</v>
      </c>
      <c r="C118" s="326"/>
      <c r="D118" s="539" t="s">
        <v>1585</v>
      </c>
      <c r="E118" s="326" t="s">
        <v>1898</v>
      </c>
      <c r="F118" s="2" t="str">
        <f t="shared" si="24"/>
        <v>P52-PPGMII-CAM--1593P/2024</v>
      </c>
      <c r="G118" s="79" t="s">
        <v>774</v>
      </c>
      <c r="H118" s="80" t="s">
        <v>775</v>
      </c>
      <c r="I118" s="340">
        <v>48.68</v>
      </c>
      <c r="J118" s="81">
        <f t="shared" si="25"/>
        <v>4.8680000000000001E-2</v>
      </c>
      <c r="K118" s="82">
        <v>1</v>
      </c>
      <c r="L118" s="82" t="s">
        <v>2457</v>
      </c>
      <c r="M118" s="407">
        <v>45889</v>
      </c>
      <c r="N118" s="83">
        <v>34</v>
      </c>
      <c r="O118" s="327">
        <v>45884</v>
      </c>
      <c r="P118" s="83">
        <f t="shared" si="26"/>
        <v>33</v>
      </c>
      <c r="Q118" s="83">
        <v>2025</v>
      </c>
      <c r="R118" s="39" t="str">
        <f t="shared" si="27"/>
        <v>Sim</v>
      </c>
      <c r="S118" s="84">
        <f t="shared" si="28"/>
        <v>4.8680000000000001E-2</v>
      </c>
      <c r="T118" s="85">
        <f t="shared" si="29"/>
        <v>1</v>
      </c>
      <c r="U118" s="86"/>
    </row>
    <row r="119" spans="1:21" s="58" customFormat="1" ht="37.5" customHeight="1" x14ac:dyDescent="0.35">
      <c r="A119" s="310" t="s">
        <v>880</v>
      </c>
      <c r="B119" s="326" t="s">
        <v>83</v>
      </c>
      <c r="C119" s="326"/>
      <c r="D119" s="539" t="s">
        <v>1585</v>
      </c>
      <c r="E119" s="383" t="s">
        <v>1587</v>
      </c>
      <c r="F119" s="2" t="str">
        <f t="shared" si="24"/>
        <v>P52-PPGM-CAM--1593P/2024</v>
      </c>
      <c r="G119" s="79" t="s">
        <v>774</v>
      </c>
      <c r="H119" s="80" t="s">
        <v>775</v>
      </c>
      <c r="I119" s="340">
        <v>6.29</v>
      </c>
      <c r="J119" s="81">
        <f t="shared" si="25"/>
        <v>6.2900000000000005E-3</v>
      </c>
      <c r="K119" s="82">
        <v>1</v>
      </c>
      <c r="L119" s="82" t="s">
        <v>2457</v>
      </c>
      <c r="M119" s="407">
        <v>45889</v>
      </c>
      <c r="N119" s="83">
        <v>34</v>
      </c>
      <c r="O119" s="331">
        <v>45876</v>
      </c>
      <c r="P119" s="83">
        <f t="shared" si="26"/>
        <v>32</v>
      </c>
      <c r="Q119" s="83">
        <v>2025</v>
      </c>
      <c r="R119" s="39" t="str">
        <f t="shared" si="27"/>
        <v>Sim</v>
      </c>
      <c r="S119" s="84">
        <f t="shared" si="28"/>
        <v>6.2900000000000005E-3</v>
      </c>
      <c r="T119" s="85">
        <f t="shared" si="29"/>
        <v>1</v>
      </c>
      <c r="U119" s="86"/>
    </row>
    <row r="120" spans="1:21" s="58" customFormat="1" ht="37.5" customHeight="1" x14ac:dyDescent="0.35">
      <c r="A120" s="310" t="s">
        <v>880</v>
      </c>
      <c r="B120" s="326" t="s">
        <v>83</v>
      </c>
      <c r="C120" s="326"/>
      <c r="D120" s="539" t="s">
        <v>1585</v>
      </c>
      <c r="E120" s="383" t="s">
        <v>1589</v>
      </c>
      <c r="F120" s="2" t="str">
        <f t="shared" si="24"/>
        <v>P52-PPGM-CAM--1593P/2024</v>
      </c>
      <c r="G120" s="79" t="s">
        <v>774</v>
      </c>
      <c r="H120" s="80" t="s">
        <v>775</v>
      </c>
      <c r="I120" s="340">
        <v>2.84</v>
      </c>
      <c r="J120" s="81">
        <f t="shared" si="25"/>
        <v>2.8399999999999996E-3</v>
      </c>
      <c r="K120" s="82">
        <v>1</v>
      </c>
      <c r="L120" s="82" t="s">
        <v>2457</v>
      </c>
      <c r="M120" s="407">
        <v>45889</v>
      </c>
      <c r="N120" s="83">
        <v>34</v>
      </c>
      <c r="O120" s="331">
        <v>45876</v>
      </c>
      <c r="P120" s="83">
        <f t="shared" si="26"/>
        <v>32</v>
      </c>
      <c r="Q120" s="83">
        <v>2025</v>
      </c>
      <c r="R120" s="39" t="str">
        <f t="shared" si="27"/>
        <v>Sim</v>
      </c>
      <c r="S120" s="84">
        <f t="shared" si="28"/>
        <v>2.8399999999999996E-3</v>
      </c>
      <c r="T120" s="85">
        <f t="shared" si="29"/>
        <v>1</v>
      </c>
      <c r="U120" s="86"/>
    </row>
    <row r="121" spans="1:21" s="58" customFormat="1" ht="37.5" customHeight="1" x14ac:dyDescent="0.35">
      <c r="A121" s="310" t="s">
        <v>880</v>
      </c>
      <c r="B121" s="326" t="s">
        <v>2051</v>
      </c>
      <c r="C121" s="326"/>
      <c r="D121" s="539" t="s">
        <v>1588</v>
      </c>
      <c r="E121" s="383" t="s">
        <v>1591</v>
      </c>
      <c r="F121" s="2" t="str">
        <f t="shared" si="24"/>
        <v>P52-INSUP-P52--1604P/2024</v>
      </c>
      <c r="G121" s="79" t="s">
        <v>774</v>
      </c>
      <c r="H121" s="80" t="s">
        <v>775</v>
      </c>
      <c r="I121" s="340">
        <v>89.938999999999993</v>
      </c>
      <c r="J121" s="81">
        <f t="shared" si="25"/>
        <v>8.9938999999999991E-2</v>
      </c>
      <c r="K121" s="82">
        <v>1</v>
      </c>
      <c r="L121" s="82" t="s">
        <v>2457</v>
      </c>
      <c r="M121" s="407">
        <v>45889</v>
      </c>
      <c r="N121" s="83">
        <v>34</v>
      </c>
      <c r="O121" s="331">
        <v>45876</v>
      </c>
      <c r="P121" s="83">
        <f t="shared" si="26"/>
        <v>32</v>
      </c>
      <c r="Q121" s="83">
        <v>2025</v>
      </c>
      <c r="R121" s="39" t="str">
        <f t="shared" si="27"/>
        <v>Sim</v>
      </c>
      <c r="S121" s="84">
        <f t="shared" si="28"/>
        <v>8.9938999999999991E-2</v>
      </c>
      <c r="T121" s="85">
        <f t="shared" si="29"/>
        <v>1</v>
      </c>
      <c r="U121" s="86"/>
    </row>
    <row r="122" spans="1:21" s="58" customFormat="1" ht="37.5" customHeight="1" x14ac:dyDescent="0.35">
      <c r="A122" s="310" t="s">
        <v>81</v>
      </c>
      <c r="B122" s="326" t="s">
        <v>1011</v>
      </c>
      <c r="C122" s="326"/>
      <c r="D122" s="539" t="s">
        <v>1595</v>
      </c>
      <c r="E122" s="383" t="s">
        <v>1598</v>
      </c>
      <c r="F122" s="2" t="str">
        <f t="shared" si="24"/>
        <v>P31-PPGMII-P31-CAM--0660/2025</v>
      </c>
      <c r="G122" s="79" t="s">
        <v>774</v>
      </c>
      <c r="H122" s="80" t="s">
        <v>775</v>
      </c>
      <c r="I122" s="340">
        <v>270.13</v>
      </c>
      <c r="J122" s="81">
        <f t="shared" si="25"/>
        <v>0.27012999999999998</v>
      </c>
      <c r="K122" s="82">
        <v>1</v>
      </c>
      <c r="L122" s="82" t="s">
        <v>2457</v>
      </c>
      <c r="M122" s="407">
        <v>45889</v>
      </c>
      <c r="N122" s="83">
        <v>34</v>
      </c>
      <c r="O122" s="331">
        <v>45876</v>
      </c>
      <c r="P122" s="83">
        <f t="shared" si="26"/>
        <v>32</v>
      </c>
      <c r="Q122" s="83">
        <v>2025</v>
      </c>
      <c r="R122" s="39" t="str">
        <f t="shared" si="27"/>
        <v>Sim</v>
      </c>
      <c r="S122" s="84">
        <f t="shared" si="28"/>
        <v>0.27012999999999998</v>
      </c>
      <c r="T122" s="85">
        <f t="shared" si="29"/>
        <v>1</v>
      </c>
      <c r="U122" s="86"/>
    </row>
    <row r="123" spans="1:21" s="58" customFormat="1" ht="37.5" customHeight="1" x14ac:dyDescent="0.35">
      <c r="A123" s="310" t="s">
        <v>880</v>
      </c>
      <c r="B123" s="326" t="s">
        <v>2193</v>
      </c>
      <c r="C123" s="326"/>
      <c r="D123" s="539" t="s">
        <v>1603</v>
      </c>
      <c r="E123" s="383" t="s">
        <v>1606</v>
      </c>
      <c r="F123" s="2" t="str">
        <f t="shared" si="24"/>
        <v>P52-PPGMII-CAM--1798P/2024</v>
      </c>
      <c r="G123" s="79" t="s">
        <v>774</v>
      </c>
      <c r="H123" s="80" t="s">
        <v>775</v>
      </c>
      <c r="I123" s="340">
        <v>702</v>
      </c>
      <c r="J123" s="81">
        <f t="shared" si="25"/>
        <v>0.70199999999999996</v>
      </c>
      <c r="K123" s="82">
        <v>1</v>
      </c>
      <c r="L123" s="82" t="s">
        <v>2457</v>
      </c>
      <c r="M123" s="407">
        <v>45889</v>
      </c>
      <c r="N123" s="83">
        <v>34</v>
      </c>
      <c r="O123" s="327">
        <v>45884</v>
      </c>
      <c r="P123" s="83">
        <f t="shared" si="26"/>
        <v>33</v>
      </c>
      <c r="Q123" s="83">
        <v>2025</v>
      </c>
      <c r="R123" s="39" t="str">
        <f t="shared" si="27"/>
        <v>Sim</v>
      </c>
      <c r="S123" s="84">
        <f t="shared" si="28"/>
        <v>0.70199999999999996</v>
      </c>
      <c r="T123" s="85">
        <f t="shared" si="29"/>
        <v>1</v>
      </c>
      <c r="U123" s="86"/>
    </row>
    <row r="124" spans="1:21" s="58" customFormat="1" ht="37.5" customHeight="1" x14ac:dyDescent="0.35">
      <c r="A124" s="310" t="s">
        <v>557</v>
      </c>
      <c r="B124" s="326" t="s">
        <v>1012</v>
      </c>
      <c r="C124" s="326"/>
      <c r="D124" s="539" t="s">
        <v>1609</v>
      </c>
      <c r="E124" s="383" t="s">
        <v>2413</v>
      </c>
      <c r="F124" s="2" t="str">
        <f t="shared" si="24"/>
        <v>P62-PPGMII-P62-PAR--0741/2025</v>
      </c>
      <c r="G124" s="79" t="s">
        <v>774</v>
      </c>
      <c r="H124" s="80" t="s">
        <v>775</v>
      </c>
      <c r="I124" s="340">
        <v>9.8160000000000007</v>
      </c>
      <c r="J124" s="81">
        <f t="shared" si="25"/>
        <v>9.8160000000000001E-3</v>
      </c>
      <c r="K124" s="82">
        <v>1</v>
      </c>
      <c r="L124" s="82" t="s">
        <v>2457</v>
      </c>
      <c r="M124" s="25">
        <v>45892</v>
      </c>
      <c r="N124" s="83">
        <v>34</v>
      </c>
      <c r="O124" s="331"/>
      <c r="P124" s="83" t="str">
        <f t="shared" si="26"/>
        <v/>
      </c>
      <c r="Q124" s="83">
        <v>2025</v>
      </c>
      <c r="R124" s="39" t="str">
        <f t="shared" si="27"/>
        <v>Não</v>
      </c>
      <c r="S124" s="84">
        <f t="shared" si="28"/>
        <v>0</v>
      </c>
      <c r="T124" s="85">
        <f t="shared" si="29"/>
        <v>0</v>
      </c>
      <c r="U124" s="86"/>
    </row>
    <row r="125" spans="1:21" s="58" customFormat="1" ht="37.5" customHeight="1" x14ac:dyDescent="0.35">
      <c r="A125" s="310" t="s">
        <v>81</v>
      </c>
      <c r="B125" s="326" t="s">
        <v>1011</v>
      </c>
      <c r="C125" s="326"/>
      <c r="D125" s="539" t="s">
        <v>1612</v>
      </c>
      <c r="E125" s="383" t="s">
        <v>1615</v>
      </c>
      <c r="F125" s="2" t="str">
        <f t="shared" si="24"/>
        <v>P31-PPGMII-P31-CAM--0169P/2025</v>
      </c>
      <c r="G125" s="79" t="s">
        <v>774</v>
      </c>
      <c r="H125" s="80" t="s">
        <v>775</v>
      </c>
      <c r="I125" s="340">
        <v>315.68500000000006</v>
      </c>
      <c r="J125" s="81">
        <f t="shared" si="25"/>
        <v>0.31568500000000005</v>
      </c>
      <c r="K125" s="82">
        <v>1</v>
      </c>
      <c r="L125" s="82" t="s">
        <v>2457</v>
      </c>
      <c r="M125" s="25">
        <v>45889</v>
      </c>
      <c r="N125" s="83">
        <v>34</v>
      </c>
      <c r="O125" s="327"/>
      <c r="P125" s="83" t="str">
        <f t="shared" si="26"/>
        <v/>
      </c>
      <c r="Q125" s="83">
        <v>2025</v>
      </c>
      <c r="R125" s="39" t="str">
        <f t="shared" si="27"/>
        <v>Não</v>
      </c>
      <c r="S125" s="84">
        <f t="shared" si="28"/>
        <v>0</v>
      </c>
      <c r="T125" s="85">
        <f t="shared" si="29"/>
        <v>0</v>
      </c>
      <c r="U125" s="86"/>
    </row>
    <row r="126" spans="1:21" s="58" customFormat="1" ht="37.5" customHeight="1" x14ac:dyDescent="0.35">
      <c r="A126" s="310" t="s">
        <v>81</v>
      </c>
      <c r="B126" s="326" t="s">
        <v>1011</v>
      </c>
      <c r="C126" s="326"/>
      <c r="D126" s="539" t="s">
        <v>1614</v>
      </c>
      <c r="E126" s="383" t="s">
        <v>1617</v>
      </c>
      <c r="F126" s="2" t="str">
        <f t="shared" si="24"/>
        <v>P31-PPGMII-P31-CAM--2203P/2024</v>
      </c>
      <c r="G126" s="79" t="s">
        <v>774</v>
      </c>
      <c r="H126" s="80" t="s">
        <v>775</v>
      </c>
      <c r="I126" s="340">
        <v>279.03800000000001</v>
      </c>
      <c r="J126" s="81">
        <f t="shared" si="25"/>
        <v>0.27903800000000001</v>
      </c>
      <c r="K126" s="82">
        <v>1</v>
      </c>
      <c r="L126" s="82" t="s">
        <v>2457</v>
      </c>
      <c r="M126" s="25">
        <v>45889</v>
      </c>
      <c r="N126" s="83">
        <v>34</v>
      </c>
      <c r="O126" s="327">
        <v>45881</v>
      </c>
      <c r="P126" s="83">
        <f t="shared" si="26"/>
        <v>33</v>
      </c>
      <c r="Q126" s="83">
        <v>2025</v>
      </c>
      <c r="R126" s="39" t="str">
        <f t="shared" si="27"/>
        <v>Sim</v>
      </c>
      <c r="S126" s="84">
        <f t="shared" si="28"/>
        <v>0.27903800000000001</v>
      </c>
      <c r="T126" s="85">
        <f t="shared" si="29"/>
        <v>1</v>
      </c>
      <c r="U126" s="86"/>
    </row>
    <row r="127" spans="1:21" s="58" customFormat="1" ht="37.5" customHeight="1" x14ac:dyDescent="0.35">
      <c r="A127" s="310" t="s">
        <v>81</v>
      </c>
      <c r="B127" s="326" t="s">
        <v>1011</v>
      </c>
      <c r="C127" s="326"/>
      <c r="D127" s="539" t="s">
        <v>1616</v>
      </c>
      <c r="E127" s="383" t="s">
        <v>1619</v>
      </c>
      <c r="F127" s="2" t="str">
        <f t="shared" si="24"/>
        <v>P31-PPGMII-P31-CAM--1101P/2025</v>
      </c>
      <c r="G127" s="79" t="s">
        <v>774</v>
      </c>
      <c r="H127" s="80" t="s">
        <v>775</v>
      </c>
      <c r="I127" s="340">
        <v>145.51500000000001</v>
      </c>
      <c r="J127" s="81">
        <f t="shared" si="25"/>
        <v>0.14551500000000001</v>
      </c>
      <c r="K127" s="82">
        <v>1</v>
      </c>
      <c r="L127" s="82" t="s">
        <v>2457</v>
      </c>
      <c r="M127" s="25">
        <v>45889</v>
      </c>
      <c r="N127" s="83">
        <v>34</v>
      </c>
      <c r="O127" s="327">
        <v>45881</v>
      </c>
      <c r="P127" s="83">
        <f t="shared" si="26"/>
        <v>33</v>
      </c>
      <c r="Q127" s="83">
        <v>2025</v>
      </c>
      <c r="R127" s="39" t="str">
        <f t="shared" si="27"/>
        <v>Sim</v>
      </c>
      <c r="S127" s="84">
        <f t="shared" si="28"/>
        <v>0.14551500000000001</v>
      </c>
      <c r="T127" s="85">
        <f t="shared" si="29"/>
        <v>1</v>
      </c>
      <c r="U127" s="86"/>
    </row>
    <row r="128" spans="1:21" s="58" customFormat="1" ht="37.5" customHeight="1" x14ac:dyDescent="0.35">
      <c r="A128" s="310" t="s">
        <v>81</v>
      </c>
      <c r="B128" s="326" t="s">
        <v>1011</v>
      </c>
      <c r="C128" s="326"/>
      <c r="D128" s="539" t="s">
        <v>1618</v>
      </c>
      <c r="E128" s="383" t="s">
        <v>1621</v>
      </c>
      <c r="F128" s="2" t="str">
        <f t="shared" si="24"/>
        <v>P31-PPGMII-P31-CAM--0300P/2025</v>
      </c>
      <c r="G128" s="79" t="s">
        <v>774</v>
      </c>
      <c r="H128" s="80" t="s">
        <v>775</v>
      </c>
      <c r="I128" s="340">
        <v>36.43</v>
      </c>
      <c r="J128" s="81">
        <f t="shared" si="25"/>
        <v>3.6429999999999997E-2</v>
      </c>
      <c r="K128" s="82">
        <v>1</v>
      </c>
      <c r="L128" s="82" t="s">
        <v>2457</v>
      </c>
      <c r="M128" s="25">
        <v>45889</v>
      </c>
      <c r="N128" s="83">
        <v>34</v>
      </c>
      <c r="O128" s="327">
        <v>45884</v>
      </c>
      <c r="P128" s="83">
        <f t="shared" si="26"/>
        <v>33</v>
      </c>
      <c r="Q128" s="83">
        <v>2025</v>
      </c>
      <c r="R128" s="39" t="str">
        <f t="shared" si="27"/>
        <v>Sim</v>
      </c>
      <c r="S128" s="84">
        <f t="shared" si="28"/>
        <v>3.6429999999999997E-2</v>
      </c>
      <c r="T128" s="85">
        <f t="shared" si="29"/>
        <v>1</v>
      </c>
      <c r="U128" s="86"/>
    </row>
    <row r="129" spans="1:21" s="58" customFormat="1" ht="37.5" customHeight="1" x14ac:dyDescent="0.35">
      <c r="A129" s="310" t="s">
        <v>81</v>
      </c>
      <c r="B129" s="326" t="s">
        <v>1011</v>
      </c>
      <c r="C129" s="326" t="s">
        <v>747</v>
      </c>
      <c r="D129" s="539" t="s">
        <v>1620</v>
      </c>
      <c r="E129" s="383" t="s">
        <v>1622</v>
      </c>
      <c r="F129" s="2" t="str">
        <f t="shared" si="24"/>
        <v>P31-PPGMII-P31-CAM-2023002778-1584/2024</v>
      </c>
      <c r="G129" s="79" t="s">
        <v>774</v>
      </c>
      <c r="H129" s="80" t="s">
        <v>775</v>
      </c>
      <c r="I129" s="340">
        <v>312.03899999999999</v>
      </c>
      <c r="J129" s="81">
        <f t="shared" si="25"/>
        <v>0.31203900000000001</v>
      </c>
      <c r="K129" s="82">
        <v>1</v>
      </c>
      <c r="L129" s="82" t="s">
        <v>2457</v>
      </c>
      <c r="M129" s="25">
        <v>45889</v>
      </c>
      <c r="N129" s="83">
        <v>34</v>
      </c>
      <c r="O129" s="327">
        <v>45881</v>
      </c>
      <c r="P129" s="83">
        <f t="shared" si="26"/>
        <v>33</v>
      </c>
      <c r="Q129" s="83">
        <v>2025</v>
      </c>
      <c r="R129" s="39" t="str">
        <f t="shared" si="27"/>
        <v>Sim</v>
      </c>
      <c r="S129" s="84">
        <f t="shared" si="28"/>
        <v>0.31203900000000001</v>
      </c>
      <c r="T129" s="85">
        <f t="shared" si="29"/>
        <v>1</v>
      </c>
      <c r="U129" s="86"/>
    </row>
    <row r="130" spans="1:21" s="58" customFormat="1" ht="37.5" customHeight="1" x14ac:dyDescent="0.35">
      <c r="A130" s="310" t="s">
        <v>81</v>
      </c>
      <c r="B130" s="326" t="s">
        <v>1011</v>
      </c>
      <c r="C130" s="326"/>
      <c r="D130" s="539" t="s">
        <v>1650</v>
      </c>
      <c r="E130" s="383" t="s">
        <v>1651</v>
      </c>
      <c r="F130" s="2" t="str">
        <f t="shared" si="24"/>
        <v>P31-PPGMII-P31-CAM--0295P/2025</v>
      </c>
      <c r="G130" s="79" t="s">
        <v>774</v>
      </c>
      <c r="H130" s="80" t="s">
        <v>775</v>
      </c>
      <c r="I130" s="340">
        <v>139.74799999999999</v>
      </c>
      <c r="J130" s="81">
        <f t="shared" si="25"/>
        <v>0.13974799999999998</v>
      </c>
      <c r="K130" s="82">
        <v>1</v>
      </c>
      <c r="L130" s="82" t="s">
        <v>2457</v>
      </c>
      <c r="M130" s="25">
        <v>45889</v>
      </c>
      <c r="N130" s="83">
        <v>34</v>
      </c>
      <c r="O130" s="331">
        <v>45876</v>
      </c>
      <c r="P130" s="83">
        <f t="shared" si="26"/>
        <v>32</v>
      </c>
      <c r="Q130" s="83">
        <v>2025</v>
      </c>
      <c r="R130" s="39" t="str">
        <f t="shared" si="27"/>
        <v>Sim</v>
      </c>
      <c r="S130" s="84">
        <f t="shared" si="28"/>
        <v>0.13974799999999998</v>
      </c>
      <c r="T130" s="85">
        <f t="shared" si="29"/>
        <v>1</v>
      </c>
      <c r="U130" s="86"/>
    </row>
    <row r="131" spans="1:21" s="58" customFormat="1" ht="37.5" customHeight="1" x14ac:dyDescent="0.35">
      <c r="A131" s="310" t="s">
        <v>81</v>
      </c>
      <c r="B131" s="326" t="s">
        <v>1011</v>
      </c>
      <c r="C131" s="326"/>
      <c r="D131" s="539" t="s">
        <v>1650</v>
      </c>
      <c r="E131" s="383" t="s">
        <v>1652</v>
      </c>
      <c r="F131" s="2" t="str">
        <f t="shared" si="24"/>
        <v>P31-PPGMII-P31-CAM--0295P/2025</v>
      </c>
      <c r="G131" s="79" t="s">
        <v>774</v>
      </c>
      <c r="H131" s="80" t="s">
        <v>775</v>
      </c>
      <c r="I131" s="340">
        <v>5.48</v>
      </c>
      <c r="J131" s="81">
        <f t="shared" si="25"/>
        <v>5.4800000000000005E-3</v>
      </c>
      <c r="K131" s="82">
        <v>1</v>
      </c>
      <c r="L131" s="82" t="s">
        <v>2457</v>
      </c>
      <c r="M131" s="25">
        <v>45889</v>
      </c>
      <c r="N131" s="83">
        <v>34</v>
      </c>
      <c r="O131" s="327">
        <v>45881</v>
      </c>
      <c r="P131" s="83">
        <f t="shared" si="26"/>
        <v>33</v>
      </c>
      <c r="Q131" s="83">
        <v>2025</v>
      </c>
      <c r="R131" s="39" t="str">
        <f t="shared" si="27"/>
        <v>Sim</v>
      </c>
      <c r="S131" s="84">
        <f t="shared" si="28"/>
        <v>5.4800000000000005E-3</v>
      </c>
      <c r="T131" s="85">
        <f t="shared" si="29"/>
        <v>1</v>
      </c>
      <c r="U131" s="86"/>
    </row>
    <row r="132" spans="1:21" s="58" customFormat="1" ht="37.5" customHeight="1" x14ac:dyDescent="0.35">
      <c r="A132" s="310" t="s">
        <v>880</v>
      </c>
      <c r="B132" s="326" t="s">
        <v>2193</v>
      </c>
      <c r="C132" s="326"/>
      <c r="D132" s="539" t="s">
        <v>1653</v>
      </c>
      <c r="E132" s="383" t="s">
        <v>1654</v>
      </c>
      <c r="F132" s="2" t="str">
        <f t="shared" si="24"/>
        <v>P52-PPGMII-CAM--0281P/2025</v>
      </c>
      <c r="G132" s="79" t="s">
        <v>774</v>
      </c>
      <c r="H132" s="80" t="s">
        <v>775</v>
      </c>
      <c r="I132" s="340">
        <v>62.239999999999995</v>
      </c>
      <c r="J132" s="81">
        <f t="shared" si="25"/>
        <v>6.2239999999999997E-2</v>
      </c>
      <c r="K132" s="82">
        <v>1</v>
      </c>
      <c r="L132" s="82" t="s">
        <v>2457</v>
      </c>
      <c r="M132" s="25">
        <v>45889</v>
      </c>
      <c r="N132" s="83">
        <v>34</v>
      </c>
      <c r="O132" s="331">
        <v>45876</v>
      </c>
      <c r="P132" s="83">
        <f t="shared" si="26"/>
        <v>32</v>
      </c>
      <c r="Q132" s="83">
        <v>2025</v>
      </c>
      <c r="R132" s="39" t="str">
        <f t="shared" si="27"/>
        <v>Sim</v>
      </c>
      <c r="S132" s="84">
        <f t="shared" si="28"/>
        <v>6.2239999999999997E-2</v>
      </c>
      <c r="T132" s="85">
        <f t="shared" si="29"/>
        <v>1</v>
      </c>
      <c r="U132" s="86"/>
    </row>
    <row r="133" spans="1:21" s="58" customFormat="1" ht="37.5" customHeight="1" x14ac:dyDescent="0.35">
      <c r="A133" s="310" t="s">
        <v>2399</v>
      </c>
      <c r="B133" s="41" t="s">
        <v>2051</v>
      </c>
      <c r="C133" s="326"/>
      <c r="D133" s="46" t="s">
        <v>2332</v>
      </c>
      <c r="E133" s="383" t="s">
        <v>2361</v>
      </c>
      <c r="F133" s="2" t="str">
        <f t="shared" si="24"/>
        <v>P52A-INSUP-P52--0282P/2025</v>
      </c>
      <c r="G133" s="79" t="s">
        <v>774</v>
      </c>
      <c r="H133" s="80" t="s">
        <v>775</v>
      </c>
      <c r="I133" s="340">
        <v>61.003</v>
      </c>
      <c r="J133" s="81">
        <f t="shared" si="25"/>
        <v>6.1003000000000002E-2</v>
      </c>
      <c r="K133" s="82">
        <v>1</v>
      </c>
      <c r="L133" s="82" t="s">
        <v>2457</v>
      </c>
      <c r="M133" s="25">
        <v>45889</v>
      </c>
      <c r="N133" s="83">
        <v>34</v>
      </c>
      <c r="O133" s="327"/>
      <c r="P133" s="83" t="str">
        <f t="shared" si="26"/>
        <v/>
      </c>
      <c r="Q133" s="83">
        <v>2025</v>
      </c>
      <c r="R133" s="39" t="str">
        <f t="shared" si="27"/>
        <v>Não</v>
      </c>
      <c r="S133" s="84">
        <f t="shared" si="28"/>
        <v>0</v>
      </c>
      <c r="T133" s="85">
        <f t="shared" si="29"/>
        <v>0</v>
      </c>
      <c r="U133" s="86"/>
    </row>
    <row r="134" spans="1:21" s="58" customFormat="1" ht="37.5" customHeight="1" x14ac:dyDescent="0.35">
      <c r="A134" s="310" t="s">
        <v>2401</v>
      </c>
      <c r="B134" s="326" t="s">
        <v>1011</v>
      </c>
      <c r="C134" s="326"/>
      <c r="D134" s="46" t="s">
        <v>1362</v>
      </c>
      <c r="E134" s="383" t="s">
        <v>2333</v>
      </c>
      <c r="F134" s="2" t="str">
        <f t="shared" si="24"/>
        <v>P31C-PPGMII-P31-CAM--0299P/2025</v>
      </c>
      <c r="G134" s="79" t="s">
        <v>774</v>
      </c>
      <c r="H134" s="80" t="s">
        <v>775</v>
      </c>
      <c r="I134" s="340">
        <v>7338.7799999999988</v>
      </c>
      <c r="J134" s="81">
        <f t="shared" si="25"/>
        <v>7.338779999999999</v>
      </c>
      <c r="K134" s="82">
        <v>1</v>
      </c>
      <c r="L134" s="82" t="s">
        <v>2457</v>
      </c>
      <c r="M134" s="25">
        <v>45890</v>
      </c>
      <c r="N134" s="83">
        <v>34</v>
      </c>
      <c r="O134" s="327"/>
      <c r="P134" s="83" t="str">
        <f t="shared" si="26"/>
        <v/>
      </c>
      <c r="Q134" s="83">
        <v>2025</v>
      </c>
      <c r="R134" s="39" t="str">
        <f t="shared" si="27"/>
        <v>Não</v>
      </c>
      <c r="S134" s="84">
        <f t="shared" si="28"/>
        <v>0</v>
      </c>
      <c r="T134" s="85">
        <f t="shared" si="29"/>
        <v>0</v>
      </c>
      <c r="U134" s="86"/>
    </row>
    <row r="135" spans="1:21" s="58" customFormat="1" ht="37.5" customHeight="1" x14ac:dyDescent="0.35">
      <c r="A135" s="310" t="s">
        <v>2400</v>
      </c>
      <c r="B135" s="326" t="s">
        <v>2050</v>
      </c>
      <c r="C135" s="326"/>
      <c r="D135" s="46" t="s">
        <v>2353</v>
      </c>
      <c r="E135" s="383" t="s">
        <v>2367</v>
      </c>
      <c r="F135" s="2" t="str">
        <f t="shared" si="24"/>
        <v>P62C-PPGMII-P62-CAM--2128P/2024</v>
      </c>
      <c r="G135" s="79" t="s">
        <v>774</v>
      </c>
      <c r="H135" s="80" t="s">
        <v>775</v>
      </c>
      <c r="I135" s="340">
        <v>7.35</v>
      </c>
      <c r="J135" s="81">
        <f t="shared" si="25"/>
        <v>7.3499999999999998E-3</v>
      </c>
      <c r="K135" s="82">
        <v>1</v>
      </c>
      <c r="L135" s="82" t="s">
        <v>2457</v>
      </c>
      <c r="M135" s="25">
        <v>45890</v>
      </c>
      <c r="N135" s="83">
        <v>34</v>
      </c>
      <c r="O135" s="327">
        <v>45884</v>
      </c>
      <c r="P135" s="83">
        <f t="shared" si="26"/>
        <v>33</v>
      </c>
      <c r="Q135" s="83">
        <v>2025</v>
      </c>
      <c r="R135" s="39" t="str">
        <f t="shared" si="27"/>
        <v>Sim</v>
      </c>
      <c r="S135" s="84">
        <f t="shared" si="28"/>
        <v>7.3499999999999998E-3</v>
      </c>
      <c r="T135" s="85">
        <f t="shared" si="29"/>
        <v>1</v>
      </c>
      <c r="U135" s="86"/>
    </row>
    <row r="136" spans="1:21" s="58" customFormat="1" ht="37.5" customHeight="1" x14ac:dyDescent="0.35">
      <c r="A136" s="310" t="s">
        <v>2400</v>
      </c>
      <c r="B136" s="326" t="s">
        <v>2050</v>
      </c>
      <c r="C136" s="326"/>
      <c r="D136" s="46" t="s">
        <v>2353</v>
      </c>
      <c r="E136" s="383" t="s">
        <v>2368</v>
      </c>
      <c r="F136" s="2" t="str">
        <f t="shared" si="24"/>
        <v>P62C-PPGMII-P62-CAM--2128P/2024</v>
      </c>
      <c r="G136" s="79" t="s">
        <v>774</v>
      </c>
      <c r="H136" s="80" t="s">
        <v>775</v>
      </c>
      <c r="I136" s="340">
        <v>5.26</v>
      </c>
      <c r="J136" s="81">
        <f t="shared" si="25"/>
        <v>5.2599999999999999E-3</v>
      </c>
      <c r="K136" s="82">
        <v>1</v>
      </c>
      <c r="L136" s="82" t="s">
        <v>2457</v>
      </c>
      <c r="M136" s="25">
        <v>45890</v>
      </c>
      <c r="N136" s="83">
        <v>34</v>
      </c>
      <c r="O136" s="327">
        <v>45881</v>
      </c>
      <c r="P136" s="83">
        <f t="shared" si="26"/>
        <v>33</v>
      </c>
      <c r="Q136" s="83">
        <v>2025</v>
      </c>
      <c r="R136" s="39" t="str">
        <f t="shared" si="27"/>
        <v>Sim</v>
      </c>
      <c r="S136" s="84">
        <f t="shared" si="28"/>
        <v>5.2599999999999999E-3</v>
      </c>
      <c r="T136" s="85">
        <f t="shared" si="29"/>
        <v>1</v>
      </c>
      <c r="U136" s="86"/>
    </row>
    <row r="137" spans="1:21" s="58" customFormat="1" ht="37.5" customHeight="1" x14ac:dyDescent="0.35">
      <c r="A137" s="310" t="s">
        <v>2400</v>
      </c>
      <c r="B137" s="326" t="s">
        <v>2050</v>
      </c>
      <c r="C137" s="326"/>
      <c r="D137" s="46" t="s">
        <v>2354</v>
      </c>
      <c r="E137" s="383" t="s">
        <v>2369</v>
      </c>
      <c r="F137" s="2" t="str">
        <f t="shared" si="24"/>
        <v>P62C-PPGMII-P62-CAM--0651P/2024</v>
      </c>
      <c r="G137" s="79" t="s">
        <v>774</v>
      </c>
      <c r="H137" s="80" t="s">
        <v>775</v>
      </c>
      <c r="I137" s="340">
        <v>1.7969999999999999</v>
      </c>
      <c r="J137" s="81">
        <f t="shared" si="25"/>
        <v>1.797E-3</v>
      </c>
      <c r="K137" s="82">
        <v>1</v>
      </c>
      <c r="L137" s="82" t="s">
        <v>2457</v>
      </c>
      <c r="M137" s="25">
        <v>45890</v>
      </c>
      <c r="N137" s="83">
        <v>34</v>
      </c>
      <c r="O137" s="327">
        <v>45881</v>
      </c>
      <c r="P137" s="83">
        <f t="shared" si="26"/>
        <v>33</v>
      </c>
      <c r="Q137" s="83">
        <v>2025</v>
      </c>
      <c r="R137" s="39" t="str">
        <f t="shared" si="27"/>
        <v>Sim</v>
      </c>
      <c r="S137" s="84">
        <f t="shared" si="28"/>
        <v>1.797E-3</v>
      </c>
      <c r="T137" s="85">
        <f t="shared" si="29"/>
        <v>1</v>
      </c>
      <c r="U137" s="86"/>
    </row>
    <row r="138" spans="1:21" s="58" customFormat="1" ht="37.5" customHeight="1" x14ac:dyDescent="0.35">
      <c r="A138" s="310" t="s">
        <v>2400</v>
      </c>
      <c r="B138" s="326" t="s">
        <v>2050</v>
      </c>
      <c r="C138" s="326"/>
      <c r="D138" s="46" t="s">
        <v>2356</v>
      </c>
      <c r="E138" s="383" t="s">
        <v>2371</v>
      </c>
      <c r="F138" s="2" t="str">
        <f t="shared" si="24"/>
        <v>P62C-PPGMII-P62-CAM--1763P/2024</v>
      </c>
      <c r="G138" s="79" t="s">
        <v>774</v>
      </c>
      <c r="H138" s="80" t="s">
        <v>775</v>
      </c>
      <c r="I138" s="340">
        <v>347.18399999999997</v>
      </c>
      <c r="J138" s="81">
        <f t="shared" si="25"/>
        <v>0.34718399999999999</v>
      </c>
      <c r="K138" s="82">
        <v>1</v>
      </c>
      <c r="L138" s="82" t="s">
        <v>2457</v>
      </c>
      <c r="M138" s="25">
        <v>45890</v>
      </c>
      <c r="N138" s="83">
        <v>34</v>
      </c>
      <c r="O138" s="327">
        <v>45884</v>
      </c>
      <c r="P138" s="83">
        <f t="shared" si="26"/>
        <v>33</v>
      </c>
      <c r="Q138" s="83">
        <v>2025</v>
      </c>
      <c r="R138" s="39" t="str">
        <f t="shared" si="27"/>
        <v>Sim</v>
      </c>
      <c r="S138" s="84">
        <f t="shared" si="28"/>
        <v>0.34718399999999999</v>
      </c>
      <c r="T138" s="85">
        <f t="shared" si="29"/>
        <v>1</v>
      </c>
      <c r="U138" s="86"/>
    </row>
    <row r="139" spans="1:21" s="58" customFormat="1" ht="37.5" customHeight="1" x14ac:dyDescent="0.35">
      <c r="A139" s="310" t="s">
        <v>2400</v>
      </c>
      <c r="B139" s="326" t="s">
        <v>2050</v>
      </c>
      <c r="C139" s="326"/>
      <c r="D139" s="46" t="s">
        <v>2357</v>
      </c>
      <c r="E139" s="383" t="s">
        <v>2372</v>
      </c>
      <c r="F139" s="2" t="str">
        <f t="shared" si="24"/>
        <v>P62C-PPGMII-P62-CAM--1902P/2024</v>
      </c>
      <c r="G139" s="79" t="s">
        <v>774</v>
      </c>
      <c r="H139" s="80" t="s">
        <v>775</v>
      </c>
      <c r="I139" s="340">
        <v>28.364999999999998</v>
      </c>
      <c r="J139" s="81">
        <f t="shared" si="25"/>
        <v>2.8364999999999998E-2</v>
      </c>
      <c r="K139" s="82">
        <v>1</v>
      </c>
      <c r="L139" s="82" t="s">
        <v>2457</v>
      </c>
      <c r="M139" s="25">
        <v>45890</v>
      </c>
      <c r="N139" s="83">
        <v>34</v>
      </c>
      <c r="O139" s="327">
        <v>45881</v>
      </c>
      <c r="P139" s="83">
        <f t="shared" si="26"/>
        <v>33</v>
      </c>
      <c r="Q139" s="83">
        <v>2025</v>
      </c>
      <c r="R139" s="39" t="str">
        <f t="shared" si="27"/>
        <v>Sim</v>
      </c>
      <c r="S139" s="84">
        <f t="shared" si="28"/>
        <v>2.8364999999999998E-2</v>
      </c>
      <c r="T139" s="85">
        <f t="shared" si="29"/>
        <v>1</v>
      </c>
      <c r="U139" s="86"/>
    </row>
    <row r="140" spans="1:21" s="58" customFormat="1" ht="37.5" customHeight="1" x14ac:dyDescent="0.35">
      <c r="A140" s="310" t="s">
        <v>2400</v>
      </c>
      <c r="B140" s="326" t="s">
        <v>2050</v>
      </c>
      <c r="C140" s="326"/>
      <c r="D140" s="46" t="s">
        <v>2355</v>
      </c>
      <c r="E140" s="383" t="s">
        <v>2373</v>
      </c>
      <c r="F140" s="2" t="str">
        <f t="shared" si="24"/>
        <v>P62C-PPGMII-P62-CAM--0672P/2024</v>
      </c>
      <c r="G140" s="79" t="s">
        <v>774</v>
      </c>
      <c r="H140" s="80" t="s">
        <v>775</v>
      </c>
      <c r="I140" s="340">
        <v>1.7969999999999999</v>
      </c>
      <c r="J140" s="81">
        <f t="shared" si="25"/>
        <v>1.797E-3</v>
      </c>
      <c r="K140" s="82">
        <v>1</v>
      </c>
      <c r="L140" s="82" t="s">
        <v>2457</v>
      </c>
      <c r="M140" s="25">
        <v>45892</v>
      </c>
      <c r="N140" s="83">
        <v>34</v>
      </c>
      <c r="O140" s="327">
        <v>45881</v>
      </c>
      <c r="P140" s="83">
        <f t="shared" si="26"/>
        <v>33</v>
      </c>
      <c r="Q140" s="83">
        <v>2025</v>
      </c>
      <c r="R140" s="39" t="str">
        <f t="shared" si="27"/>
        <v>Sim</v>
      </c>
      <c r="S140" s="84">
        <f t="shared" si="28"/>
        <v>1.797E-3</v>
      </c>
      <c r="T140" s="85">
        <f t="shared" si="29"/>
        <v>1</v>
      </c>
      <c r="U140" s="86"/>
    </row>
    <row r="141" spans="1:21" s="58" customFormat="1" ht="37.5" customHeight="1" x14ac:dyDescent="0.35">
      <c r="A141" s="310" t="s">
        <v>2400</v>
      </c>
      <c r="B141" s="326" t="s">
        <v>2050</v>
      </c>
      <c r="C141" s="326"/>
      <c r="D141" s="46" t="s">
        <v>2358</v>
      </c>
      <c r="E141" s="383" t="s">
        <v>2374</v>
      </c>
      <c r="F141" s="2" t="str">
        <f t="shared" si="24"/>
        <v>P62C-PPGMII-P62-CAM--1168P/2024</v>
      </c>
      <c r="G141" s="79" t="s">
        <v>774</v>
      </c>
      <c r="H141" s="80" t="s">
        <v>775</v>
      </c>
      <c r="I141" s="340">
        <v>242.477</v>
      </c>
      <c r="J141" s="81">
        <f t="shared" si="25"/>
        <v>0.242477</v>
      </c>
      <c r="K141" s="82">
        <v>1</v>
      </c>
      <c r="L141" s="82" t="s">
        <v>2457</v>
      </c>
      <c r="M141" s="25">
        <v>45893</v>
      </c>
      <c r="N141" s="83">
        <v>34</v>
      </c>
      <c r="O141" s="327"/>
      <c r="P141" s="83" t="str">
        <f t="shared" si="26"/>
        <v/>
      </c>
      <c r="Q141" s="83">
        <v>2025</v>
      </c>
      <c r="R141" s="39" t="str">
        <f t="shared" si="27"/>
        <v>Não</v>
      </c>
      <c r="S141" s="84">
        <f t="shared" si="28"/>
        <v>0</v>
      </c>
      <c r="T141" s="85">
        <f t="shared" si="29"/>
        <v>0</v>
      </c>
      <c r="U141" s="86"/>
    </row>
    <row r="142" spans="1:21" s="58" customFormat="1" ht="37.5" customHeight="1" x14ac:dyDescent="0.35">
      <c r="A142" s="310" t="s">
        <v>2399</v>
      </c>
      <c r="B142" s="46" t="s">
        <v>2051</v>
      </c>
      <c r="C142" s="326"/>
      <c r="D142" s="46" t="s">
        <v>2385</v>
      </c>
      <c r="E142" s="383" t="s">
        <v>2384</v>
      </c>
      <c r="F142" s="2" t="str">
        <f t="shared" si="24"/>
        <v>P52A-INSUP-P52--1591P/2024</v>
      </c>
      <c r="G142" s="79" t="s">
        <v>774</v>
      </c>
      <c r="H142" s="80" t="s">
        <v>775</v>
      </c>
      <c r="I142" s="340">
        <v>23.18</v>
      </c>
      <c r="J142" s="81">
        <f t="shared" si="25"/>
        <v>2.3179999999999999E-2</v>
      </c>
      <c r="K142" s="82">
        <v>1</v>
      </c>
      <c r="L142" s="82" t="s">
        <v>2457</v>
      </c>
      <c r="M142" s="25">
        <v>45889</v>
      </c>
      <c r="N142" s="83">
        <v>34</v>
      </c>
      <c r="O142" s="327"/>
      <c r="P142" s="83" t="str">
        <f t="shared" si="26"/>
        <v/>
      </c>
      <c r="Q142" s="83">
        <v>2025</v>
      </c>
      <c r="R142" s="39" t="str">
        <f t="shared" si="27"/>
        <v>Não</v>
      </c>
      <c r="S142" s="84">
        <f t="shared" si="28"/>
        <v>0</v>
      </c>
      <c r="T142" s="85">
        <f t="shared" si="29"/>
        <v>0</v>
      </c>
      <c r="U142" s="86"/>
    </row>
    <row r="143" spans="1:21" s="58" customFormat="1" ht="37.5" customHeight="1" x14ac:dyDescent="0.35">
      <c r="A143" s="310" t="s">
        <v>2402</v>
      </c>
      <c r="B143" s="326" t="s">
        <v>1012</v>
      </c>
      <c r="C143" s="326"/>
      <c r="D143" s="46" t="s">
        <v>2394</v>
      </c>
      <c r="E143" s="383" t="s">
        <v>2396</v>
      </c>
      <c r="F143" s="2" t="str">
        <f t="shared" si="24"/>
        <v>P62P-PPGMII-P62-PAR--1429P/2025</v>
      </c>
      <c r="G143" s="79" t="s">
        <v>774</v>
      </c>
      <c r="H143" s="80" t="s">
        <v>775</v>
      </c>
      <c r="I143" s="340">
        <v>10.582000000000001</v>
      </c>
      <c r="J143" s="81">
        <f t="shared" si="25"/>
        <v>1.0582000000000001E-2</v>
      </c>
      <c r="K143" s="82">
        <v>1</v>
      </c>
      <c r="L143" s="82" t="s">
        <v>2457</v>
      </c>
      <c r="M143" s="25">
        <v>45889</v>
      </c>
      <c r="N143" s="83">
        <v>34</v>
      </c>
      <c r="O143" s="327"/>
      <c r="P143" s="83" t="str">
        <f t="shared" si="26"/>
        <v/>
      </c>
      <c r="Q143" s="83">
        <v>2025</v>
      </c>
      <c r="R143" s="39" t="str">
        <f t="shared" si="27"/>
        <v>Não</v>
      </c>
      <c r="S143" s="84">
        <f t="shared" si="28"/>
        <v>0</v>
      </c>
      <c r="T143" s="85">
        <f t="shared" si="29"/>
        <v>0</v>
      </c>
      <c r="U143" s="86"/>
    </row>
    <row r="144" spans="1:21" s="58" customFormat="1" ht="37.5" customHeight="1" x14ac:dyDescent="0.35">
      <c r="A144" s="326" t="s">
        <v>557</v>
      </c>
      <c r="B144" s="326" t="s">
        <v>2050</v>
      </c>
      <c r="C144" s="326"/>
      <c r="D144" s="326" t="s">
        <v>2439</v>
      </c>
      <c r="E144" s="383" t="s">
        <v>2415</v>
      </c>
      <c r="F144" s="2" t="str">
        <f t="shared" si="24"/>
        <v xml:space="preserve">P62-PPGMII-P62-CAM--0992P/2024 </v>
      </c>
      <c r="G144" s="79" t="s">
        <v>774</v>
      </c>
      <c r="H144" s="80" t="s">
        <v>775</v>
      </c>
      <c r="I144" s="340">
        <v>29.577999999999999</v>
      </c>
      <c r="J144" s="81">
        <f t="shared" si="25"/>
        <v>2.9578E-2</v>
      </c>
      <c r="K144" s="82">
        <v>1</v>
      </c>
      <c r="L144" s="82" t="s">
        <v>2457</v>
      </c>
      <c r="M144" s="14">
        <v>45892</v>
      </c>
      <c r="N144" s="83">
        <v>34</v>
      </c>
      <c r="O144" s="327"/>
      <c r="P144" s="83" t="str">
        <f t="shared" si="26"/>
        <v/>
      </c>
      <c r="Q144" s="83">
        <v>2025</v>
      </c>
      <c r="R144" s="39" t="str">
        <f t="shared" si="27"/>
        <v>Não</v>
      </c>
      <c r="S144" s="84">
        <f t="shared" si="28"/>
        <v>0</v>
      </c>
      <c r="T144" s="85">
        <f t="shared" si="29"/>
        <v>0</v>
      </c>
      <c r="U144" s="86"/>
    </row>
    <row r="145" spans="1:21" s="58" customFormat="1" ht="37.5" customHeight="1" x14ac:dyDescent="0.35">
      <c r="A145" s="326" t="s">
        <v>557</v>
      </c>
      <c r="B145" s="326" t="s">
        <v>2050</v>
      </c>
      <c r="C145" s="326"/>
      <c r="D145" s="326" t="s">
        <v>2440</v>
      </c>
      <c r="E145" s="383" t="s">
        <v>2416</v>
      </c>
      <c r="F145" s="2" t="str">
        <f t="shared" si="24"/>
        <v xml:space="preserve">P62-PPGMII-P62-CAM--1910P2024 </v>
      </c>
      <c r="G145" s="79" t="s">
        <v>774</v>
      </c>
      <c r="H145" s="80" t="s">
        <v>775</v>
      </c>
      <c r="I145" s="340">
        <v>26.363</v>
      </c>
      <c r="J145" s="81">
        <f t="shared" si="25"/>
        <v>2.6363000000000001E-2</v>
      </c>
      <c r="K145" s="82">
        <v>1</v>
      </c>
      <c r="L145" s="82" t="s">
        <v>2457</v>
      </c>
      <c r="M145" s="14">
        <v>45892</v>
      </c>
      <c r="N145" s="83">
        <v>34</v>
      </c>
      <c r="O145" s="327"/>
      <c r="P145" s="83" t="str">
        <f t="shared" si="26"/>
        <v/>
      </c>
      <c r="Q145" s="83">
        <v>2025</v>
      </c>
      <c r="R145" s="39" t="str">
        <f t="shared" si="27"/>
        <v>Não</v>
      </c>
      <c r="S145" s="84">
        <f t="shared" si="28"/>
        <v>0</v>
      </c>
      <c r="T145" s="85">
        <f t="shared" si="29"/>
        <v>0</v>
      </c>
      <c r="U145" s="86"/>
    </row>
    <row r="146" spans="1:21" s="58" customFormat="1" ht="37.5" customHeight="1" x14ac:dyDescent="0.35">
      <c r="A146" s="326" t="s">
        <v>557</v>
      </c>
      <c r="B146" s="326" t="s">
        <v>2050</v>
      </c>
      <c r="C146" s="326"/>
      <c r="D146" s="326" t="s">
        <v>2440</v>
      </c>
      <c r="E146" s="383" t="s">
        <v>2417</v>
      </c>
      <c r="F146" s="2" t="str">
        <f t="shared" si="24"/>
        <v xml:space="preserve">P62-PPGMII-P62-CAM--1910P2024 </v>
      </c>
      <c r="G146" s="79" t="s">
        <v>774</v>
      </c>
      <c r="H146" s="80" t="s">
        <v>775</v>
      </c>
      <c r="I146" s="340">
        <v>437.00400000000002</v>
      </c>
      <c r="J146" s="81">
        <f t="shared" si="25"/>
        <v>0.437004</v>
      </c>
      <c r="K146" s="82">
        <v>1</v>
      </c>
      <c r="L146" s="82" t="s">
        <v>2457</v>
      </c>
      <c r="M146" s="14">
        <v>45892</v>
      </c>
      <c r="N146" s="83">
        <v>34</v>
      </c>
      <c r="O146" s="327"/>
      <c r="P146" s="83" t="str">
        <f t="shared" si="26"/>
        <v/>
      </c>
      <c r="Q146" s="83">
        <v>2025</v>
      </c>
      <c r="R146" s="39" t="str">
        <f t="shared" si="27"/>
        <v>Não</v>
      </c>
      <c r="S146" s="84">
        <f t="shared" si="28"/>
        <v>0</v>
      </c>
      <c r="T146" s="85">
        <f t="shared" si="29"/>
        <v>0</v>
      </c>
      <c r="U146" s="86"/>
    </row>
    <row r="147" spans="1:21" s="58" customFormat="1" ht="37.5" customHeight="1" x14ac:dyDescent="0.35">
      <c r="A147" s="326" t="s">
        <v>557</v>
      </c>
      <c r="B147" s="326" t="s">
        <v>2050</v>
      </c>
      <c r="C147" s="326"/>
      <c r="D147" s="326" t="s">
        <v>2441</v>
      </c>
      <c r="E147" s="383" t="s">
        <v>2418</v>
      </c>
      <c r="F147" s="2" t="str">
        <f t="shared" si="24"/>
        <v xml:space="preserve">P62-PPGMII-P62-CAM--1191P/2024 </v>
      </c>
      <c r="G147" s="79" t="s">
        <v>774</v>
      </c>
      <c r="H147" s="80" t="s">
        <v>775</v>
      </c>
      <c r="I147" s="340">
        <v>13.2</v>
      </c>
      <c r="J147" s="81">
        <f t="shared" si="25"/>
        <v>1.32E-2</v>
      </c>
      <c r="K147" s="82">
        <v>1</v>
      </c>
      <c r="L147" s="82" t="s">
        <v>2457</v>
      </c>
      <c r="M147" s="14">
        <v>45892</v>
      </c>
      <c r="N147" s="83">
        <v>34</v>
      </c>
      <c r="O147" s="327"/>
      <c r="P147" s="83" t="str">
        <f t="shared" si="26"/>
        <v/>
      </c>
      <c r="Q147" s="83">
        <v>2025</v>
      </c>
      <c r="R147" s="39" t="str">
        <f t="shared" si="27"/>
        <v>Não</v>
      </c>
      <c r="S147" s="84">
        <f t="shared" si="28"/>
        <v>0</v>
      </c>
      <c r="T147" s="85">
        <f t="shared" si="29"/>
        <v>0</v>
      </c>
      <c r="U147" s="86"/>
    </row>
    <row r="148" spans="1:21" s="58" customFormat="1" ht="37.5" customHeight="1" x14ac:dyDescent="0.35">
      <c r="A148" s="326" t="s">
        <v>557</v>
      </c>
      <c r="B148" s="326" t="s">
        <v>2050</v>
      </c>
      <c r="C148" s="326"/>
      <c r="D148" s="326" t="s">
        <v>2442</v>
      </c>
      <c r="E148" s="383" t="s">
        <v>2419</v>
      </c>
      <c r="F148" s="2" t="str">
        <f t="shared" si="24"/>
        <v xml:space="preserve">P62-PPGMII-P62-CAM--1214P/2024 </v>
      </c>
      <c r="G148" s="79" t="s">
        <v>774</v>
      </c>
      <c r="H148" s="80" t="s">
        <v>775</v>
      </c>
      <c r="I148" s="340">
        <v>9.3879999999999999</v>
      </c>
      <c r="J148" s="81">
        <f t="shared" si="25"/>
        <v>9.3880000000000005E-3</v>
      </c>
      <c r="K148" s="82">
        <v>1</v>
      </c>
      <c r="L148" s="82" t="s">
        <v>2457</v>
      </c>
      <c r="M148" s="14">
        <v>45892</v>
      </c>
      <c r="N148" s="83">
        <v>34</v>
      </c>
      <c r="O148" s="327"/>
      <c r="P148" s="83" t="str">
        <f t="shared" si="26"/>
        <v/>
      </c>
      <c r="Q148" s="83">
        <v>2025</v>
      </c>
      <c r="R148" s="39" t="str">
        <f t="shared" si="27"/>
        <v>Não</v>
      </c>
      <c r="S148" s="84">
        <f t="shared" si="28"/>
        <v>0</v>
      </c>
      <c r="T148" s="85">
        <f t="shared" si="29"/>
        <v>0</v>
      </c>
      <c r="U148" s="86"/>
    </row>
    <row r="149" spans="1:21" s="58" customFormat="1" ht="37.5" customHeight="1" x14ac:dyDescent="0.35">
      <c r="A149" s="326" t="s">
        <v>557</v>
      </c>
      <c r="B149" s="326" t="s">
        <v>2050</v>
      </c>
      <c r="C149" s="326"/>
      <c r="D149" s="326" t="s">
        <v>2443</v>
      </c>
      <c r="E149" s="383" t="s">
        <v>2420</v>
      </c>
      <c r="F149" s="2" t="str">
        <f t="shared" si="24"/>
        <v xml:space="preserve">P62-PPGMII-P62-CAM--1912P/2024 </v>
      </c>
      <c r="G149" s="79" t="s">
        <v>774</v>
      </c>
      <c r="H149" s="80" t="s">
        <v>775</v>
      </c>
      <c r="I149" s="340">
        <v>28.675000000000001</v>
      </c>
      <c r="J149" s="81">
        <f t="shared" si="25"/>
        <v>2.8674999999999999E-2</v>
      </c>
      <c r="K149" s="82">
        <v>1</v>
      </c>
      <c r="L149" s="82" t="s">
        <v>2457</v>
      </c>
      <c r="M149" s="14">
        <v>45892</v>
      </c>
      <c r="N149" s="83">
        <v>34</v>
      </c>
      <c r="O149" s="327"/>
      <c r="P149" s="83" t="str">
        <f t="shared" si="26"/>
        <v/>
      </c>
      <c r="Q149" s="83">
        <v>2025</v>
      </c>
      <c r="R149" s="39" t="str">
        <f t="shared" si="27"/>
        <v>Não</v>
      </c>
      <c r="S149" s="84">
        <f t="shared" si="28"/>
        <v>0</v>
      </c>
      <c r="T149" s="85">
        <f t="shared" si="29"/>
        <v>0</v>
      </c>
      <c r="U149" s="86"/>
    </row>
    <row r="150" spans="1:21" s="58" customFormat="1" ht="37.5" customHeight="1" x14ac:dyDescent="0.35">
      <c r="A150" s="326" t="s">
        <v>557</v>
      </c>
      <c r="B150" s="326" t="s">
        <v>2050</v>
      </c>
      <c r="C150" s="326"/>
      <c r="D150" s="326" t="s">
        <v>2443</v>
      </c>
      <c r="E150" s="383" t="s">
        <v>2421</v>
      </c>
      <c r="F150" s="2" t="str">
        <f t="shared" si="24"/>
        <v xml:space="preserve">P62-PPGMII-P62-CAM--1912P/2024 </v>
      </c>
      <c r="G150" s="79" t="s">
        <v>774</v>
      </c>
      <c r="H150" s="80" t="s">
        <v>775</v>
      </c>
      <c r="I150" s="340">
        <v>4.5469999999999997</v>
      </c>
      <c r="J150" s="81">
        <f t="shared" si="25"/>
        <v>4.5469999999999998E-3</v>
      </c>
      <c r="K150" s="82">
        <v>1</v>
      </c>
      <c r="L150" s="82" t="s">
        <v>2457</v>
      </c>
      <c r="M150" s="14">
        <v>45892</v>
      </c>
      <c r="N150" s="83">
        <v>34</v>
      </c>
      <c r="O150" s="327"/>
      <c r="P150" s="83" t="str">
        <f t="shared" si="26"/>
        <v/>
      </c>
      <c r="Q150" s="83">
        <v>2025</v>
      </c>
      <c r="R150" s="39" t="str">
        <f t="shared" si="27"/>
        <v>Não</v>
      </c>
      <c r="S150" s="84">
        <f t="shared" si="28"/>
        <v>0</v>
      </c>
      <c r="T150" s="85">
        <f t="shared" si="29"/>
        <v>0</v>
      </c>
      <c r="U150" s="86"/>
    </row>
    <row r="151" spans="1:21" s="58" customFormat="1" ht="37.5" customHeight="1" x14ac:dyDescent="0.35">
      <c r="A151" s="326" t="s">
        <v>81</v>
      </c>
      <c r="B151" s="326" t="s">
        <v>1011</v>
      </c>
      <c r="C151" s="326"/>
      <c r="D151" s="326" t="s">
        <v>2444</v>
      </c>
      <c r="E151" s="383" t="s">
        <v>2422</v>
      </c>
      <c r="F151" s="2" t="str">
        <f t="shared" si="24"/>
        <v xml:space="preserve">P31-PPGMII-P31-CAM--0157/2025 </v>
      </c>
      <c r="G151" s="79" t="s">
        <v>774</v>
      </c>
      <c r="H151" s="80" t="s">
        <v>775</v>
      </c>
      <c r="I151" s="340">
        <v>51.07</v>
      </c>
      <c r="J151" s="81">
        <f t="shared" si="25"/>
        <v>5.1069999999999997E-2</v>
      </c>
      <c r="K151" s="82">
        <v>1</v>
      </c>
      <c r="L151" s="82" t="s">
        <v>2457</v>
      </c>
      <c r="M151" s="14">
        <v>45892</v>
      </c>
      <c r="N151" s="83">
        <v>34</v>
      </c>
      <c r="O151" s="327"/>
      <c r="P151" s="83" t="str">
        <f t="shared" si="26"/>
        <v/>
      </c>
      <c r="Q151" s="83">
        <v>2025</v>
      </c>
      <c r="R151" s="39" t="str">
        <f t="shared" si="27"/>
        <v>Não</v>
      </c>
      <c r="S151" s="84">
        <f t="shared" si="28"/>
        <v>0</v>
      </c>
      <c r="T151" s="85">
        <f t="shared" si="29"/>
        <v>0</v>
      </c>
      <c r="U151" s="86"/>
    </row>
    <row r="152" spans="1:21" s="58" customFormat="1" ht="37.5" customHeight="1" x14ac:dyDescent="0.35">
      <c r="A152" s="310" t="s">
        <v>81</v>
      </c>
      <c r="B152" s="310" t="s">
        <v>1011</v>
      </c>
      <c r="C152" s="337">
        <v>2029366442</v>
      </c>
      <c r="D152" s="539" t="s">
        <v>1310</v>
      </c>
      <c r="E152" s="339" t="s">
        <v>2337</v>
      </c>
      <c r="F152" s="87" t="str">
        <f t="shared" si="24"/>
        <v>P31-PPGMII-P31-CAM-2029366442-1753/2024</v>
      </c>
      <c r="G152" s="97" t="s">
        <v>777</v>
      </c>
      <c r="H152" s="89" t="s">
        <v>778</v>
      </c>
      <c r="I152" s="340">
        <v>395.86</v>
      </c>
      <c r="J152" s="90">
        <f t="shared" si="25"/>
        <v>0.39585999999999999</v>
      </c>
      <c r="K152" s="82">
        <v>1</v>
      </c>
      <c r="L152" s="82" t="s">
        <v>2457</v>
      </c>
      <c r="M152" s="15">
        <v>45891</v>
      </c>
      <c r="N152" s="83">
        <v>34</v>
      </c>
      <c r="O152" s="438"/>
      <c r="P152" s="83" t="str">
        <f t="shared" si="26"/>
        <v/>
      </c>
      <c r="Q152" s="92">
        <v>2025</v>
      </c>
      <c r="R152" s="93" t="str">
        <f t="shared" si="27"/>
        <v>Não</v>
      </c>
      <c r="S152" s="94">
        <f t="shared" si="28"/>
        <v>0</v>
      </c>
      <c r="T152" s="95">
        <f t="shared" si="29"/>
        <v>0</v>
      </c>
      <c r="U152" s="96"/>
    </row>
    <row r="153" spans="1:21" s="58" customFormat="1" ht="37.5" customHeight="1" x14ac:dyDescent="0.35">
      <c r="A153" s="310" t="s">
        <v>557</v>
      </c>
      <c r="B153" s="3" t="s">
        <v>2050</v>
      </c>
      <c r="C153" s="337">
        <v>2029625222</v>
      </c>
      <c r="D153" s="539" t="s">
        <v>1350</v>
      </c>
      <c r="E153" s="659" t="s">
        <v>2340</v>
      </c>
      <c r="F153" s="2" t="str">
        <f t="shared" si="24"/>
        <v>P62-PPGMII-P62-CAM-2029625222-0504P/2024</v>
      </c>
      <c r="G153" s="98" t="s">
        <v>777</v>
      </c>
      <c r="H153" s="80" t="s">
        <v>778</v>
      </c>
      <c r="I153" s="340">
        <v>118.30800000000001</v>
      </c>
      <c r="J153" s="81">
        <f t="shared" si="25"/>
        <v>0.11830800000000001</v>
      </c>
      <c r="K153" s="82">
        <v>1</v>
      </c>
      <c r="L153" s="82" t="s">
        <v>2457</v>
      </c>
      <c r="M153" s="15">
        <v>45893</v>
      </c>
      <c r="N153" s="83">
        <v>34</v>
      </c>
      <c r="O153" s="438"/>
      <c r="P153" s="83" t="str">
        <f t="shared" si="26"/>
        <v/>
      </c>
      <c r="Q153" s="83">
        <v>2025</v>
      </c>
      <c r="R153" s="39" t="str">
        <f t="shared" si="27"/>
        <v>Não</v>
      </c>
      <c r="S153" s="84">
        <f t="shared" si="28"/>
        <v>0</v>
      </c>
      <c r="T153" s="85">
        <f t="shared" si="29"/>
        <v>0</v>
      </c>
      <c r="U153" s="86"/>
    </row>
    <row r="154" spans="1:21" s="58" customFormat="1" ht="37.5" customHeight="1" x14ac:dyDescent="0.35">
      <c r="A154" s="310" t="s">
        <v>557</v>
      </c>
      <c r="B154" s="3" t="s">
        <v>2050</v>
      </c>
      <c r="C154" s="337">
        <v>2029625222</v>
      </c>
      <c r="D154" s="539" t="s">
        <v>1350</v>
      </c>
      <c r="E154" s="659" t="s">
        <v>2341</v>
      </c>
      <c r="F154" s="87" t="str">
        <f t="shared" si="24"/>
        <v>P62-PPGMII-P62-CAM-2029625222-0504P/2024</v>
      </c>
      <c r="G154" s="97" t="s">
        <v>777</v>
      </c>
      <c r="H154" s="89" t="s">
        <v>778</v>
      </c>
      <c r="I154" s="340">
        <v>47.2</v>
      </c>
      <c r="J154" s="90">
        <f t="shared" si="25"/>
        <v>4.7200000000000006E-2</v>
      </c>
      <c r="K154" s="82">
        <v>1</v>
      </c>
      <c r="L154" s="82" t="s">
        <v>2457</v>
      </c>
      <c r="M154" s="15">
        <v>45893</v>
      </c>
      <c r="N154" s="83">
        <v>34</v>
      </c>
      <c r="O154" s="438"/>
      <c r="P154" s="83" t="str">
        <f t="shared" si="26"/>
        <v/>
      </c>
      <c r="Q154" s="92">
        <v>2025</v>
      </c>
      <c r="R154" s="93" t="str">
        <f t="shared" si="27"/>
        <v>Não</v>
      </c>
      <c r="S154" s="94">
        <f t="shared" si="28"/>
        <v>0</v>
      </c>
      <c r="T154" s="95">
        <f t="shared" si="29"/>
        <v>0</v>
      </c>
      <c r="U154" s="96"/>
    </row>
    <row r="155" spans="1:21" s="58" customFormat="1" ht="37.5" customHeight="1" x14ac:dyDescent="0.35">
      <c r="A155" s="310" t="s">
        <v>557</v>
      </c>
      <c r="B155" s="3" t="s">
        <v>2050</v>
      </c>
      <c r="C155" s="337">
        <v>2029625222</v>
      </c>
      <c r="D155" s="539" t="s">
        <v>1350</v>
      </c>
      <c r="E155" s="659" t="s">
        <v>2342</v>
      </c>
      <c r="F155" s="2" t="str">
        <f t="shared" si="24"/>
        <v>P62-PPGMII-P62-CAM-2029625222-0504P/2024</v>
      </c>
      <c r="G155" s="98" t="s">
        <v>777</v>
      </c>
      <c r="H155" s="80" t="s">
        <v>778</v>
      </c>
      <c r="I155" s="340">
        <v>19.600000000000001</v>
      </c>
      <c r="J155" s="81">
        <f t="shared" si="25"/>
        <v>1.9600000000000003E-2</v>
      </c>
      <c r="K155" s="82">
        <v>1</v>
      </c>
      <c r="L155" s="82" t="s">
        <v>2457</v>
      </c>
      <c r="M155" s="25">
        <v>45893</v>
      </c>
      <c r="N155" s="83">
        <v>34</v>
      </c>
      <c r="O155" s="438"/>
      <c r="P155" s="83" t="str">
        <f t="shared" si="26"/>
        <v/>
      </c>
      <c r="Q155" s="83">
        <v>2025</v>
      </c>
      <c r="R155" s="39" t="str">
        <f t="shared" si="27"/>
        <v>Não</v>
      </c>
      <c r="S155" s="84">
        <f t="shared" si="28"/>
        <v>0</v>
      </c>
      <c r="T155" s="85">
        <f t="shared" si="29"/>
        <v>0</v>
      </c>
      <c r="U155" s="86"/>
    </row>
    <row r="156" spans="1:21" s="58" customFormat="1" ht="37.5" customHeight="1" x14ac:dyDescent="0.35">
      <c r="A156" s="310" t="s">
        <v>557</v>
      </c>
      <c r="B156" s="3" t="s">
        <v>2050</v>
      </c>
      <c r="C156" s="337">
        <v>2029625222</v>
      </c>
      <c r="D156" s="539" t="s">
        <v>1350</v>
      </c>
      <c r="E156" s="659" t="s">
        <v>2344</v>
      </c>
      <c r="F156" s="87" t="str">
        <f t="shared" si="24"/>
        <v>P62-PPGMII-P62-CAM-2029625222-0504P/2024</v>
      </c>
      <c r="G156" s="97" t="s">
        <v>777</v>
      </c>
      <c r="H156" s="89" t="s">
        <v>778</v>
      </c>
      <c r="I156" s="340">
        <v>92.11</v>
      </c>
      <c r="J156" s="90">
        <f t="shared" si="25"/>
        <v>9.2109999999999997E-2</v>
      </c>
      <c r="K156" s="82">
        <v>1</v>
      </c>
      <c r="L156" s="82" t="s">
        <v>2457</v>
      </c>
      <c r="M156" s="15">
        <v>45893</v>
      </c>
      <c r="N156" s="83">
        <v>34</v>
      </c>
      <c r="O156" s="438"/>
      <c r="P156" s="83" t="str">
        <f t="shared" si="26"/>
        <v/>
      </c>
      <c r="Q156" s="92">
        <v>2025</v>
      </c>
      <c r="R156" s="93" t="str">
        <f t="shared" si="27"/>
        <v>Não</v>
      </c>
      <c r="S156" s="94">
        <f t="shared" si="28"/>
        <v>0</v>
      </c>
      <c r="T156" s="95">
        <f t="shared" si="29"/>
        <v>0</v>
      </c>
      <c r="U156" s="96"/>
    </row>
    <row r="157" spans="1:21" s="58" customFormat="1" ht="37.5" customHeight="1" x14ac:dyDescent="0.35">
      <c r="A157" s="310" t="s">
        <v>557</v>
      </c>
      <c r="B157" s="3" t="s">
        <v>2050</v>
      </c>
      <c r="C157" s="337">
        <v>2029625222</v>
      </c>
      <c r="D157" s="539" t="s">
        <v>1350</v>
      </c>
      <c r="E157" s="659" t="s">
        <v>2345</v>
      </c>
      <c r="F157" s="2" t="str">
        <f t="shared" si="24"/>
        <v>P62-PPGMII-P62-CAM-2029625222-0504P/2024</v>
      </c>
      <c r="G157" s="98" t="s">
        <v>777</v>
      </c>
      <c r="H157" s="80" t="s">
        <v>778</v>
      </c>
      <c r="I157" s="340">
        <v>14.8</v>
      </c>
      <c r="J157" s="81">
        <f t="shared" si="25"/>
        <v>1.4800000000000001E-2</v>
      </c>
      <c r="K157" s="82">
        <v>1</v>
      </c>
      <c r="L157" s="82" t="s">
        <v>2457</v>
      </c>
      <c r="M157" s="15">
        <v>45893</v>
      </c>
      <c r="N157" s="83">
        <v>34</v>
      </c>
      <c r="O157" s="438"/>
      <c r="P157" s="83" t="str">
        <f t="shared" si="26"/>
        <v/>
      </c>
      <c r="Q157" s="83">
        <v>2025</v>
      </c>
      <c r="R157" s="39" t="str">
        <f t="shared" si="27"/>
        <v>Não</v>
      </c>
      <c r="S157" s="84">
        <f t="shared" si="28"/>
        <v>0</v>
      </c>
      <c r="T157" s="85">
        <f t="shared" si="29"/>
        <v>0</v>
      </c>
      <c r="U157" s="86"/>
    </row>
    <row r="158" spans="1:21" s="58" customFormat="1" ht="37.5" customHeight="1" x14ac:dyDescent="0.35">
      <c r="A158" s="310" t="s">
        <v>281</v>
      </c>
      <c r="B158" s="392" t="s">
        <v>1252</v>
      </c>
      <c r="C158" s="393"/>
      <c r="D158" s="539" t="s">
        <v>1720</v>
      </c>
      <c r="E158" s="394" t="s">
        <v>1723</v>
      </c>
      <c r="F158" s="87" t="str">
        <f t="shared" si="24"/>
        <v>P54-PPGMII-P54-CAM--0499/2025</v>
      </c>
      <c r="G158" s="97" t="s">
        <v>777</v>
      </c>
      <c r="H158" s="89" t="s">
        <v>778</v>
      </c>
      <c r="I158" s="340">
        <v>33.93</v>
      </c>
      <c r="J158" s="90">
        <f t="shared" si="25"/>
        <v>3.3930000000000002E-2</v>
      </c>
      <c r="K158" s="82">
        <v>1</v>
      </c>
      <c r="L158" s="82" t="s">
        <v>2457</v>
      </c>
      <c r="M158" s="521">
        <v>45891</v>
      </c>
      <c r="N158" s="83">
        <v>34</v>
      </c>
      <c r="O158" s="331"/>
      <c r="P158" s="83" t="str">
        <f t="shared" si="26"/>
        <v/>
      </c>
      <c r="Q158" s="83">
        <v>2025</v>
      </c>
      <c r="R158" s="39" t="str">
        <f t="shared" si="27"/>
        <v>Não</v>
      </c>
      <c r="S158" s="84">
        <f t="shared" si="28"/>
        <v>0</v>
      </c>
      <c r="T158" s="85">
        <f t="shared" si="29"/>
        <v>0</v>
      </c>
      <c r="U158" s="86"/>
    </row>
    <row r="159" spans="1:21" s="58" customFormat="1" ht="37.5" customHeight="1" x14ac:dyDescent="0.35">
      <c r="A159" s="310" t="s">
        <v>281</v>
      </c>
      <c r="B159" s="310" t="s">
        <v>1252</v>
      </c>
      <c r="C159" s="337"/>
      <c r="D159" s="539" t="s">
        <v>1720</v>
      </c>
      <c r="E159" s="339" t="s">
        <v>1726</v>
      </c>
      <c r="F159" s="2" t="str">
        <f t="shared" si="24"/>
        <v>P54-PPGMII-P54-CAM--0499/2025</v>
      </c>
      <c r="G159" s="98" t="s">
        <v>777</v>
      </c>
      <c r="H159" s="80" t="s">
        <v>778</v>
      </c>
      <c r="I159" s="340">
        <v>177.72499999999999</v>
      </c>
      <c r="J159" s="81">
        <f t="shared" si="25"/>
        <v>0.17772499999999999</v>
      </c>
      <c r="K159" s="82">
        <v>1</v>
      </c>
      <c r="L159" s="82" t="s">
        <v>2457</v>
      </c>
      <c r="M159" s="521">
        <v>45891</v>
      </c>
      <c r="N159" s="83">
        <v>34</v>
      </c>
      <c r="O159" s="331"/>
      <c r="P159" s="83" t="str">
        <f t="shared" si="26"/>
        <v/>
      </c>
      <c r="Q159" s="92">
        <v>2025</v>
      </c>
      <c r="R159" s="93" t="str">
        <f t="shared" si="27"/>
        <v>Não</v>
      </c>
      <c r="S159" s="94">
        <f t="shared" si="28"/>
        <v>0</v>
      </c>
      <c r="T159" s="95">
        <f t="shared" si="29"/>
        <v>0</v>
      </c>
      <c r="U159" s="96"/>
    </row>
    <row r="160" spans="1:21" s="58" customFormat="1" ht="37.5" customHeight="1" x14ac:dyDescent="0.35">
      <c r="A160" s="310" t="s">
        <v>880</v>
      </c>
      <c r="B160" s="310" t="s">
        <v>83</v>
      </c>
      <c r="C160" s="337"/>
      <c r="D160" s="539" t="s">
        <v>1484</v>
      </c>
      <c r="E160" s="339" t="s">
        <v>1795</v>
      </c>
      <c r="F160" s="2" t="str">
        <f t="shared" si="24"/>
        <v>P52-PPGM-CAM--1599P/2024</v>
      </c>
      <c r="G160" s="98" t="s">
        <v>777</v>
      </c>
      <c r="H160" s="80" t="s">
        <v>778</v>
      </c>
      <c r="I160" s="340">
        <v>25.97</v>
      </c>
      <c r="J160" s="81">
        <f t="shared" si="25"/>
        <v>2.597E-2</v>
      </c>
      <c r="K160" s="82">
        <v>1</v>
      </c>
      <c r="L160" s="82" t="s">
        <v>2457</v>
      </c>
      <c r="M160" s="521">
        <v>45891</v>
      </c>
      <c r="N160" s="83">
        <v>34</v>
      </c>
      <c r="O160" s="331"/>
      <c r="P160" s="83" t="str">
        <f t="shared" si="26"/>
        <v/>
      </c>
      <c r="Q160" s="83">
        <v>2025</v>
      </c>
      <c r="R160" s="39" t="str">
        <f t="shared" si="27"/>
        <v>Não</v>
      </c>
      <c r="S160" s="84">
        <f t="shared" si="28"/>
        <v>0</v>
      </c>
      <c r="T160" s="85">
        <f t="shared" si="29"/>
        <v>0</v>
      </c>
      <c r="U160" s="86"/>
    </row>
    <row r="161" spans="1:21" s="58" customFormat="1" ht="37.5" customHeight="1" x14ac:dyDescent="0.35">
      <c r="A161" s="310" t="s">
        <v>880</v>
      </c>
      <c r="B161" s="310" t="s">
        <v>2189</v>
      </c>
      <c r="C161" s="337"/>
      <c r="D161" s="539" t="s">
        <v>1915</v>
      </c>
      <c r="E161" s="339" t="s">
        <v>1798</v>
      </c>
      <c r="F161" s="87" t="str">
        <f t="shared" si="24"/>
        <v>P52-PPGMII-P52--0531P/2025</v>
      </c>
      <c r="G161" s="97" t="s">
        <v>777</v>
      </c>
      <c r="H161" s="89" t="s">
        <v>778</v>
      </c>
      <c r="I161" s="340">
        <v>133.96</v>
      </c>
      <c r="J161" s="90">
        <f t="shared" si="25"/>
        <v>0.13396</v>
      </c>
      <c r="K161" s="82">
        <v>1</v>
      </c>
      <c r="L161" s="82" t="s">
        <v>2457</v>
      </c>
      <c r="M161" s="481">
        <v>45887</v>
      </c>
      <c r="N161" s="83">
        <v>34</v>
      </c>
      <c r="O161" s="331"/>
      <c r="P161" s="83" t="str">
        <f t="shared" si="26"/>
        <v/>
      </c>
      <c r="Q161" s="92">
        <v>2025</v>
      </c>
      <c r="R161" s="93" t="str">
        <f t="shared" si="27"/>
        <v>Não</v>
      </c>
      <c r="S161" s="94">
        <f t="shared" si="28"/>
        <v>0</v>
      </c>
      <c r="T161" s="95">
        <f t="shared" si="29"/>
        <v>0</v>
      </c>
      <c r="U161" s="96"/>
    </row>
    <row r="162" spans="1:21" s="58" customFormat="1" ht="37.5" customHeight="1" x14ac:dyDescent="0.35">
      <c r="A162" s="310" t="s">
        <v>880</v>
      </c>
      <c r="B162" s="310" t="s">
        <v>2189</v>
      </c>
      <c r="C162" s="337"/>
      <c r="D162" s="539" t="s">
        <v>1915</v>
      </c>
      <c r="E162" s="339" t="s">
        <v>1799</v>
      </c>
      <c r="F162" s="2" t="str">
        <f t="shared" si="24"/>
        <v>P52-PPGMII-P52--0531P/2025</v>
      </c>
      <c r="G162" s="98" t="s">
        <v>777</v>
      </c>
      <c r="H162" s="80" t="s">
        <v>778</v>
      </c>
      <c r="I162" s="340">
        <v>2692.94</v>
      </c>
      <c r="J162" s="81">
        <f t="shared" si="25"/>
        <v>2.6929400000000001</v>
      </c>
      <c r="K162" s="82">
        <v>1</v>
      </c>
      <c r="L162" s="82" t="s">
        <v>2457</v>
      </c>
      <c r="M162" s="481">
        <v>45887</v>
      </c>
      <c r="N162" s="83">
        <v>34</v>
      </c>
      <c r="O162" s="331"/>
      <c r="P162" s="83" t="str">
        <f t="shared" si="26"/>
        <v/>
      </c>
      <c r="Q162" s="83">
        <v>2025</v>
      </c>
      <c r="R162" s="39" t="str">
        <f t="shared" si="27"/>
        <v>Não</v>
      </c>
      <c r="S162" s="84">
        <f t="shared" si="28"/>
        <v>0</v>
      </c>
      <c r="T162" s="85">
        <f t="shared" si="29"/>
        <v>0</v>
      </c>
      <c r="U162" s="86"/>
    </row>
    <row r="163" spans="1:21" s="58" customFormat="1" ht="37.5" customHeight="1" x14ac:dyDescent="0.35">
      <c r="A163" s="310" t="s">
        <v>880</v>
      </c>
      <c r="B163" s="310" t="s">
        <v>2189</v>
      </c>
      <c r="C163" s="337"/>
      <c r="D163" s="539" t="s">
        <v>1915</v>
      </c>
      <c r="E163" s="339" t="s">
        <v>1800</v>
      </c>
      <c r="F163" s="87" t="str">
        <f t="shared" si="24"/>
        <v>P52-PPGMII-P52--0531P/2025</v>
      </c>
      <c r="G163" s="97" t="s">
        <v>777</v>
      </c>
      <c r="H163" s="89" t="s">
        <v>778</v>
      </c>
      <c r="I163" s="340">
        <v>94.438000000000002</v>
      </c>
      <c r="J163" s="90">
        <f t="shared" si="25"/>
        <v>9.4438000000000008E-2</v>
      </c>
      <c r="K163" s="82">
        <v>1</v>
      </c>
      <c r="L163" s="82" t="s">
        <v>2457</v>
      </c>
      <c r="M163" s="481">
        <v>45887</v>
      </c>
      <c r="N163" s="83">
        <v>34</v>
      </c>
      <c r="O163" s="331"/>
      <c r="P163" s="83" t="str">
        <f t="shared" si="26"/>
        <v/>
      </c>
      <c r="Q163" s="92">
        <v>2025</v>
      </c>
      <c r="R163" s="93" t="str">
        <f t="shared" si="27"/>
        <v>Não</v>
      </c>
      <c r="S163" s="94">
        <f t="shared" si="28"/>
        <v>0</v>
      </c>
      <c r="T163" s="95">
        <f t="shared" si="29"/>
        <v>0</v>
      </c>
      <c r="U163" s="96"/>
    </row>
    <row r="164" spans="1:21" s="58" customFormat="1" ht="37.5" customHeight="1" x14ac:dyDescent="0.35">
      <c r="A164" s="310" t="s">
        <v>81</v>
      </c>
      <c r="B164" s="310" t="s">
        <v>1011</v>
      </c>
      <c r="C164" s="337"/>
      <c r="D164" s="539" t="s">
        <v>1496</v>
      </c>
      <c r="E164" s="339" t="s">
        <v>1815</v>
      </c>
      <c r="F164" s="2" t="str">
        <f t="shared" si="24"/>
        <v>P31-PPGMII-P31-CAM--0659/2025</v>
      </c>
      <c r="G164" s="98" t="s">
        <v>777</v>
      </c>
      <c r="H164" s="80" t="s">
        <v>778</v>
      </c>
      <c r="I164" s="340">
        <v>125.86</v>
      </c>
      <c r="J164" s="81">
        <f t="shared" si="25"/>
        <v>0.12586</v>
      </c>
      <c r="K164" s="82">
        <v>1</v>
      </c>
      <c r="L164" s="82" t="s">
        <v>2457</v>
      </c>
      <c r="M164" s="521">
        <v>45891</v>
      </c>
      <c r="N164" s="83">
        <v>34</v>
      </c>
      <c r="O164" s="331"/>
      <c r="P164" s="83" t="str">
        <f t="shared" si="26"/>
        <v/>
      </c>
      <c r="Q164" s="104">
        <v>2025</v>
      </c>
      <c r="R164" s="105" t="str">
        <f t="shared" si="27"/>
        <v>Não</v>
      </c>
      <c r="S164" s="106">
        <f t="shared" si="28"/>
        <v>0</v>
      </c>
      <c r="T164" s="107">
        <f t="shared" si="29"/>
        <v>0</v>
      </c>
      <c r="U164" s="108"/>
    </row>
    <row r="165" spans="1:21" s="58" customFormat="1" ht="37.5" customHeight="1" x14ac:dyDescent="0.35">
      <c r="A165" s="310" t="s">
        <v>81</v>
      </c>
      <c r="B165" s="310" t="s">
        <v>1011</v>
      </c>
      <c r="C165" s="337"/>
      <c r="D165" s="539" t="s">
        <v>1496</v>
      </c>
      <c r="E165" s="339" t="s">
        <v>1816</v>
      </c>
      <c r="F165" s="87" t="str">
        <f t="shared" si="24"/>
        <v>P31-PPGMII-P31-CAM--0659/2025</v>
      </c>
      <c r="G165" s="97" t="s">
        <v>777</v>
      </c>
      <c r="H165" s="89" t="s">
        <v>778</v>
      </c>
      <c r="I165" s="340">
        <v>198.27</v>
      </c>
      <c r="J165" s="90">
        <f t="shared" si="25"/>
        <v>0.19827</v>
      </c>
      <c r="K165" s="82">
        <v>1</v>
      </c>
      <c r="L165" s="82" t="s">
        <v>2457</v>
      </c>
      <c r="M165" s="521">
        <v>45891</v>
      </c>
      <c r="N165" s="83">
        <v>34</v>
      </c>
      <c r="O165" s="438"/>
      <c r="P165" s="83" t="str">
        <f t="shared" si="26"/>
        <v/>
      </c>
      <c r="Q165" s="83">
        <v>2025</v>
      </c>
      <c r="R165" s="39" t="str">
        <f t="shared" si="27"/>
        <v>Não</v>
      </c>
      <c r="S165" s="84">
        <f t="shared" si="28"/>
        <v>0</v>
      </c>
      <c r="T165" s="85">
        <f t="shared" si="29"/>
        <v>0</v>
      </c>
      <c r="U165" s="86"/>
    </row>
    <row r="166" spans="1:21" s="58" customFormat="1" ht="37.5" customHeight="1" x14ac:dyDescent="0.35">
      <c r="A166" s="310" t="s">
        <v>81</v>
      </c>
      <c r="B166" s="310" t="s">
        <v>1011</v>
      </c>
      <c r="C166" s="337"/>
      <c r="D166" s="539" t="s">
        <v>1496</v>
      </c>
      <c r="E166" s="339" t="s">
        <v>1817</v>
      </c>
      <c r="F166" s="2" t="str">
        <f t="shared" si="24"/>
        <v>P31-PPGMII-P31-CAM--0659/2025</v>
      </c>
      <c r="G166" s="98" t="s">
        <v>777</v>
      </c>
      <c r="H166" s="80" t="s">
        <v>778</v>
      </c>
      <c r="I166" s="340">
        <v>63.24</v>
      </c>
      <c r="J166" s="81">
        <f t="shared" si="25"/>
        <v>6.3240000000000005E-2</v>
      </c>
      <c r="K166" s="82">
        <v>1</v>
      </c>
      <c r="L166" s="82" t="s">
        <v>2457</v>
      </c>
      <c r="M166" s="521">
        <v>45891</v>
      </c>
      <c r="N166" s="83">
        <v>34</v>
      </c>
      <c r="O166" s="438"/>
      <c r="P166" s="83" t="str">
        <f t="shared" si="26"/>
        <v/>
      </c>
      <c r="Q166" s="92">
        <v>2025</v>
      </c>
      <c r="R166" s="93" t="str">
        <f t="shared" si="27"/>
        <v>Não</v>
      </c>
      <c r="S166" s="94">
        <f t="shared" si="28"/>
        <v>0</v>
      </c>
      <c r="T166" s="95">
        <f t="shared" si="29"/>
        <v>0</v>
      </c>
      <c r="U166" s="96"/>
    </row>
    <row r="167" spans="1:21" s="58" customFormat="1" ht="37.5" customHeight="1" x14ac:dyDescent="0.35">
      <c r="A167" s="310" t="s">
        <v>557</v>
      </c>
      <c r="B167" s="310" t="s">
        <v>2050</v>
      </c>
      <c r="C167" s="337"/>
      <c r="D167" s="539" t="s">
        <v>1919</v>
      </c>
      <c r="E167" s="339" t="s">
        <v>1819</v>
      </c>
      <c r="F167" s="2" t="str">
        <f t="shared" si="24"/>
        <v>P62-PPGMII-P62-CAM--0686P/2024</v>
      </c>
      <c r="G167" s="98" t="s">
        <v>777</v>
      </c>
      <c r="H167" s="80" t="s">
        <v>778</v>
      </c>
      <c r="I167" s="544">
        <v>40.368000000000002</v>
      </c>
      <c r="J167" s="81">
        <f t="shared" si="25"/>
        <v>4.0368000000000001E-2</v>
      </c>
      <c r="K167" s="82">
        <v>1</v>
      </c>
      <c r="L167" s="82" t="s">
        <v>2457</v>
      </c>
      <c r="M167" s="481">
        <v>45887</v>
      </c>
      <c r="N167" s="83">
        <v>34</v>
      </c>
      <c r="O167" s="438"/>
      <c r="P167" s="83" t="str">
        <f t="shared" si="26"/>
        <v/>
      </c>
      <c r="Q167" s="83">
        <v>2025</v>
      </c>
      <c r="R167" s="39" t="str">
        <f t="shared" si="27"/>
        <v>Não</v>
      </c>
      <c r="S167" s="84">
        <f t="shared" si="28"/>
        <v>0</v>
      </c>
      <c r="T167" s="85">
        <f t="shared" si="29"/>
        <v>0</v>
      </c>
      <c r="U167" s="86"/>
    </row>
    <row r="168" spans="1:21" s="58" customFormat="1" ht="37.5" customHeight="1" x14ac:dyDescent="0.35">
      <c r="A168" s="310" t="s">
        <v>557</v>
      </c>
      <c r="B168" s="310" t="s">
        <v>2050</v>
      </c>
      <c r="C168" s="337"/>
      <c r="D168" s="539" t="s">
        <v>1919</v>
      </c>
      <c r="E168" s="339" t="s">
        <v>1820</v>
      </c>
      <c r="F168" s="87" t="str">
        <f t="shared" si="24"/>
        <v>P62-PPGMII-P62-CAM--0686P/2024</v>
      </c>
      <c r="G168" s="97" t="s">
        <v>777</v>
      </c>
      <c r="H168" s="89" t="s">
        <v>778</v>
      </c>
      <c r="I168" s="544">
        <v>36.686</v>
      </c>
      <c r="J168" s="90">
        <f t="shared" si="25"/>
        <v>3.6686000000000003E-2</v>
      </c>
      <c r="K168" s="82">
        <v>1</v>
      </c>
      <c r="L168" s="82" t="s">
        <v>2457</v>
      </c>
      <c r="M168" s="481">
        <v>45887</v>
      </c>
      <c r="N168" s="83">
        <v>34</v>
      </c>
      <c r="O168" s="331"/>
      <c r="P168" s="83" t="str">
        <f t="shared" si="26"/>
        <v/>
      </c>
      <c r="Q168" s="92">
        <v>2025</v>
      </c>
      <c r="R168" s="93" t="str">
        <f t="shared" si="27"/>
        <v>Não</v>
      </c>
      <c r="S168" s="94">
        <f t="shared" si="28"/>
        <v>0</v>
      </c>
      <c r="T168" s="95">
        <f t="shared" si="29"/>
        <v>0</v>
      </c>
      <c r="U168" s="96"/>
    </row>
    <row r="169" spans="1:21" s="58" customFormat="1" ht="37.5" customHeight="1" x14ac:dyDescent="0.35">
      <c r="A169" s="310" t="s">
        <v>880</v>
      </c>
      <c r="B169" s="310" t="s">
        <v>83</v>
      </c>
      <c r="C169" s="337"/>
      <c r="D169" s="539" t="s">
        <v>1920</v>
      </c>
      <c r="E169" s="339" t="s">
        <v>1821</v>
      </c>
      <c r="F169" s="2" t="str">
        <f t="shared" si="24"/>
        <v>P52-PPGM-CAM--1602P/2024</v>
      </c>
      <c r="G169" s="98" t="s">
        <v>777</v>
      </c>
      <c r="H169" s="80" t="s">
        <v>778</v>
      </c>
      <c r="I169" s="340">
        <v>19.457000000000001</v>
      </c>
      <c r="J169" s="81">
        <f t="shared" si="25"/>
        <v>1.9457000000000002E-2</v>
      </c>
      <c r="K169" s="82">
        <v>1</v>
      </c>
      <c r="L169" s="82" t="s">
        <v>2457</v>
      </c>
      <c r="M169" s="521">
        <v>45891</v>
      </c>
      <c r="N169" s="83">
        <v>34</v>
      </c>
      <c r="O169" s="438"/>
      <c r="P169" s="83" t="str">
        <f t="shared" si="26"/>
        <v/>
      </c>
      <c r="Q169" s="83">
        <v>2025</v>
      </c>
      <c r="R169" s="39" t="str">
        <f t="shared" si="27"/>
        <v>Não</v>
      </c>
      <c r="S169" s="84">
        <f t="shared" si="28"/>
        <v>0</v>
      </c>
      <c r="T169" s="85">
        <f t="shared" si="29"/>
        <v>0</v>
      </c>
      <c r="U169" s="86"/>
    </row>
    <row r="170" spans="1:21" s="58" customFormat="1" ht="37.5" customHeight="1" x14ac:dyDescent="0.35">
      <c r="A170" s="310" t="s">
        <v>557</v>
      </c>
      <c r="B170" s="310" t="s">
        <v>2050</v>
      </c>
      <c r="C170" s="337"/>
      <c r="D170" s="539" t="s">
        <v>1921</v>
      </c>
      <c r="E170" s="339" t="s">
        <v>1824</v>
      </c>
      <c r="F170" s="87" t="str">
        <f t="shared" ref="F170:F187" si="30">CONCATENATE(A170,"-",B170,"-",C170,"-",D170)</f>
        <v>P62-PPGMII-P62-CAM--1924P/2024</v>
      </c>
      <c r="G170" s="97" t="s">
        <v>777</v>
      </c>
      <c r="H170" s="89" t="s">
        <v>778</v>
      </c>
      <c r="I170" s="340">
        <v>19.552</v>
      </c>
      <c r="J170" s="90">
        <f t="shared" ref="J170:J187" si="31">I170/1000</f>
        <v>1.9552E-2</v>
      </c>
      <c r="K170" s="82">
        <v>1</v>
      </c>
      <c r="L170" s="82" t="s">
        <v>2457</v>
      </c>
      <c r="M170" s="521">
        <v>45891</v>
      </c>
      <c r="N170" s="83">
        <v>34</v>
      </c>
      <c r="O170" s="438"/>
      <c r="P170" s="83" t="str">
        <f t="shared" ref="P170:P187" si="32">IF(O170="","",WEEKNUM(O170,21))</f>
        <v/>
      </c>
      <c r="Q170" s="92">
        <v>2025</v>
      </c>
      <c r="R170" s="93" t="str">
        <f t="shared" ref="R170:R187" si="33">IF(Q170&lt;=O170,"Sim","Não")</f>
        <v>Não</v>
      </c>
      <c r="S170" s="94">
        <f t="shared" ref="S170:S187" si="34">IF(R170="Não",0,J170)</f>
        <v>0</v>
      </c>
      <c r="T170" s="95">
        <f t="shared" ref="T170:T187" si="35">IF(R170="Não",0,K170)</f>
        <v>0</v>
      </c>
      <c r="U170" s="96"/>
    </row>
    <row r="171" spans="1:21" s="58" customFormat="1" ht="37.5" customHeight="1" x14ac:dyDescent="0.35">
      <c r="A171" s="310" t="s">
        <v>557</v>
      </c>
      <c r="B171" s="310" t="s">
        <v>2050</v>
      </c>
      <c r="C171" s="337"/>
      <c r="D171" s="539" t="s">
        <v>1921</v>
      </c>
      <c r="E171" s="339" t="s">
        <v>1825</v>
      </c>
      <c r="F171" s="2" t="str">
        <f t="shared" si="30"/>
        <v>P62-PPGMII-P62-CAM--1924P/2024</v>
      </c>
      <c r="G171" s="98" t="s">
        <v>777</v>
      </c>
      <c r="H171" s="80" t="s">
        <v>778</v>
      </c>
      <c r="I171" s="340">
        <v>2.72</v>
      </c>
      <c r="J171" s="81">
        <f t="shared" si="31"/>
        <v>2.7200000000000002E-3</v>
      </c>
      <c r="K171" s="82">
        <v>1</v>
      </c>
      <c r="L171" s="82" t="s">
        <v>2457</v>
      </c>
      <c r="M171" s="521">
        <v>45891</v>
      </c>
      <c r="N171" s="83">
        <v>34</v>
      </c>
      <c r="O171" s="438"/>
      <c r="P171" s="83" t="str">
        <f t="shared" si="32"/>
        <v/>
      </c>
      <c r="Q171" s="83">
        <v>2025</v>
      </c>
      <c r="R171" s="39" t="str">
        <f t="shared" si="33"/>
        <v>Não</v>
      </c>
      <c r="S171" s="84">
        <f t="shared" si="34"/>
        <v>0</v>
      </c>
      <c r="T171" s="85">
        <f t="shared" si="35"/>
        <v>0</v>
      </c>
      <c r="U171" s="86"/>
    </row>
    <row r="172" spans="1:21" s="58" customFormat="1" ht="37.5" customHeight="1" x14ac:dyDescent="0.35">
      <c r="A172" s="310" t="s">
        <v>557</v>
      </c>
      <c r="B172" s="310" t="s">
        <v>1012</v>
      </c>
      <c r="C172" s="337"/>
      <c r="D172" s="539" t="s">
        <v>1512</v>
      </c>
      <c r="E172" s="339" t="s">
        <v>1849</v>
      </c>
      <c r="F172" s="87" t="str">
        <f t="shared" si="30"/>
        <v>P62-PPGMII-P62-PAR--0619P/2024</v>
      </c>
      <c r="G172" s="97" t="s">
        <v>777</v>
      </c>
      <c r="H172" s="89" t="s">
        <v>778</v>
      </c>
      <c r="I172" s="340">
        <v>34.061999999999998</v>
      </c>
      <c r="J172" s="90">
        <f t="shared" si="31"/>
        <v>3.4061999999999995E-2</v>
      </c>
      <c r="K172" s="82">
        <v>1</v>
      </c>
      <c r="L172" s="82" t="s">
        <v>2457</v>
      </c>
      <c r="M172" s="521">
        <v>45891</v>
      </c>
      <c r="N172" s="83">
        <v>34</v>
      </c>
      <c r="O172" s="438"/>
      <c r="P172" s="83" t="str">
        <f t="shared" si="32"/>
        <v/>
      </c>
      <c r="Q172" s="92">
        <v>2025</v>
      </c>
      <c r="R172" s="93" t="str">
        <f t="shared" si="33"/>
        <v>Não</v>
      </c>
      <c r="S172" s="94">
        <f t="shared" si="34"/>
        <v>0</v>
      </c>
      <c r="T172" s="95">
        <f t="shared" si="35"/>
        <v>0</v>
      </c>
      <c r="U172" s="96"/>
    </row>
    <row r="173" spans="1:21" s="58" customFormat="1" ht="37.5" customHeight="1" x14ac:dyDescent="0.35">
      <c r="A173" s="310" t="s">
        <v>880</v>
      </c>
      <c r="B173" s="326" t="s">
        <v>83</v>
      </c>
      <c r="C173" s="326"/>
      <c r="D173" s="539" t="s">
        <v>1938</v>
      </c>
      <c r="E173" s="383" t="s">
        <v>1868</v>
      </c>
      <c r="F173" s="2" t="str">
        <f t="shared" si="30"/>
        <v>P52-PPGM-CAM--1800P/2024</v>
      </c>
      <c r="G173" s="98" t="s">
        <v>777</v>
      </c>
      <c r="H173" s="80" t="s">
        <v>778</v>
      </c>
      <c r="I173" s="340">
        <v>2566.71</v>
      </c>
      <c r="J173" s="81">
        <f t="shared" si="31"/>
        <v>2.56671</v>
      </c>
      <c r="K173" s="82">
        <v>1</v>
      </c>
      <c r="L173" s="82" t="s">
        <v>2457</v>
      </c>
      <c r="M173" s="25">
        <v>45893</v>
      </c>
      <c r="N173" s="83">
        <v>34</v>
      </c>
      <c r="O173" s="438"/>
      <c r="P173" s="83" t="str">
        <f t="shared" si="32"/>
        <v/>
      </c>
      <c r="Q173" s="83">
        <v>2025</v>
      </c>
      <c r="R173" s="39" t="str">
        <f t="shared" si="33"/>
        <v>Não</v>
      </c>
      <c r="S173" s="84">
        <f t="shared" si="34"/>
        <v>0</v>
      </c>
      <c r="T173" s="85">
        <f t="shared" si="35"/>
        <v>0</v>
      </c>
      <c r="U173" s="86"/>
    </row>
    <row r="174" spans="1:21" s="58" customFormat="1" ht="37.5" customHeight="1" x14ac:dyDescent="0.35">
      <c r="A174" s="310" t="s">
        <v>557</v>
      </c>
      <c r="B174" s="326" t="s">
        <v>1012</v>
      </c>
      <c r="C174" s="326"/>
      <c r="D174" s="539" t="s">
        <v>1945</v>
      </c>
      <c r="E174" s="326" t="s">
        <v>1888</v>
      </c>
      <c r="F174" s="87" t="str">
        <f t="shared" si="30"/>
        <v>P62-PPGMII-P62-PAR--0280P/2024</v>
      </c>
      <c r="G174" s="97" t="s">
        <v>777</v>
      </c>
      <c r="H174" s="89" t="s">
        <v>778</v>
      </c>
      <c r="I174" s="340">
        <v>247.316</v>
      </c>
      <c r="J174" s="90">
        <f t="shared" si="31"/>
        <v>0.24731600000000001</v>
      </c>
      <c r="K174" s="82">
        <v>1</v>
      </c>
      <c r="L174" s="82" t="s">
        <v>2457</v>
      </c>
      <c r="M174" s="521">
        <v>45891</v>
      </c>
      <c r="N174" s="83">
        <v>34</v>
      </c>
      <c r="O174" s="438"/>
      <c r="P174" s="83" t="str">
        <f t="shared" si="32"/>
        <v/>
      </c>
      <c r="Q174" s="92">
        <v>2025</v>
      </c>
      <c r="R174" s="93" t="str">
        <f t="shared" si="33"/>
        <v>Não</v>
      </c>
      <c r="S174" s="94">
        <f t="shared" si="34"/>
        <v>0</v>
      </c>
      <c r="T174" s="95">
        <f t="shared" si="35"/>
        <v>0</v>
      </c>
      <c r="U174" s="96"/>
    </row>
    <row r="175" spans="1:21" s="58" customFormat="1" ht="37.5" customHeight="1" x14ac:dyDescent="0.35">
      <c r="A175" s="310" t="s">
        <v>557</v>
      </c>
      <c r="B175" s="326" t="s">
        <v>569</v>
      </c>
      <c r="C175" s="326"/>
      <c r="D175" s="539" t="s">
        <v>1534</v>
      </c>
      <c r="E175" s="383" t="s">
        <v>1536</v>
      </c>
      <c r="F175" s="2" t="str">
        <f t="shared" si="30"/>
        <v>P62-PPGM-PAR--1161P/2024</v>
      </c>
      <c r="G175" s="98" t="s">
        <v>777</v>
      </c>
      <c r="H175" s="80" t="s">
        <v>778</v>
      </c>
      <c r="I175" s="340">
        <v>385.185</v>
      </c>
      <c r="J175" s="81">
        <f t="shared" si="31"/>
        <v>0.385185</v>
      </c>
      <c r="K175" s="82">
        <v>1</v>
      </c>
      <c r="L175" s="82" t="s">
        <v>2457</v>
      </c>
      <c r="M175" s="521">
        <v>45891</v>
      </c>
      <c r="N175" s="83">
        <v>34</v>
      </c>
      <c r="O175" s="438"/>
      <c r="P175" s="83" t="str">
        <f t="shared" si="32"/>
        <v/>
      </c>
      <c r="Q175" s="83">
        <v>2025</v>
      </c>
      <c r="R175" s="39" t="str">
        <f t="shared" si="33"/>
        <v>Não</v>
      </c>
      <c r="S175" s="84">
        <f t="shared" si="34"/>
        <v>0</v>
      </c>
      <c r="T175" s="85">
        <f t="shared" si="35"/>
        <v>0</v>
      </c>
      <c r="U175" s="86"/>
    </row>
    <row r="176" spans="1:21" s="58" customFormat="1" ht="37.5" customHeight="1" x14ac:dyDescent="0.35">
      <c r="A176" s="310" t="s">
        <v>880</v>
      </c>
      <c r="B176" s="326" t="s">
        <v>83</v>
      </c>
      <c r="C176" s="326">
        <v>2029882856</v>
      </c>
      <c r="D176" s="539" t="s">
        <v>1554</v>
      </c>
      <c r="E176" s="383" t="s">
        <v>1556</v>
      </c>
      <c r="F176" s="87" t="str">
        <f t="shared" si="30"/>
        <v>P52-PPGM-CAM-2029882856-1588P/2024</v>
      </c>
      <c r="G176" s="97" t="s">
        <v>777</v>
      </c>
      <c r="H176" s="89" t="s">
        <v>778</v>
      </c>
      <c r="I176" s="340">
        <v>11.994</v>
      </c>
      <c r="J176" s="90">
        <f t="shared" si="31"/>
        <v>1.1993999999999999E-2</v>
      </c>
      <c r="K176" s="82">
        <v>1</v>
      </c>
      <c r="L176" s="82" t="s">
        <v>2457</v>
      </c>
      <c r="M176" s="25">
        <v>45893</v>
      </c>
      <c r="N176" s="83">
        <v>34</v>
      </c>
      <c r="O176" s="331"/>
      <c r="P176" s="83" t="str">
        <f t="shared" si="32"/>
        <v/>
      </c>
      <c r="Q176" s="83">
        <v>2025</v>
      </c>
      <c r="R176" s="39" t="str">
        <f t="shared" si="33"/>
        <v>Não</v>
      </c>
      <c r="S176" s="84">
        <f t="shared" si="34"/>
        <v>0</v>
      </c>
      <c r="T176" s="85">
        <f t="shared" si="35"/>
        <v>0</v>
      </c>
      <c r="U176" s="86"/>
    </row>
    <row r="177" spans="1:21" s="58" customFormat="1" ht="37.5" customHeight="1" x14ac:dyDescent="0.35">
      <c r="A177" s="310" t="s">
        <v>880</v>
      </c>
      <c r="B177" s="326" t="s">
        <v>83</v>
      </c>
      <c r="C177" s="326">
        <v>2029882856</v>
      </c>
      <c r="D177" s="539" t="s">
        <v>1554</v>
      </c>
      <c r="E177" s="383" t="s">
        <v>1558</v>
      </c>
      <c r="F177" s="2" t="str">
        <f t="shared" si="30"/>
        <v>P52-PPGM-CAM-2029882856-1588P/2024</v>
      </c>
      <c r="G177" s="98" t="s">
        <v>777</v>
      </c>
      <c r="H177" s="80" t="s">
        <v>778</v>
      </c>
      <c r="I177" s="340">
        <v>35.358000000000004</v>
      </c>
      <c r="J177" s="81">
        <f t="shared" si="31"/>
        <v>3.5358000000000007E-2</v>
      </c>
      <c r="K177" s="82">
        <v>1</v>
      </c>
      <c r="L177" s="82" t="s">
        <v>2457</v>
      </c>
      <c r="M177" s="25">
        <v>45893</v>
      </c>
      <c r="N177" s="83">
        <v>34</v>
      </c>
      <c r="O177" s="331"/>
      <c r="P177" s="83" t="str">
        <f t="shared" si="32"/>
        <v/>
      </c>
      <c r="Q177" s="92">
        <v>2025</v>
      </c>
      <c r="R177" s="93" t="str">
        <f t="shared" si="33"/>
        <v>Não</v>
      </c>
      <c r="S177" s="94">
        <f t="shared" si="34"/>
        <v>0</v>
      </c>
      <c r="T177" s="95">
        <f t="shared" si="35"/>
        <v>0</v>
      </c>
      <c r="U177" s="96"/>
    </row>
    <row r="178" spans="1:21" s="58" customFormat="1" ht="37.5" customHeight="1" x14ac:dyDescent="0.35">
      <c r="A178" s="310" t="s">
        <v>880</v>
      </c>
      <c r="B178" s="326" t="s">
        <v>83</v>
      </c>
      <c r="C178" s="326">
        <v>2029882856</v>
      </c>
      <c r="D178" s="539" t="s">
        <v>1554</v>
      </c>
      <c r="E178" s="383" t="s">
        <v>1560</v>
      </c>
      <c r="F178" s="2" t="str">
        <f t="shared" si="30"/>
        <v>P52-PPGM-CAM-2029882856-1588P/2024</v>
      </c>
      <c r="G178" s="98" t="s">
        <v>777</v>
      </c>
      <c r="H178" s="80" t="s">
        <v>778</v>
      </c>
      <c r="I178" s="340">
        <v>50.825000000000003</v>
      </c>
      <c r="J178" s="81">
        <f t="shared" si="31"/>
        <v>5.0825000000000002E-2</v>
      </c>
      <c r="K178" s="82">
        <v>1</v>
      </c>
      <c r="L178" s="82" t="s">
        <v>2457</v>
      </c>
      <c r="M178" s="25">
        <v>45893</v>
      </c>
      <c r="N178" s="83">
        <v>34</v>
      </c>
      <c r="O178" s="331"/>
      <c r="P178" s="83" t="str">
        <f t="shared" si="32"/>
        <v/>
      </c>
      <c r="Q178" s="83">
        <v>2025</v>
      </c>
      <c r="R178" s="39" t="str">
        <f t="shared" si="33"/>
        <v>Não</v>
      </c>
      <c r="S178" s="84">
        <f t="shared" si="34"/>
        <v>0</v>
      </c>
      <c r="T178" s="85">
        <f t="shared" si="35"/>
        <v>0</v>
      </c>
      <c r="U178" s="86"/>
    </row>
    <row r="179" spans="1:21" s="58" customFormat="1" ht="37.5" customHeight="1" x14ac:dyDescent="0.35">
      <c r="A179" s="310" t="s">
        <v>557</v>
      </c>
      <c r="B179" s="326" t="s">
        <v>1012</v>
      </c>
      <c r="C179" s="326">
        <v>2029141697</v>
      </c>
      <c r="D179" s="539" t="s">
        <v>1571</v>
      </c>
      <c r="E179" s="326" t="s">
        <v>2346</v>
      </c>
      <c r="F179" s="87" t="str">
        <f t="shared" si="30"/>
        <v>P62-PPGMII-P62-PAR-2029141697-1425P/2025</v>
      </c>
      <c r="G179" s="97" t="s">
        <v>777</v>
      </c>
      <c r="H179" s="89" t="s">
        <v>778</v>
      </c>
      <c r="I179" s="340">
        <v>36.33</v>
      </c>
      <c r="J179" s="90">
        <f t="shared" si="31"/>
        <v>3.6330000000000001E-2</v>
      </c>
      <c r="K179" s="82">
        <v>1</v>
      </c>
      <c r="L179" s="82" t="s">
        <v>2457</v>
      </c>
      <c r="M179" s="25">
        <v>45893</v>
      </c>
      <c r="N179" s="83">
        <v>34</v>
      </c>
      <c r="O179" s="331"/>
      <c r="P179" s="83" t="str">
        <f t="shared" si="32"/>
        <v/>
      </c>
      <c r="Q179" s="92">
        <v>2025</v>
      </c>
      <c r="R179" s="93" t="str">
        <f t="shared" si="33"/>
        <v>Não</v>
      </c>
      <c r="S179" s="94">
        <f t="shared" si="34"/>
        <v>0</v>
      </c>
      <c r="T179" s="95">
        <f t="shared" si="35"/>
        <v>0</v>
      </c>
      <c r="U179" s="96"/>
    </row>
    <row r="180" spans="1:21" s="58" customFormat="1" ht="37.5" customHeight="1" x14ac:dyDescent="0.35">
      <c r="A180" s="310" t="s">
        <v>880</v>
      </c>
      <c r="B180" s="326" t="s">
        <v>2193</v>
      </c>
      <c r="C180" s="326"/>
      <c r="D180" s="539" t="s">
        <v>1585</v>
      </c>
      <c r="E180" s="326" t="s">
        <v>1898</v>
      </c>
      <c r="F180" s="2" t="str">
        <f t="shared" si="30"/>
        <v>P52-PPGMII-CAM--1593P/2024</v>
      </c>
      <c r="G180" s="98" t="s">
        <v>777</v>
      </c>
      <c r="H180" s="80" t="s">
        <v>778</v>
      </c>
      <c r="I180" s="340">
        <v>48.68</v>
      </c>
      <c r="J180" s="81">
        <f t="shared" si="31"/>
        <v>4.8680000000000001E-2</v>
      </c>
      <c r="K180" s="82">
        <v>1</v>
      </c>
      <c r="L180" s="82" t="s">
        <v>2457</v>
      </c>
      <c r="M180" s="25">
        <v>45893</v>
      </c>
      <c r="N180" s="83">
        <v>34</v>
      </c>
      <c r="O180" s="331"/>
      <c r="P180" s="83" t="str">
        <f t="shared" si="32"/>
        <v/>
      </c>
      <c r="Q180" s="83">
        <v>2025</v>
      </c>
      <c r="R180" s="39" t="str">
        <f t="shared" si="33"/>
        <v>Não</v>
      </c>
      <c r="S180" s="84">
        <f t="shared" si="34"/>
        <v>0</v>
      </c>
      <c r="T180" s="85">
        <f t="shared" si="35"/>
        <v>0</v>
      </c>
      <c r="U180" s="86"/>
    </row>
    <row r="181" spans="1:21" s="58" customFormat="1" ht="37.5" customHeight="1" x14ac:dyDescent="0.35">
      <c r="A181" s="310" t="s">
        <v>880</v>
      </c>
      <c r="B181" s="326" t="s">
        <v>2193</v>
      </c>
      <c r="C181" s="326"/>
      <c r="D181" s="539" t="s">
        <v>1603</v>
      </c>
      <c r="E181" s="383" t="s">
        <v>1606</v>
      </c>
      <c r="F181" s="87" t="str">
        <f t="shared" si="30"/>
        <v>P52-PPGMII-CAM--1798P/2024</v>
      </c>
      <c r="G181" s="97" t="s">
        <v>777</v>
      </c>
      <c r="H181" s="89" t="s">
        <v>778</v>
      </c>
      <c r="I181" s="340">
        <v>702</v>
      </c>
      <c r="J181" s="90">
        <f t="shared" si="31"/>
        <v>0.70199999999999996</v>
      </c>
      <c r="K181" s="82">
        <v>1</v>
      </c>
      <c r="L181" s="82" t="s">
        <v>2457</v>
      </c>
      <c r="M181" s="25">
        <v>45893</v>
      </c>
      <c r="N181" s="83">
        <v>34</v>
      </c>
      <c r="O181" s="331"/>
      <c r="P181" s="83" t="str">
        <f t="shared" si="32"/>
        <v/>
      </c>
      <c r="Q181" s="92">
        <v>2025</v>
      </c>
      <c r="R181" s="93" t="str">
        <f t="shared" si="33"/>
        <v>Não</v>
      </c>
      <c r="S181" s="94">
        <f t="shared" si="34"/>
        <v>0</v>
      </c>
      <c r="T181" s="95">
        <f t="shared" si="35"/>
        <v>0</v>
      </c>
      <c r="U181" s="96"/>
    </row>
    <row r="182" spans="1:21" s="58" customFormat="1" ht="37.5" customHeight="1" x14ac:dyDescent="0.35">
      <c r="A182" s="310" t="s">
        <v>81</v>
      </c>
      <c r="B182" s="326" t="s">
        <v>1011</v>
      </c>
      <c r="C182" s="326"/>
      <c r="D182" s="539" t="s">
        <v>1618</v>
      </c>
      <c r="E182" s="383" t="s">
        <v>1621</v>
      </c>
      <c r="F182" s="2" t="str">
        <f t="shared" si="30"/>
        <v>P31-PPGMII-P31-CAM--0300P/2025</v>
      </c>
      <c r="G182" s="98" t="s">
        <v>777</v>
      </c>
      <c r="H182" s="80" t="s">
        <v>778</v>
      </c>
      <c r="I182" s="340">
        <v>36.43</v>
      </c>
      <c r="J182" s="81">
        <f t="shared" si="31"/>
        <v>3.6429999999999997E-2</v>
      </c>
      <c r="K182" s="82">
        <v>1</v>
      </c>
      <c r="L182" s="82" t="s">
        <v>2457</v>
      </c>
      <c r="M182" s="25">
        <v>45893</v>
      </c>
      <c r="N182" s="83">
        <v>34</v>
      </c>
      <c r="O182" s="331"/>
      <c r="P182" s="83" t="str">
        <f t="shared" si="32"/>
        <v/>
      </c>
      <c r="Q182" s="104">
        <v>2025</v>
      </c>
      <c r="R182" s="105" t="str">
        <f t="shared" si="33"/>
        <v>Não</v>
      </c>
      <c r="S182" s="106">
        <f t="shared" si="34"/>
        <v>0</v>
      </c>
      <c r="T182" s="107">
        <f t="shared" si="35"/>
        <v>0</v>
      </c>
      <c r="U182" s="108"/>
    </row>
    <row r="183" spans="1:21" s="58" customFormat="1" ht="37.5" customHeight="1" x14ac:dyDescent="0.35">
      <c r="A183" s="310" t="s">
        <v>2400</v>
      </c>
      <c r="B183" s="326" t="s">
        <v>2050</v>
      </c>
      <c r="C183" s="326"/>
      <c r="D183" s="46" t="s">
        <v>2349</v>
      </c>
      <c r="E183" s="383" t="s">
        <v>2362</v>
      </c>
      <c r="F183" s="87" t="str">
        <f t="shared" si="30"/>
        <v>P62C-PPGMII-P62-CAM--1822P/2024</v>
      </c>
      <c r="G183" s="97" t="s">
        <v>777</v>
      </c>
      <c r="H183" s="89" t="s">
        <v>778</v>
      </c>
      <c r="I183" s="340">
        <v>10.000999999999999</v>
      </c>
      <c r="J183" s="90">
        <f t="shared" si="31"/>
        <v>1.0000999999999999E-2</v>
      </c>
      <c r="K183" s="82">
        <v>1</v>
      </c>
      <c r="L183" s="82" t="s">
        <v>2457</v>
      </c>
      <c r="M183" s="24">
        <v>45891</v>
      </c>
      <c r="N183" s="83">
        <v>34</v>
      </c>
      <c r="O183" s="438"/>
      <c r="P183" s="83" t="str">
        <f t="shared" si="32"/>
        <v/>
      </c>
      <c r="Q183" s="83">
        <v>2025</v>
      </c>
      <c r="R183" s="39" t="str">
        <f t="shared" si="33"/>
        <v>Não</v>
      </c>
      <c r="S183" s="84">
        <f t="shared" si="34"/>
        <v>0</v>
      </c>
      <c r="T183" s="85">
        <f t="shared" si="35"/>
        <v>0</v>
      </c>
      <c r="U183" s="86"/>
    </row>
    <row r="184" spans="1:21" s="58" customFormat="1" ht="37.5" customHeight="1" x14ac:dyDescent="0.35">
      <c r="A184" s="310" t="s">
        <v>2400</v>
      </c>
      <c r="B184" s="326" t="s">
        <v>2050</v>
      </c>
      <c r="C184" s="326"/>
      <c r="D184" s="46" t="s">
        <v>2350</v>
      </c>
      <c r="E184" s="383" t="s">
        <v>2363</v>
      </c>
      <c r="F184" s="2" t="str">
        <f t="shared" si="30"/>
        <v>P62C-PPGMII-P62-CAM--2130P/2024</v>
      </c>
      <c r="G184" s="98" t="s">
        <v>777</v>
      </c>
      <c r="H184" s="80" t="s">
        <v>778</v>
      </c>
      <c r="I184" s="340">
        <v>1.407</v>
      </c>
      <c r="J184" s="81">
        <f t="shared" si="31"/>
        <v>1.407E-3</v>
      </c>
      <c r="K184" s="82">
        <v>1</v>
      </c>
      <c r="L184" s="82" t="s">
        <v>2457</v>
      </c>
      <c r="M184" s="24">
        <v>45891</v>
      </c>
      <c r="N184" s="83">
        <v>34</v>
      </c>
      <c r="O184" s="438"/>
      <c r="P184" s="83" t="str">
        <f t="shared" si="32"/>
        <v/>
      </c>
      <c r="Q184" s="92">
        <v>2025</v>
      </c>
      <c r="R184" s="93" t="str">
        <f t="shared" si="33"/>
        <v>Não</v>
      </c>
      <c r="S184" s="94">
        <f t="shared" si="34"/>
        <v>0</v>
      </c>
      <c r="T184" s="95">
        <f t="shared" si="35"/>
        <v>0</v>
      </c>
      <c r="U184" s="96"/>
    </row>
    <row r="185" spans="1:21" s="58" customFormat="1" ht="37.5" customHeight="1" x14ac:dyDescent="0.35">
      <c r="A185" s="310" t="s">
        <v>2401</v>
      </c>
      <c r="B185" s="326" t="s">
        <v>1011</v>
      </c>
      <c r="C185" s="326"/>
      <c r="D185" s="46" t="s">
        <v>2351</v>
      </c>
      <c r="E185" s="383" t="s">
        <v>2364</v>
      </c>
      <c r="F185" s="2" t="str">
        <f t="shared" si="30"/>
        <v>P31C-PPGMII-P31-CAM--0317P/2025</v>
      </c>
      <c r="G185" s="98" t="s">
        <v>777</v>
      </c>
      <c r="H185" s="80" t="s">
        <v>778</v>
      </c>
      <c r="I185" s="340">
        <v>120.248</v>
      </c>
      <c r="J185" s="81">
        <f t="shared" si="31"/>
        <v>0.12024800000000001</v>
      </c>
      <c r="K185" s="82">
        <v>1</v>
      </c>
      <c r="L185" s="82" t="s">
        <v>2457</v>
      </c>
      <c r="M185" s="24">
        <v>45891</v>
      </c>
      <c r="N185" s="83">
        <v>34</v>
      </c>
      <c r="O185" s="438"/>
      <c r="P185" s="83" t="str">
        <f t="shared" si="32"/>
        <v/>
      </c>
      <c r="Q185" s="83">
        <v>2025</v>
      </c>
      <c r="R185" s="39" t="str">
        <f t="shared" si="33"/>
        <v>Não</v>
      </c>
      <c r="S185" s="84">
        <f t="shared" si="34"/>
        <v>0</v>
      </c>
      <c r="T185" s="85">
        <f t="shared" si="35"/>
        <v>0</v>
      </c>
      <c r="U185" s="86"/>
    </row>
    <row r="186" spans="1:21" s="58" customFormat="1" ht="37.5" customHeight="1" x14ac:dyDescent="0.35">
      <c r="A186" s="310" t="s">
        <v>2401</v>
      </c>
      <c r="B186" s="326" t="s">
        <v>1011</v>
      </c>
      <c r="C186" s="326"/>
      <c r="D186" s="46" t="s">
        <v>2351</v>
      </c>
      <c r="E186" s="383" t="s">
        <v>2365</v>
      </c>
      <c r="F186" s="87" t="str">
        <f t="shared" si="30"/>
        <v>P31C-PPGMII-P31-CAM--0317P/2025</v>
      </c>
      <c r="G186" s="97" t="s">
        <v>777</v>
      </c>
      <c r="H186" s="89" t="s">
        <v>778</v>
      </c>
      <c r="I186" s="340">
        <v>16.170999999999999</v>
      </c>
      <c r="J186" s="90">
        <f t="shared" si="31"/>
        <v>1.6170999999999998E-2</v>
      </c>
      <c r="K186" s="82">
        <v>1</v>
      </c>
      <c r="L186" s="82" t="s">
        <v>2457</v>
      </c>
      <c r="M186" s="24">
        <v>45891</v>
      </c>
      <c r="N186" s="83">
        <v>34</v>
      </c>
      <c r="O186" s="331"/>
      <c r="P186" s="83" t="str">
        <f t="shared" si="32"/>
        <v/>
      </c>
      <c r="Q186" s="92">
        <v>2025</v>
      </c>
      <c r="R186" s="93" t="str">
        <f t="shared" si="33"/>
        <v>Não</v>
      </c>
      <c r="S186" s="94">
        <f t="shared" si="34"/>
        <v>0</v>
      </c>
      <c r="T186" s="95">
        <f t="shared" si="35"/>
        <v>0</v>
      </c>
      <c r="U186" s="96"/>
    </row>
    <row r="187" spans="1:21" s="58" customFormat="1" ht="37.5" customHeight="1" thickBot="1" x14ac:dyDescent="0.4">
      <c r="A187" s="310" t="s">
        <v>2400</v>
      </c>
      <c r="B187" s="326" t="s">
        <v>2050</v>
      </c>
      <c r="C187" s="326"/>
      <c r="D187" s="46" t="s">
        <v>2352</v>
      </c>
      <c r="E187" s="383" t="s">
        <v>2366</v>
      </c>
      <c r="F187" s="2" t="str">
        <f t="shared" si="30"/>
        <v>P62C-PPGMII-P62-CAM--0674P/2024</v>
      </c>
      <c r="G187" s="98" t="s">
        <v>777</v>
      </c>
      <c r="H187" s="80" t="s">
        <v>778</v>
      </c>
      <c r="I187" s="340">
        <v>1245.25</v>
      </c>
      <c r="J187" s="81">
        <f t="shared" si="31"/>
        <v>1.24525</v>
      </c>
      <c r="K187" s="82">
        <v>1</v>
      </c>
      <c r="L187" s="82" t="s">
        <v>2457</v>
      </c>
      <c r="M187" s="24">
        <v>45891</v>
      </c>
      <c r="N187" s="83">
        <v>34</v>
      </c>
      <c r="O187" s="438"/>
      <c r="P187" s="83" t="str">
        <f t="shared" si="32"/>
        <v/>
      </c>
      <c r="Q187" s="83">
        <v>2025</v>
      </c>
      <c r="R187" s="39" t="str">
        <f t="shared" si="33"/>
        <v>Não</v>
      </c>
      <c r="S187" s="84">
        <f t="shared" si="34"/>
        <v>0</v>
      </c>
      <c r="T187" s="85">
        <f t="shared" si="35"/>
        <v>0</v>
      </c>
      <c r="U187" s="86"/>
    </row>
    <row r="188" spans="1:21" s="58" customFormat="1" ht="37.5" customHeight="1" x14ac:dyDescent="0.35">
      <c r="A188" s="421"/>
      <c r="B188" s="665"/>
      <c r="C188" s="665"/>
      <c r="D188" s="665"/>
      <c r="E188" s="665"/>
      <c r="F188" s="64"/>
      <c r="G188" s="65" t="s">
        <v>771</v>
      </c>
      <c r="H188" s="66" t="s">
        <v>772</v>
      </c>
      <c r="I188" s="665"/>
      <c r="J188" s="68"/>
      <c r="K188" s="69"/>
      <c r="L188" s="69" t="s">
        <v>2191</v>
      </c>
      <c r="M188" s="665"/>
      <c r="N188" s="71"/>
      <c r="O188" s="427"/>
      <c r="P188" s="71"/>
      <c r="Q188" s="71"/>
      <c r="R188" s="74"/>
      <c r="S188" s="75"/>
      <c r="T188" s="76"/>
      <c r="U188" s="77"/>
    </row>
    <row r="189" spans="1:21" s="58" customFormat="1" ht="37.5" customHeight="1" x14ac:dyDescent="0.35">
      <c r="A189" s="310" t="s">
        <v>81</v>
      </c>
      <c r="B189" s="310" t="s">
        <v>1011</v>
      </c>
      <c r="C189" s="337">
        <v>2029366442</v>
      </c>
      <c r="D189" s="372" t="s">
        <v>1310</v>
      </c>
      <c r="E189" s="339" t="s">
        <v>2337</v>
      </c>
      <c r="F189" s="2" t="str">
        <f t="shared" ref="F189:F216" si="36">CONCATENATE(A189,"-",B189,"-",C189,"-",D189)</f>
        <v>P31-PPGMII-P31-CAM-2029366442-1753/2024</v>
      </c>
      <c r="G189" s="79" t="s">
        <v>774</v>
      </c>
      <c r="H189" s="80" t="s">
        <v>775</v>
      </c>
      <c r="I189" s="340">
        <v>395.86</v>
      </c>
      <c r="J189" s="81">
        <f t="shared" ref="J189:J216" si="37">I189/1000</f>
        <v>0.39585999999999999</v>
      </c>
      <c r="K189" s="82">
        <v>1</v>
      </c>
      <c r="L189" s="82" t="s">
        <v>2191</v>
      </c>
      <c r="M189" s="15">
        <v>45884</v>
      </c>
      <c r="N189" s="83">
        <v>33</v>
      </c>
      <c r="O189" s="331">
        <v>45876</v>
      </c>
      <c r="P189" s="83">
        <f t="shared" ref="P189:P252" si="38">IF(O189="","",WEEKNUM(O189,21))</f>
        <v>32</v>
      </c>
      <c r="Q189" s="83">
        <v>2025</v>
      </c>
      <c r="R189" s="39" t="str">
        <f t="shared" ref="R189:R215" si="39">IF(Q189&lt;=O189,"Sim","Não")</f>
        <v>Sim</v>
      </c>
      <c r="S189" s="84">
        <f t="shared" ref="S189:S215" si="40">IF(R189="Não",0,J189)</f>
        <v>0.39585999999999999</v>
      </c>
      <c r="T189" s="85">
        <f t="shared" ref="T189:T215" si="41">IF(R189="Não",0,K189)</f>
        <v>1</v>
      </c>
      <c r="U189" s="86"/>
    </row>
    <row r="190" spans="1:21" s="58" customFormat="1" ht="37.5" customHeight="1" x14ac:dyDescent="0.35">
      <c r="A190" s="310" t="s">
        <v>557</v>
      </c>
      <c r="B190" s="3" t="s">
        <v>2050</v>
      </c>
      <c r="C190" s="337">
        <v>2029625222</v>
      </c>
      <c r="D190" s="539" t="s">
        <v>1350</v>
      </c>
      <c r="E190" s="659" t="s">
        <v>2340</v>
      </c>
      <c r="F190" s="2" t="str">
        <f t="shared" si="36"/>
        <v>P62-PPGMII-P62-CAM-2029625222-0504P/2024</v>
      </c>
      <c r="G190" s="79" t="s">
        <v>774</v>
      </c>
      <c r="H190" s="80" t="s">
        <v>775</v>
      </c>
      <c r="I190" s="340">
        <v>118.30800000000001</v>
      </c>
      <c r="J190" s="81">
        <f t="shared" si="37"/>
        <v>0.11830800000000001</v>
      </c>
      <c r="K190" s="82">
        <v>1</v>
      </c>
      <c r="L190" s="82" t="s">
        <v>2191</v>
      </c>
      <c r="M190" s="409">
        <v>45880</v>
      </c>
      <c r="N190" s="83">
        <v>33</v>
      </c>
      <c r="O190" s="331">
        <v>45889</v>
      </c>
      <c r="P190" s="83">
        <f t="shared" si="38"/>
        <v>34</v>
      </c>
      <c r="Q190" s="83">
        <v>2025</v>
      </c>
      <c r="R190" s="39" t="str">
        <f t="shared" si="39"/>
        <v>Sim</v>
      </c>
      <c r="S190" s="84">
        <f t="shared" si="40"/>
        <v>0.11830800000000001</v>
      </c>
      <c r="T190" s="85">
        <f t="shared" si="41"/>
        <v>1</v>
      </c>
      <c r="U190" s="86"/>
    </row>
    <row r="191" spans="1:21" s="58" customFormat="1" ht="37.5" customHeight="1" x14ac:dyDescent="0.35">
      <c r="A191" s="310" t="s">
        <v>557</v>
      </c>
      <c r="B191" s="3" t="s">
        <v>2050</v>
      </c>
      <c r="C191" s="337">
        <v>2029625222</v>
      </c>
      <c r="D191" s="539" t="s">
        <v>1350</v>
      </c>
      <c r="E191" s="659" t="s">
        <v>2341</v>
      </c>
      <c r="F191" s="2" t="str">
        <f t="shared" si="36"/>
        <v>P62-PPGMII-P62-CAM-2029625222-0504P/2024</v>
      </c>
      <c r="G191" s="79" t="s">
        <v>774</v>
      </c>
      <c r="H191" s="80" t="s">
        <v>775</v>
      </c>
      <c r="I191" s="340">
        <v>47.2</v>
      </c>
      <c r="J191" s="81">
        <f t="shared" si="37"/>
        <v>4.7200000000000006E-2</v>
      </c>
      <c r="K191" s="82">
        <v>1</v>
      </c>
      <c r="L191" s="82" t="s">
        <v>2191</v>
      </c>
      <c r="M191" s="409">
        <v>45880</v>
      </c>
      <c r="N191" s="83">
        <v>33</v>
      </c>
      <c r="O191" s="331">
        <v>45889</v>
      </c>
      <c r="P191" s="83">
        <f t="shared" si="38"/>
        <v>34</v>
      </c>
      <c r="Q191" s="83">
        <v>2025</v>
      </c>
      <c r="R191" s="39" t="str">
        <f t="shared" si="39"/>
        <v>Sim</v>
      </c>
      <c r="S191" s="84">
        <f t="shared" si="40"/>
        <v>4.7200000000000006E-2</v>
      </c>
      <c r="T191" s="85">
        <f t="shared" si="41"/>
        <v>1</v>
      </c>
      <c r="U191" s="86"/>
    </row>
    <row r="192" spans="1:21" s="58" customFormat="1" ht="37.5" customHeight="1" x14ac:dyDescent="0.35">
      <c r="A192" s="310" t="s">
        <v>557</v>
      </c>
      <c r="B192" s="3" t="s">
        <v>2050</v>
      </c>
      <c r="C192" s="337">
        <v>2029625222</v>
      </c>
      <c r="D192" s="539" t="s">
        <v>1350</v>
      </c>
      <c r="E192" s="659" t="s">
        <v>2342</v>
      </c>
      <c r="F192" s="2" t="str">
        <f t="shared" si="36"/>
        <v>P62-PPGMII-P62-CAM-2029625222-0504P/2024</v>
      </c>
      <c r="G192" s="79" t="s">
        <v>774</v>
      </c>
      <c r="H192" s="80" t="s">
        <v>775</v>
      </c>
      <c r="I192" s="340">
        <v>19.600000000000001</v>
      </c>
      <c r="J192" s="81">
        <f t="shared" si="37"/>
        <v>1.9600000000000003E-2</v>
      </c>
      <c r="K192" s="82">
        <v>1</v>
      </c>
      <c r="L192" s="82" t="s">
        <v>2191</v>
      </c>
      <c r="M192" s="409">
        <v>45880</v>
      </c>
      <c r="N192" s="83">
        <v>33</v>
      </c>
      <c r="O192" s="331">
        <v>45880</v>
      </c>
      <c r="P192" s="83">
        <f t="shared" si="38"/>
        <v>33</v>
      </c>
      <c r="Q192" s="83">
        <v>2025</v>
      </c>
      <c r="R192" s="39" t="str">
        <f t="shared" si="39"/>
        <v>Sim</v>
      </c>
      <c r="S192" s="84">
        <f t="shared" si="40"/>
        <v>1.9600000000000003E-2</v>
      </c>
      <c r="T192" s="85">
        <f t="shared" si="41"/>
        <v>1</v>
      </c>
      <c r="U192" s="86"/>
    </row>
    <row r="193" spans="1:21" s="58" customFormat="1" ht="37.5" customHeight="1" x14ac:dyDescent="0.35">
      <c r="A193" s="310" t="s">
        <v>557</v>
      </c>
      <c r="B193" s="3" t="s">
        <v>2050</v>
      </c>
      <c r="C193" s="337">
        <v>2029625222</v>
      </c>
      <c r="D193" s="539" t="s">
        <v>1350</v>
      </c>
      <c r="E193" s="659" t="s">
        <v>2344</v>
      </c>
      <c r="F193" s="2" t="str">
        <f t="shared" si="36"/>
        <v>P62-PPGMII-P62-CAM-2029625222-0504P/2024</v>
      </c>
      <c r="G193" s="79" t="s">
        <v>774</v>
      </c>
      <c r="H193" s="80" t="s">
        <v>775</v>
      </c>
      <c r="I193" s="340">
        <v>92.11</v>
      </c>
      <c r="J193" s="81">
        <f t="shared" si="37"/>
        <v>9.2109999999999997E-2</v>
      </c>
      <c r="K193" s="82">
        <v>1</v>
      </c>
      <c r="L193" s="82" t="s">
        <v>2191</v>
      </c>
      <c r="M193" s="409">
        <v>45880</v>
      </c>
      <c r="N193" s="83">
        <v>33</v>
      </c>
      <c r="O193" s="331">
        <v>45889</v>
      </c>
      <c r="P193" s="83">
        <f t="shared" si="38"/>
        <v>34</v>
      </c>
      <c r="Q193" s="83">
        <v>2025</v>
      </c>
      <c r="R193" s="39" t="str">
        <f t="shared" si="39"/>
        <v>Sim</v>
      </c>
      <c r="S193" s="84">
        <f t="shared" si="40"/>
        <v>9.2109999999999997E-2</v>
      </c>
      <c r="T193" s="85">
        <f t="shared" si="41"/>
        <v>1</v>
      </c>
      <c r="U193" s="86"/>
    </row>
    <row r="194" spans="1:21" s="58" customFormat="1" ht="37.5" customHeight="1" x14ac:dyDescent="0.35">
      <c r="A194" s="310" t="s">
        <v>557</v>
      </c>
      <c r="B194" s="3" t="s">
        <v>2050</v>
      </c>
      <c r="C194" s="337">
        <v>2029625222</v>
      </c>
      <c r="D194" s="539" t="s">
        <v>1350</v>
      </c>
      <c r="E194" s="659" t="s">
        <v>2345</v>
      </c>
      <c r="F194" s="2" t="str">
        <f t="shared" si="36"/>
        <v>P62-PPGMII-P62-CAM-2029625222-0504P/2024</v>
      </c>
      <c r="G194" s="79" t="s">
        <v>774</v>
      </c>
      <c r="H194" s="80" t="s">
        <v>775</v>
      </c>
      <c r="I194" s="340">
        <v>14.8</v>
      </c>
      <c r="J194" s="81">
        <f t="shared" si="37"/>
        <v>1.4800000000000001E-2</v>
      </c>
      <c r="K194" s="82">
        <v>1</v>
      </c>
      <c r="L194" s="82" t="s">
        <v>2191</v>
      </c>
      <c r="M194" s="409">
        <v>45880</v>
      </c>
      <c r="N194" s="83">
        <v>33</v>
      </c>
      <c r="O194" s="331">
        <v>45880</v>
      </c>
      <c r="P194" s="83">
        <f t="shared" si="38"/>
        <v>33</v>
      </c>
      <c r="Q194" s="83">
        <v>2025</v>
      </c>
      <c r="R194" s="39" t="str">
        <f t="shared" si="39"/>
        <v>Sim</v>
      </c>
      <c r="S194" s="84">
        <f t="shared" si="40"/>
        <v>1.4800000000000001E-2</v>
      </c>
      <c r="T194" s="85">
        <f t="shared" si="41"/>
        <v>1</v>
      </c>
      <c r="U194" s="86"/>
    </row>
    <row r="195" spans="1:21" s="58" customFormat="1" ht="37.5" customHeight="1" x14ac:dyDescent="0.35">
      <c r="A195" s="310" t="s">
        <v>557</v>
      </c>
      <c r="B195" s="326" t="s">
        <v>1012</v>
      </c>
      <c r="C195" s="326">
        <v>2029141697</v>
      </c>
      <c r="D195" s="539" t="s">
        <v>1571</v>
      </c>
      <c r="E195" s="383" t="s">
        <v>2335</v>
      </c>
      <c r="F195" s="2" t="str">
        <f t="shared" si="36"/>
        <v>P62-PPGMII-P62-PAR-2029141697-1425P/2025</v>
      </c>
      <c r="G195" s="79" t="s">
        <v>774</v>
      </c>
      <c r="H195" s="80" t="s">
        <v>775</v>
      </c>
      <c r="I195" s="340">
        <v>6.56</v>
      </c>
      <c r="J195" s="81">
        <f t="shared" si="37"/>
        <v>6.5599999999999999E-3</v>
      </c>
      <c r="K195" s="82">
        <v>1</v>
      </c>
      <c r="L195" s="82" t="s">
        <v>2191</v>
      </c>
      <c r="M195" s="14">
        <v>45880</v>
      </c>
      <c r="N195" s="83">
        <v>33</v>
      </c>
      <c r="O195" s="331">
        <v>45876</v>
      </c>
      <c r="P195" s="83">
        <f t="shared" si="38"/>
        <v>32</v>
      </c>
      <c r="Q195" s="83">
        <v>2025</v>
      </c>
      <c r="R195" s="39" t="str">
        <f t="shared" si="39"/>
        <v>Sim</v>
      </c>
      <c r="S195" s="84">
        <f t="shared" si="40"/>
        <v>6.5599999999999999E-3</v>
      </c>
      <c r="T195" s="85">
        <f t="shared" si="41"/>
        <v>1</v>
      </c>
      <c r="U195" s="86"/>
    </row>
    <row r="196" spans="1:21" s="58" customFormat="1" ht="37.5" customHeight="1" x14ac:dyDescent="0.35">
      <c r="A196" s="310" t="s">
        <v>557</v>
      </c>
      <c r="B196" s="326" t="s">
        <v>1012</v>
      </c>
      <c r="C196" s="326">
        <v>2029141697</v>
      </c>
      <c r="D196" s="539" t="s">
        <v>1571</v>
      </c>
      <c r="E196" s="326" t="s">
        <v>2346</v>
      </c>
      <c r="F196" s="2" t="str">
        <f t="shared" si="36"/>
        <v>P62-PPGMII-P62-PAR-2029141697-1425P/2025</v>
      </c>
      <c r="G196" s="79" t="s">
        <v>774</v>
      </c>
      <c r="H196" s="80" t="s">
        <v>775</v>
      </c>
      <c r="I196" s="340">
        <v>36.33</v>
      </c>
      <c r="J196" s="81">
        <f t="shared" si="37"/>
        <v>3.6330000000000001E-2</v>
      </c>
      <c r="K196" s="82">
        <v>1</v>
      </c>
      <c r="L196" s="82" t="s">
        <v>2191</v>
      </c>
      <c r="M196" s="14">
        <v>45880</v>
      </c>
      <c r="N196" s="83">
        <v>33</v>
      </c>
      <c r="O196" s="331">
        <v>45880</v>
      </c>
      <c r="P196" s="83">
        <f t="shared" si="38"/>
        <v>33</v>
      </c>
      <c r="Q196" s="83">
        <v>2025</v>
      </c>
      <c r="R196" s="39" t="str">
        <f t="shared" si="39"/>
        <v>Sim</v>
      </c>
      <c r="S196" s="84">
        <f t="shared" si="40"/>
        <v>3.6330000000000001E-2</v>
      </c>
      <c r="T196" s="85">
        <f t="shared" si="41"/>
        <v>1</v>
      </c>
      <c r="U196" s="86"/>
    </row>
    <row r="197" spans="1:21" s="58" customFormat="1" ht="37.5" customHeight="1" x14ac:dyDescent="0.35">
      <c r="A197" s="310" t="s">
        <v>557</v>
      </c>
      <c r="B197" s="326" t="s">
        <v>1012</v>
      </c>
      <c r="C197" s="326"/>
      <c r="D197" s="539" t="s">
        <v>1579</v>
      </c>
      <c r="E197" s="326" t="s">
        <v>2347</v>
      </c>
      <c r="F197" s="2" t="str">
        <f t="shared" si="36"/>
        <v>P62-PPGMII-P62-PAR--1565/2025</v>
      </c>
      <c r="G197" s="79" t="s">
        <v>774</v>
      </c>
      <c r="H197" s="80" t="s">
        <v>775</v>
      </c>
      <c r="I197" s="340">
        <v>1.28</v>
      </c>
      <c r="J197" s="81">
        <f t="shared" si="37"/>
        <v>1.2800000000000001E-3</v>
      </c>
      <c r="K197" s="82">
        <v>1</v>
      </c>
      <c r="L197" s="82" t="s">
        <v>2191</v>
      </c>
      <c r="M197" s="14">
        <v>45880</v>
      </c>
      <c r="N197" s="83">
        <v>33</v>
      </c>
      <c r="O197" s="331">
        <v>45876</v>
      </c>
      <c r="P197" s="83">
        <f t="shared" si="38"/>
        <v>32</v>
      </c>
      <c r="Q197" s="83">
        <v>2025</v>
      </c>
      <c r="R197" s="39" t="str">
        <f t="shared" si="39"/>
        <v>Sim</v>
      </c>
      <c r="S197" s="84">
        <f t="shared" si="40"/>
        <v>1.2800000000000001E-3</v>
      </c>
      <c r="T197" s="85">
        <f t="shared" si="41"/>
        <v>1</v>
      </c>
      <c r="U197" s="86"/>
    </row>
    <row r="198" spans="1:21" s="58" customFormat="1" ht="37.5" customHeight="1" x14ac:dyDescent="0.35">
      <c r="A198" s="310" t="s">
        <v>2399</v>
      </c>
      <c r="B198" s="41" t="s">
        <v>2051</v>
      </c>
      <c r="C198" s="326"/>
      <c r="D198" s="46" t="s">
        <v>2332</v>
      </c>
      <c r="E198" s="383" t="s">
        <v>2361</v>
      </c>
      <c r="F198" s="2" t="str">
        <f t="shared" si="36"/>
        <v>P52A-INSUP-P52--0282P/2025</v>
      </c>
      <c r="G198" s="79" t="s">
        <v>774</v>
      </c>
      <c r="H198" s="80" t="s">
        <v>775</v>
      </c>
      <c r="I198" s="340">
        <v>61.003</v>
      </c>
      <c r="J198" s="81">
        <f t="shared" si="37"/>
        <v>6.1003000000000002E-2</v>
      </c>
      <c r="K198" s="82">
        <v>1</v>
      </c>
      <c r="L198" s="82" t="s">
        <v>2191</v>
      </c>
      <c r="M198" s="25">
        <v>45884</v>
      </c>
      <c r="N198" s="83">
        <v>33</v>
      </c>
      <c r="O198" s="331"/>
      <c r="P198" s="83" t="str">
        <f t="shared" si="38"/>
        <v/>
      </c>
      <c r="Q198" s="83">
        <v>2025</v>
      </c>
      <c r="R198" s="39" t="str">
        <f t="shared" si="39"/>
        <v>Não</v>
      </c>
      <c r="S198" s="84">
        <f t="shared" si="40"/>
        <v>0</v>
      </c>
      <c r="T198" s="85">
        <f t="shared" si="41"/>
        <v>0</v>
      </c>
      <c r="U198" s="86" t="s">
        <v>2465</v>
      </c>
    </row>
    <row r="199" spans="1:21" s="58" customFormat="1" ht="37.5" customHeight="1" x14ac:dyDescent="0.35">
      <c r="A199" s="310" t="s">
        <v>2400</v>
      </c>
      <c r="B199" s="326" t="s">
        <v>2050</v>
      </c>
      <c r="C199" s="326"/>
      <c r="D199" s="46" t="s">
        <v>2349</v>
      </c>
      <c r="E199" s="383" t="s">
        <v>2362</v>
      </c>
      <c r="F199" s="2" t="str">
        <f t="shared" si="36"/>
        <v>P62C-PPGMII-P62-CAM--1822P/2024</v>
      </c>
      <c r="G199" s="79" t="s">
        <v>774</v>
      </c>
      <c r="H199" s="80" t="s">
        <v>775</v>
      </c>
      <c r="I199" s="340">
        <v>10.000999999999999</v>
      </c>
      <c r="J199" s="81">
        <f t="shared" si="37"/>
        <v>1.0000999999999999E-2</v>
      </c>
      <c r="K199" s="82">
        <v>1</v>
      </c>
      <c r="L199" s="82" t="s">
        <v>2191</v>
      </c>
      <c r="M199" s="25">
        <v>45885</v>
      </c>
      <c r="N199" s="83">
        <v>33</v>
      </c>
      <c r="O199" s="331">
        <v>45881</v>
      </c>
      <c r="P199" s="83">
        <f t="shared" si="38"/>
        <v>33</v>
      </c>
      <c r="Q199" s="83">
        <v>2025</v>
      </c>
      <c r="R199" s="39" t="str">
        <f t="shared" si="39"/>
        <v>Sim</v>
      </c>
      <c r="S199" s="84">
        <f t="shared" si="40"/>
        <v>1.0000999999999999E-2</v>
      </c>
      <c r="T199" s="85">
        <f t="shared" si="41"/>
        <v>1</v>
      </c>
      <c r="U199" s="86"/>
    </row>
    <row r="200" spans="1:21" s="58" customFormat="1" ht="37.5" customHeight="1" x14ac:dyDescent="0.35">
      <c r="A200" s="310" t="s">
        <v>2400</v>
      </c>
      <c r="B200" s="326" t="s">
        <v>2050</v>
      </c>
      <c r="C200" s="326"/>
      <c r="D200" s="46" t="s">
        <v>2350</v>
      </c>
      <c r="E200" s="383" t="s">
        <v>2363</v>
      </c>
      <c r="F200" s="2" t="str">
        <f t="shared" si="36"/>
        <v>P62C-PPGMII-P62-CAM--2130P/2024</v>
      </c>
      <c r="G200" s="79" t="s">
        <v>774</v>
      </c>
      <c r="H200" s="80" t="s">
        <v>775</v>
      </c>
      <c r="I200" s="340">
        <v>1.407</v>
      </c>
      <c r="J200" s="81">
        <f t="shared" si="37"/>
        <v>1.407E-3</v>
      </c>
      <c r="K200" s="82">
        <v>1</v>
      </c>
      <c r="L200" s="82" t="s">
        <v>2191</v>
      </c>
      <c r="M200" s="25">
        <v>45885</v>
      </c>
      <c r="N200" s="83">
        <v>33</v>
      </c>
      <c r="O200" s="331">
        <v>45881</v>
      </c>
      <c r="P200" s="83">
        <f t="shared" si="38"/>
        <v>33</v>
      </c>
      <c r="Q200" s="83">
        <v>2025</v>
      </c>
      <c r="R200" s="39" t="str">
        <f t="shared" si="39"/>
        <v>Sim</v>
      </c>
      <c r="S200" s="84">
        <f t="shared" si="40"/>
        <v>1.407E-3</v>
      </c>
      <c r="T200" s="85">
        <f t="shared" si="41"/>
        <v>1</v>
      </c>
      <c r="U200" s="86"/>
    </row>
    <row r="201" spans="1:21" s="58" customFormat="1" ht="37.5" customHeight="1" x14ac:dyDescent="0.35">
      <c r="A201" s="310" t="s">
        <v>2401</v>
      </c>
      <c r="B201" s="326" t="s">
        <v>1011</v>
      </c>
      <c r="C201" s="326"/>
      <c r="D201" s="46" t="s">
        <v>2351</v>
      </c>
      <c r="E201" s="383" t="s">
        <v>2364</v>
      </c>
      <c r="F201" s="2" t="str">
        <f t="shared" si="36"/>
        <v>P31C-PPGMII-P31-CAM--0317P/2025</v>
      </c>
      <c r="G201" s="79" t="s">
        <v>774</v>
      </c>
      <c r="H201" s="80" t="s">
        <v>775</v>
      </c>
      <c r="I201" s="340">
        <v>120.248</v>
      </c>
      <c r="J201" s="81">
        <f t="shared" si="37"/>
        <v>0.12024800000000001</v>
      </c>
      <c r="K201" s="82">
        <v>1</v>
      </c>
      <c r="L201" s="82" t="s">
        <v>2191</v>
      </c>
      <c r="M201" s="25">
        <v>45885</v>
      </c>
      <c r="N201" s="83">
        <v>33</v>
      </c>
      <c r="O201" s="331">
        <v>45881</v>
      </c>
      <c r="P201" s="83">
        <f t="shared" si="38"/>
        <v>33</v>
      </c>
      <c r="Q201" s="83">
        <v>2025</v>
      </c>
      <c r="R201" s="39" t="str">
        <f t="shared" si="39"/>
        <v>Sim</v>
      </c>
      <c r="S201" s="84">
        <f t="shared" si="40"/>
        <v>0.12024800000000001</v>
      </c>
      <c r="T201" s="85">
        <f t="shared" si="41"/>
        <v>1</v>
      </c>
      <c r="U201" s="86"/>
    </row>
    <row r="202" spans="1:21" s="58" customFormat="1" ht="37.5" customHeight="1" x14ac:dyDescent="0.35">
      <c r="A202" s="310" t="s">
        <v>2401</v>
      </c>
      <c r="B202" s="326" t="s">
        <v>1011</v>
      </c>
      <c r="C202" s="326"/>
      <c r="D202" s="46" t="s">
        <v>2351</v>
      </c>
      <c r="E202" s="383" t="s">
        <v>2365</v>
      </c>
      <c r="F202" s="2" t="str">
        <f t="shared" si="36"/>
        <v>P31C-PPGMII-P31-CAM--0317P/2025</v>
      </c>
      <c r="G202" s="79" t="s">
        <v>774</v>
      </c>
      <c r="H202" s="80" t="s">
        <v>775</v>
      </c>
      <c r="I202" s="340">
        <v>16.170999999999999</v>
      </c>
      <c r="J202" s="81">
        <f t="shared" si="37"/>
        <v>1.6170999999999998E-2</v>
      </c>
      <c r="K202" s="82">
        <v>1</v>
      </c>
      <c r="L202" s="82" t="s">
        <v>2191</v>
      </c>
      <c r="M202" s="25">
        <v>45885</v>
      </c>
      <c r="N202" s="83">
        <v>33</v>
      </c>
      <c r="O202" s="331">
        <v>45881</v>
      </c>
      <c r="P202" s="83">
        <f t="shared" si="38"/>
        <v>33</v>
      </c>
      <c r="Q202" s="83">
        <v>2025</v>
      </c>
      <c r="R202" s="39" t="str">
        <f t="shared" si="39"/>
        <v>Sim</v>
      </c>
      <c r="S202" s="84">
        <f t="shared" si="40"/>
        <v>1.6170999999999998E-2</v>
      </c>
      <c r="T202" s="85">
        <f t="shared" si="41"/>
        <v>1</v>
      </c>
      <c r="U202" s="86"/>
    </row>
    <row r="203" spans="1:21" s="58" customFormat="1" ht="37.5" customHeight="1" x14ac:dyDescent="0.35">
      <c r="A203" s="310" t="s">
        <v>2400</v>
      </c>
      <c r="B203" s="326" t="s">
        <v>2050</v>
      </c>
      <c r="C203" s="326"/>
      <c r="D203" s="46" t="s">
        <v>2352</v>
      </c>
      <c r="E203" s="383" t="s">
        <v>2366</v>
      </c>
      <c r="F203" s="2" t="str">
        <f t="shared" si="36"/>
        <v>P62C-PPGMII-P62-CAM--0674P/2024</v>
      </c>
      <c r="G203" s="79" t="s">
        <v>774</v>
      </c>
      <c r="H203" s="80" t="s">
        <v>775</v>
      </c>
      <c r="I203" s="340">
        <v>1245.25</v>
      </c>
      <c r="J203" s="81">
        <f t="shared" si="37"/>
        <v>1.24525</v>
      </c>
      <c r="K203" s="82">
        <v>1</v>
      </c>
      <c r="L203" s="82" t="s">
        <v>2191</v>
      </c>
      <c r="M203" s="25">
        <v>45885</v>
      </c>
      <c r="N203" s="83">
        <v>33</v>
      </c>
      <c r="O203" s="331">
        <v>45881</v>
      </c>
      <c r="P203" s="83">
        <f t="shared" si="38"/>
        <v>33</v>
      </c>
      <c r="Q203" s="83">
        <v>2025</v>
      </c>
      <c r="R203" s="39" t="str">
        <f t="shared" si="39"/>
        <v>Sim</v>
      </c>
      <c r="S203" s="84">
        <f t="shared" si="40"/>
        <v>1.24525</v>
      </c>
      <c r="T203" s="85">
        <f t="shared" si="41"/>
        <v>1</v>
      </c>
      <c r="U203" s="86"/>
    </row>
    <row r="204" spans="1:21" s="58" customFormat="1" ht="37.5" customHeight="1" x14ac:dyDescent="0.35">
      <c r="A204" s="310" t="s">
        <v>2402</v>
      </c>
      <c r="B204" s="41" t="s">
        <v>1012</v>
      </c>
      <c r="C204" s="326"/>
      <c r="D204" s="46" t="s">
        <v>2360</v>
      </c>
      <c r="E204" s="383" t="s">
        <v>2383</v>
      </c>
      <c r="F204" s="2" t="str">
        <f t="shared" si="36"/>
        <v>P62P-PPGMII-P62-PAR--1525P/2024</v>
      </c>
      <c r="G204" s="79" t="s">
        <v>774</v>
      </c>
      <c r="H204" s="80" t="s">
        <v>775</v>
      </c>
      <c r="I204" s="340">
        <v>50.563000000000002</v>
      </c>
      <c r="J204" s="81">
        <f t="shared" si="37"/>
        <v>5.0563000000000004E-2</v>
      </c>
      <c r="K204" s="82">
        <v>1</v>
      </c>
      <c r="L204" s="82" t="s">
        <v>2191</v>
      </c>
      <c r="M204" s="25">
        <v>45884</v>
      </c>
      <c r="N204" s="83">
        <v>33</v>
      </c>
      <c r="O204" s="331">
        <v>45883</v>
      </c>
      <c r="P204" s="83">
        <f t="shared" si="38"/>
        <v>33</v>
      </c>
      <c r="Q204" s="83">
        <v>2025</v>
      </c>
      <c r="R204" s="39" t="str">
        <f t="shared" si="39"/>
        <v>Sim</v>
      </c>
      <c r="S204" s="84">
        <f t="shared" si="40"/>
        <v>5.0563000000000004E-2</v>
      </c>
      <c r="T204" s="85">
        <f t="shared" si="41"/>
        <v>1</v>
      </c>
      <c r="U204" s="86"/>
    </row>
    <row r="205" spans="1:21" s="58" customFormat="1" ht="37.5" customHeight="1" x14ac:dyDescent="0.35">
      <c r="A205" s="310" t="s">
        <v>2399</v>
      </c>
      <c r="B205" s="46" t="s">
        <v>2051</v>
      </c>
      <c r="C205" s="326"/>
      <c r="D205" s="46" t="s">
        <v>2385</v>
      </c>
      <c r="E205" s="383" t="s">
        <v>2384</v>
      </c>
      <c r="F205" s="2" t="str">
        <f t="shared" si="36"/>
        <v>P52A-INSUP-P52--1591P/2024</v>
      </c>
      <c r="G205" s="79" t="s">
        <v>774</v>
      </c>
      <c r="H205" s="80" t="s">
        <v>775</v>
      </c>
      <c r="I205" s="340">
        <v>23.18</v>
      </c>
      <c r="J205" s="81">
        <f t="shared" si="37"/>
        <v>2.3179999999999999E-2</v>
      </c>
      <c r="K205" s="82">
        <v>1</v>
      </c>
      <c r="L205" s="82" t="s">
        <v>2191</v>
      </c>
      <c r="M205" s="25">
        <v>45885</v>
      </c>
      <c r="N205" s="83">
        <v>33</v>
      </c>
      <c r="O205" s="331"/>
      <c r="P205" s="83" t="str">
        <f t="shared" si="38"/>
        <v/>
      </c>
      <c r="Q205" s="83">
        <v>2025</v>
      </c>
      <c r="R205" s="39" t="str">
        <f t="shared" si="39"/>
        <v>Não</v>
      </c>
      <c r="S205" s="84">
        <f t="shared" si="40"/>
        <v>0</v>
      </c>
      <c r="T205" s="85">
        <f t="shared" si="41"/>
        <v>0</v>
      </c>
      <c r="U205" s="86" t="s">
        <v>2465</v>
      </c>
    </row>
    <row r="206" spans="1:21" s="58" customFormat="1" ht="37.5" customHeight="1" x14ac:dyDescent="0.35">
      <c r="A206" s="310" t="s">
        <v>2402</v>
      </c>
      <c r="B206" s="326" t="s">
        <v>1012</v>
      </c>
      <c r="C206" s="326"/>
      <c r="D206" s="383" t="s">
        <v>1733</v>
      </c>
      <c r="E206" s="383" t="s">
        <v>2386</v>
      </c>
      <c r="F206" s="2" t="str">
        <f t="shared" si="36"/>
        <v>P62P-PPGMII-P62-PAR--1849/2024</v>
      </c>
      <c r="G206" s="79" t="s">
        <v>774</v>
      </c>
      <c r="H206" s="80" t="s">
        <v>775</v>
      </c>
      <c r="I206" s="340">
        <v>6.06</v>
      </c>
      <c r="J206" s="81">
        <f t="shared" si="37"/>
        <v>6.0599999999999994E-3</v>
      </c>
      <c r="K206" s="82">
        <v>1</v>
      </c>
      <c r="L206" s="82" t="s">
        <v>2191</v>
      </c>
      <c r="M206" s="25">
        <v>45884</v>
      </c>
      <c r="N206" s="83">
        <v>33</v>
      </c>
      <c r="O206" s="331">
        <v>45883</v>
      </c>
      <c r="P206" s="83">
        <f t="shared" si="38"/>
        <v>33</v>
      </c>
      <c r="Q206" s="83">
        <v>2025</v>
      </c>
      <c r="R206" s="39" t="str">
        <f t="shared" si="39"/>
        <v>Sim</v>
      </c>
      <c r="S206" s="84">
        <f t="shared" si="40"/>
        <v>6.0599999999999994E-3</v>
      </c>
      <c r="T206" s="85">
        <f t="shared" si="41"/>
        <v>1</v>
      </c>
      <c r="U206" s="86"/>
    </row>
    <row r="207" spans="1:21" s="58" customFormat="1" ht="37.5" customHeight="1" x14ac:dyDescent="0.35">
      <c r="A207" s="310" t="s">
        <v>2402</v>
      </c>
      <c r="B207" s="326" t="s">
        <v>1012</v>
      </c>
      <c r="C207" s="326"/>
      <c r="D207" s="383" t="s">
        <v>1933</v>
      </c>
      <c r="E207" s="383" t="s">
        <v>2387</v>
      </c>
      <c r="F207" s="2" t="str">
        <f t="shared" si="36"/>
        <v>P62P-PPGMII-P62-PAR--1153P/2024</v>
      </c>
      <c r="G207" s="79" t="s">
        <v>774</v>
      </c>
      <c r="H207" s="80" t="s">
        <v>775</v>
      </c>
      <c r="I207" s="340">
        <v>5.42</v>
      </c>
      <c r="J207" s="81">
        <f t="shared" si="37"/>
        <v>5.4200000000000003E-3</v>
      </c>
      <c r="K207" s="82">
        <v>1</v>
      </c>
      <c r="L207" s="82" t="s">
        <v>2191</v>
      </c>
      <c r="M207" s="25">
        <v>45884</v>
      </c>
      <c r="N207" s="83">
        <v>33</v>
      </c>
      <c r="O207" s="331">
        <v>45876</v>
      </c>
      <c r="P207" s="83">
        <f t="shared" si="38"/>
        <v>32</v>
      </c>
      <c r="Q207" s="83">
        <v>2025</v>
      </c>
      <c r="R207" s="39" t="str">
        <f t="shared" si="39"/>
        <v>Sim</v>
      </c>
      <c r="S207" s="84">
        <f t="shared" si="40"/>
        <v>5.4200000000000003E-3</v>
      </c>
      <c r="T207" s="85">
        <f t="shared" si="41"/>
        <v>1</v>
      </c>
      <c r="U207" s="86"/>
    </row>
    <row r="208" spans="1:21" s="58" customFormat="1" ht="37.5" customHeight="1" x14ac:dyDescent="0.35">
      <c r="A208" s="310" t="s">
        <v>2402</v>
      </c>
      <c r="B208" s="326" t="s">
        <v>1012</v>
      </c>
      <c r="C208" s="326"/>
      <c r="D208" s="383" t="s">
        <v>1733</v>
      </c>
      <c r="E208" s="383" t="s">
        <v>2388</v>
      </c>
      <c r="F208" s="2" t="str">
        <f t="shared" si="36"/>
        <v>P62P-PPGMII-P62-PAR--1849/2024</v>
      </c>
      <c r="G208" s="79" t="s">
        <v>774</v>
      </c>
      <c r="H208" s="80" t="s">
        <v>775</v>
      </c>
      <c r="I208" s="340">
        <v>19.420000000000002</v>
      </c>
      <c r="J208" s="81">
        <f t="shared" si="37"/>
        <v>1.9420000000000003E-2</v>
      </c>
      <c r="K208" s="82">
        <v>1</v>
      </c>
      <c r="L208" s="82" t="s">
        <v>2191</v>
      </c>
      <c r="M208" s="25">
        <v>45884</v>
      </c>
      <c r="N208" s="83">
        <v>33</v>
      </c>
      <c r="O208" s="331">
        <v>45883</v>
      </c>
      <c r="P208" s="83">
        <f t="shared" si="38"/>
        <v>33</v>
      </c>
      <c r="Q208" s="83">
        <v>2025</v>
      </c>
      <c r="R208" s="39" t="str">
        <f t="shared" si="39"/>
        <v>Sim</v>
      </c>
      <c r="S208" s="84">
        <f t="shared" si="40"/>
        <v>1.9420000000000003E-2</v>
      </c>
      <c r="T208" s="85">
        <f t="shared" si="41"/>
        <v>1</v>
      </c>
      <c r="U208" s="86"/>
    </row>
    <row r="209" spans="1:21" s="58" customFormat="1" ht="37.5" customHeight="1" x14ac:dyDescent="0.35">
      <c r="A209" s="310" t="s">
        <v>2402</v>
      </c>
      <c r="B209" s="326" t="s">
        <v>1012</v>
      </c>
      <c r="C209" s="326"/>
      <c r="D209" s="383" t="s">
        <v>1733</v>
      </c>
      <c r="E209" s="383" t="s">
        <v>2389</v>
      </c>
      <c r="F209" s="2" t="str">
        <f t="shared" si="36"/>
        <v>P62P-PPGMII-P62-PAR--1849/2024</v>
      </c>
      <c r="G209" s="79" t="s">
        <v>774</v>
      </c>
      <c r="H209" s="80" t="s">
        <v>775</v>
      </c>
      <c r="I209" s="340">
        <v>19.420000000000002</v>
      </c>
      <c r="J209" s="81">
        <f t="shared" si="37"/>
        <v>1.9420000000000003E-2</v>
      </c>
      <c r="K209" s="82">
        <v>1</v>
      </c>
      <c r="L209" s="82" t="s">
        <v>2191</v>
      </c>
      <c r="M209" s="25">
        <v>45884</v>
      </c>
      <c r="N209" s="83">
        <v>33</v>
      </c>
      <c r="O209" s="331">
        <v>45883</v>
      </c>
      <c r="P209" s="83">
        <f t="shared" si="38"/>
        <v>33</v>
      </c>
      <c r="Q209" s="83">
        <v>2025</v>
      </c>
      <c r="R209" s="39" t="str">
        <f t="shared" si="39"/>
        <v>Sim</v>
      </c>
      <c r="S209" s="84">
        <f t="shared" si="40"/>
        <v>1.9420000000000003E-2</v>
      </c>
      <c r="T209" s="85">
        <f t="shared" si="41"/>
        <v>1</v>
      </c>
      <c r="U209" s="86"/>
    </row>
    <row r="210" spans="1:21" s="58" customFormat="1" ht="37.5" customHeight="1" x14ac:dyDescent="0.35">
      <c r="A210" s="310" t="s">
        <v>2402</v>
      </c>
      <c r="B210" s="326" t="s">
        <v>1012</v>
      </c>
      <c r="C210" s="326"/>
      <c r="D210" s="383" t="s">
        <v>1945</v>
      </c>
      <c r="E210" s="383" t="s">
        <v>2390</v>
      </c>
      <c r="F210" s="2" t="str">
        <f t="shared" si="36"/>
        <v>P62P-PPGMII-P62-PAR--0280P/2024</v>
      </c>
      <c r="G210" s="79" t="s">
        <v>774</v>
      </c>
      <c r="H210" s="80" t="s">
        <v>775</v>
      </c>
      <c r="I210" s="340">
        <v>100.376</v>
      </c>
      <c r="J210" s="81">
        <f t="shared" si="37"/>
        <v>0.10037600000000001</v>
      </c>
      <c r="K210" s="82">
        <v>1</v>
      </c>
      <c r="L210" s="82" t="s">
        <v>2191</v>
      </c>
      <c r="M210" s="25">
        <v>45884</v>
      </c>
      <c r="N210" s="83">
        <v>33</v>
      </c>
      <c r="O210" s="331">
        <v>45883</v>
      </c>
      <c r="P210" s="83">
        <f t="shared" si="38"/>
        <v>33</v>
      </c>
      <c r="Q210" s="83">
        <v>2025</v>
      </c>
      <c r="R210" s="39" t="str">
        <f t="shared" si="39"/>
        <v>Sim</v>
      </c>
      <c r="S210" s="84">
        <f t="shared" si="40"/>
        <v>0.10037600000000001</v>
      </c>
      <c r="T210" s="85">
        <f t="shared" si="41"/>
        <v>1</v>
      </c>
      <c r="U210" s="86"/>
    </row>
    <row r="211" spans="1:21" s="58" customFormat="1" ht="37.5" customHeight="1" x14ac:dyDescent="0.35">
      <c r="A211" s="310" t="s">
        <v>2402</v>
      </c>
      <c r="B211" s="326" t="s">
        <v>1012</v>
      </c>
      <c r="C211" s="326"/>
      <c r="D211" s="383" t="s">
        <v>1537</v>
      </c>
      <c r="E211" s="383" t="s">
        <v>2391</v>
      </c>
      <c r="F211" s="2" t="str">
        <f t="shared" si="36"/>
        <v>P62P-PPGMII-P62-PAR--0364P/2024</v>
      </c>
      <c r="G211" s="79" t="s">
        <v>774</v>
      </c>
      <c r="H211" s="80" t="s">
        <v>775</v>
      </c>
      <c r="I211" s="340">
        <v>104.8</v>
      </c>
      <c r="J211" s="81">
        <f t="shared" si="37"/>
        <v>0.10479999999999999</v>
      </c>
      <c r="K211" s="82">
        <v>1</v>
      </c>
      <c r="L211" s="82" t="s">
        <v>2191</v>
      </c>
      <c r="M211" s="25">
        <v>45884</v>
      </c>
      <c r="N211" s="83">
        <v>33</v>
      </c>
      <c r="O211" s="331">
        <v>45876</v>
      </c>
      <c r="P211" s="83">
        <f t="shared" si="38"/>
        <v>32</v>
      </c>
      <c r="Q211" s="83">
        <v>2025</v>
      </c>
      <c r="R211" s="39" t="str">
        <f t="shared" si="39"/>
        <v>Sim</v>
      </c>
      <c r="S211" s="84">
        <f t="shared" si="40"/>
        <v>0.10479999999999999</v>
      </c>
      <c r="T211" s="85">
        <f t="shared" si="41"/>
        <v>1</v>
      </c>
      <c r="U211" s="86"/>
    </row>
    <row r="212" spans="1:21" s="58" customFormat="1" ht="37.5" customHeight="1" x14ac:dyDescent="0.35">
      <c r="A212" s="310" t="s">
        <v>2402</v>
      </c>
      <c r="B212" s="326" t="s">
        <v>1012</v>
      </c>
      <c r="C212" s="326"/>
      <c r="D212" s="383" t="s">
        <v>1945</v>
      </c>
      <c r="E212" s="383" t="s">
        <v>2392</v>
      </c>
      <c r="F212" s="2" t="str">
        <f t="shared" si="36"/>
        <v>P62P-PPGMII-P62-PAR--0280P/2024</v>
      </c>
      <c r="G212" s="79" t="s">
        <v>774</v>
      </c>
      <c r="H212" s="80" t="s">
        <v>775</v>
      </c>
      <c r="I212" s="340">
        <v>151.40299999999999</v>
      </c>
      <c r="J212" s="81">
        <f t="shared" si="37"/>
        <v>0.15140299999999998</v>
      </c>
      <c r="K212" s="82">
        <v>1</v>
      </c>
      <c r="L212" s="82" t="s">
        <v>2191</v>
      </c>
      <c r="M212" s="25">
        <v>45884</v>
      </c>
      <c r="N212" s="83">
        <v>33</v>
      </c>
      <c r="O212" s="331">
        <v>45883</v>
      </c>
      <c r="P212" s="83">
        <f t="shared" si="38"/>
        <v>33</v>
      </c>
      <c r="Q212" s="83">
        <v>2025</v>
      </c>
      <c r="R212" s="39" t="str">
        <f t="shared" si="39"/>
        <v>Sim</v>
      </c>
      <c r="S212" s="84">
        <f t="shared" si="40"/>
        <v>0.15140299999999998</v>
      </c>
      <c r="T212" s="85">
        <f t="shared" si="41"/>
        <v>1</v>
      </c>
      <c r="U212" s="86"/>
    </row>
    <row r="213" spans="1:21" s="58" customFormat="1" ht="37.5" customHeight="1" x14ac:dyDescent="0.35">
      <c r="A213" s="310" t="s">
        <v>2402</v>
      </c>
      <c r="B213" s="326" t="s">
        <v>1012</v>
      </c>
      <c r="C213" s="326"/>
      <c r="D213" s="383" t="s">
        <v>1568</v>
      </c>
      <c r="E213" s="383" t="s">
        <v>2393</v>
      </c>
      <c r="F213" s="2" t="str">
        <f t="shared" si="36"/>
        <v>P62P-PPGMII-P62-PAR--1408P/2025</v>
      </c>
      <c r="G213" s="79" t="s">
        <v>774</v>
      </c>
      <c r="H213" s="80" t="s">
        <v>775</v>
      </c>
      <c r="I213" s="340">
        <v>42</v>
      </c>
      <c r="J213" s="81">
        <f t="shared" si="37"/>
        <v>4.2000000000000003E-2</v>
      </c>
      <c r="K213" s="82">
        <v>1</v>
      </c>
      <c r="L213" s="82" t="s">
        <v>2191</v>
      </c>
      <c r="M213" s="25">
        <v>45884</v>
      </c>
      <c r="N213" s="83">
        <v>33</v>
      </c>
      <c r="O213" s="331">
        <v>45883</v>
      </c>
      <c r="P213" s="83">
        <f t="shared" si="38"/>
        <v>33</v>
      </c>
      <c r="Q213" s="83">
        <v>2025</v>
      </c>
      <c r="R213" s="39" t="str">
        <f t="shared" si="39"/>
        <v>Sim</v>
      </c>
      <c r="S213" s="84">
        <f t="shared" si="40"/>
        <v>4.2000000000000003E-2</v>
      </c>
      <c r="T213" s="85">
        <f t="shared" si="41"/>
        <v>1</v>
      </c>
      <c r="U213" s="86"/>
    </row>
    <row r="214" spans="1:21" s="58" customFormat="1" ht="37.5" customHeight="1" x14ac:dyDescent="0.35">
      <c r="A214" s="310" t="s">
        <v>2402</v>
      </c>
      <c r="B214" s="326" t="s">
        <v>1012</v>
      </c>
      <c r="C214" s="326"/>
      <c r="D214" s="46" t="s">
        <v>2394</v>
      </c>
      <c r="E214" s="383" t="s">
        <v>2396</v>
      </c>
      <c r="F214" s="2" t="str">
        <f t="shared" si="36"/>
        <v>P62P-PPGMII-P62-PAR--1429P/2025</v>
      </c>
      <c r="G214" s="79" t="s">
        <v>774</v>
      </c>
      <c r="H214" s="80" t="s">
        <v>775</v>
      </c>
      <c r="I214" s="340">
        <v>10.582000000000001</v>
      </c>
      <c r="J214" s="81">
        <f t="shared" si="37"/>
        <v>1.0582000000000001E-2</v>
      </c>
      <c r="K214" s="82">
        <v>1</v>
      </c>
      <c r="L214" s="82" t="s">
        <v>2191</v>
      </c>
      <c r="M214" s="25">
        <v>45884</v>
      </c>
      <c r="N214" s="83">
        <v>33</v>
      </c>
      <c r="O214" s="331"/>
      <c r="P214" s="83" t="str">
        <f t="shared" si="38"/>
        <v/>
      </c>
      <c r="Q214" s="83">
        <v>2025</v>
      </c>
      <c r="R214" s="39" t="str">
        <f t="shared" si="39"/>
        <v>Não</v>
      </c>
      <c r="S214" s="84">
        <f t="shared" si="40"/>
        <v>0</v>
      </c>
      <c r="T214" s="85">
        <f t="shared" si="41"/>
        <v>0</v>
      </c>
      <c r="U214" s="86" t="s">
        <v>2465</v>
      </c>
    </row>
    <row r="215" spans="1:21" s="58" customFormat="1" ht="37.5" customHeight="1" x14ac:dyDescent="0.35">
      <c r="A215" s="310" t="s">
        <v>2402</v>
      </c>
      <c r="B215" s="326" t="s">
        <v>1012</v>
      </c>
      <c r="C215" s="326"/>
      <c r="D215" s="46" t="s">
        <v>2395</v>
      </c>
      <c r="E215" s="383" t="s">
        <v>2397</v>
      </c>
      <c r="F215" s="2" t="str">
        <f t="shared" si="36"/>
        <v>P62P-PPGMII-P62-PAR--1482P/205</v>
      </c>
      <c r="G215" s="79" t="s">
        <v>774</v>
      </c>
      <c r="H215" s="80" t="s">
        <v>775</v>
      </c>
      <c r="I215" s="340">
        <v>1.6</v>
      </c>
      <c r="J215" s="81">
        <f t="shared" si="37"/>
        <v>1.6000000000000001E-3</v>
      </c>
      <c r="K215" s="82">
        <v>1</v>
      </c>
      <c r="L215" s="82" t="s">
        <v>2191</v>
      </c>
      <c r="M215" s="25">
        <v>45884</v>
      </c>
      <c r="N215" s="83">
        <v>33</v>
      </c>
      <c r="O215" s="331">
        <v>45883</v>
      </c>
      <c r="P215" s="83">
        <f t="shared" si="38"/>
        <v>33</v>
      </c>
      <c r="Q215" s="83">
        <v>2025</v>
      </c>
      <c r="R215" s="39" t="str">
        <f t="shared" si="39"/>
        <v>Sim</v>
      </c>
      <c r="S215" s="84">
        <f t="shared" si="40"/>
        <v>1.6000000000000001E-3</v>
      </c>
      <c r="T215" s="85">
        <f t="shared" si="41"/>
        <v>1</v>
      </c>
      <c r="U215" s="86"/>
    </row>
    <row r="216" spans="1:21" s="58" customFormat="1" ht="37.5" customHeight="1" x14ac:dyDescent="0.35">
      <c r="A216" s="310" t="s">
        <v>2402</v>
      </c>
      <c r="B216" s="326" t="s">
        <v>1012</v>
      </c>
      <c r="C216" s="326"/>
      <c r="D216" s="46" t="s">
        <v>2360</v>
      </c>
      <c r="E216" s="383" t="s">
        <v>2398</v>
      </c>
      <c r="F216" s="2" t="str">
        <f t="shared" si="36"/>
        <v>P62P-PPGMII-P62-PAR--1525P/2024</v>
      </c>
      <c r="G216" s="79" t="s">
        <v>774</v>
      </c>
      <c r="H216" s="80" t="s">
        <v>775</v>
      </c>
      <c r="I216" s="340">
        <v>60.45</v>
      </c>
      <c r="J216" s="81">
        <f t="shared" si="37"/>
        <v>6.0450000000000004E-2</v>
      </c>
      <c r="K216" s="82">
        <v>1</v>
      </c>
      <c r="L216" s="82" t="s">
        <v>2191</v>
      </c>
      <c r="M216" s="25">
        <v>45884</v>
      </c>
      <c r="N216" s="83">
        <v>33</v>
      </c>
      <c r="O216" s="331">
        <v>45883</v>
      </c>
      <c r="P216" s="83">
        <f t="shared" si="38"/>
        <v>33</v>
      </c>
      <c r="Q216" s="83">
        <v>2025</v>
      </c>
      <c r="R216" s="39" t="str">
        <f t="shared" ref="R216" si="42">IF(Q216&lt;=O216,"Sim","Não")</f>
        <v>Sim</v>
      </c>
      <c r="S216" s="84">
        <f t="shared" ref="S216" si="43">IF(R216="Não",0,J216)</f>
        <v>6.0450000000000004E-2</v>
      </c>
      <c r="T216" s="85">
        <f t="shared" ref="T216" si="44">IF(R216="Não",0,K216)</f>
        <v>1</v>
      </c>
      <c r="U216" s="86"/>
    </row>
    <row r="217" spans="1:21" s="58" customFormat="1" ht="37.5" customHeight="1" x14ac:dyDescent="0.35">
      <c r="A217" s="310" t="s">
        <v>880</v>
      </c>
      <c r="B217" s="392" t="s">
        <v>569</v>
      </c>
      <c r="C217" s="393">
        <v>2027979433</v>
      </c>
      <c r="D217" s="539" t="s">
        <v>1443</v>
      </c>
      <c r="E217" s="394" t="s">
        <v>954</v>
      </c>
      <c r="F217" s="87" t="str">
        <f t="shared" ref="F217:F280" si="45">CONCATENATE(A217,"-",B217,"-",C217,"-",D217)</f>
        <v>P52-PPGM-PAR-2027979433-1595P/2024</v>
      </c>
      <c r="G217" s="97" t="s">
        <v>777</v>
      </c>
      <c r="H217" s="89" t="s">
        <v>778</v>
      </c>
      <c r="I217" s="340">
        <v>5.18</v>
      </c>
      <c r="J217" s="90">
        <f t="shared" ref="J217:J280" si="46">I217/1000</f>
        <v>5.1799999999999997E-3</v>
      </c>
      <c r="K217" s="82">
        <v>1</v>
      </c>
      <c r="L217" s="82" t="s">
        <v>2191</v>
      </c>
      <c r="M217" s="521">
        <v>45880</v>
      </c>
      <c r="N217" s="83">
        <v>33</v>
      </c>
      <c r="O217" s="438">
        <v>45880</v>
      </c>
      <c r="P217" s="83">
        <f t="shared" si="38"/>
        <v>33</v>
      </c>
      <c r="Q217" s="92">
        <v>2025</v>
      </c>
      <c r="R217" s="93" t="str">
        <f t="shared" ref="R217:R280" si="47">IF(Q217&lt;=O217,"Sim","Não")</f>
        <v>Sim</v>
      </c>
      <c r="S217" s="94">
        <f t="shared" ref="S217:S280" si="48">IF(R217="Não",0,J217)</f>
        <v>5.1799999999999997E-3</v>
      </c>
      <c r="T217" s="95">
        <f t="shared" ref="T217:T280" si="49">IF(R217="Não",0,K217)</f>
        <v>1</v>
      </c>
      <c r="U217" s="96"/>
    </row>
    <row r="218" spans="1:21" s="58" customFormat="1" ht="37.5" customHeight="1" x14ac:dyDescent="0.35">
      <c r="A218" s="310" t="s">
        <v>557</v>
      </c>
      <c r="B218" s="392" t="s">
        <v>1012</v>
      </c>
      <c r="C218" s="393"/>
      <c r="D218" s="539" t="s">
        <v>1720</v>
      </c>
      <c r="E218" s="394" t="s">
        <v>1721</v>
      </c>
      <c r="F218" s="2" t="str">
        <f t="shared" si="45"/>
        <v>P62-PPGMII-P62-PAR--0499/2025</v>
      </c>
      <c r="G218" s="98" t="s">
        <v>777</v>
      </c>
      <c r="H218" s="80" t="s">
        <v>778</v>
      </c>
      <c r="I218" s="340">
        <v>33.93</v>
      </c>
      <c r="J218" s="81">
        <f t="shared" si="46"/>
        <v>3.3930000000000002E-2</v>
      </c>
      <c r="K218" s="82">
        <v>1</v>
      </c>
      <c r="L218" s="82" t="s">
        <v>2191</v>
      </c>
      <c r="M218" s="521">
        <v>45884</v>
      </c>
      <c r="N218" s="83">
        <v>33</v>
      </c>
      <c r="O218" s="438">
        <v>45884</v>
      </c>
      <c r="P218" s="83">
        <f t="shared" si="38"/>
        <v>33</v>
      </c>
      <c r="Q218" s="83">
        <v>2025</v>
      </c>
      <c r="R218" s="39" t="str">
        <f t="shared" si="47"/>
        <v>Sim</v>
      </c>
      <c r="S218" s="84">
        <f t="shared" si="48"/>
        <v>3.3930000000000002E-2</v>
      </c>
      <c r="T218" s="85">
        <f t="shared" si="49"/>
        <v>1</v>
      </c>
      <c r="U218" s="86"/>
    </row>
    <row r="219" spans="1:21" s="58" customFormat="1" ht="37.5" customHeight="1" x14ac:dyDescent="0.35">
      <c r="A219" s="310" t="s">
        <v>557</v>
      </c>
      <c r="B219" s="392" t="s">
        <v>1012</v>
      </c>
      <c r="C219" s="393"/>
      <c r="D219" s="539" t="s">
        <v>1720</v>
      </c>
      <c r="E219" s="394" t="s">
        <v>1722</v>
      </c>
      <c r="F219" s="87" t="str">
        <f t="shared" si="45"/>
        <v>P62-PPGMII-P62-PAR--0499/2025</v>
      </c>
      <c r="G219" s="97" t="s">
        <v>777</v>
      </c>
      <c r="H219" s="89" t="s">
        <v>778</v>
      </c>
      <c r="I219" s="340">
        <v>85.670999999999992</v>
      </c>
      <c r="J219" s="90">
        <f t="shared" si="46"/>
        <v>8.5670999999999997E-2</v>
      </c>
      <c r="K219" s="82">
        <v>1</v>
      </c>
      <c r="L219" s="82" t="s">
        <v>2191</v>
      </c>
      <c r="M219" s="521">
        <v>45884</v>
      </c>
      <c r="N219" s="83">
        <v>33</v>
      </c>
      <c r="O219" s="438">
        <v>45884</v>
      </c>
      <c r="P219" s="83">
        <f t="shared" si="38"/>
        <v>33</v>
      </c>
      <c r="Q219" s="92">
        <v>2025</v>
      </c>
      <c r="R219" s="93" t="str">
        <f t="shared" si="47"/>
        <v>Sim</v>
      </c>
      <c r="S219" s="94">
        <f t="shared" si="48"/>
        <v>8.5670999999999997E-2</v>
      </c>
      <c r="T219" s="95">
        <f t="shared" si="49"/>
        <v>1</v>
      </c>
      <c r="U219" s="96"/>
    </row>
    <row r="220" spans="1:21" s="58" customFormat="1" ht="37.5" customHeight="1" x14ac:dyDescent="0.35">
      <c r="A220" s="310" t="s">
        <v>557</v>
      </c>
      <c r="B220" s="392" t="s">
        <v>1012</v>
      </c>
      <c r="C220" s="393"/>
      <c r="D220" s="539" t="s">
        <v>1720</v>
      </c>
      <c r="E220" s="394" t="s">
        <v>1723</v>
      </c>
      <c r="F220" s="2" t="str">
        <f t="shared" si="45"/>
        <v>P62-PPGMII-P62-PAR--0499/2025</v>
      </c>
      <c r="G220" s="98" t="s">
        <v>777</v>
      </c>
      <c r="H220" s="80" t="s">
        <v>778</v>
      </c>
      <c r="I220" s="340">
        <v>33.93</v>
      </c>
      <c r="J220" s="81">
        <f t="shared" si="46"/>
        <v>3.3930000000000002E-2</v>
      </c>
      <c r="K220" s="82">
        <v>1</v>
      </c>
      <c r="L220" s="82" t="s">
        <v>2191</v>
      </c>
      <c r="M220" s="521">
        <v>45884</v>
      </c>
      <c r="N220" s="83">
        <v>33</v>
      </c>
      <c r="O220" s="438"/>
      <c r="P220" s="83" t="str">
        <f t="shared" si="38"/>
        <v/>
      </c>
      <c r="Q220" s="83">
        <v>2025</v>
      </c>
      <c r="R220" s="39" t="str">
        <f t="shared" si="47"/>
        <v>Não</v>
      </c>
      <c r="S220" s="84">
        <f t="shared" si="48"/>
        <v>0</v>
      </c>
      <c r="T220" s="85">
        <f t="shared" si="49"/>
        <v>0</v>
      </c>
      <c r="U220" s="86" t="s">
        <v>2465</v>
      </c>
    </row>
    <row r="221" spans="1:21" s="58" customFormat="1" ht="37.5" customHeight="1" x14ac:dyDescent="0.35">
      <c r="A221" s="310" t="s">
        <v>557</v>
      </c>
      <c r="B221" s="392" t="s">
        <v>1012</v>
      </c>
      <c r="C221" s="393"/>
      <c r="D221" s="539" t="s">
        <v>1720</v>
      </c>
      <c r="E221" s="394" t="s">
        <v>1724</v>
      </c>
      <c r="F221" s="87" t="str">
        <f t="shared" si="45"/>
        <v>P62-PPGMII-P62-PAR--0499/2025</v>
      </c>
      <c r="G221" s="97" t="s">
        <v>777</v>
      </c>
      <c r="H221" s="89" t="s">
        <v>778</v>
      </c>
      <c r="I221" s="340">
        <v>93.96</v>
      </c>
      <c r="J221" s="90">
        <f t="shared" si="46"/>
        <v>9.3959999999999988E-2</v>
      </c>
      <c r="K221" s="82">
        <v>1</v>
      </c>
      <c r="L221" s="82" t="s">
        <v>2191</v>
      </c>
      <c r="M221" s="521">
        <v>45884</v>
      </c>
      <c r="N221" s="83">
        <v>33</v>
      </c>
      <c r="O221" s="438">
        <v>45884</v>
      </c>
      <c r="P221" s="83">
        <f t="shared" si="38"/>
        <v>33</v>
      </c>
      <c r="Q221" s="92">
        <v>2025</v>
      </c>
      <c r="R221" s="93" t="str">
        <f t="shared" si="47"/>
        <v>Sim</v>
      </c>
      <c r="S221" s="94">
        <f t="shared" si="48"/>
        <v>9.3959999999999988E-2</v>
      </c>
      <c r="T221" s="95">
        <f t="shared" si="49"/>
        <v>1</v>
      </c>
      <c r="U221" s="96"/>
    </row>
    <row r="222" spans="1:21" s="58" customFormat="1" ht="37.5" customHeight="1" x14ac:dyDescent="0.35">
      <c r="A222" s="310" t="s">
        <v>557</v>
      </c>
      <c r="B222" s="392" t="s">
        <v>1012</v>
      </c>
      <c r="C222" s="393"/>
      <c r="D222" s="539" t="s">
        <v>1720</v>
      </c>
      <c r="E222" s="394" t="s">
        <v>1725</v>
      </c>
      <c r="F222" s="2" t="str">
        <f t="shared" si="45"/>
        <v>P62-PPGMII-P62-PAR--0499/2025</v>
      </c>
      <c r="G222" s="98" t="s">
        <v>777</v>
      </c>
      <c r="H222" s="80" t="s">
        <v>778</v>
      </c>
      <c r="I222" s="340">
        <v>47.003999999999998</v>
      </c>
      <c r="J222" s="81">
        <f t="shared" si="46"/>
        <v>4.7003999999999997E-2</v>
      </c>
      <c r="K222" s="82">
        <v>1</v>
      </c>
      <c r="L222" s="82" t="s">
        <v>2191</v>
      </c>
      <c r="M222" s="521">
        <v>45884</v>
      </c>
      <c r="N222" s="83">
        <v>33</v>
      </c>
      <c r="O222" s="438">
        <v>45884</v>
      </c>
      <c r="P222" s="83">
        <f t="shared" si="38"/>
        <v>33</v>
      </c>
      <c r="Q222" s="83">
        <v>2025</v>
      </c>
      <c r="R222" s="39" t="str">
        <f t="shared" si="47"/>
        <v>Sim</v>
      </c>
      <c r="S222" s="84">
        <f t="shared" si="48"/>
        <v>4.7003999999999997E-2</v>
      </c>
      <c r="T222" s="85">
        <f t="shared" si="49"/>
        <v>1</v>
      </c>
      <c r="U222" s="86"/>
    </row>
    <row r="223" spans="1:21" s="58" customFormat="1" ht="37.5" customHeight="1" x14ac:dyDescent="0.35">
      <c r="A223" s="310" t="s">
        <v>557</v>
      </c>
      <c r="B223" s="392" t="s">
        <v>1012</v>
      </c>
      <c r="C223" s="337"/>
      <c r="D223" s="539" t="s">
        <v>1720</v>
      </c>
      <c r="E223" s="339" t="s">
        <v>1726</v>
      </c>
      <c r="F223" s="87" t="str">
        <f t="shared" si="45"/>
        <v>P62-PPGMII-P62-PAR--0499/2025</v>
      </c>
      <c r="G223" s="97" t="s">
        <v>777</v>
      </c>
      <c r="H223" s="89" t="s">
        <v>778</v>
      </c>
      <c r="I223" s="340">
        <v>177.72499999999999</v>
      </c>
      <c r="J223" s="90">
        <f t="shared" si="46"/>
        <v>0.17772499999999999</v>
      </c>
      <c r="K223" s="82">
        <v>1</v>
      </c>
      <c r="L223" s="82" t="s">
        <v>2191</v>
      </c>
      <c r="M223" s="521">
        <v>45884</v>
      </c>
      <c r="N223" s="83">
        <v>33</v>
      </c>
      <c r="O223" s="331"/>
      <c r="P223" s="83" t="str">
        <f t="shared" si="38"/>
        <v/>
      </c>
      <c r="Q223" s="83">
        <v>2025</v>
      </c>
      <c r="R223" s="39" t="str">
        <f t="shared" si="47"/>
        <v>Não</v>
      </c>
      <c r="S223" s="84">
        <f t="shared" si="48"/>
        <v>0</v>
      </c>
      <c r="T223" s="85">
        <f t="shared" si="49"/>
        <v>0</v>
      </c>
      <c r="U223" s="86" t="s">
        <v>2465</v>
      </c>
    </row>
    <row r="224" spans="1:21" s="58" customFormat="1" ht="37.5" customHeight="1" x14ac:dyDescent="0.35">
      <c r="A224" s="310" t="s">
        <v>557</v>
      </c>
      <c r="B224" s="310" t="s">
        <v>1012</v>
      </c>
      <c r="C224" s="337"/>
      <c r="D224" s="539" t="s">
        <v>1741</v>
      </c>
      <c r="E224" s="339" t="s">
        <v>1742</v>
      </c>
      <c r="F224" s="2" t="str">
        <f t="shared" si="45"/>
        <v>P62-PPGMII-P62-PAR--0094/2025</v>
      </c>
      <c r="G224" s="98" t="s">
        <v>777</v>
      </c>
      <c r="H224" s="80" t="s">
        <v>778</v>
      </c>
      <c r="I224" s="340">
        <v>18.239000000000001</v>
      </c>
      <c r="J224" s="81">
        <f t="shared" si="46"/>
        <v>1.8239000000000002E-2</v>
      </c>
      <c r="K224" s="82">
        <v>1</v>
      </c>
      <c r="L224" s="82" t="s">
        <v>2191</v>
      </c>
      <c r="M224" s="24">
        <v>45883</v>
      </c>
      <c r="N224" s="83">
        <v>33</v>
      </c>
      <c r="O224" s="331">
        <v>45883</v>
      </c>
      <c r="P224" s="83">
        <f t="shared" si="38"/>
        <v>33</v>
      </c>
      <c r="Q224" s="92">
        <v>2025</v>
      </c>
      <c r="R224" s="93" t="str">
        <f t="shared" si="47"/>
        <v>Sim</v>
      </c>
      <c r="S224" s="94">
        <f t="shared" si="48"/>
        <v>1.8239000000000002E-2</v>
      </c>
      <c r="T224" s="95">
        <f t="shared" si="49"/>
        <v>1</v>
      </c>
      <c r="U224" s="96"/>
    </row>
    <row r="225" spans="1:21" s="58" customFormat="1" ht="37.5" customHeight="1" x14ac:dyDescent="0.35">
      <c r="A225" s="310" t="s">
        <v>557</v>
      </c>
      <c r="B225" s="310" t="s">
        <v>1012</v>
      </c>
      <c r="C225" s="337"/>
      <c r="D225" s="539" t="s">
        <v>1741</v>
      </c>
      <c r="E225" s="339" t="s">
        <v>1743</v>
      </c>
      <c r="F225" s="2" t="str">
        <f t="shared" si="45"/>
        <v>P62-PPGMII-P62-PAR--0094/2025</v>
      </c>
      <c r="G225" s="98" t="s">
        <v>777</v>
      </c>
      <c r="H225" s="80" t="s">
        <v>778</v>
      </c>
      <c r="I225" s="340">
        <v>2.2999999999999998</v>
      </c>
      <c r="J225" s="81">
        <f t="shared" si="46"/>
        <v>2.3E-3</v>
      </c>
      <c r="K225" s="82">
        <v>1</v>
      </c>
      <c r="L225" s="82" t="s">
        <v>2191</v>
      </c>
      <c r="M225" s="24">
        <v>45883</v>
      </c>
      <c r="N225" s="83">
        <v>33</v>
      </c>
      <c r="O225" s="331">
        <v>45883</v>
      </c>
      <c r="P225" s="83">
        <f t="shared" si="38"/>
        <v>33</v>
      </c>
      <c r="Q225" s="83">
        <v>2025</v>
      </c>
      <c r="R225" s="39" t="str">
        <f t="shared" si="47"/>
        <v>Sim</v>
      </c>
      <c r="S225" s="84">
        <f t="shared" si="48"/>
        <v>2.3E-3</v>
      </c>
      <c r="T225" s="85">
        <f t="shared" si="49"/>
        <v>1</v>
      </c>
      <c r="U225" s="86"/>
    </row>
    <row r="226" spans="1:21" s="58" customFormat="1" ht="37.5" customHeight="1" x14ac:dyDescent="0.35">
      <c r="A226" s="310" t="s">
        <v>557</v>
      </c>
      <c r="B226" s="310" t="s">
        <v>1012</v>
      </c>
      <c r="C226" s="337"/>
      <c r="D226" s="539" t="s">
        <v>1741</v>
      </c>
      <c r="E226" s="339" t="s">
        <v>1744</v>
      </c>
      <c r="F226" s="87" t="str">
        <f t="shared" si="45"/>
        <v>P62-PPGMII-P62-PAR--0094/2025</v>
      </c>
      <c r="G226" s="97" t="s">
        <v>777</v>
      </c>
      <c r="H226" s="89" t="s">
        <v>778</v>
      </c>
      <c r="I226" s="340">
        <v>13.74</v>
      </c>
      <c r="J226" s="90">
        <f t="shared" si="46"/>
        <v>1.374E-2</v>
      </c>
      <c r="K226" s="82">
        <v>1</v>
      </c>
      <c r="L226" s="82" t="s">
        <v>2191</v>
      </c>
      <c r="M226" s="24">
        <v>45883</v>
      </c>
      <c r="N226" s="83">
        <v>33</v>
      </c>
      <c r="O226" s="331">
        <v>45883</v>
      </c>
      <c r="P226" s="83">
        <f t="shared" si="38"/>
        <v>33</v>
      </c>
      <c r="Q226" s="92">
        <v>2025</v>
      </c>
      <c r="R226" s="93" t="str">
        <f t="shared" si="47"/>
        <v>Sim</v>
      </c>
      <c r="S226" s="94">
        <f t="shared" si="48"/>
        <v>1.374E-2</v>
      </c>
      <c r="T226" s="95">
        <f t="shared" si="49"/>
        <v>1</v>
      </c>
      <c r="U226" s="96"/>
    </row>
    <row r="227" spans="1:21" s="58" customFormat="1" ht="37.5" customHeight="1" x14ac:dyDescent="0.35">
      <c r="A227" s="310" t="s">
        <v>557</v>
      </c>
      <c r="B227" s="310" t="s">
        <v>1012</v>
      </c>
      <c r="C227" s="337"/>
      <c r="D227" s="539" t="s">
        <v>1741</v>
      </c>
      <c r="E227" s="339" t="s">
        <v>1745</v>
      </c>
      <c r="F227" s="2" t="str">
        <f t="shared" si="45"/>
        <v>P62-PPGMII-P62-PAR--0094/2025</v>
      </c>
      <c r="G227" s="98" t="s">
        <v>777</v>
      </c>
      <c r="H227" s="80" t="s">
        <v>778</v>
      </c>
      <c r="I227" s="340">
        <v>62.875</v>
      </c>
      <c r="J227" s="81">
        <f t="shared" si="46"/>
        <v>6.2875E-2</v>
      </c>
      <c r="K227" s="82">
        <v>1</v>
      </c>
      <c r="L227" s="82" t="s">
        <v>2191</v>
      </c>
      <c r="M227" s="24">
        <v>45883</v>
      </c>
      <c r="N227" s="83">
        <v>33</v>
      </c>
      <c r="O227" s="331">
        <v>45883</v>
      </c>
      <c r="P227" s="83">
        <f t="shared" si="38"/>
        <v>33</v>
      </c>
      <c r="Q227" s="83">
        <v>2025</v>
      </c>
      <c r="R227" s="39" t="str">
        <f t="shared" si="47"/>
        <v>Sim</v>
      </c>
      <c r="S227" s="84">
        <f t="shared" si="48"/>
        <v>6.2875E-2</v>
      </c>
      <c r="T227" s="85">
        <f t="shared" si="49"/>
        <v>1</v>
      </c>
      <c r="U227" s="86"/>
    </row>
    <row r="228" spans="1:21" s="58" customFormat="1" ht="37.5" customHeight="1" x14ac:dyDescent="0.35">
      <c r="A228" s="310" t="s">
        <v>557</v>
      </c>
      <c r="B228" s="310" t="s">
        <v>1012</v>
      </c>
      <c r="C228" s="337"/>
      <c r="D228" s="539" t="s">
        <v>1741</v>
      </c>
      <c r="E228" s="339" t="s">
        <v>1746</v>
      </c>
      <c r="F228" s="87" t="str">
        <f t="shared" si="45"/>
        <v>P62-PPGMII-P62-PAR--0094/2025</v>
      </c>
      <c r="G228" s="97" t="s">
        <v>777</v>
      </c>
      <c r="H228" s="89" t="s">
        <v>778</v>
      </c>
      <c r="I228" s="340">
        <v>11.3</v>
      </c>
      <c r="J228" s="90">
        <f t="shared" si="46"/>
        <v>1.1300000000000001E-2</v>
      </c>
      <c r="K228" s="82">
        <v>1</v>
      </c>
      <c r="L228" s="82" t="s">
        <v>2191</v>
      </c>
      <c r="M228" s="24">
        <v>45883</v>
      </c>
      <c r="N228" s="83">
        <v>33</v>
      </c>
      <c r="O228" s="331">
        <v>45883</v>
      </c>
      <c r="P228" s="83">
        <f t="shared" si="38"/>
        <v>33</v>
      </c>
      <c r="Q228" s="92">
        <v>2025</v>
      </c>
      <c r="R228" s="93" t="str">
        <f t="shared" si="47"/>
        <v>Sim</v>
      </c>
      <c r="S228" s="94">
        <f t="shared" si="48"/>
        <v>1.1300000000000001E-2</v>
      </c>
      <c r="T228" s="95">
        <f t="shared" si="49"/>
        <v>1</v>
      </c>
      <c r="U228" s="96"/>
    </row>
    <row r="229" spans="1:21" s="58" customFormat="1" ht="37.5" customHeight="1" x14ac:dyDescent="0.35">
      <c r="A229" s="310" t="s">
        <v>557</v>
      </c>
      <c r="B229" s="310" t="s">
        <v>1012</v>
      </c>
      <c r="C229" s="337"/>
      <c r="D229" s="539" t="s">
        <v>1741</v>
      </c>
      <c r="E229" s="339" t="s">
        <v>1747</v>
      </c>
      <c r="F229" s="2" t="str">
        <f t="shared" si="45"/>
        <v>P62-PPGMII-P62-PAR--0094/2025</v>
      </c>
      <c r="G229" s="98" t="s">
        <v>777</v>
      </c>
      <c r="H229" s="80" t="s">
        <v>778</v>
      </c>
      <c r="I229" s="340">
        <v>11.82</v>
      </c>
      <c r="J229" s="81">
        <f t="shared" si="46"/>
        <v>1.1820000000000001E-2</v>
      </c>
      <c r="K229" s="82">
        <v>1</v>
      </c>
      <c r="L229" s="82" t="s">
        <v>2191</v>
      </c>
      <c r="M229" s="24">
        <v>45883</v>
      </c>
      <c r="N229" s="83">
        <v>33</v>
      </c>
      <c r="O229" s="331">
        <v>45883</v>
      </c>
      <c r="P229" s="83">
        <f t="shared" si="38"/>
        <v>33</v>
      </c>
      <c r="Q229" s="104">
        <v>2025</v>
      </c>
      <c r="R229" s="105" t="str">
        <f t="shared" si="47"/>
        <v>Sim</v>
      </c>
      <c r="S229" s="106">
        <f t="shared" si="48"/>
        <v>1.1820000000000001E-2</v>
      </c>
      <c r="T229" s="107">
        <f t="shared" si="49"/>
        <v>1</v>
      </c>
      <c r="U229" s="108"/>
    </row>
    <row r="230" spans="1:21" s="58" customFormat="1" ht="37.5" customHeight="1" x14ac:dyDescent="0.35">
      <c r="A230" s="310" t="s">
        <v>557</v>
      </c>
      <c r="B230" s="310" t="s">
        <v>1012</v>
      </c>
      <c r="C230" s="337">
        <v>2023876623</v>
      </c>
      <c r="D230" s="539" t="s">
        <v>1457</v>
      </c>
      <c r="E230" s="339" t="s">
        <v>594</v>
      </c>
      <c r="F230" s="87" t="str">
        <f t="shared" si="45"/>
        <v>P62-PPGMII-P62-PAR-2023876623-0173/2024</v>
      </c>
      <c r="G230" s="97" t="s">
        <v>777</v>
      </c>
      <c r="H230" s="89" t="s">
        <v>778</v>
      </c>
      <c r="I230" s="340">
        <v>2.72</v>
      </c>
      <c r="J230" s="90">
        <f t="shared" si="46"/>
        <v>2.7200000000000002E-3</v>
      </c>
      <c r="K230" s="82">
        <v>1</v>
      </c>
      <c r="L230" s="82" t="s">
        <v>2191</v>
      </c>
      <c r="M230" s="521">
        <v>45880</v>
      </c>
      <c r="N230" s="83">
        <v>33</v>
      </c>
      <c r="O230" s="438">
        <v>45880</v>
      </c>
      <c r="P230" s="83">
        <f t="shared" si="38"/>
        <v>33</v>
      </c>
      <c r="Q230" s="83">
        <v>2025</v>
      </c>
      <c r="R230" s="39" t="str">
        <f t="shared" si="47"/>
        <v>Sim</v>
      </c>
      <c r="S230" s="84">
        <f t="shared" si="48"/>
        <v>2.7200000000000002E-3</v>
      </c>
      <c r="T230" s="85">
        <f t="shared" si="49"/>
        <v>1</v>
      </c>
      <c r="U230" s="86"/>
    </row>
    <row r="231" spans="1:21" s="58" customFormat="1" ht="37.5" customHeight="1" x14ac:dyDescent="0.35">
      <c r="A231" s="310" t="s">
        <v>880</v>
      </c>
      <c r="B231" s="310" t="s">
        <v>947</v>
      </c>
      <c r="C231" s="337">
        <v>2023876623</v>
      </c>
      <c r="D231" s="539" t="s">
        <v>1458</v>
      </c>
      <c r="E231" s="339" t="s">
        <v>968</v>
      </c>
      <c r="F231" s="2" t="str">
        <f t="shared" si="45"/>
        <v>P52-PPGM-ACOM-2023876623-1594P/2024</v>
      </c>
      <c r="G231" s="98" t="s">
        <v>777</v>
      </c>
      <c r="H231" s="80" t="s">
        <v>778</v>
      </c>
      <c r="I231" s="340">
        <v>5.6</v>
      </c>
      <c r="J231" s="81">
        <f t="shared" si="46"/>
        <v>5.5999999999999999E-3</v>
      </c>
      <c r="K231" s="82">
        <v>1</v>
      </c>
      <c r="L231" s="82" t="s">
        <v>2191</v>
      </c>
      <c r="M231" s="521">
        <v>45880</v>
      </c>
      <c r="N231" s="83">
        <v>33</v>
      </c>
      <c r="O231" s="438">
        <v>45881</v>
      </c>
      <c r="P231" s="83">
        <f t="shared" si="38"/>
        <v>33</v>
      </c>
      <c r="Q231" s="92">
        <v>2025</v>
      </c>
      <c r="R231" s="93" t="str">
        <f t="shared" si="47"/>
        <v>Sim</v>
      </c>
      <c r="S231" s="94">
        <f t="shared" si="48"/>
        <v>5.5999999999999999E-3</v>
      </c>
      <c r="T231" s="95">
        <f t="shared" si="49"/>
        <v>1</v>
      </c>
      <c r="U231" s="96"/>
    </row>
    <row r="232" spans="1:21" s="58" customFormat="1" ht="37.5" customHeight="1" x14ac:dyDescent="0.35">
      <c r="A232" s="310" t="s">
        <v>880</v>
      </c>
      <c r="B232" s="310" t="s">
        <v>947</v>
      </c>
      <c r="C232" s="337">
        <v>2023876623</v>
      </c>
      <c r="D232" s="539" t="s">
        <v>1458</v>
      </c>
      <c r="E232" s="339" t="s">
        <v>969</v>
      </c>
      <c r="F232" s="2" t="str">
        <f t="shared" si="45"/>
        <v>P52-PPGM-ACOM-2023876623-1594P/2024</v>
      </c>
      <c r="G232" s="98" t="s">
        <v>777</v>
      </c>
      <c r="H232" s="80" t="s">
        <v>778</v>
      </c>
      <c r="I232" s="340">
        <v>6.3380000000000001</v>
      </c>
      <c r="J232" s="81">
        <f t="shared" si="46"/>
        <v>6.3379999999999999E-3</v>
      </c>
      <c r="K232" s="82">
        <v>1</v>
      </c>
      <c r="L232" s="82" t="s">
        <v>2191</v>
      </c>
      <c r="M232" s="521">
        <v>45880</v>
      </c>
      <c r="N232" s="83">
        <v>33</v>
      </c>
      <c r="O232" s="438">
        <v>45881</v>
      </c>
      <c r="P232" s="83">
        <f t="shared" si="38"/>
        <v>33</v>
      </c>
      <c r="Q232" s="83">
        <v>2025</v>
      </c>
      <c r="R232" s="39" t="str">
        <f t="shared" si="47"/>
        <v>Sim</v>
      </c>
      <c r="S232" s="84">
        <f t="shared" si="48"/>
        <v>6.3379999999999999E-3</v>
      </c>
      <c r="T232" s="85">
        <f t="shared" si="49"/>
        <v>1</v>
      </c>
      <c r="U232" s="86"/>
    </row>
    <row r="233" spans="1:21" s="58" customFormat="1" ht="37.5" customHeight="1" x14ac:dyDescent="0.35">
      <c r="A233" s="310" t="s">
        <v>281</v>
      </c>
      <c r="B233" s="310" t="s">
        <v>1252</v>
      </c>
      <c r="C233" s="337"/>
      <c r="D233" s="539" t="s">
        <v>1757</v>
      </c>
      <c r="E233" s="339" t="s">
        <v>1758</v>
      </c>
      <c r="F233" s="87" t="str">
        <f t="shared" si="45"/>
        <v>P54-PPGMII-P54-CAM--1194P/2024</v>
      </c>
      <c r="G233" s="97" t="s">
        <v>777</v>
      </c>
      <c r="H233" s="89" t="s">
        <v>778</v>
      </c>
      <c r="I233" s="340">
        <v>152.34</v>
      </c>
      <c r="J233" s="90">
        <f t="shared" si="46"/>
        <v>0.15234</v>
      </c>
      <c r="K233" s="82">
        <v>1</v>
      </c>
      <c r="L233" s="82" t="s">
        <v>2191</v>
      </c>
      <c r="M233" s="24">
        <v>45885</v>
      </c>
      <c r="N233" s="83">
        <v>33</v>
      </c>
      <c r="O233" s="331">
        <v>45884</v>
      </c>
      <c r="P233" s="83">
        <f t="shared" si="38"/>
        <v>33</v>
      </c>
      <c r="Q233" s="92">
        <v>2025</v>
      </c>
      <c r="R233" s="93" t="str">
        <f t="shared" si="47"/>
        <v>Sim</v>
      </c>
      <c r="S233" s="94">
        <f t="shared" si="48"/>
        <v>0.15234</v>
      </c>
      <c r="T233" s="95">
        <f t="shared" si="49"/>
        <v>1</v>
      </c>
      <c r="U233" s="96"/>
    </row>
    <row r="234" spans="1:21" s="58" customFormat="1" ht="37.5" customHeight="1" x14ac:dyDescent="0.35">
      <c r="A234" s="310" t="s">
        <v>81</v>
      </c>
      <c r="B234" s="310" t="s">
        <v>1011</v>
      </c>
      <c r="C234" s="337">
        <v>2028860853</v>
      </c>
      <c r="D234" s="539" t="s">
        <v>1481</v>
      </c>
      <c r="E234" s="339" t="s">
        <v>91</v>
      </c>
      <c r="F234" s="2" t="str">
        <f t="shared" si="45"/>
        <v>P31-PPGMII-P31-CAM-2028860853-0102/2025</v>
      </c>
      <c r="G234" s="98" t="s">
        <v>777</v>
      </c>
      <c r="H234" s="80" t="s">
        <v>778</v>
      </c>
      <c r="I234" s="340">
        <v>37.369999999999997</v>
      </c>
      <c r="J234" s="81">
        <f t="shared" si="46"/>
        <v>3.737E-2</v>
      </c>
      <c r="K234" s="82">
        <v>1</v>
      </c>
      <c r="L234" s="82" t="s">
        <v>2191</v>
      </c>
      <c r="M234" s="521">
        <v>45880</v>
      </c>
      <c r="N234" s="83">
        <v>33</v>
      </c>
      <c r="O234" s="438">
        <v>45881</v>
      </c>
      <c r="P234" s="83">
        <f t="shared" si="38"/>
        <v>33</v>
      </c>
      <c r="Q234" s="83">
        <v>2025</v>
      </c>
      <c r="R234" s="39" t="str">
        <f t="shared" si="47"/>
        <v>Sim</v>
      </c>
      <c r="S234" s="84">
        <f t="shared" si="48"/>
        <v>3.737E-2</v>
      </c>
      <c r="T234" s="85">
        <f t="shared" si="49"/>
        <v>1</v>
      </c>
      <c r="U234" s="86"/>
    </row>
    <row r="235" spans="1:21" s="58" customFormat="1" ht="37.5" customHeight="1" x14ac:dyDescent="0.35">
      <c r="A235" s="310" t="s">
        <v>81</v>
      </c>
      <c r="B235" s="310" t="s">
        <v>1011</v>
      </c>
      <c r="C235" s="337">
        <v>2028860853</v>
      </c>
      <c r="D235" s="539" t="s">
        <v>1481</v>
      </c>
      <c r="E235" s="339" t="s">
        <v>96</v>
      </c>
      <c r="F235" s="87" t="str">
        <f t="shared" si="45"/>
        <v>P31-PPGMII-P31-CAM-2028860853-0102/2025</v>
      </c>
      <c r="G235" s="97" t="s">
        <v>777</v>
      </c>
      <c r="H235" s="89" t="s">
        <v>778</v>
      </c>
      <c r="I235" s="340">
        <v>170.9</v>
      </c>
      <c r="J235" s="90">
        <f t="shared" si="46"/>
        <v>0.1709</v>
      </c>
      <c r="K235" s="82">
        <v>1</v>
      </c>
      <c r="L235" s="82" t="s">
        <v>2191</v>
      </c>
      <c r="M235" s="521">
        <v>45880</v>
      </c>
      <c r="N235" s="83">
        <v>33</v>
      </c>
      <c r="O235" s="438">
        <v>45881</v>
      </c>
      <c r="P235" s="83">
        <f t="shared" si="38"/>
        <v>33</v>
      </c>
      <c r="Q235" s="92">
        <v>2025</v>
      </c>
      <c r="R235" s="93" t="str">
        <f t="shared" si="47"/>
        <v>Sim</v>
      </c>
      <c r="S235" s="94">
        <f t="shared" si="48"/>
        <v>0.1709</v>
      </c>
      <c r="T235" s="95">
        <f t="shared" si="49"/>
        <v>1</v>
      </c>
      <c r="U235" s="96"/>
    </row>
    <row r="236" spans="1:21" s="58" customFormat="1" ht="37.5" customHeight="1" x14ac:dyDescent="0.35">
      <c r="A236" s="310" t="s">
        <v>880</v>
      </c>
      <c r="B236" s="310" t="s">
        <v>83</v>
      </c>
      <c r="C236" s="337"/>
      <c r="D236" s="539" t="s">
        <v>1484</v>
      </c>
      <c r="E236" s="339" t="s">
        <v>1795</v>
      </c>
      <c r="F236" s="2" t="str">
        <f t="shared" si="45"/>
        <v>P52-PPGM-CAM--1599P/2024</v>
      </c>
      <c r="G236" s="98" t="s">
        <v>777</v>
      </c>
      <c r="H236" s="80" t="s">
        <v>778</v>
      </c>
      <c r="I236" s="340">
        <v>25.97</v>
      </c>
      <c r="J236" s="81">
        <f t="shared" si="46"/>
        <v>2.597E-2</v>
      </c>
      <c r="K236" s="82">
        <v>1</v>
      </c>
      <c r="L236" s="82" t="s">
        <v>2191</v>
      </c>
      <c r="M236" s="481">
        <v>45880</v>
      </c>
      <c r="N236" s="83">
        <v>33</v>
      </c>
      <c r="O236" s="331"/>
      <c r="P236" s="83" t="str">
        <f t="shared" si="38"/>
        <v/>
      </c>
      <c r="Q236" s="104">
        <v>2025</v>
      </c>
      <c r="R236" s="105" t="str">
        <f t="shared" si="47"/>
        <v>Não</v>
      </c>
      <c r="S236" s="106">
        <f t="shared" si="48"/>
        <v>0</v>
      </c>
      <c r="T236" s="107">
        <f t="shared" si="49"/>
        <v>0</v>
      </c>
      <c r="U236" s="108" t="s">
        <v>2465</v>
      </c>
    </row>
    <row r="237" spans="1:21" s="58" customFormat="1" ht="37.5" customHeight="1" x14ac:dyDescent="0.35">
      <c r="A237" s="310" t="s">
        <v>557</v>
      </c>
      <c r="B237" s="310" t="s">
        <v>1012</v>
      </c>
      <c r="C237" s="337"/>
      <c r="D237" s="539" t="s">
        <v>1916</v>
      </c>
      <c r="E237" s="339" t="s">
        <v>1801</v>
      </c>
      <c r="F237" s="87" t="str">
        <f t="shared" si="45"/>
        <v>P62-PPGMII-P62-PAR--0363P/2024</v>
      </c>
      <c r="G237" s="97" t="s">
        <v>777</v>
      </c>
      <c r="H237" s="89" t="s">
        <v>778</v>
      </c>
      <c r="I237" s="340">
        <v>9.1999999999999993</v>
      </c>
      <c r="J237" s="90">
        <f t="shared" si="46"/>
        <v>9.1999999999999998E-3</v>
      </c>
      <c r="K237" s="82">
        <v>1</v>
      </c>
      <c r="L237" s="82" t="s">
        <v>2191</v>
      </c>
      <c r="M237" s="24">
        <v>45885</v>
      </c>
      <c r="N237" s="83">
        <v>33</v>
      </c>
      <c r="O237" s="331">
        <v>45884</v>
      </c>
      <c r="P237" s="83">
        <f t="shared" si="38"/>
        <v>33</v>
      </c>
      <c r="Q237" s="92">
        <v>2025</v>
      </c>
      <c r="R237" s="39" t="str">
        <f t="shared" si="47"/>
        <v>Sim</v>
      </c>
      <c r="S237" s="84">
        <f t="shared" si="48"/>
        <v>9.1999999999999998E-3</v>
      </c>
      <c r="T237" s="85">
        <f t="shared" si="49"/>
        <v>1</v>
      </c>
      <c r="U237" s="86"/>
    </row>
    <row r="238" spans="1:21" s="58" customFormat="1" ht="37.5" customHeight="1" x14ac:dyDescent="0.35">
      <c r="A238" s="310" t="s">
        <v>557</v>
      </c>
      <c r="B238" s="310" t="s">
        <v>2050</v>
      </c>
      <c r="C238" s="337"/>
      <c r="D238" s="539" t="s">
        <v>1917</v>
      </c>
      <c r="E238" s="339" t="s">
        <v>1802</v>
      </c>
      <c r="F238" s="2" t="str">
        <f t="shared" si="45"/>
        <v>P62-PPGMII-P62-CAM--1187P/2024</v>
      </c>
      <c r="G238" s="98" t="s">
        <v>777</v>
      </c>
      <c r="H238" s="80" t="s">
        <v>778</v>
      </c>
      <c r="I238" s="340">
        <v>25.8</v>
      </c>
      <c r="J238" s="81">
        <f t="shared" si="46"/>
        <v>2.58E-2</v>
      </c>
      <c r="K238" s="82">
        <v>1</v>
      </c>
      <c r="L238" s="82" t="s">
        <v>2191</v>
      </c>
      <c r="M238" s="24">
        <v>45885</v>
      </c>
      <c r="N238" s="83">
        <v>33</v>
      </c>
      <c r="O238" s="331">
        <v>45884</v>
      </c>
      <c r="P238" s="83">
        <f t="shared" si="38"/>
        <v>33</v>
      </c>
      <c r="Q238" s="92">
        <v>2025</v>
      </c>
      <c r="R238" s="93" t="str">
        <f t="shared" si="47"/>
        <v>Sim</v>
      </c>
      <c r="S238" s="94">
        <f t="shared" si="48"/>
        <v>2.58E-2</v>
      </c>
      <c r="T238" s="95">
        <f t="shared" si="49"/>
        <v>1</v>
      </c>
      <c r="U238" s="96"/>
    </row>
    <row r="239" spans="1:21" s="58" customFormat="1" ht="37.5" customHeight="1" x14ac:dyDescent="0.35">
      <c r="A239" s="310" t="s">
        <v>557</v>
      </c>
      <c r="B239" s="310" t="s">
        <v>1012</v>
      </c>
      <c r="C239" s="337"/>
      <c r="D239" s="539" t="s">
        <v>1487</v>
      </c>
      <c r="E239" s="339" t="s">
        <v>1489</v>
      </c>
      <c r="F239" s="2" t="str">
        <f t="shared" si="45"/>
        <v>P62-PPGMII-P62-PAR--0246P/2024</v>
      </c>
      <c r="G239" s="98" t="s">
        <v>777</v>
      </c>
      <c r="H239" s="80" t="s">
        <v>778</v>
      </c>
      <c r="I239" s="340">
        <v>38.47</v>
      </c>
      <c r="J239" s="81">
        <f t="shared" si="46"/>
        <v>3.8469999999999997E-2</v>
      </c>
      <c r="K239" s="82">
        <v>1</v>
      </c>
      <c r="L239" s="82" t="s">
        <v>2191</v>
      </c>
      <c r="M239" s="521">
        <v>45880</v>
      </c>
      <c r="N239" s="83">
        <v>33</v>
      </c>
      <c r="O239" s="438">
        <v>45881</v>
      </c>
      <c r="P239" s="83">
        <f t="shared" si="38"/>
        <v>33</v>
      </c>
      <c r="Q239" s="83">
        <v>2025</v>
      </c>
      <c r="R239" s="39" t="str">
        <f t="shared" si="47"/>
        <v>Sim</v>
      </c>
      <c r="S239" s="84">
        <f t="shared" si="48"/>
        <v>3.8469999999999997E-2</v>
      </c>
      <c r="T239" s="85">
        <f t="shared" si="49"/>
        <v>1</v>
      </c>
      <c r="U239" s="86"/>
    </row>
    <row r="240" spans="1:21" s="58" customFormat="1" ht="37.5" customHeight="1" x14ac:dyDescent="0.35">
      <c r="A240" s="310" t="s">
        <v>557</v>
      </c>
      <c r="B240" s="310" t="s">
        <v>1012</v>
      </c>
      <c r="C240" s="337"/>
      <c r="D240" s="539" t="s">
        <v>1487</v>
      </c>
      <c r="E240" s="339" t="s">
        <v>1490</v>
      </c>
      <c r="F240" s="87" t="str">
        <f t="shared" si="45"/>
        <v>P62-PPGMII-P62-PAR--0246P/2024</v>
      </c>
      <c r="G240" s="97" t="s">
        <v>777</v>
      </c>
      <c r="H240" s="89" t="s">
        <v>778</v>
      </c>
      <c r="I240" s="340">
        <v>1813.9139999999998</v>
      </c>
      <c r="J240" s="90">
        <f t="shared" si="46"/>
        <v>1.8139139999999998</v>
      </c>
      <c r="K240" s="82">
        <v>1</v>
      </c>
      <c r="L240" s="82" t="s">
        <v>2191</v>
      </c>
      <c r="M240" s="521">
        <v>45880</v>
      </c>
      <c r="N240" s="83">
        <v>33</v>
      </c>
      <c r="O240" s="438">
        <v>45881</v>
      </c>
      <c r="P240" s="83">
        <f t="shared" si="38"/>
        <v>33</v>
      </c>
      <c r="Q240" s="92">
        <v>2025</v>
      </c>
      <c r="R240" s="93" t="str">
        <f t="shared" si="47"/>
        <v>Sim</v>
      </c>
      <c r="S240" s="94">
        <f t="shared" si="48"/>
        <v>1.8139139999999998</v>
      </c>
      <c r="T240" s="95">
        <f t="shared" si="49"/>
        <v>1</v>
      </c>
      <c r="U240" s="96"/>
    </row>
    <row r="241" spans="1:21" s="58" customFormat="1" ht="37.5" customHeight="1" x14ac:dyDescent="0.35">
      <c r="A241" s="310" t="s">
        <v>557</v>
      </c>
      <c r="B241" s="310" t="s">
        <v>1012</v>
      </c>
      <c r="C241" s="337"/>
      <c r="D241" s="539" t="s">
        <v>1492</v>
      </c>
      <c r="E241" s="339" t="s">
        <v>1803</v>
      </c>
      <c r="F241" s="2" t="str">
        <f t="shared" si="45"/>
        <v>P62-PPGMII-P62-PAR--0973P/2024</v>
      </c>
      <c r="G241" s="98" t="s">
        <v>777</v>
      </c>
      <c r="H241" s="80" t="s">
        <v>778</v>
      </c>
      <c r="I241" s="340">
        <v>101.6</v>
      </c>
      <c r="J241" s="81">
        <f t="shared" si="46"/>
        <v>0.1016</v>
      </c>
      <c r="K241" s="82">
        <v>1</v>
      </c>
      <c r="L241" s="82" t="s">
        <v>2191</v>
      </c>
      <c r="M241" s="481">
        <v>45884</v>
      </c>
      <c r="N241" s="83">
        <v>33</v>
      </c>
      <c r="O241" s="331">
        <v>45884</v>
      </c>
      <c r="P241" s="83">
        <f t="shared" si="38"/>
        <v>33</v>
      </c>
      <c r="Q241" s="83">
        <v>2025</v>
      </c>
      <c r="R241" s="39" t="str">
        <f t="shared" si="47"/>
        <v>Sim</v>
      </c>
      <c r="S241" s="84">
        <f t="shared" si="48"/>
        <v>0.1016</v>
      </c>
      <c r="T241" s="85">
        <f t="shared" si="49"/>
        <v>1</v>
      </c>
      <c r="U241" s="86"/>
    </row>
    <row r="242" spans="1:21" s="58" customFormat="1" ht="37.5" customHeight="1" x14ac:dyDescent="0.35">
      <c r="A242" s="310" t="s">
        <v>557</v>
      </c>
      <c r="B242" s="310" t="s">
        <v>1012</v>
      </c>
      <c r="C242" s="337"/>
      <c r="D242" s="539" t="s">
        <v>1492</v>
      </c>
      <c r="E242" s="339" t="s">
        <v>1180</v>
      </c>
      <c r="F242" s="87" t="str">
        <f t="shared" si="45"/>
        <v>P62-PPGMII-P62-PAR--0973P/2024</v>
      </c>
      <c r="G242" s="97" t="s">
        <v>777</v>
      </c>
      <c r="H242" s="89" t="s">
        <v>778</v>
      </c>
      <c r="I242" s="340">
        <v>22.6</v>
      </c>
      <c r="J242" s="90">
        <f t="shared" si="46"/>
        <v>2.2600000000000002E-2</v>
      </c>
      <c r="K242" s="82">
        <v>1</v>
      </c>
      <c r="L242" s="82" t="s">
        <v>2191</v>
      </c>
      <c r="M242" s="481">
        <v>45884</v>
      </c>
      <c r="N242" s="83">
        <v>33</v>
      </c>
      <c r="O242" s="331">
        <v>45884</v>
      </c>
      <c r="P242" s="83">
        <f t="shared" si="38"/>
        <v>33</v>
      </c>
      <c r="Q242" s="92">
        <v>2025</v>
      </c>
      <c r="R242" s="93" t="str">
        <f t="shared" si="47"/>
        <v>Sim</v>
      </c>
      <c r="S242" s="94">
        <f t="shared" si="48"/>
        <v>2.2600000000000002E-2</v>
      </c>
      <c r="T242" s="95">
        <f t="shared" si="49"/>
        <v>1</v>
      </c>
      <c r="U242" s="96"/>
    </row>
    <row r="243" spans="1:21" s="58" customFormat="1" ht="37.5" customHeight="1" x14ac:dyDescent="0.35">
      <c r="A243" s="310" t="s">
        <v>557</v>
      </c>
      <c r="B243" s="310" t="s">
        <v>1012</v>
      </c>
      <c r="C243" s="337">
        <v>2027715567</v>
      </c>
      <c r="D243" s="539" t="s">
        <v>1492</v>
      </c>
      <c r="E243" s="339" t="s">
        <v>1804</v>
      </c>
      <c r="F243" s="2" t="str">
        <f t="shared" si="45"/>
        <v>P62-PPGMII-P62-PAR-2027715567-0973P/2024</v>
      </c>
      <c r="G243" s="98" t="s">
        <v>777</v>
      </c>
      <c r="H243" s="80" t="s">
        <v>778</v>
      </c>
      <c r="I243" s="340">
        <v>92.194000000000003</v>
      </c>
      <c r="J243" s="81">
        <f t="shared" si="46"/>
        <v>9.2193999999999998E-2</v>
      </c>
      <c r="K243" s="82">
        <v>1</v>
      </c>
      <c r="L243" s="82" t="s">
        <v>2191</v>
      </c>
      <c r="M243" s="481">
        <v>45884</v>
      </c>
      <c r="N243" s="83">
        <v>33</v>
      </c>
      <c r="O243" s="331">
        <v>45884</v>
      </c>
      <c r="P243" s="83">
        <f t="shared" si="38"/>
        <v>33</v>
      </c>
      <c r="Q243" s="104">
        <v>2025</v>
      </c>
      <c r="R243" s="105" t="str">
        <f t="shared" si="47"/>
        <v>Sim</v>
      </c>
      <c r="S243" s="106">
        <f t="shared" si="48"/>
        <v>9.2193999999999998E-2</v>
      </c>
      <c r="T243" s="107">
        <f t="shared" si="49"/>
        <v>1</v>
      </c>
      <c r="U243" s="108"/>
    </row>
    <row r="244" spans="1:21" s="58" customFormat="1" ht="37.5" customHeight="1" x14ac:dyDescent="0.35">
      <c r="A244" s="310" t="s">
        <v>557</v>
      </c>
      <c r="B244" s="310" t="s">
        <v>1012</v>
      </c>
      <c r="C244" s="337"/>
      <c r="D244" s="539" t="s">
        <v>1492</v>
      </c>
      <c r="E244" s="339" t="s">
        <v>1183</v>
      </c>
      <c r="F244" s="87" t="str">
        <f t="shared" si="45"/>
        <v>P62-PPGMII-P62-PAR--0973P/2024</v>
      </c>
      <c r="G244" s="97" t="s">
        <v>777</v>
      </c>
      <c r="H244" s="89" t="s">
        <v>778</v>
      </c>
      <c r="I244" s="340">
        <v>22.6</v>
      </c>
      <c r="J244" s="81">
        <f t="shared" si="46"/>
        <v>2.2600000000000002E-2</v>
      </c>
      <c r="K244" s="82">
        <v>1</v>
      </c>
      <c r="L244" s="82" t="s">
        <v>2191</v>
      </c>
      <c r="M244" s="481">
        <v>45884</v>
      </c>
      <c r="N244" s="83">
        <v>33</v>
      </c>
      <c r="O244" s="331">
        <v>45884</v>
      </c>
      <c r="P244" s="83">
        <f t="shared" si="38"/>
        <v>33</v>
      </c>
      <c r="Q244" s="92">
        <v>2025</v>
      </c>
      <c r="R244" s="39" t="str">
        <f t="shared" si="47"/>
        <v>Sim</v>
      </c>
      <c r="S244" s="84">
        <f t="shared" si="48"/>
        <v>2.2600000000000002E-2</v>
      </c>
      <c r="T244" s="85">
        <f t="shared" si="49"/>
        <v>1</v>
      </c>
      <c r="U244" s="86"/>
    </row>
    <row r="245" spans="1:21" s="58" customFormat="1" ht="37.5" customHeight="1" x14ac:dyDescent="0.35">
      <c r="A245" s="310" t="s">
        <v>557</v>
      </c>
      <c r="B245" s="310" t="s">
        <v>1012</v>
      </c>
      <c r="C245" s="337"/>
      <c r="D245" s="539" t="s">
        <v>1492</v>
      </c>
      <c r="E245" s="339" t="s">
        <v>1805</v>
      </c>
      <c r="F245" s="87" t="str">
        <f t="shared" si="45"/>
        <v>P62-PPGMII-P62-PAR--0973P/2024</v>
      </c>
      <c r="G245" s="97" t="s">
        <v>777</v>
      </c>
      <c r="H245" s="89" t="s">
        <v>778</v>
      </c>
      <c r="I245" s="340">
        <v>81.44</v>
      </c>
      <c r="J245" s="90">
        <f t="shared" si="46"/>
        <v>8.1439999999999999E-2</v>
      </c>
      <c r="K245" s="82">
        <v>1</v>
      </c>
      <c r="L245" s="82" t="s">
        <v>2191</v>
      </c>
      <c r="M245" s="481">
        <v>45884</v>
      </c>
      <c r="N245" s="83">
        <v>33</v>
      </c>
      <c r="O245" s="331"/>
      <c r="P245" s="83" t="str">
        <f t="shared" si="38"/>
        <v/>
      </c>
      <c r="Q245" s="92">
        <v>2025</v>
      </c>
      <c r="R245" s="93" t="str">
        <f t="shared" si="47"/>
        <v>Não</v>
      </c>
      <c r="S245" s="94">
        <f t="shared" si="48"/>
        <v>0</v>
      </c>
      <c r="T245" s="95">
        <f t="shared" si="49"/>
        <v>0</v>
      </c>
      <c r="U245" s="96" t="s">
        <v>2465</v>
      </c>
    </row>
    <row r="246" spans="1:21" s="58" customFormat="1" ht="37.5" customHeight="1" x14ac:dyDescent="0.35">
      <c r="A246" s="310" t="s">
        <v>557</v>
      </c>
      <c r="B246" s="310" t="s">
        <v>1012</v>
      </c>
      <c r="C246" s="337"/>
      <c r="D246" s="539" t="s">
        <v>1492</v>
      </c>
      <c r="E246" s="339" t="s">
        <v>1185</v>
      </c>
      <c r="F246" s="2" t="str">
        <f t="shared" si="45"/>
        <v>P62-PPGMII-P62-PAR--0973P/2024</v>
      </c>
      <c r="G246" s="98" t="s">
        <v>777</v>
      </c>
      <c r="H246" s="80" t="s">
        <v>778</v>
      </c>
      <c r="I246" s="340">
        <v>22.6</v>
      </c>
      <c r="J246" s="81">
        <f t="shared" si="46"/>
        <v>2.2600000000000002E-2</v>
      </c>
      <c r="K246" s="82">
        <v>1</v>
      </c>
      <c r="L246" s="82" t="s">
        <v>2191</v>
      </c>
      <c r="M246" s="481">
        <v>45884</v>
      </c>
      <c r="N246" s="83">
        <v>33</v>
      </c>
      <c r="O246" s="331">
        <v>45884</v>
      </c>
      <c r="P246" s="83">
        <f t="shared" si="38"/>
        <v>33</v>
      </c>
      <c r="Q246" s="83">
        <v>2025</v>
      </c>
      <c r="R246" s="39" t="str">
        <f t="shared" si="47"/>
        <v>Sim</v>
      </c>
      <c r="S246" s="84">
        <f t="shared" si="48"/>
        <v>2.2600000000000002E-2</v>
      </c>
      <c r="T246" s="85">
        <f t="shared" si="49"/>
        <v>1</v>
      </c>
      <c r="U246" s="86"/>
    </row>
    <row r="247" spans="1:21" s="58" customFormat="1" ht="37.5" customHeight="1" x14ac:dyDescent="0.35">
      <c r="A247" s="310" t="s">
        <v>81</v>
      </c>
      <c r="B247" s="310" t="s">
        <v>1011</v>
      </c>
      <c r="C247" s="337" t="s">
        <v>1010</v>
      </c>
      <c r="D247" s="539" t="s">
        <v>1496</v>
      </c>
      <c r="E247" s="339" t="s">
        <v>1812</v>
      </c>
      <c r="F247" s="87" t="str">
        <f t="shared" si="45"/>
        <v>P31-PPGMII-P31-CAM-[2027811849]-0659/2025</v>
      </c>
      <c r="G247" s="97" t="s">
        <v>777</v>
      </c>
      <c r="H247" s="89" t="s">
        <v>778</v>
      </c>
      <c r="I247" s="340">
        <v>388.27</v>
      </c>
      <c r="J247" s="90">
        <f t="shared" si="46"/>
        <v>0.38827</v>
      </c>
      <c r="K247" s="82">
        <v>1</v>
      </c>
      <c r="L247" s="82" t="s">
        <v>2191</v>
      </c>
      <c r="M247" s="521">
        <v>45880</v>
      </c>
      <c r="N247" s="83">
        <v>33</v>
      </c>
      <c r="O247" s="438">
        <v>45881</v>
      </c>
      <c r="P247" s="83">
        <f t="shared" si="38"/>
        <v>33</v>
      </c>
      <c r="Q247" s="92">
        <v>2025</v>
      </c>
      <c r="R247" s="93" t="str">
        <f t="shared" si="47"/>
        <v>Sim</v>
      </c>
      <c r="S247" s="94">
        <f t="shared" si="48"/>
        <v>0.38827</v>
      </c>
      <c r="T247" s="95">
        <f t="shared" si="49"/>
        <v>1</v>
      </c>
      <c r="U247" s="96"/>
    </row>
    <row r="248" spans="1:21" s="58" customFormat="1" ht="37.5" customHeight="1" x14ac:dyDescent="0.35">
      <c r="A248" s="310" t="s">
        <v>81</v>
      </c>
      <c r="B248" s="310" t="s">
        <v>1011</v>
      </c>
      <c r="C248" s="337"/>
      <c r="D248" s="539" t="s">
        <v>1496</v>
      </c>
      <c r="E248" s="339" t="s">
        <v>1813</v>
      </c>
      <c r="F248" s="2" t="str">
        <f t="shared" si="45"/>
        <v>P31-PPGMII-P31-CAM--0659/2025</v>
      </c>
      <c r="G248" s="98" t="s">
        <v>777</v>
      </c>
      <c r="H248" s="80" t="s">
        <v>778</v>
      </c>
      <c r="I248" s="340">
        <v>122.45</v>
      </c>
      <c r="J248" s="81">
        <f t="shared" si="46"/>
        <v>0.12245</v>
      </c>
      <c r="K248" s="82">
        <v>1</v>
      </c>
      <c r="L248" s="82" t="s">
        <v>2191</v>
      </c>
      <c r="M248" s="24">
        <v>45885</v>
      </c>
      <c r="N248" s="83">
        <v>33</v>
      </c>
      <c r="O248" s="331">
        <v>45884</v>
      </c>
      <c r="P248" s="83">
        <f t="shared" si="38"/>
        <v>33</v>
      </c>
      <c r="Q248" s="83">
        <v>2025</v>
      </c>
      <c r="R248" s="39" t="str">
        <f t="shared" si="47"/>
        <v>Sim</v>
      </c>
      <c r="S248" s="84">
        <f t="shared" si="48"/>
        <v>0.12245</v>
      </c>
      <c r="T248" s="85">
        <f t="shared" si="49"/>
        <v>1</v>
      </c>
      <c r="U248" s="86"/>
    </row>
    <row r="249" spans="1:21" s="58" customFormat="1" ht="37.5" customHeight="1" x14ac:dyDescent="0.35">
      <c r="A249" s="310" t="s">
        <v>81</v>
      </c>
      <c r="B249" s="310" t="s">
        <v>1011</v>
      </c>
      <c r="C249" s="337"/>
      <c r="D249" s="539" t="s">
        <v>1496</v>
      </c>
      <c r="E249" s="339" t="s">
        <v>1814</v>
      </c>
      <c r="F249" s="87" t="str">
        <f t="shared" si="45"/>
        <v>P31-PPGMII-P31-CAM--0659/2025</v>
      </c>
      <c r="G249" s="97" t="s">
        <v>777</v>
      </c>
      <c r="H249" s="89" t="s">
        <v>778</v>
      </c>
      <c r="I249" s="340">
        <v>440.28000000000003</v>
      </c>
      <c r="J249" s="90">
        <f t="shared" si="46"/>
        <v>0.44028</v>
      </c>
      <c r="K249" s="82">
        <v>1</v>
      </c>
      <c r="L249" s="82" t="s">
        <v>2191</v>
      </c>
      <c r="M249" s="24">
        <v>45885</v>
      </c>
      <c r="N249" s="83">
        <v>33</v>
      </c>
      <c r="O249" s="331">
        <v>45884</v>
      </c>
      <c r="P249" s="83">
        <f t="shared" si="38"/>
        <v>33</v>
      </c>
      <c r="Q249" s="92">
        <v>2025</v>
      </c>
      <c r="R249" s="93" t="str">
        <f t="shared" si="47"/>
        <v>Sim</v>
      </c>
      <c r="S249" s="94">
        <f t="shared" si="48"/>
        <v>0.44028</v>
      </c>
      <c r="T249" s="95">
        <f t="shared" si="49"/>
        <v>1</v>
      </c>
      <c r="U249" s="96"/>
    </row>
    <row r="250" spans="1:21" s="58" customFormat="1" ht="37.5" customHeight="1" x14ac:dyDescent="0.35">
      <c r="A250" s="310" t="s">
        <v>81</v>
      </c>
      <c r="B250" s="310" t="s">
        <v>1011</v>
      </c>
      <c r="C250" s="337"/>
      <c r="D250" s="539" t="s">
        <v>1496</v>
      </c>
      <c r="E250" s="339" t="s">
        <v>1815</v>
      </c>
      <c r="F250" s="2" t="str">
        <f t="shared" si="45"/>
        <v>P31-PPGMII-P31-CAM--0659/2025</v>
      </c>
      <c r="G250" s="98" t="s">
        <v>777</v>
      </c>
      <c r="H250" s="80" t="s">
        <v>778</v>
      </c>
      <c r="I250" s="340">
        <v>125.86</v>
      </c>
      <c r="J250" s="81">
        <f t="shared" si="46"/>
        <v>0.12586</v>
      </c>
      <c r="K250" s="82">
        <v>1</v>
      </c>
      <c r="L250" s="82" t="s">
        <v>2191</v>
      </c>
      <c r="M250" s="24">
        <v>45885</v>
      </c>
      <c r="N250" s="83">
        <v>33</v>
      </c>
      <c r="O250" s="331"/>
      <c r="P250" s="83" t="str">
        <f t="shared" si="38"/>
        <v/>
      </c>
      <c r="Q250" s="104">
        <v>2025</v>
      </c>
      <c r="R250" s="105" t="str">
        <f t="shared" si="47"/>
        <v>Não</v>
      </c>
      <c r="S250" s="106">
        <f t="shared" si="48"/>
        <v>0</v>
      </c>
      <c r="T250" s="107">
        <f t="shared" si="49"/>
        <v>0</v>
      </c>
      <c r="U250" s="108" t="s">
        <v>2465</v>
      </c>
    </row>
    <row r="251" spans="1:21" s="58" customFormat="1" ht="37.5" customHeight="1" x14ac:dyDescent="0.35">
      <c r="A251" s="310" t="s">
        <v>81</v>
      </c>
      <c r="B251" s="310" t="s">
        <v>1011</v>
      </c>
      <c r="C251" s="337"/>
      <c r="D251" s="539" t="s">
        <v>1496</v>
      </c>
      <c r="E251" s="339" t="s">
        <v>1816</v>
      </c>
      <c r="F251" s="87" t="str">
        <f t="shared" si="45"/>
        <v>P31-PPGMII-P31-CAM--0659/2025</v>
      </c>
      <c r="G251" s="97" t="s">
        <v>777</v>
      </c>
      <c r="H251" s="89" t="s">
        <v>778</v>
      </c>
      <c r="I251" s="340">
        <v>198.27</v>
      </c>
      <c r="J251" s="90">
        <f t="shared" si="46"/>
        <v>0.19827</v>
      </c>
      <c r="K251" s="82">
        <v>1</v>
      </c>
      <c r="L251" s="82" t="s">
        <v>2191</v>
      </c>
      <c r="M251" s="24">
        <v>45885</v>
      </c>
      <c r="N251" s="83">
        <v>33</v>
      </c>
      <c r="O251" s="331"/>
      <c r="P251" s="83" t="str">
        <f t="shared" si="38"/>
        <v/>
      </c>
      <c r="Q251" s="92">
        <v>2025</v>
      </c>
      <c r="R251" s="39" t="str">
        <f t="shared" si="47"/>
        <v>Não</v>
      </c>
      <c r="S251" s="84">
        <f t="shared" si="48"/>
        <v>0</v>
      </c>
      <c r="T251" s="85">
        <f t="shared" si="49"/>
        <v>0</v>
      </c>
      <c r="U251" s="86" t="s">
        <v>2465</v>
      </c>
    </row>
    <row r="252" spans="1:21" s="58" customFormat="1" ht="37.5" customHeight="1" x14ac:dyDescent="0.35">
      <c r="A252" s="310" t="s">
        <v>81</v>
      </c>
      <c r="B252" s="310" t="s">
        <v>1011</v>
      </c>
      <c r="C252" s="337"/>
      <c r="D252" s="539" t="s">
        <v>1496</v>
      </c>
      <c r="E252" s="339" t="s">
        <v>1817</v>
      </c>
      <c r="F252" s="2" t="str">
        <f t="shared" si="45"/>
        <v>P31-PPGMII-P31-CAM--0659/2025</v>
      </c>
      <c r="G252" s="98" t="s">
        <v>777</v>
      </c>
      <c r="H252" s="80" t="s">
        <v>778</v>
      </c>
      <c r="I252" s="340">
        <v>63.24</v>
      </c>
      <c r="J252" s="81">
        <f t="shared" si="46"/>
        <v>6.3240000000000005E-2</v>
      </c>
      <c r="K252" s="82">
        <v>1</v>
      </c>
      <c r="L252" s="82" t="s">
        <v>2191</v>
      </c>
      <c r="M252" s="24">
        <v>45885</v>
      </c>
      <c r="N252" s="83">
        <v>33</v>
      </c>
      <c r="O252" s="331"/>
      <c r="P252" s="83" t="str">
        <f t="shared" si="38"/>
        <v/>
      </c>
      <c r="Q252" s="92">
        <v>2025</v>
      </c>
      <c r="R252" s="93" t="str">
        <f t="shared" si="47"/>
        <v>Não</v>
      </c>
      <c r="S252" s="94">
        <f t="shared" si="48"/>
        <v>0</v>
      </c>
      <c r="T252" s="95">
        <f t="shared" si="49"/>
        <v>0</v>
      </c>
      <c r="U252" s="96" t="s">
        <v>2465</v>
      </c>
    </row>
    <row r="253" spans="1:21" s="58" customFormat="1" ht="37.5" customHeight="1" x14ac:dyDescent="0.35">
      <c r="A253" s="310" t="s">
        <v>81</v>
      </c>
      <c r="B253" s="310" t="s">
        <v>1011</v>
      </c>
      <c r="C253" s="337"/>
      <c r="D253" s="539" t="s">
        <v>1496</v>
      </c>
      <c r="E253" s="339" t="s">
        <v>1818</v>
      </c>
      <c r="F253" s="2" t="str">
        <f t="shared" si="45"/>
        <v>P31-PPGMII-P31-CAM--0659/2025</v>
      </c>
      <c r="G253" s="98" t="s">
        <v>777</v>
      </c>
      <c r="H253" s="80" t="s">
        <v>778</v>
      </c>
      <c r="I253" s="340">
        <v>2.2999999999999998</v>
      </c>
      <c r="J253" s="81">
        <f t="shared" si="46"/>
        <v>2.3E-3</v>
      </c>
      <c r="K253" s="82">
        <v>1</v>
      </c>
      <c r="L253" s="82" t="s">
        <v>2191</v>
      </c>
      <c r="M253" s="24">
        <v>45885</v>
      </c>
      <c r="N253" s="83">
        <v>33</v>
      </c>
      <c r="O253" s="331">
        <v>45884</v>
      </c>
      <c r="P253" s="83">
        <f t="shared" ref="P253:P316" si="50">IF(O253="","",WEEKNUM(O253,21))</f>
        <v>33</v>
      </c>
      <c r="Q253" s="83">
        <v>2025</v>
      </c>
      <c r="R253" s="39" t="str">
        <f t="shared" si="47"/>
        <v>Sim</v>
      </c>
      <c r="S253" s="84">
        <f t="shared" si="48"/>
        <v>2.3E-3</v>
      </c>
      <c r="T253" s="85">
        <f t="shared" si="49"/>
        <v>1</v>
      </c>
      <c r="U253" s="86"/>
    </row>
    <row r="254" spans="1:21" s="58" customFormat="1" ht="37.5" customHeight="1" x14ac:dyDescent="0.35">
      <c r="A254" s="310" t="s">
        <v>880</v>
      </c>
      <c r="B254" s="310" t="s">
        <v>83</v>
      </c>
      <c r="C254" s="337"/>
      <c r="D254" s="539" t="s">
        <v>1920</v>
      </c>
      <c r="E254" s="339" t="s">
        <v>1821</v>
      </c>
      <c r="F254" s="87" t="str">
        <f t="shared" si="45"/>
        <v>P52-PPGM-CAM--1602P/2024</v>
      </c>
      <c r="G254" s="97" t="s">
        <v>777</v>
      </c>
      <c r="H254" s="89" t="s">
        <v>778</v>
      </c>
      <c r="I254" s="340">
        <v>19.457000000000001</v>
      </c>
      <c r="J254" s="90">
        <f t="shared" si="46"/>
        <v>1.9457000000000002E-2</v>
      </c>
      <c r="K254" s="82">
        <v>1</v>
      </c>
      <c r="L254" s="82" t="s">
        <v>2191</v>
      </c>
      <c r="M254" s="24">
        <v>45885</v>
      </c>
      <c r="N254" s="83">
        <v>33</v>
      </c>
      <c r="O254" s="331"/>
      <c r="P254" s="83" t="str">
        <f t="shared" si="50"/>
        <v/>
      </c>
      <c r="Q254" s="92">
        <v>2025</v>
      </c>
      <c r="R254" s="93" t="str">
        <f t="shared" si="47"/>
        <v>Não</v>
      </c>
      <c r="S254" s="94">
        <f t="shared" si="48"/>
        <v>0</v>
      </c>
      <c r="T254" s="95">
        <f t="shared" si="49"/>
        <v>0</v>
      </c>
      <c r="U254" s="96" t="s">
        <v>2465</v>
      </c>
    </row>
    <row r="255" spans="1:21" s="58" customFormat="1" ht="37.5" customHeight="1" x14ac:dyDescent="0.35">
      <c r="A255" s="310" t="s">
        <v>557</v>
      </c>
      <c r="B255" s="310" t="s">
        <v>1012</v>
      </c>
      <c r="C255" s="337"/>
      <c r="D255" s="539" t="s">
        <v>1498</v>
      </c>
      <c r="E255" s="339" t="s">
        <v>1119</v>
      </c>
      <c r="F255" s="2" t="str">
        <f t="shared" si="45"/>
        <v>P62-PPGMII-P62-PAR--0623P/2024</v>
      </c>
      <c r="G255" s="98" t="s">
        <v>777</v>
      </c>
      <c r="H255" s="80" t="s">
        <v>778</v>
      </c>
      <c r="I255" s="340">
        <v>1.27</v>
      </c>
      <c r="J255" s="81">
        <f t="shared" si="46"/>
        <v>1.2700000000000001E-3</v>
      </c>
      <c r="K255" s="82">
        <v>1</v>
      </c>
      <c r="L255" s="82" t="s">
        <v>2191</v>
      </c>
      <c r="M255" s="481">
        <v>45880</v>
      </c>
      <c r="N255" s="83">
        <v>33</v>
      </c>
      <c r="O255" s="438">
        <v>45881</v>
      </c>
      <c r="P255" s="83">
        <f t="shared" si="50"/>
        <v>33</v>
      </c>
      <c r="Q255" s="83">
        <v>2025</v>
      </c>
      <c r="R255" s="39" t="str">
        <f t="shared" si="47"/>
        <v>Sim</v>
      </c>
      <c r="S255" s="84">
        <f t="shared" si="48"/>
        <v>1.2700000000000001E-3</v>
      </c>
      <c r="T255" s="85">
        <f t="shared" si="49"/>
        <v>1</v>
      </c>
      <c r="U255" s="86"/>
    </row>
    <row r="256" spans="1:21" s="58" customFormat="1" ht="37.5" customHeight="1" x14ac:dyDescent="0.35">
      <c r="A256" s="310" t="s">
        <v>557</v>
      </c>
      <c r="B256" s="310" t="s">
        <v>1012</v>
      </c>
      <c r="C256" s="337"/>
      <c r="D256" s="539" t="s">
        <v>1498</v>
      </c>
      <c r="E256" s="339" t="s">
        <v>1823</v>
      </c>
      <c r="F256" s="87" t="str">
        <f t="shared" si="45"/>
        <v>P62-PPGMII-P62-PAR--0623P/2024</v>
      </c>
      <c r="G256" s="97" t="s">
        <v>777</v>
      </c>
      <c r="H256" s="89" t="s">
        <v>778</v>
      </c>
      <c r="I256" s="340">
        <v>4.9800000000000004</v>
      </c>
      <c r="J256" s="90">
        <f t="shared" si="46"/>
        <v>4.9800000000000001E-3</v>
      </c>
      <c r="K256" s="82">
        <v>1</v>
      </c>
      <c r="L256" s="82" t="s">
        <v>2191</v>
      </c>
      <c r="M256" s="481">
        <v>45880</v>
      </c>
      <c r="N256" s="83">
        <v>33</v>
      </c>
      <c r="O256" s="331">
        <v>45880</v>
      </c>
      <c r="P256" s="83">
        <f t="shared" si="50"/>
        <v>33</v>
      </c>
      <c r="Q256" s="92">
        <v>2025</v>
      </c>
      <c r="R256" s="93" t="str">
        <f t="shared" si="47"/>
        <v>Sim</v>
      </c>
      <c r="S256" s="94">
        <f t="shared" si="48"/>
        <v>4.9800000000000001E-3</v>
      </c>
      <c r="T256" s="95">
        <f t="shared" si="49"/>
        <v>1</v>
      </c>
      <c r="U256" s="96"/>
    </row>
    <row r="257" spans="1:21" s="58" customFormat="1" ht="37.5" customHeight="1" x14ac:dyDescent="0.35">
      <c r="A257" s="310" t="s">
        <v>557</v>
      </c>
      <c r="B257" s="310" t="s">
        <v>2050</v>
      </c>
      <c r="C257" s="337"/>
      <c r="D257" s="539" t="s">
        <v>1921</v>
      </c>
      <c r="E257" s="339" t="s">
        <v>1824</v>
      </c>
      <c r="F257" s="2" t="str">
        <f t="shared" si="45"/>
        <v>P62-PPGMII-P62-CAM--1924P/2024</v>
      </c>
      <c r="G257" s="98" t="s">
        <v>777</v>
      </c>
      <c r="H257" s="80" t="s">
        <v>778</v>
      </c>
      <c r="I257" s="340">
        <v>19.552</v>
      </c>
      <c r="J257" s="81">
        <f t="shared" si="46"/>
        <v>1.9552E-2</v>
      </c>
      <c r="K257" s="82">
        <v>1</v>
      </c>
      <c r="L257" s="82" t="s">
        <v>2191</v>
      </c>
      <c r="M257" s="24">
        <v>45885</v>
      </c>
      <c r="N257" s="83">
        <v>33</v>
      </c>
      <c r="O257" s="331"/>
      <c r="P257" s="83" t="str">
        <f t="shared" si="50"/>
        <v/>
      </c>
      <c r="Q257" s="83">
        <v>2025</v>
      </c>
      <c r="R257" s="39" t="str">
        <f t="shared" si="47"/>
        <v>Não</v>
      </c>
      <c r="S257" s="84">
        <f t="shared" si="48"/>
        <v>0</v>
      </c>
      <c r="T257" s="85">
        <f t="shared" si="49"/>
        <v>0</v>
      </c>
      <c r="U257" s="86" t="s">
        <v>2465</v>
      </c>
    </row>
    <row r="258" spans="1:21" s="58" customFormat="1" ht="37.5" customHeight="1" x14ac:dyDescent="0.35">
      <c r="A258" s="310" t="s">
        <v>557</v>
      </c>
      <c r="B258" s="310" t="s">
        <v>2050</v>
      </c>
      <c r="C258" s="337"/>
      <c r="D258" s="539" t="s">
        <v>1921</v>
      </c>
      <c r="E258" s="339" t="s">
        <v>1825</v>
      </c>
      <c r="F258" s="87" t="str">
        <f t="shared" si="45"/>
        <v>P62-PPGMII-P62-CAM--1924P/2024</v>
      </c>
      <c r="G258" s="97" t="s">
        <v>777</v>
      </c>
      <c r="H258" s="89" t="s">
        <v>778</v>
      </c>
      <c r="I258" s="340">
        <v>2.72</v>
      </c>
      <c r="J258" s="90">
        <f t="shared" si="46"/>
        <v>2.7200000000000002E-3</v>
      </c>
      <c r="K258" s="82">
        <v>1</v>
      </c>
      <c r="L258" s="82" t="s">
        <v>2191</v>
      </c>
      <c r="M258" s="24">
        <v>45885</v>
      </c>
      <c r="N258" s="83">
        <v>33</v>
      </c>
      <c r="O258" s="331"/>
      <c r="P258" s="83" t="str">
        <f t="shared" si="50"/>
        <v/>
      </c>
      <c r="Q258" s="83">
        <v>2025</v>
      </c>
      <c r="R258" s="39" t="str">
        <f t="shared" si="47"/>
        <v>Não</v>
      </c>
      <c r="S258" s="84">
        <f t="shared" si="48"/>
        <v>0</v>
      </c>
      <c r="T258" s="85">
        <f t="shared" si="49"/>
        <v>0</v>
      </c>
      <c r="U258" s="86" t="s">
        <v>2465</v>
      </c>
    </row>
    <row r="259" spans="1:21" s="58" customFormat="1" ht="37.5" customHeight="1" x14ac:dyDescent="0.35">
      <c r="A259" s="310" t="s">
        <v>81</v>
      </c>
      <c r="B259" s="310" t="s">
        <v>1011</v>
      </c>
      <c r="C259" s="337"/>
      <c r="D259" s="539" t="s">
        <v>1922</v>
      </c>
      <c r="E259" s="339" t="s">
        <v>1827</v>
      </c>
      <c r="F259" s="2" t="str">
        <f t="shared" si="45"/>
        <v>P31-PPGMII-P31-CAM--0084P/2025</v>
      </c>
      <c r="G259" s="98" t="s">
        <v>777</v>
      </c>
      <c r="H259" s="80" t="s">
        <v>778</v>
      </c>
      <c r="I259" s="340">
        <v>313.17399999999998</v>
      </c>
      <c r="J259" s="81">
        <f t="shared" si="46"/>
        <v>0.31317399999999995</v>
      </c>
      <c r="K259" s="82">
        <v>1</v>
      </c>
      <c r="L259" s="82" t="s">
        <v>2191</v>
      </c>
      <c r="M259" s="24">
        <v>45885</v>
      </c>
      <c r="N259" s="83">
        <v>33</v>
      </c>
      <c r="O259" s="331">
        <v>45884</v>
      </c>
      <c r="P259" s="83">
        <f t="shared" si="50"/>
        <v>33</v>
      </c>
      <c r="Q259" s="92">
        <v>2025</v>
      </c>
      <c r="R259" s="93" t="str">
        <f t="shared" si="47"/>
        <v>Sim</v>
      </c>
      <c r="S259" s="94">
        <f t="shared" si="48"/>
        <v>0.31317399999999995</v>
      </c>
      <c r="T259" s="95">
        <f t="shared" si="49"/>
        <v>1</v>
      </c>
      <c r="U259" s="96"/>
    </row>
    <row r="260" spans="1:21" s="58" customFormat="1" ht="37.5" customHeight="1" x14ac:dyDescent="0.35">
      <c r="A260" s="310" t="s">
        <v>81</v>
      </c>
      <c r="B260" s="310" t="s">
        <v>1011</v>
      </c>
      <c r="C260" s="337"/>
      <c r="D260" s="539" t="s">
        <v>1922</v>
      </c>
      <c r="E260" s="339" t="s">
        <v>1828</v>
      </c>
      <c r="F260" s="2" t="str">
        <f t="shared" si="45"/>
        <v>P31-PPGMII-P31-CAM--0084P/2025</v>
      </c>
      <c r="G260" s="98" t="s">
        <v>777</v>
      </c>
      <c r="H260" s="80" t="s">
        <v>778</v>
      </c>
      <c r="I260" s="340">
        <v>710.84</v>
      </c>
      <c r="J260" s="81">
        <f t="shared" si="46"/>
        <v>0.71084000000000003</v>
      </c>
      <c r="K260" s="82">
        <v>1</v>
      </c>
      <c r="L260" s="82" t="s">
        <v>2191</v>
      </c>
      <c r="M260" s="24">
        <v>45885</v>
      </c>
      <c r="N260" s="83">
        <v>33</v>
      </c>
      <c r="O260" s="331"/>
      <c r="P260" s="83" t="str">
        <f t="shared" si="50"/>
        <v/>
      </c>
      <c r="Q260" s="83">
        <v>2025</v>
      </c>
      <c r="R260" s="39" t="str">
        <f t="shared" si="47"/>
        <v>Não</v>
      </c>
      <c r="S260" s="84">
        <f t="shared" si="48"/>
        <v>0</v>
      </c>
      <c r="T260" s="85">
        <f t="shared" si="49"/>
        <v>0</v>
      </c>
      <c r="U260" s="86" t="s">
        <v>2465</v>
      </c>
    </row>
    <row r="261" spans="1:21" s="58" customFormat="1" ht="37.5" customHeight="1" x14ac:dyDescent="0.35">
      <c r="A261" s="310" t="s">
        <v>557</v>
      </c>
      <c r="B261" s="310" t="s">
        <v>2050</v>
      </c>
      <c r="C261" s="337"/>
      <c r="D261" s="539" t="s">
        <v>1924</v>
      </c>
      <c r="E261" s="339" t="s">
        <v>1831</v>
      </c>
      <c r="F261" s="87" t="str">
        <f t="shared" si="45"/>
        <v>P62-PPGMII-P62-CAM--2031P/2024</v>
      </c>
      <c r="G261" s="97" t="s">
        <v>777</v>
      </c>
      <c r="H261" s="89" t="s">
        <v>778</v>
      </c>
      <c r="I261" s="340">
        <v>53.29</v>
      </c>
      <c r="J261" s="90">
        <f t="shared" si="46"/>
        <v>5.3289999999999997E-2</v>
      </c>
      <c r="K261" s="82">
        <v>1</v>
      </c>
      <c r="L261" s="82" t="s">
        <v>2191</v>
      </c>
      <c r="M261" s="24">
        <v>45885</v>
      </c>
      <c r="N261" s="83">
        <v>33</v>
      </c>
      <c r="O261" s="331">
        <v>45884</v>
      </c>
      <c r="P261" s="83">
        <f t="shared" si="50"/>
        <v>33</v>
      </c>
      <c r="Q261" s="92">
        <v>2025</v>
      </c>
      <c r="R261" s="93" t="str">
        <f t="shared" si="47"/>
        <v>Sim</v>
      </c>
      <c r="S261" s="94">
        <f t="shared" si="48"/>
        <v>5.3289999999999997E-2</v>
      </c>
      <c r="T261" s="95">
        <f t="shared" si="49"/>
        <v>1</v>
      </c>
      <c r="U261" s="96"/>
    </row>
    <row r="262" spans="1:21" s="58" customFormat="1" ht="37.5" customHeight="1" x14ac:dyDescent="0.35">
      <c r="A262" s="310" t="s">
        <v>281</v>
      </c>
      <c r="B262" s="310" t="s">
        <v>1012</v>
      </c>
      <c r="C262" s="337"/>
      <c r="D262" s="539" t="s">
        <v>1505</v>
      </c>
      <c r="E262" s="339" t="s">
        <v>1836</v>
      </c>
      <c r="F262" s="2" t="str">
        <f t="shared" si="45"/>
        <v>P54-PPGMII-P62-PAR--0677P/2025</v>
      </c>
      <c r="G262" s="98" t="s">
        <v>777</v>
      </c>
      <c r="H262" s="80" t="s">
        <v>778</v>
      </c>
      <c r="I262" s="340">
        <v>215.08799999999999</v>
      </c>
      <c r="J262" s="81">
        <f t="shared" si="46"/>
        <v>0.215088</v>
      </c>
      <c r="K262" s="82">
        <v>1</v>
      </c>
      <c r="L262" s="82" t="s">
        <v>2191</v>
      </c>
      <c r="M262" s="481">
        <v>45880</v>
      </c>
      <c r="N262" s="83">
        <v>33</v>
      </c>
      <c r="O262" s="438">
        <v>45881</v>
      </c>
      <c r="P262" s="83">
        <f t="shared" si="50"/>
        <v>33</v>
      </c>
      <c r="Q262" s="83">
        <v>2025</v>
      </c>
      <c r="R262" s="39" t="str">
        <f t="shared" si="47"/>
        <v>Sim</v>
      </c>
      <c r="S262" s="84">
        <f t="shared" si="48"/>
        <v>0.215088</v>
      </c>
      <c r="T262" s="85">
        <f t="shared" si="49"/>
        <v>1</v>
      </c>
      <c r="U262" s="86"/>
    </row>
    <row r="263" spans="1:21" s="58" customFormat="1" ht="37.5" customHeight="1" x14ac:dyDescent="0.35">
      <c r="A263" s="310" t="s">
        <v>557</v>
      </c>
      <c r="B263" s="310" t="s">
        <v>1012</v>
      </c>
      <c r="C263" s="337"/>
      <c r="D263" s="539" t="s">
        <v>1506</v>
      </c>
      <c r="E263" s="339" t="s">
        <v>1193</v>
      </c>
      <c r="F263" s="87" t="str">
        <f t="shared" si="45"/>
        <v>P62-PPGMII-P62-PAR--1149P/2024</v>
      </c>
      <c r="G263" s="97" t="s">
        <v>777</v>
      </c>
      <c r="H263" s="89" t="s">
        <v>778</v>
      </c>
      <c r="I263" s="340">
        <v>92.6</v>
      </c>
      <c r="J263" s="90">
        <f t="shared" si="46"/>
        <v>9.2599999999999988E-2</v>
      </c>
      <c r="K263" s="82">
        <v>1</v>
      </c>
      <c r="L263" s="82" t="s">
        <v>2191</v>
      </c>
      <c r="M263" s="481">
        <v>45880</v>
      </c>
      <c r="N263" s="83">
        <v>33</v>
      </c>
      <c r="O263" s="438">
        <v>45881</v>
      </c>
      <c r="P263" s="83">
        <f t="shared" si="50"/>
        <v>33</v>
      </c>
      <c r="Q263" s="92">
        <v>2025</v>
      </c>
      <c r="R263" s="93" t="str">
        <f t="shared" si="47"/>
        <v>Sim</v>
      </c>
      <c r="S263" s="94">
        <f t="shared" si="48"/>
        <v>9.2599999999999988E-2</v>
      </c>
      <c r="T263" s="95">
        <f t="shared" si="49"/>
        <v>1</v>
      </c>
      <c r="U263" s="96"/>
    </row>
    <row r="264" spans="1:21" s="58" customFormat="1" ht="37.5" customHeight="1" x14ac:dyDescent="0.35">
      <c r="A264" s="310" t="s">
        <v>557</v>
      </c>
      <c r="B264" s="310" t="s">
        <v>1012</v>
      </c>
      <c r="C264" s="337"/>
      <c r="D264" s="539" t="s">
        <v>1929</v>
      </c>
      <c r="E264" s="339" t="s">
        <v>1841</v>
      </c>
      <c r="F264" s="2" t="str">
        <f t="shared" si="45"/>
        <v>P62-PPGMII-P62-PAR--0261/2025</v>
      </c>
      <c r="G264" s="98" t="s">
        <v>777</v>
      </c>
      <c r="H264" s="80" t="s">
        <v>778</v>
      </c>
      <c r="I264" s="340">
        <v>259.12</v>
      </c>
      <c r="J264" s="81">
        <f t="shared" si="46"/>
        <v>0.25912000000000002</v>
      </c>
      <c r="K264" s="82">
        <v>1</v>
      </c>
      <c r="L264" s="82" t="s">
        <v>2191</v>
      </c>
      <c r="M264" s="481">
        <v>45880</v>
      </c>
      <c r="N264" s="83">
        <v>33</v>
      </c>
      <c r="O264" s="331">
        <v>45880</v>
      </c>
      <c r="P264" s="83">
        <f t="shared" si="50"/>
        <v>33</v>
      </c>
      <c r="Q264" s="83">
        <v>2025</v>
      </c>
      <c r="R264" s="39" t="str">
        <f t="shared" si="47"/>
        <v>Sim</v>
      </c>
      <c r="S264" s="84">
        <f t="shared" si="48"/>
        <v>0.25912000000000002</v>
      </c>
      <c r="T264" s="85">
        <f t="shared" si="49"/>
        <v>1</v>
      </c>
      <c r="U264" s="86"/>
    </row>
    <row r="265" spans="1:21" s="58" customFormat="1" ht="37.5" customHeight="1" x14ac:dyDescent="0.35">
      <c r="A265" s="310" t="s">
        <v>557</v>
      </c>
      <c r="B265" s="310" t="s">
        <v>1012</v>
      </c>
      <c r="C265" s="337"/>
      <c r="D265" s="539" t="s">
        <v>1929</v>
      </c>
      <c r="E265" s="339" t="s">
        <v>1842</v>
      </c>
      <c r="F265" s="87" t="str">
        <f t="shared" si="45"/>
        <v>P62-PPGMII-P62-PAR--0261/2025</v>
      </c>
      <c r="G265" s="97" t="s">
        <v>777</v>
      </c>
      <c r="H265" s="89" t="s">
        <v>778</v>
      </c>
      <c r="I265" s="340">
        <v>14.07</v>
      </c>
      <c r="J265" s="90">
        <f t="shared" si="46"/>
        <v>1.4070000000000001E-2</v>
      </c>
      <c r="K265" s="82">
        <v>1</v>
      </c>
      <c r="L265" s="82" t="s">
        <v>2191</v>
      </c>
      <c r="M265" s="481">
        <v>45880</v>
      </c>
      <c r="N265" s="83">
        <v>33</v>
      </c>
      <c r="O265" s="331">
        <v>45880</v>
      </c>
      <c r="P265" s="83">
        <f t="shared" si="50"/>
        <v>33</v>
      </c>
      <c r="Q265" s="92">
        <v>2025</v>
      </c>
      <c r="R265" s="93" t="str">
        <f t="shared" si="47"/>
        <v>Sim</v>
      </c>
      <c r="S265" s="94">
        <f t="shared" si="48"/>
        <v>1.4070000000000001E-2</v>
      </c>
      <c r="T265" s="95">
        <f t="shared" si="49"/>
        <v>1</v>
      </c>
      <c r="U265" s="96"/>
    </row>
    <row r="266" spans="1:21" s="58" customFormat="1" ht="37.5" customHeight="1" x14ac:dyDescent="0.35">
      <c r="A266" s="310" t="s">
        <v>557</v>
      </c>
      <c r="B266" s="310" t="s">
        <v>1012</v>
      </c>
      <c r="C266" s="337"/>
      <c r="D266" s="539" t="s">
        <v>1510</v>
      </c>
      <c r="E266" s="339" t="s">
        <v>1844</v>
      </c>
      <c r="F266" s="2" t="str">
        <f t="shared" si="45"/>
        <v>P62-PPGMII-P62-PAR--0371P/2024</v>
      </c>
      <c r="G266" s="98" t="s">
        <v>777</v>
      </c>
      <c r="H266" s="80" t="s">
        <v>778</v>
      </c>
      <c r="I266" s="340">
        <v>227.01</v>
      </c>
      <c r="J266" s="81">
        <f t="shared" si="46"/>
        <v>0.22700999999999999</v>
      </c>
      <c r="K266" s="82">
        <v>1</v>
      </c>
      <c r="L266" s="82" t="s">
        <v>2191</v>
      </c>
      <c r="M266" s="481">
        <v>45880</v>
      </c>
      <c r="N266" s="83">
        <v>33</v>
      </c>
      <c r="O266" s="438">
        <v>45881</v>
      </c>
      <c r="P266" s="83">
        <f t="shared" si="50"/>
        <v>33</v>
      </c>
      <c r="Q266" s="83">
        <v>2025</v>
      </c>
      <c r="R266" s="39" t="str">
        <f t="shared" si="47"/>
        <v>Sim</v>
      </c>
      <c r="S266" s="84">
        <f t="shared" si="48"/>
        <v>0.22700999999999999</v>
      </c>
      <c r="T266" s="85">
        <f t="shared" si="49"/>
        <v>1</v>
      </c>
      <c r="U266" s="86"/>
    </row>
    <row r="267" spans="1:21" s="58" customFormat="1" ht="37.5" customHeight="1" x14ac:dyDescent="0.35">
      <c r="A267" s="310" t="s">
        <v>557</v>
      </c>
      <c r="B267" s="310" t="s">
        <v>1012</v>
      </c>
      <c r="C267" s="337"/>
      <c r="D267" s="539" t="s">
        <v>1512</v>
      </c>
      <c r="E267" s="339" t="s">
        <v>1849</v>
      </c>
      <c r="F267" s="87" t="str">
        <f t="shared" si="45"/>
        <v>P62-PPGMII-P62-PAR--0619P/2024</v>
      </c>
      <c r="G267" s="97" t="s">
        <v>777</v>
      </c>
      <c r="H267" s="89" t="s">
        <v>778</v>
      </c>
      <c r="I267" s="340">
        <v>34.061999999999998</v>
      </c>
      <c r="J267" s="90">
        <f t="shared" si="46"/>
        <v>3.4061999999999995E-2</v>
      </c>
      <c r="K267" s="82">
        <v>1</v>
      </c>
      <c r="L267" s="82" t="s">
        <v>2191</v>
      </c>
      <c r="M267" s="481">
        <v>45880</v>
      </c>
      <c r="N267" s="83">
        <v>33</v>
      </c>
      <c r="O267" s="438">
        <v>45881</v>
      </c>
      <c r="P267" s="83">
        <f t="shared" si="50"/>
        <v>33</v>
      </c>
      <c r="Q267" s="92">
        <v>2025</v>
      </c>
      <c r="R267" s="93" t="str">
        <f t="shared" si="47"/>
        <v>Sim</v>
      </c>
      <c r="S267" s="94">
        <f t="shared" si="48"/>
        <v>3.4061999999999995E-2</v>
      </c>
      <c r="T267" s="95">
        <f t="shared" si="49"/>
        <v>1</v>
      </c>
      <c r="U267" s="96"/>
    </row>
    <row r="268" spans="1:21" s="58" customFormat="1" ht="37.5" customHeight="1" x14ac:dyDescent="0.35">
      <c r="A268" s="310" t="s">
        <v>557</v>
      </c>
      <c r="B268" s="310" t="s">
        <v>1012</v>
      </c>
      <c r="C268" s="337"/>
      <c r="D268" s="539" t="s">
        <v>1512</v>
      </c>
      <c r="E268" s="339" t="s">
        <v>1850</v>
      </c>
      <c r="F268" s="2" t="str">
        <f t="shared" si="45"/>
        <v>P62-PPGMII-P62-PAR--0619P/2024</v>
      </c>
      <c r="G268" s="98" t="s">
        <v>777</v>
      </c>
      <c r="H268" s="80" t="s">
        <v>778</v>
      </c>
      <c r="I268" s="340">
        <v>98.643000000000001</v>
      </c>
      <c r="J268" s="81">
        <f t="shared" si="46"/>
        <v>9.8642999999999995E-2</v>
      </c>
      <c r="K268" s="82">
        <v>1</v>
      </c>
      <c r="L268" s="82" t="s">
        <v>2191</v>
      </c>
      <c r="M268" s="481">
        <v>45880</v>
      </c>
      <c r="N268" s="83">
        <v>33</v>
      </c>
      <c r="O268" s="438">
        <v>45881</v>
      </c>
      <c r="P268" s="83">
        <f t="shared" si="50"/>
        <v>33</v>
      </c>
      <c r="Q268" s="83">
        <v>2025</v>
      </c>
      <c r="R268" s="39" t="str">
        <f t="shared" si="47"/>
        <v>Sim</v>
      </c>
      <c r="S268" s="84">
        <f t="shared" si="48"/>
        <v>9.8642999999999995E-2</v>
      </c>
      <c r="T268" s="85">
        <f t="shared" si="49"/>
        <v>1</v>
      </c>
      <c r="U268" s="86"/>
    </row>
    <row r="269" spans="1:21" s="58" customFormat="1" ht="37.5" customHeight="1" x14ac:dyDescent="0.35">
      <c r="A269" s="310" t="s">
        <v>557</v>
      </c>
      <c r="B269" s="310" t="s">
        <v>1012</v>
      </c>
      <c r="C269" s="337"/>
      <c r="D269" s="539" t="s">
        <v>1512</v>
      </c>
      <c r="E269" s="338" t="s">
        <v>1851</v>
      </c>
      <c r="F269" s="87" t="str">
        <f t="shared" si="45"/>
        <v>P62-PPGMII-P62-PAR--0619P/2024</v>
      </c>
      <c r="G269" s="97" t="s">
        <v>777</v>
      </c>
      <c r="H269" s="89" t="s">
        <v>778</v>
      </c>
      <c r="I269" s="340">
        <v>36.372</v>
      </c>
      <c r="J269" s="90">
        <f t="shared" si="46"/>
        <v>3.6372000000000002E-2</v>
      </c>
      <c r="K269" s="82">
        <v>1</v>
      </c>
      <c r="L269" s="82" t="s">
        <v>2191</v>
      </c>
      <c r="M269" s="481">
        <v>45880</v>
      </c>
      <c r="N269" s="83">
        <v>33</v>
      </c>
      <c r="O269" s="438">
        <v>45881</v>
      </c>
      <c r="P269" s="83">
        <f t="shared" si="50"/>
        <v>33</v>
      </c>
      <c r="Q269" s="83">
        <v>2025</v>
      </c>
      <c r="R269" s="39" t="str">
        <f t="shared" si="47"/>
        <v>Sim</v>
      </c>
      <c r="S269" s="84">
        <f t="shared" si="48"/>
        <v>3.6372000000000002E-2</v>
      </c>
      <c r="T269" s="85">
        <f t="shared" si="49"/>
        <v>1</v>
      </c>
      <c r="U269" s="86"/>
    </row>
    <row r="270" spans="1:21" s="58" customFormat="1" ht="37.5" customHeight="1" x14ac:dyDescent="0.35">
      <c r="A270" s="310" t="s">
        <v>557</v>
      </c>
      <c r="B270" s="310" t="s">
        <v>1012</v>
      </c>
      <c r="C270" s="337"/>
      <c r="D270" s="539" t="s">
        <v>1512</v>
      </c>
      <c r="E270" s="338" t="s">
        <v>1852</v>
      </c>
      <c r="F270" s="2" t="str">
        <f t="shared" si="45"/>
        <v>P62-PPGMII-P62-PAR--0619P/2024</v>
      </c>
      <c r="G270" s="98" t="s">
        <v>777</v>
      </c>
      <c r="H270" s="80" t="s">
        <v>778</v>
      </c>
      <c r="I270" s="340">
        <v>34.107999999999997</v>
      </c>
      <c r="J270" s="81">
        <f t="shared" si="46"/>
        <v>3.4107999999999999E-2</v>
      </c>
      <c r="K270" s="82">
        <v>1</v>
      </c>
      <c r="L270" s="82" t="s">
        <v>2191</v>
      </c>
      <c r="M270" s="481">
        <v>45880</v>
      </c>
      <c r="N270" s="83">
        <v>33</v>
      </c>
      <c r="O270" s="331"/>
      <c r="P270" s="83" t="str">
        <f t="shared" si="50"/>
        <v/>
      </c>
      <c r="Q270" s="92">
        <v>2025</v>
      </c>
      <c r="R270" s="93" t="str">
        <f t="shared" si="47"/>
        <v>Não</v>
      </c>
      <c r="S270" s="94">
        <f t="shared" si="48"/>
        <v>0</v>
      </c>
      <c r="T270" s="95">
        <f t="shared" si="49"/>
        <v>0</v>
      </c>
      <c r="U270" s="96" t="s">
        <v>2465</v>
      </c>
    </row>
    <row r="271" spans="1:21" s="58" customFormat="1" ht="37.5" customHeight="1" x14ac:dyDescent="0.35">
      <c r="A271" s="310" t="s">
        <v>557</v>
      </c>
      <c r="B271" s="310" t="s">
        <v>1012</v>
      </c>
      <c r="C271" s="337"/>
      <c r="D271" s="539" t="s">
        <v>1932</v>
      </c>
      <c r="E271" s="338" t="s">
        <v>1853</v>
      </c>
      <c r="F271" s="2" t="str">
        <f t="shared" si="45"/>
        <v>P62-PPGMII-P62-PAR--0629P/2024</v>
      </c>
      <c r="G271" s="98" t="s">
        <v>777</v>
      </c>
      <c r="H271" s="80" t="s">
        <v>778</v>
      </c>
      <c r="I271" s="340">
        <v>792.19900000000007</v>
      </c>
      <c r="J271" s="81">
        <f t="shared" si="46"/>
        <v>0.7921990000000001</v>
      </c>
      <c r="K271" s="82">
        <v>1</v>
      </c>
      <c r="L271" s="82" t="s">
        <v>2191</v>
      </c>
      <c r="M271" s="24">
        <v>45885</v>
      </c>
      <c r="N271" s="83">
        <v>33</v>
      </c>
      <c r="O271" s="331">
        <v>45884</v>
      </c>
      <c r="P271" s="83">
        <f t="shared" si="50"/>
        <v>33</v>
      </c>
      <c r="Q271" s="83">
        <v>2025</v>
      </c>
      <c r="R271" s="39" t="str">
        <f t="shared" si="47"/>
        <v>Sim</v>
      </c>
      <c r="S271" s="84">
        <f t="shared" si="48"/>
        <v>0.7921990000000001</v>
      </c>
      <c r="T271" s="85">
        <f t="shared" si="49"/>
        <v>1</v>
      </c>
      <c r="U271" s="86"/>
    </row>
    <row r="272" spans="1:21" s="58" customFormat="1" ht="37.5" customHeight="1" x14ac:dyDescent="0.35">
      <c r="A272" s="310" t="s">
        <v>557</v>
      </c>
      <c r="B272" s="474" t="s">
        <v>1012</v>
      </c>
      <c r="C272" s="475"/>
      <c r="D272" s="539" t="s">
        <v>1515</v>
      </c>
      <c r="E272" s="477" t="s">
        <v>1855</v>
      </c>
      <c r="F272" s="87" t="str">
        <f t="shared" si="45"/>
        <v>P62-PPGMII-P62-PAR--0636/2025</v>
      </c>
      <c r="G272" s="97" t="s">
        <v>777</v>
      </c>
      <c r="H272" s="89" t="s">
        <v>778</v>
      </c>
      <c r="I272" s="340">
        <v>75.438999999999993</v>
      </c>
      <c r="J272" s="90">
        <f t="shared" si="46"/>
        <v>7.5438999999999992E-2</v>
      </c>
      <c r="K272" s="82">
        <v>1</v>
      </c>
      <c r="L272" s="82" t="s">
        <v>2191</v>
      </c>
      <c r="M272" s="481">
        <v>45880</v>
      </c>
      <c r="N272" s="83">
        <v>33</v>
      </c>
      <c r="O272" s="438">
        <v>45881</v>
      </c>
      <c r="P272" s="83">
        <f t="shared" si="50"/>
        <v>33</v>
      </c>
      <c r="Q272" s="92">
        <v>2025</v>
      </c>
      <c r="R272" s="93" t="str">
        <f t="shared" si="47"/>
        <v>Sim</v>
      </c>
      <c r="S272" s="94">
        <f t="shared" si="48"/>
        <v>7.5438999999999992E-2</v>
      </c>
      <c r="T272" s="95">
        <f t="shared" si="49"/>
        <v>1</v>
      </c>
      <c r="U272" s="96"/>
    </row>
    <row r="273" spans="1:21" s="58" customFormat="1" ht="37.5" customHeight="1" x14ac:dyDescent="0.35">
      <c r="A273" s="310" t="s">
        <v>557</v>
      </c>
      <c r="B273" s="310" t="s">
        <v>2192</v>
      </c>
      <c r="C273" s="326"/>
      <c r="D273" s="539" t="s">
        <v>1933</v>
      </c>
      <c r="E273" s="383" t="s">
        <v>1856</v>
      </c>
      <c r="F273" s="2" t="str">
        <f t="shared" si="45"/>
        <v>P62-PPGMII-P62--1153P/2024</v>
      </c>
      <c r="G273" s="98" t="s">
        <v>777</v>
      </c>
      <c r="H273" s="80" t="s">
        <v>778</v>
      </c>
      <c r="I273" s="340">
        <v>6.2690000000000001</v>
      </c>
      <c r="J273" s="81">
        <f t="shared" si="46"/>
        <v>6.2690000000000003E-3</v>
      </c>
      <c r="K273" s="82">
        <v>1</v>
      </c>
      <c r="L273" s="82" t="s">
        <v>2191</v>
      </c>
      <c r="M273" s="24">
        <v>45885</v>
      </c>
      <c r="N273" s="83">
        <v>33</v>
      </c>
      <c r="O273" s="331">
        <v>45884</v>
      </c>
      <c r="P273" s="83">
        <f t="shared" si="50"/>
        <v>33</v>
      </c>
      <c r="Q273" s="83">
        <v>2025</v>
      </c>
      <c r="R273" s="39" t="str">
        <f t="shared" si="47"/>
        <v>Sim</v>
      </c>
      <c r="S273" s="84">
        <f t="shared" si="48"/>
        <v>6.2690000000000003E-3</v>
      </c>
      <c r="T273" s="85">
        <f t="shared" si="49"/>
        <v>1</v>
      </c>
      <c r="U273" s="86"/>
    </row>
    <row r="274" spans="1:21" s="58" customFormat="1" ht="37.5" customHeight="1" x14ac:dyDescent="0.35">
      <c r="A274" s="310" t="s">
        <v>557</v>
      </c>
      <c r="B274" s="326" t="s">
        <v>1012</v>
      </c>
      <c r="C274" s="326"/>
      <c r="D274" s="539" t="s">
        <v>1516</v>
      </c>
      <c r="E274" s="383" t="s">
        <v>1857</v>
      </c>
      <c r="F274" s="87" t="str">
        <f t="shared" si="45"/>
        <v>P62-PPGMII-P62-PAR--1150P/2024</v>
      </c>
      <c r="G274" s="97" t="s">
        <v>777</v>
      </c>
      <c r="H274" s="89" t="s">
        <v>778</v>
      </c>
      <c r="I274" s="340">
        <v>119.515</v>
      </c>
      <c r="J274" s="90">
        <f t="shared" si="46"/>
        <v>0.119515</v>
      </c>
      <c r="K274" s="82">
        <v>1</v>
      </c>
      <c r="L274" s="82" t="s">
        <v>2191</v>
      </c>
      <c r="M274" s="481">
        <v>45880</v>
      </c>
      <c r="N274" s="83">
        <v>33</v>
      </c>
      <c r="O274" s="438">
        <v>45881</v>
      </c>
      <c r="P274" s="83">
        <f t="shared" si="50"/>
        <v>33</v>
      </c>
      <c r="Q274" s="92">
        <v>2025</v>
      </c>
      <c r="R274" s="93" t="str">
        <f t="shared" si="47"/>
        <v>Sim</v>
      </c>
      <c r="S274" s="94">
        <f t="shared" si="48"/>
        <v>0.119515</v>
      </c>
      <c r="T274" s="95">
        <f t="shared" si="49"/>
        <v>1</v>
      </c>
      <c r="U274" s="96"/>
    </row>
    <row r="275" spans="1:21" s="58" customFormat="1" ht="37.5" customHeight="1" x14ac:dyDescent="0.35">
      <c r="A275" s="310" t="s">
        <v>557</v>
      </c>
      <c r="B275" s="326" t="s">
        <v>1012</v>
      </c>
      <c r="C275" s="326"/>
      <c r="D275" s="539" t="s">
        <v>1517</v>
      </c>
      <c r="E275" s="383" t="s">
        <v>1858</v>
      </c>
      <c r="F275" s="2" t="str">
        <f t="shared" si="45"/>
        <v>P62-PPGMII-P62-PAR--1156P/2024</v>
      </c>
      <c r="G275" s="98" t="s">
        <v>777</v>
      </c>
      <c r="H275" s="80" t="s">
        <v>778</v>
      </c>
      <c r="I275" s="340">
        <v>77.92</v>
      </c>
      <c r="J275" s="81">
        <f t="shared" si="46"/>
        <v>7.7920000000000003E-2</v>
      </c>
      <c r="K275" s="82">
        <v>1</v>
      </c>
      <c r="L275" s="82" t="s">
        <v>2191</v>
      </c>
      <c r="M275" s="481">
        <v>45880</v>
      </c>
      <c r="N275" s="83">
        <v>33</v>
      </c>
      <c r="O275" s="438">
        <v>45881</v>
      </c>
      <c r="P275" s="83">
        <f t="shared" si="50"/>
        <v>33</v>
      </c>
      <c r="Q275" s="104">
        <v>2025</v>
      </c>
      <c r="R275" s="105" t="str">
        <f t="shared" si="47"/>
        <v>Sim</v>
      </c>
      <c r="S275" s="106">
        <f t="shared" si="48"/>
        <v>7.7920000000000003E-2</v>
      </c>
      <c r="T275" s="107">
        <f t="shared" si="49"/>
        <v>1</v>
      </c>
      <c r="U275" s="108"/>
    </row>
    <row r="276" spans="1:21" s="58" customFormat="1" ht="37.5" customHeight="1" x14ac:dyDescent="0.35">
      <c r="A276" s="310" t="s">
        <v>557</v>
      </c>
      <c r="B276" s="326" t="s">
        <v>1012</v>
      </c>
      <c r="C276" s="326"/>
      <c r="D276" s="539" t="s">
        <v>1518</v>
      </c>
      <c r="E276" s="383" t="s">
        <v>1859</v>
      </c>
      <c r="F276" s="87" t="str">
        <f t="shared" si="45"/>
        <v>P62-PPGMII-P62-PAR--0625P/2024</v>
      </c>
      <c r="G276" s="97" t="s">
        <v>777</v>
      </c>
      <c r="H276" s="89" t="s">
        <v>778</v>
      </c>
      <c r="I276" s="340">
        <v>33.573999999999998</v>
      </c>
      <c r="J276" s="90">
        <f t="shared" si="46"/>
        <v>3.3574E-2</v>
      </c>
      <c r="K276" s="82">
        <v>1</v>
      </c>
      <c r="L276" s="82" t="s">
        <v>2191</v>
      </c>
      <c r="M276" s="481">
        <v>45880</v>
      </c>
      <c r="N276" s="83">
        <v>33</v>
      </c>
      <c r="O276" s="438">
        <v>45881</v>
      </c>
      <c r="P276" s="83">
        <f t="shared" si="50"/>
        <v>33</v>
      </c>
      <c r="Q276" s="83">
        <v>2025</v>
      </c>
      <c r="R276" s="39" t="str">
        <f t="shared" si="47"/>
        <v>Sim</v>
      </c>
      <c r="S276" s="84">
        <f t="shared" si="48"/>
        <v>3.3574E-2</v>
      </c>
      <c r="T276" s="85">
        <f t="shared" si="49"/>
        <v>1</v>
      </c>
      <c r="U276" s="86"/>
    </row>
    <row r="277" spans="1:21" s="58" customFormat="1" ht="37.5" customHeight="1" x14ac:dyDescent="0.35">
      <c r="A277" s="310" t="s">
        <v>557</v>
      </c>
      <c r="B277" s="326" t="s">
        <v>1012</v>
      </c>
      <c r="C277" s="326"/>
      <c r="D277" s="539" t="s">
        <v>1935</v>
      </c>
      <c r="E277" s="383" t="s">
        <v>1861</v>
      </c>
      <c r="F277" s="2" t="str">
        <f t="shared" si="45"/>
        <v>P62-PPGMII-P62-PAR--1421P/2025</v>
      </c>
      <c r="G277" s="98" t="s">
        <v>777</v>
      </c>
      <c r="H277" s="80" t="s">
        <v>778</v>
      </c>
      <c r="I277" s="340">
        <v>175.85000000000002</v>
      </c>
      <c r="J277" s="81">
        <f t="shared" si="46"/>
        <v>0.17585000000000003</v>
      </c>
      <c r="K277" s="82">
        <v>1</v>
      </c>
      <c r="L277" s="82" t="s">
        <v>2191</v>
      </c>
      <c r="M277" s="24">
        <v>45885</v>
      </c>
      <c r="N277" s="83">
        <v>33</v>
      </c>
      <c r="O277" s="331">
        <v>45885</v>
      </c>
      <c r="P277" s="83">
        <f t="shared" si="50"/>
        <v>33</v>
      </c>
      <c r="Q277" s="92">
        <v>2025</v>
      </c>
      <c r="R277" s="93" t="str">
        <f t="shared" si="47"/>
        <v>Sim</v>
      </c>
      <c r="S277" s="94">
        <f t="shared" si="48"/>
        <v>0.17585000000000003</v>
      </c>
      <c r="T277" s="95">
        <f t="shared" si="49"/>
        <v>1</v>
      </c>
      <c r="U277" s="96"/>
    </row>
    <row r="278" spans="1:21" s="58" customFormat="1" ht="37.5" customHeight="1" x14ac:dyDescent="0.35">
      <c r="A278" s="310" t="s">
        <v>557</v>
      </c>
      <c r="B278" s="326" t="s">
        <v>1012</v>
      </c>
      <c r="C278" s="326"/>
      <c r="D278" s="539" t="s">
        <v>1935</v>
      </c>
      <c r="E278" s="383" t="s">
        <v>1862</v>
      </c>
      <c r="F278" s="2" t="str">
        <f t="shared" si="45"/>
        <v>P62-PPGMII-P62-PAR--1421P/2025</v>
      </c>
      <c r="G278" s="98" t="s">
        <v>777</v>
      </c>
      <c r="H278" s="80" t="s">
        <v>778</v>
      </c>
      <c r="I278" s="340">
        <v>2267.5709999999999</v>
      </c>
      <c r="J278" s="81">
        <f t="shared" si="46"/>
        <v>2.2675709999999998</v>
      </c>
      <c r="K278" s="82">
        <v>1</v>
      </c>
      <c r="L278" s="82" t="s">
        <v>2191</v>
      </c>
      <c r="M278" s="24">
        <v>45885</v>
      </c>
      <c r="N278" s="83">
        <v>33</v>
      </c>
      <c r="O278" s="331">
        <v>45885</v>
      </c>
      <c r="P278" s="83">
        <f t="shared" si="50"/>
        <v>33</v>
      </c>
      <c r="Q278" s="83">
        <v>2025</v>
      </c>
      <c r="R278" s="39" t="str">
        <f t="shared" si="47"/>
        <v>Sim</v>
      </c>
      <c r="S278" s="84">
        <f t="shared" si="48"/>
        <v>2.2675709999999998</v>
      </c>
      <c r="T278" s="85">
        <f t="shared" si="49"/>
        <v>1</v>
      </c>
      <c r="U278" s="86"/>
    </row>
    <row r="279" spans="1:21" s="58" customFormat="1" ht="37.5" customHeight="1" x14ac:dyDescent="0.35">
      <c r="A279" s="310" t="s">
        <v>557</v>
      </c>
      <c r="B279" s="326" t="s">
        <v>1012</v>
      </c>
      <c r="C279" s="326"/>
      <c r="D279" s="539" t="s">
        <v>1935</v>
      </c>
      <c r="E279" s="383" t="s">
        <v>1863</v>
      </c>
      <c r="F279" s="87" t="str">
        <f t="shared" si="45"/>
        <v>P62-PPGMII-P62-PAR--1421P/2025</v>
      </c>
      <c r="G279" s="97" t="s">
        <v>777</v>
      </c>
      <c r="H279" s="89" t="s">
        <v>778</v>
      </c>
      <c r="I279" s="340">
        <v>58.599999999999994</v>
      </c>
      <c r="J279" s="90">
        <f t="shared" si="46"/>
        <v>5.8599999999999992E-2</v>
      </c>
      <c r="K279" s="82">
        <v>1</v>
      </c>
      <c r="L279" s="82" t="s">
        <v>2191</v>
      </c>
      <c r="M279" s="24">
        <v>45885</v>
      </c>
      <c r="N279" s="83">
        <v>33</v>
      </c>
      <c r="O279" s="331">
        <v>45885</v>
      </c>
      <c r="P279" s="83">
        <f t="shared" si="50"/>
        <v>33</v>
      </c>
      <c r="Q279" s="92">
        <v>2025</v>
      </c>
      <c r="R279" s="93" t="str">
        <f t="shared" si="47"/>
        <v>Sim</v>
      </c>
      <c r="S279" s="94">
        <f t="shared" si="48"/>
        <v>5.8599999999999992E-2</v>
      </c>
      <c r="T279" s="95">
        <f t="shared" si="49"/>
        <v>1</v>
      </c>
      <c r="U279" s="96"/>
    </row>
    <row r="280" spans="1:21" s="58" customFormat="1" ht="37.5" customHeight="1" x14ac:dyDescent="0.35">
      <c r="A280" s="310" t="s">
        <v>557</v>
      </c>
      <c r="B280" s="326" t="s">
        <v>1012</v>
      </c>
      <c r="C280" s="326"/>
      <c r="D280" s="539" t="s">
        <v>1936</v>
      </c>
      <c r="E280" s="383" t="s">
        <v>1864</v>
      </c>
      <c r="F280" s="2" t="str">
        <f t="shared" si="45"/>
        <v>P62-PPGMII-P62-PAR--0732P/2025</v>
      </c>
      <c r="G280" s="98" t="s">
        <v>777</v>
      </c>
      <c r="H280" s="80" t="s">
        <v>778</v>
      </c>
      <c r="I280" s="340">
        <v>19.405999999999999</v>
      </c>
      <c r="J280" s="81">
        <f t="shared" si="46"/>
        <v>1.9406E-2</v>
      </c>
      <c r="K280" s="82">
        <v>1</v>
      </c>
      <c r="L280" s="82" t="s">
        <v>2191</v>
      </c>
      <c r="M280" s="24">
        <v>45885</v>
      </c>
      <c r="N280" s="83">
        <v>33</v>
      </c>
      <c r="O280" s="331">
        <v>45885</v>
      </c>
      <c r="P280" s="83">
        <f t="shared" si="50"/>
        <v>33</v>
      </c>
      <c r="Q280" s="83">
        <v>2025</v>
      </c>
      <c r="R280" s="39" t="str">
        <f t="shared" si="47"/>
        <v>Sim</v>
      </c>
      <c r="S280" s="84">
        <f t="shared" si="48"/>
        <v>1.9406E-2</v>
      </c>
      <c r="T280" s="85">
        <f t="shared" si="49"/>
        <v>1</v>
      </c>
      <c r="U280" s="86"/>
    </row>
    <row r="281" spans="1:21" s="58" customFormat="1" ht="37.5" customHeight="1" x14ac:dyDescent="0.35">
      <c r="A281" s="310" t="s">
        <v>557</v>
      </c>
      <c r="B281" s="326" t="s">
        <v>1012</v>
      </c>
      <c r="C281" s="326"/>
      <c r="D281" s="539" t="s">
        <v>1936</v>
      </c>
      <c r="E281" s="383" t="s">
        <v>1865</v>
      </c>
      <c r="F281" s="87" t="str">
        <f t="shared" ref="F281:F326" si="51">CONCATENATE(A281,"-",B281,"-",C281,"-",D281)</f>
        <v>P62-PPGMII-P62-PAR--0732P/2025</v>
      </c>
      <c r="G281" s="97" t="s">
        <v>777</v>
      </c>
      <c r="H281" s="89" t="s">
        <v>778</v>
      </c>
      <c r="I281" s="340">
        <v>31.36</v>
      </c>
      <c r="J281" s="90">
        <f t="shared" ref="J281:J326" si="52">I281/1000</f>
        <v>3.1359999999999999E-2</v>
      </c>
      <c r="K281" s="82">
        <v>1</v>
      </c>
      <c r="L281" s="82" t="s">
        <v>2191</v>
      </c>
      <c r="M281" s="24">
        <v>45885</v>
      </c>
      <c r="N281" s="83">
        <v>33</v>
      </c>
      <c r="O281" s="331">
        <v>45885</v>
      </c>
      <c r="P281" s="83">
        <f t="shared" si="50"/>
        <v>33</v>
      </c>
      <c r="Q281" s="92">
        <v>2025</v>
      </c>
      <c r="R281" s="93" t="str">
        <f t="shared" ref="R281:R326" si="53">IF(Q281&lt;=O281,"Sim","Não")</f>
        <v>Sim</v>
      </c>
      <c r="S281" s="94">
        <f t="shared" ref="S281:S326" si="54">IF(R281="Não",0,J281)</f>
        <v>3.1359999999999999E-2</v>
      </c>
      <c r="T281" s="95">
        <f t="shared" ref="T281:T326" si="55">IF(R281="Não",0,K281)</f>
        <v>1</v>
      </c>
      <c r="U281" s="96"/>
    </row>
    <row r="282" spans="1:21" s="58" customFormat="1" ht="37.5" customHeight="1" x14ac:dyDescent="0.35">
      <c r="A282" s="310" t="s">
        <v>880</v>
      </c>
      <c r="B282" s="326" t="s">
        <v>83</v>
      </c>
      <c r="C282" s="326"/>
      <c r="D282" s="539" t="s">
        <v>1938</v>
      </c>
      <c r="E282" s="383" t="s">
        <v>1868</v>
      </c>
      <c r="F282" s="2" t="str">
        <f t="shared" si="51"/>
        <v>P52-PPGM-CAM--1800P/2024</v>
      </c>
      <c r="G282" s="98" t="s">
        <v>777</v>
      </c>
      <c r="H282" s="80" t="s">
        <v>778</v>
      </c>
      <c r="I282" s="340">
        <v>2566.71</v>
      </c>
      <c r="J282" s="81">
        <f t="shared" si="52"/>
        <v>2.56671</v>
      </c>
      <c r="K282" s="82">
        <v>1</v>
      </c>
      <c r="L282" s="82" t="s">
        <v>2191</v>
      </c>
      <c r="M282" s="481">
        <v>45884</v>
      </c>
      <c r="N282" s="83">
        <v>33</v>
      </c>
      <c r="O282" s="331"/>
      <c r="P282" s="83" t="str">
        <f t="shared" si="50"/>
        <v/>
      </c>
      <c r="Q282" s="104">
        <v>2025</v>
      </c>
      <c r="R282" s="105" t="str">
        <f t="shared" si="53"/>
        <v>Não</v>
      </c>
      <c r="S282" s="106">
        <f t="shared" si="54"/>
        <v>0</v>
      </c>
      <c r="T282" s="107">
        <f t="shared" si="55"/>
        <v>0</v>
      </c>
      <c r="U282" s="108" t="s">
        <v>2465</v>
      </c>
    </row>
    <row r="283" spans="1:21" s="58" customFormat="1" ht="37.5" customHeight="1" x14ac:dyDescent="0.35">
      <c r="A283" s="310" t="s">
        <v>880</v>
      </c>
      <c r="B283" s="326" t="s">
        <v>83</v>
      </c>
      <c r="C283" s="326"/>
      <c r="D283" s="539" t="s">
        <v>1938</v>
      </c>
      <c r="E283" s="383" t="s">
        <v>1869</v>
      </c>
      <c r="F283" s="87" t="str">
        <f t="shared" si="51"/>
        <v>P52-PPGM-CAM--1800P/2024</v>
      </c>
      <c r="G283" s="97" t="s">
        <v>777</v>
      </c>
      <c r="H283" s="89" t="s">
        <v>778</v>
      </c>
      <c r="I283" s="340">
        <v>2710.67</v>
      </c>
      <c r="J283" s="90">
        <f t="shared" si="52"/>
        <v>2.7106699999999999</v>
      </c>
      <c r="K283" s="82">
        <v>1</v>
      </c>
      <c r="L283" s="82" t="s">
        <v>2191</v>
      </c>
      <c r="M283" s="481">
        <v>45884</v>
      </c>
      <c r="N283" s="83">
        <v>33</v>
      </c>
      <c r="O283" s="331"/>
      <c r="P283" s="83" t="str">
        <f t="shared" si="50"/>
        <v/>
      </c>
      <c r="Q283" s="114">
        <v>2025</v>
      </c>
      <c r="R283" s="39" t="str">
        <f t="shared" si="53"/>
        <v>Não</v>
      </c>
      <c r="S283" s="84">
        <f t="shared" si="54"/>
        <v>0</v>
      </c>
      <c r="T283" s="85">
        <f t="shared" si="55"/>
        <v>0</v>
      </c>
      <c r="U283" s="86" t="s">
        <v>2465</v>
      </c>
    </row>
    <row r="284" spans="1:21" s="58" customFormat="1" ht="37.5" customHeight="1" x14ac:dyDescent="0.35">
      <c r="A284" s="310" t="s">
        <v>880</v>
      </c>
      <c r="B284" s="326" t="s">
        <v>83</v>
      </c>
      <c r="C284" s="326"/>
      <c r="D284" s="539" t="s">
        <v>1938</v>
      </c>
      <c r="E284" s="383" t="s">
        <v>1870</v>
      </c>
      <c r="F284" s="2" t="str">
        <f t="shared" si="51"/>
        <v>P52-PPGM-CAM--1800P/2024</v>
      </c>
      <c r="G284" s="98" t="s">
        <v>777</v>
      </c>
      <c r="H284" s="80" t="s">
        <v>778</v>
      </c>
      <c r="I284" s="340">
        <v>2282.02</v>
      </c>
      <c r="J284" s="81">
        <f t="shared" si="52"/>
        <v>2.2820200000000002</v>
      </c>
      <c r="K284" s="82">
        <v>1</v>
      </c>
      <c r="L284" s="82" t="s">
        <v>2191</v>
      </c>
      <c r="M284" s="481">
        <v>45884</v>
      </c>
      <c r="N284" s="83">
        <v>33</v>
      </c>
      <c r="O284" s="331"/>
      <c r="P284" s="83" t="str">
        <f t="shared" si="50"/>
        <v/>
      </c>
      <c r="Q284" s="92">
        <v>2025</v>
      </c>
      <c r="R284" s="93" t="str">
        <f t="shared" si="53"/>
        <v>Não</v>
      </c>
      <c r="S284" s="94">
        <f t="shared" si="54"/>
        <v>0</v>
      </c>
      <c r="T284" s="95">
        <f t="shared" si="55"/>
        <v>0</v>
      </c>
      <c r="U284" s="96" t="s">
        <v>2465</v>
      </c>
    </row>
    <row r="285" spans="1:21" s="58" customFormat="1" ht="37.5" customHeight="1" x14ac:dyDescent="0.35">
      <c r="A285" s="310" t="s">
        <v>880</v>
      </c>
      <c r="B285" s="326" t="s">
        <v>83</v>
      </c>
      <c r="C285" s="326"/>
      <c r="D285" s="539" t="s">
        <v>1938</v>
      </c>
      <c r="E285" s="383" t="s">
        <v>1871</v>
      </c>
      <c r="F285" s="2" t="str">
        <f t="shared" si="51"/>
        <v>P52-PPGM-CAM--1800P/2024</v>
      </c>
      <c r="G285" s="98" t="s">
        <v>777</v>
      </c>
      <c r="H285" s="80" t="s">
        <v>778</v>
      </c>
      <c r="I285" s="340">
        <v>1867.31</v>
      </c>
      <c r="J285" s="81">
        <f t="shared" si="52"/>
        <v>1.86731</v>
      </c>
      <c r="K285" s="82">
        <v>1</v>
      </c>
      <c r="L285" s="82" t="s">
        <v>2191</v>
      </c>
      <c r="M285" s="481">
        <v>45884</v>
      </c>
      <c r="N285" s="83">
        <v>33</v>
      </c>
      <c r="O285" s="331"/>
      <c r="P285" s="83" t="str">
        <f t="shared" si="50"/>
        <v/>
      </c>
      <c r="Q285" s="83">
        <v>2025</v>
      </c>
      <c r="R285" s="39" t="str">
        <f t="shared" si="53"/>
        <v>Não</v>
      </c>
      <c r="S285" s="84">
        <f t="shared" si="54"/>
        <v>0</v>
      </c>
      <c r="T285" s="85">
        <f t="shared" si="55"/>
        <v>0</v>
      </c>
      <c r="U285" s="86" t="s">
        <v>2465</v>
      </c>
    </row>
    <row r="286" spans="1:21" s="58" customFormat="1" ht="37.5" customHeight="1" x14ac:dyDescent="0.35">
      <c r="A286" s="310" t="s">
        <v>880</v>
      </c>
      <c r="B286" s="326" t="s">
        <v>83</v>
      </c>
      <c r="C286" s="326"/>
      <c r="D286" s="539" t="s">
        <v>1938</v>
      </c>
      <c r="E286" s="383" t="s">
        <v>1872</v>
      </c>
      <c r="F286" s="87" t="str">
        <f t="shared" si="51"/>
        <v>P52-PPGM-CAM--1800P/2024</v>
      </c>
      <c r="G286" s="97" t="s">
        <v>777</v>
      </c>
      <c r="H286" s="89" t="s">
        <v>778</v>
      </c>
      <c r="I286" s="340">
        <v>1531.2940000000001</v>
      </c>
      <c r="J286" s="90">
        <f t="shared" si="52"/>
        <v>1.5312940000000002</v>
      </c>
      <c r="K286" s="91">
        <v>1</v>
      </c>
      <c r="L286" s="82" t="s">
        <v>2191</v>
      </c>
      <c r="M286" s="481">
        <v>45884</v>
      </c>
      <c r="N286" s="83">
        <v>33</v>
      </c>
      <c r="O286" s="331"/>
      <c r="P286" s="83" t="str">
        <f t="shared" si="50"/>
        <v/>
      </c>
      <c r="Q286" s="92">
        <v>2025</v>
      </c>
      <c r="R286" s="93" t="str">
        <f t="shared" si="53"/>
        <v>Não</v>
      </c>
      <c r="S286" s="94">
        <f t="shared" si="54"/>
        <v>0</v>
      </c>
      <c r="T286" s="95">
        <f t="shared" si="55"/>
        <v>0</v>
      </c>
      <c r="U286" s="96" t="s">
        <v>2465</v>
      </c>
    </row>
    <row r="287" spans="1:21" s="58" customFormat="1" ht="37.5" customHeight="1" x14ac:dyDescent="0.35">
      <c r="A287" s="310" t="s">
        <v>557</v>
      </c>
      <c r="B287" s="326" t="s">
        <v>1012</v>
      </c>
      <c r="C287" s="326"/>
      <c r="D287" s="539" t="s">
        <v>1939</v>
      </c>
      <c r="E287" s="383" t="s">
        <v>1873</v>
      </c>
      <c r="F287" s="2" t="str">
        <f t="shared" si="51"/>
        <v>P62-PPGMII-P62-PAR--0334/2025</v>
      </c>
      <c r="G287" s="98" t="s">
        <v>777</v>
      </c>
      <c r="H287" s="80" t="s">
        <v>778</v>
      </c>
      <c r="I287" s="340">
        <v>29.693999999999999</v>
      </c>
      <c r="J287" s="81">
        <f t="shared" si="52"/>
        <v>2.9693999999999998E-2</v>
      </c>
      <c r="K287" s="82">
        <v>1</v>
      </c>
      <c r="L287" s="82" t="s">
        <v>2191</v>
      </c>
      <c r="M287" s="24">
        <v>45885</v>
      </c>
      <c r="N287" s="83">
        <v>33</v>
      </c>
      <c r="O287" s="331">
        <v>45884</v>
      </c>
      <c r="P287" s="83">
        <f t="shared" si="50"/>
        <v>33</v>
      </c>
      <c r="Q287" s="83">
        <v>2025</v>
      </c>
      <c r="R287" s="39" t="str">
        <f t="shared" si="53"/>
        <v>Sim</v>
      </c>
      <c r="S287" s="84">
        <f t="shared" si="54"/>
        <v>2.9693999999999998E-2</v>
      </c>
      <c r="T287" s="85">
        <f t="shared" si="55"/>
        <v>1</v>
      </c>
      <c r="U287" s="86"/>
    </row>
    <row r="288" spans="1:21" s="58" customFormat="1" ht="37.5" customHeight="1" x14ac:dyDescent="0.35">
      <c r="A288" s="310" t="s">
        <v>557</v>
      </c>
      <c r="B288" s="326" t="s">
        <v>1012</v>
      </c>
      <c r="C288" s="326"/>
      <c r="D288" s="539" t="s">
        <v>1939</v>
      </c>
      <c r="E288" s="383" t="s">
        <v>1874</v>
      </c>
      <c r="F288" s="87" t="str">
        <f t="shared" si="51"/>
        <v>P62-PPGMII-P62-PAR--0334/2025</v>
      </c>
      <c r="G288" s="97" t="s">
        <v>777</v>
      </c>
      <c r="H288" s="89" t="s">
        <v>778</v>
      </c>
      <c r="I288" s="340">
        <v>2.89</v>
      </c>
      <c r="J288" s="90">
        <f t="shared" si="52"/>
        <v>2.8900000000000002E-3</v>
      </c>
      <c r="K288" s="91">
        <v>1</v>
      </c>
      <c r="L288" s="82" t="s">
        <v>2191</v>
      </c>
      <c r="M288" s="24">
        <v>45885</v>
      </c>
      <c r="N288" s="83">
        <v>33</v>
      </c>
      <c r="O288" s="331">
        <v>45884</v>
      </c>
      <c r="P288" s="83">
        <f t="shared" si="50"/>
        <v>33</v>
      </c>
      <c r="Q288" s="92">
        <v>2025</v>
      </c>
      <c r="R288" s="93" t="str">
        <f t="shared" si="53"/>
        <v>Sim</v>
      </c>
      <c r="S288" s="94">
        <f t="shared" si="54"/>
        <v>2.8900000000000002E-3</v>
      </c>
      <c r="T288" s="95">
        <f t="shared" si="55"/>
        <v>1</v>
      </c>
      <c r="U288" s="96"/>
    </row>
    <row r="289" spans="1:21" s="58" customFormat="1" ht="37.5" customHeight="1" x14ac:dyDescent="0.35">
      <c r="A289" s="310" t="s">
        <v>557</v>
      </c>
      <c r="B289" s="326" t="s">
        <v>1012</v>
      </c>
      <c r="C289" s="326"/>
      <c r="D289" s="539" t="s">
        <v>1940</v>
      </c>
      <c r="E289" s="383" t="s">
        <v>1875</v>
      </c>
      <c r="F289" s="2" t="str">
        <f t="shared" si="51"/>
        <v>P62-PPGMII-P62-PAR--1539P/2025</v>
      </c>
      <c r="G289" s="98" t="s">
        <v>777</v>
      </c>
      <c r="H289" s="80" t="s">
        <v>778</v>
      </c>
      <c r="I289" s="340">
        <v>30.39</v>
      </c>
      <c r="J289" s="81">
        <f t="shared" si="52"/>
        <v>3.039E-2</v>
      </c>
      <c r="K289" s="82">
        <v>1</v>
      </c>
      <c r="L289" s="82" t="s">
        <v>2191</v>
      </c>
      <c r="M289" s="24">
        <v>45885</v>
      </c>
      <c r="N289" s="83">
        <v>33</v>
      </c>
      <c r="O289" s="331">
        <v>45884</v>
      </c>
      <c r="P289" s="83">
        <f t="shared" si="50"/>
        <v>33</v>
      </c>
      <c r="Q289" s="83">
        <v>2025</v>
      </c>
      <c r="R289" s="105" t="str">
        <f t="shared" si="53"/>
        <v>Sim</v>
      </c>
      <c r="S289" s="106">
        <f t="shared" si="54"/>
        <v>3.039E-2</v>
      </c>
      <c r="T289" s="107">
        <f t="shared" si="55"/>
        <v>1</v>
      </c>
      <c r="U289" s="108"/>
    </row>
    <row r="290" spans="1:21" s="58" customFormat="1" ht="37.5" customHeight="1" x14ac:dyDescent="0.35">
      <c r="A290" s="310" t="s">
        <v>557</v>
      </c>
      <c r="B290" s="326" t="s">
        <v>1012</v>
      </c>
      <c r="C290" s="326"/>
      <c r="D290" s="539" t="s">
        <v>1940</v>
      </c>
      <c r="E290" s="383" t="s">
        <v>1876</v>
      </c>
      <c r="F290" s="87" t="str">
        <f t="shared" si="51"/>
        <v>P62-PPGMII-P62-PAR--1539P/2025</v>
      </c>
      <c r="G290" s="97" t="s">
        <v>777</v>
      </c>
      <c r="H290" s="89" t="s">
        <v>778</v>
      </c>
      <c r="I290" s="340">
        <v>1</v>
      </c>
      <c r="J290" s="102">
        <f t="shared" si="52"/>
        <v>1E-3</v>
      </c>
      <c r="K290" s="103">
        <v>1</v>
      </c>
      <c r="L290" s="82" t="s">
        <v>2191</v>
      </c>
      <c r="M290" s="24">
        <v>45885</v>
      </c>
      <c r="N290" s="83">
        <v>33</v>
      </c>
      <c r="O290" s="331">
        <v>45884</v>
      </c>
      <c r="P290" s="83">
        <f t="shared" si="50"/>
        <v>33</v>
      </c>
      <c r="Q290" s="83">
        <v>2025</v>
      </c>
      <c r="R290" s="39" t="str">
        <f t="shared" si="53"/>
        <v>Sim</v>
      </c>
      <c r="S290" s="84">
        <f t="shared" si="54"/>
        <v>1E-3</v>
      </c>
      <c r="T290" s="85">
        <f t="shared" si="55"/>
        <v>1</v>
      </c>
      <c r="U290" s="86"/>
    </row>
    <row r="291" spans="1:21" s="58" customFormat="1" ht="37.5" customHeight="1" x14ac:dyDescent="0.35">
      <c r="A291" s="310" t="s">
        <v>557</v>
      </c>
      <c r="B291" s="326" t="s">
        <v>1012</v>
      </c>
      <c r="C291" s="326"/>
      <c r="D291" s="539" t="s">
        <v>1940</v>
      </c>
      <c r="E291" s="383" t="s">
        <v>1877</v>
      </c>
      <c r="F291" s="2" t="str">
        <f t="shared" si="51"/>
        <v>P62-PPGMII-P62-PAR--1539P/2025</v>
      </c>
      <c r="G291" s="98" t="s">
        <v>777</v>
      </c>
      <c r="H291" s="80" t="s">
        <v>778</v>
      </c>
      <c r="I291" s="340">
        <v>6.8</v>
      </c>
      <c r="J291" s="81">
        <f t="shared" si="52"/>
        <v>6.7999999999999996E-3</v>
      </c>
      <c r="K291" s="82">
        <v>1</v>
      </c>
      <c r="L291" s="82" t="s">
        <v>2191</v>
      </c>
      <c r="M291" s="24">
        <v>45885</v>
      </c>
      <c r="N291" s="83">
        <v>33</v>
      </c>
      <c r="O291" s="331">
        <v>45884</v>
      </c>
      <c r="P291" s="83">
        <f t="shared" si="50"/>
        <v>33</v>
      </c>
      <c r="Q291" s="92">
        <v>2025</v>
      </c>
      <c r="R291" s="93" t="str">
        <f t="shared" si="53"/>
        <v>Sim</v>
      </c>
      <c r="S291" s="94">
        <f t="shared" si="54"/>
        <v>6.7999999999999996E-3</v>
      </c>
      <c r="T291" s="95">
        <f t="shared" si="55"/>
        <v>1</v>
      </c>
      <c r="U291" s="96"/>
    </row>
    <row r="292" spans="1:21" s="58" customFormat="1" ht="37.5" customHeight="1" x14ac:dyDescent="0.35">
      <c r="A292" s="310" t="s">
        <v>880</v>
      </c>
      <c r="B292" s="326" t="s">
        <v>83</v>
      </c>
      <c r="C292" s="326"/>
      <c r="D292" s="539" t="s">
        <v>1943</v>
      </c>
      <c r="E292" s="383" t="s">
        <v>1880</v>
      </c>
      <c r="F292" s="2" t="str">
        <f t="shared" si="51"/>
        <v>P52-PPGM-CAM--0286P/2025</v>
      </c>
      <c r="G292" s="98" t="s">
        <v>777</v>
      </c>
      <c r="H292" s="80" t="s">
        <v>778</v>
      </c>
      <c r="I292" s="340">
        <v>91.731999999999999</v>
      </c>
      <c r="J292" s="81">
        <f t="shared" si="52"/>
        <v>9.1731999999999994E-2</v>
      </c>
      <c r="K292" s="82">
        <v>1</v>
      </c>
      <c r="L292" s="82" t="s">
        <v>2191</v>
      </c>
      <c r="M292" s="24">
        <v>45886</v>
      </c>
      <c r="N292" s="83">
        <v>33</v>
      </c>
      <c r="O292" s="331">
        <v>45884</v>
      </c>
      <c r="P292" s="83">
        <f t="shared" si="50"/>
        <v>33</v>
      </c>
      <c r="Q292" s="83">
        <v>2025</v>
      </c>
      <c r="R292" s="39" t="str">
        <f t="shared" si="53"/>
        <v>Sim</v>
      </c>
      <c r="S292" s="84">
        <f t="shared" si="54"/>
        <v>9.1731999999999994E-2</v>
      </c>
      <c r="T292" s="85">
        <f t="shared" si="55"/>
        <v>1</v>
      </c>
      <c r="U292" s="86"/>
    </row>
    <row r="293" spans="1:21" s="58" customFormat="1" ht="37.5" customHeight="1" x14ac:dyDescent="0.35">
      <c r="A293" s="310" t="s">
        <v>880</v>
      </c>
      <c r="B293" s="326" t="s">
        <v>83</v>
      </c>
      <c r="C293" s="326"/>
      <c r="D293" s="539" t="s">
        <v>1943</v>
      </c>
      <c r="E293" s="383" t="s">
        <v>1881</v>
      </c>
      <c r="F293" s="87" t="str">
        <f t="shared" si="51"/>
        <v>P52-PPGM-CAM--0286P/2025</v>
      </c>
      <c r="G293" s="97" t="s">
        <v>777</v>
      </c>
      <c r="H293" s="89" t="s">
        <v>778</v>
      </c>
      <c r="I293" s="340">
        <v>2.0129999999999999</v>
      </c>
      <c r="J293" s="90">
        <f t="shared" si="52"/>
        <v>2.013E-3</v>
      </c>
      <c r="K293" s="91">
        <v>1</v>
      </c>
      <c r="L293" s="82" t="s">
        <v>2191</v>
      </c>
      <c r="M293" s="24">
        <v>45886</v>
      </c>
      <c r="N293" s="83">
        <v>33</v>
      </c>
      <c r="O293" s="331">
        <v>45884</v>
      </c>
      <c r="P293" s="83">
        <f t="shared" si="50"/>
        <v>33</v>
      </c>
      <c r="Q293" s="92">
        <v>2025</v>
      </c>
      <c r="R293" s="93" t="str">
        <f t="shared" si="53"/>
        <v>Sim</v>
      </c>
      <c r="S293" s="94">
        <f t="shared" si="54"/>
        <v>2.013E-3</v>
      </c>
      <c r="T293" s="95">
        <f t="shared" si="55"/>
        <v>1</v>
      </c>
      <c r="U293" s="96"/>
    </row>
    <row r="294" spans="1:21" s="58" customFormat="1" ht="37.5" customHeight="1" x14ac:dyDescent="0.35">
      <c r="A294" s="310" t="s">
        <v>557</v>
      </c>
      <c r="B294" s="326" t="s">
        <v>1012</v>
      </c>
      <c r="C294" s="326"/>
      <c r="D294" s="539" t="s">
        <v>1945</v>
      </c>
      <c r="E294" s="326" t="s">
        <v>1883</v>
      </c>
      <c r="F294" s="2" t="str">
        <f t="shared" si="51"/>
        <v>P62-PPGMII-P62-PAR--0280P/2024</v>
      </c>
      <c r="G294" s="98" t="s">
        <v>777</v>
      </c>
      <c r="H294" s="80" t="s">
        <v>778</v>
      </c>
      <c r="I294" s="340">
        <v>394.48</v>
      </c>
      <c r="J294" s="81">
        <f t="shared" si="52"/>
        <v>0.39448</v>
      </c>
      <c r="K294" s="82">
        <v>1</v>
      </c>
      <c r="L294" s="82" t="s">
        <v>2191</v>
      </c>
      <c r="M294" s="24">
        <v>45885</v>
      </c>
      <c r="N294" s="83">
        <v>33</v>
      </c>
      <c r="O294" s="331">
        <v>45884</v>
      </c>
      <c r="P294" s="83">
        <f t="shared" si="50"/>
        <v>33</v>
      </c>
      <c r="Q294" s="83">
        <v>2025</v>
      </c>
      <c r="R294" s="39" t="str">
        <f t="shared" si="53"/>
        <v>Sim</v>
      </c>
      <c r="S294" s="84">
        <f t="shared" si="54"/>
        <v>0.39448</v>
      </c>
      <c r="T294" s="85">
        <f t="shared" si="55"/>
        <v>1</v>
      </c>
      <c r="U294" s="86"/>
    </row>
    <row r="295" spans="1:21" s="58" customFormat="1" ht="37.5" customHeight="1" x14ac:dyDescent="0.35">
      <c r="A295" s="310" t="s">
        <v>557</v>
      </c>
      <c r="B295" s="326" t="s">
        <v>1012</v>
      </c>
      <c r="C295" s="326"/>
      <c r="D295" s="539" t="s">
        <v>1945</v>
      </c>
      <c r="E295" s="326" t="s">
        <v>1884</v>
      </c>
      <c r="F295" s="87" t="str">
        <f t="shared" si="51"/>
        <v>P62-PPGMII-P62-PAR--0280P/2024</v>
      </c>
      <c r="G295" s="97" t="s">
        <v>777</v>
      </c>
      <c r="H295" s="89" t="s">
        <v>778</v>
      </c>
      <c r="I295" s="340">
        <v>0.9</v>
      </c>
      <c r="J295" s="90">
        <f t="shared" si="52"/>
        <v>8.9999999999999998E-4</v>
      </c>
      <c r="K295" s="91">
        <v>1</v>
      </c>
      <c r="L295" s="82" t="s">
        <v>2191</v>
      </c>
      <c r="M295" s="24">
        <v>45885</v>
      </c>
      <c r="N295" s="83">
        <v>33</v>
      </c>
      <c r="O295" s="331">
        <v>45884</v>
      </c>
      <c r="P295" s="83">
        <f t="shared" si="50"/>
        <v>33</v>
      </c>
      <c r="Q295" s="92">
        <v>2025</v>
      </c>
      <c r="R295" s="93" t="str">
        <f t="shared" si="53"/>
        <v>Sim</v>
      </c>
      <c r="S295" s="94">
        <f t="shared" si="54"/>
        <v>8.9999999999999998E-4</v>
      </c>
      <c r="T295" s="95">
        <f t="shared" si="55"/>
        <v>1</v>
      </c>
      <c r="U295" s="96"/>
    </row>
    <row r="296" spans="1:21" s="58" customFormat="1" ht="37.5" customHeight="1" x14ac:dyDescent="0.35">
      <c r="A296" s="310" t="s">
        <v>557</v>
      </c>
      <c r="B296" s="326" t="s">
        <v>1012</v>
      </c>
      <c r="C296" s="326"/>
      <c r="D296" s="539" t="s">
        <v>1945</v>
      </c>
      <c r="E296" s="326" t="s">
        <v>1885</v>
      </c>
      <c r="F296" s="2" t="str">
        <f t="shared" si="51"/>
        <v>P62-PPGMII-P62-PAR--0280P/2024</v>
      </c>
      <c r="G296" s="98" t="s">
        <v>777</v>
      </c>
      <c r="H296" s="80" t="s">
        <v>778</v>
      </c>
      <c r="I296" s="340">
        <v>590.81100000000004</v>
      </c>
      <c r="J296" s="81">
        <f t="shared" si="52"/>
        <v>0.59081100000000009</v>
      </c>
      <c r="K296" s="82">
        <v>1</v>
      </c>
      <c r="L296" s="82" t="s">
        <v>2191</v>
      </c>
      <c r="M296" s="24">
        <v>45885</v>
      </c>
      <c r="N296" s="83">
        <v>33</v>
      </c>
      <c r="O296" s="331">
        <v>45884</v>
      </c>
      <c r="P296" s="83">
        <f t="shared" si="50"/>
        <v>33</v>
      </c>
      <c r="Q296" s="104">
        <v>2025</v>
      </c>
      <c r="R296" s="105" t="str">
        <f t="shared" si="53"/>
        <v>Sim</v>
      </c>
      <c r="S296" s="106">
        <f t="shared" si="54"/>
        <v>0.59081100000000009</v>
      </c>
      <c r="T296" s="107">
        <f t="shared" si="55"/>
        <v>1</v>
      </c>
      <c r="U296" s="108"/>
    </row>
    <row r="297" spans="1:21" s="58" customFormat="1" ht="37.5" customHeight="1" x14ac:dyDescent="0.35">
      <c r="A297" s="310" t="s">
        <v>557</v>
      </c>
      <c r="B297" s="326" t="s">
        <v>1012</v>
      </c>
      <c r="C297" s="326"/>
      <c r="D297" s="539" t="s">
        <v>1945</v>
      </c>
      <c r="E297" s="326" t="s">
        <v>1886</v>
      </c>
      <c r="F297" s="87" t="str">
        <f t="shared" si="51"/>
        <v>P62-PPGMII-P62-PAR--0280P/2024</v>
      </c>
      <c r="G297" s="97" t="s">
        <v>777</v>
      </c>
      <c r="H297" s="89" t="s">
        <v>778</v>
      </c>
      <c r="I297" s="340">
        <v>2.5700000000000003</v>
      </c>
      <c r="J297" s="90">
        <f t="shared" si="52"/>
        <v>2.5700000000000002E-3</v>
      </c>
      <c r="K297" s="91">
        <v>1</v>
      </c>
      <c r="L297" s="82" t="s">
        <v>2191</v>
      </c>
      <c r="M297" s="24">
        <v>45885</v>
      </c>
      <c r="N297" s="83">
        <v>33</v>
      </c>
      <c r="O297" s="331">
        <v>45884</v>
      </c>
      <c r="P297" s="83">
        <f t="shared" si="50"/>
        <v>33</v>
      </c>
      <c r="Q297" s="92">
        <v>2025</v>
      </c>
      <c r="R297" s="39" t="str">
        <f t="shared" si="53"/>
        <v>Sim</v>
      </c>
      <c r="S297" s="84">
        <f t="shared" si="54"/>
        <v>2.5700000000000002E-3</v>
      </c>
      <c r="T297" s="85">
        <f t="shared" si="55"/>
        <v>1</v>
      </c>
      <c r="U297" s="86"/>
    </row>
    <row r="298" spans="1:21" s="58" customFormat="1" ht="37.5" customHeight="1" x14ac:dyDescent="0.35">
      <c r="A298" s="310" t="s">
        <v>557</v>
      </c>
      <c r="B298" s="326" t="s">
        <v>1012</v>
      </c>
      <c r="C298" s="326"/>
      <c r="D298" s="539" t="s">
        <v>1945</v>
      </c>
      <c r="E298" s="326" t="s">
        <v>1887</v>
      </c>
      <c r="F298" s="2" t="str">
        <f t="shared" si="51"/>
        <v>P62-PPGMII-P62-PAR--0280P/2024</v>
      </c>
      <c r="G298" s="98" t="s">
        <v>777</v>
      </c>
      <c r="H298" s="80" t="s">
        <v>778</v>
      </c>
      <c r="I298" s="340">
        <v>279.93600000000004</v>
      </c>
      <c r="J298" s="81">
        <f t="shared" si="52"/>
        <v>0.27993600000000002</v>
      </c>
      <c r="K298" s="82">
        <v>1</v>
      </c>
      <c r="L298" s="82" t="s">
        <v>2191</v>
      </c>
      <c r="M298" s="24">
        <v>45885</v>
      </c>
      <c r="N298" s="83">
        <v>33</v>
      </c>
      <c r="O298" s="331">
        <v>45884</v>
      </c>
      <c r="P298" s="83">
        <f t="shared" si="50"/>
        <v>33</v>
      </c>
      <c r="Q298" s="92">
        <v>2025</v>
      </c>
      <c r="R298" s="93" t="str">
        <f t="shared" si="53"/>
        <v>Sim</v>
      </c>
      <c r="S298" s="94">
        <f t="shared" si="54"/>
        <v>0.27993600000000002</v>
      </c>
      <c r="T298" s="95">
        <f t="shared" si="55"/>
        <v>1</v>
      </c>
      <c r="U298" s="96"/>
    </row>
    <row r="299" spans="1:21" s="58" customFormat="1" ht="37.5" customHeight="1" x14ac:dyDescent="0.35">
      <c r="A299" s="310" t="s">
        <v>557</v>
      </c>
      <c r="B299" s="326" t="s">
        <v>1012</v>
      </c>
      <c r="C299" s="326"/>
      <c r="D299" s="539" t="s">
        <v>1945</v>
      </c>
      <c r="E299" s="326" t="s">
        <v>1888</v>
      </c>
      <c r="F299" s="2" t="str">
        <f t="shared" si="51"/>
        <v>P62-PPGMII-P62-PAR--0280P/2024</v>
      </c>
      <c r="G299" s="98" t="s">
        <v>777</v>
      </c>
      <c r="H299" s="80" t="s">
        <v>778</v>
      </c>
      <c r="I299" s="340">
        <v>247.316</v>
      </c>
      <c r="J299" s="81">
        <f t="shared" si="52"/>
        <v>0.24731600000000001</v>
      </c>
      <c r="K299" s="82">
        <v>1</v>
      </c>
      <c r="L299" s="82" t="s">
        <v>2191</v>
      </c>
      <c r="M299" s="24">
        <v>45885</v>
      </c>
      <c r="N299" s="83">
        <v>33</v>
      </c>
      <c r="O299" s="331"/>
      <c r="P299" s="83" t="str">
        <f t="shared" si="50"/>
        <v/>
      </c>
      <c r="Q299" s="83">
        <v>2025</v>
      </c>
      <c r="R299" s="39" t="str">
        <f t="shared" si="53"/>
        <v>Não</v>
      </c>
      <c r="S299" s="84">
        <f t="shared" si="54"/>
        <v>0</v>
      </c>
      <c r="T299" s="85">
        <f t="shared" si="55"/>
        <v>0</v>
      </c>
      <c r="U299" s="86" t="s">
        <v>2465</v>
      </c>
    </row>
    <row r="300" spans="1:21" s="58" customFormat="1" ht="37.5" customHeight="1" x14ac:dyDescent="0.35">
      <c r="A300" s="310" t="s">
        <v>557</v>
      </c>
      <c r="B300" s="326" t="s">
        <v>1012</v>
      </c>
      <c r="C300" s="326"/>
      <c r="D300" s="539" t="s">
        <v>1945</v>
      </c>
      <c r="E300" s="326" t="s">
        <v>1889</v>
      </c>
      <c r="F300" s="87" t="str">
        <f t="shared" si="51"/>
        <v>P62-PPGMII-P62-PAR--0280P/2024</v>
      </c>
      <c r="G300" s="97" t="s">
        <v>777</v>
      </c>
      <c r="H300" s="89" t="s">
        <v>778</v>
      </c>
      <c r="I300" s="340">
        <v>115.342</v>
      </c>
      <c r="J300" s="90">
        <f t="shared" si="52"/>
        <v>0.115342</v>
      </c>
      <c r="K300" s="91">
        <v>1</v>
      </c>
      <c r="L300" s="82" t="s">
        <v>2191</v>
      </c>
      <c r="M300" s="24">
        <v>45885</v>
      </c>
      <c r="N300" s="83">
        <v>33</v>
      </c>
      <c r="O300" s="331">
        <v>45884</v>
      </c>
      <c r="P300" s="83">
        <f t="shared" si="50"/>
        <v>33</v>
      </c>
      <c r="Q300" s="92">
        <v>2025</v>
      </c>
      <c r="R300" s="93" t="str">
        <f t="shared" si="53"/>
        <v>Sim</v>
      </c>
      <c r="S300" s="94">
        <f t="shared" si="54"/>
        <v>0.115342</v>
      </c>
      <c r="T300" s="95">
        <f t="shared" si="55"/>
        <v>1</v>
      </c>
      <c r="U300" s="96"/>
    </row>
    <row r="301" spans="1:21" s="58" customFormat="1" ht="37.5" customHeight="1" x14ac:dyDescent="0.35">
      <c r="A301" s="310" t="s">
        <v>81</v>
      </c>
      <c r="B301" s="326" t="s">
        <v>1011</v>
      </c>
      <c r="C301" s="326"/>
      <c r="D301" s="539" t="s">
        <v>1946</v>
      </c>
      <c r="E301" s="39" t="s">
        <v>1890</v>
      </c>
      <c r="F301" s="2" t="str">
        <f t="shared" si="51"/>
        <v>P31-PPGMII-P31-CAM--0318P/2025</v>
      </c>
      <c r="G301" s="98" t="s">
        <v>777</v>
      </c>
      <c r="H301" s="80" t="s">
        <v>778</v>
      </c>
      <c r="I301" s="340">
        <v>120.248</v>
      </c>
      <c r="J301" s="81">
        <f t="shared" si="52"/>
        <v>0.12024800000000001</v>
      </c>
      <c r="K301" s="82">
        <v>1</v>
      </c>
      <c r="L301" s="82" t="s">
        <v>2191</v>
      </c>
      <c r="M301" s="24">
        <v>45885</v>
      </c>
      <c r="N301" s="83">
        <v>33</v>
      </c>
      <c r="O301" s="331">
        <v>45884</v>
      </c>
      <c r="P301" s="83">
        <f t="shared" si="50"/>
        <v>33</v>
      </c>
      <c r="Q301" s="83">
        <v>2025</v>
      </c>
      <c r="R301" s="39" t="str">
        <f t="shared" si="53"/>
        <v>Sim</v>
      </c>
      <c r="S301" s="84">
        <f t="shared" si="54"/>
        <v>0.12024800000000001</v>
      </c>
      <c r="T301" s="85">
        <f t="shared" si="55"/>
        <v>1</v>
      </c>
      <c r="U301" s="86"/>
    </row>
    <row r="302" spans="1:21" s="58" customFormat="1" ht="37.5" customHeight="1" x14ac:dyDescent="0.35">
      <c r="A302" s="310" t="s">
        <v>81</v>
      </c>
      <c r="B302" s="326" t="s">
        <v>1011</v>
      </c>
      <c r="C302" s="326"/>
      <c r="D302" s="539" t="s">
        <v>1946</v>
      </c>
      <c r="E302" s="326" t="s">
        <v>1891</v>
      </c>
      <c r="F302" s="87" t="str">
        <f t="shared" si="51"/>
        <v>P31-PPGMII-P31-CAM--0318P/2025</v>
      </c>
      <c r="G302" s="97" t="s">
        <v>777</v>
      </c>
      <c r="H302" s="89" t="s">
        <v>778</v>
      </c>
      <c r="I302" s="340">
        <v>16.170999999999999</v>
      </c>
      <c r="J302" s="90">
        <f t="shared" si="52"/>
        <v>1.6170999999999998E-2</v>
      </c>
      <c r="K302" s="91">
        <v>1</v>
      </c>
      <c r="L302" s="82" t="s">
        <v>2191</v>
      </c>
      <c r="M302" s="24">
        <v>45885</v>
      </c>
      <c r="N302" s="83">
        <v>33</v>
      </c>
      <c r="O302" s="331">
        <v>45884</v>
      </c>
      <c r="P302" s="83">
        <f t="shared" si="50"/>
        <v>33</v>
      </c>
      <c r="Q302" s="92">
        <v>2025</v>
      </c>
      <c r="R302" s="93" t="str">
        <f t="shared" si="53"/>
        <v>Sim</v>
      </c>
      <c r="S302" s="94">
        <f t="shared" si="54"/>
        <v>1.6170999999999998E-2</v>
      </c>
      <c r="T302" s="95">
        <f t="shared" si="55"/>
        <v>1</v>
      </c>
      <c r="U302" s="96"/>
    </row>
    <row r="303" spans="1:21" s="58" customFormat="1" ht="37.5" customHeight="1" x14ac:dyDescent="0.35">
      <c r="A303" s="310" t="s">
        <v>81</v>
      </c>
      <c r="B303" s="326" t="s">
        <v>1011</v>
      </c>
      <c r="C303" s="326"/>
      <c r="D303" s="539" t="s">
        <v>1675</v>
      </c>
      <c r="E303" s="383" t="s">
        <v>1676</v>
      </c>
      <c r="F303" s="2" t="str">
        <f t="shared" si="51"/>
        <v>P31-PPGMII-P31-CAM--0009P/2024</v>
      </c>
      <c r="G303" s="98" t="s">
        <v>777</v>
      </c>
      <c r="H303" s="80" t="s">
        <v>778</v>
      </c>
      <c r="I303" s="340">
        <v>3.12</v>
      </c>
      <c r="J303" s="81">
        <f t="shared" si="52"/>
        <v>3.1199999999999999E-3</v>
      </c>
      <c r="K303" s="82">
        <v>1</v>
      </c>
      <c r="L303" s="82" t="s">
        <v>2191</v>
      </c>
      <c r="M303" s="24">
        <v>45885</v>
      </c>
      <c r="N303" s="83">
        <v>33</v>
      </c>
      <c r="O303" s="331">
        <v>45884</v>
      </c>
      <c r="P303" s="83">
        <f t="shared" si="50"/>
        <v>33</v>
      </c>
      <c r="Q303" s="83">
        <v>2025</v>
      </c>
      <c r="R303" s="39" t="str">
        <f t="shared" si="53"/>
        <v>Sim</v>
      </c>
      <c r="S303" s="84">
        <f t="shared" si="54"/>
        <v>3.1199999999999999E-3</v>
      </c>
      <c r="T303" s="85">
        <f t="shared" si="55"/>
        <v>1</v>
      </c>
      <c r="U303" s="86"/>
    </row>
    <row r="304" spans="1:21" s="58" customFormat="1" ht="37.5" customHeight="1" x14ac:dyDescent="0.35">
      <c r="A304" s="310" t="s">
        <v>81</v>
      </c>
      <c r="B304" s="326" t="s">
        <v>1011</v>
      </c>
      <c r="C304" s="326"/>
      <c r="D304" s="539" t="s">
        <v>1675</v>
      </c>
      <c r="E304" s="383" t="s">
        <v>1677</v>
      </c>
      <c r="F304" s="87" t="str">
        <f t="shared" si="51"/>
        <v>P31-PPGMII-P31-CAM--0009P/2024</v>
      </c>
      <c r="G304" s="97" t="s">
        <v>777</v>
      </c>
      <c r="H304" s="89" t="s">
        <v>778</v>
      </c>
      <c r="I304" s="340">
        <v>3.12</v>
      </c>
      <c r="J304" s="90">
        <f t="shared" si="52"/>
        <v>3.1199999999999999E-3</v>
      </c>
      <c r="K304" s="91">
        <v>1</v>
      </c>
      <c r="L304" s="82" t="s">
        <v>2191</v>
      </c>
      <c r="M304" s="24">
        <v>45885</v>
      </c>
      <c r="N304" s="83">
        <v>33</v>
      </c>
      <c r="O304" s="331">
        <v>45884</v>
      </c>
      <c r="P304" s="83">
        <f t="shared" si="50"/>
        <v>33</v>
      </c>
      <c r="Q304" s="83">
        <v>2025</v>
      </c>
      <c r="R304" s="39" t="str">
        <f t="shared" si="53"/>
        <v>Sim</v>
      </c>
      <c r="S304" s="84">
        <f t="shared" si="54"/>
        <v>3.1199999999999999E-3</v>
      </c>
      <c r="T304" s="85">
        <f t="shared" si="55"/>
        <v>1</v>
      </c>
      <c r="U304" s="86"/>
    </row>
    <row r="305" spans="1:21" s="58" customFormat="1" ht="37.5" customHeight="1" x14ac:dyDescent="0.35">
      <c r="A305" s="310" t="s">
        <v>81</v>
      </c>
      <c r="B305" s="326" t="s">
        <v>1011</v>
      </c>
      <c r="C305" s="326"/>
      <c r="D305" s="539" t="s">
        <v>1675</v>
      </c>
      <c r="E305" s="383" t="s">
        <v>1678</v>
      </c>
      <c r="F305" s="2" t="str">
        <f t="shared" si="51"/>
        <v>P31-PPGMII-P31-CAM--0009P/2024</v>
      </c>
      <c r="G305" s="98" t="s">
        <v>777</v>
      </c>
      <c r="H305" s="80" t="s">
        <v>778</v>
      </c>
      <c r="I305" s="340">
        <v>1.2170000000000001</v>
      </c>
      <c r="J305" s="81">
        <f t="shared" si="52"/>
        <v>1.217E-3</v>
      </c>
      <c r="K305" s="82">
        <v>1</v>
      </c>
      <c r="L305" s="82" t="s">
        <v>2191</v>
      </c>
      <c r="M305" s="24">
        <v>45885</v>
      </c>
      <c r="N305" s="83">
        <v>33</v>
      </c>
      <c r="O305" s="331">
        <v>45884</v>
      </c>
      <c r="P305" s="83">
        <f t="shared" si="50"/>
        <v>33</v>
      </c>
      <c r="Q305" s="92">
        <v>2025</v>
      </c>
      <c r="R305" s="93" t="str">
        <f t="shared" si="53"/>
        <v>Sim</v>
      </c>
      <c r="S305" s="94">
        <f t="shared" si="54"/>
        <v>1.217E-3</v>
      </c>
      <c r="T305" s="95">
        <f t="shared" si="55"/>
        <v>1</v>
      </c>
      <c r="U305" s="96"/>
    </row>
    <row r="306" spans="1:21" s="58" customFormat="1" ht="37.5" customHeight="1" x14ac:dyDescent="0.35">
      <c r="A306" s="310" t="s">
        <v>557</v>
      </c>
      <c r="B306" s="326" t="s">
        <v>1012</v>
      </c>
      <c r="C306" s="326"/>
      <c r="D306" s="539" t="s">
        <v>1679</v>
      </c>
      <c r="E306" s="383" t="s">
        <v>1680</v>
      </c>
      <c r="F306" s="2" t="str">
        <f t="shared" si="51"/>
        <v>P62-PPGMII-P62-PAR--0751/2025</v>
      </c>
      <c r="G306" s="98" t="s">
        <v>777</v>
      </c>
      <c r="H306" s="80" t="s">
        <v>778</v>
      </c>
      <c r="I306" s="340">
        <v>427.827</v>
      </c>
      <c r="J306" s="81">
        <f t="shared" si="52"/>
        <v>0.42782700000000001</v>
      </c>
      <c r="K306" s="82">
        <v>1</v>
      </c>
      <c r="L306" s="82" t="s">
        <v>2191</v>
      </c>
      <c r="M306" s="24">
        <v>45885</v>
      </c>
      <c r="N306" s="83">
        <v>33</v>
      </c>
      <c r="O306" s="331">
        <v>45884</v>
      </c>
      <c r="P306" s="83">
        <f t="shared" si="50"/>
        <v>33</v>
      </c>
      <c r="Q306" s="83">
        <v>2025</v>
      </c>
      <c r="R306" s="39" t="str">
        <f t="shared" si="53"/>
        <v>Sim</v>
      </c>
      <c r="S306" s="84">
        <f t="shared" si="54"/>
        <v>0.42782700000000001</v>
      </c>
      <c r="T306" s="85">
        <f t="shared" si="55"/>
        <v>1</v>
      </c>
      <c r="U306" s="86"/>
    </row>
    <row r="307" spans="1:21" s="58" customFormat="1" ht="37.5" customHeight="1" x14ac:dyDescent="0.35">
      <c r="A307" s="310" t="s">
        <v>81</v>
      </c>
      <c r="B307" s="326" t="s">
        <v>1011</v>
      </c>
      <c r="C307" s="326" t="s">
        <v>1006</v>
      </c>
      <c r="D307" s="539" t="s">
        <v>1526</v>
      </c>
      <c r="E307" s="383" t="s">
        <v>1041</v>
      </c>
      <c r="F307" s="87" t="str">
        <f t="shared" si="51"/>
        <v>P31-PPGMII-P31-CAM-[2028758106]-0378P/2025</v>
      </c>
      <c r="G307" s="97" t="s">
        <v>777</v>
      </c>
      <c r="H307" s="89" t="s">
        <v>778</v>
      </c>
      <c r="I307" s="340">
        <v>3314.6</v>
      </c>
      <c r="J307" s="90">
        <f t="shared" si="52"/>
        <v>3.3146</v>
      </c>
      <c r="K307" s="91">
        <v>1</v>
      </c>
      <c r="L307" s="82" t="s">
        <v>2191</v>
      </c>
      <c r="M307" s="24">
        <v>45886</v>
      </c>
      <c r="N307" s="83">
        <v>33</v>
      </c>
      <c r="O307" s="331"/>
      <c r="P307" s="83" t="str">
        <f t="shared" si="50"/>
        <v/>
      </c>
      <c r="Q307" s="92">
        <v>2025</v>
      </c>
      <c r="R307" s="93" t="str">
        <f t="shared" si="53"/>
        <v>Não</v>
      </c>
      <c r="S307" s="94">
        <f t="shared" si="54"/>
        <v>0</v>
      </c>
      <c r="T307" s="95">
        <f t="shared" si="55"/>
        <v>0</v>
      </c>
      <c r="U307" s="96" t="s">
        <v>2463</v>
      </c>
    </row>
    <row r="308" spans="1:21" s="58" customFormat="1" ht="37.5" customHeight="1" x14ac:dyDescent="0.35">
      <c r="A308" s="310" t="s">
        <v>81</v>
      </c>
      <c r="B308" s="326" t="s">
        <v>1011</v>
      </c>
      <c r="C308" s="326" t="s">
        <v>1006</v>
      </c>
      <c r="D308" s="539" t="s">
        <v>1526</v>
      </c>
      <c r="E308" s="383" t="s">
        <v>1042</v>
      </c>
      <c r="F308" s="2" t="str">
        <f t="shared" si="51"/>
        <v>P31-PPGMII-P31-CAM-[2028758106]-0378P/2025</v>
      </c>
      <c r="G308" s="98" t="s">
        <v>777</v>
      </c>
      <c r="H308" s="80" t="s">
        <v>778</v>
      </c>
      <c r="I308" s="340">
        <v>306.98</v>
      </c>
      <c r="J308" s="81">
        <f t="shared" si="52"/>
        <v>0.30698000000000003</v>
      </c>
      <c r="K308" s="82">
        <v>1</v>
      </c>
      <c r="L308" s="82" t="s">
        <v>2191</v>
      </c>
      <c r="M308" s="24">
        <v>45886</v>
      </c>
      <c r="N308" s="83">
        <v>33</v>
      </c>
      <c r="O308" s="331"/>
      <c r="P308" s="83" t="str">
        <f t="shared" si="50"/>
        <v/>
      </c>
      <c r="Q308" s="83">
        <v>2025</v>
      </c>
      <c r="R308" s="39" t="str">
        <f t="shared" si="53"/>
        <v>Não</v>
      </c>
      <c r="S308" s="84">
        <f t="shared" si="54"/>
        <v>0</v>
      </c>
      <c r="T308" s="85">
        <f t="shared" si="55"/>
        <v>0</v>
      </c>
      <c r="U308" s="86" t="s">
        <v>2463</v>
      </c>
    </row>
    <row r="309" spans="1:21" s="58" customFormat="1" ht="37.5" customHeight="1" x14ac:dyDescent="0.35">
      <c r="A309" s="310" t="s">
        <v>81</v>
      </c>
      <c r="B309" s="326" t="s">
        <v>1011</v>
      </c>
      <c r="C309" s="326" t="s">
        <v>1003</v>
      </c>
      <c r="D309" s="539" t="s">
        <v>1526</v>
      </c>
      <c r="E309" s="383" t="s">
        <v>1043</v>
      </c>
      <c r="F309" s="87" t="str">
        <f t="shared" si="51"/>
        <v>P31-PPGMII-P31-CAM-[2030093491]-0378P/2025</v>
      </c>
      <c r="G309" s="97" t="s">
        <v>777</v>
      </c>
      <c r="H309" s="89" t="s">
        <v>778</v>
      </c>
      <c r="I309" s="340">
        <v>55.9</v>
      </c>
      <c r="J309" s="90">
        <f t="shared" si="52"/>
        <v>5.5899999999999998E-2</v>
      </c>
      <c r="K309" s="91">
        <v>1</v>
      </c>
      <c r="L309" s="82" t="s">
        <v>2191</v>
      </c>
      <c r="M309" s="24">
        <v>45886</v>
      </c>
      <c r="N309" s="83">
        <v>33</v>
      </c>
      <c r="O309" s="331"/>
      <c r="P309" s="83" t="str">
        <f t="shared" si="50"/>
        <v/>
      </c>
      <c r="Q309" s="92">
        <v>2025</v>
      </c>
      <c r="R309" s="93" t="str">
        <f t="shared" si="53"/>
        <v>Não</v>
      </c>
      <c r="S309" s="94">
        <f t="shared" si="54"/>
        <v>0</v>
      </c>
      <c r="T309" s="95">
        <f t="shared" si="55"/>
        <v>0</v>
      </c>
      <c r="U309" s="96" t="s">
        <v>2463</v>
      </c>
    </row>
    <row r="310" spans="1:21" s="58" customFormat="1" ht="37.5" customHeight="1" x14ac:dyDescent="0.35">
      <c r="A310" s="310" t="s">
        <v>557</v>
      </c>
      <c r="B310" s="326" t="s">
        <v>1012</v>
      </c>
      <c r="C310" s="326"/>
      <c r="D310" s="539" t="s">
        <v>1662</v>
      </c>
      <c r="E310" s="383" t="s">
        <v>1663</v>
      </c>
      <c r="F310" s="2" t="str">
        <f t="shared" si="51"/>
        <v>P62-PPGMII-P62-PAR--0755/2025</v>
      </c>
      <c r="G310" s="98" t="s">
        <v>777</v>
      </c>
      <c r="H310" s="80" t="s">
        <v>778</v>
      </c>
      <c r="I310" s="340">
        <v>34.311</v>
      </c>
      <c r="J310" s="81">
        <f t="shared" si="52"/>
        <v>3.4311000000000001E-2</v>
      </c>
      <c r="K310" s="82">
        <v>1</v>
      </c>
      <c r="L310" s="82" t="s">
        <v>2191</v>
      </c>
      <c r="M310" s="24">
        <v>45885</v>
      </c>
      <c r="N310" s="83">
        <v>33</v>
      </c>
      <c r="O310" s="331">
        <v>45884</v>
      </c>
      <c r="P310" s="83">
        <f t="shared" si="50"/>
        <v>33</v>
      </c>
      <c r="Q310" s="83">
        <v>2025</v>
      </c>
      <c r="R310" s="39" t="str">
        <f t="shared" si="53"/>
        <v>Sim</v>
      </c>
      <c r="S310" s="84">
        <f t="shared" si="54"/>
        <v>3.4311000000000001E-2</v>
      </c>
      <c r="T310" s="85">
        <f t="shared" si="55"/>
        <v>1</v>
      </c>
      <c r="U310" s="86"/>
    </row>
    <row r="311" spans="1:21" s="58" customFormat="1" ht="37.5" customHeight="1" x14ac:dyDescent="0.35">
      <c r="A311" s="310" t="s">
        <v>880</v>
      </c>
      <c r="B311" s="326" t="s">
        <v>569</v>
      </c>
      <c r="C311" s="326">
        <v>2029043021</v>
      </c>
      <c r="D311" s="539" t="s">
        <v>1531</v>
      </c>
      <c r="E311" s="383" t="s">
        <v>1533</v>
      </c>
      <c r="F311" s="87" t="str">
        <f t="shared" si="51"/>
        <v>P52-PPGM-PAR-2029043021-1597P/2024</v>
      </c>
      <c r="G311" s="97" t="s">
        <v>777</v>
      </c>
      <c r="H311" s="89" t="s">
        <v>778</v>
      </c>
      <c r="I311" s="340">
        <v>5.65</v>
      </c>
      <c r="J311" s="90">
        <f t="shared" si="52"/>
        <v>5.6500000000000005E-3</v>
      </c>
      <c r="K311" s="91">
        <v>1</v>
      </c>
      <c r="L311" s="82" t="s">
        <v>2191</v>
      </c>
      <c r="M311" s="24">
        <v>45885</v>
      </c>
      <c r="N311" s="83">
        <v>33</v>
      </c>
      <c r="O311" s="331">
        <v>45884</v>
      </c>
      <c r="P311" s="83">
        <f t="shared" si="50"/>
        <v>33</v>
      </c>
      <c r="Q311" s="92">
        <v>2025</v>
      </c>
      <c r="R311" s="93" t="str">
        <f t="shared" si="53"/>
        <v>Sim</v>
      </c>
      <c r="S311" s="94">
        <f t="shared" si="54"/>
        <v>5.6500000000000005E-3</v>
      </c>
      <c r="T311" s="95">
        <f t="shared" si="55"/>
        <v>1</v>
      </c>
      <c r="U311" s="96"/>
    </row>
    <row r="312" spans="1:21" s="58" customFormat="1" ht="37.5" customHeight="1" x14ac:dyDescent="0.35">
      <c r="A312" s="310" t="s">
        <v>557</v>
      </c>
      <c r="B312" s="326" t="s">
        <v>569</v>
      </c>
      <c r="C312" s="326"/>
      <c r="D312" s="539" t="s">
        <v>1534</v>
      </c>
      <c r="E312" s="383" t="s">
        <v>1536</v>
      </c>
      <c r="F312" s="2" t="str">
        <f t="shared" si="51"/>
        <v>P62-PPGM-PAR--1161P/2024</v>
      </c>
      <c r="G312" s="98" t="s">
        <v>777</v>
      </c>
      <c r="H312" s="80" t="s">
        <v>778</v>
      </c>
      <c r="I312" s="340">
        <v>385.185</v>
      </c>
      <c r="J312" s="81">
        <f t="shared" si="52"/>
        <v>0.385185</v>
      </c>
      <c r="K312" s="82">
        <v>1</v>
      </c>
      <c r="L312" s="82" t="s">
        <v>2191</v>
      </c>
      <c r="M312" s="14">
        <v>45885</v>
      </c>
      <c r="N312" s="83">
        <v>33</v>
      </c>
      <c r="O312" s="331"/>
      <c r="P312" s="83" t="str">
        <f t="shared" si="50"/>
        <v/>
      </c>
      <c r="Q312" s="83">
        <v>2025</v>
      </c>
      <c r="R312" s="39" t="str">
        <f t="shared" si="53"/>
        <v>Não</v>
      </c>
      <c r="S312" s="84">
        <f t="shared" si="54"/>
        <v>0</v>
      </c>
      <c r="T312" s="85">
        <f t="shared" si="55"/>
        <v>0</v>
      </c>
      <c r="U312" s="86" t="s">
        <v>2465</v>
      </c>
    </row>
    <row r="313" spans="1:21" s="58" customFormat="1" ht="37.5" customHeight="1" x14ac:dyDescent="0.35">
      <c r="A313" s="310" t="s">
        <v>557</v>
      </c>
      <c r="B313" s="326" t="s">
        <v>569</v>
      </c>
      <c r="C313" s="326">
        <v>2028962013</v>
      </c>
      <c r="D313" s="539" t="s">
        <v>1534</v>
      </c>
      <c r="E313" s="383" t="s">
        <v>1538</v>
      </c>
      <c r="F313" s="87" t="str">
        <f t="shared" si="51"/>
        <v>P62-PPGM-PAR-2028962013-1161P/2024</v>
      </c>
      <c r="G313" s="97" t="s">
        <v>777</v>
      </c>
      <c r="H313" s="89" t="s">
        <v>778</v>
      </c>
      <c r="I313" s="340">
        <v>36.299999999999997</v>
      </c>
      <c r="J313" s="90">
        <f t="shared" si="52"/>
        <v>3.6299999999999999E-2</v>
      </c>
      <c r="K313" s="91">
        <v>1</v>
      </c>
      <c r="L313" s="82" t="s">
        <v>2191</v>
      </c>
      <c r="M313" s="14">
        <v>45885</v>
      </c>
      <c r="N313" s="83">
        <v>33</v>
      </c>
      <c r="O313" s="331">
        <v>45884</v>
      </c>
      <c r="P313" s="83">
        <f t="shared" si="50"/>
        <v>33</v>
      </c>
      <c r="Q313" s="92">
        <v>2025</v>
      </c>
      <c r="R313" s="93" t="str">
        <f t="shared" si="53"/>
        <v>Sim</v>
      </c>
      <c r="S313" s="94">
        <f t="shared" si="54"/>
        <v>3.6299999999999999E-2</v>
      </c>
      <c r="T313" s="95">
        <f t="shared" si="55"/>
        <v>1</v>
      </c>
      <c r="U313" s="96"/>
    </row>
    <row r="314" spans="1:21" s="58" customFormat="1" ht="37.5" customHeight="1" x14ac:dyDescent="0.35">
      <c r="A314" s="310" t="s">
        <v>557</v>
      </c>
      <c r="B314" s="326" t="s">
        <v>569</v>
      </c>
      <c r="C314" s="326">
        <v>2028962013</v>
      </c>
      <c r="D314" s="539" t="s">
        <v>1537</v>
      </c>
      <c r="E314" s="383" t="s">
        <v>1539</v>
      </c>
      <c r="F314" s="2" t="str">
        <f t="shared" si="51"/>
        <v>P62-PPGM-PAR-2028962013-0364P/2024</v>
      </c>
      <c r="G314" s="98" t="s">
        <v>777</v>
      </c>
      <c r="H314" s="80" t="s">
        <v>778</v>
      </c>
      <c r="I314" s="340">
        <v>19.436</v>
      </c>
      <c r="J314" s="81">
        <f t="shared" si="52"/>
        <v>1.9435999999999998E-2</v>
      </c>
      <c r="K314" s="82">
        <v>1</v>
      </c>
      <c r="L314" s="82" t="s">
        <v>2191</v>
      </c>
      <c r="M314" s="14">
        <v>45885</v>
      </c>
      <c r="N314" s="83">
        <v>33</v>
      </c>
      <c r="O314" s="331">
        <v>45884</v>
      </c>
      <c r="P314" s="83">
        <f t="shared" si="50"/>
        <v>33</v>
      </c>
      <c r="Q314" s="83">
        <v>2025</v>
      </c>
      <c r="R314" s="39" t="str">
        <f t="shared" si="53"/>
        <v>Sim</v>
      </c>
      <c r="S314" s="84">
        <f t="shared" si="54"/>
        <v>1.9435999999999998E-2</v>
      </c>
      <c r="T314" s="85">
        <f t="shared" si="55"/>
        <v>1</v>
      </c>
      <c r="U314" s="86"/>
    </row>
    <row r="315" spans="1:21" s="58" customFormat="1" ht="37.5" customHeight="1" x14ac:dyDescent="0.35">
      <c r="A315" s="310" t="s">
        <v>557</v>
      </c>
      <c r="B315" s="326" t="s">
        <v>569</v>
      </c>
      <c r="C315" s="326">
        <v>2028961163</v>
      </c>
      <c r="D315" s="539" t="s">
        <v>1537</v>
      </c>
      <c r="E315" s="383" t="s">
        <v>1541</v>
      </c>
      <c r="F315" s="87" t="str">
        <f t="shared" si="51"/>
        <v>P62-PPGM-PAR-2028961163-0364P/2024</v>
      </c>
      <c r="G315" s="97" t="s">
        <v>777</v>
      </c>
      <c r="H315" s="89" t="s">
        <v>778</v>
      </c>
      <c r="I315" s="340">
        <v>9.07</v>
      </c>
      <c r="J315" s="90">
        <f t="shared" si="52"/>
        <v>9.0699999999999999E-3</v>
      </c>
      <c r="K315" s="91">
        <v>1</v>
      </c>
      <c r="L315" s="82" t="s">
        <v>2191</v>
      </c>
      <c r="M315" s="14">
        <v>45885</v>
      </c>
      <c r="N315" s="83">
        <v>33</v>
      </c>
      <c r="O315" s="331">
        <v>45884</v>
      </c>
      <c r="P315" s="83">
        <f t="shared" si="50"/>
        <v>33</v>
      </c>
      <c r="Q315" s="83">
        <v>2025</v>
      </c>
      <c r="R315" s="39" t="str">
        <f t="shared" si="53"/>
        <v>Sim</v>
      </c>
      <c r="S315" s="84">
        <f t="shared" si="54"/>
        <v>9.0699999999999999E-3</v>
      </c>
      <c r="T315" s="85">
        <f t="shared" si="55"/>
        <v>1</v>
      </c>
      <c r="U315" s="86"/>
    </row>
    <row r="316" spans="1:21" s="58" customFormat="1" ht="37.5" customHeight="1" x14ac:dyDescent="0.35">
      <c r="A316" s="310" t="s">
        <v>557</v>
      </c>
      <c r="B316" s="326" t="s">
        <v>1012</v>
      </c>
      <c r="C316" s="326">
        <v>2026900139</v>
      </c>
      <c r="D316" s="539" t="s">
        <v>1540</v>
      </c>
      <c r="E316" s="383" t="s">
        <v>1543</v>
      </c>
      <c r="F316" s="2" t="str">
        <f t="shared" si="51"/>
        <v>P62-PPGMII-P62-PAR-2026900139-0356P/2024</v>
      </c>
      <c r="G316" s="98" t="s">
        <v>777</v>
      </c>
      <c r="H316" s="80" t="s">
        <v>778</v>
      </c>
      <c r="I316" s="340">
        <v>9.4589999999999996</v>
      </c>
      <c r="J316" s="81">
        <f t="shared" si="52"/>
        <v>9.4590000000000004E-3</v>
      </c>
      <c r="K316" s="82">
        <v>1</v>
      </c>
      <c r="L316" s="82" t="s">
        <v>2191</v>
      </c>
      <c r="M316" s="14">
        <v>45885</v>
      </c>
      <c r="N316" s="83">
        <v>33</v>
      </c>
      <c r="O316" s="331">
        <v>45884</v>
      </c>
      <c r="P316" s="83">
        <f t="shared" si="50"/>
        <v>33</v>
      </c>
      <c r="Q316" s="92">
        <v>2025</v>
      </c>
      <c r="R316" s="93" t="str">
        <f t="shared" si="53"/>
        <v>Sim</v>
      </c>
      <c r="S316" s="94">
        <f t="shared" si="54"/>
        <v>9.4590000000000004E-3</v>
      </c>
      <c r="T316" s="95">
        <f t="shared" si="55"/>
        <v>1</v>
      </c>
      <c r="U316" s="96"/>
    </row>
    <row r="317" spans="1:21" s="58" customFormat="1" ht="37.5" customHeight="1" x14ac:dyDescent="0.35">
      <c r="A317" s="310" t="s">
        <v>557</v>
      </c>
      <c r="B317" s="326" t="s">
        <v>1012</v>
      </c>
      <c r="C317" s="326">
        <v>2030035125</v>
      </c>
      <c r="D317" s="539" t="s">
        <v>1542</v>
      </c>
      <c r="E317" s="383" t="s">
        <v>1544</v>
      </c>
      <c r="F317" s="2" t="str">
        <f t="shared" si="51"/>
        <v>P62-PPGMII-P62-PAR-2030035125-0357P/2024</v>
      </c>
      <c r="G317" s="98" t="s">
        <v>777</v>
      </c>
      <c r="H317" s="80" t="s">
        <v>778</v>
      </c>
      <c r="I317" s="340">
        <v>5.8959999999999999</v>
      </c>
      <c r="J317" s="81">
        <f t="shared" si="52"/>
        <v>5.8960000000000002E-3</v>
      </c>
      <c r="K317" s="82">
        <v>1</v>
      </c>
      <c r="L317" s="82" t="s">
        <v>2191</v>
      </c>
      <c r="M317" s="14">
        <v>45885</v>
      </c>
      <c r="N317" s="83">
        <v>33</v>
      </c>
      <c r="O317" s="15">
        <v>45864</v>
      </c>
      <c r="P317" s="83">
        <f t="shared" ref="P317:P371" si="56">IF(O317="","",WEEKNUM(O317,21))</f>
        <v>30</v>
      </c>
      <c r="Q317" s="83">
        <v>2025</v>
      </c>
      <c r="R317" s="39" t="str">
        <f t="shared" si="53"/>
        <v>Sim</v>
      </c>
      <c r="S317" s="84">
        <f t="shared" si="54"/>
        <v>5.8960000000000002E-3</v>
      </c>
      <c r="T317" s="85">
        <f t="shared" si="55"/>
        <v>1</v>
      </c>
      <c r="U317" s="86"/>
    </row>
    <row r="318" spans="1:21" s="58" customFormat="1" ht="37.5" customHeight="1" x14ac:dyDescent="0.35">
      <c r="A318" s="310" t="s">
        <v>81</v>
      </c>
      <c r="B318" s="326" t="s">
        <v>1011</v>
      </c>
      <c r="C318" s="326">
        <v>2030035125</v>
      </c>
      <c r="D318" s="539" t="s">
        <v>1362</v>
      </c>
      <c r="E318" s="383" t="s">
        <v>1545</v>
      </c>
      <c r="F318" s="87" t="str">
        <f t="shared" si="51"/>
        <v>P31-PPGMII-P31-CAM-2030035125-0299P/2025</v>
      </c>
      <c r="G318" s="97" t="s">
        <v>777</v>
      </c>
      <c r="H318" s="89" t="s">
        <v>778</v>
      </c>
      <c r="I318" s="340">
        <v>323.92200000000003</v>
      </c>
      <c r="J318" s="90">
        <f t="shared" si="52"/>
        <v>0.32392200000000004</v>
      </c>
      <c r="K318" s="91">
        <v>1</v>
      </c>
      <c r="L318" s="82" t="s">
        <v>2191</v>
      </c>
      <c r="M318" s="14">
        <v>45885</v>
      </c>
      <c r="N318" s="83">
        <v>33</v>
      </c>
      <c r="O318" s="327">
        <v>45870</v>
      </c>
      <c r="P318" s="83">
        <f t="shared" si="56"/>
        <v>31</v>
      </c>
      <c r="Q318" s="92">
        <v>2025</v>
      </c>
      <c r="R318" s="93" t="str">
        <f t="shared" si="53"/>
        <v>Sim</v>
      </c>
      <c r="S318" s="94">
        <f t="shared" si="54"/>
        <v>0.32392200000000004</v>
      </c>
      <c r="T318" s="95">
        <f t="shared" si="55"/>
        <v>1</v>
      </c>
      <c r="U318" s="96"/>
    </row>
    <row r="319" spans="1:21" s="58" customFormat="1" ht="37.5" customHeight="1" x14ac:dyDescent="0.35">
      <c r="A319" s="310" t="s">
        <v>81</v>
      </c>
      <c r="B319" s="326" t="s">
        <v>1011</v>
      </c>
      <c r="C319" s="326">
        <v>2029889535</v>
      </c>
      <c r="D319" s="539" t="s">
        <v>1362</v>
      </c>
      <c r="E319" s="383" t="s">
        <v>1547</v>
      </c>
      <c r="F319" s="2" t="str">
        <f t="shared" si="51"/>
        <v>P31-PPGMII-P31-CAM-2029889535-0299P/2025</v>
      </c>
      <c r="G319" s="98" t="s">
        <v>777</v>
      </c>
      <c r="H319" s="80" t="s">
        <v>778</v>
      </c>
      <c r="I319" s="340">
        <v>29.16</v>
      </c>
      <c r="J319" s="81">
        <f t="shared" si="52"/>
        <v>2.9159999999999998E-2</v>
      </c>
      <c r="K319" s="82">
        <v>1</v>
      </c>
      <c r="L319" s="82" t="s">
        <v>2191</v>
      </c>
      <c r="M319" s="14">
        <v>45885</v>
      </c>
      <c r="N319" s="83">
        <v>33</v>
      </c>
      <c r="O319" s="327">
        <v>45870</v>
      </c>
      <c r="P319" s="83">
        <f t="shared" si="56"/>
        <v>31</v>
      </c>
      <c r="Q319" s="83">
        <v>2025</v>
      </c>
      <c r="R319" s="39" t="str">
        <f t="shared" si="53"/>
        <v>Sim</v>
      </c>
      <c r="S319" s="84">
        <f t="shared" si="54"/>
        <v>2.9159999999999998E-2</v>
      </c>
      <c r="T319" s="85">
        <f t="shared" si="55"/>
        <v>1</v>
      </c>
      <c r="U319" s="86"/>
    </row>
    <row r="320" spans="1:21" s="58" customFormat="1" ht="37.5" customHeight="1" x14ac:dyDescent="0.35">
      <c r="A320" s="310" t="s">
        <v>81</v>
      </c>
      <c r="B320" s="326" t="s">
        <v>1011</v>
      </c>
      <c r="C320" s="326">
        <v>2029889535</v>
      </c>
      <c r="D320" s="539" t="s">
        <v>1362</v>
      </c>
      <c r="E320" s="383" t="s">
        <v>2333</v>
      </c>
      <c r="F320" s="87" t="str">
        <f t="shared" si="51"/>
        <v>P31-PPGMII-P31-CAM-2029889535-0299P/2025</v>
      </c>
      <c r="G320" s="97" t="s">
        <v>777</v>
      </c>
      <c r="H320" s="89" t="s">
        <v>778</v>
      </c>
      <c r="I320" s="340">
        <v>7338.7799999999988</v>
      </c>
      <c r="J320" s="90">
        <f t="shared" si="52"/>
        <v>7.338779999999999</v>
      </c>
      <c r="K320" s="91">
        <v>1</v>
      </c>
      <c r="L320" s="82" t="s">
        <v>2191</v>
      </c>
      <c r="M320" s="14">
        <v>45885</v>
      </c>
      <c r="N320" s="83">
        <v>33</v>
      </c>
      <c r="O320" s="331"/>
      <c r="P320" s="83" t="str">
        <f t="shared" si="56"/>
        <v/>
      </c>
      <c r="Q320" s="92">
        <v>2025</v>
      </c>
      <c r="R320" s="93" t="str">
        <f t="shared" si="53"/>
        <v>Não</v>
      </c>
      <c r="S320" s="94">
        <f t="shared" si="54"/>
        <v>0</v>
      </c>
      <c r="T320" s="95">
        <f t="shared" si="55"/>
        <v>0</v>
      </c>
      <c r="U320" s="96" t="s">
        <v>2465</v>
      </c>
    </row>
    <row r="321" spans="1:21" s="58" customFormat="1" ht="37.5" customHeight="1" x14ac:dyDescent="0.35">
      <c r="A321" s="310" t="s">
        <v>557</v>
      </c>
      <c r="B321" s="326" t="s">
        <v>2050</v>
      </c>
      <c r="C321" s="326">
        <v>2028852203</v>
      </c>
      <c r="D321" s="539" t="s">
        <v>1546</v>
      </c>
      <c r="E321" s="383" t="s">
        <v>1549</v>
      </c>
      <c r="F321" s="2" t="str">
        <f t="shared" si="51"/>
        <v>P62-PPGMII-P62-CAM-2028852203-1926P/2024</v>
      </c>
      <c r="G321" s="98" t="s">
        <v>777</v>
      </c>
      <c r="H321" s="80" t="s">
        <v>778</v>
      </c>
      <c r="I321" s="340">
        <v>2.0299999999999998</v>
      </c>
      <c r="J321" s="81">
        <f t="shared" si="52"/>
        <v>2.0299999999999997E-3</v>
      </c>
      <c r="K321" s="82">
        <v>1</v>
      </c>
      <c r="L321" s="82" t="s">
        <v>2191</v>
      </c>
      <c r="M321" s="14">
        <v>45885</v>
      </c>
      <c r="N321" s="83">
        <v>33</v>
      </c>
      <c r="O321" s="15">
        <v>45859</v>
      </c>
      <c r="P321" s="83">
        <f t="shared" si="56"/>
        <v>30</v>
      </c>
      <c r="Q321" s="104">
        <v>2025</v>
      </c>
      <c r="R321" s="105" t="str">
        <f t="shared" si="53"/>
        <v>Sim</v>
      </c>
      <c r="S321" s="106">
        <f t="shared" si="54"/>
        <v>2.0299999999999997E-3</v>
      </c>
      <c r="T321" s="107">
        <f t="shared" si="55"/>
        <v>1</v>
      </c>
      <c r="U321" s="108"/>
    </row>
    <row r="322" spans="1:21" s="58" customFormat="1" ht="37.5" customHeight="1" x14ac:dyDescent="0.35">
      <c r="A322" s="310" t="s">
        <v>557</v>
      </c>
      <c r="B322" s="326" t="s">
        <v>2050</v>
      </c>
      <c r="C322" s="326"/>
      <c r="D322" s="539" t="s">
        <v>1548</v>
      </c>
      <c r="E322" s="383" t="s">
        <v>1551</v>
      </c>
      <c r="F322" s="87" t="str">
        <f t="shared" si="51"/>
        <v>P62-PPGMII-P62-CAM--1925P/2024</v>
      </c>
      <c r="G322" s="97" t="s">
        <v>777</v>
      </c>
      <c r="H322" s="89" t="s">
        <v>778</v>
      </c>
      <c r="I322" s="340">
        <v>203.79499999999999</v>
      </c>
      <c r="J322" s="90">
        <f t="shared" si="52"/>
        <v>0.20379499999999998</v>
      </c>
      <c r="K322" s="91">
        <v>1</v>
      </c>
      <c r="L322" s="82" t="s">
        <v>2191</v>
      </c>
      <c r="M322" s="14">
        <v>45885</v>
      </c>
      <c r="N322" s="83">
        <v>33</v>
      </c>
      <c r="O322" s="331">
        <v>45884</v>
      </c>
      <c r="P322" s="83">
        <f t="shared" si="56"/>
        <v>33</v>
      </c>
      <c r="Q322" s="83">
        <v>2025</v>
      </c>
      <c r="R322" s="39" t="str">
        <f t="shared" si="53"/>
        <v>Sim</v>
      </c>
      <c r="S322" s="84">
        <f t="shared" si="54"/>
        <v>0.20379499999999998</v>
      </c>
      <c r="T322" s="85">
        <f t="shared" si="55"/>
        <v>1</v>
      </c>
      <c r="U322" s="86"/>
    </row>
    <row r="323" spans="1:21" s="58" customFormat="1" ht="37.5" customHeight="1" x14ac:dyDescent="0.35">
      <c r="A323" s="310" t="s">
        <v>2017</v>
      </c>
      <c r="B323" s="326" t="s">
        <v>569</v>
      </c>
      <c r="C323" s="326">
        <v>2027502575</v>
      </c>
      <c r="D323" s="539" t="s">
        <v>1550</v>
      </c>
      <c r="E323" s="383" t="s">
        <v>1553</v>
      </c>
      <c r="F323" s="2" t="str">
        <f t="shared" si="51"/>
        <v>P51-PPGM-PAR-2027502575-0345P/2024</v>
      </c>
      <c r="G323" s="98" t="s">
        <v>777</v>
      </c>
      <c r="H323" s="80" t="s">
        <v>778</v>
      </c>
      <c r="I323" s="340">
        <v>7.9080000000000004</v>
      </c>
      <c r="J323" s="81">
        <f t="shared" si="52"/>
        <v>7.9080000000000001E-3</v>
      </c>
      <c r="K323" s="82">
        <v>1</v>
      </c>
      <c r="L323" s="82" t="s">
        <v>2191</v>
      </c>
      <c r="M323" s="14">
        <v>45885</v>
      </c>
      <c r="N323" s="83">
        <v>33</v>
      </c>
      <c r="O323" s="15">
        <v>45864</v>
      </c>
      <c r="P323" s="83">
        <f t="shared" si="56"/>
        <v>30</v>
      </c>
      <c r="Q323" s="92">
        <v>2025</v>
      </c>
      <c r="R323" s="93" t="str">
        <f t="shared" si="53"/>
        <v>Sim</v>
      </c>
      <c r="S323" s="94">
        <f t="shared" si="54"/>
        <v>7.9080000000000001E-3</v>
      </c>
      <c r="T323" s="95">
        <f t="shared" si="55"/>
        <v>1</v>
      </c>
      <c r="U323" s="96"/>
    </row>
    <row r="324" spans="1:21" s="58" customFormat="1" ht="37.5" customHeight="1" x14ac:dyDescent="0.35">
      <c r="A324" s="310" t="s">
        <v>557</v>
      </c>
      <c r="B324" s="326" t="s">
        <v>1012</v>
      </c>
      <c r="C324" s="326">
        <v>2029882856</v>
      </c>
      <c r="D324" s="539" t="s">
        <v>1552</v>
      </c>
      <c r="E324" s="383" t="s">
        <v>1555</v>
      </c>
      <c r="F324" s="2" t="str">
        <f t="shared" si="51"/>
        <v>P62-PPGMII-P62-PAR-2029882856-0593/2025</v>
      </c>
      <c r="G324" s="98" t="s">
        <v>777</v>
      </c>
      <c r="H324" s="80" t="s">
        <v>778</v>
      </c>
      <c r="I324" s="340">
        <v>148.10300000000001</v>
      </c>
      <c r="J324" s="81">
        <f t="shared" si="52"/>
        <v>0.14810300000000001</v>
      </c>
      <c r="K324" s="82">
        <v>1</v>
      </c>
      <c r="L324" s="82" t="s">
        <v>2191</v>
      </c>
      <c r="M324" s="14">
        <v>45885</v>
      </c>
      <c r="N324" s="83">
        <v>33</v>
      </c>
      <c r="O324" s="331">
        <v>45884</v>
      </c>
      <c r="P324" s="83">
        <f t="shared" si="56"/>
        <v>33</v>
      </c>
      <c r="Q324" s="83">
        <v>2025</v>
      </c>
      <c r="R324" s="39" t="str">
        <f t="shared" si="53"/>
        <v>Sim</v>
      </c>
      <c r="S324" s="84">
        <f t="shared" si="54"/>
        <v>0.14810300000000001</v>
      </c>
      <c r="T324" s="85">
        <f t="shared" si="55"/>
        <v>1</v>
      </c>
      <c r="U324" s="86"/>
    </row>
    <row r="325" spans="1:21" s="58" customFormat="1" ht="37.5" customHeight="1" x14ac:dyDescent="0.35">
      <c r="A325" s="310" t="s">
        <v>880</v>
      </c>
      <c r="B325" s="326" t="s">
        <v>83</v>
      </c>
      <c r="C325" s="326">
        <v>2029882856</v>
      </c>
      <c r="D325" s="539" t="s">
        <v>1554</v>
      </c>
      <c r="E325" s="383" t="s">
        <v>1556</v>
      </c>
      <c r="F325" s="87" t="str">
        <f t="shared" si="51"/>
        <v>P52-PPGM-CAM-2029882856-1588P/2024</v>
      </c>
      <c r="G325" s="97" t="s">
        <v>777</v>
      </c>
      <c r="H325" s="89" t="s">
        <v>778</v>
      </c>
      <c r="I325" s="340">
        <v>11.994</v>
      </c>
      <c r="J325" s="90">
        <f t="shared" si="52"/>
        <v>1.1993999999999999E-2</v>
      </c>
      <c r="K325" s="91">
        <v>1</v>
      </c>
      <c r="L325" s="82" t="s">
        <v>2191</v>
      </c>
      <c r="M325" s="14">
        <v>45885</v>
      </c>
      <c r="N325" s="83">
        <v>33</v>
      </c>
      <c r="O325" s="331"/>
      <c r="P325" s="83" t="str">
        <f t="shared" si="56"/>
        <v/>
      </c>
      <c r="Q325" s="92">
        <v>2025</v>
      </c>
      <c r="R325" s="93" t="str">
        <f t="shared" si="53"/>
        <v>Não</v>
      </c>
      <c r="S325" s="94">
        <f t="shared" si="54"/>
        <v>0</v>
      </c>
      <c r="T325" s="95">
        <f t="shared" si="55"/>
        <v>0</v>
      </c>
      <c r="U325" s="96" t="s">
        <v>2465</v>
      </c>
    </row>
    <row r="326" spans="1:21" s="58" customFormat="1" ht="37.5" customHeight="1" x14ac:dyDescent="0.35">
      <c r="A326" s="310" t="s">
        <v>880</v>
      </c>
      <c r="B326" s="326" t="s">
        <v>83</v>
      </c>
      <c r="C326" s="326">
        <v>2029882856</v>
      </c>
      <c r="D326" s="539" t="s">
        <v>1554</v>
      </c>
      <c r="E326" s="383" t="s">
        <v>1557</v>
      </c>
      <c r="F326" s="2" t="str">
        <f t="shared" si="51"/>
        <v>P52-PPGM-CAM-2029882856-1588P/2024</v>
      </c>
      <c r="G326" s="98" t="s">
        <v>777</v>
      </c>
      <c r="H326" s="80" t="s">
        <v>778</v>
      </c>
      <c r="I326" s="340">
        <v>4.54</v>
      </c>
      <c r="J326" s="81">
        <f t="shared" si="52"/>
        <v>4.5399999999999998E-3</v>
      </c>
      <c r="K326" s="82">
        <v>1</v>
      </c>
      <c r="L326" s="82" t="s">
        <v>2191</v>
      </c>
      <c r="M326" s="14">
        <v>45885</v>
      </c>
      <c r="N326" s="83">
        <v>33</v>
      </c>
      <c r="O326" s="331">
        <v>45884</v>
      </c>
      <c r="P326" s="83">
        <f t="shared" si="56"/>
        <v>33</v>
      </c>
      <c r="Q326" s="83">
        <v>2025</v>
      </c>
      <c r="R326" s="39" t="str">
        <f t="shared" si="53"/>
        <v>Sim</v>
      </c>
      <c r="S326" s="84">
        <f t="shared" si="54"/>
        <v>4.5399999999999998E-3</v>
      </c>
      <c r="T326" s="85">
        <f t="shared" si="55"/>
        <v>1</v>
      </c>
      <c r="U326" s="86"/>
    </row>
    <row r="327" spans="1:21" s="58" customFormat="1" ht="37.5" customHeight="1" x14ac:dyDescent="0.35">
      <c r="A327" s="310" t="s">
        <v>880</v>
      </c>
      <c r="B327" s="326" t="s">
        <v>83</v>
      </c>
      <c r="C327" s="326">
        <v>2029882856</v>
      </c>
      <c r="D327" s="539" t="s">
        <v>1554</v>
      </c>
      <c r="E327" s="383" t="s">
        <v>1558</v>
      </c>
      <c r="F327" s="87" t="str">
        <f t="shared" ref="F327:F388" si="57">CONCATENATE(A327,"-",B327,"-",C327,"-",D327)</f>
        <v>P52-PPGM-CAM-2029882856-1588P/2024</v>
      </c>
      <c r="G327" s="97" t="s">
        <v>777</v>
      </c>
      <c r="H327" s="89" t="s">
        <v>778</v>
      </c>
      <c r="I327" s="340">
        <v>35.358000000000004</v>
      </c>
      <c r="J327" s="90">
        <f t="shared" ref="J327:J388" si="58">I327/1000</f>
        <v>3.5358000000000007E-2</v>
      </c>
      <c r="K327" s="91">
        <v>1</v>
      </c>
      <c r="L327" s="82" t="s">
        <v>2191</v>
      </c>
      <c r="M327" s="14">
        <v>45885</v>
      </c>
      <c r="N327" s="83">
        <v>33</v>
      </c>
      <c r="O327" s="331"/>
      <c r="P327" s="83" t="str">
        <f t="shared" si="56"/>
        <v/>
      </c>
      <c r="Q327" s="92">
        <v>2025</v>
      </c>
      <c r="R327" s="93" t="str">
        <f t="shared" ref="R327:R388" si="59">IF(Q327&lt;=O327,"Sim","Não")</f>
        <v>Não</v>
      </c>
      <c r="S327" s="94">
        <f t="shared" ref="S327:S388" si="60">IF(R327="Não",0,J327)</f>
        <v>0</v>
      </c>
      <c r="T327" s="95">
        <f t="shared" ref="T327:T388" si="61">IF(R327="Não",0,K327)</f>
        <v>0</v>
      </c>
      <c r="U327" s="96" t="s">
        <v>2465</v>
      </c>
    </row>
    <row r="328" spans="1:21" s="58" customFormat="1" ht="37.5" customHeight="1" x14ac:dyDescent="0.35">
      <c r="A328" s="310" t="s">
        <v>880</v>
      </c>
      <c r="B328" s="326" t="s">
        <v>83</v>
      </c>
      <c r="C328" s="326">
        <v>2029882856</v>
      </c>
      <c r="D328" s="539" t="s">
        <v>1554</v>
      </c>
      <c r="E328" s="383" t="s">
        <v>1559</v>
      </c>
      <c r="F328" s="2" t="str">
        <f t="shared" si="57"/>
        <v>P52-PPGM-CAM-2029882856-1588P/2024</v>
      </c>
      <c r="G328" s="98" t="s">
        <v>777</v>
      </c>
      <c r="H328" s="80" t="s">
        <v>778</v>
      </c>
      <c r="I328" s="340">
        <v>4.54</v>
      </c>
      <c r="J328" s="81">
        <f t="shared" si="58"/>
        <v>4.5399999999999998E-3</v>
      </c>
      <c r="K328" s="82">
        <v>1</v>
      </c>
      <c r="L328" s="82" t="s">
        <v>2191</v>
      </c>
      <c r="M328" s="14">
        <v>45885</v>
      </c>
      <c r="N328" s="83">
        <v>33</v>
      </c>
      <c r="O328" s="331">
        <v>45884</v>
      </c>
      <c r="P328" s="83">
        <f t="shared" si="56"/>
        <v>33</v>
      </c>
      <c r="Q328" s="104">
        <v>2025</v>
      </c>
      <c r="R328" s="105" t="str">
        <f t="shared" si="59"/>
        <v>Sim</v>
      </c>
      <c r="S328" s="106">
        <f t="shared" si="60"/>
        <v>4.5399999999999998E-3</v>
      </c>
      <c r="T328" s="107">
        <f t="shared" si="61"/>
        <v>1</v>
      </c>
      <c r="U328" s="108"/>
    </row>
    <row r="329" spans="1:21" s="58" customFormat="1" ht="37.5" customHeight="1" x14ac:dyDescent="0.35">
      <c r="A329" s="310" t="s">
        <v>880</v>
      </c>
      <c r="B329" s="326" t="s">
        <v>83</v>
      </c>
      <c r="C329" s="326">
        <v>2029882856</v>
      </c>
      <c r="D329" s="539" t="s">
        <v>1554</v>
      </c>
      <c r="E329" s="383" t="s">
        <v>1560</v>
      </c>
      <c r="F329" s="2" t="str">
        <f t="shared" si="57"/>
        <v>P52-PPGM-CAM-2029882856-1588P/2024</v>
      </c>
      <c r="G329" s="98" t="s">
        <v>777</v>
      </c>
      <c r="H329" s="80" t="s">
        <v>778</v>
      </c>
      <c r="I329" s="340">
        <v>50.825000000000003</v>
      </c>
      <c r="J329" s="81">
        <f t="shared" si="58"/>
        <v>5.0825000000000002E-2</v>
      </c>
      <c r="K329" s="82">
        <v>1</v>
      </c>
      <c r="L329" s="82" t="s">
        <v>2191</v>
      </c>
      <c r="M329" s="14">
        <v>45885</v>
      </c>
      <c r="N329" s="83">
        <v>33</v>
      </c>
      <c r="O329" s="331"/>
      <c r="P329" s="83" t="str">
        <f t="shared" si="56"/>
        <v/>
      </c>
      <c r="Q329" s="92">
        <v>2025</v>
      </c>
      <c r="R329" s="39" t="str">
        <f t="shared" si="59"/>
        <v>Não</v>
      </c>
      <c r="S329" s="84">
        <f t="shared" si="60"/>
        <v>0</v>
      </c>
      <c r="T329" s="85">
        <f t="shared" si="61"/>
        <v>0</v>
      </c>
      <c r="U329" s="86" t="s">
        <v>2465</v>
      </c>
    </row>
    <row r="330" spans="1:21" s="58" customFormat="1" ht="37.5" customHeight="1" x14ac:dyDescent="0.35">
      <c r="A330" s="310" t="s">
        <v>880</v>
      </c>
      <c r="B330" s="326" t="s">
        <v>569</v>
      </c>
      <c r="C330" s="326">
        <v>2027742441</v>
      </c>
      <c r="D330" s="539" t="s">
        <v>1554</v>
      </c>
      <c r="E330" s="383" t="s">
        <v>1562</v>
      </c>
      <c r="F330" s="2" t="str">
        <f t="shared" si="57"/>
        <v>P52-PPGM-PAR-2027742441-1588P/2024</v>
      </c>
      <c r="G330" s="98" t="s">
        <v>777</v>
      </c>
      <c r="H330" s="80" t="s">
        <v>778</v>
      </c>
      <c r="I330" s="340">
        <v>27.98</v>
      </c>
      <c r="J330" s="81">
        <f t="shared" si="58"/>
        <v>2.7980000000000001E-2</v>
      </c>
      <c r="K330" s="82">
        <v>1</v>
      </c>
      <c r="L330" s="82" t="s">
        <v>2191</v>
      </c>
      <c r="M330" s="24">
        <v>45886</v>
      </c>
      <c r="N330" s="83">
        <v>33</v>
      </c>
      <c r="O330" s="331">
        <v>45884</v>
      </c>
      <c r="P330" s="83">
        <f t="shared" si="56"/>
        <v>33</v>
      </c>
      <c r="Q330" s="104">
        <v>2025</v>
      </c>
      <c r="R330" s="105" t="str">
        <f t="shared" si="59"/>
        <v>Sim</v>
      </c>
      <c r="S330" s="106">
        <f t="shared" si="60"/>
        <v>2.7980000000000001E-2</v>
      </c>
      <c r="T330" s="107">
        <f t="shared" si="61"/>
        <v>1</v>
      </c>
      <c r="U330" s="108"/>
    </row>
    <row r="331" spans="1:21" s="58" customFormat="1" ht="37.5" customHeight="1" x14ac:dyDescent="0.35">
      <c r="A331" s="310" t="s">
        <v>557</v>
      </c>
      <c r="B331" s="326" t="s">
        <v>1012</v>
      </c>
      <c r="C331" s="326">
        <v>2027742441</v>
      </c>
      <c r="D331" s="539" t="s">
        <v>1561</v>
      </c>
      <c r="E331" s="387" t="s">
        <v>1563</v>
      </c>
      <c r="F331" s="87" t="str">
        <f t="shared" si="57"/>
        <v>P62-PPGMII-P62-PAR-2027742441-0309/2025</v>
      </c>
      <c r="G331" s="97" t="s">
        <v>777</v>
      </c>
      <c r="H331" s="89" t="s">
        <v>778</v>
      </c>
      <c r="I331" s="340">
        <v>25.001000000000001</v>
      </c>
      <c r="J331" s="90">
        <f t="shared" si="58"/>
        <v>2.5001000000000002E-2</v>
      </c>
      <c r="K331" s="82">
        <v>1</v>
      </c>
      <c r="L331" s="82" t="s">
        <v>2191</v>
      </c>
      <c r="M331" s="14">
        <v>45885</v>
      </c>
      <c r="N331" s="83">
        <v>33</v>
      </c>
      <c r="O331" s="331">
        <v>45884</v>
      </c>
      <c r="P331" s="83">
        <f t="shared" si="56"/>
        <v>33</v>
      </c>
      <c r="Q331" s="83">
        <v>2025</v>
      </c>
      <c r="R331" s="39" t="str">
        <f t="shared" si="59"/>
        <v>Sim</v>
      </c>
      <c r="S331" s="84">
        <f t="shared" si="60"/>
        <v>2.5001000000000002E-2</v>
      </c>
      <c r="T331" s="85">
        <f t="shared" si="61"/>
        <v>1</v>
      </c>
      <c r="U331" s="86"/>
    </row>
    <row r="332" spans="1:21" s="58" customFormat="1" ht="37.5" customHeight="1" x14ac:dyDescent="0.35">
      <c r="A332" s="310" t="s">
        <v>557</v>
      </c>
      <c r="B332" s="326" t="s">
        <v>1012</v>
      </c>
      <c r="C332" s="326">
        <v>2026851619</v>
      </c>
      <c r="D332" s="539" t="s">
        <v>1561</v>
      </c>
      <c r="E332" s="383" t="s">
        <v>1565</v>
      </c>
      <c r="F332" s="2" t="str">
        <f t="shared" si="57"/>
        <v>P62-PPGMII-P62-PAR-2026851619-0309/2025</v>
      </c>
      <c r="G332" s="98" t="s">
        <v>777</v>
      </c>
      <c r="H332" s="80" t="s">
        <v>778</v>
      </c>
      <c r="I332" s="340">
        <v>1.8</v>
      </c>
      <c r="J332" s="81">
        <f t="shared" si="58"/>
        <v>1.8E-3</v>
      </c>
      <c r="K332" s="82">
        <v>1</v>
      </c>
      <c r="L332" s="82" t="s">
        <v>2191</v>
      </c>
      <c r="M332" s="14">
        <v>45885</v>
      </c>
      <c r="N332" s="83">
        <v>33</v>
      </c>
      <c r="O332" s="331">
        <v>45884</v>
      </c>
      <c r="P332" s="83">
        <f t="shared" si="56"/>
        <v>33</v>
      </c>
      <c r="Q332" s="92">
        <v>2025</v>
      </c>
      <c r="R332" s="93" t="str">
        <f t="shared" si="59"/>
        <v>Sim</v>
      </c>
      <c r="S332" s="94">
        <f t="shared" si="60"/>
        <v>1.8E-3</v>
      </c>
      <c r="T332" s="95">
        <f t="shared" si="61"/>
        <v>1</v>
      </c>
      <c r="U332" s="96"/>
    </row>
    <row r="333" spans="1:21" s="58" customFormat="1" ht="37.5" customHeight="1" x14ac:dyDescent="0.35">
      <c r="A333" s="310" t="s">
        <v>557</v>
      </c>
      <c r="B333" s="326" t="s">
        <v>569</v>
      </c>
      <c r="C333" s="326">
        <v>2028208085</v>
      </c>
      <c r="D333" s="539" t="s">
        <v>1564</v>
      </c>
      <c r="E333" s="383" t="s">
        <v>1567</v>
      </c>
      <c r="F333" s="2" t="str">
        <f t="shared" si="57"/>
        <v>P62-PPGM-PAR-2028208085-0279P/2024</v>
      </c>
      <c r="G333" s="98" t="s">
        <v>777</v>
      </c>
      <c r="H333" s="80" t="s">
        <v>778</v>
      </c>
      <c r="I333" s="340">
        <v>0.14000000000000001</v>
      </c>
      <c r="J333" s="81">
        <f t="shared" si="58"/>
        <v>1.4000000000000001E-4</v>
      </c>
      <c r="K333" s="82">
        <v>1</v>
      </c>
      <c r="L333" s="82" t="s">
        <v>2191</v>
      </c>
      <c r="M333" s="14">
        <v>45885</v>
      </c>
      <c r="N333" s="83">
        <v>33</v>
      </c>
      <c r="O333" s="331">
        <v>45884</v>
      </c>
      <c r="P333" s="83">
        <f t="shared" si="56"/>
        <v>33</v>
      </c>
      <c r="Q333" s="83">
        <v>2025</v>
      </c>
      <c r="R333" s="39" t="str">
        <f t="shared" si="59"/>
        <v>Sim</v>
      </c>
      <c r="S333" s="84">
        <f t="shared" si="60"/>
        <v>1.4000000000000001E-4</v>
      </c>
      <c r="T333" s="85">
        <f t="shared" si="61"/>
        <v>1</v>
      </c>
      <c r="U333" s="86"/>
    </row>
    <row r="334" spans="1:21" s="58" customFormat="1" ht="37.5" customHeight="1" x14ac:dyDescent="0.35">
      <c r="A334" s="310" t="s">
        <v>557</v>
      </c>
      <c r="B334" s="310" t="s">
        <v>2192</v>
      </c>
      <c r="C334" s="326"/>
      <c r="D334" s="539" t="s">
        <v>1947</v>
      </c>
      <c r="E334" s="326" t="s">
        <v>1892</v>
      </c>
      <c r="F334" s="87" t="str">
        <f t="shared" si="57"/>
        <v>P62-PPGMII-P62--0283P/2024</v>
      </c>
      <c r="G334" s="97" t="s">
        <v>777</v>
      </c>
      <c r="H334" s="89" t="s">
        <v>778</v>
      </c>
      <c r="I334" s="340">
        <v>1</v>
      </c>
      <c r="J334" s="90">
        <f t="shared" si="58"/>
        <v>1E-3</v>
      </c>
      <c r="K334" s="82">
        <v>1</v>
      </c>
      <c r="L334" s="82" t="s">
        <v>2191</v>
      </c>
      <c r="M334" s="14">
        <v>45885</v>
      </c>
      <c r="N334" s="83">
        <v>33</v>
      </c>
      <c r="O334" s="331"/>
      <c r="P334" s="83" t="str">
        <f t="shared" si="56"/>
        <v/>
      </c>
      <c r="Q334" s="92">
        <v>2025</v>
      </c>
      <c r="R334" s="93" t="str">
        <f t="shared" si="59"/>
        <v>Não</v>
      </c>
      <c r="S334" s="94">
        <f t="shared" si="60"/>
        <v>0</v>
      </c>
      <c r="T334" s="95">
        <f t="shared" si="61"/>
        <v>0</v>
      </c>
      <c r="U334" s="96" t="s">
        <v>2465</v>
      </c>
    </row>
    <row r="335" spans="1:21" s="58" customFormat="1" ht="37.5" customHeight="1" x14ac:dyDescent="0.35">
      <c r="A335" s="310" t="s">
        <v>557</v>
      </c>
      <c r="B335" s="310" t="s">
        <v>2192</v>
      </c>
      <c r="C335" s="326"/>
      <c r="D335" s="539" t="s">
        <v>1947</v>
      </c>
      <c r="E335" s="326" t="s">
        <v>2339</v>
      </c>
      <c r="F335" s="2" t="str">
        <f t="shared" si="57"/>
        <v>P62-PPGMII-P62--0283P/2024</v>
      </c>
      <c r="G335" s="98" t="s">
        <v>777</v>
      </c>
      <c r="H335" s="80" t="s">
        <v>778</v>
      </c>
      <c r="I335" s="340">
        <v>2.0950000000000002</v>
      </c>
      <c r="J335" s="81">
        <f t="shared" si="58"/>
        <v>2.0950000000000001E-3</v>
      </c>
      <c r="K335" s="82">
        <v>1</v>
      </c>
      <c r="L335" s="82" t="s">
        <v>2191</v>
      </c>
      <c r="M335" s="14">
        <v>45885</v>
      </c>
      <c r="N335" s="83">
        <v>33</v>
      </c>
      <c r="O335" s="331">
        <v>45884</v>
      </c>
      <c r="P335" s="83">
        <f t="shared" si="56"/>
        <v>33</v>
      </c>
      <c r="Q335" s="83">
        <v>2025</v>
      </c>
      <c r="R335" s="39" t="str">
        <f t="shared" si="59"/>
        <v>Sim</v>
      </c>
      <c r="S335" s="84">
        <f t="shared" si="60"/>
        <v>2.0950000000000001E-3</v>
      </c>
      <c r="T335" s="85">
        <f t="shared" si="61"/>
        <v>1</v>
      </c>
      <c r="U335" s="86"/>
    </row>
    <row r="336" spans="1:21" s="58" customFormat="1" ht="37.5" customHeight="1" x14ac:dyDescent="0.35">
      <c r="A336" s="310" t="s">
        <v>557</v>
      </c>
      <c r="B336" s="326" t="s">
        <v>1012</v>
      </c>
      <c r="C336" s="326">
        <v>2029559241</v>
      </c>
      <c r="D336" s="539" t="s">
        <v>1566</v>
      </c>
      <c r="E336" s="383" t="s">
        <v>1569</v>
      </c>
      <c r="F336" s="87" t="str">
        <f t="shared" si="57"/>
        <v>P62-PPGMII-P62-PAR-2029559241-0262P/2024</v>
      </c>
      <c r="G336" s="97" t="s">
        <v>777</v>
      </c>
      <c r="H336" s="89" t="s">
        <v>778</v>
      </c>
      <c r="I336" s="340">
        <v>155.74</v>
      </c>
      <c r="J336" s="90">
        <f t="shared" si="58"/>
        <v>0.15574000000000002</v>
      </c>
      <c r="K336" s="82">
        <v>1</v>
      </c>
      <c r="L336" s="82" t="s">
        <v>2191</v>
      </c>
      <c r="M336" s="14">
        <v>45885</v>
      </c>
      <c r="N336" s="83">
        <v>33</v>
      </c>
      <c r="O336" s="331">
        <v>45884</v>
      </c>
      <c r="P336" s="83">
        <f t="shared" si="56"/>
        <v>33</v>
      </c>
      <c r="Q336" s="92">
        <v>2025</v>
      </c>
      <c r="R336" s="93" t="str">
        <f t="shared" si="59"/>
        <v>Sim</v>
      </c>
      <c r="S336" s="94">
        <f t="shared" si="60"/>
        <v>0.15574000000000002</v>
      </c>
      <c r="T336" s="95">
        <f t="shared" si="61"/>
        <v>1</v>
      </c>
      <c r="U336" s="96"/>
    </row>
    <row r="337" spans="1:21" s="58" customFormat="1" ht="37.5" customHeight="1" x14ac:dyDescent="0.35">
      <c r="A337" s="310" t="s">
        <v>557</v>
      </c>
      <c r="B337" s="326" t="s">
        <v>1012</v>
      </c>
      <c r="C337" s="326">
        <v>2029559241</v>
      </c>
      <c r="D337" s="539" t="s">
        <v>1566</v>
      </c>
      <c r="E337" s="387" t="s">
        <v>1657</v>
      </c>
      <c r="F337" s="2" t="str">
        <f t="shared" si="57"/>
        <v>P62-PPGMII-P62-PAR-2029559241-0262P/2024</v>
      </c>
      <c r="G337" s="98" t="s">
        <v>777</v>
      </c>
      <c r="H337" s="80" t="s">
        <v>778</v>
      </c>
      <c r="I337" s="340">
        <v>203.15</v>
      </c>
      <c r="J337" s="81">
        <f t="shared" si="58"/>
        <v>0.20315</v>
      </c>
      <c r="K337" s="82">
        <v>1</v>
      </c>
      <c r="L337" s="82" t="s">
        <v>2191</v>
      </c>
      <c r="M337" s="14">
        <v>45885</v>
      </c>
      <c r="N337" s="83">
        <v>33</v>
      </c>
      <c r="O337" s="331">
        <v>45884</v>
      </c>
      <c r="P337" s="83">
        <f t="shared" si="56"/>
        <v>33</v>
      </c>
      <c r="Q337" s="104">
        <v>2025</v>
      </c>
      <c r="R337" s="105" t="str">
        <f t="shared" si="59"/>
        <v>Sim</v>
      </c>
      <c r="S337" s="106">
        <f t="shared" si="60"/>
        <v>0.20315</v>
      </c>
      <c r="T337" s="107">
        <f t="shared" si="61"/>
        <v>1</v>
      </c>
      <c r="U337" s="108"/>
    </row>
    <row r="338" spans="1:21" s="58" customFormat="1" ht="37.5" customHeight="1" x14ac:dyDescent="0.35">
      <c r="A338" s="310" t="s">
        <v>557</v>
      </c>
      <c r="B338" s="326" t="s">
        <v>1012</v>
      </c>
      <c r="C338" s="326">
        <v>2029559241</v>
      </c>
      <c r="D338" s="539" t="s">
        <v>1568</v>
      </c>
      <c r="E338" s="383" t="s">
        <v>1570</v>
      </c>
      <c r="F338" s="87" t="str">
        <f t="shared" si="57"/>
        <v>P62-PPGMII-P62-PAR-2029559241-1408P/2025</v>
      </c>
      <c r="G338" s="97" t="s">
        <v>777</v>
      </c>
      <c r="H338" s="89" t="s">
        <v>778</v>
      </c>
      <c r="I338" s="340">
        <v>30.95</v>
      </c>
      <c r="J338" s="90">
        <f t="shared" si="58"/>
        <v>3.0949999999999998E-2</v>
      </c>
      <c r="K338" s="82">
        <v>1</v>
      </c>
      <c r="L338" s="82" t="s">
        <v>2191</v>
      </c>
      <c r="M338" s="14">
        <v>45885</v>
      </c>
      <c r="N338" s="83">
        <v>33</v>
      </c>
      <c r="O338" s="331">
        <v>45884</v>
      </c>
      <c r="P338" s="83">
        <f t="shared" si="56"/>
        <v>33</v>
      </c>
      <c r="Q338" s="92">
        <v>2025</v>
      </c>
      <c r="R338" s="39" t="str">
        <f t="shared" si="59"/>
        <v>Sim</v>
      </c>
      <c r="S338" s="84">
        <f t="shared" si="60"/>
        <v>3.0949999999999998E-2</v>
      </c>
      <c r="T338" s="85">
        <f t="shared" si="61"/>
        <v>1</v>
      </c>
      <c r="U338" s="86"/>
    </row>
    <row r="339" spans="1:21" s="58" customFormat="1" ht="37.5" customHeight="1" x14ac:dyDescent="0.35">
      <c r="A339" s="310" t="s">
        <v>557</v>
      </c>
      <c r="B339" s="326" t="s">
        <v>1012</v>
      </c>
      <c r="C339" s="326">
        <v>2030089942</v>
      </c>
      <c r="D339" s="539" t="s">
        <v>1568</v>
      </c>
      <c r="E339" s="387" t="s">
        <v>1572</v>
      </c>
      <c r="F339" s="2" t="str">
        <f t="shared" si="57"/>
        <v>P62-PPGMII-P62-PAR-2030089942-1408P/2025</v>
      </c>
      <c r="G339" s="98" t="s">
        <v>777</v>
      </c>
      <c r="H339" s="80" t="s">
        <v>778</v>
      </c>
      <c r="I339" s="340">
        <v>23.67</v>
      </c>
      <c r="J339" s="81">
        <f t="shared" si="58"/>
        <v>2.367E-2</v>
      </c>
      <c r="K339" s="82">
        <v>1</v>
      </c>
      <c r="L339" s="82" t="s">
        <v>2191</v>
      </c>
      <c r="M339" s="14">
        <v>45885</v>
      </c>
      <c r="N339" s="83">
        <v>33</v>
      </c>
      <c r="O339" s="331">
        <v>45884</v>
      </c>
      <c r="P339" s="83">
        <f t="shared" si="56"/>
        <v>33</v>
      </c>
      <c r="Q339" s="92">
        <v>2025</v>
      </c>
      <c r="R339" s="93" t="str">
        <f t="shared" si="59"/>
        <v>Sim</v>
      </c>
      <c r="S339" s="94">
        <f t="shared" si="60"/>
        <v>2.367E-2</v>
      </c>
      <c r="T339" s="95">
        <f t="shared" si="61"/>
        <v>1</v>
      </c>
      <c r="U339" s="96"/>
    </row>
    <row r="340" spans="1:21" s="58" customFormat="1" ht="37.5" customHeight="1" x14ac:dyDescent="0.35">
      <c r="A340" s="310" t="s">
        <v>557</v>
      </c>
      <c r="B340" s="326" t="s">
        <v>1012</v>
      </c>
      <c r="C340" s="326"/>
      <c r="D340" s="539" t="s">
        <v>1568</v>
      </c>
      <c r="E340" s="326" t="s">
        <v>1893</v>
      </c>
      <c r="F340" s="2" t="str">
        <f t="shared" si="57"/>
        <v>P62-PPGMII-P62-PAR--1408P/2025</v>
      </c>
      <c r="G340" s="98" t="s">
        <v>777</v>
      </c>
      <c r="H340" s="80" t="s">
        <v>778</v>
      </c>
      <c r="I340" s="340">
        <v>19.963999999999999</v>
      </c>
      <c r="J340" s="81">
        <f t="shared" si="58"/>
        <v>1.9963999999999999E-2</v>
      </c>
      <c r="K340" s="82">
        <v>1</v>
      </c>
      <c r="L340" s="82" t="s">
        <v>2191</v>
      </c>
      <c r="M340" s="14">
        <v>45885</v>
      </c>
      <c r="N340" s="83">
        <v>33</v>
      </c>
      <c r="O340" s="331">
        <v>45884</v>
      </c>
      <c r="P340" s="83">
        <f t="shared" si="56"/>
        <v>33</v>
      </c>
      <c r="Q340" s="83">
        <v>2025</v>
      </c>
      <c r="R340" s="39" t="str">
        <f t="shared" si="59"/>
        <v>Sim</v>
      </c>
      <c r="S340" s="84">
        <f t="shared" si="60"/>
        <v>1.9963999999999999E-2</v>
      </c>
      <c r="T340" s="85">
        <f t="shared" si="61"/>
        <v>1</v>
      </c>
      <c r="U340" s="86"/>
    </row>
    <row r="341" spans="1:21" s="58" customFormat="1" ht="37.5" customHeight="1" x14ac:dyDescent="0.35">
      <c r="A341" s="310" t="s">
        <v>557</v>
      </c>
      <c r="B341" s="326" t="s">
        <v>1012</v>
      </c>
      <c r="C341" s="326">
        <v>2029141697</v>
      </c>
      <c r="D341" s="539" t="s">
        <v>1571</v>
      </c>
      <c r="E341" s="383" t="s">
        <v>2335</v>
      </c>
      <c r="F341" s="87" t="str">
        <f t="shared" si="57"/>
        <v>P62-PPGMII-P62-PAR-2029141697-1425P/2025</v>
      </c>
      <c r="G341" s="97" t="s">
        <v>777</v>
      </c>
      <c r="H341" s="89" t="s">
        <v>778</v>
      </c>
      <c r="I341" s="340">
        <v>6.56</v>
      </c>
      <c r="J341" s="90">
        <f t="shared" si="58"/>
        <v>6.5599999999999999E-3</v>
      </c>
      <c r="K341" s="91">
        <v>1</v>
      </c>
      <c r="L341" s="82" t="s">
        <v>2191</v>
      </c>
      <c r="M341" s="14">
        <v>45885</v>
      </c>
      <c r="N341" s="83">
        <v>33</v>
      </c>
      <c r="O341" s="331">
        <v>45884</v>
      </c>
      <c r="P341" s="83">
        <f t="shared" si="56"/>
        <v>33</v>
      </c>
      <c r="Q341" s="92">
        <v>2025</v>
      </c>
      <c r="R341" s="93" t="str">
        <f t="shared" si="59"/>
        <v>Sim</v>
      </c>
      <c r="S341" s="94">
        <f t="shared" si="60"/>
        <v>6.5599999999999999E-3</v>
      </c>
      <c r="T341" s="95">
        <f t="shared" si="61"/>
        <v>1</v>
      </c>
      <c r="U341" s="96"/>
    </row>
    <row r="342" spans="1:21" s="58" customFormat="1" ht="37.5" customHeight="1" x14ac:dyDescent="0.35">
      <c r="A342" s="310" t="s">
        <v>557</v>
      </c>
      <c r="B342" s="326" t="s">
        <v>1012</v>
      </c>
      <c r="C342" s="326">
        <v>2029141697</v>
      </c>
      <c r="D342" s="539" t="s">
        <v>1571</v>
      </c>
      <c r="E342" s="383" t="s">
        <v>1894</v>
      </c>
      <c r="F342" s="2" t="str">
        <f t="shared" si="57"/>
        <v>P62-PPGMII-P62-PAR-2029141697-1425P/2025</v>
      </c>
      <c r="G342" s="98" t="s">
        <v>777</v>
      </c>
      <c r="H342" s="80" t="s">
        <v>778</v>
      </c>
      <c r="I342" s="340">
        <v>21.611999999999998</v>
      </c>
      <c r="J342" s="81">
        <f t="shared" si="58"/>
        <v>2.1611999999999999E-2</v>
      </c>
      <c r="K342" s="82">
        <v>1</v>
      </c>
      <c r="L342" s="82" t="s">
        <v>2191</v>
      </c>
      <c r="M342" s="14">
        <v>45885</v>
      </c>
      <c r="N342" s="83">
        <v>33</v>
      </c>
      <c r="O342" s="15">
        <v>45868</v>
      </c>
      <c r="P342" s="83">
        <f t="shared" si="56"/>
        <v>31</v>
      </c>
      <c r="Q342" s="83">
        <v>2025</v>
      </c>
      <c r="R342" s="39" t="str">
        <f t="shared" si="59"/>
        <v>Sim</v>
      </c>
      <c r="S342" s="84">
        <f t="shared" si="60"/>
        <v>2.1611999999999999E-2</v>
      </c>
      <c r="T342" s="85">
        <f t="shared" si="61"/>
        <v>1</v>
      </c>
      <c r="U342" s="86"/>
    </row>
    <row r="343" spans="1:21" s="58" customFormat="1" ht="37.5" customHeight="1" x14ac:dyDescent="0.35">
      <c r="A343" s="310" t="s">
        <v>557</v>
      </c>
      <c r="B343" s="326" t="s">
        <v>1012</v>
      </c>
      <c r="C343" s="326">
        <v>2029141697</v>
      </c>
      <c r="D343" s="539" t="s">
        <v>1571</v>
      </c>
      <c r="E343" s="326" t="s">
        <v>1895</v>
      </c>
      <c r="F343" s="87" t="str">
        <f t="shared" si="57"/>
        <v>P62-PPGMII-P62-PAR-2029141697-1425P/2025</v>
      </c>
      <c r="G343" s="97" t="s">
        <v>777</v>
      </c>
      <c r="H343" s="89" t="s">
        <v>778</v>
      </c>
      <c r="I343" s="340">
        <v>1.36</v>
      </c>
      <c r="J343" s="90">
        <f t="shared" si="58"/>
        <v>1.3600000000000001E-3</v>
      </c>
      <c r="K343" s="91">
        <v>1</v>
      </c>
      <c r="L343" s="82" t="s">
        <v>2191</v>
      </c>
      <c r="M343" s="14">
        <v>45885</v>
      </c>
      <c r="N343" s="83">
        <v>33</v>
      </c>
      <c r="O343" s="15">
        <v>45869</v>
      </c>
      <c r="P343" s="83">
        <f t="shared" si="56"/>
        <v>31</v>
      </c>
      <c r="Q343" s="92">
        <v>2025</v>
      </c>
      <c r="R343" s="93" t="str">
        <f t="shared" si="59"/>
        <v>Sim</v>
      </c>
      <c r="S343" s="94">
        <f t="shared" si="60"/>
        <v>1.3600000000000001E-3</v>
      </c>
      <c r="T343" s="95">
        <f t="shared" si="61"/>
        <v>1</v>
      </c>
      <c r="U343" s="96"/>
    </row>
    <row r="344" spans="1:21" s="58" customFormat="1" ht="37.5" customHeight="1" x14ac:dyDescent="0.35">
      <c r="A344" s="310" t="s">
        <v>557</v>
      </c>
      <c r="B344" s="326" t="s">
        <v>1012</v>
      </c>
      <c r="C344" s="326">
        <v>2029141697</v>
      </c>
      <c r="D344" s="539" t="s">
        <v>1571</v>
      </c>
      <c r="E344" s="326" t="s">
        <v>2346</v>
      </c>
      <c r="F344" s="2" t="str">
        <f t="shared" si="57"/>
        <v>P62-PPGMII-P62-PAR-2029141697-1425P/2025</v>
      </c>
      <c r="G344" s="98" t="s">
        <v>777</v>
      </c>
      <c r="H344" s="80" t="s">
        <v>778</v>
      </c>
      <c r="I344" s="340">
        <v>36.33</v>
      </c>
      <c r="J344" s="81">
        <f t="shared" si="58"/>
        <v>3.6330000000000001E-2</v>
      </c>
      <c r="K344" s="82">
        <v>1</v>
      </c>
      <c r="L344" s="82" t="s">
        <v>2191</v>
      </c>
      <c r="M344" s="14">
        <v>45885</v>
      </c>
      <c r="N344" s="83">
        <v>33</v>
      </c>
      <c r="O344" s="331"/>
      <c r="P344" s="83" t="str">
        <f t="shared" si="56"/>
        <v/>
      </c>
      <c r="Q344" s="104">
        <v>2025</v>
      </c>
      <c r="R344" s="105" t="str">
        <f t="shared" si="59"/>
        <v>Não</v>
      </c>
      <c r="S344" s="106">
        <f t="shared" si="60"/>
        <v>0</v>
      </c>
      <c r="T344" s="107">
        <f t="shared" si="61"/>
        <v>0</v>
      </c>
      <c r="U344" s="108" t="s">
        <v>2465</v>
      </c>
    </row>
    <row r="345" spans="1:21" s="58" customFormat="1" ht="37.5" customHeight="1" x14ac:dyDescent="0.35">
      <c r="A345" s="310" t="s">
        <v>557</v>
      </c>
      <c r="B345" s="326" t="s">
        <v>1012</v>
      </c>
      <c r="C345" s="326">
        <v>2029868391</v>
      </c>
      <c r="D345" s="539" t="s">
        <v>1573</v>
      </c>
      <c r="E345" s="383" t="s">
        <v>1575</v>
      </c>
      <c r="F345" s="87" t="str">
        <f t="shared" si="57"/>
        <v>P62-PPGMII-P62-PAR-2029868391-0579P/2025</v>
      </c>
      <c r="G345" s="97" t="s">
        <v>777</v>
      </c>
      <c r="H345" s="89" t="s">
        <v>778</v>
      </c>
      <c r="I345" s="340">
        <v>42.5</v>
      </c>
      <c r="J345" s="102">
        <f t="shared" si="58"/>
        <v>4.2500000000000003E-2</v>
      </c>
      <c r="K345" s="103">
        <v>1</v>
      </c>
      <c r="L345" s="82" t="s">
        <v>2191</v>
      </c>
      <c r="M345" s="14">
        <v>45885</v>
      </c>
      <c r="N345" s="83">
        <v>33</v>
      </c>
      <c r="O345" s="331">
        <v>45884</v>
      </c>
      <c r="P345" s="83">
        <f t="shared" si="56"/>
        <v>33</v>
      </c>
      <c r="Q345" s="92">
        <v>2025</v>
      </c>
      <c r="R345" s="39" t="str">
        <f t="shared" si="59"/>
        <v>Sim</v>
      </c>
      <c r="S345" s="84">
        <f t="shared" si="60"/>
        <v>4.2500000000000003E-2</v>
      </c>
      <c r="T345" s="85">
        <f t="shared" si="61"/>
        <v>1</v>
      </c>
      <c r="U345" s="86"/>
    </row>
    <row r="346" spans="1:21" s="58" customFormat="1" ht="37.5" customHeight="1" x14ac:dyDescent="0.35">
      <c r="A346" s="310" t="s">
        <v>557</v>
      </c>
      <c r="B346" s="326" t="s">
        <v>2050</v>
      </c>
      <c r="C346" s="326">
        <v>2029868391</v>
      </c>
      <c r="D346" s="539" t="s">
        <v>1574</v>
      </c>
      <c r="E346" s="383" t="s">
        <v>1576</v>
      </c>
      <c r="F346" s="2" t="str">
        <f t="shared" si="57"/>
        <v>P62-PPGMII-P62-CAM-2029868391-1673P/2024</v>
      </c>
      <c r="G346" s="98" t="s">
        <v>777</v>
      </c>
      <c r="H346" s="80" t="s">
        <v>778</v>
      </c>
      <c r="I346" s="340">
        <v>5.3410000000000002</v>
      </c>
      <c r="J346" s="81">
        <f t="shared" si="58"/>
        <v>5.3410000000000003E-3</v>
      </c>
      <c r="K346" s="82">
        <v>1</v>
      </c>
      <c r="L346" s="82" t="s">
        <v>2191</v>
      </c>
      <c r="M346" s="14">
        <v>45885</v>
      </c>
      <c r="N346" s="83">
        <v>33</v>
      </c>
      <c r="O346" s="15">
        <v>45867</v>
      </c>
      <c r="P346" s="83">
        <f t="shared" si="56"/>
        <v>31</v>
      </c>
      <c r="Q346" s="92">
        <v>2025</v>
      </c>
      <c r="R346" s="93" t="str">
        <f t="shared" si="59"/>
        <v>Sim</v>
      </c>
      <c r="S346" s="94">
        <f t="shared" si="60"/>
        <v>5.3410000000000003E-3</v>
      </c>
      <c r="T346" s="95">
        <f t="shared" si="61"/>
        <v>1</v>
      </c>
      <c r="U346" s="96"/>
    </row>
    <row r="347" spans="1:21" s="58" customFormat="1" ht="37.5" customHeight="1" x14ac:dyDescent="0.35">
      <c r="A347" s="310" t="s">
        <v>557</v>
      </c>
      <c r="B347" s="326" t="s">
        <v>2050</v>
      </c>
      <c r="C347" s="326">
        <v>2029868391</v>
      </c>
      <c r="D347" s="539" t="s">
        <v>1574</v>
      </c>
      <c r="E347" s="383" t="s">
        <v>1577</v>
      </c>
      <c r="F347" s="2" t="str">
        <f t="shared" si="57"/>
        <v>P62-PPGMII-P62-CAM-2029868391-1673P/2024</v>
      </c>
      <c r="G347" s="98" t="s">
        <v>777</v>
      </c>
      <c r="H347" s="80" t="s">
        <v>778</v>
      </c>
      <c r="I347" s="340">
        <v>22.937000000000001</v>
      </c>
      <c r="J347" s="81">
        <f t="shared" si="58"/>
        <v>2.2937000000000003E-2</v>
      </c>
      <c r="K347" s="82">
        <v>1</v>
      </c>
      <c r="L347" s="82" t="s">
        <v>2191</v>
      </c>
      <c r="M347" s="14">
        <v>45885</v>
      </c>
      <c r="N347" s="83">
        <v>33</v>
      </c>
      <c r="O347" s="15">
        <v>45867</v>
      </c>
      <c r="P347" s="83">
        <f t="shared" si="56"/>
        <v>31</v>
      </c>
      <c r="Q347" s="83">
        <v>2025</v>
      </c>
      <c r="R347" s="39" t="str">
        <f t="shared" si="59"/>
        <v>Sim</v>
      </c>
      <c r="S347" s="84">
        <f t="shared" si="60"/>
        <v>2.2937000000000003E-2</v>
      </c>
      <c r="T347" s="85">
        <f t="shared" si="61"/>
        <v>1</v>
      </c>
      <c r="U347" s="86"/>
    </row>
    <row r="348" spans="1:21" s="58" customFormat="1" ht="37.5" customHeight="1" x14ac:dyDescent="0.35">
      <c r="A348" s="310" t="s">
        <v>557</v>
      </c>
      <c r="B348" s="326" t="s">
        <v>2050</v>
      </c>
      <c r="C348" s="326">
        <v>2029868391</v>
      </c>
      <c r="D348" s="539" t="s">
        <v>1574</v>
      </c>
      <c r="E348" s="383" t="s">
        <v>1578</v>
      </c>
      <c r="F348" s="87" t="str">
        <f t="shared" si="57"/>
        <v>P62-PPGMII-P62-CAM-2029868391-1673P/2024</v>
      </c>
      <c r="G348" s="97" t="s">
        <v>777</v>
      </c>
      <c r="H348" s="89" t="s">
        <v>778</v>
      </c>
      <c r="I348" s="340">
        <v>20.678999999999998</v>
      </c>
      <c r="J348" s="90">
        <f t="shared" si="58"/>
        <v>2.0678999999999999E-2</v>
      </c>
      <c r="K348" s="91">
        <v>1</v>
      </c>
      <c r="L348" s="82" t="s">
        <v>2191</v>
      </c>
      <c r="M348" s="14">
        <v>45885</v>
      </c>
      <c r="N348" s="83">
        <v>33</v>
      </c>
      <c r="O348" s="15">
        <v>45867</v>
      </c>
      <c r="P348" s="83">
        <f t="shared" si="56"/>
        <v>31</v>
      </c>
      <c r="Q348" s="92">
        <v>2025</v>
      </c>
      <c r="R348" s="93" t="str">
        <f t="shared" si="59"/>
        <v>Sim</v>
      </c>
      <c r="S348" s="94">
        <f t="shared" si="60"/>
        <v>2.0678999999999999E-2</v>
      </c>
      <c r="T348" s="95">
        <f t="shared" si="61"/>
        <v>1</v>
      </c>
      <c r="U348" s="96"/>
    </row>
    <row r="349" spans="1:21" s="58" customFormat="1" ht="37.5" customHeight="1" x14ac:dyDescent="0.35">
      <c r="A349" s="310" t="s">
        <v>557</v>
      </c>
      <c r="B349" s="326" t="s">
        <v>1012</v>
      </c>
      <c r="C349" s="326"/>
      <c r="D349" s="539" t="s">
        <v>1579</v>
      </c>
      <c r="E349" s="383" t="s">
        <v>1581</v>
      </c>
      <c r="F349" s="2" t="str">
        <f t="shared" si="57"/>
        <v>P62-PPGMII-P62-PAR--1565/2025</v>
      </c>
      <c r="G349" s="98" t="s">
        <v>777</v>
      </c>
      <c r="H349" s="80" t="s">
        <v>778</v>
      </c>
      <c r="I349" s="340">
        <v>56.769999999999996</v>
      </c>
      <c r="J349" s="81">
        <f t="shared" si="58"/>
        <v>5.6769999999999994E-2</v>
      </c>
      <c r="K349" s="82">
        <v>1</v>
      </c>
      <c r="L349" s="82" t="s">
        <v>2191</v>
      </c>
      <c r="M349" s="14">
        <v>45885</v>
      </c>
      <c r="N349" s="83">
        <v>33</v>
      </c>
      <c r="O349" s="331">
        <v>45884</v>
      </c>
      <c r="P349" s="83">
        <f t="shared" si="56"/>
        <v>33</v>
      </c>
      <c r="Q349" s="83">
        <v>2025</v>
      </c>
      <c r="R349" s="39" t="str">
        <f t="shared" si="59"/>
        <v>Sim</v>
      </c>
      <c r="S349" s="84">
        <f t="shared" si="60"/>
        <v>5.6769999999999994E-2</v>
      </c>
      <c r="T349" s="85">
        <f t="shared" si="61"/>
        <v>1</v>
      </c>
      <c r="U349" s="86"/>
    </row>
    <row r="350" spans="1:21" s="58" customFormat="1" ht="37.5" customHeight="1" x14ac:dyDescent="0.35">
      <c r="A350" s="310" t="s">
        <v>557</v>
      </c>
      <c r="B350" s="326" t="s">
        <v>1012</v>
      </c>
      <c r="C350" s="326"/>
      <c r="D350" s="539" t="s">
        <v>1579</v>
      </c>
      <c r="E350" s="383" t="s">
        <v>1582</v>
      </c>
      <c r="F350" s="87" t="str">
        <f t="shared" si="57"/>
        <v>P62-PPGMII-P62-PAR--1565/2025</v>
      </c>
      <c r="G350" s="97" t="s">
        <v>777</v>
      </c>
      <c r="H350" s="89" t="s">
        <v>778</v>
      </c>
      <c r="I350" s="340">
        <v>2.6</v>
      </c>
      <c r="J350" s="90">
        <f t="shared" si="58"/>
        <v>2.5999999999999999E-3</v>
      </c>
      <c r="K350" s="91">
        <v>1</v>
      </c>
      <c r="L350" s="82" t="s">
        <v>2191</v>
      </c>
      <c r="M350" s="14">
        <v>45885</v>
      </c>
      <c r="N350" s="83">
        <v>33</v>
      </c>
      <c r="O350" s="331">
        <v>45884</v>
      </c>
      <c r="P350" s="83">
        <f t="shared" si="56"/>
        <v>33</v>
      </c>
      <c r="Q350" s="92">
        <v>2025</v>
      </c>
      <c r="R350" s="93" t="str">
        <f t="shared" si="59"/>
        <v>Sim</v>
      </c>
      <c r="S350" s="94">
        <f t="shared" si="60"/>
        <v>2.5999999999999999E-3</v>
      </c>
      <c r="T350" s="95">
        <f t="shared" si="61"/>
        <v>1</v>
      </c>
      <c r="U350" s="96"/>
    </row>
    <row r="351" spans="1:21" s="58" customFormat="1" ht="37.5" customHeight="1" x14ac:dyDescent="0.35">
      <c r="A351" s="310" t="s">
        <v>557</v>
      </c>
      <c r="B351" s="326" t="s">
        <v>1012</v>
      </c>
      <c r="C351" s="326"/>
      <c r="D351" s="539" t="s">
        <v>1579</v>
      </c>
      <c r="E351" s="383" t="s">
        <v>1584</v>
      </c>
      <c r="F351" s="2" t="str">
        <f t="shared" si="57"/>
        <v>P62-PPGMII-P62-PAR--1565/2025</v>
      </c>
      <c r="G351" s="98" t="s">
        <v>777</v>
      </c>
      <c r="H351" s="80" t="s">
        <v>778</v>
      </c>
      <c r="I351" s="340">
        <v>2.1</v>
      </c>
      <c r="J351" s="81">
        <f t="shared" si="58"/>
        <v>2.1000000000000003E-3</v>
      </c>
      <c r="K351" s="82">
        <v>1</v>
      </c>
      <c r="L351" s="82" t="s">
        <v>2191</v>
      </c>
      <c r="M351" s="14">
        <v>45885</v>
      </c>
      <c r="N351" s="83">
        <v>33</v>
      </c>
      <c r="O351" s="331">
        <v>45884</v>
      </c>
      <c r="P351" s="83">
        <f t="shared" si="56"/>
        <v>33</v>
      </c>
      <c r="Q351" s="104">
        <v>2025</v>
      </c>
      <c r="R351" s="105" t="str">
        <f t="shared" si="59"/>
        <v>Sim</v>
      </c>
      <c r="S351" s="106">
        <f t="shared" si="60"/>
        <v>2.1000000000000003E-3</v>
      </c>
      <c r="T351" s="107">
        <f t="shared" si="61"/>
        <v>1</v>
      </c>
      <c r="U351" s="108"/>
    </row>
    <row r="352" spans="1:21" s="58" customFormat="1" ht="37.5" customHeight="1" x14ac:dyDescent="0.35">
      <c r="A352" s="310" t="s">
        <v>557</v>
      </c>
      <c r="B352" s="326" t="s">
        <v>1012</v>
      </c>
      <c r="C352" s="326"/>
      <c r="D352" s="539" t="s">
        <v>1579</v>
      </c>
      <c r="E352" s="326" t="s">
        <v>1896</v>
      </c>
      <c r="F352" s="87" t="str">
        <f t="shared" si="57"/>
        <v>P62-PPGMII-P62-PAR--1565/2025</v>
      </c>
      <c r="G352" s="97" t="s">
        <v>777</v>
      </c>
      <c r="H352" s="89" t="s">
        <v>778</v>
      </c>
      <c r="I352" s="340">
        <v>34.64</v>
      </c>
      <c r="J352" s="90">
        <f t="shared" si="58"/>
        <v>3.4639999999999997E-2</v>
      </c>
      <c r="K352" s="91">
        <v>1</v>
      </c>
      <c r="L352" s="82" t="s">
        <v>2191</v>
      </c>
      <c r="M352" s="14">
        <v>45885</v>
      </c>
      <c r="N352" s="83">
        <v>33</v>
      </c>
      <c r="O352" s="331">
        <v>45884</v>
      </c>
      <c r="P352" s="83">
        <f t="shared" si="56"/>
        <v>33</v>
      </c>
      <c r="Q352" s="92">
        <v>2025</v>
      </c>
      <c r="R352" s="39" t="str">
        <f t="shared" si="59"/>
        <v>Sim</v>
      </c>
      <c r="S352" s="84">
        <f t="shared" si="60"/>
        <v>3.4639999999999997E-2</v>
      </c>
      <c r="T352" s="85">
        <f t="shared" si="61"/>
        <v>1</v>
      </c>
      <c r="U352" s="86"/>
    </row>
    <row r="353" spans="1:21" s="58" customFormat="1" ht="37.5" customHeight="1" x14ac:dyDescent="0.35">
      <c r="A353" s="310" t="s">
        <v>557</v>
      </c>
      <c r="B353" s="326" t="s">
        <v>1012</v>
      </c>
      <c r="C353" s="326"/>
      <c r="D353" s="539" t="s">
        <v>1579</v>
      </c>
      <c r="E353" s="326" t="s">
        <v>1897</v>
      </c>
      <c r="F353" s="2" t="str">
        <f t="shared" si="57"/>
        <v>P62-PPGMII-P62-PAR--1565/2025</v>
      </c>
      <c r="G353" s="98" t="s">
        <v>777</v>
      </c>
      <c r="H353" s="80" t="s">
        <v>778</v>
      </c>
      <c r="I353" s="340">
        <v>0.81</v>
      </c>
      <c r="J353" s="81">
        <f t="shared" si="58"/>
        <v>8.1000000000000006E-4</v>
      </c>
      <c r="K353" s="82">
        <v>1</v>
      </c>
      <c r="L353" s="82" t="s">
        <v>2191</v>
      </c>
      <c r="M353" s="14">
        <v>45885</v>
      </c>
      <c r="N353" s="83">
        <v>33</v>
      </c>
      <c r="O353" s="331">
        <v>45884</v>
      </c>
      <c r="P353" s="83">
        <f t="shared" si="56"/>
        <v>33</v>
      </c>
      <c r="Q353" s="92">
        <v>2025</v>
      </c>
      <c r="R353" s="93" t="str">
        <f t="shared" si="59"/>
        <v>Sim</v>
      </c>
      <c r="S353" s="94">
        <f t="shared" si="60"/>
        <v>8.1000000000000006E-4</v>
      </c>
      <c r="T353" s="95">
        <f t="shared" si="61"/>
        <v>1</v>
      </c>
      <c r="U353" s="96"/>
    </row>
    <row r="354" spans="1:21" s="58" customFormat="1" ht="37.5" customHeight="1" x14ac:dyDescent="0.35">
      <c r="A354" s="310" t="s">
        <v>557</v>
      </c>
      <c r="B354" s="326" t="s">
        <v>1012</v>
      </c>
      <c r="C354" s="326"/>
      <c r="D354" s="539" t="s">
        <v>1579</v>
      </c>
      <c r="E354" s="326" t="s">
        <v>2347</v>
      </c>
      <c r="F354" s="2" t="str">
        <f t="shared" si="57"/>
        <v>P62-PPGMII-P62-PAR--1565/2025</v>
      </c>
      <c r="G354" s="98" t="s">
        <v>777</v>
      </c>
      <c r="H354" s="80" t="s">
        <v>778</v>
      </c>
      <c r="I354" s="340">
        <v>1.28</v>
      </c>
      <c r="J354" s="81">
        <f t="shared" si="58"/>
        <v>1.2800000000000001E-3</v>
      </c>
      <c r="K354" s="82">
        <v>1</v>
      </c>
      <c r="L354" s="82" t="s">
        <v>2191</v>
      </c>
      <c r="M354" s="14">
        <v>45885</v>
      </c>
      <c r="N354" s="83">
        <v>33</v>
      </c>
      <c r="O354" s="331">
        <v>45884</v>
      </c>
      <c r="P354" s="83">
        <f t="shared" si="56"/>
        <v>33</v>
      </c>
      <c r="Q354" s="83">
        <v>2025</v>
      </c>
      <c r="R354" s="39" t="str">
        <f t="shared" si="59"/>
        <v>Sim</v>
      </c>
      <c r="S354" s="84">
        <f t="shared" si="60"/>
        <v>1.2800000000000001E-3</v>
      </c>
      <c r="T354" s="85">
        <f t="shared" si="61"/>
        <v>1</v>
      </c>
      <c r="U354" s="86"/>
    </row>
    <row r="355" spans="1:21" s="58" customFormat="1" ht="37.5" customHeight="1" x14ac:dyDescent="0.35">
      <c r="A355" s="310" t="s">
        <v>557</v>
      </c>
      <c r="B355" s="326" t="s">
        <v>1012</v>
      </c>
      <c r="C355" s="326"/>
      <c r="D355" s="539" t="s">
        <v>1583</v>
      </c>
      <c r="E355" s="383" t="s">
        <v>1586</v>
      </c>
      <c r="F355" s="87" t="str">
        <f t="shared" si="57"/>
        <v>P62-PPGMII-P62-PAR--0285P/2024</v>
      </c>
      <c r="G355" s="97" t="s">
        <v>777</v>
      </c>
      <c r="H355" s="89" t="s">
        <v>778</v>
      </c>
      <c r="I355" s="340">
        <v>186.429</v>
      </c>
      <c r="J355" s="90">
        <f t="shared" si="58"/>
        <v>0.18642900000000001</v>
      </c>
      <c r="K355" s="91">
        <v>1</v>
      </c>
      <c r="L355" s="82" t="s">
        <v>2191</v>
      </c>
      <c r="M355" s="14">
        <v>45885</v>
      </c>
      <c r="N355" s="83">
        <v>33</v>
      </c>
      <c r="O355" s="331">
        <v>45884</v>
      </c>
      <c r="P355" s="83">
        <f t="shared" si="56"/>
        <v>33</v>
      </c>
      <c r="Q355" s="92">
        <v>2025</v>
      </c>
      <c r="R355" s="93" t="str">
        <f t="shared" si="59"/>
        <v>Sim</v>
      </c>
      <c r="S355" s="94">
        <f t="shared" si="60"/>
        <v>0.18642900000000001</v>
      </c>
      <c r="T355" s="95">
        <f t="shared" si="61"/>
        <v>1</v>
      </c>
      <c r="U355" s="96"/>
    </row>
    <row r="356" spans="1:21" s="58" customFormat="1" ht="37.5" customHeight="1" x14ac:dyDescent="0.35">
      <c r="A356" s="310" t="s">
        <v>880</v>
      </c>
      <c r="B356" s="326" t="s">
        <v>2193</v>
      </c>
      <c r="C356" s="326"/>
      <c r="D356" s="539" t="s">
        <v>1585</v>
      </c>
      <c r="E356" s="326" t="s">
        <v>1898</v>
      </c>
      <c r="F356" s="2" t="str">
        <f t="shared" si="57"/>
        <v>P52-PPGMII-CAM--1593P/2024</v>
      </c>
      <c r="G356" s="98" t="s">
        <v>777</v>
      </c>
      <c r="H356" s="80" t="s">
        <v>778</v>
      </c>
      <c r="I356" s="340">
        <v>48.68</v>
      </c>
      <c r="J356" s="81">
        <f t="shared" si="58"/>
        <v>4.8680000000000001E-2</v>
      </c>
      <c r="K356" s="82">
        <v>1</v>
      </c>
      <c r="L356" s="82" t="s">
        <v>2191</v>
      </c>
      <c r="M356" s="14">
        <v>45885</v>
      </c>
      <c r="N356" s="83">
        <v>33</v>
      </c>
      <c r="O356" s="331"/>
      <c r="P356" s="83" t="str">
        <f t="shared" si="56"/>
        <v/>
      </c>
      <c r="Q356" s="83">
        <v>2025</v>
      </c>
      <c r="R356" s="39" t="str">
        <f t="shared" si="59"/>
        <v>Não</v>
      </c>
      <c r="S356" s="84">
        <f t="shared" si="60"/>
        <v>0</v>
      </c>
      <c r="T356" s="85">
        <f t="shared" si="61"/>
        <v>0</v>
      </c>
      <c r="U356" s="86" t="s">
        <v>2465</v>
      </c>
    </row>
    <row r="357" spans="1:21" s="58" customFormat="1" ht="37.5" customHeight="1" x14ac:dyDescent="0.35">
      <c r="A357" s="310" t="s">
        <v>880</v>
      </c>
      <c r="B357" s="326" t="s">
        <v>83</v>
      </c>
      <c r="C357" s="326"/>
      <c r="D357" s="539" t="s">
        <v>1585</v>
      </c>
      <c r="E357" s="383" t="s">
        <v>1587</v>
      </c>
      <c r="F357" s="87" t="str">
        <f t="shared" si="57"/>
        <v>P52-PPGM-CAM--1593P/2024</v>
      </c>
      <c r="G357" s="97" t="s">
        <v>777</v>
      </c>
      <c r="H357" s="89" t="s">
        <v>778</v>
      </c>
      <c r="I357" s="340">
        <v>6.29</v>
      </c>
      <c r="J357" s="90">
        <f t="shared" si="58"/>
        <v>6.2900000000000005E-3</v>
      </c>
      <c r="K357" s="91">
        <v>1</v>
      </c>
      <c r="L357" s="82" t="s">
        <v>2191</v>
      </c>
      <c r="M357" s="14">
        <v>45885</v>
      </c>
      <c r="N357" s="83">
        <v>33</v>
      </c>
      <c r="O357" s="331"/>
      <c r="P357" s="83" t="str">
        <f t="shared" si="56"/>
        <v/>
      </c>
      <c r="Q357" s="92">
        <v>2025</v>
      </c>
      <c r="R357" s="93" t="str">
        <f t="shared" si="59"/>
        <v>Não</v>
      </c>
      <c r="S357" s="94">
        <f t="shared" si="60"/>
        <v>0</v>
      </c>
      <c r="T357" s="95">
        <f t="shared" si="61"/>
        <v>0</v>
      </c>
      <c r="U357" s="96" t="s">
        <v>2465</v>
      </c>
    </row>
    <row r="358" spans="1:21" s="58" customFormat="1" ht="37.5" customHeight="1" x14ac:dyDescent="0.35">
      <c r="A358" s="310" t="s">
        <v>880</v>
      </c>
      <c r="B358" s="326" t="s">
        <v>83</v>
      </c>
      <c r="C358" s="326"/>
      <c r="D358" s="539" t="s">
        <v>1585</v>
      </c>
      <c r="E358" s="383" t="s">
        <v>1589</v>
      </c>
      <c r="F358" s="2" t="str">
        <f t="shared" si="57"/>
        <v>P52-PPGM-CAM--1593P/2024</v>
      </c>
      <c r="G358" s="98" t="s">
        <v>777</v>
      </c>
      <c r="H358" s="80" t="s">
        <v>778</v>
      </c>
      <c r="I358" s="340">
        <v>2.84</v>
      </c>
      <c r="J358" s="81">
        <f t="shared" si="58"/>
        <v>2.8399999999999996E-3</v>
      </c>
      <c r="K358" s="82">
        <v>1</v>
      </c>
      <c r="L358" s="82" t="s">
        <v>2191</v>
      </c>
      <c r="M358" s="14">
        <v>45885</v>
      </c>
      <c r="N358" s="83">
        <v>33</v>
      </c>
      <c r="O358" s="331"/>
      <c r="P358" s="83" t="str">
        <f t="shared" si="56"/>
        <v/>
      </c>
      <c r="Q358" s="83">
        <v>2025</v>
      </c>
      <c r="R358" s="39" t="str">
        <f t="shared" si="59"/>
        <v>Não</v>
      </c>
      <c r="S358" s="84">
        <f t="shared" si="60"/>
        <v>0</v>
      </c>
      <c r="T358" s="85">
        <f t="shared" si="61"/>
        <v>0</v>
      </c>
      <c r="U358" s="86" t="s">
        <v>2465</v>
      </c>
    </row>
    <row r="359" spans="1:21" s="58" customFormat="1" ht="37.5" customHeight="1" x14ac:dyDescent="0.35">
      <c r="A359" s="310" t="s">
        <v>880</v>
      </c>
      <c r="B359" s="326" t="s">
        <v>2051</v>
      </c>
      <c r="C359" s="326"/>
      <c r="D359" s="539" t="s">
        <v>1588</v>
      </c>
      <c r="E359" s="383" t="s">
        <v>1591</v>
      </c>
      <c r="F359" s="87" t="str">
        <f t="shared" si="57"/>
        <v>P52-INSUP-P52--1604P/2024</v>
      </c>
      <c r="G359" s="97" t="s">
        <v>777</v>
      </c>
      <c r="H359" s="89" t="s">
        <v>778</v>
      </c>
      <c r="I359" s="340">
        <v>89.938999999999993</v>
      </c>
      <c r="J359" s="90">
        <f t="shared" si="58"/>
        <v>8.9938999999999991E-2</v>
      </c>
      <c r="K359" s="91">
        <v>1</v>
      </c>
      <c r="L359" s="82" t="s">
        <v>2191</v>
      </c>
      <c r="M359" s="14">
        <v>45885</v>
      </c>
      <c r="N359" s="83">
        <v>33</v>
      </c>
      <c r="O359" s="331"/>
      <c r="P359" s="83" t="str">
        <f t="shared" si="56"/>
        <v/>
      </c>
      <c r="Q359" s="83">
        <v>2025</v>
      </c>
      <c r="R359" s="39" t="str">
        <f t="shared" si="59"/>
        <v>Não</v>
      </c>
      <c r="S359" s="84">
        <f t="shared" si="60"/>
        <v>0</v>
      </c>
      <c r="T359" s="85">
        <f t="shared" si="61"/>
        <v>0</v>
      </c>
      <c r="U359" s="86" t="s">
        <v>2465</v>
      </c>
    </row>
    <row r="360" spans="1:21" s="58" customFormat="1" ht="37.5" customHeight="1" x14ac:dyDescent="0.35">
      <c r="A360" s="310" t="s">
        <v>880</v>
      </c>
      <c r="B360" s="326" t="s">
        <v>83</v>
      </c>
      <c r="C360" s="326"/>
      <c r="D360" s="539" t="s">
        <v>1590</v>
      </c>
      <c r="E360" s="383" t="s">
        <v>1592</v>
      </c>
      <c r="F360" s="2" t="str">
        <f t="shared" si="57"/>
        <v>P52-PPGM-CAM--1801P/2024</v>
      </c>
      <c r="G360" s="98" t="s">
        <v>777</v>
      </c>
      <c r="H360" s="80" t="s">
        <v>778</v>
      </c>
      <c r="I360" s="340">
        <v>16.810000000000002</v>
      </c>
      <c r="J360" s="81">
        <f t="shared" si="58"/>
        <v>1.6810000000000002E-2</v>
      </c>
      <c r="K360" s="82">
        <v>1</v>
      </c>
      <c r="L360" s="82" t="s">
        <v>2191</v>
      </c>
      <c r="M360" s="14">
        <v>45885</v>
      </c>
      <c r="N360" s="83">
        <v>33</v>
      </c>
      <c r="O360" s="331">
        <v>45884</v>
      </c>
      <c r="P360" s="83">
        <f t="shared" si="56"/>
        <v>33</v>
      </c>
      <c r="Q360" s="92">
        <v>2025</v>
      </c>
      <c r="R360" s="93" t="str">
        <f t="shared" si="59"/>
        <v>Sim</v>
      </c>
      <c r="S360" s="94">
        <f t="shared" si="60"/>
        <v>1.6810000000000002E-2</v>
      </c>
      <c r="T360" s="95">
        <f t="shared" si="61"/>
        <v>1</v>
      </c>
      <c r="U360" s="96"/>
    </row>
    <row r="361" spans="1:21" s="58" customFormat="1" ht="37.5" customHeight="1" x14ac:dyDescent="0.35">
      <c r="A361" s="310" t="s">
        <v>880</v>
      </c>
      <c r="B361" s="326" t="s">
        <v>83</v>
      </c>
      <c r="C361" s="326"/>
      <c r="D361" s="539" t="s">
        <v>1590</v>
      </c>
      <c r="E361" s="383" t="s">
        <v>1594</v>
      </c>
      <c r="F361" s="2" t="str">
        <f t="shared" si="57"/>
        <v>P52-PPGM-CAM--1801P/2024</v>
      </c>
      <c r="G361" s="98" t="s">
        <v>777</v>
      </c>
      <c r="H361" s="80" t="s">
        <v>778</v>
      </c>
      <c r="I361" s="340">
        <v>11.7</v>
      </c>
      <c r="J361" s="81">
        <f t="shared" si="58"/>
        <v>1.1699999999999999E-2</v>
      </c>
      <c r="K361" s="82">
        <v>1</v>
      </c>
      <c r="L361" s="82" t="s">
        <v>2191</v>
      </c>
      <c r="M361" s="14">
        <v>45885</v>
      </c>
      <c r="N361" s="83">
        <v>33</v>
      </c>
      <c r="O361" s="331">
        <v>45884</v>
      </c>
      <c r="P361" s="83">
        <f t="shared" si="56"/>
        <v>33</v>
      </c>
      <c r="Q361" s="83">
        <v>2025</v>
      </c>
      <c r="R361" s="39" t="str">
        <f t="shared" si="59"/>
        <v>Sim</v>
      </c>
      <c r="S361" s="84">
        <f t="shared" si="60"/>
        <v>1.1699999999999999E-2</v>
      </c>
      <c r="T361" s="85">
        <f t="shared" si="61"/>
        <v>1</v>
      </c>
      <c r="U361" s="86"/>
    </row>
    <row r="362" spans="1:21" s="58" customFormat="1" ht="37.5" customHeight="1" x14ac:dyDescent="0.35">
      <c r="A362" s="310" t="s">
        <v>81</v>
      </c>
      <c r="B362" s="326" t="s">
        <v>1011</v>
      </c>
      <c r="C362" s="326"/>
      <c r="D362" s="539" t="s">
        <v>1593</v>
      </c>
      <c r="E362" s="383" t="s">
        <v>1596</v>
      </c>
      <c r="F362" s="87" t="str">
        <f t="shared" si="57"/>
        <v>P31-PPGMII-P31-CAM--1713P/2025</v>
      </c>
      <c r="G362" s="97" t="s">
        <v>777</v>
      </c>
      <c r="H362" s="89" t="s">
        <v>778</v>
      </c>
      <c r="I362" s="340">
        <v>2928.9180000000001</v>
      </c>
      <c r="J362" s="90">
        <f t="shared" si="58"/>
        <v>2.9289179999999999</v>
      </c>
      <c r="K362" s="91">
        <v>1</v>
      </c>
      <c r="L362" s="82" t="s">
        <v>2191</v>
      </c>
      <c r="M362" s="14">
        <v>45885</v>
      </c>
      <c r="N362" s="83">
        <v>33</v>
      </c>
      <c r="O362" s="15">
        <v>45869</v>
      </c>
      <c r="P362" s="83">
        <f t="shared" si="56"/>
        <v>31</v>
      </c>
      <c r="Q362" s="92">
        <v>2025</v>
      </c>
      <c r="R362" s="93" t="str">
        <f t="shared" si="59"/>
        <v>Sim</v>
      </c>
      <c r="S362" s="94">
        <f t="shared" si="60"/>
        <v>2.9289179999999999</v>
      </c>
      <c r="T362" s="95">
        <f t="shared" si="61"/>
        <v>1</v>
      </c>
      <c r="U362" s="96"/>
    </row>
    <row r="363" spans="1:21" s="58" customFormat="1" ht="37.5" customHeight="1" x14ac:dyDescent="0.35">
      <c r="A363" s="310" t="s">
        <v>81</v>
      </c>
      <c r="B363" s="326" t="s">
        <v>1011</v>
      </c>
      <c r="C363" s="326"/>
      <c r="D363" s="539" t="s">
        <v>1595</v>
      </c>
      <c r="E363" s="383" t="s">
        <v>1598</v>
      </c>
      <c r="F363" s="2" t="str">
        <f t="shared" si="57"/>
        <v>P31-PPGMII-P31-CAM--0660/2025</v>
      </c>
      <c r="G363" s="98" t="s">
        <v>777</v>
      </c>
      <c r="H363" s="80" t="s">
        <v>778</v>
      </c>
      <c r="I363" s="340">
        <v>270.13</v>
      </c>
      <c r="J363" s="81">
        <f t="shared" si="58"/>
        <v>0.27012999999999998</v>
      </c>
      <c r="K363" s="82">
        <v>1</v>
      </c>
      <c r="L363" s="82" t="s">
        <v>2191</v>
      </c>
      <c r="M363" s="14">
        <v>45885</v>
      </c>
      <c r="N363" s="83">
        <v>33</v>
      </c>
      <c r="O363" s="331"/>
      <c r="P363" s="83" t="str">
        <f t="shared" si="56"/>
        <v/>
      </c>
      <c r="Q363" s="83">
        <v>2025</v>
      </c>
      <c r="R363" s="39" t="str">
        <f t="shared" si="59"/>
        <v>Não</v>
      </c>
      <c r="S363" s="84">
        <f t="shared" si="60"/>
        <v>0</v>
      </c>
      <c r="T363" s="85">
        <f t="shared" si="61"/>
        <v>0</v>
      </c>
      <c r="U363" s="86" t="s">
        <v>2465</v>
      </c>
    </row>
    <row r="364" spans="1:21" s="58" customFormat="1" ht="37.5" customHeight="1" x14ac:dyDescent="0.35">
      <c r="A364" s="310" t="s">
        <v>81</v>
      </c>
      <c r="B364" s="326" t="s">
        <v>1011</v>
      </c>
      <c r="C364" s="326"/>
      <c r="D364" s="539" t="s">
        <v>1597</v>
      </c>
      <c r="E364" s="387" t="s">
        <v>1600</v>
      </c>
      <c r="F364" s="87" t="str">
        <f t="shared" si="57"/>
        <v>P31-PPGMII-P31-CAM--1683P/2025</v>
      </c>
      <c r="G364" s="97" t="s">
        <v>777</v>
      </c>
      <c r="H364" s="89" t="s">
        <v>778</v>
      </c>
      <c r="I364" s="340">
        <v>1467.5609999999999</v>
      </c>
      <c r="J364" s="90">
        <f t="shared" si="58"/>
        <v>1.4675609999999999</v>
      </c>
      <c r="K364" s="91">
        <v>1</v>
      </c>
      <c r="L364" s="82" t="s">
        <v>2191</v>
      </c>
      <c r="M364" s="14">
        <v>45885</v>
      </c>
      <c r="N364" s="83">
        <v>33</v>
      </c>
      <c r="O364" s="15">
        <v>45859</v>
      </c>
      <c r="P364" s="83">
        <f t="shared" si="56"/>
        <v>30</v>
      </c>
      <c r="Q364" s="92">
        <v>2025</v>
      </c>
      <c r="R364" s="93" t="str">
        <f t="shared" si="59"/>
        <v>Sim</v>
      </c>
      <c r="S364" s="94">
        <f t="shared" si="60"/>
        <v>1.4675609999999999</v>
      </c>
      <c r="T364" s="95">
        <f t="shared" si="61"/>
        <v>1</v>
      </c>
      <c r="U364" s="96"/>
    </row>
    <row r="365" spans="1:21" s="58" customFormat="1" ht="37.5" customHeight="1" x14ac:dyDescent="0.35">
      <c r="A365" s="310" t="s">
        <v>880</v>
      </c>
      <c r="B365" s="326" t="s">
        <v>1012</v>
      </c>
      <c r="C365" s="326"/>
      <c r="D365" s="539" t="s">
        <v>1599</v>
      </c>
      <c r="E365" s="387" t="s">
        <v>1602</v>
      </c>
      <c r="F365" s="2" t="str">
        <f t="shared" si="57"/>
        <v>P52-PPGMII-P62-PAR--0270P/2025</v>
      </c>
      <c r="G365" s="98" t="s">
        <v>777</v>
      </c>
      <c r="H365" s="80" t="s">
        <v>778</v>
      </c>
      <c r="I365" s="340">
        <v>8.6999999999999993</v>
      </c>
      <c r="J365" s="81">
        <f t="shared" si="58"/>
        <v>8.6999999999999994E-3</v>
      </c>
      <c r="K365" s="82">
        <v>1</v>
      </c>
      <c r="L365" s="82" t="s">
        <v>2191</v>
      </c>
      <c r="M365" s="14">
        <v>45885</v>
      </c>
      <c r="N365" s="83">
        <v>33</v>
      </c>
      <c r="O365" s="331">
        <v>45884</v>
      </c>
      <c r="P365" s="83">
        <f t="shared" si="56"/>
        <v>33</v>
      </c>
      <c r="Q365" s="83">
        <v>2025</v>
      </c>
      <c r="R365" s="39" t="str">
        <f t="shared" si="59"/>
        <v>Sim</v>
      </c>
      <c r="S365" s="84">
        <f t="shared" si="60"/>
        <v>8.6999999999999994E-3</v>
      </c>
      <c r="T365" s="85">
        <f t="shared" si="61"/>
        <v>1</v>
      </c>
      <c r="U365" s="86"/>
    </row>
    <row r="366" spans="1:21" s="58" customFormat="1" ht="37.5" customHeight="1" x14ac:dyDescent="0.35">
      <c r="A366" s="310" t="s">
        <v>557</v>
      </c>
      <c r="B366" s="326" t="s">
        <v>83</v>
      </c>
      <c r="C366" s="326"/>
      <c r="D366" s="539" t="s">
        <v>1601</v>
      </c>
      <c r="E366" s="383" t="s">
        <v>1604</v>
      </c>
      <c r="F366" s="87" t="str">
        <f t="shared" si="57"/>
        <v>P62-PPGM-CAM--0359P/2024</v>
      </c>
      <c r="G366" s="97" t="s">
        <v>777</v>
      </c>
      <c r="H366" s="89" t="s">
        <v>778</v>
      </c>
      <c r="I366" s="340">
        <v>4.96</v>
      </c>
      <c r="J366" s="90">
        <f t="shared" si="58"/>
        <v>4.96E-3</v>
      </c>
      <c r="K366" s="91">
        <v>1</v>
      </c>
      <c r="L366" s="82" t="s">
        <v>2191</v>
      </c>
      <c r="M366" s="14">
        <v>45885</v>
      </c>
      <c r="N366" s="83">
        <v>33</v>
      </c>
      <c r="O366" s="331">
        <v>45884</v>
      </c>
      <c r="P366" s="83">
        <f t="shared" si="56"/>
        <v>33</v>
      </c>
      <c r="Q366" s="92">
        <v>2025</v>
      </c>
      <c r="R366" s="93" t="str">
        <f t="shared" si="59"/>
        <v>Sim</v>
      </c>
      <c r="S366" s="94">
        <f t="shared" si="60"/>
        <v>4.96E-3</v>
      </c>
      <c r="T366" s="95">
        <f t="shared" si="61"/>
        <v>1</v>
      </c>
      <c r="U366" s="96"/>
    </row>
    <row r="367" spans="1:21" s="58" customFormat="1" ht="37.5" customHeight="1" x14ac:dyDescent="0.35">
      <c r="A367" s="310" t="s">
        <v>557</v>
      </c>
      <c r="B367" s="326" t="s">
        <v>83</v>
      </c>
      <c r="C367" s="326"/>
      <c r="D367" s="539" t="s">
        <v>1601</v>
      </c>
      <c r="E367" s="326" t="s">
        <v>1899</v>
      </c>
      <c r="F367" s="2" t="str">
        <f t="shared" si="57"/>
        <v>P62-PPGM-CAM--0359P/2024</v>
      </c>
      <c r="G367" s="98" t="s">
        <v>777</v>
      </c>
      <c r="H367" s="80" t="s">
        <v>778</v>
      </c>
      <c r="I367" s="340">
        <v>4.8419999999999996</v>
      </c>
      <c r="J367" s="81">
        <f t="shared" si="58"/>
        <v>4.8419999999999999E-3</v>
      </c>
      <c r="K367" s="82">
        <v>1</v>
      </c>
      <c r="L367" s="82" t="s">
        <v>2191</v>
      </c>
      <c r="M367" s="14">
        <v>45885</v>
      </c>
      <c r="N367" s="83">
        <v>33</v>
      </c>
      <c r="O367" s="331">
        <v>45884</v>
      </c>
      <c r="P367" s="83">
        <f t="shared" si="56"/>
        <v>33</v>
      </c>
      <c r="Q367" s="83">
        <v>2025</v>
      </c>
      <c r="R367" s="39" t="str">
        <f t="shared" si="59"/>
        <v>Sim</v>
      </c>
      <c r="S367" s="84">
        <f t="shared" si="60"/>
        <v>4.8419999999999999E-3</v>
      </c>
      <c r="T367" s="85">
        <f t="shared" si="61"/>
        <v>1</v>
      </c>
      <c r="U367" s="86"/>
    </row>
    <row r="368" spans="1:21" s="58" customFormat="1" ht="37.5" customHeight="1" x14ac:dyDescent="0.35">
      <c r="A368" s="310" t="s">
        <v>557</v>
      </c>
      <c r="B368" s="326" t="s">
        <v>1012</v>
      </c>
      <c r="C368" s="326"/>
      <c r="D368" s="539" t="s">
        <v>1601</v>
      </c>
      <c r="E368" s="326" t="s">
        <v>1900</v>
      </c>
      <c r="F368" s="87" t="str">
        <f t="shared" si="57"/>
        <v>P62-PPGMII-P62-PAR--0359P/2024</v>
      </c>
      <c r="G368" s="97" t="s">
        <v>777</v>
      </c>
      <c r="H368" s="89" t="s">
        <v>778</v>
      </c>
      <c r="I368" s="340">
        <v>4.71</v>
      </c>
      <c r="J368" s="90">
        <f t="shared" si="58"/>
        <v>4.7099999999999998E-3</v>
      </c>
      <c r="K368" s="91">
        <v>1</v>
      </c>
      <c r="L368" s="82" t="s">
        <v>2191</v>
      </c>
      <c r="M368" s="14">
        <v>45885</v>
      </c>
      <c r="N368" s="83">
        <v>33</v>
      </c>
      <c r="O368" s="331">
        <v>45884</v>
      </c>
      <c r="P368" s="83">
        <f t="shared" si="56"/>
        <v>33</v>
      </c>
      <c r="Q368" s="92">
        <v>2025</v>
      </c>
      <c r="R368" s="93" t="str">
        <f t="shared" si="59"/>
        <v>Sim</v>
      </c>
      <c r="S368" s="94">
        <f t="shared" si="60"/>
        <v>4.7099999999999998E-3</v>
      </c>
      <c r="T368" s="95">
        <f t="shared" si="61"/>
        <v>1</v>
      </c>
      <c r="U368" s="96"/>
    </row>
    <row r="369" spans="1:21" s="58" customFormat="1" ht="37.5" customHeight="1" x14ac:dyDescent="0.35">
      <c r="A369" s="310" t="s">
        <v>880</v>
      </c>
      <c r="B369" s="326" t="s">
        <v>2193</v>
      </c>
      <c r="C369" s="326"/>
      <c r="D369" s="539" t="s">
        <v>1603</v>
      </c>
      <c r="E369" s="383" t="s">
        <v>1606</v>
      </c>
      <c r="F369" s="2" t="str">
        <f t="shared" si="57"/>
        <v>P52-PPGMII-CAM--1798P/2024</v>
      </c>
      <c r="G369" s="98" t="s">
        <v>777</v>
      </c>
      <c r="H369" s="80" t="s">
        <v>778</v>
      </c>
      <c r="I369" s="340">
        <v>702</v>
      </c>
      <c r="J369" s="81">
        <f t="shared" si="58"/>
        <v>0.70199999999999996</v>
      </c>
      <c r="K369" s="82">
        <v>1</v>
      </c>
      <c r="L369" s="82" t="s">
        <v>2191</v>
      </c>
      <c r="M369" s="14">
        <v>45885</v>
      </c>
      <c r="N369" s="83">
        <v>33</v>
      </c>
      <c r="O369" s="331"/>
      <c r="P369" s="83" t="str">
        <f t="shared" si="56"/>
        <v/>
      </c>
      <c r="Q369" s="83">
        <v>2025</v>
      </c>
      <c r="R369" s="39" t="str">
        <f t="shared" si="59"/>
        <v>Não</v>
      </c>
      <c r="S369" s="84">
        <f t="shared" si="60"/>
        <v>0</v>
      </c>
      <c r="T369" s="85">
        <f t="shared" si="61"/>
        <v>0</v>
      </c>
      <c r="U369" s="86" t="s">
        <v>2465</v>
      </c>
    </row>
    <row r="370" spans="1:21" s="58" customFormat="1" ht="37.5" customHeight="1" x14ac:dyDescent="0.35">
      <c r="A370" s="310" t="s">
        <v>557</v>
      </c>
      <c r="B370" s="326" t="s">
        <v>2050</v>
      </c>
      <c r="C370" s="326"/>
      <c r="D370" s="539" t="s">
        <v>1605</v>
      </c>
      <c r="E370" s="383" t="s">
        <v>1608</v>
      </c>
      <c r="F370" s="87" t="str">
        <f t="shared" si="57"/>
        <v>P62-PPGMII-P62-CAM--1085P/2024</v>
      </c>
      <c r="G370" s="97" t="s">
        <v>777</v>
      </c>
      <c r="H370" s="89" t="s">
        <v>778</v>
      </c>
      <c r="I370" s="340">
        <v>17.968</v>
      </c>
      <c r="J370" s="90">
        <f t="shared" si="58"/>
        <v>1.7968000000000001E-2</v>
      </c>
      <c r="K370" s="91">
        <v>1</v>
      </c>
      <c r="L370" s="82" t="s">
        <v>2191</v>
      </c>
      <c r="M370" s="14">
        <v>45885</v>
      </c>
      <c r="N370" s="83">
        <v>33</v>
      </c>
      <c r="O370" s="331">
        <v>45884</v>
      </c>
      <c r="P370" s="83">
        <f t="shared" si="56"/>
        <v>33</v>
      </c>
      <c r="Q370" s="83">
        <v>2025</v>
      </c>
      <c r="R370" s="39" t="str">
        <f t="shared" si="59"/>
        <v>Sim</v>
      </c>
      <c r="S370" s="84">
        <f t="shared" si="60"/>
        <v>1.7968000000000001E-2</v>
      </c>
      <c r="T370" s="85">
        <f t="shared" si="61"/>
        <v>1</v>
      </c>
      <c r="U370" s="86"/>
    </row>
    <row r="371" spans="1:21" s="58" customFormat="1" ht="37.5" customHeight="1" x14ac:dyDescent="0.35">
      <c r="A371" s="310" t="s">
        <v>557</v>
      </c>
      <c r="B371" s="326" t="s">
        <v>1012</v>
      </c>
      <c r="C371" s="326"/>
      <c r="D371" s="539" t="s">
        <v>1607</v>
      </c>
      <c r="E371" s="383" t="s">
        <v>1610</v>
      </c>
      <c r="F371" s="2" t="str">
        <f t="shared" si="57"/>
        <v>P62-PPGMII-P62-PAR--1420P/2025</v>
      </c>
      <c r="G371" s="98" t="s">
        <v>777</v>
      </c>
      <c r="H371" s="80" t="s">
        <v>778</v>
      </c>
      <c r="I371" s="340">
        <v>95.986000000000004</v>
      </c>
      <c r="J371" s="81">
        <f t="shared" si="58"/>
        <v>9.5986000000000002E-2</v>
      </c>
      <c r="K371" s="82">
        <v>1</v>
      </c>
      <c r="L371" s="82" t="s">
        <v>2191</v>
      </c>
      <c r="M371" s="14">
        <v>45885</v>
      </c>
      <c r="N371" s="83">
        <v>33</v>
      </c>
      <c r="O371" s="331">
        <v>45884</v>
      </c>
      <c r="P371" s="83">
        <f t="shared" si="56"/>
        <v>33</v>
      </c>
      <c r="Q371" s="92">
        <v>2025</v>
      </c>
      <c r="R371" s="93" t="str">
        <f t="shared" si="59"/>
        <v>Sim</v>
      </c>
      <c r="S371" s="94">
        <f t="shared" si="60"/>
        <v>9.5986000000000002E-2</v>
      </c>
      <c r="T371" s="95">
        <f t="shared" si="61"/>
        <v>1</v>
      </c>
      <c r="U371" s="96"/>
    </row>
    <row r="372" spans="1:21" s="58" customFormat="1" ht="37.5" customHeight="1" x14ac:dyDescent="0.35">
      <c r="A372" s="310" t="s">
        <v>557</v>
      </c>
      <c r="B372" s="326" t="s">
        <v>1012</v>
      </c>
      <c r="C372" s="326"/>
      <c r="D372" s="539" t="s">
        <v>1609</v>
      </c>
      <c r="E372" s="383" t="s">
        <v>1611</v>
      </c>
      <c r="F372" s="2" t="str">
        <f t="shared" si="57"/>
        <v>P62-PPGMII-P62-PAR--0741/2025</v>
      </c>
      <c r="G372" s="98" t="s">
        <v>777</v>
      </c>
      <c r="H372" s="80" t="s">
        <v>778</v>
      </c>
      <c r="I372" s="340">
        <v>42.814999999999998</v>
      </c>
      <c r="J372" s="81">
        <f t="shared" si="58"/>
        <v>4.2814999999999999E-2</v>
      </c>
      <c r="K372" s="82">
        <v>1</v>
      </c>
      <c r="L372" s="82" t="s">
        <v>2191</v>
      </c>
      <c r="M372" s="14">
        <v>45885</v>
      </c>
      <c r="N372" s="83">
        <v>33</v>
      </c>
      <c r="O372" s="331">
        <v>45884</v>
      </c>
      <c r="P372" s="83">
        <f t="shared" ref="P372:P384" si="62">IF(O372="","",WEEKNUM(O372,21))</f>
        <v>33</v>
      </c>
      <c r="Q372" s="83">
        <v>2025</v>
      </c>
      <c r="R372" s="39" t="str">
        <f t="shared" si="59"/>
        <v>Sim</v>
      </c>
      <c r="S372" s="84">
        <f t="shared" si="60"/>
        <v>4.2814999999999999E-2</v>
      </c>
      <c r="T372" s="85">
        <f t="shared" si="61"/>
        <v>1</v>
      </c>
      <c r="U372" s="86"/>
    </row>
    <row r="373" spans="1:21" s="58" customFormat="1" ht="37.5" customHeight="1" x14ac:dyDescent="0.35">
      <c r="A373" s="310" t="s">
        <v>557</v>
      </c>
      <c r="B373" s="326" t="s">
        <v>1012</v>
      </c>
      <c r="C373" s="326"/>
      <c r="D373" s="539" t="s">
        <v>1609</v>
      </c>
      <c r="E373" s="383" t="s">
        <v>1613</v>
      </c>
      <c r="F373" s="87" t="str">
        <f t="shared" si="57"/>
        <v>P62-PPGMII-P62-PAR--0741/2025</v>
      </c>
      <c r="G373" s="97" t="s">
        <v>777</v>
      </c>
      <c r="H373" s="89" t="s">
        <v>778</v>
      </c>
      <c r="I373" s="340">
        <v>5.26</v>
      </c>
      <c r="J373" s="90">
        <f t="shared" si="58"/>
        <v>5.2599999999999999E-3</v>
      </c>
      <c r="K373" s="91">
        <v>1</v>
      </c>
      <c r="L373" s="82" t="s">
        <v>2191</v>
      </c>
      <c r="M373" s="14">
        <v>45885</v>
      </c>
      <c r="N373" s="83">
        <v>33</v>
      </c>
      <c r="O373" s="331">
        <v>45884</v>
      </c>
      <c r="P373" s="83">
        <f t="shared" si="62"/>
        <v>33</v>
      </c>
      <c r="Q373" s="92">
        <v>2025</v>
      </c>
      <c r="R373" s="93" t="str">
        <f t="shared" si="59"/>
        <v>Sim</v>
      </c>
      <c r="S373" s="94">
        <f t="shared" si="60"/>
        <v>5.2599999999999999E-3</v>
      </c>
      <c r="T373" s="95">
        <f t="shared" si="61"/>
        <v>1</v>
      </c>
      <c r="U373" s="96"/>
    </row>
    <row r="374" spans="1:21" s="58" customFormat="1" ht="37.5" customHeight="1" x14ac:dyDescent="0.35">
      <c r="A374" s="310" t="s">
        <v>81</v>
      </c>
      <c r="B374" s="326" t="s">
        <v>1011</v>
      </c>
      <c r="C374" s="326"/>
      <c r="D374" s="539" t="s">
        <v>1612</v>
      </c>
      <c r="E374" s="383" t="s">
        <v>1615</v>
      </c>
      <c r="F374" s="2" t="str">
        <f t="shared" si="57"/>
        <v>P31-PPGMII-P31-CAM--0169P/2025</v>
      </c>
      <c r="G374" s="98" t="s">
        <v>777</v>
      </c>
      <c r="H374" s="80" t="s">
        <v>778</v>
      </c>
      <c r="I374" s="340">
        <v>315.68500000000006</v>
      </c>
      <c r="J374" s="81">
        <f t="shared" si="58"/>
        <v>0.31568500000000005</v>
      </c>
      <c r="K374" s="82">
        <v>1</v>
      </c>
      <c r="L374" s="82" t="s">
        <v>2191</v>
      </c>
      <c r="M374" s="14">
        <v>45885</v>
      </c>
      <c r="N374" s="83">
        <v>33</v>
      </c>
      <c r="O374" s="331"/>
      <c r="P374" s="83" t="str">
        <f t="shared" si="62"/>
        <v/>
      </c>
      <c r="Q374" s="83">
        <v>2025</v>
      </c>
      <c r="R374" s="39" t="str">
        <f t="shared" si="59"/>
        <v>Não</v>
      </c>
      <c r="S374" s="84">
        <f t="shared" si="60"/>
        <v>0</v>
      </c>
      <c r="T374" s="85">
        <f t="shared" si="61"/>
        <v>0</v>
      </c>
      <c r="U374" s="86" t="s">
        <v>2465</v>
      </c>
    </row>
    <row r="375" spans="1:21" s="58" customFormat="1" ht="37.5" customHeight="1" x14ac:dyDescent="0.35">
      <c r="A375" s="310" t="s">
        <v>81</v>
      </c>
      <c r="B375" s="326" t="s">
        <v>1011</v>
      </c>
      <c r="C375" s="326"/>
      <c r="D375" s="539" t="s">
        <v>1614</v>
      </c>
      <c r="E375" s="383" t="s">
        <v>1617</v>
      </c>
      <c r="F375" s="87" t="str">
        <f t="shared" si="57"/>
        <v>P31-PPGMII-P31-CAM--2203P/2024</v>
      </c>
      <c r="G375" s="97" t="s">
        <v>777</v>
      </c>
      <c r="H375" s="89" t="s">
        <v>778</v>
      </c>
      <c r="I375" s="340">
        <v>279.03800000000001</v>
      </c>
      <c r="J375" s="90">
        <f t="shared" si="58"/>
        <v>0.27903800000000001</v>
      </c>
      <c r="K375" s="91">
        <v>1</v>
      </c>
      <c r="L375" s="82" t="s">
        <v>2191</v>
      </c>
      <c r="M375" s="14">
        <v>45885</v>
      </c>
      <c r="N375" s="83">
        <v>33</v>
      </c>
      <c r="O375" s="331">
        <v>45884</v>
      </c>
      <c r="P375" s="83">
        <f t="shared" si="62"/>
        <v>33</v>
      </c>
      <c r="Q375" s="92">
        <v>2025</v>
      </c>
      <c r="R375" s="93" t="str">
        <f t="shared" si="59"/>
        <v>Sim</v>
      </c>
      <c r="S375" s="94">
        <f t="shared" si="60"/>
        <v>0.27903800000000001</v>
      </c>
      <c r="T375" s="95">
        <f t="shared" si="61"/>
        <v>1</v>
      </c>
      <c r="U375" s="96"/>
    </row>
    <row r="376" spans="1:21" s="58" customFormat="1" ht="37.5" customHeight="1" x14ac:dyDescent="0.35">
      <c r="A376" s="310" t="s">
        <v>81</v>
      </c>
      <c r="B376" s="326" t="s">
        <v>1011</v>
      </c>
      <c r="C376" s="326"/>
      <c r="D376" s="539" t="s">
        <v>1616</v>
      </c>
      <c r="E376" s="383" t="s">
        <v>1619</v>
      </c>
      <c r="F376" s="2" t="str">
        <f t="shared" si="57"/>
        <v>P31-PPGMII-P31-CAM--1101P/2025</v>
      </c>
      <c r="G376" s="98" t="s">
        <v>777</v>
      </c>
      <c r="H376" s="80" t="s">
        <v>778</v>
      </c>
      <c r="I376" s="340">
        <v>145.51500000000001</v>
      </c>
      <c r="J376" s="81">
        <f t="shared" si="58"/>
        <v>0.14551500000000001</v>
      </c>
      <c r="K376" s="82">
        <v>1</v>
      </c>
      <c r="L376" s="82" t="s">
        <v>2191</v>
      </c>
      <c r="M376" s="14">
        <v>45885</v>
      </c>
      <c r="N376" s="83">
        <v>33</v>
      </c>
      <c r="O376" s="331">
        <v>45884</v>
      </c>
      <c r="P376" s="83">
        <f t="shared" si="62"/>
        <v>33</v>
      </c>
      <c r="Q376" s="104">
        <v>2025</v>
      </c>
      <c r="R376" s="105" t="str">
        <f t="shared" si="59"/>
        <v>Sim</v>
      </c>
      <c r="S376" s="106">
        <f t="shared" si="60"/>
        <v>0.14551500000000001</v>
      </c>
      <c r="T376" s="107">
        <f t="shared" si="61"/>
        <v>1</v>
      </c>
      <c r="U376" s="108"/>
    </row>
    <row r="377" spans="1:21" s="58" customFormat="1" ht="37.5" customHeight="1" x14ac:dyDescent="0.35">
      <c r="A377" s="310" t="s">
        <v>81</v>
      </c>
      <c r="B377" s="326" t="s">
        <v>1011</v>
      </c>
      <c r="C377" s="326"/>
      <c r="D377" s="539" t="s">
        <v>1618</v>
      </c>
      <c r="E377" s="383" t="s">
        <v>1621</v>
      </c>
      <c r="F377" s="87" t="str">
        <f t="shared" si="57"/>
        <v>P31-PPGMII-P31-CAM--0300P/2025</v>
      </c>
      <c r="G377" s="97" t="s">
        <v>777</v>
      </c>
      <c r="H377" s="89" t="s">
        <v>778</v>
      </c>
      <c r="I377" s="340">
        <v>36.43</v>
      </c>
      <c r="J377" s="90">
        <f t="shared" si="58"/>
        <v>3.6429999999999997E-2</v>
      </c>
      <c r="K377" s="91">
        <v>1</v>
      </c>
      <c r="L377" s="82" t="s">
        <v>2191</v>
      </c>
      <c r="M377" s="14">
        <v>45885</v>
      </c>
      <c r="N377" s="83">
        <v>33</v>
      </c>
      <c r="O377" s="331"/>
      <c r="P377" s="83" t="str">
        <f t="shared" si="62"/>
        <v/>
      </c>
      <c r="Q377" s="83">
        <v>2025</v>
      </c>
      <c r="R377" s="39" t="str">
        <f t="shared" si="59"/>
        <v>Não</v>
      </c>
      <c r="S377" s="84">
        <f t="shared" si="60"/>
        <v>0</v>
      </c>
      <c r="T377" s="85">
        <f t="shared" si="61"/>
        <v>0</v>
      </c>
      <c r="U377" s="86" t="s">
        <v>2465</v>
      </c>
    </row>
    <row r="378" spans="1:21" s="58" customFormat="1" ht="37.5" customHeight="1" x14ac:dyDescent="0.35">
      <c r="A378" s="310" t="s">
        <v>81</v>
      </c>
      <c r="B378" s="326" t="s">
        <v>1011</v>
      </c>
      <c r="C378" s="326" t="s">
        <v>747</v>
      </c>
      <c r="D378" s="539" t="s">
        <v>1620</v>
      </c>
      <c r="E378" s="383" t="s">
        <v>1622</v>
      </c>
      <c r="F378" s="2" t="str">
        <f t="shared" si="57"/>
        <v>P31-PPGMII-P31-CAM-2023002778-1584/2024</v>
      </c>
      <c r="G378" s="98" t="s">
        <v>777</v>
      </c>
      <c r="H378" s="80" t="s">
        <v>778</v>
      </c>
      <c r="I378" s="340">
        <v>312.04000000000002</v>
      </c>
      <c r="J378" s="81">
        <f t="shared" si="58"/>
        <v>0.31204000000000004</v>
      </c>
      <c r="K378" s="82">
        <v>1</v>
      </c>
      <c r="L378" s="82" t="s">
        <v>2191</v>
      </c>
      <c r="M378" s="14">
        <v>45885</v>
      </c>
      <c r="N378" s="83">
        <v>33</v>
      </c>
      <c r="O378" s="331">
        <v>45884</v>
      </c>
      <c r="P378" s="83">
        <f t="shared" si="62"/>
        <v>33</v>
      </c>
      <c r="Q378" s="92">
        <v>2025</v>
      </c>
      <c r="R378" s="93" t="str">
        <f t="shared" si="59"/>
        <v>Sim</v>
      </c>
      <c r="S378" s="94">
        <f t="shared" si="60"/>
        <v>0.31204000000000004</v>
      </c>
      <c r="T378" s="95">
        <f t="shared" si="61"/>
        <v>1</v>
      </c>
      <c r="U378" s="96"/>
    </row>
    <row r="379" spans="1:21" s="58" customFormat="1" ht="37.5" customHeight="1" x14ac:dyDescent="0.35">
      <c r="A379" s="310" t="s">
        <v>81</v>
      </c>
      <c r="B379" s="326" t="s">
        <v>1011</v>
      </c>
      <c r="C379" s="326"/>
      <c r="D379" s="539" t="s">
        <v>1650</v>
      </c>
      <c r="E379" s="383" t="s">
        <v>1651</v>
      </c>
      <c r="F379" s="2" t="str">
        <f t="shared" si="57"/>
        <v>P31-PPGMII-P31-CAM--0295P/2025</v>
      </c>
      <c r="G379" s="98" t="s">
        <v>777</v>
      </c>
      <c r="H379" s="80" t="s">
        <v>778</v>
      </c>
      <c r="I379" s="340">
        <v>139.74799999999999</v>
      </c>
      <c r="J379" s="81">
        <f t="shared" si="58"/>
        <v>0.13974799999999998</v>
      </c>
      <c r="K379" s="82">
        <v>1</v>
      </c>
      <c r="L379" s="82" t="s">
        <v>2191</v>
      </c>
      <c r="M379" s="14">
        <v>45885</v>
      </c>
      <c r="N379" s="83">
        <v>33</v>
      </c>
      <c r="O379" s="331"/>
      <c r="P379" s="83" t="str">
        <f t="shared" si="62"/>
        <v/>
      </c>
      <c r="Q379" s="83">
        <v>2025</v>
      </c>
      <c r="R379" s="39" t="str">
        <f t="shared" si="59"/>
        <v>Não</v>
      </c>
      <c r="S379" s="84">
        <f t="shared" si="60"/>
        <v>0</v>
      </c>
      <c r="T379" s="85">
        <f t="shared" si="61"/>
        <v>0</v>
      </c>
      <c r="U379" s="86" t="s">
        <v>2465</v>
      </c>
    </row>
    <row r="380" spans="1:21" s="58" customFormat="1" ht="37.5" customHeight="1" x14ac:dyDescent="0.35">
      <c r="A380" s="310" t="s">
        <v>81</v>
      </c>
      <c r="B380" s="326" t="s">
        <v>1011</v>
      </c>
      <c r="C380" s="326"/>
      <c r="D380" s="539" t="s">
        <v>1650</v>
      </c>
      <c r="E380" s="383" t="s">
        <v>1652</v>
      </c>
      <c r="F380" s="87" t="str">
        <f t="shared" si="57"/>
        <v>P31-PPGMII-P31-CAM--0295P/2025</v>
      </c>
      <c r="G380" s="97" t="s">
        <v>777</v>
      </c>
      <c r="H380" s="89" t="s">
        <v>778</v>
      </c>
      <c r="I380" s="340">
        <v>5.48</v>
      </c>
      <c r="J380" s="90">
        <f t="shared" si="58"/>
        <v>5.4800000000000005E-3</v>
      </c>
      <c r="K380" s="91">
        <v>1</v>
      </c>
      <c r="L380" s="82" t="s">
        <v>2191</v>
      </c>
      <c r="M380" s="14">
        <v>45885</v>
      </c>
      <c r="N380" s="83">
        <v>33</v>
      </c>
      <c r="O380" s="331">
        <v>45884</v>
      </c>
      <c r="P380" s="83">
        <f t="shared" si="62"/>
        <v>33</v>
      </c>
      <c r="Q380" s="92">
        <v>2025</v>
      </c>
      <c r="R380" s="93" t="str">
        <f t="shared" si="59"/>
        <v>Sim</v>
      </c>
      <c r="S380" s="94">
        <f t="shared" si="60"/>
        <v>5.4800000000000005E-3</v>
      </c>
      <c r="T380" s="95">
        <f t="shared" si="61"/>
        <v>1</v>
      </c>
      <c r="U380" s="96"/>
    </row>
    <row r="381" spans="1:21" s="58" customFormat="1" ht="37.5" customHeight="1" x14ac:dyDescent="0.35">
      <c r="A381" s="310" t="s">
        <v>880</v>
      </c>
      <c r="B381" s="326" t="s">
        <v>2193</v>
      </c>
      <c r="C381" s="326"/>
      <c r="D381" s="539" t="s">
        <v>1653</v>
      </c>
      <c r="E381" s="383" t="s">
        <v>1654</v>
      </c>
      <c r="F381" s="2" t="str">
        <f t="shared" si="57"/>
        <v>P52-PPGMII-CAM--0281P/2025</v>
      </c>
      <c r="G381" s="98" t="s">
        <v>777</v>
      </c>
      <c r="H381" s="80" t="s">
        <v>778</v>
      </c>
      <c r="I381" s="340">
        <v>62.239999999999995</v>
      </c>
      <c r="J381" s="81">
        <f t="shared" si="58"/>
        <v>6.2239999999999997E-2</v>
      </c>
      <c r="K381" s="82">
        <v>1</v>
      </c>
      <c r="L381" s="82" t="s">
        <v>2191</v>
      </c>
      <c r="M381" s="14">
        <v>45885</v>
      </c>
      <c r="N381" s="83">
        <v>33</v>
      </c>
      <c r="O381" s="331"/>
      <c r="P381" s="83" t="str">
        <f t="shared" si="62"/>
        <v/>
      </c>
      <c r="Q381" s="83">
        <v>2025</v>
      </c>
      <c r="R381" s="39" t="str">
        <f t="shared" si="59"/>
        <v>Não</v>
      </c>
      <c r="S381" s="84">
        <f t="shared" si="60"/>
        <v>0</v>
      </c>
      <c r="T381" s="85">
        <f t="shared" si="61"/>
        <v>0</v>
      </c>
      <c r="U381" s="86" t="s">
        <v>2465</v>
      </c>
    </row>
    <row r="382" spans="1:21" s="58" customFormat="1" ht="37.5" customHeight="1" x14ac:dyDescent="0.35">
      <c r="A382" s="310" t="s">
        <v>880</v>
      </c>
      <c r="B382" s="326" t="s">
        <v>2193</v>
      </c>
      <c r="C382" s="326"/>
      <c r="D382" s="539" t="s">
        <v>1655</v>
      </c>
      <c r="E382" s="383" t="s">
        <v>1656</v>
      </c>
      <c r="F382" s="87" t="str">
        <f t="shared" ref="F382:F384" si="63">CONCATENATE(A382,"-",B382,"-",C382,"-",D382)</f>
        <v>P52-PPGMII-CAM--1811P/2024</v>
      </c>
      <c r="G382" s="97" t="s">
        <v>777</v>
      </c>
      <c r="H382" s="89" t="s">
        <v>778</v>
      </c>
      <c r="I382" s="340">
        <v>11.3</v>
      </c>
      <c r="J382" s="90">
        <f t="shared" ref="J382:J384" si="64">I382/1000</f>
        <v>1.1300000000000001E-2</v>
      </c>
      <c r="K382" s="91">
        <v>1</v>
      </c>
      <c r="L382" s="82" t="s">
        <v>2191</v>
      </c>
      <c r="M382" s="14">
        <v>45885</v>
      </c>
      <c r="N382" s="83">
        <v>33</v>
      </c>
      <c r="O382" s="331">
        <v>45884</v>
      </c>
      <c r="P382" s="83">
        <f t="shared" si="62"/>
        <v>33</v>
      </c>
      <c r="Q382" s="92">
        <v>2025</v>
      </c>
      <c r="R382" s="93" t="str">
        <f t="shared" ref="R382:R384" si="65">IF(Q382&lt;=O382,"Sim","Não")</f>
        <v>Sim</v>
      </c>
      <c r="S382" s="94">
        <f t="shared" ref="S382:S384" si="66">IF(R382="Não",0,J382)</f>
        <v>1.1300000000000001E-2</v>
      </c>
      <c r="T382" s="95">
        <f t="shared" ref="T382:T384" si="67">IF(R382="Não",0,K382)</f>
        <v>1</v>
      </c>
      <c r="U382" s="96"/>
    </row>
    <row r="383" spans="1:21" s="58" customFormat="1" ht="37.5" customHeight="1" x14ac:dyDescent="0.35">
      <c r="A383" s="310" t="s">
        <v>557</v>
      </c>
      <c r="B383" s="310" t="s">
        <v>1012</v>
      </c>
      <c r="C383" s="20"/>
      <c r="D383" s="539" t="s">
        <v>1904</v>
      </c>
      <c r="E383" s="326" t="s">
        <v>1901</v>
      </c>
      <c r="F383" s="2" t="str">
        <f t="shared" si="63"/>
        <v>P62-PPGMII-P62-PAR--1428P/2025</v>
      </c>
      <c r="G383" s="98" t="s">
        <v>777</v>
      </c>
      <c r="H383" s="80" t="s">
        <v>778</v>
      </c>
      <c r="I383" s="340">
        <v>19.300999999999998</v>
      </c>
      <c r="J383" s="81">
        <f t="shared" si="64"/>
        <v>1.9300999999999999E-2</v>
      </c>
      <c r="K383" s="82">
        <v>1</v>
      </c>
      <c r="L383" s="82" t="s">
        <v>2191</v>
      </c>
      <c r="M383" s="14">
        <v>45885</v>
      </c>
      <c r="N383" s="83">
        <v>33</v>
      </c>
      <c r="O383" s="331">
        <v>45884</v>
      </c>
      <c r="P383" s="83">
        <f t="shared" si="62"/>
        <v>33</v>
      </c>
      <c r="Q383" s="104">
        <v>2025</v>
      </c>
      <c r="R383" s="105" t="str">
        <f t="shared" si="65"/>
        <v>Sim</v>
      </c>
      <c r="S383" s="106">
        <f t="shared" si="66"/>
        <v>1.9300999999999999E-2</v>
      </c>
      <c r="T383" s="107">
        <f t="shared" si="67"/>
        <v>1</v>
      </c>
      <c r="U383" s="108"/>
    </row>
    <row r="384" spans="1:21" s="58" customFormat="1" ht="37.5" customHeight="1" x14ac:dyDescent="0.35">
      <c r="A384" s="310" t="s">
        <v>557</v>
      </c>
      <c r="B384" s="310" t="s">
        <v>1012</v>
      </c>
      <c r="C384" s="20"/>
      <c r="D384" s="539" t="s">
        <v>1904</v>
      </c>
      <c r="E384" s="326" t="s">
        <v>1902</v>
      </c>
      <c r="F384" s="2" t="str">
        <f t="shared" si="63"/>
        <v>P62-PPGMII-P62-PAR--1428P/2025</v>
      </c>
      <c r="G384" s="98" t="s">
        <v>777</v>
      </c>
      <c r="H384" s="80" t="s">
        <v>778</v>
      </c>
      <c r="I384" s="340">
        <v>5.4</v>
      </c>
      <c r="J384" s="81">
        <f t="shared" si="64"/>
        <v>5.4000000000000003E-3</v>
      </c>
      <c r="K384" s="82">
        <v>1</v>
      </c>
      <c r="L384" s="82" t="s">
        <v>2191</v>
      </c>
      <c r="M384" s="14">
        <v>45885</v>
      </c>
      <c r="N384" s="83">
        <v>33</v>
      </c>
      <c r="O384" s="331">
        <v>45884</v>
      </c>
      <c r="P384" s="83">
        <f t="shared" si="62"/>
        <v>33</v>
      </c>
      <c r="Q384" s="83">
        <v>2025</v>
      </c>
      <c r="R384" s="39" t="str">
        <f t="shared" si="65"/>
        <v>Sim</v>
      </c>
      <c r="S384" s="84">
        <f t="shared" si="66"/>
        <v>5.4000000000000003E-3</v>
      </c>
      <c r="T384" s="85">
        <f t="shared" si="67"/>
        <v>1</v>
      </c>
      <c r="U384" s="86"/>
    </row>
    <row r="385" spans="1:21" s="58" customFormat="1" ht="37.5" customHeight="1" thickBot="1" x14ac:dyDescent="0.4">
      <c r="A385" s="310" t="s">
        <v>557</v>
      </c>
      <c r="B385" s="310" t="s">
        <v>2192</v>
      </c>
      <c r="C385" s="20"/>
      <c r="D385" s="539" t="s">
        <v>1905</v>
      </c>
      <c r="E385" s="326" t="s">
        <v>1903</v>
      </c>
      <c r="F385" s="87" t="str">
        <f t="shared" si="57"/>
        <v>P62-PPGMII-P62--0362E/2024</v>
      </c>
      <c r="G385" s="97" t="s">
        <v>777</v>
      </c>
      <c r="H385" s="89" t="s">
        <v>778</v>
      </c>
      <c r="I385" s="340">
        <v>328.43</v>
      </c>
      <c r="J385" s="90">
        <f t="shared" si="58"/>
        <v>0.32843</v>
      </c>
      <c r="K385" s="91">
        <v>1</v>
      </c>
      <c r="L385" s="103" t="s">
        <v>2191</v>
      </c>
      <c r="M385" s="481">
        <v>45884</v>
      </c>
      <c r="N385" s="104">
        <v>33</v>
      </c>
      <c r="O385" s="438">
        <v>45881</v>
      </c>
      <c r="P385" s="83">
        <f t="shared" ref="P385:P388" si="68">IF(O385="","",WEEKNUM(O385,21))</f>
        <v>33</v>
      </c>
      <c r="Q385" s="92">
        <v>2025</v>
      </c>
      <c r="R385" s="93" t="str">
        <f t="shared" si="59"/>
        <v>Sim</v>
      </c>
      <c r="S385" s="94">
        <f t="shared" si="60"/>
        <v>0.32843</v>
      </c>
      <c r="T385" s="95">
        <f t="shared" si="61"/>
        <v>1</v>
      </c>
      <c r="U385" s="96"/>
    </row>
    <row r="386" spans="1:21" s="58" customFormat="1" ht="37.5" customHeight="1" x14ac:dyDescent="0.35">
      <c r="A386" s="469" t="s">
        <v>281</v>
      </c>
      <c r="B386" s="470" t="s">
        <v>1252</v>
      </c>
      <c r="C386" s="625">
        <v>2029269550</v>
      </c>
      <c r="D386" s="563" t="s">
        <v>1321</v>
      </c>
      <c r="E386" s="471" t="s">
        <v>318</v>
      </c>
      <c r="F386" s="64" t="str">
        <f t="shared" si="57"/>
        <v>P54-PPGMII-P54-CAM-2029269550-1749/2024</v>
      </c>
      <c r="G386" s="65" t="s">
        <v>771</v>
      </c>
      <c r="H386" s="66" t="s">
        <v>772</v>
      </c>
      <c r="I386" s="565">
        <v>28.44</v>
      </c>
      <c r="J386" s="68">
        <f t="shared" si="58"/>
        <v>2.844E-2</v>
      </c>
      <c r="K386" s="69">
        <v>1</v>
      </c>
      <c r="L386" s="69" t="s">
        <v>2190</v>
      </c>
      <c r="M386" s="483">
        <v>45878</v>
      </c>
      <c r="N386" s="71">
        <v>32</v>
      </c>
      <c r="O386" s="626">
        <v>45783</v>
      </c>
      <c r="P386" s="71">
        <f t="shared" si="68"/>
        <v>19</v>
      </c>
      <c r="Q386" s="71">
        <v>2025</v>
      </c>
      <c r="R386" s="74" t="str">
        <f t="shared" si="59"/>
        <v>Sim</v>
      </c>
      <c r="S386" s="75">
        <f t="shared" si="60"/>
        <v>2.844E-2</v>
      </c>
      <c r="T386" s="76">
        <f t="shared" si="61"/>
        <v>1</v>
      </c>
      <c r="U386" s="77"/>
    </row>
    <row r="387" spans="1:21" s="58" customFormat="1" ht="37.5" customHeight="1" x14ac:dyDescent="0.35">
      <c r="A387" s="428" t="s">
        <v>281</v>
      </c>
      <c r="B387" s="310" t="s">
        <v>1252</v>
      </c>
      <c r="C387" s="337">
        <v>2029267544</v>
      </c>
      <c r="D387" s="539" t="s">
        <v>1333</v>
      </c>
      <c r="E387" s="339" t="s">
        <v>291</v>
      </c>
      <c r="F387" s="2" t="str">
        <f t="shared" si="57"/>
        <v>P54-PPGMII-P54-CAM-2029267544-0062/2025</v>
      </c>
      <c r="G387" s="152" t="s">
        <v>771</v>
      </c>
      <c r="H387" s="80" t="s">
        <v>772</v>
      </c>
      <c r="I387" s="340">
        <v>49.4</v>
      </c>
      <c r="J387" s="81">
        <f t="shared" si="58"/>
        <v>4.9399999999999999E-2</v>
      </c>
      <c r="K387" s="82">
        <v>1</v>
      </c>
      <c r="L387" s="82" t="s">
        <v>2190</v>
      </c>
      <c r="M387" s="18">
        <v>45878</v>
      </c>
      <c r="N387" s="83">
        <v>32</v>
      </c>
      <c r="O387" s="331">
        <v>45783</v>
      </c>
      <c r="P387" s="83">
        <f t="shared" si="68"/>
        <v>19</v>
      </c>
      <c r="Q387" s="83">
        <v>2025</v>
      </c>
      <c r="R387" s="39" t="str">
        <f t="shared" si="59"/>
        <v>Sim</v>
      </c>
      <c r="S387" s="84">
        <f t="shared" si="60"/>
        <v>4.9399999999999999E-2</v>
      </c>
      <c r="T387" s="85">
        <f t="shared" si="61"/>
        <v>1</v>
      </c>
      <c r="U387" s="86"/>
    </row>
    <row r="388" spans="1:21" s="58" customFormat="1" ht="37.5" customHeight="1" x14ac:dyDescent="0.35">
      <c r="A388" s="428" t="s">
        <v>281</v>
      </c>
      <c r="B388" s="310" t="s">
        <v>1252</v>
      </c>
      <c r="C388" s="337">
        <v>2029267538</v>
      </c>
      <c r="D388" s="539" t="s">
        <v>1334</v>
      </c>
      <c r="E388" s="339" t="s">
        <v>285</v>
      </c>
      <c r="F388" s="87" t="str">
        <f t="shared" si="57"/>
        <v>P54-PPGMII-P54-CAM-2029267538-0063/2025</v>
      </c>
      <c r="G388" s="158" t="s">
        <v>771</v>
      </c>
      <c r="H388" s="89" t="s">
        <v>772</v>
      </c>
      <c r="I388" s="478">
        <v>203.7</v>
      </c>
      <c r="J388" s="90">
        <f t="shared" si="58"/>
        <v>0.20369999999999999</v>
      </c>
      <c r="K388" s="91">
        <v>1</v>
      </c>
      <c r="L388" s="82" t="s">
        <v>2190</v>
      </c>
      <c r="M388" s="18">
        <v>45878</v>
      </c>
      <c r="N388" s="83">
        <v>32</v>
      </c>
      <c r="O388" s="331">
        <v>45783</v>
      </c>
      <c r="P388" s="92">
        <f t="shared" si="68"/>
        <v>19</v>
      </c>
      <c r="Q388" s="92">
        <v>2025</v>
      </c>
      <c r="R388" s="93" t="str">
        <f t="shared" si="59"/>
        <v>Sim</v>
      </c>
      <c r="S388" s="94">
        <f t="shared" si="60"/>
        <v>0.20369999999999999</v>
      </c>
      <c r="T388" s="95">
        <f t="shared" si="61"/>
        <v>1</v>
      </c>
      <c r="U388" s="96"/>
    </row>
    <row r="389" spans="1:21" s="58" customFormat="1" ht="37.5" customHeight="1" x14ac:dyDescent="0.35">
      <c r="A389" s="428" t="s">
        <v>281</v>
      </c>
      <c r="B389" s="3" t="s">
        <v>1252</v>
      </c>
      <c r="C389" s="337">
        <v>2029269549</v>
      </c>
      <c r="D389" s="539" t="s">
        <v>1348</v>
      </c>
      <c r="E389" s="376" t="s">
        <v>300</v>
      </c>
      <c r="F389" s="99" t="str">
        <f t="shared" ref="F389:F419" si="69">CONCATENATE(A389,"-",B389,"-",C389,"-",D389)</f>
        <v>P54-PPGMII-P54-CAM-2029269549-1851/2024</v>
      </c>
      <c r="G389" s="572" t="s">
        <v>771</v>
      </c>
      <c r="H389" s="101" t="s">
        <v>772</v>
      </c>
      <c r="I389" s="340">
        <v>501</v>
      </c>
      <c r="J389" s="102">
        <f t="shared" ref="J389:J419" si="70">I389/1000</f>
        <v>0.501</v>
      </c>
      <c r="K389" s="103">
        <v>1</v>
      </c>
      <c r="L389" s="82" t="s">
        <v>2190</v>
      </c>
      <c r="M389" s="18">
        <v>45878</v>
      </c>
      <c r="N389" s="83">
        <v>32</v>
      </c>
      <c r="O389" s="327">
        <v>45783</v>
      </c>
      <c r="P389" s="83">
        <f t="shared" ref="P389:P419" si="71">IF(O389="","",WEEKNUM(O389,21))</f>
        <v>19</v>
      </c>
      <c r="Q389" s="83">
        <v>2025</v>
      </c>
      <c r="R389" s="39" t="str">
        <f t="shared" ref="R389:R419" si="72">IF(Q389&lt;=O389,"Sim","Não")</f>
        <v>Sim</v>
      </c>
      <c r="S389" s="84">
        <f t="shared" ref="S389:S419" si="73">IF(R389="Não",0,J389)</f>
        <v>0.501</v>
      </c>
      <c r="T389" s="85">
        <f t="shared" ref="T389:T419" si="74">IF(R389="Não",0,K389)</f>
        <v>1</v>
      </c>
      <c r="U389" s="86"/>
    </row>
    <row r="390" spans="1:21" s="58" customFormat="1" ht="37.5" customHeight="1" x14ac:dyDescent="0.35">
      <c r="A390" s="428" t="s">
        <v>557</v>
      </c>
      <c r="B390" s="310" t="s">
        <v>1012</v>
      </c>
      <c r="C390" s="337"/>
      <c r="D390" s="539" t="s">
        <v>1492</v>
      </c>
      <c r="E390" s="339" t="s">
        <v>1803</v>
      </c>
      <c r="F390" s="2" t="str">
        <f t="shared" si="69"/>
        <v>P62-PPGMII-P62-PAR--0973P/2024</v>
      </c>
      <c r="G390" s="79" t="s">
        <v>774</v>
      </c>
      <c r="H390" s="80" t="s">
        <v>775</v>
      </c>
      <c r="I390" s="340">
        <v>101.6</v>
      </c>
      <c r="J390" s="81">
        <f t="shared" si="70"/>
        <v>0.1016</v>
      </c>
      <c r="K390" s="82">
        <v>1</v>
      </c>
      <c r="L390" s="82" t="s">
        <v>2190</v>
      </c>
      <c r="M390" s="18">
        <v>45878</v>
      </c>
      <c r="N390" s="83">
        <v>32</v>
      </c>
      <c r="O390" s="331">
        <v>45876</v>
      </c>
      <c r="P390" s="83">
        <f t="shared" si="71"/>
        <v>32</v>
      </c>
      <c r="Q390" s="83">
        <v>2025</v>
      </c>
      <c r="R390" s="39" t="str">
        <f t="shared" si="72"/>
        <v>Sim</v>
      </c>
      <c r="S390" s="84">
        <f t="shared" si="73"/>
        <v>0.1016</v>
      </c>
      <c r="T390" s="85">
        <f t="shared" si="74"/>
        <v>1</v>
      </c>
      <c r="U390" s="86"/>
    </row>
    <row r="391" spans="1:21" s="58" customFormat="1" ht="37.5" customHeight="1" x14ac:dyDescent="0.35">
      <c r="A391" s="428" t="s">
        <v>557</v>
      </c>
      <c r="B391" s="310" t="s">
        <v>1012</v>
      </c>
      <c r="C391" s="337"/>
      <c r="D391" s="539" t="s">
        <v>1492</v>
      </c>
      <c r="E391" s="339" t="s">
        <v>1180</v>
      </c>
      <c r="F391" s="87" t="str">
        <f t="shared" si="69"/>
        <v>P62-PPGMII-P62-PAR--0973P/2024</v>
      </c>
      <c r="G391" s="88" t="s">
        <v>774</v>
      </c>
      <c r="H391" s="89" t="s">
        <v>775</v>
      </c>
      <c r="I391" s="340">
        <v>22.6</v>
      </c>
      <c r="J391" s="90">
        <f t="shared" si="70"/>
        <v>2.2600000000000002E-2</v>
      </c>
      <c r="K391" s="91">
        <v>1</v>
      </c>
      <c r="L391" s="82" t="s">
        <v>2190</v>
      </c>
      <c r="M391" s="18">
        <v>45878</v>
      </c>
      <c r="N391" s="83">
        <v>32</v>
      </c>
      <c r="O391" s="331">
        <v>45876</v>
      </c>
      <c r="P391" s="83">
        <f t="shared" si="71"/>
        <v>32</v>
      </c>
      <c r="Q391" s="92">
        <v>2025</v>
      </c>
      <c r="R391" s="93" t="str">
        <f t="shared" si="72"/>
        <v>Sim</v>
      </c>
      <c r="S391" s="94">
        <f t="shared" si="73"/>
        <v>2.2600000000000002E-2</v>
      </c>
      <c r="T391" s="95">
        <f t="shared" si="74"/>
        <v>1</v>
      </c>
      <c r="U391" s="86"/>
    </row>
    <row r="392" spans="1:21" s="58" customFormat="1" ht="37.5" customHeight="1" x14ac:dyDescent="0.35">
      <c r="A392" s="428" t="s">
        <v>557</v>
      </c>
      <c r="B392" s="310" t="s">
        <v>1012</v>
      </c>
      <c r="C392" s="337">
        <v>2027715567</v>
      </c>
      <c r="D392" s="539" t="s">
        <v>1492</v>
      </c>
      <c r="E392" s="339" t="s">
        <v>1804</v>
      </c>
      <c r="F392" s="2" t="str">
        <f t="shared" si="69"/>
        <v>P62-PPGMII-P62-PAR-2027715567-0973P/2024</v>
      </c>
      <c r="G392" s="79" t="s">
        <v>774</v>
      </c>
      <c r="H392" s="80" t="s">
        <v>775</v>
      </c>
      <c r="I392" s="340">
        <v>92.194000000000003</v>
      </c>
      <c r="J392" s="81">
        <f t="shared" si="70"/>
        <v>9.2193999999999998E-2</v>
      </c>
      <c r="K392" s="82">
        <v>1</v>
      </c>
      <c r="L392" s="82" t="s">
        <v>2190</v>
      </c>
      <c r="M392" s="18">
        <v>45878</v>
      </c>
      <c r="N392" s="83">
        <v>32</v>
      </c>
      <c r="O392" s="331">
        <v>45876</v>
      </c>
      <c r="P392" s="83">
        <f t="shared" si="71"/>
        <v>32</v>
      </c>
      <c r="Q392" s="83">
        <v>2025</v>
      </c>
      <c r="R392" s="39" t="str">
        <f t="shared" si="72"/>
        <v>Sim</v>
      </c>
      <c r="S392" s="84">
        <f t="shared" si="73"/>
        <v>9.2193999999999998E-2</v>
      </c>
      <c r="T392" s="85">
        <f t="shared" si="74"/>
        <v>1</v>
      </c>
      <c r="U392" s="86"/>
    </row>
    <row r="393" spans="1:21" s="58" customFormat="1" ht="37.5" customHeight="1" x14ac:dyDescent="0.35">
      <c r="A393" s="428" t="s">
        <v>557</v>
      </c>
      <c r="B393" s="310" t="s">
        <v>1012</v>
      </c>
      <c r="C393" s="337"/>
      <c r="D393" s="539" t="s">
        <v>1492</v>
      </c>
      <c r="E393" s="339" t="s">
        <v>1183</v>
      </c>
      <c r="F393" s="87" t="str">
        <f t="shared" si="69"/>
        <v>P62-PPGMII-P62-PAR--0973P/2024</v>
      </c>
      <c r="G393" s="88" t="s">
        <v>774</v>
      </c>
      <c r="H393" s="89" t="s">
        <v>775</v>
      </c>
      <c r="I393" s="340">
        <v>22.6</v>
      </c>
      <c r="J393" s="90">
        <f t="shared" si="70"/>
        <v>2.2600000000000002E-2</v>
      </c>
      <c r="K393" s="91">
        <v>1</v>
      </c>
      <c r="L393" s="82" t="s">
        <v>2190</v>
      </c>
      <c r="M393" s="18">
        <v>45878</v>
      </c>
      <c r="N393" s="83">
        <v>32</v>
      </c>
      <c r="O393" s="331">
        <v>45876</v>
      </c>
      <c r="P393" s="83">
        <f t="shared" si="71"/>
        <v>32</v>
      </c>
      <c r="Q393" s="92">
        <v>2025</v>
      </c>
      <c r="R393" s="93" t="str">
        <f t="shared" si="72"/>
        <v>Sim</v>
      </c>
      <c r="S393" s="94">
        <f t="shared" si="73"/>
        <v>2.2600000000000002E-2</v>
      </c>
      <c r="T393" s="95">
        <f t="shared" si="74"/>
        <v>1</v>
      </c>
      <c r="U393" s="96"/>
    </row>
    <row r="394" spans="1:21" s="58" customFormat="1" ht="37.5" customHeight="1" x14ac:dyDescent="0.35">
      <c r="A394" s="428" t="s">
        <v>557</v>
      </c>
      <c r="B394" s="310" t="s">
        <v>1012</v>
      </c>
      <c r="C394" s="337"/>
      <c r="D394" s="539" t="s">
        <v>1492</v>
      </c>
      <c r="E394" s="339" t="s">
        <v>1805</v>
      </c>
      <c r="F394" s="2" t="str">
        <f t="shared" si="69"/>
        <v>P62-PPGMII-P62-PAR--0973P/2024</v>
      </c>
      <c r="G394" s="79" t="s">
        <v>774</v>
      </c>
      <c r="H394" s="80" t="s">
        <v>775</v>
      </c>
      <c r="I394" s="340">
        <v>81.44</v>
      </c>
      <c r="J394" s="81">
        <f t="shared" si="70"/>
        <v>8.1439999999999999E-2</v>
      </c>
      <c r="K394" s="82">
        <v>1</v>
      </c>
      <c r="L394" s="82" t="s">
        <v>2190</v>
      </c>
      <c r="M394" s="18">
        <v>45878</v>
      </c>
      <c r="N394" s="83">
        <v>32</v>
      </c>
      <c r="O394" s="331"/>
      <c r="P394" s="83" t="str">
        <f t="shared" si="71"/>
        <v/>
      </c>
      <c r="Q394" s="83">
        <v>2025</v>
      </c>
      <c r="R394" s="39" t="str">
        <f t="shared" si="72"/>
        <v>Não</v>
      </c>
      <c r="S394" s="84">
        <f t="shared" si="73"/>
        <v>0</v>
      </c>
      <c r="T394" s="85">
        <f t="shared" si="74"/>
        <v>0</v>
      </c>
      <c r="U394" s="86" t="s">
        <v>2464</v>
      </c>
    </row>
    <row r="395" spans="1:21" s="58" customFormat="1" ht="37.5" customHeight="1" x14ac:dyDescent="0.35">
      <c r="A395" s="428" t="s">
        <v>557</v>
      </c>
      <c r="B395" s="310" t="s">
        <v>1012</v>
      </c>
      <c r="C395" s="337"/>
      <c r="D395" s="539" t="s">
        <v>1492</v>
      </c>
      <c r="E395" s="339" t="s">
        <v>1185</v>
      </c>
      <c r="F395" s="2" t="str">
        <f t="shared" si="69"/>
        <v>P62-PPGMII-P62-PAR--0973P/2024</v>
      </c>
      <c r="G395" s="79" t="s">
        <v>774</v>
      </c>
      <c r="H395" s="80" t="s">
        <v>775</v>
      </c>
      <c r="I395" s="340">
        <v>22.6</v>
      </c>
      <c r="J395" s="81">
        <f t="shared" si="70"/>
        <v>2.2600000000000002E-2</v>
      </c>
      <c r="K395" s="82">
        <v>1</v>
      </c>
      <c r="L395" s="82" t="s">
        <v>2190</v>
      </c>
      <c r="M395" s="18">
        <v>45878</v>
      </c>
      <c r="N395" s="83">
        <v>32</v>
      </c>
      <c r="O395" s="331">
        <v>45876</v>
      </c>
      <c r="P395" s="83">
        <f t="shared" si="71"/>
        <v>32</v>
      </c>
      <c r="Q395" s="83">
        <v>2025</v>
      </c>
      <c r="R395" s="39" t="str">
        <f t="shared" si="72"/>
        <v>Sim</v>
      </c>
      <c r="S395" s="84">
        <f t="shared" si="73"/>
        <v>2.2600000000000002E-2</v>
      </c>
      <c r="T395" s="85">
        <f t="shared" si="74"/>
        <v>1</v>
      </c>
      <c r="U395" s="86"/>
    </row>
    <row r="396" spans="1:21" s="58" customFormat="1" ht="37.5" customHeight="1" x14ac:dyDescent="0.35">
      <c r="A396" s="428" t="s">
        <v>880</v>
      </c>
      <c r="B396" s="326" t="s">
        <v>83</v>
      </c>
      <c r="C396" s="326"/>
      <c r="D396" s="539" t="s">
        <v>1938</v>
      </c>
      <c r="E396" s="383" t="s">
        <v>1868</v>
      </c>
      <c r="F396" s="2" t="str">
        <f t="shared" si="69"/>
        <v>P52-PPGM-CAM--1800P/2024</v>
      </c>
      <c r="G396" s="79" t="s">
        <v>774</v>
      </c>
      <c r="H396" s="80" t="s">
        <v>775</v>
      </c>
      <c r="I396" s="340">
        <v>2566.71</v>
      </c>
      <c r="J396" s="81">
        <f t="shared" si="70"/>
        <v>2.56671</v>
      </c>
      <c r="K396" s="82">
        <v>1</v>
      </c>
      <c r="L396" s="82" t="s">
        <v>2190</v>
      </c>
      <c r="M396" s="18">
        <v>45878</v>
      </c>
      <c r="N396" s="83">
        <v>32</v>
      </c>
      <c r="O396" s="331">
        <v>45880</v>
      </c>
      <c r="P396" s="83">
        <f t="shared" si="71"/>
        <v>33</v>
      </c>
      <c r="Q396" s="83">
        <v>2025</v>
      </c>
      <c r="R396" s="39" t="str">
        <f t="shared" si="72"/>
        <v>Sim</v>
      </c>
      <c r="S396" s="84">
        <f t="shared" si="73"/>
        <v>2.56671</v>
      </c>
      <c r="T396" s="85">
        <f t="shared" si="74"/>
        <v>1</v>
      </c>
      <c r="U396" s="86"/>
    </row>
    <row r="397" spans="1:21" s="58" customFormat="1" ht="37.5" customHeight="1" x14ac:dyDescent="0.35">
      <c r="A397" s="428" t="s">
        <v>880</v>
      </c>
      <c r="B397" s="326" t="s">
        <v>83</v>
      </c>
      <c r="C397" s="326"/>
      <c r="D397" s="539" t="s">
        <v>1938</v>
      </c>
      <c r="E397" s="383" t="s">
        <v>1869</v>
      </c>
      <c r="F397" s="87" t="str">
        <f t="shared" si="69"/>
        <v>P52-PPGM-CAM--1800P/2024</v>
      </c>
      <c r="G397" s="88" t="s">
        <v>774</v>
      </c>
      <c r="H397" s="89" t="s">
        <v>775</v>
      </c>
      <c r="I397" s="340">
        <v>2710.67</v>
      </c>
      <c r="J397" s="90">
        <f t="shared" si="70"/>
        <v>2.7106699999999999</v>
      </c>
      <c r="K397" s="91">
        <v>1</v>
      </c>
      <c r="L397" s="82" t="s">
        <v>2190</v>
      </c>
      <c r="M397" s="18">
        <v>45878</v>
      </c>
      <c r="N397" s="83">
        <v>32</v>
      </c>
      <c r="O397" s="331">
        <v>45880</v>
      </c>
      <c r="P397" s="83">
        <f t="shared" si="71"/>
        <v>33</v>
      </c>
      <c r="Q397" s="92">
        <v>2025</v>
      </c>
      <c r="R397" s="93" t="str">
        <f t="shared" si="72"/>
        <v>Sim</v>
      </c>
      <c r="S397" s="94">
        <f t="shared" si="73"/>
        <v>2.7106699999999999</v>
      </c>
      <c r="T397" s="95">
        <f t="shared" si="74"/>
        <v>1</v>
      </c>
      <c r="U397" s="96"/>
    </row>
    <row r="398" spans="1:21" s="58" customFormat="1" ht="37.5" customHeight="1" x14ac:dyDescent="0.35">
      <c r="A398" s="428" t="s">
        <v>880</v>
      </c>
      <c r="B398" s="326" t="s">
        <v>83</v>
      </c>
      <c r="C398" s="326"/>
      <c r="D398" s="539" t="s">
        <v>1938</v>
      </c>
      <c r="E398" s="383" t="s">
        <v>1870</v>
      </c>
      <c r="F398" s="2" t="str">
        <f t="shared" si="69"/>
        <v>P52-PPGM-CAM--1800P/2024</v>
      </c>
      <c r="G398" s="79" t="s">
        <v>774</v>
      </c>
      <c r="H398" s="80" t="s">
        <v>775</v>
      </c>
      <c r="I398" s="340">
        <v>2282.02</v>
      </c>
      <c r="J398" s="81">
        <f t="shared" si="70"/>
        <v>2.2820200000000002</v>
      </c>
      <c r="K398" s="82">
        <v>1</v>
      </c>
      <c r="L398" s="82" t="s">
        <v>2190</v>
      </c>
      <c r="M398" s="18">
        <v>45878</v>
      </c>
      <c r="N398" s="83">
        <v>32</v>
      </c>
      <c r="O398" s="331">
        <v>45880</v>
      </c>
      <c r="P398" s="83">
        <f t="shared" si="71"/>
        <v>33</v>
      </c>
      <c r="Q398" s="83">
        <v>2025</v>
      </c>
      <c r="R398" s="39" t="str">
        <f t="shared" si="72"/>
        <v>Sim</v>
      </c>
      <c r="S398" s="84">
        <f t="shared" si="73"/>
        <v>2.2820200000000002</v>
      </c>
      <c r="T398" s="85">
        <f t="shared" si="74"/>
        <v>1</v>
      </c>
      <c r="U398" s="86"/>
    </row>
    <row r="399" spans="1:21" s="58" customFormat="1" ht="37.5" customHeight="1" x14ac:dyDescent="0.35">
      <c r="A399" s="428" t="s">
        <v>880</v>
      </c>
      <c r="B399" s="326" t="s">
        <v>83</v>
      </c>
      <c r="C399" s="326"/>
      <c r="D399" s="539" t="s">
        <v>1938</v>
      </c>
      <c r="E399" s="383" t="s">
        <v>1871</v>
      </c>
      <c r="F399" s="87" t="str">
        <f t="shared" si="69"/>
        <v>P52-PPGM-CAM--1800P/2024</v>
      </c>
      <c r="G399" s="88" t="s">
        <v>774</v>
      </c>
      <c r="H399" s="89" t="s">
        <v>775</v>
      </c>
      <c r="I399" s="340">
        <v>1867.31</v>
      </c>
      <c r="J399" s="90">
        <f t="shared" si="70"/>
        <v>1.86731</v>
      </c>
      <c r="K399" s="91">
        <v>1</v>
      </c>
      <c r="L399" s="82" t="s">
        <v>2190</v>
      </c>
      <c r="M399" s="18">
        <v>45878</v>
      </c>
      <c r="N399" s="83">
        <v>32</v>
      </c>
      <c r="O399" s="331"/>
      <c r="P399" s="83" t="str">
        <f t="shared" si="71"/>
        <v/>
      </c>
      <c r="Q399" s="92">
        <v>2025</v>
      </c>
      <c r="R399" s="93" t="str">
        <f t="shared" si="72"/>
        <v>Não</v>
      </c>
      <c r="S399" s="94">
        <f t="shared" si="73"/>
        <v>0</v>
      </c>
      <c r="T399" s="95">
        <f t="shared" si="74"/>
        <v>0</v>
      </c>
      <c r="U399" s="96" t="s">
        <v>2465</v>
      </c>
    </row>
    <row r="400" spans="1:21" s="58" customFormat="1" ht="37.5" customHeight="1" x14ac:dyDescent="0.35">
      <c r="A400" s="428" t="s">
        <v>880</v>
      </c>
      <c r="B400" s="326" t="s">
        <v>83</v>
      </c>
      <c r="C400" s="326"/>
      <c r="D400" s="539" t="s">
        <v>1938</v>
      </c>
      <c r="E400" s="383" t="s">
        <v>1872</v>
      </c>
      <c r="F400" s="2" t="str">
        <f t="shared" si="69"/>
        <v>P52-PPGM-CAM--1800P/2024</v>
      </c>
      <c r="G400" s="79" t="s">
        <v>774</v>
      </c>
      <c r="H400" s="80" t="s">
        <v>775</v>
      </c>
      <c r="I400" s="340">
        <v>1531.2940000000001</v>
      </c>
      <c r="J400" s="81">
        <f t="shared" si="70"/>
        <v>1.5312940000000002</v>
      </c>
      <c r="K400" s="82">
        <v>1</v>
      </c>
      <c r="L400" s="82" t="s">
        <v>2190</v>
      </c>
      <c r="M400" s="18">
        <v>45878</v>
      </c>
      <c r="N400" s="83">
        <v>32</v>
      </c>
      <c r="O400" s="331"/>
      <c r="P400" s="83" t="str">
        <f t="shared" si="71"/>
        <v/>
      </c>
      <c r="Q400" s="83">
        <v>2025</v>
      </c>
      <c r="R400" s="39" t="str">
        <f t="shared" si="72"/>
        <v>Não</v>
      </c>
      <c r="S400" s="84">
        <f t="shared" si="73"/>
        <v>0</v>
      </c>
      <c r="T400" s="85">
        <f t="shared" si="74"/>
        <v>0</v>
      </c>
      <c r="U400" s="86" t="s">
        <v>2464</v>
      </c>
    </row>
    <row r="401" spans="1:21" s="58" customFormat="1" ht="37.5" customHeight="1" x14ac:dyDescent="0.35">
      <c r="A401" s="428" t="s">
        <v>880</v>
      </c>
      <c r="B401" s="326" t="s">
        <v>83</v>
      </c>
      <c r="C401" s="326"/>
      <c r="D401" s="539" t="s">
        <v>1943</v>
      </c>
      <c r="E401" s="383" t="s">
        <v>1880</v>
      </c>
      <c r="F401" s="2" t="str">
        <f t="shared" si="69"/>
        <v>P52-PPGM-CAM--0286P/2025</v>
      </c>
      <c r="G401" s="79" t="s">
        <v>774</v>
      </c>
      <c r="H401" s="80" t="s">
        <v>775</v>
      </c>
      <c r="I401" s="340">
        <v>91.731999999999999</v>
      </c>
      <c r="J401" s="81">
        <f t="shared" si="70"/>
        <v>9.1731999999999994E-2</v>
      </c>
      <c r="K401" s="82">
        <v>1</v>
      </c>
      <c r="L401" s="82" t="s">
        <v>2190</v>
      </c>
      <c r="M401" s="18">
        <v>45878</v>
      </c>
      <c r="N401" s="83">
        <v>32</v>
      </c>
      <c r="O401" s="331">
        <v>45880</v>
      </c>
      <c r="P401" s="83">
        <f t="shared" si="71"/>
        <v>33</v>
      </c>
      <c r="Q401" s="83">
        <v>2025</v>
      </c>
      <c r="R401" s="39" t="str">
        <f t="shared" si="72"/>
        <v>Sim</v>
      </c>
      <c r="S401" s="84">
        <f t="shared" si="73"/>
        <v>9.1731999999999994E-2</v>
      </c>
      <c r="T401" s="85">
        <f t="shared" si="74"/>
        <v>1</v>
      </c>
      <c r="U401" s="86"/>
    </row>
    <row r="402" spans="1:21" s="58" customFormat="1" ht="37.5" customHeight="1" x14ac:dyDescent="0.35">
      <c r="A402" s="428" t="s">
        <v>880</v>
      </c>
      <c r="B402" s="326" t="s">
        <v>83</v>
      </c>
      <c r="C402" s="326"/>
      <c r="D402" s="539" t="s">
        <v>1943</v>
      </c>
      <c r="E402" s="383" t="s">
        <v>1881</v>
      </c>
      <c r="F402" s="2" t="str">
        <f t="shared" si="69"/>
        <v>P52-PPGM-CAM--0286P/2025</v>
      </c>
      <c r="G402" s="79" t="s">
        <v>774</v>
      </c>
      <c r="H402" s="80" t="s">
        <v>775</v>
      </c>
      <c r="I402" s="340">
        <v>2.0129999999999999</v>
      </c>
      <c r="J402" s="81">
        <f t="shared" si="70"/>
        <v>2.013E-3</v>
      </c>
      <c r="K402" s="82">
        <v>1</v>
      </c>
      <c r="L402" s="82" t="s">
        <v>2190</v>
      </c>
      <c r="M402" s="18">
        <v>45878</v>
      </c>
      <c r="N402" s="83">
        <v>32</v>
      </c>
      <c r="O402" s="331">
        <v>45880</v>
      </c>
      <c r="P402" s="83">
        <f t="shared" si="71"/>
        <v>33</v>
      </c>
      <c r="Q402" s="83">
        <v>2025</v>
      </c>
      <c r="R402" s="39" t="str">
        <f t="shared" si="72"/>
        <v>Sim</v>
      </c>
      <c r="S402" s="84">
        <f t="shared" si="73"/>
        <v>2.013E-3</v>
      </c>
      <c r="T402" s="85">
        <f t="shared" si="74"/>
        <v>1</v>
      </c>
      <c r="U402" s="86"/>
    </row>
    <row r="403" spans="1:21" s="58" customFormat="1" ht="37.5" customHeight="1" x14ac:dyDescent="0.35">
      <c r="A403" s="428" t="s">
        <v>81</v>
      </c>
      <c r="B403" s="326" t="s">
        <v>1011</v>
      </c>
      <c r="C403" s="326" t="s">
        <v>1006</v>
      </c>
      <c r="D403" s="539" t="s">
        <v>1526</v>
      </c>
      <c r="E403" s="383" t="s">
        <v>1041</v>
      </c>
      <c r="F403" s="87" t="str">
        <f t="shared" si="69"/>
        <v>P31-PPGMII-P31-CAM-[2028758106]-0378P/2025</v>
      </c>
      <c r="G403" s="88" t="s">
        <v>774</v>
      </c>
      <c r="H403" s="89" t="s">
        <v>775</v>
      </c>
      <c r="I403" s="340">
        <v>3314.6</v>
      </c>
      <c r="J403" s="90">
        <f t="shared" si="70"/>
        <v>3.3146</v>
      </c>
      <c r="K403" s="91">
        <v>1</v>
      </c>
      <c r="L403" s="82" t="s">
        <v>2190</v>
      </c>
      <c r="M403" s="18">
        <v>45878</v>
      </c>
      <c r="N403" s="83">
        <v>32</v>
      </c>
      <c r="O403" s="331">
        <v>45880</v>
      </c>
      <c r="P403" s="83">
        <f t="shared" si="71"/>
        <v>33</v>
      </c>
      <c r="Q403" s="92">
        <v>2025</v>
      </c>
      <c r="R403" s="93" t="str">
        <f t="shared" si="72"/>
        <v>Sim</v>
      </c>
      <c r="S403" s="94">
        <f t="shared" si="73"/>
        <v>3.3146</v>
      </c>
      <c r="T403" s="95">
        <f t="shared" si="74"/>
        <v>1</v>
      </c>
      <c r="U403" s="86"/>
    </row>
    <row r="404" spans="1:21" s="58" customFormat="1" ht="37.5" customHeight="1" x14ac:dyDescent="0.35">
      <c r="A404" s="428" t="s">
        <v>81</v>
      </c>
      <c r="B404" s="326" t="s">
        <v>1011</v>
      </c>
      <c r="C404" s="326" t="s">
        <v>1006</v>
      </c>
      <c r="D404" s="539" t="s">
        <v>1526</v>
      </c>
      <c r="E404" s="383" t="s">
        <v>1042</v>
      </c>
      <c r="F404" s="2" t="str">
        <f t="shared" si="69"/>
        <v>P31-PPGMII-P31-CAM-[2028758106]-0378P/2025</v>
      </c>
      <c r="G404" s="79" t="s">
        <v>774</v>
      </c>
      <c r="H404" s="80" t="s">
        <v>775</v>
      </c>
      <c r="I404" s="340">
        <v>306.98</v>
      </c>
      <c r="J404" s="81">
        <f t="shared" si="70"/>
        <v>0.30698000000000003</v>
      </c>
      <c r="K404" s="82">
        <v>1</v>
      </c>
      <c r="L404" s="82" t="s">
        <v>2190</v>
      </c>
      <c r="M404" s="18">
        <v>45878</v>
      </c>
      <c r="N404" s="83">
        <v>32</v>
      </c>
      <c r="O404" s="331">
        <v>45880</v>
      </c>
      <c r="P404" s="83">
        <f t="shared" si="71"/>
        <v>33</v>
      </c>
      <c r="Q404" s="83">
        <v>2025</v>
      </c>
      <c r="R404" s="39" t="str">
        <f t="shared" si="72"/>
        <v>Sim</v>
      </c>
      <c r="S404" s="84">
        <f t="shared" si="73"/>
        <v>0.30698000000000003</v>
      </c>
      <c r="T404" s="85">
        <f t="shared" si="74"/>
        <v>1</v>
      </c>
      <c r="U404" s="86"/>
    </row>
    <row r="405" spans="1:21" s="58" customFormat="1" ht="37.5" customHeight="1" x14ac:dyDescent="0.35">
      <c r="A405" s="428" t="s">
        <v>81</v>
      </c>
      <c r="B405" s="326" t="s">
        <v>1011</v>
      </c>
      <c r="C405" s="326" t="s">
        <v>1003</v>
      </c>
      <c r="D405" s="539" t="s">
        <v>1526</v>
      </c>
      <c r="E405" s="383" t="s">
        <v>1043</v>
      </c>
      <c r="F405" s="87" t="str">
        <f t="shared" si="69"/>
        <v>P31-PPGMII-P31-CAM-[2030093491]-0378P/2025</v>
      </c>
      <c r="G405" s="88" t="s">
        <v>774</v>
      </c>
      <c r="H405" s="89" t="s">
        <v>775</v>
      </c>
      <c r="I405" s="340">
        <v>55.9</v>
      </c>
      <c r="J405" s="90">
        <f t="shared" si="70"/>
        <v>5.5899999999999998E-2</v>
      </c>
      <c r="K405" s="91">
        <v>1</v>
      </c>
      <c r="L405" s="82" t="s">
        <v>2190</v>
      </c>
      <c r="M405" s="18">
        <v>45878</v>
      </c>
      <c r="N405" s="83">
        <v>32</v>
      </c>
      <c r="O405" s="331">
        <v>45880</v>
      </c>
      <c r="P405" s="83">
        <f t="shared" si="71"/>
        <v>33</v>
      </c>
      <c r="Q405" s="92">
        <v>2025</v>
      </c>
      <c r="R405" s="93" t="str">
        <f t="shared" si="72"/>
        <v>Sim</v>
      </c>
      <c r="S405" s="94">
        <f t="shared" si="73"/>
        <v>5.5899999999999998E-2</v>
      </c>
      <c r="T405" s="95">
        <f t="shared" si="74"/>
        <v>1</v>
      </c>
      <c r="U405" s="86"/>
    </row>
    <row r="406" spans="1:21" s="58" customFormat="1" ht="37.5" customHeight="1" x14ac:dyDescent="0.35">
      <c r="A406" s="428" t="s">
        <v>880</v>
      </c>
      <c r="B406" s="326" t="s">
        <v>83</v>
      </c>
      <c r="C406" s="326">
        <v>2029882856</v>
      </c>
      <c r="D406" s="539" t="s">
        <v>1554</v>
      </c>
      <c r="E406" s="383" t="s">
        <v>1556</v>
      </c>
      <c r="F406" s="2" t="str">
        <f t="shared" si="69"/>
        <v>P52-PPGM-CAM-2029882856-1588P/2024</v>
      </c>
      <c r="G406" s="79" t="s">
        <v>774</v>
      </c>
      <c r="H406" s="80" t="s">
        <v>775</v>
      </c>
      <c r="I406" s="340">
        <v>11.994</v>
      </c>
      <c r="J406" s="81">
        <f t="shared" si="70"/>
        <v>1.1993999999999999E-2</v>
      </c>
      <c r="K406" s="82">
        <v>1</v>
      </c>
      <c r="L406" s="82" t="s">
        <v>2190</v>
      </c>
      <c r="M406" s="18">
        <v>45878</v>
      </c>
      <c r="N406" s="83">
        <v>32</v>
      </c>
      <c r="O406" s="331">
        <v>45880</v>
      </c>
      <c r="P406" s="83">
        <f t="shared" si="71"/>
        <v>33</v>
      </c>
      <c r="Q406" s="83">
        <v>2025</v>
      </c>
      <c r="R406" s="39" t="str">
        <f t="shared" si="72"/>
        <v>Sim</v>
      </c>
      <c r="S406" s="84">
        <f t="shared" si="73"/>
        <v>1.1993999999999999E-2</v>
      </c>
      <c r="T406" s="85">
        <f t="shared" si="74"/>
        <v>1</v>
      </c>
      <c r="U406" s="86"/>
    </row>
    <row r="407" spans="1:21" s="58" customFormat="1" ht="37.5" customHeight="1" x14ac:dyDescent="0.35">
      <c r="A407" s="428" t="s">
        <v>880</v>
      </c>
      <c r="B407" s="326" t="s">
        <v>83</v>
      </c>
      <c r="C407" s="326">
        <v>2029882856</v>
      </c>
      <c r="D407" s="539" t="s">
        <v>1554</v>
      </c>
      <c r="E407" s="383" t="s">
        <v>1557</v>
      </c>
      <c r="F407" s="2" t="str">
        <f t="shared" si="69"/>
        <v>P52-PPGM-CAM-2029882856-1588P/2024</v>
      </c>
      <c r="G407" s="79" t="s">
        <v>774</v>
      </c>
      <c r="H407" s="80" t="s">
        <v>775</v>
      </c>
      <c r="I407" s="340">
        <v>4.54</v>
      </c>
      <c r="J407" s="81">
        <f t="shared" si="70"/>
        <v>4.5399999999999998E-3</v>
      </c>
      <c r="K407" s="82">
        <v>1</v>
      </c>
      <c r="L407" s="82" t="s">
        <v>2190</v>
      </c>
      <c r="M407" s="18">
        <v>45878</v>
      </c>
      <c r="N407" s="83">
        <v>32</v>
      </c>
      <c r="O407" s="331">
        <v>45876</v>
      </c>
      <c r="P407" s="83">
        <f t="shared" si="71"/>
        <v>32</v>
      </c>
      <c r="Q407" s="83">
        <v>2025</v>
      </c>
      <c r="R407" s="39" t="str">
        <f t="shared" si="72"/>
        <v>Sim</v>
      </c>
      <c r="S407" s="84">
        <f t="shared" si="73"/>
        <v>4.5399999999999998E-3</v>
      </c>
      <c r="T407" s="85">
        <f t="shared" si="74"/>
        <v>1</v>
      </c>
      <c r="U407" s="86"/>
    </row>
    <row r="408" spans="1:21" s="58" customFormat="1" ht="37.5" customHeight="1" x14ac:dyDescent="0.35">
      <c r="A408" s="428" t="s">
        <v>880</v>
      </c>
      <c r="B408" s="326" t="s">
        <v>83</v>
      </c>
      <c r="C408" s="326">
        <v>2029882856</v>
      </c>
      <c r="D408" s="539" t="s">
        <v>1554</v>
      </c>
      <c r="E408" s="383" t="s">
        <v>1558</v>
      </c>
      <c r="F408" s="2" t="str">
        <f t="shared" si="69"/>
        <v>P52-PPGM-CAM-2029882856-1588P/2024</v>
      </c>
      <c r="G408" s="79" t="s">
        <v>774</v>
      </c>
      <c r="H408" s="80" t="s">
        <v>775</v>
      </c>
      <c r="I408" s="340">
        <v>35.358000000000004</v>
      </c>
      <c r="J408" s="81">
        <f t="shared" si="70"/>
        <v>3.5358000000000007E-2</v>
      </c>
      <c r="K408" s="82">
        <v>1</v>
      </c>
      <c r="L408" s="82" t="s">
        <v>2190</v>
      </c>
      <c r="M408" s="18">
        <v>45878</v>
      </c>
      <c r="N408" s="83">
        <v>32</v>
      </c>
      <c r="O408" s="331">
        <v>45880</v>
      </c>
      <c r="P408" s="83">
        <f t="shared" si="71"/>
        <v>33</v>
      </c>
      <c r="Q408" s="83">
        <v>2025</v>
      </c>
      <c r="R408" s="39" t="str">
        <f t="shared" si="72"/>
        <v>Sim</v>
      </c>
      <c r="S408" s="84">
        <f t="shared" si="73"/>
        <v>3.5358000000000007E-2</v>
      </c>
      <c r="T408" s="85">
        <f t="shared" si="74"/>
        <v>1</v>
      </c>
      <c r="U408" s="86"/>
    </row>
    <row r="409" spans="1:21" s="58" customFormat="1" ht="37.5" customHeight="1" x14ac:dyDescent="0.35">
      <c r="A409" s="428" t="s">
        <v>880</v>
      </c>
      <c r="B409" s="326" t="s">
        <v>83</v>
      </c>
      <c r="C409" s="326">
        <v>2029882856</v>
      </c>
      <c r="D409" s="539" t="s">
        <v>1554</v>
      </c>
      <c r="E409" s="383" t="s">
        <v>1559</v>
      </c>
      <c r="F409" s="2" t="str">
        <f t="shared" si="69"/>
        <v>P52-PPGM-CAM-2029882856-1588P/2024</v>
      </c>
      <c r="G409" s="79" t="s">
        <v>774</v>
      </c>
      <c r="H409" s="80" t="s">
        <v>775</v>
      </c>
      <c r="I409" s="340">
        <v>4.54</v>
      </c>
      <c r="J409" s="81">
        <f t="shared" si="70"/>
        <v>4.5399999999999998E-3</v>
      </c>
      <c r="K409" s="82">
        <v>1</v>
      </c>
      <c r="L409" s="82" t="s">
        <v>2190</v>
      </c>
      <c r="M409" s="18">
        <v>45878</v>
      </c>
      <c r="N409" s="83">
        <v>32</v>
      </c>
      <c r="O409" s="331">
        <v>45880</v>
      </c>
      <c r="P409" s="83">
        <f t="shared" si="71"/>
        <v>33</v>
      </c>
      <c r="Q409" s="83">
        <v>2025</v>
      </c>
      <c r="R409" s="39" t="str">
        <f t="shared" si="72"/>
        <v>Sim</v>
      </c>
      <c r="S409" s="84">
        <f t="shared" si="73"/>
        <v>4.5399999999999998E-3</v>
      </c>
      <c r="T409" s="85">
        <f t="shared" si="74"/>
        <v>1</v>
      </c>
      <c r="U409" s="86"/>
    </row>
    <row r="410" spans="1:21" s="58" customFormat="1" ht="37.5" customHeight="1" x14ac:dyDescent="0.35">
      <c r="A410" s="428" t="s">
        <v>880</v>
      </c>
      <c r="B410" s="326" t="s">
        <v>83</v>
      </c>
      <c r="C410" s="326">
        <v>2029882856</v>
      </c>
      <c r="D410" s="539" t="s">
        <v>1554</v>
      </c>
      <c r="E410" s="383" t="s">
        <v>1560</v>
      </c>
      <c r="F410" s="87" t="str">
        <f t="shared" si="69"/>
        <v>P52-PPGM-CAM-2029882856-1588P/2024</v>
      </c>
      <c r="G410" s="88" t="s">
        <v>774</v>
      </c>
      <c r="H410" s="89" t="s">
        <v>775</v>
      </c>
      <c r="I410" s="340">
        <v>50.825000000000003</v>
      </c>
      <c r="J410" s="90">
        <f t="shared" si="70"/>
        <v>5.0825000000000002E-2</v>
      </c>
      <c r="K410" s="91">
        <v>1</v>
      </c>
      <c r="L410" s="82" t="s">
        <v>2190</v>
      </c>
      <c r="M410" s="18">
        <v>45878</v>
      </c>
      <c r="N410" s="83">
        <v>32</v>
      </c>
      <c r="O410" s="331">
        <v>45880</v>
      </c>
      <c r="P410" s="83">
        <f t="shared" si="71"/>
        <v>33</v>
      </c>
      <c r="Q410" s="92">
        <v>2025</v>
      </c>
      <c r="R410" s="93" t="str">
        <f t="shared" si="72"/>
        <v>Sim</v>
      </c>
      <c r="S410" s="94">
        <f t="shared" si="73"/>
        <v>5.0825000000000002E-2</v>
      </c>
      <c r="T410" s="95">
        <f t="shared" si="74"/>
        <v>1</v>
      </c>
      <c r="U410" s="86"/>
    </row>
    <row r="411" spans="1:21" s="58" customFormat="1" ht="37.5" customHeight="1" x14ac:dyDescent="0.35">
      <c r="A411" s="428" t="s">
        <v>880</v>
      </c>
      <c r="B411" s="326" t="s">
        <v>569</v>
      </c>
      <c r="C411" s="326">
        <v>2027742441</v>
      </c>
      <c r="D411" s="539" t="s">
        <v>1554</v>
      </c>
      <c r="E411" s="383" t="s">
        <v>1562</v>
      </c>
      <c r="F411" s="2" t="str">
        <f t="shared" si="69"/>
        <v>P52-PPGM-PAR-2027742441-1588P/2024</v>
      </c>
      <c r="G411" s="79" t="s">
        <v>774</v>
      </c>
      <c r="H411" s="80" t="s">
        <v>775</v>
      </c>
      <c r="I411" s="340">
        <v>27.98</v>
      </c>
      <c r="J411" s="81">
        <f t="shared" si="70"/>
        <v>2.7980000000000001E-2</v>
      </c>
      <c r="K411" s="82">
        <v>1</v>
      </c>
      <c r="L411" s="82" t="s">
        <v>2190</v>
      </c>
      <c r="M411" s="18">
        <v>45878</v>
      </c>
      <c r="N411" s="83">
        <v>32</v>
      </c>
      <c r="O411" s="331">
        <v>45880</v>
      </c>
      <c r="P411" s="83">
        <f t="shared" si="71"/>
        <v>33</v>
      </c>
      <c r="Q411" s="83">
        <v>2025</v>
      </c>
      <c r="R411" s="39" t="str">
        <f t="shared" si="72"/>
        <v>Sim</v>
      </c>
      <c r="S411" s="84">
        <f t="shared" si="73"/>
        <v>2.7980000000000001E-2</v>
      </c>
      <c r="T411" s="85">
        <f t="shared" si="74"/>
        <v>1</v>
      </c>
      <c r="U411" s="86"/>
    </row>
    <row r="412" spans="1:21" s="58" customFormat="1" ht="37.5" customHeight="1" x14ac:dyDescent="0.35">
      <c r="A412" s="428" t="s">
        <v>557</v>
      </c>
      <c r="B412" s="326" t="s">
        <v>1012</v>
      </c>
      <c r="C412" s="326"/>
      <c r="D412" s="539" t="s">
        <v>1607</v>
      </c>
      <c r="E412" s="383" t="s">
        <v>1610</v>
      </c>
      <c r="F412" s="87" t="str">
        <f t="shared" si="69"/>
        <v>P62-PPGMII-P62-PAR--1420P/2025</v>
      </c>
      <c r="G412" s="88" t="s">
        <v>774</v>
      </c>
      <c r="H412" s="89" t="s">
        <v>775</v>
      </c>
      <c r="I412" s="340">
        <v>95.986000000000004</v>
      </c>
      <c r="J412" s="90">
        <f t="shared" si="70"/>
        <v>9.5986000000000002E-2</v>
      </c>
      <c r="K412" s="91">
        <v>1</v>
      </c>
      <c r="L412" s="82" t="s">
        <v>2190</v>
      </c>
      <c r="M412" s="18">
        <v>45878</v>
      </c>
      <c r="N412" s="83">
        <v>32</v>
      </c>
      <c r="O412" s="331">
        <v>45876</v>
      </c>
      <c r="P412" s="83">
        <f t="shared" si="71"/>
        <v>32</v>
      </c>
      <c r="Q412" s="92">
        <v>2025</v>
      </c>
      <c r="R412" s="93" t="str">
        <f t="shared" si="72"/>
        <v>Sim</v>
      </c>
      <c r="S412" s="94">
        <f t="shared" si="73"/>
        <v>9.5986000000000002E-2</v>
      </c>
      <c r="T412" s="95">
        <f t="shared" si="74"/>
        <v>1</v>
      </c>
      <c r="U412" s="96"/>
    </row>
    <row r="413" spans="1:21" s="58" customFormat="1" ht="37.5" customHeight="1" x14ac:dyDescent="0.35">
      <c r="A413" s="428" t="s">
        <v>557</v>
      </c>
      <c r="B413" s="326" t="s">
        <v>1012</v>
      </c>
      <c r="C413" s="326"/>
      <c r="D413" s="539" t="s">
        <v>1609</v>
      </c>
      <c r="E413" s="383" t="s">
        <v>1611</v>
      </c>
      <c r="F413" s="2" t="str">
        <f t="shared" si="69"/>
        <v>P62-PPGMII-P62-PAR--0741/2025</v>
      </c>
      <c r="G413" s="79" t="s">
        <v>774</v>
      </c>
      <c r="H413" s="80" t="s">
        <v>775</v>
      </c>
      <c r="I413" s="340">
        <v>42.814999999999998</v>
      </c>
      <c r="J413" s="81">
        <f t="shared" si="70"/>
        <v>4.2814999999999999E-2</v>
      </c>
      <c r="K413" s="82">
        <v>1</v>
      </c>
      <c r="L413" s="82" t="s">
        <v>2190</v>
      </c>
      <c r="M413" s="18">
        <v>45878</v>
      </c>
      <c r="N413" s="83">
        <v>32</v>
      </c>
      <c r="O413" s="331">
        <v>45876</v>
      </c>
      <c r="P413" s="83">
        <f t="shared" si="71"/>
        <v>32</v>
      </c>
      <c r="Q413" s="83">
        <v>2025</v>
      </c>
      <c r="R413" s="39" t="str">
        <f t="shared" si="72"/>
        <v>Sim</v>
      </c>
      <c r="S413" s="84">
        <f t="shared" si="73"/>
        <v>4.2814999999999999E-2</v>
      </c>
      <c r="T413" s="85">
        <f t="shared" si="74"/>
        <v>1</v>
      </c>
      <c r="U413" s="86"/>
    </row>
    <row r="414" spans="1:21" s="58" customFormat="1" ht="37.5" customHeight="1" x14ac:dyDescent="0.35">
      <c r="A414" s="428" t="s">
        <v>557</v>
      </c>
      <c r="B414" s="326" t="s">
        <v>1012</v>
      </c>
      <c r="C414" s="326"/>
      <c r="D414" s="539" t="s">
        <v>1609</v>
      </c>
      <c r="E414" s="383" t="s">
        <v>1613</v>
      </c>
      <c r="F414" s="2" t="str">
        <f t="shared" si="69"/>
        <v>P62-PPGMII-P62-PAR--0741/2025</v>
      </c>
      <c r="G414" s="79" t="s">
        <v>774</v>
      </c>
      <c r="H414" s="80" t="s">
        <v>775</v>
      </c>
      <c r="I414" s="340">
        <v>5.26</v>
      </c>
      <c r="J414" s="81">
        <f t="shared" si="70"/>
        <v>5.2599999999999999E-3</v>
      </c>
      <c r="K414" s="82">
        <v>1</v>
      </c>
      <c r="L414" s="82" t="s">
        <v>2190</v>
      </c>
      <c r="M414" s="18">
        <v>45878</v>
      </c>
      <c r="N414" s="83">
        <v>32</v>
      </c>
      <c r="O414" s="331">
        <v>45876</v>
      </c>
      <c r="P414" s="83">
        <f t="shared" si="71"/>
        <v>32</v>
      </c>
      <c r="Q414" s="83">
        <v>2025</v>
      </c>
      <c r="R414" s="39" t="str">
        <f t="shared" si="72"/>
        <v>Sim</v>
      </c>
      <c r="S414" s="84">
        <f t="shared" si="73"/>
        <v>5.2599999999999999E-3</v>
      </c>
      <c r="T414" s="85">
        <f t="shared" si="74"/>
        <v>1</v>
      </c>
      <c r="U414" s="86"/>
    </row>
    <row r="415" spans="1:21" s="58" customFormat="1" ht="37.5" customHeight="1" x14ac:dyDescent="0.35">
      <c r="A415" s="428" t="s">
        <v>880</v>
      </c>
      <c r="B415" s="326" t="s">
        <v>2193</v>
      </c>
      <c r="C415" s="326"/>
      <c r="D415" s="539" t="s">
        <v>1655</v>
      </c>
      <c r="E415" s="383" t="s">
        <v>1656</v>
      </c>
      <c r="F415" s="2" t="str">
        <f>CONCATENATE(A415,"-",B415,"-",C415,"-",D415)</f>
        <v>P52-PPGMII-CAM--1811P/2024</v>
      </c>
      <c r="G415" s="79" t="s">
        <v>774</v>
      </c>
      <c r="H415" s="80" t="s">
        <v>775</v>
      </c>
      <c r="I415" s="340">
        <v>11.3</v>
      </c>
      <c r="J415" s="81">
        <f>I415/1000</f>
        <v>1.1300000000000001E-2</v>
      </c>
      <c r="K415" s="82">
        <v>1</v>
      </c>
      <c r="L415" s="82" t="s">
        <v>2190</v>
      </c>
      <c r="M415" s="18">
        <v>45878</v>
      </c>
      <c r="N415" s="83">
        <v>32</v>
      </c>
      <c r="O415" s="331">
        <v>45876</v>
      </c>
      <c r="P415" s="83">
        <f>IF(O415="","",WEEKNUM(O415,21))</f>
        <v>32</v>
      </c>
      <c r="Q415" s="83">
        <v>2025</v>
      </c>
      <c r="R415" s="39" t="str">
        <f>IF(Q415&lt;=O415,"Sim","Não")</f>
        <v>Sim</v>
      </c>
      <c r="S415" s="84">
        <f>IF(R415="Não",0,J415)</f>
        <v>1.1300000000000001E-2</v>
      </c>
      <c r="T415" s="85">
        <f>IF(R415="Não",0,K415)</f>
        <v>1</v>
      </c>
      <c r="U415" s="86"/>
    </row>
    <row r="416" spans="1:21" s="58" customFormat="1" ht="37.5" customHeight="1" x14ac:dyDescent="0.35">
      <c r="A416" s="428" t="s">
        <v>557</v>
      </c>
      <c r="B416" s="310" t="s">
        <v>1012</v>
      </c>
      <c r="C416" s="20"/>
      <c r="D416" s="539" t="s">
        <v>1904</v>
      </c>
      <c r="E416" s="326" t="s">
        <v>1901</v>
      </c>
      <c r="F416" s="2" t="str">
        <f>CONCATENATE(A416,"-",B416,"-",C416,"-",D416)</f>
        <v>P62-PPGMII-P62-PAR--1428P/2025</v>
      </c>
      <c r="G416" s="79" t="s">
        <v>774</v>
      </c>
      <c r="H416" s="80" t="s">
        <v>775</v>
      </c>
      <c r="I416" s="340">
        <v>19.300999999999998</v>
      </c>
      <c r="J416" s="81">
        <f>I416/1000</f>
        <v>1.9300999999999999E-2</v>
      </c>
      <c r="K416" s="82">
        <v>1</v>
      </c>
      <c r="L416" s="82" t="s">
        <v>2190</v>
      </c>
      <c r="M416" s="18">
        <v>45878</v>
      </c>
      <c r="N416" s="83">
        <v>32</v>
      </c>
      <c r="O416" s="331">
        <v>45876</v>
      </c>
      <c r="P416" s="83">
        <f>IF(O416="","",WEEKNUM(O416,21))</f>
        <v>32</v>
      </c>
      <c r="Q416" s="83">
        <v>2025</v>
      </c>
      <c r="R416" s="39" t="str">
        <f>IF(Q416&lt;=O416,"Sim","Não")</f>
        <v>Sim</v>
      </c>
      <c r="S416" s="84">
        <f>IF(R416="Não",0,J416)</f>
        <v>1.9300999999999999E-2</v>
      </c>
      <c r="T416" s="85">
        <f>IF(R416="Não",0,K416)</f>
        <v>1</v>
      </c>
      <c r="U416" s="86"/>
    </row>
    <row r="417" spans="1:21" s="58" customFormat="1" ht="37.5" customHeight="1" x14ac:dyDescent="0.35">
      <c r="A417" s="428" t="s">
        <v>557</v>
      </c>
      <c r="B417" s="310" t="s">
        <v>1012</v>
      </c>
      <c r="C417" s="20"/>
      <c r="D417" s="539" t="s">
        <v>1904</v>
      </c>
      <c r="E417" s="326" t="s">
        <v>1902</v>
      </c>
      <c r="F417" s="2" t="str">
        <f>CONCATENATE(A417,"-",B417,"-",C417,"-",D417)</f>
        <v>P62-PPGMII-P62-PAR--1428P/2025</v>
      </c>
      <c r="G417" s="79" t="s">
        <v>774</v>
      </c>
      <c r="H417" s="80" t="s">
        <v>775</v>
      </c>
      <c r="I417" s="340">
        <v>5.4</v>
      </c>
      <c r="J417" s="81">
        <f>I417/1000</f>
        <v>5.4000000000000003E-3</v>
      </c>
      <c r="K417" s="82">
        <v>1</v>
      </c>
      <c r="L417" s="82" t="s">
        <v>2190</v>
      </c>
      <c r="M417" s="18">
        <v>45878</v>
      </c>
      <c r="N417" s="83">
        <v>32</v>
      </c>
      <c r="O417" s="331">
        <v>45876</v>
      </c>
      <c r="P417" s="83">
        <f>IF(O417="","",WEEKNUM(O417,21))</f>
        <v>32</v>
      </c>
      <c r="Q417" s="83">
        <v>2025</v>
      </c>
      <c r="R417" s="39" t="str">
        <f>IF(Q417&lt;=O417,"Sim","Não")</f>
        <v>Sim</v>
      </c>
      <c r="S417" s="84">
        <f>IF(R417="Não",0,J417)</f>
        <v>5.4000000000000003E-3</v>
      </c>
      <c r="T417" s="85">
        <f>IF(R417="Não",0,K417)</f>
        <v>1</v>
      </c>
      <c r="U417" s="86"/>
    </row>
    <row r="418" spans="1:21" s="58" customFormat="1" ht="37.5" customHeight="1" x14ac:dyDescent="0.35">
      <c r="A418" s="428" t="s">
        <v>557</v>
      </c>
      <c r="B418" s="310" t="s">
        <v>2192</v>
      </c>
      <c r="C418" s="20"/>
      <c r="D418" s="539" t="s">
        <v>1905</v>
      </c>
      <c r="E418" s="326" t="s">
        <v>1903</v>
      </c>
      <c r="F418" s="2" t="str">
        <f t="shared" si="69"/>
        <v>P62-PPGMII-P62--0362E/2024</v>
      </c>
      <c r="G418" s="79" t="s">
        <v>774</v>
      </c>
      <c r="H418" s="80" t="s">
        <v>775</v>
      </c>
      <c r="I418" s="340">
        <v>328.43</v>
      </c>
      <c r="J418" s="81">
        <f t="shared" si="70"/>
        <v>0.32843</v>
      </c>
      <c r="K418" s="82">
        <v>1</v>
      </c>
      <c r="L418" s="82" t="s">
        <v>2190</v>
      </c>
      <c r="M418" s="18">
        <v>45878</v>
      </c>
      <c r="N418" s="83">
        <v>32</v>
      </c>
      <c r="O418" s="331">
        <v>45881</v>
      </c>
      <c r="P418" s="83">
        <f t="shared" si="71"/>
        <v>33</v>
      </c>
      <c r="Q418" s="83">
        <v>2025</v>
      </c>
      <c r="R418" s="39" t="str">
        <f t="shared" si="72"/>
        <v>Sim</v>
      </c>
      <c r="S418" s="84">
        <f t="shared" si="73"/>
        <v>0.32843</v>
      </c>
      <c r="T418" s="85">
        <f t="shared" si="74"/>
        <v>1</v>
      </c>
      <c r="U418" s="86"/>
    </row>
    <row r="419" spans="1:21" s="58" customFormat="1" ht="37.5" customHeight="1" thickBot="1" x14ac:dyDescent="0.4">
      <c r="A419" s="429" t="s">
        <v>557</v>
      </c>
      <c r="B419" s="430" t="s">
        <v>1012</v>
      </c>
      <c r="C419" s="431"/>
      <c r="D419" s="569" t="s">
        <v>1510</v>
      </c>
      <c r="E419" s="461" t="s">
        <v>1843</v>
      </c>
      <c r="F419" s="216" t="str">
        <f t="shared" si="69"/>
        <v>P62-PPGMII-P62-PAR--0371P/2024</v>
      </c>
      <c r="G419" s="217" t="s">
        <v>777</v>
      </c>
      <c r="H419" s="218" t="s">
        <v>778</v>
      </c>
      <c r="I419" s="434">
        <v>516.72</v>
      </c>
      <c r="J419" s="219">
        <f t="shared" si="70"/>
        <v>0.51672000000000007</v>
      </c>
      <c r="K419" s="220">
        <v>1</v>
      </c>
      <c r="L419" s="220" t="s">
        <v>2190</v>
      </c>
      <c r="M419" s="571">
        <v>45878</v>
      </c>
      <c r="N419" s="139">
        <v>32</v>
      </c>
      <c r="O419" s="186">
        <v>45870</v>
      </c>
      <c r="P419" s="139">
        <f t="shared" si="71"/>
        <v>31</v>
      </c>
      <c r="Q419" s="139">
        <v>2025</v>
      </c>
      <c r="R419" s="223" t="str">
        <f t="shared" si="72"/>
        <v>Sim</v>
      </c>
      <c r="S419" s="224">
        <f t="shared" si="73"/>
        <v>0.51672000000000007</v>
      </c>
      <c r="T419" s="225">
        <f t="shared" si="74"/>
        <v>1</v>
      </c>
      <c r="U419" s="226"/>
    </row>
    <row r="420" spans="1:21" s="58" customFormat="1" ht="37.5" customHeight="1" x14ac:dyDescent="0.35">
      <c r="A420" s="469" t="s">
        <v>81</v>
      </c>
      <c r="B420" s="562" t="s">
        <v>1011</v>
      </c>
      <c r="C420" s="562" t="s">
        <v>1006</v>
      </c>
      <c r="D420" s="563" t="s">
        <v>1525</v>
      </c>
      <c r="E420" s="564" t="s">
        <v>1035</v>
      </c>
      <c r="F420" s="64" t="str">
        <f t="shared" ref="F420:F482" si="75">CONCATENATE(A420,"-",B420,"-",C420,"-",D420)</f>
        <v>P31-PPGMII-P31-CAM-[2028758106]-0302P/2025</v>
      </c>
      <c r="G420" s="65" t="s">
        <v>771</v>
      </c>
      <c r="H420" s="66" t="s">
        <v>772</v>
      </c>
      <c r="I420" s="565">
        <v>1634.35</v>
      </c>
      <c r="J420" s="68">
        <f t="shared" ref="J420:J482" si="76">I420/1000</f>
        <v>1.63435</v>
      </c>
      <c r="K420" s="69">
        <v>1</v>
      </c>
      <c r="L420" s="69" t="s">
        <v>2188</v>
      </c>
      <c r="M420" s="483">
        <v>45869</v>
      </c>
      <c r="N420" s="71">
        <v>31</v>
      </c>
      <c r="O420" s="566">
        <v>45838</v>
      </c>
      <c r="P420" s="71">
        <f t="shared" ref="P420:P483" si="77">IF(O420="","",WEEKNUM(O420,21))</f>
        <v>27</v>
      </c>
      <c r="Q420" s="71">
        <v>2025</v>
      </c>
      <c r="R420" s="74" t="str">
        <f t="shared" ref="R420:R482" si="78">IF(Q420&lt;=O420,"Sim","Não")</f>
        <v>Sim</v>
      </c>
      <c r="S420" s="75">
        <f t="shared" ref="S420:S482" si="79">IF(R420="Não",0,J420)</f>
        <v>1.63435</v>
      </c>
      <c r="T420" s="76">
        <f t="shared" ref="T420:T482" si="80">IF(R420="Não",0,K420)</f>
        <v>1</v>
      </c>
      <c r="U420" s="77"/>
    </row>
    <row r="421" spans="1:21" s="58" customFormat="1" ht="37.5" customHeight="1" x14ac:dyDescent="0.35">
      <c r="A421" s="428" t="s">
        <v>81</v>
      </c>
      <c r="B421" s="326" t="s">
        <v>1011</v>
      </c>
      <c r="C421" s="326" t="s">
        <v>1006</v>
      </c>
      <c r="D421" s="539" t="s">
        <v>1526</v>
      </c>
      <c r="E421" s="383" t="s">
        <v>1041</v>
      </c>
      <c r="F421" s="2" t="str">
        <f t="shared" si="75"/>
        <v>P31-PPGMII-P31-CAM-[2028758106]-0378P/2025</v>
      </c>
      <c r="G421" s="152" t="s">
        <v>771</v>
      </c>
      <c r="H421" s="80" t="s">
        <v>772</v>
      </c>
      <c r="I421" s="340">
        <v>3314.6</v>
      </c>
      <c r="J421" s="81">
        <f t="shared" si="76"/>
        <v>3.3146</v>
      </c>
      <c r="K421" s="82">
        <v>1</v>
      </c>
      <c r="L421" s="82" t="s">
        <v>2188</v>
      </c>
      <c r="M421" s="18">
        <v>45869</v>
      </c>
      <c r="N421" s="83">
        <v>31</v>
      </c>
      <c r="O421" s="327">
        <v>45838</v>
      </c>
      <c r="P421" s="83">
        <f t="shared" si="77"/>
        <v>27</v>
      </c>
      <c r="Q421" s="83">
        <v>2025</v>
      </c>
      <c r="R421" s="39" t="str">
        <f t="shared" si="78"/>
        <v>Sim</v>
      </c>
      <c r="S421" s="84">
        <f t="shared" si="79"/>
        <v>3.3146</v>
      </c>
      <c r="T421" s="85">
        <f t="shared" si="80"/>
        <v>1</v>
      </c>
      <c r="U421" s="86"/>
    </row>
    <row r="422" spans="1:21" s="58" customFormat="1" ht="37.5" customHeight="1" x14ac:dyDescent="0.35">
      <c r="A422" s="428" t="s">
        <v>81</v>
      </c>
      <c r="B422" s="326" t="s">
        <v>1011</v>
      </c>
      <c r="C422" s="326" t="s">
        <v>1006</v>
      </c>
      <c r="D422" s="539" t="s">
        <v>1526</v>
      </c>
      <c r="E422" s="383" t="s">
        <v>1042</v>
      </c>
      <c r="F422" s="87" t="str">
        <f t="shared" si="75"/>
        <v>P31-PPGMII-P31-CAM-[2028758106]-0378P/2025</v>
      </c>
      <c r="G422" s="158" t="s">
        <v>771</v>
      </c>
      <c r="H422" s="89" t="s">
        <v>772</v>
      </c>
      <c r="I422" s="340">
        <v>306.98</v>
      </c>
      <c r="J422" s="90">
        <f t="shared" si="76"/>
        <v>0.30698000000000003</v>
      </c>
      <c r="K422" s="91">
        <v>1</v>
      </c>
      <c r="L422" s="82" t="s">
        <v>2188</v>
      </c>
      <c r="M422" s="18">
        <v>45869</v>
      </c>
      <c r="N422" s="83">
        <v>31</v>
      </c>
      <c r="O422" s="327">
        <v>45838</v>
      </c>
      <c r="P422" s="92">
        <f t="shared" si="77"/>
        <v>27</v>
      </c>
      <c r="Q422" s="92">
        <v>2025</v>
      </c>
      <c r="R422" s="93" t="str">
        <f t="shared" si="78"/>
        <v>Sim</v>
      </c>
      <c r="S422" s="94">
        <f t="shared" si="79"/>
        <v>0.30698000000000003</v>
      </c>
      <c r="T422" s="95">
        <f t="shared" si="80"/>
        <v>1</v>
      </c>
      <c r="U422" s="96"/>
    </row>
    <row r="423" spans="1:21" s="58" customFormat="1" ht="37.5" customHeight="1" x14ac:dyDescent="0.35">
      <c r="A423" s="428" t="s">
        <v>281</v>
      </c>
      <c r="B423" s="392" t="s">
        <v>1252</v>
      </c>
      <c r="C423" s="393"/>
      <c r="D423" s="539" t="s">
        <v>1720</v>
      </c>
      <c r="E423" s="394" t="s">
        <v>1724</v>
      </c>
      <c r="F423" s="2" t="str">
        <f t="shared" si="75"/>
        <v>P54-PPGMII-P54-CAM--0499/2025</v>
      </c>
      <c r="G423" s="79" t="s">
        <v>774</v>
      </c>
      <c r="H423" s="80" t="s">
        <v>775</v>
      </c>
      <c r="I423" s="340">
        <v>93.96</v>
      </c>
      <c r="J423" s="81">
        <f t="shared" si="76"/>
        <v>9.3959999999999988E-2</v>
      </c>
      <c r="K423" s="82">
        <v>1</v>
      </c>
      <c r="L423" s="82" t="s">
        <v>2188</v>
      </c>
      <c r="M423" s="18">
        <v>45869</v>
      </c>
      <c r="N423" s="83">
        <v>31</v>
      </c>
      <c r="O423" s="15">
        <v>45866</v>
      </c>
      <c r="P423" s="83">
        <f t="shared" si="77"/>
        <v>31</v>
      </c>
      <c r="Q423" s="83">
        <v>2025</v>
      </c>
      <c r="R423" s="39" t="str">
        <f t="shared" si="78"/>
        <v>Sim</v>
      </c>
      <c r="S423" s="84">
        <f t="shared" si="79"/>
        <v>9.3959999999999988E-2</v>
      </c>
      <c r="T423" s="85">
        <f t="shared" si="80"/>
        <v>1</v>
      </c>
      <c r="U423" s="86"/>
    </row>
    <row r="424" spans="1:21" s="58" customFormat="1" ht="37.5" customHeight="1" x14ac:dyDescent="0.35">
      <c r="A424" s="428" t="s">
        <v>281</v>
      </c>
      <c r="B424" s="310" t="s">
        <v>1252</v>
      </c>
      <c r="C424" s="337"/>
      <c r="D424" s="539" t="s">
        <v>1733</v>
      </c>
      <c r="E424" s="339" t="s">
        <v>1737</v>
      </c>
      <c r="F424" s="87" t="str">
        <f t="shared" si="75"/>
        <v>P54-PPGMII-P54-CAM--1849/2024</v>
      </c>
      <c r="G424" s="88" t="s">
        <v>774</v>
      </c>
      <c r="H424" s="89" t="s">
        <v>775</v>
      </c>
      <c r="I424" s="340">
        <v>189.58099999999999</v>
      </c>
      <c r="J424" s="90">
        <f t="shared" si="76"/>
        <v>0.189581</v>
      </c>
      <c r="K424" s="91">
        <v>1</v>
      </c>
      <c r="L424" s="82" t="s">
        <v>2188</v>
      </c>
      <c r="M424" s="18">
        <v>45869</v>
      </c>
      <c r="N424" s="83">
        <v>31</v>
      </c>
      <c r="O424" s="331">
        <v>45865</v>
      </c>
      <c r="P424" s="83">
        <f t="shared" si="77"/>
        <v>30</v>
      </c>
      <c r="Q424" s="92">
        <v>2025</v>
      </c>
      <c r="R424" s="93" t="str">
        <f t="shared" si="78"/>
        <v>Sim</v>
      </c>
      <c r="S424" s="94">
        <f t="shared" si="79"/>
        <v>0.189581</v>
      </c>
      <c r="T424" s="95">
        <f t="shared" si="80"/>
        <v>1</v>
      </c>
      <c r="U424" s="86"/>
    </row>
    <row r="425" spans="1:21" s="58" customFormat="1" ht="37.5" customHeight="1" x14ac:dyDescent="0.35">
      <c r="A425" s="428" t="s">
        <v>281</v>
      </c>
      <c r="B425" s="310" t="s">
        <v>1252</v>
      </c>
      <c r="C425" s="337"/>
      <c r="D425" s="539" t="s">
        <v>1741</v>
      </c>
      <c r="E425" s="339" t="s">
        <v>1742</v>
      </c>
      <c r="F425" s="2" t="str">
        <f t="shared" si="75"/>
        <v>P54-PPGMII-P54-CAM--0094/2025</v>
      </c>
      <c r="G425" s="79" t="s">
        <v>774</v>
      </c>
      <c r="H425" s="80" t="s">
        <v>775</v>
      </c>
      <c r="I425" s="340">
        <v>18.239000000000001</v>
      </c>
      <c r="J425" s="81">
        <f t="shared" si="76"/>
        <v>1.8239000000000002E-2</v>
      </c>
      <c r="K425" s="82">
        <v>1</v>
      </c>
      <c r="L425" s="82" t="s">
        <v>2188</v>
      </c>
      <c r="M425" s="18">
        <v>45869</v>
      </c>
      <c r="N425" s="83">
        <v>31</v>
      </c>
      <c r="O425" s="15">
        <v>45867</v>
      </c>
      <c r="P425" s="83">
        <f t="shared" si="77"/>
        <v>31</v>
      </c>
      <c r="Q425" s="83">
        <v>2025</v>
      </c>
      <c r="R425" s="39" t="str">
        <f t="shared" si="78"/>
        <v>Sim</v>
      </c>
      <c r="S425" s="84">
        <f t="shared" si="79"/>
        <v>1.8239000000000002E-2</v>
      </c>
      <c r="T425" s="85">
        <f t="shared" si="80"/>
        <v>1</v>
      </c>
      <c r="U425" s="86"/>
    </row>
    <row r="426" spans="1:21" s="58" customFormat="1" ht="37.5" customHeight="1" x14ac:dyDescent="0.35">
      <c r="A426" s="428" t="s">
        <v>281</v>
      </c>
      <c r="B426" s="310" t="s">
        <v>1252</v>
      </c>
      <c r="C426" s="337"/>
      <c r="D426" s="539" t="s">
        <v>1741</v>
      </c>
      <c r="E426" s="339" t="s">
        <v>1744</v>
      </c>
      <c r="F426" s="87" t="str">
        <f t="shared" si="75"/>
        <v>P54-PPGMII-P54-CAM--0094/2025</v>
      </c>
      <c r="G426" s="88" t="s">
        <v>774</v>
      </c>
      <c r="H426" s="89" t="s">
        <v>775</v>
      </c>
      <c r="I426" s="340">
        <v>13.74</v>
      </c>
      <c r="J426" s="90">
        <f t="shared" si="76"/>
        <v>1.374E-2</v>
      </c>
      <c r="K426" s="91">
        <v>1</v>
      </c>
      <c r="L426" s="82" t="s">
        <v>2188</v>
      </c>
      <c r="M426" s="18">
        <v>45869</v>
      </c>
      <c r="N426" s="83">
        <v>31</v>
      </c>
      <c r="O426" s="15">
        <v>45867</v>
      </c>
      <c r="P426" s="83">
        <f t="shared" si="77"/>
        <v>31</v>
      </c>
      <c r="Q426" s="92">
        <v>2025</v>
      </c>
      <c r="R426" s="93" t="str">
        <f t="shared" si="78"/>
        <v>Sim</v>
      </c>
      <c r="S426" s="94">
        <f t="shared" si="79"/>
        <v>1.374E-2</v>
      </c>
      <c r="T426" s="95">
        <f t="shared" si="80"/>
        <v>1</v>
      </c>
      <c r="U426" s="96"/>
    </row>
    <row r="427" spans="1:21" s="58" customFormat="1" ht="37.5" customHeight="1" x14ac:dyDescent="0.35">
      <c r="A427" s="428" t="s">
        <v>281</v>
      </c>
      <c r="B427" s="310" t="s">
        <v>1252</v>
      </c>
      <c r="C427" s="337"/>
      <c r="D427" s="539" t="s">
        <v>1757</v>
      </c>
      <c r="E427" s="339" t="s">
        <v>1758</v>
      </c>
      <c r="F427" s="2" t="str">
        <f t="shared" si="75"/>
        <v>P54-PPGMII-P54-CAM--1194P/2024</v>
      </c>
      <c r="G427" s="79" t="s">
        <v>774</v>
      </c>
      <c r="H427" s="80" t="s">
        <v>775</v>
      </c>
      <c r="I427" s="340">
        <v>152.34</v>
      </c>
      <c r="J427" s="81">
        <f t="shared" si="76"/>
        <v>0.15234</v>
      </c>
      <c r="K427" s="82">
        <v>1</v>
      </c>
      <c r="L427" s="82" t="s">
        <v>2188</v>
      </c>
      <c r="M427" s="18">
        <v>45869</v>
      </c>
      <c r="N427" s="83">
        <v>31</v>
      </c>
      <c r="O427" s="331">
        <v>45866</v>
      </c>
      <c r="P427" s="83">
        <f t="shared" si="77"/>
        <v>31</v>
      </c>
      <c r="Q427" s="83">
        <v>2025</v>
      </c>
      <c r="R427" s="39" t="str">
        <f t="shared" si="78"/>
        <v>Sim</v>
      </c>
      <c r="S427" s="84">
        <f t="shared" si="79"/>
        <v>0.15234</v>
      </c>
      <c r="T427" s="85">
        <f t="shared" si="80"/>
        <v>1</v>
      </c>
      <c r="U427" s="86"/>
    </row>
    <row r="428" spans="1:21" s="58" customFormat="1" ht="37.5" customHeight="1" x14ac:dyDescent="0.35">
      <c r="A428" s="428" t="s">
        <v>880</v>
      </c>
      <c r="B428" s="310" t="s">
        <v>2189</v>
      </c>
      <c r="C428" s="337"/>
      <c r="D428" s="539" t="s">
        <v>1915</v>
      </c>
      <c r="E428" s="339" t="s">
        <v>1798</v>
      </c>
      <c r="F428" s="2" t="str">
        <f t="shared" si="75"/>
        <v>P52-PPGMII-P52--0531P/2025</v>
      </c>
      <c r="G428" s="79" t="s">
        <v>774</v>
      </c>
      <c r="H428" s="80" t="s">
        <v>775</v>
      </c>
      <c r="I428" s="340">
        <v>133.96</v>
      </c>
      <c r="J428" s="81">
        <f t="shared" si="76"/>
        <v>0.13396</v>
      </c>
      <c r="K428" s="82">
        <v>1</v>
      </c>
      <c r="L428" s="82" t="s">
        <v>2188</v>
      </c>
      <c r="M428" s="18">
        <v>45869</v>
      </c>
      <c r="N428" s="83">
        <v>31</v>
      </c>
      <c r="O428" s="331">
        <v>45870</v>
      </c>
      <c r="P428" s="83">
        <f t="shared" si="77"/>
        <v>31</v>
      </c>
      <c r="Q428" s="83">
        <v>2025</v>
      </c>
      <c r="R428" s="39" t="str">
        <f t="shared" si="78"/>
        <v>Sim</v>
      </c>
      <c r="S428" s="84">
        <f t="shared" si="79"/>
        <v>0.13396</v>
      </c>
      <c r="T428" s="85">
        <f t="shared" si="80"/>
        <v>1</v>
      </c>
      <c r="U428" s="86"/>
    </row>
    <row r="429" spans="1:21" s="58" customFormat="1" ht="37.5" customHeight="1" x14ac:dyDescent="0.35">
      <c r="A429" s="428" t="s">
        <v>880</v>
      </c>
      <c r="B429" s="310" t="s">
        <v>2189</v>
      </c>
      <c r="C429" s="337"/>
      <c r="D429" s="539" t="s">
        <v>1915</v>
      </c>
      <c r="E429" s="339" t="s">
        <v>1799</v>
      </c>
      <c r="F429" s="2" t="str">
        <f t="shared" si="75"/>
        <v>P52-PPGMII-P52--0531P/2025</v>
      </c>
      <c r="G429" s="79" t="s">
        <v>774</v>
      </c>
      <c r="H429" s="80" t="s">
        <v>775</v>
      </c>
      <c r="I429" s="340">
        <v>2692.94</v>
      </c>
      <c r="J429" s="81">
        <f t="shared" si="76"/>
        <v>2.6929400000000001</v>
      </c>
      <c r="K429" s="82">
        <v>1</v>
      </c>
      <c r="L429" s="82" t="s">
        <v>2188</v>
      </c>
      <c r="M429" s="18">
        <v>45869</v>
      </c>
      <c r="N429" s="83">
        <v>31</v>
      </c>
      <c r="O429" s="331">
        <v>45870</v>
      </c>
      <c r="P429" s="83">
        <f t="shared" si="77"/>
        <v>31</v>
      </c>
      <c r="Q429" s="83">
        <v>2025</v>
      </c>
      <c r="R429" s="39" t="str">
        <f t="shared" si="78"/>
        <v>Sim</v>
      </c>
      <c r="S429" s="84">
        <f t="shared" si="79"/>
        <v>2.6929400000000001</v>
      </c>
      <c r="T429" s="85">
        <f t="shared" si="80"/>
        <v>1</v>
      </c>
      <c r="U429" s="86"/>
    </row>
    <row r="430" spans="1:21" s="58" customFormat="1" ht="37.5" customHeight="1" x14ac:dyDescent="0.35">
      <c r="A430" s="428" t="s">
        <v>880</v>
      </c>
      <c r="B430" s="310" t="s">
        <v>2189</v>
      </c>
      <c r="C430" s="337"/>
      <c r="D430" s="539" t="s">
        <v>1915</v>
      </c>
      <c r="E430" s="339" t="s">
        <v>1800</v>
      </c>
      <c r="F430" s="87" t="str">
        <f t="shared" si="75"/>
        <v>P52-PPGMII-P52--0531P/2025</v>
      </c>
      <c r="G430" s="88" t="s">
        <v>774</v>
      </c>
      <c r="H430" s="89" t="s">
        <v>775</v>
      </c>
      <c r="I430" s="340">
        <v>94.438000000000002</v>
      </c>
      <c r="J430" s="90">
        <f t="shared" si="76"/>
        <v>9.4438000000000008E-2</v>
      </c>
      <c r="K430" s="91">
        <v>1</v>
      </c>
      <c r="L430" s="82" t="s">
        <v>2188</v>
      </c>
      <c r="M430" s="18">
        <v>45869</v>
      </c>
      <c r="N430" s="83">
        <v>31</v>
      </c>
      <c r="O430" s="331">
        <v>45870</v>
      </c>
      <c r="P430" s="83">
        <f t="shared" si="77"/>
        <v>31</v>
      </c>
      <c r="Q430" s="92">
        <v>2025</v>
      </c>
      <c r="R430" s="93" t="str">
        <f t="shared" si="78"/>
        <v>Sim</v>
      </c>
      <c r="S430" s="94">
        <f t="shared" si="79"/>
        <v>9.4438000000000008E-2</v>
      </c>
      <c r="T430" s="95">
        <f t="shared" si="80"/>
        <v>1</v>
      </c>
      <c r="U430" s="96"/>
    </row>
    <row r="431" spans="1:21" s="58" customFormat="1" ht="37.5" customHeight="1" x14ac:dyDescent="0.35">
      <c r="A431" s="428" t="s">
        <v>81</v>
      </c>
      <c r="B431" s="310" t="s">
        <v>1011</v>
      </c>
      <c r="C431" s="337"/>
      <c r="D431" s="539" t="s">
        <v>1496</v>
      </c>
      <c r="E431" s="339" t="s">
        <v>1813</v>
      </c>
      <c r="F431" s="2" t="str">
        <f t="shared" si="75"/>
        <v>P31-PPGMII-P31-CAM--0659/2025</v>
      </c>
      <c r="G431" s="79" t="s">
        <v>774</v>
      </c>
      <c r="H431" s="80" t="s">
        <v>775</v>
      </c>
      <c r="I431" s="340">
        <v>122.45</v>
      </c>
      <c r="J431" s="81">
        <f t="shared" si="76"/>
        <v>0.12245</v>
      </c>
      <c r="K431" s="82">
        <v>1</v>
      </c>
      <c r="L431" s="82" t="s">
        <v>2188</v>
      </c>
      <c r="M431" s="18">
        <v>45869</v>
      </c>
      <c r="N431" s="83">
        <v>31</v>
      </c>
      <c r="O431" s="331">
        <v>45866</v>
      </c>
      <c r="P431" s="83">
        <f t="shared" si="77"/>
        <v>31</v>
      </c>
      <c r="Q431" s="83">
        <v>2025</v>
      </c>
      <c r="R431" s="39" t="str">
        <f t="shared" si="78"/>
        <v>Sim</v>
      </c>
      <c r="S431" s="84">
        <f t="shared" si="79"/>
        <v>0.12245</v>
      </c>
      <c r="T431" s="85">
        <f t="shared" si="80"/>
        <v>1</v>
      </c>
      <c r="U431" s="86"/>
    </row>
    <row r="432" spans="1:21" s="58" customFormat="1" ht="37.5" customHeight="1" x14ac:dyDescent="0.35">
      <c r="A432" s="428" t="s">
        <v>81</v>
      </c>
      <c r="B432" s="310" t="s">
        <v>1011</v>
      </c>
      <c r="C432" s="337"/>
      <c r="D432" s="539" t="s">
        <v>1496</v>
      </c>
      <c r="E432" s="339" t="s">
        <v>1814</v>
      </c>
      <c r="F432" s="87" t="str">
        <f t="shared" si="75"/>
        <v>P31-PPGMII-P31-CAM--0659/2025</v>
      </c>
      <c r="G432" s="88" t="s">
        <v>774</v>
      </c>
      <c r="H432" s="89" t="s">
        <v>775</v>
      </c>
      <c r="I432" s="340">
        <v>440.28000000000003</v>
      </c>
      <c r="J432" s="90">
        <f t="shared" si="76"/>
        <v>0.44028</v>
      </c>
      <c r="K432" s="91">
        <v>1</v>
      </c>
      <c r="L432" s="82" t="s">
        <v>2188</v>
      </c>
      <c r="M432" s="18">
        <v>45869</v>
      </c>
      <c r="N432" s="83">
        <v>31</v>
      </c>
      <c r="O432" s="331">
        <v>45866</v>
      </c>
      <c r="P432" s="83">
        <f t="shared" si="77"/>
        <v>31</v>
      </c>
      <c r="Q432" s="92">
        <v>2025</v>
      </c>
      <c r="R432" s="93" t="str">
        <f t="shared" si="78"/>
        <v>Sim</v>
      </c>
      <c r="S432" s="94">
        <f t="shared" si="79"/>
        <v>0.44028</v>
      </c>
      <c r="T432" s="95">
        <f t="shared" si="80"/>
        <v>1</v>
      </c>
      <c r="U432" s="96"/>
    </row>
    <row r="433" spans="1:21" s="58" customFormat="1" ht="37.5" customHeight="1" x14ac:dyDescent="0.35">
      <c r="A433" s="428" t="s">
        <v>81</v>
      </c>
      <c r="B433" s="310" t="s">
        <v>1011</v>
      </c>
      <c r="C433" s="337"/>
      <c r="D433" s="539" t="s">
        <v>1496</v>
      </c>
      <c r="E433" s="339" t="s">
        <v>1815</v>
      </c>
      <c r="F433" s="2" t="str">
        <f t="shared" si="75"/>
        <v>P31-PPGMII-P31-CAM--0659/2025</v>
      </c>
      <c r="G433" s="79" t="s">
        <v>774</v>
      </c>
      <c r="H433" s="80" t="s">
        <v>775</v>
      </c>
      <c r="I433" s="340">
        <v>125.86</v>
      </c>
      <c r="J433" s="81">
        <f t="shared" si="76"/>
        <v>0.12586</v>
      </c>
      <c r="K433" s="82">
        <v>1</v>
      </c>
      <c r="L433" s="82" t="s">
        <v>2188</v>
      </c>
      <c r="M433" s="18">
        <v>45869</v>
      </c>
      <c r="N433" s="83">
        <v>31</v>
      </c>
      <c r="O433" s="331">
        <v>45866</v>
      </c>
      <c r="P433" s="83">
        <f t="shared" si="77"/>
        <v>31</v>
      </c>
      <c r="Q433" s="83">
        <v>2025</v>
      </c>
      <c r="R433" s="39" t="str">
        <f t="shared" si="78"/>
        <v>Sim</v>
      </c>
      <c r="S433" s="84">
        <f t="shared" si="79"/>
        <v>0.12586</v>
      </c>
      <c r="T433" s="85">
        <f t="shared" si="80"/>
        <v>1</v>
      </c>
      <c r="U433" s="86"/>
    </row>
    <row r="434" spans="1:21" s="58" customFormat="1" ht="37.5" customHeight="1" x14ac:dyDescent="0.35">
      <c r="A434" s="428" t="s">
        <v>81</v>
      </c>
      <c r="B434" s="310" t="s">
        <v>1011</v>
      </c>
      <c r="C434" s="337"/>
      <c r="D434" s="539" t="s">
        <v>1496</v>
      </c>
      <c r="E434" s="339" t="s">
        <v>1816</v>
      </c>
      <c r="F434" s="2" t="str">
        <f t="shared" si="75"/>
        <v>P31-PPGMII-P31-CAM--0659/2025</v>
      </c>
      <c r="G434" s="79" t="s">
        <v>774</v>
      </c>
      <c r="H434" s="80" t="s">
        <v>775</v>
      </c>
      <c r="I434" s="340">
        <v>198.27</v>
      </c>
      <c r="J434" s="81">
        <f t="shared" si="76"/>
        <v>0.19827</v>
      </c>
      <c r="K434" s="82">
        <v>1</v>
      </c>
      <c r="L434" s="82" t="s">
        <v>2188</v>
      </c>
      <c r="M434" s="18">
        <v>45869</v>
      </c>
      <c r="N434" s="83">
        <v>31</v>
      </c>
      <c r="O434" s="331">
        <v>45866</v>
      </c>
      <c r="P434" s="83">
        <f t="shared" si="77"/>
        <v>31</v>
      </c>
      <c r="Q434" s="83">
        <v>2025</v>
      </c>
      <c r="R434" s="39" t="str">
        <f t="shared" si="78"/>
        <v>Sim</v>
      </c>
      <c r="S434" s="84">
        <f t="shared" si="79"/>
        <v>0.19827</v>
      </c>
      <c r="T434" s="85">
        <f t="shared" si="80"/>
        <v>1</v>
      </c>
      <c r="U434" s="86"/>
    </row>
    <row r="435" spans="1:21" s="58" customFormat="1" ht="37.5" customHeight="1" x14ac:dyDescent="0.35">
      <c r="A435" s="428" t="s">
        <v>81</v>
      </c>
      <c r="B435" s="310" t="s">
        <v>1011</v>
      </c>
      <c r="C435" s="337"/>
      <c r="D435" s="539" t="s">
        <v>1496</v>
      </c>
      <c r="E435" s="339" t="s">
        <v>1817</v>
      </c>
      <c r="F435" s="2" t="str">
        <f t="shared" si="75"/>
        <v>P31-PPGMII-P31-CAM--0659/2025</v>
      </c>
      <c r="G435" s="79" t="s">
        <v>774</v>
      </c>
      <c r="H435" s="80" t="s">
        <v>775</v>
      </c>
      <c r="I435" s="340">
        <v>63.24</v>
      </c>
      <c r="J435" s="81">
        <f t="shared" si="76"/>
        <v>6.3240000000000005E-2</v>
      </c>
      <c r="K435" s="82">
        <v>1</v>
      </c>
      <c r="L435" s="82" t="s">
        <v>2188</v>
      </c>
      <c r="M435" s="18">
        <v>45869</v>
      </c>
      <c r="N435" s="83">
        <v>31</v>
      </c>
      <c r="O435" s="331">
        <v>45866</v>
      </c>
      <c r="P435" s="83">
        <f t="shared" si="77"/>
        <v>31</v>
      </c>
      <c r="Q435" s="83">
        <v>2025</v>
      </c>
      <c r="R435" s="39" t="str">
        <f t="shared" si="78"/>
        <v>Sim</v>
      </c>
      <c r="S435" s="84">
        <f t="shared" si="79"/>
        <v>6.3240000000000005E-2</v>
      </c>
      <c r="T435" s="85">
        <f t="shared" si="80"/>
        <v>1</v>
      </c>
      <c r="U435" s="86"/>
    </row>
    <row r="436" spans="1:21" s="58" customFormat="1" ht="37.5" customHeight="1" x14ac:dyDescent="0.35">
      <c r="A436" s="428" t="s">
        <v>81</v>
      </c>
      <c r="B436" s="310" t="s">
        <v>1011</v>
      </c>
      <c r="C436" s="337"/>
      <c r="D436" s="539" t="s">
        <v>1496</v>
      </c>
      <c r="E436" s="339" t="s">
        <v>1818</v>
      </c>
      <c r="F436" s="87" t="str">
        <f t="shared" si="75"/>
        <v>P31-PPGMII-P31-CAM--0659/2025</v>
      </c>
      <c r="G436" s="88" t="s">
        <v>774</v>
      </c>
      <c r="H436" s="89" t="s">
        <v>775</v>
      </c>
      <c r="I436" s="340">
        <v>2.2999999999999998</v>
      </c>
      <c r="J436" s="90">
        <f t="shared" si="76"/>
        <v>2.3E-3</v>
      </c>
      <c r="K436" s="91">
        <v>1</v>
      </c>
      <c r="L436" s="82" t="s">
        <v>2188</v>
      </c>
      <c r="M436" s="18">
        <v>45869</v>
      </c>
      <c r="N436" s="83">
        <v>31</v>
      </c>
      <c r="O436" s="331">
        <v>45866</v>
      </c>
      <c r="P436" s="83">
        <f t="shared" si="77"/>
        <v>31</v>
      </c>
      <c r="Q436" s="92">
        <v>2025</v>
      </c>
      <c r="R436" s="93" t="str">
        <f t="shared" si="78"/>
        <v>Sim</v>
      </c>
      <c r="S436" s="94">
        <f t="shared" si="79"/>
        <v>2.3E-3</v>
      </c>
      <c r="T436" s="95">
        <f t="shared" si="80"/>
        <v>1</v>
      </c>
      <c r="U436" s="86"/>
    </row>
    <row r="437" spans="1:21" s="58" customFormat="1" ht="37.5" customHeight="1" x14ac:dyDescent="0.35">
      <c r="A437" s="428" t="s">
        <v>557</v>
      </c>
      <c r="B437" s="310" t="s">
        <v>2050</v>
      </c>
      <c r="C437" s="337"/>
      <c r="D437" s="539" t="s">
        <v>1919</v>
      </c>
      <c r="E437" s="339" t="s">
        <v>1819</v>
      </c>
      <c r="F437" s="2" t="str">
        <f t="shared" si="75"/>
        <v>P62-PPGMII-P62-CAM--0686P/2024</v>
      </c>
      <c r="G437" s="79" t="s">
        <v>774</v>
      </c>
      <c r="H437" s="80" t="s">
        <v>775</v>
      </c>
      <c r="I437" s="544">
        <v>40.368000000000002</v>
      </c>
      <c r="J437" s="81">
        <f t="shared" si="76"/>
        <v>4.0368000000000001E-2</v>
      </c>
      <c r="K437" s="82">
        <v>1</v>
      </c>
      <c r="L437" s="82" t="s">
        <v>2188</v>
      </c>
      <c r="M437" s="18">
        <v>45869</v>
      </c>
      <c r="N437" s="83">
        <v>31</v>
      </c>
      <c r="O437" s="331">
        <v>45870</v>
      </c>
      <c r="P437" s="83">
        <f t="shared" si="77"/>
        <v>31</v>
      </c>
      <c r="Q437" s="83">
        <v>2025</v>
      </c>
      <c r="R437" s="39" t="str">
        <f t="shared" si="78"/>
        <v>Sim</v>
      </c>
      <c r="S437" s="84">
        <f t="shared" si="79"/>
        <v>4.0368000000000001E-2</v>
      </c>
      <c r="T437" s="85">
        <f t="shared" si="80"/>
        <v>1</v>
      </c>
      <c r="U437" s="86"/>
    </row>
    <row r="438" spans="1:21" s="58" customFormat="1" ht="37.5" customHeight="1" x14ac:dyDescent="0.35">
      <c r="A438" s="428" t="s">
        <v>557</v>
      </c>
      <c r="B438" s="310" t="s">
        <v>2050</v>
      </c>
      <c r="C438" s="337"/>
      <c r="D438" s="539" t="s">
        <v>1919</v>
      </c>
      <c r="E438" s="339" t="s">
        <v>1820</v>
      </c>
      <c r="F438" s="87" t="str">
        <f t="shared" si="75"/>
        <v>P62-PPGMII-P62-CAM--0686P/2024</v>
      </c>
      <c r="G438" s="88" t="s">
        <v>774</v>
      </c>
      <c r="H438" s="89" t="s">
        <v>775</v>
      </c>
      <c r="I438" s="544">
        <v>36.686</v>
      </c>
      <c r="J438" s="90">
        <f t="shared" si="76"/>
        <v>3.6686000000000003E-2</v>
      </c>
      <c r="K438" s="91">
        <v>1</v>
      </c>
      <c r="L438" s="82" t="s">
        <v>2188</v>
      </c>
      <c r="M438" s="18">
        <v>45869</v>
      </c>
      <c r="N438" s="83">
        <v>31</v>
      </c>
      <c r="O438" s="331">
        <v>45870</v>
      </c>
      <c r="P438" s="83">
        <f t="shared" si="77"/>
        <v>31</v>
      </c>
      <c r="Q438" s="92">
        <v>2025</v>
      </c>
      <c r="R438" s="93" t="str">
        <f t="shared" si="78"/>
        <v>Sim</v>
      </c>
      <c r="S438" s="94">
        <f t="shared" si="79"/>
        <v>3.6686000000000003E-2</v>
      </c>
      <c r="T438" s="95">
        <f t="shared" si="80"/>
        <v>1</v>
      </c>
      <c r="U438" s="86"/>
    </row>
    <row r="439" spans="1:21" s="58" customFormat="1" ht="37.5" customHeight="1" x14ac:dyDescent="0.35">
      <c r="A439" s="428" t="s">
        <v>557</v>
      </c>
      <c r="B439" s="310" t="s">
        <v>2050</v>
      </c>
      <c r="C439" s="337"/>
      <c r="D439" s="539" t="s">
        <v>1925</v>
      </c>
      <c r="E439" s="339" t="s">
        <v>1832</v>
      </c>
      <c r="F439" s="2" t="str">
        <f t="shared" si="75"/>
        <v>P62-PPGMII-P62-CAM--2012P/2024</v>
      </c>
      <c r="G439" s="79" t="s">
        <v>774</v>
      </c>
      <c r="H439" s="80" t="s">
        <v>775</v>
      </c>
      <c r="I439" s="544">
        <v>1.7070000000000001</v>
      </c>
      <c r="J439" s="81">
        <f t="shared" si="76"/>
        <v>1.707E-3</v>
      </c>
      <c r="K439" s="82">
        <v>1</v>
      </c>
      <c r="L439" s="82" t="s">
        <v>2188</v>
      </c>
      <c r="M439" s="18">
        <v>45869</v>
      </c>
      <c r="N439" s="83">
        <v>31</v>
      </c>
      <c r="O439" s="331">
        <v>45867</v>
      </c>
      <c r="P439" s="83">
        <f t="shared" si="77"/>
        <v>31</v>
      </c>
      <c r="Q439" s="83">
        <v>2025</v>
      </c>
      <c r="R439" s="39" t="str">
        <f t="shared" si="78"/>
        <v>Sim</v>
      </c>
      <c r="S439" s="84">
        <f t="shared" si="79"/>
        <v>1.707E-3</v>
      </c>
      <c r="T439" s="85">
        <f t="shared" si="80"/>
        <v>1</v>
      </c>
      <c r="U439" s="86"/>
    </row>
    <row r="440" spans="1:21" s="58" customFormat="1" ht="37.5" customHeight="1" x14ac:dyDescent="0.35">
      <c r="A440" s="428" t="s">
        <v>557</v>
      </c>
      <c r="B440" s="310" t="s">
        <v>1012</v>
      </c>
      <c r="C440" s="337"/>
      <c r="D440" s="539" t="s">
        <v>1510</v>
      </c>
      <c r="E440" s="339" t="s">
        <v>1844</v>
      </c>
      <c r="F440" s="2" t="str">
        <f t="shared" si="75"/>
        <v>P62-PPGMII-P62-PAR--0371P/2024</v>
      </c>
      <c r="G440" s="79" t="s">
        <v>774</v>
      </c>
      <c r="H440" s="80" t="s">
        <v>775</v>
      </c>
      <c r="I440" s="340">
        <v>227.01</v>
      </c>
      <c r="J440" s="81">
        <f t="shared" si="76"/>
        <v>0.22700999999999999</v>
      </c>
      <c r="K440" s="82">
        <v>1</v>
      </c>
      <c r="L440" s="82" t="s">
        <v>2188</v>
      </c>
      <c r="M440" s="18">
        <v>45869</v>
      </c>
      <c r="N440" s="83">
        <v>31</v>
      </c>
      <c r="O440" s="331">
        <v>45868</v>
      </c>
      <c r="P440" s="83">
        <f t="shared" si="77"/>
        <v>31</v>
      </c>
      <c r="Q440" s="83">
        <v>2025</v>
      </c>
      <c r="R440" s="39" t="str">
        <f t="shared" si="78"/>
        <v>Sim</v>
      </c>
      <c r="S440" s="84">
        <f t="shared" si="79"/>
        <v>0.22700999999999999</v>
      </c>
      <c r="T440" s="85">
        <f t="shared" si="80"/>
        <v>1</v>
      </c>
      <c r="U440" s="86"/>
    </row>
    <row r="441" spans="1:21" s="58" customFormat="1" ht="37.5" customHeight="1" x14ac:dyDescent="0.35">
      <c r="A441" s="428" t="s">
        <v>557</v>
      </c>
      <c r="B441" s="310" t="s">
        <v>1012</v>
      </c>
      <c r="C441" s="337"/>
      <c r="D441" s="539" t="s">
        <v>1512</v>
      </c>
      <c r="E441" s="339" t="s">
        <v>1850</v>
      </c>
      <c r="F441" s="2" t="str">
        <f t="shared" si="75"/>
        <v>P62-PPGMII-P62-PAR--0619P/2024</v>
      </c>
      <c r="G441" s="79" t="s">
        <v>774</v>
      </c>
      <c r="H441" s="80" t="s">
        <v>775</v>
      </c>
      <c r="I441" s="340">
        <v>98.643000000000001</v>
      </c>
      <c r="J441" s="81">
        <f t="shared" si="76"/>
        <v>9.8642999999999995E-2</v>
      </c>
      <c r="K441" s="82">
        <v>1</v>
      </c>
      <c r="L441" s="82" t="s">
        <v>2188</v>
      </c>
      <c r="M441" s="18">
        <v>45869</v>
      </c>
      <c r="N441" s="83">
        <v>31</v>
      </c>
      <c r="O441" s="331">
        <v>45867</v>
      </c>
      <c r="P441" s="83">
        <f t="shared" si="77"/>
        <v>31</v>
      </c>
      <c r="Q441" s="83">
        <v>2025</v>
      </c>
      <c r="R441" s="39" t="str">
        <f t="shared" si="78"/>
        <v>Sim</v>
      </c>
      <c r="S441" s="84">
        <f t="shared" si="79"/>
        <v>9.8642999999999995E-2</v>
      </c>
      <c r="T441" s="85">
        <f t="shared" si="80"/>
        <v>1</v>
      </c>
      <c r="U441" s="86"/>
    </row>
    <row r="442" spans="1:21" s="58" customFormat="1" ht="37.5" customHeight="1" x14ac:dyDescent="0.35">
      <c r="A442" s="428" t="s">
        <v>557</v>
      </c>
      <c r="B442" s="310" t="s">
        <v>1012</v>
      </c>
      <c r="C442" s="337"/>
      <c r="D442" s="539" t="s">
        <v>1932</v>
      </c>
      <c r="E442" s="338" t="s">
        <v>1853</v>
      </c>
      <c r="F442" s="2" t="str">
        <f t="shared" si="75"/>
        <v>P62-PPGMII-P62-PAR--0629P/2024</v>
      </c>
      <c r="G442" s="79" t="s">
        <v>774</v>
      </c>
      <c r="H442" s="80" t="s">
        <v>775</v>
      </c>
      <c r="I442" s="340">
        <v>792.19900000000007</v>
      </c>
      <c r="J442" s="81">
        <f t="shared" si="76"/>
        <v>0.7921990000000001</v>
      </c>
      <c r="K442" s="82">
        <v>1</v>
      </c>
      <c r="L442" s="82" t="s">
        <v>2188</v>
      </c>
      <c r="M442" s="18">
        <v>45869</v>
      </c>
      <c r="N442" s="83">
        <v>31</v>
      </c>
      <c r="O442" s="331">
        <v>45866</v>
      </c>
      <c r="P442" s="83">
        <f t="shared" si="77"/>
        <v>31</v>
      </c>
      <c r="Q442" s="83">
        <v>2025</v>
      </c>
      <c r="R442" s="39" t="str">
        <f t="shared" si="78"/>
        <v>Sim</v>
      </c>
      <c r="S442" s="84">
        <f t="shared" si="79"/>
        <v>0.7921990000000001</v>
      </c>
      <c r="T442" s="85">
        <f t="shared" si="80"/>
        <v>1</v>
      </c>
      <c r="U442" s="86"/>
    </row>
    <row r="443" spans="1:21" s="58" customFormat="1" ht="37.5" customHeight="1" x14ac:dyDescent="0.3">
      <c r="A443" s="428" t="s">
        <v>557</v>
      </c>
      <c r="B443" s="326" t="s">
        <v>1012</v>
      </c>
      <c r="C443" s="524"/>
      <c r="D443" s="539" t="s">
        <v>1516</v>
      </c>
      <c r="E443" s="383" t="s">
        <v>1857</v>
      </c>
      <c r="F443" s="87" t="str">
        <f t="shared" si="75"/>
        <v>P62-PPGMII-P62-PAR--1150P/2024</v>
      </c>
      <c r="G443" s="88" t="s">
        <v>774</v>
      </c>
      <c r="H443" s="89" t="s">
        <v>775</v>
      </c>
      <c r="I443" s="340">
        <v>119.515</v>
      </c>
      <c r="J443" s="90">
        <f t="shared" si="76"/>
        <v>0.119515</v>
      </c>
      <c r="K443" s="91">
        <v>1</v>
      </c>
      <c r="L443" s="82" t="s">
        <v>2188</v>
      </c>
      <c r="M443" s="18">
        <v>45869</v>
      </c>
      <c r="N443" s="83">
        <v>31</v>
      </c>
      <c r="O443" s="331">
        <v>45867</v>
      </c>
      <c r="P443" s="83">
        <f t="shared" si="77"/>
        <v>31</v>
      </c>
      <c r="Q443" s="92">
        <v>2025</v>
      </c>
      <c r="R443" s="93" t="str">
        <f t="shared" si="78"/>
        <v>Sim</v>
      </c>
      <c r="S443" s="94">
        <f t="shared" si="79"/>
        <v>0.119515</v>
      </c>
      <c r="T443" s="95">
        <f t="shared" si="80"/>
        <v>1</v>
      </c>
      <c r="U443" s="86"/>
    </row>
    <row r="444" spans="1:21" s="58" customFormat="1" ht="37.5" customHeight="1" x14ac:dyDescent="0.3">
      <c r="A444" s="428" t="s">
        <v>557</v>
      </c>
      <c r="B444" s="326" t="s">
        <v>1012</v>
      </c>
      <c r="C444" s="524"/>
      <c r="D444" s="539" t="s">
        <v>1517</v>
      </c>
      <c r="E444" s="383" t="s">
        <v>1858</v>
      </c>
      <c r="F444" s="2" t="str">
        <f t="shared" si="75"/>
        <v>P62-PPGMII-P62-PAR--1156P/2024</v>
      </c>
      <c r="G444" s="79" t="s">
        <v>774</v>
      </c>
      <c r="H444" s="80" t="s">
        <v>775</v>
      </c>
      <c r="I444" s="340">
        <v>77.92</v>
      </c>
      <c r="J444" s="81">
        <f t="shared" si="76"/>
        <v>7.7920000000000003E-2</v>
      </c>
      <c r="K444" s="82">
        <v>1</v>
      </c>
      <c r="L444" s="82" t="s">
        <v>2188</v>
      </c>
      <c r="M444" s="18">
        <v>45869</v>
      </c>
      <c r="N444" s="83">
        <v>31</v>
      </c>
      <c r="O444" s="331">
        <v>45868</v>
      </c>
      <c r="P444" s="83">
        <f t="shared" si="77"/>
        <v>31</v>
      </c>
      <c r="Q444" s="83">
        <v>2025</v>
      </c>
      <c r="R444" s="39" t="str">
        <f t="shared" si="78"/>
        <v>Sim</v>
      </c>
      <c r="S444" s="84">
        <f t="shared" si="79"/>
        <v>7.7920000000000003E-2</v>
      </c>
      <c r="T444" s="85">
        <f t="shared" si="80"/>
        <v>1</v>
      </c>
      <c r="U444" s="86"/>
    </row>
    <row r="445" spans="1:21" s="58" customFormat="1" ht="37.5" customHeight="1" x14ac:dyDescent="0.3">
      <c r="A445" s="428" t="s">
        <v>557</v>
      </c>
      <c r="B445" s="326" t="s">
        <v>1012</v>
      </c>
      <c r="C445" s="524"/>
      <c r="D445" s="539" t="s">
        <v>1518</v>
      </c>
      <c r="E445" s="383" t="s">
        <v>1859</v>
      </c>
      <c r="F445" s="87" t="str">
        <f t="shared" si="75"/>
        <v>P62-PPGMII-P62-PAR--0625P/2024</v>
      </c>
      <c r="G445" s="88" t="s">
        <v>774</v>
      </c>
      <c r="H445" s="89" t="s">
        <v>775</v>
      </c>
      <c r="I445" s="340">
        <v>33.573999999999998</v>
      </c>
      <c r="J445" s="90">
        <f t="shared" si="76"/>
        <v>3.3574E-2</v>
      </c>
      <c r="K445" s="91">
        <v>1</v>
      </c>
      <c r="L445" s="82" t="s">
        <v>2188</v>
      </c>
      <c r="M445" s="18">
        <v>45869</v>
      </c>
      <c r="N445" s="83">
        <v>31</v>
      </c>
      <c r="O445" s="331">
        <v>45866</v>
      </c>
      <c r="P445" s="83">
        <f t="shared" si="77"/>
        <v>31</v>
      </c>
      <c r="Q445" s="92">
        <v>2025</v>
      </c>
      <c r="R445" s="93" t="str">
        <f t="shared" si="78"/>
        <v>Sim</v>
      </c>
      <c r="S445" s="94">
        <f t="shared" si="79"/>
        <v>3.3574E-2</v>
      </c>
      <c r="T445" s="95">
        <f t="shared" si="80"/>
        <v>1</v>
      </c>
      <c r="U445" s="96"/>
    </row>
    <row r="446" spans="1:21" s="58" customFormat="1" ht="37.5" customHeight="1" x14ac:dyDescent="0.3">
      <c r="A446" s="428" t="s">
        <v>557</v>
      </c>
      <c r="B446" s="326" t="s">
        <v>1012</v>
      </c>
      <c r="C446" s="524"/>
      <c r="D446" s="539" t="s">
        <v>1935</v>
      </c>
      <c r="E446" s="383" t="s">
        <v>1861</v>
      </c>
      <c r="F446" s="2" t="str">
        <f t="shared" si="75"/>
        <v>P62-PPGMII-P62-PAR--1421P/2025</v>
      </c>
      <c r="G446" s="79" t="s">
        <v>774</v>
      </c>
      <c r="H446" s="80" t="s">
        <v>775</v>
      </c>
      <c r="I446" s="340">
        <v>175.85000000000002</v>
      </c>
      <c r="J446" s="81">
        <f t="shared" si="76"/>
        <v>0.17585000000000003</v>
      </c>
      <c r="K446" s="82">
        <v>1</v>
      </c>
      <c r="L446" s="82" t="s">
        <v>2188</v>
      </c>
      <c r="M446" s="18">
        <v>45869</v>
      </c>
      <c r="N446" s="83">
        <v>31</v>
      </c>
      <c r="O446" s="331">
        <v>45869</v>
      </c>
      <c r="P446" s="83">
        <f t="shared" si="77"/>
        <v>31</v>
      </c>
      <c r="Q446" s="83">
        <v>2025</v>
      </c>
      <c r="R446" s="39" t="str">
        <f t="shared" si="78"/>
        <v>Sim</v>
      </c>
      <c r="S446" s="84">
        <f t="shared" si="79"/>
        <v>0.17585000000000003</v>
      </c>
      <c r="T446" s="85">
        <f t="shared" si="80"/>
        <v>1</v>
      </c>
      <c r="U446" s="86"/>
    </row>
    <row r="447" spans="1:21" s="58" customFormat="1" ht="37.5" customHeight="1" x14ac:dyDescent="0.3">
      <c r="A447" s="428" t="s">
        <v>557</v>
      </c>
      <c r="B447" s="326" t="s">
        <v>1012</v>
      </c>
      <c r="C447" s="524"/>
      <c r="D447" s="539" t="s">
        <v>1936</v>
      </c>
      <c r="E447" s="383" t="s">
        <v>1864</v>
      </c>
      <c r="F447" s="2" t="str">
        <f t="shared" si="75"/>
        <v>P62-PPGMII-P62-PAR--0732P/2025</v>
      </c>
      <c r="G447" s="79" t="s">
        <v>774</v>
      </c>
      <c r="H447" s="80" t="s">
        <v>775</v>
      </c>
      <c r="I447" s="340">
        <v>19.405999999999999</v>
      </c>
      <c r="J447" s="81">
        <f t="shared" si="76"/>
        <v>1.9406E-2</v>
      </c>
      <c r="K447" s="82">
        <v>1</v>
      </c>
      <c r="L447" s="82" t="s">
        <v>2188</v>
      </c>
      <c r="M447" s="18">
        <v>45869</v>
      </c>
      <c r="N447" s="83">
        <v>31</v>
      </c>
      <c r="O447" s="331">
        <v>45866</v>
      </c>
      <c r="P447" s="83">
        <f t="shared" si="77"/>
        <v>31</v>
      </c>
      <c r="Q447" s="83">
        <v>2025</v>
      </c>
      <c r="R447" s="39" t="str">
        <f t="shared" si="78"/>
        <v>Sim</v>
      </c>
      <c r="S447" s="84">
        <f t="shared" si="79"/>
        <v>1.9406E-2</v>
      </c>
      <c r="T447" s="85">
        <f t="shared" si="80"/>
        <v>1</v>
      </c>
      <c r="U447" s="86"/>
    </row>
    <row r="448" spans="1:21" s="58" customFormat="1" ht="37.5" customHeight="1" x14ac:dyDescent="0.3">
      <c r="A448" s="428" t="s">
        <v>557</v>
      </c>
      <c r="B448" s="326" t="s">
        <v>1012</v>
      </c>
      <c r="C448" s="524"/>
      <c r="D448" s="539" t="s">
        <v>1936</v>
      </c>
      <c r="E448" s="383" t="s">
        <v>1865</v>
      </c>
      <c r="F448" s="2" t="str">
        <f t="shared" si="75"/>
        <v>P62-PPGMII-P62-PAR--0732P/2025</v>
      </c>
      <c r="G448" s="79" t="s">
        <v>774</v>
      </c>
      <c r="H448" s="80" t="s">
        <v>775</v>
      </c>
      <c r="I448" s="340">
        <v>31.36</v>
      </c>
      <c r="J448" s="81">
        <f t="shared" si="76"/>
        <v>3.1359999999999999E-2</v>
      </c>
      <c r="K448" s="82">
        <v>1</v>
      </c>
      <c r="L448" s="82" t="s">
        <v>2188</v>
      </c>
      <c r="M448" s="18">
        <v>45869</v>
      </c>
      <c r="N448" s="83">
        <v>31</v>
      </c>
      <c r="O448" s="331">
        <v>45868</v>
      </c>
      <c r="P448" s="83">
        <f t="shared" si="77"/>
        <v>31</v>
      </c>
      <c r="Q448" s="83">
        <v>2025</v>
      </c>
      <c r="R448" s="39" t="str">
        <f t="shared" si="78"/>
        <v>Sim</v>
      </c>
      <c r="S448" s="84">
        <f t="shared" si="79"/>
        <v>3.1359999999999999E-2</v>
      </c>
      <c r="T448" s="85">
        <f t="shared" si="80"/>
        <v>1</v>
      </c>
      <c r="U448" s="86"/>
    </row>
    <row r="449" spans="1:21" s="58" customFormat="1" ht="37.5" customHeight="1" x14ac:dyDescent="0.3">
      <c r="A449" s="428" t="s">
        <v>557</v>
      </c>
      <c r="B449" s="326" t="s">
        <v>1012</v>
      </c>
      <c r="C449" s="524"/>
      <c r="D449" s="539" t="s">
        <v>1940</v>
      </c>
      <c r="E449" s="383" t="s">
        <v>1875</v>
      </c>
      <c r="F449" s="87" t="str">
        <f t="shared" si="75"/>
        <v>P62-PPGMII-P62-PAR--1539P/2025</v>
      </c>
      <c r="G449" s="88" t="s">
        <v>774</v>
      </c>
      <c r="H449" s="89" t="s">
        <v>775</v>
      </c>
      <c r="I449" s="340">
        <v>30.39</v>
      </c>
      <c r="J449" s="90">
        <f t="shared" si="76"/>
        <v>3.039E-2</v>
      </c>
      <c r="K449" s="91">
        <v>1</v>
      </c>
      <c r="L449" s="82" t="s">
        <v>2188</v>
      </c>
      <c r="M449" s="18">
        <v>45869</v>
      </c>
      <c r="N449" s="83">
        <v>31</v>
      </c>
      <c r="O449" s="331">
        <v>45867</v>
      </c>
      <c r="P449" s="83">
        <f t="shared" si="77"/>
        <v>31</v>
      </c>
      <c r="Q449" s="92">
        <v>2025</v>
      </c>
      <c r="R449" s="93" t="str">
        <f t="shared" si="78"/>
        <v>Sim</v>
      </c>
      <c r="S449" s="94">
        <f t="shared" si="79"/>
        <v>3.039E-2</v>
      </c>
      <c r="T449" s="95">
        <f t="shared" si="80"/>
        <v>1</v>
      </c>
      <c r="U449" s="96"/>
    </row>
    <row r="450" spans="1:21" s="58" customFormat="1" ht="37.5" customHeight="1" x14ac:dyDescent="0.3">
      <c r="A450" s="428" t="s">
        <v>557</v>
      </c>
      <c r="B450" s="326" t="s">
        <v>1012</v>
      </c>
      <c r="C450" s="524"/>
      <c r="D450" s="539" t="s">
        <v>1568</v>
      </c>
      <c r="E450" s="326" t="s">
        <v>1893</v>
      </c>
      <c r="F450" s="2" t="str">
        <f t="shared" si="75"/>
        <v>P62-PPGMII-P62-PAR--1408P/2025</v>
      </c>
      <c r="G450" s="79" t="s">
        <v>774</v>
      </c>
      <c r="H450" s="80" t="s">
        <v>775</v>
      </c>
      <c r="I450" s="340">
        <v>19.963999999999999</v>
      </c>
      <c r="J450" s="81">
        <f t="shared" si="76"/>
        <v>1.9963999999999999E-2</v>
      </c>
      <c r="K450" s="82">
        <v>1</v>
      </c>
      <c r="L450" s="82" t="s">
        <v>2188</v>
      </c>
      <c r="M450" s="18">
        <v>45869</v>
      </c>
      <c r="N450" s="83">
        <v>31</v>
      </c>
      <c r="O450" s="331">
        <v>45866</v>
      </c>
      <c r="P450" s="83">
        <f t="shared" si="77"/>
        <v>31</v>
      </c>
      <c r="Q450" s="83">
        <v>2025</v>
      </c>
      <c r="R450" s="39" t="str">
        <f t="shared" si="78"/>
        <v>Sim</v>
      </c>
      <c r="S450" s="84">
        <f t="shared" si="79"/>
        <v>1.9963999999999999E-2</v>
      </c>
      <c r="T450" s="85">
        <f t="shared" si="80"/>
        <v>1</v>
      </c>
      <c r="U450" s="86"/>
    </row>
    <row r="451" spans="1:21" s="58" customFormat="1" ht="37.5" customHeight="1" x14ac:dyDescent="0.35">
      <c r="A451" s="428" t="s">
        <v>557</v>
      </c>
      <c r="B451" s="326" t="s">
        <v>1012</v>
      </c>
      <c r="C451" s="326">
        <v>2029141697</v>
      </c>
      <c r="D451" s="539" t="s">
        <v>1571</v>
      </c>
      <c r="E451" s="383" t="s">
        <v>1894</v>
      </c>
      <c r="F451" s="87" t="str">
        <f t="shared" si="75"/>
        <v>P62-PPGMII-P62-PAR-2029141697-1425P/2025</v>
      </c>
      <c r="G451" s="88" t="s">
        <v>774</v>
      </c>
      <c r="H451" s="89" t="s">
        <v>775</v>
      </c>
      <c r="I451" s="340">
        <v>21.611999999999998</v>
      </c>
      <c r="J451" s="90">
        <f t="shared" si="76"/>
        <v>2.1611999999999999E-2</v>
      </c>
      <c r="K451" s="91">
        <v>1</v>
      </c>
      <c r="L451" s="82" t="s">
        <v>2188</v>
      </c>
      <c r="M451" s="18">
        <v>45869</v>
      </c>
      <c r="N451" s="83">
        <v>31</v>
      </c>
      <c r="O451" s="327">
        <v>45863</v>
      </c>
      <c r="P451" s="83">
        <f t="shared" si="77"/>
        <v>30</v>
      </c>
      <c r="Q451" s="92">
        <v>2025</v>
      </c>
      <c r="R451" s="93" t="str">
        <f t="shared" si="78"/>
        <v>Sim</v>
      </c>
      <c r="S451" s="94">
        <f t="shared" si="79"/>
        <v>2.1611999999999999E-2</v>
      </c>
      <c r="T451" s="95">
        <f t="shared" si="80"/>
        <v>1</v>
      </c>
      <c r="U451" s="96"/>
    </row>
    <row r="452" spans="1:21" s="58" customFormat="1" ht="37.5" customHeight="1" x14ac:dyDescent="0.3">
      <c r="A452" s="428" t="s">
        <v>557</v>
      </c>
      <c r="B452" s="326" t="s">
        <v>1012</v>
      </c>
      <c r="C452" s="524"/>
      <c r="D452" s="539" t="s">
        <v>1579</v>
      </c>
      <c r="E452" s="387" t="s">
        <v>1582</v>
      </c>
      <c r="F452" s="2" t="str">
        <f t="shared" si="75"/>
        <v>P62-PPGMII-P62-PAR--1565/2025</v>
      </c>
      <c r="G452" s="79" t="s">
        <v>774</v>
      </c>
      <c r="H452" s="80" t="s">
        <v>775</v>
      </c>
      <c r="I452" s="340">
        <v>2.6</v>
      </c>
      <c r="J452" s="81">
        <f t="shared" si="76"/>
        <v>2.5999999999999999E-3</v>
      </c>
      <c r="K452" s="82">
        <v>1</v>
      </c>
      <c r="L452" s="82" t="s">
        <v>2188</v>
      </c>
      <c r="M452" s="18">
        <v>45869</v>
      </c>
      <c r="N452" s="83">
        <v>31</v>
      </c>
      <c r="O452" s="327">
        <v>45870</v>
      </c>
      <c r="P452" s="83">
        <f t="shared" si="77"/>
        <v>31</v>
      </c>
      <c r="Q452" s="83">
        <v>2025</v>
      </c>
      <c r="R452" s="39" t="str">
        <f t="shared" si="78"/>
        <v>Sim</v>
      </c>
      <c r="S452" s="84">
        <f t="shared" si="79"/>
        <v>2.5999999999999999E-3</v>
      </c>
      <c r="T452" s="85">
        <f t="shared" si="80"/>
        <v>1</v>
      </c>
      <c r="U452" s="86"/>
    </row>
    <row r="453" spans="1:21" s="58" customFormat="1" ht="37.5" customHeight="1" x14ac:dyDescent="0.3">
      <c r="A453" s="428" t="s">
        <v>557</v>
      </c>
      <c r="B453" s="326" t="s">
        <v>1012</v>
      </c>
      <c r="C453" s="524"/>
      <c r="D453" s="539" t="s">
        <v>1579</v>
      </c>
      <c r="E453" s="383" t="s">
        <v>1584</v>
      </c>
      <c r="F453" s="2" t="str">
        <f t="shared" si="75"/>
        <v>P62-PPGMII-P62-PAR--1565/2025</v>
      </c>
      <c r="G453" s="79" t="s">
        <v>774</v>
      </c>
      <c r="H453" s="80" t="s">
        <v>775</v>
      </c>
      <c r="I453" s="340">
        <v>2.1</v>
      </c>
      <c r="J453" s="81">
        <f t="shared" si="76"/>
        <v>2.1000000000000003E-3</v>
      </c>
      <c r="K453" s="82">
        <v>1</v>
      </c>
      <c r="L453" s="82" t="s">
        <v>2188</v>
      </c>
      <c r="M453" s="18">
        <v>45869</v>
      </c>
      <c r="N453" s="83">
        <v>31</v>
      </c>
      <c r="O453" s="327">
        <v>45870</v>
      </c>
      <c r="P453" s="83">
        <f t="shared" si="77"/>
        <v>31</v>
      </c>
      <c r="Q453" s="83">
        <v>2025</v>
      </c>
      <c r="R453" s="39" t="str">
        <f t="shared" si="78"/>
        <v>Sim</v>
      </c>
      <c r="S453" s="84">
        <f t="shared" si="79"/>
        <v>2.1000000000000003E-3</v>
      </c>
      <c r="T453" s="85">
        <f t="shared" si="80"/>
        <v>1</v>
      </c>
      <c r="U453" s="86"/>
    </row>
    <row r="454" spans="1:21" s="58" customFormat="1" ht="37.5" customHeight="1" x14ac:dyDescent="0.3">
      <c r="A454" s="428" t="s">
        <v>557</v>
      </c>
      <c r="B454" s="326" t="s">
        <v>1012</v>
      </c>
      <c r="C454" s="524"/>
      <c r="D454" s="539" t="s">
        <v>1579</v>
      </c>
      <c r="E454" s="381" t="s">
        <v>1896</v>
      </c>
      <c r="F454" s="2" t="str">
        <f t="shared" si="75"/>
        <v>P62-PPGMII-P62-PAR--1565/2025</v>
      </c>
      <c r="G454" s="79" t="s">
        <v>774</v>
      </c>
      <c r="H454" s="80" t="s">
        <v>775</v>
      </c>
      <c r="I454" s="340">
        <v>34.64</v>
      </c>
      <c r="J454" s="81">
        <f t="shared" si="76"/>
        <v>3.4639999999999997E-2</v>
      </c>
      <c r="K454" s="82">
        <v>1</v>
      </c>
      <c r="L454" s="82" t="s">
        <v>2188</v>
      </c>
      <c r="M454" s="18">
        <v>45869</v>
      </c>
      <c r="N454" s="83">
        <v>31</v>
      </c>
      <c r="O454" s="331">
        <v>45866</v>
      </c>
      <c r="P454" s="83">
        <f t="shared" si="77"/>
        <v>31</v>
      </c>
      <c r="Q454" s="83">
        <v>2025</v>
      </c>
      <c r="R454" s="39" t="str">
        <f t="shared" si="78"/>
        <v>Sim</v>
      </c>
      <c r="S454" s="84">
        <f t="shared" si="79"/>
        <v>3.4639999999999997E-2</v>
      </c>
      <c r="T454" s="85">
        <f t="shared" si="80"/>
        <v>1</v>
      </c>
      <c r="U454" s="86"/>
    </row>
    <row r="455" spans="1:21" s="58" customFormat="1" ht="37.5" customHeight="1" x14ac:dyDescent="0.3">
      <c r="A455" s="428" t="s">
        <v>557</v>
      </c>
      <c r="B455" s="326" t="s">
        <v>1012</v>
      </c>
      <c r="C455" s="524"/>
      <c r="D455" s="539" t="s">
        <v>1579</v>
      </c>
      <c r="E455" s="326" t="s">
        <v>1897</v>
      </c>
      <c r="F455" s="87" t="str">
        <f t="shared" si="75"/>
        <v>P62-PPGMII-P62-PAR--1565/2025</v>
      </c>
      <c r="G455" s="88" t="s">
        <v>774</v>
      </c>
      <c r="H455" s="89" t="s">
        <v>775</v>
      </c>
      <c r="I455" s="340">
        <v>0.81</v>
      </c>
      <c r="J455" s="90">
        <f t="shared" si="76"/>
        <v>8.1000000000000006E-4</v>
      </c>
      <c r="K455" s="91">
        <v>1</v>
      </c>
      <c r="L455" s="82" t="s">
        <v>2188</v>
      </c>
      <c r="M455" s="18">
        <v>45869</v>
      </c>
      <c r="N455" s="83">
        <v>31</v>
      </c>
      <c r="O455" s="331">
        <v>45866</v>
      </c>
      <c r="P455" s="83">
        <f t="shared" si="77"/>
        <v>31</v>
      </c>
      <c r="Q455" s="92">
        <v>2025</v>
      </c>
      <c r="R455" s="93" t="str">
        <f t="shared" si="78"/>
        <v>Sim</v>
      </c>
      <c r="S455" s="94">
        <f t="shared" si="79"/>
        <v>8.1000000000000006E-4</v>
      </c>
      <c r="T455" s="95">
        <f t="shared" si="80"/>
        <v>1</v>
      </c>
      <c r="U455" s="86"/>
    </row>
    <row r="456" spans="1:21" s="58" customFormat="1" ht="37.5" customHeight="1" x14ac:dyDescent="0.3">
      <c r="A456" s="428" t="s">
        <v>557</v>
      </c>
      <c r="B456" s="326" t="s">
        <v>2050</v>
      </c>
      <c r="C456" s="524"/>
      <c r="D456" s="539" t="s">
        <v>1605</v>
      </c>
      <c r="E456" s="383" t="s">
        <v>1608</v>
      </c>
      <c r="F456" s="2" t="str">
        <f t="shared" si="75"/>
        <v>P62-PPGMII-P62-CAM--1085P/2024</v>
      </c>
      <c r="G456" s="79" t="s">
        <v>774</v>
      </c>
      <c r="H456" s="80" t="s">
        <v>775</v>
      </c>
      <c r="I456" s="340">
        <v>17.97</v>
      </c>
      <c r="J456" s="81">
        <f t="shared" si="76"/>
        <v>1.797E-2</v>
      </c>
      <c r="K456" s="82">
        <v>1</v>
      </c>
      <c r="L456" s="82" t="s">
        <v>2188</v>
      </c>
      <c r="M456" s="18">
        <v>45869</v>
      </c>
      <c r="N456" s="83">
        <v>31</v>
      </c>
      <c r="O456" s="331">
        <v>45866</v>
      </c>
      <c r="P456" s="83">
        <f t="shared" si="77"/>
        <v>31</v>
      </c>
      <c r="Q456" s="83">
        <v>2025</v>
      </c>
      <c r="R456" s="39" t="str">
        <f t="shared" si="78"/>
        <v>Sim</v>
      </c>
      <c r="S456" s="84">
        <f t="shared" si="79"/>
        <v>1.797E-2</v>
      </c>
      <c r="T456" s="85">
        <f t="shared" si="80"/>
        <v>1</v>
      </c>
      <c r="U456" s="86"/>
    </row>
    <row r="457" spans="1:21" s="58" customFormat="1" ht="37.5" customHeight="1" x14ac:dyDescent="0.35">
      <c r="A457" s="428" t="s">
        <v>81</v>
      </c>
      <c r="B457" s="310" t="s">
        <v>1011</v>
      </c>
      <c r="C457" s="337">
        <v>2029355174</v>
      </c>
      <c r="D457" s="539" t="s">
        <v>1327</v>
      </c>
      <c r="E457" s="339" t="s">
        <v>195</v>
      </c>
      <c r="F457" s="87" t="str">
        <f t="shared" si="75"/>
        <v>P31-PPGMII-P31-CAM-2029355174-1583/2024</v>
      </c>
      <c r="G457" s="97" t="s">
        <v>777</v>
      </c>
      <c r="H457" s="89" t="s">
        <v>778</v>
      </c>
      <c r="I457" s="340">
        <v>1</v>
      </c>
      <c r="J457" s="90">
        <f t="shared" si="76"/>
        <v>1E-3</v>
      </c>
      <c r="K457" s="91">
        <v>0</v>
      </c>
      <c r="L457" s="82" t="s">
        <v>2188</v>
      </c>
      <c r="M457" s="18">
        <v>45869</v>
      </c>
      <c r="N457" s="83">
        <v>31</v>
      </c>
      <c r="O457" s="331">
        <v>45868</v>
      </c>
      <c r="P457" s="83">
        <f t="shared" si="77"/>
        <v>31</v>
      </c>
      <c r="Q457" s="92">
        <v>2025</v>
      </c>
      <c r="R457" s="93" t="str">
        <f t="shared" si="78"/>
        <v>Sim</v>
      </c>
      <c r="S457" s="94">
        <f t="shared" si="79"/>
        <v>1E-3</v>
      </c>
      <c r="T457" s="95">
        <f t="shared" si="80"/>
        <v>0</v>
      </c>
      <c r="U457" s="96"/>
    </row>
    <row r="458" spans="1:21" s="58" customFormat="1" ht="37.5" customHeight="1" x14ac:dyDescent="0.35">
      <c r="A458" s="428" t="s">
        <v>81</v>
      </c>
      <c r="B458" s="310" t="s">
        <v>1011</v>
      </c>
      <c r="C458" s="337">
        <v>2028941219</v>
      </c>
      <c r="D458" s="539" t="s">
        <v>1328</v>
      </c>
      <c r="E458" s="339" t="s">
        <v>188</v>
      </c>
      <c r="F458" s="2" t="str">
        <f t="shared" si="75"/>
        <v>P31-PPGMII-P31-CAM-2028941219-1579/2024</v>
      </c>
      <c r="G458" s="98" t="s">
        <v>777</v>
      </c>
      <c r="H458" s="80" t="s">
        <v>778</v>
      </c>
      <c r="I458" s="340">
        <v>10.44</v>
      </c>
      <c r="J458" s="81">
        <f t="shared" si="76"/>
        <v>1.044E-2</v>
      </c>
      <c r="K458" s="82">
        <v>0</v>
      </c>
      <c r="L458" s="82" t="s">
        <v>2188</v>
      </c>
      <c r="M458" s="18">
        <v>45869</v>
      </c>
      <c r="N458" s="83">
        <v>31</v>
      </c>
      <c r="O458" s="331">
        <v>45868</v>
      </c>
      <c r="P458" s="83">
        <f t="shared" si="77"/>
        <v>31</v>
      </c>
      <c r="Q458" s="83">
        <v>2025</v>
      </c>
      <c r="R458" s="39" t="str">
        <f t="shared" si="78"/>
        <v>Sim</v>
      </c>
      <c r="S458" s="84">
        <f t="shared" si="79"/>
        <v>1.044E-2</v>
      </c>
      <c r="T458" s="85">
        <f t="shared" si="80"/>
        <v>0</v>
      </c>
      <c r="U458" s="86"/>
    </row>
    <row r="459" spans="1:21" s="58" customFormat="1" ht="37.5" customHeight="1" x14ac:dyDescent="0.35">
      <c r="A459" s="428" t="s">
        <v>81</v>
      </c>
      <c r="B459" s="310" t="s">
        <v>1011</v>
      </c>
      <c r="C459" s="337">
        <v>2028941219</v>
      </c>
      <c r="D459" s="539" t="s">
        <v>1328</v>
      </c>
      <c r="E459" s="339" t="s">
        <v>191</v>
      </c>
      <c r="F459" s="87" t="str">
        <f t="shared" si="75"/>
        <v>P31-PPGMII-P31-CAM-2028941219-1579/2024</v>
      </c>
      <c r="G459" s="97" t="s">
        <v>777</v>
      </c>
      <c r="H459" s="89" t="s">
        <v>778</v>
      </c>
      <c r="I459" s="340">
        <v>51.395000000000003</v>
      </c>
      <c r="J459" s="90">
        <f t="shared" si="76"/>
        <v>5.1395000000000003E-2</v>
      </c>
      <c r="K459" s="91">
        <v>0</v>
      </c>
      <c r="L459" s="82" t="s">
        <v>2188</v>
      </c>
      <c r="M459" s="18">
        <v>45869</v>
      </c>
      <c r="N459" s="83">
        <v>31</v>
      </c>
      <c r="O459" s="331">
        <v>45868</v>
      </c>
      <c r="P459" s="83">
        <f t="shared" si="77"/>
        <v>31</v>
      </c>
      <c r="Q459" s="92">
        <v>2025</v>
      </c>
      <c r="R459" s="93" t="str">
        <f t="shared" si="78"/>
        <v>Sim</v>
      </c>
      <c r="S459" s="94">
        <f t="shared" si="79"/>
        <v>5.1395000000000003E-2</v>
      </c>
      <c r="T459" s="95">
        <f t="shared" si="80"/>
        <v>0</v>
      </c>
      <c r="U459" s="96"/>
    </row>
    <row r="460" spans="1:21" s="58" customFormat="1" ht="37.5" customHeight="1" x14ac:dyDescent="0.35">
      <c r="A460" s="428" t="s">
        <v>81</v>
      </c>
      <c r="B460" s="310" t="s">
        <v>1011</v>
      </c>
      <c r="C460" s="337" t="s">
        <v>1006</v>
      </c>
      <c r="D460" s="539" t="s">
        <v>1331</v>
      </c>
      <c r="E460" s="339" t="s">
        <v>178</v>
      </c>
      <c r="F460" s="2" t="str">
        <f t="shared" si="75"/>
        <v>P31-PPGMII-P31-CAM-[2028758106]-0158/2025</v>
      </c>
      <c r="G460" s="98" t="s">
        <v>777</v>
      </c>
      <c r="H460" s="80" t="s">
        <v>778</v>
      </c>
      <c r="I460" s="340">
        <v>106.926</v>
      </c>
      <c r="J460" s="81">
        <f t="shared" si="76"/>
        <v>0.10692600000000001</v>
      </c>
      <c r="K460" s="82">
        <v>0</v>
      </c>
      <c r="L460" s="82" t="s">
        <v>2188</v>
      </c>
      <c r="M460" s="18">
        <v>45869</v>
      </c>
      <c r="N460" s="83">
        <v>31</v>
      </c>
      <c r="O460" s="331">
        <v>45868</v>
      </c>
      <c r="P460" s="83">
        <f t="shared" si="77"/>
        <v>31</v>
      </c>
      <c r="Q460" s="83">
        <v>2025</v>
      </c>
      <c r="R460" s="39" t="str">
        <f t="shared" si="78"/>
        <v>Sim</v>
      </c>
      <c r="S460" s="84">
        <f t="shared" si="79"/>
        <v>0.10692600000000001</v>
      </c>
      <c r="T460" s="85">
        <f t="shared" si="80"/>
        <v>0</v>
      </c>
      <c r="U460" s="86"/>
    </row>
    <row r="461" spans="1:21" s="58" customFormat="1" ht="37.5" customHeight="1" x14ac:dyDescent="0.35">
      <c r="A461" s="428" t="s">
        <v>81</v>
      </c>
      <c r="B461" s="310" t="s">
        <v>1011</v>
      </c>
      <c r="C461" s="337">
        <v>2028716881</v>
      </c>
      <c r="D461" s="539" t="s">
        <v>1331</v>
      </c>
      <c r="E461" s="339" t="s">
        <v>1050</v>
      </c>
      <c r="F461" s="87" t="str">
        <f t="shared" si="75"/>
        <v>P31-PPGMII-P31-CAM-2028716881-0158/2025</v>
      </c>
      <c r="G461" s="97" t="s">
        <v>777</v>
      </c>
      <c r="H461" s="89" t="s">
        <v>778</v>
      </c>
      <c r="I461" s="340">
        <v>61.400000000000006</v>
      </c>
      <c r="J461" s="90">
        <f t="shared" si="76"/>
        <v>6.1400000000000003E-2</v>
      </c>
      <c r="K461" s="91">
        <v>0</v>
      </c>
      <c r="L461" s="82" t="s">
        <v>2188</v>
      </c>
      <c r="M461" s="18">
        <v>45869</v>
      </c>
      <c r="N461" s="83">
        <v>31</v>
      </c>
      <c r="O461" s="331">
        <v>45868</v>
      </c>
      <c r="P461" s="83">
        <f t="shared" si="77"/>
        <v>31</v>
      </c>
      <c r="Q461" s="92">
        <v>2025</v>
      </c>
      <c r="R461" s="93" t="str">
        <f t="shared" si="78"/>
        <v>Sim</v>
      </c>
      <c r="S461" s="94">
        <f t="shared" si="79"/>
        <v>6.1400000000000003E-2</v>
      </c>
      <c r="T461" s="95">
        <f t="shared" si="80"/>
        <v>0</v>
      </c>
      <c r="U461" s="96"/>
    </row>
    <row r="462" spans="1:21" s="58" customFormat="1" ht="37.5" customHeight="1" x14ac:dyDescent="0.35">
      <c r="A462" s="428" t="s">
        <v>557</v>
      </c>
      <c r="B462" s="3" t="s">
        <v>1012</v>
      </c>
      <c r="C462" s="337">
        <v>2027715571</v>
      </c>
      <c r="D462" s="539" t="s">
        <v>1375</v>
      </c>
      <c r="E462" s="339" t="s">
        <v>645</v>
      </c>
      <c r="F462" s="2" t="str">
        <f t="shared" si="75"/>
        <v>P62-PPGMII-P62-PAR-2027715571-0322/2025</v>
      </c>
      <c r="G462" s="98" t="s">
        <v>777</v>
      </c>
      <c r="H462" s="80" t="s">
        <v>778</v>
      </c>
      <c r="I462" s="340">
        <v>292.49900000000002</v>
      </c>
      <c r="J462" s="81">
        <f t="shared" si="76"/>
        <v>0.29249900000000001</v>
      </c>
      <c r="K462" s="82">
        <v>0</v>
      </c>
      <c r="L462" s="82" t="s">
        <v>2188</v>
      </c>
      <c r="M462" s="18">
        <v>45869</v>
      </c>
      <c r="N462" s="83">
        <v>31</v>
      </c>
      <c r="O462" s="331">
        <v>45868</v>
      </c>
      <c r="P462" s="83">
        <f t="shared" si="77"/>
        <v>31</v>
      </c>
      <c r="Q462" s="83">
        <v>2025</v>
      </c>
      <c r="R462" s="39" t="str">
        <f t="shared" si="78"/>
        <v>Sim</v>
      </c>
      <c r="S462" s="84">
        <f t="shared" si="79"/>
        <v>0.29249900000000001</v>
      </c>
      <c r="T462" s="85">
        <f t="shared" si="80"/>
        <v>0</v>
      </c>
      <c r="U462" s="86"/>
    </row>
    <row r="463" spans="1:21" s="58" customFormat="1" ht="37.5" customHeight="1" x14ac:dyDescent="0.35">
      <c r="A463" s="428" t="s">
        <v>557</v>
      </c>
      <c r="B463" s="3" t="s">
        <v>1012</v>
      </c>
      <c r="C463" s="337">
        <v>2027715566</v>
      </c>
      <c r="D463" s="539" t="s">
        <v>1376</v>
      </c>
      <c r="E463" s="375" t="s">
        <v>649</v>
      </c>
      <c r="F463" s="87" t="str">
        <f t="shared" si="75"/>
        <v>P62-PPGMII-P62-PAR-2027715566-0331/2025</v>
      </c>
      <c r="G463" s="97" t="s">
        <v>777</v>
      </c>
      <c r="H463" s="89" t="s">
        <v>778</v>
      </c>
      <c r="I463" s="340">
        <v>402.99200000000002</v>
      </c>
      <c r="J463" s="90">
        <f t="shared" si="76"/>
        <v>0.40299200000000002</v>
      </c>
      <c r="K463" s="91">
        <v>0</v>
      </c>
      <c r="L463" s="82" t="s">
        <v>2188</v>
      </c>
      <c r="M463" s="18">
        <v>45869</v>
      </c>
      <c r="N463" s="83">
        <v>31</v>
      </c>
      <c r="O463" s="331">
        <v>45868</v>
      </c>
      <c r="P463" s="83">
        <f t="shared" si="77"/>
        <v>31</v>
      </c>
      <c r="Q463" s="83">
        <v>2025</v>
      </c>
      <c r="R463" s="39" t="str">
        <f t="shared" si="78"/>
        <v>Sim</v>
      </c>
      <c r="S463" s="84">
        <f t="shared" si="79"/>
        <v>0.40299200000000002</v>
      </c>
      <c r="T463" s="85">
        <f t="shared" si="80"/>
        <v>0</v>
      </c>
      <c r="U463" s="86"/>
    </row>
    <row r="464" spans="1:21" s="58" customFormat="1" ht="37.5" customHeight="1" x14ac:dyDescent="0.35">
      <c r="A464" s="428" t="s">
        <v>557</v>
      </c>
      <c r="B464" s="3" t="s">
        <v>1012</v>
      </c>
      <c r="C464" s="337">
        <v>2026162344</v>
      </c>
      <c r="D464" s="539" t="s">
        <v>1377</v>
      </c>
      <c r="E464" s="375" t="s">
        <v>580</v>
      </c>
      <c r="F464" s="87" t="str">
        <f t="shared" si="75"/>
        <v>P62-PPGMII-P62-PAR-2026162344-0141/2025</v>
      </c>
      <c r="G464" s="97" t="s">
        <v>777</v>
      </c>
      <c r="H464" s="89" t="s">
        <v>778</v>
      </c>
      <c r="I464" s="340">
        <v>7.53</v>
      </c>
      <c r="J464" s="90">
        <f t="shared" si="76"/>
        <v>7.5300000000000002E-3</v>
      </c>
      <c r="K464" s="91">
        <v>0</v>
      </c>
      <c r="L464" s="82" t="s">
        <v>2188</v>
      </c>
      <c r="M464" s="18">
        <v>45869</v>
      </c>
      <c r="N464" s="83">
        <v>31</v>
      </c>
      <c r="O464" s="331">
        <v>45870</v>
      </c>
      <c r="P464" s="83">
        <f t="shared" si="77"/>
        <v>31</v>
      </c>
      <c r="Q464" s="92">
        <v>2025</v>
      </c>
      <c r="R464" s="93" t="str">
        <f t="shared" si="78"/>
        <v>Sim</v>
      </c>
      <c r="S464" s="94">
        <f t="shared" si="79"/>
        <v>7.5300000000000002E-3</v>
      </c>
      <c r="T464" s="95">
        <f t="shared" si="80"/>
        <v>0</v>
      </c>
      <c r="U464" s="96"/>
    </row>
    <row r="465" spans="1:21" s="58" customFormat="1" ht="37.5" customHeight="1" x14ac:dyDescent="0.35">
      <c r="A465" s="428" t="s">
        <v>557</v>
      </c>
      <c r="B465" s="3" t="s">
        <v>1012</v>
      </c>
      <c r="C465" s="337">
        <v>2026162344</v>
      </c>
      <c r="D465" s="539" t="s">
        <v>1377</v>
      </c>
      <c r="E465" s="375" t="s">
        <v>582</v>
      </c>
      <c r="F465" s="2" t="str">
        <f t="shared" si="75"/>
        <v>P62-PPGMII-P62-PAR-2026162344-0141/2025</v>
      </c>
      <c r="G465" s="98" t="s">
        <v>777</v>
      </c>
      <c r="H465" s="80" t="s">
        <v>778</v>
      </c>
      <c r="I465" s="340">
        <v>5.6</v>
      </c>
      <c r="J465" s="81">
        <f t="shared" si="76"/>
        <v>5.5999999999999999E-3</v>
      </c>
      <c r="K465" s="82">
        <v>0</v>
      </c>
      <c r="L465" s="82" t="s">
        <v>2188</v>
      </c>
      <c r="M465" s="18">
        <v>45869</v>
      </c>
      <c r="N465" s="83">
        <v>31</v>
      </c>
      <c r="O465" s="331">
        <v>45870</v>
      </c>
      <c r="P465" s="83">
        <f t="shared" si="77"/>
        <v>31</v>
      </c>
      <c r="Q465" s="83">
        <v>2025</v>
      </c>
      <c r="R465" s="39" t="str">
        <f t="shared" si="78"/>
        <v>Sim</v>
      </c>
      <c r="S465" s="84">
        <f t="shared" si="79"/>
        <v>5.5999999999999999E-3</v>
      </c>
      <c r="T465" s="85">
        <f t="shared" si="80"/>
        <v>0</v>
      </c>
      <c r="U465" s="86"/>
    </row>
    <row r="466" spans="1:21" s="58" customFormat="1" ht="37.5" customHeight="1" x14ac:dyDescent="0.35">
      <c r="A466" s="428" t="s">
        <v>557</v>
      </c>
      <c r="B466" s="3" t="s">
        <v>1012</v>
      </c>
      <c r="C466" s="337">
        <v>2027742441</v>
      </c>
      <c r="D466" s="539" t="s">
        <v>1378</v>
      </c>
      <c r="E466" s="376" t="s">
        <v>639</v>
      </c>
      <c r="F466" s="87" t="str">
        <f t="shared" si="75"/>
        <v>P62-PPGMII-P62-PAR-2027742441-0310/2025</v>
      </c>
      <c r="G466" s="97" t="s">
        <v>777</v>
      </c>
      <c r="H466" s="89" t="s">
        <v>778</v>
      </c>
      <c r="I466" s="340">
        <v>2.7</v>
      </c>
      <c r="J466" s="90">
        <f t="shared" si="76"/>
        <v>2.7000000000000001E-3</v>
      </c>
      <c r="K466" s="91">
        <v>0</v>
      </c>
      <c r="L466" s="82" t="s">
        <v>2188</v>
      </c>
      <c r="M466" s="18">
        <v>45869</v>
      </c>
      <c r="N466" s="83">
        <v>31</v>
      </c>
      <c r="O466" s="331">
        <v>45868</v>
      </c>
      <c r="P466" s="83">
        <f t="shared" si="77"/>
        <v>31</v>
      </c>
      <c r="Q466" s="92">
        <v>2025</v>
      </c>
      <c r="R466" s="93" t="str">
        <f t="shared" si="78"/>
        <v>Sim</v>
      </c>
      <c r="S466" s="94">
        <f t="shared" si="79"/>
        <v>2.7000000000000001E-3</v>
      </c>
      <c r="T466" s="95">
        <f t="shared" si="80"/>
        <v>0</v>
      </c>
      <c r="U466" s="96"/>
    </row>
    <row r="467" spans="1:21" s="58" customFormat="1" ht="37.5" customHeight="1" x14ac:dyDescent="0.35">
      <c r="A467" s="428" t="s">
        <v>557</v>
      </c>
      <c r="B467" s="3" t="s">
        <v>1012</v>
      </c>
      <c r="C467" s="337" t="s">
        <v>1002</v>
      </c>
      <c r="D467" s="539" t="s">
        <v>1378</v>
      </c>
      <c r="E467" s="376" t="s">
        <v>642</v>
      </c>
      <c r="F467" s="2" t="str">
        <f t="shared" si="75"/>
        <v>P62-PPGMII-P62-PAR-[2027742441]-0310/2025</v>
      </c>
      <c r="G467" s="98" t="s">
        <v>777</v>
      </c>
      <c r="H467" s="80" t="s">
        <v>778</v>
      </c>
      <c r="I467" s="340">
        <v>18.72</v>
      </c>
      <c r="J467" s="81">
        <f t="shared" si="76"/>
        <v>1.8720000000000001E-2</v>
      </c>
      <c r="K467" s="82">
        <v>0</v>
      </c>
      <c r="L467" s="82" t="s">
        <v>2188</v>
      </c>
      <c r="M467" s="18">
        <v>45869</v>
      </c>
      <c r="N467" s="83">
        <v>31</v>
      </c>
      <c r="O467" s="331">
        <v>45868</v>
      </c>
      <c r="P467" s="83">
        <f t="shared" si="77"/>
        <v>31</v>
      </c>
      <c r="Q467" s="83">
        <v>2025</v>
      </c>
      <c r="R467" s="39" t="str">
        <f t="shared" si="78"/>
        <v>Sim</v>
      </c>
      <c r="S467" s="84">
        <f t="shared" si="79"/>
        <v>1.8720000000000001E-2</v>
      </c>
      <c r="T467" s="85">
        <f t="shared" si="80"/>
        <v>0</v>
      </c>
      <c r="U467" s="86"/>
    </row>
    <row r="468" spans="1:21" s="58" customFormat="1" ht="37.5" customHeight="1" x14ac:dyDescent="0.35">
      <c r="A468" s="428" t="s">
        <v>557</v>
      </c>
      <c r="B468" s="3" t="s">
        <v>1012</v>
      </c>
      <c r="C468" s="337">
        <v>2028215100</v>
      </c>
      <c r="D468" s="539" t="s">
        <v>1379</v>
      </c>
      <c r="E468" s="376" t="s">
        <v>647</v>
      </c>
      <c r="F468" s="87" t="str">
        <f t="shared" si="75"/>
        <v>P62-PPGMII-P62-PAR-2028215100-0330/2025</v>
      </c>
      <c r="G468" s="97" t="s">
        <v>777</v>
      </c>
      <c r="H468" s="89" t="s">
        <v>778</v>
      </c>
      <c r="I468" s="340">
        <v>59.304000000000002</v>
      </c>
      <c r="J468" s="90">
        <f t="shared" si="76"/>
        <v>5.9304000000000003E-2</v>
      </c>
      <c r="K468" s="91">
        <v>0</v>
      </c>
      <c r="L468" s="82" t="s">
        <v>2188</v>
      </c>
      <c r="M468" s="18">
        <v>45869</v>
      </c>
      <c r="N468" s="83">
        <v>31</v>
      </c>
      <c r="O468" s="331">
        <v>45870</v>
      </c>
      <c r="P468" s="83">
        <f t="shared" si="77"/>
        <v>31</v>
      </c>
      <c r="Q468" s="92">
        <v>2025</v>
      </c>
      <c r="R468" s="93" t="str">
        <f t="shared" si="78"/>
        <v>Sim</v>
      </c>
      <c r="S468" s="94">
        <f t="shared" si="79"/>
        <v>5.9304000000000003E-2</v>
      </c>
      <c r="T468" s="95">
        <f t="shared" si="80"/>
        <v>0</v>
      </c>
      <c r="U468" s="96"/>
    </row>
    <row r="469" spans="1:21" s="58" customFormat="1" ht="37.5" customHeight="1" x14ac:dyDescent="0.35">
      <c r="A469" s="428" t="s">
        <v>81</v>
      </c>
      <c r="B469" s="3" t="s">
        <v>1011</v>
      </c>
      <c r="C469" s="337">
        <v>2029317515</v>
      </c>
      <c r="D469" s="539" t="s">
        <v>1380</v>
      </c>
      <c r="E469" s="376" t="s">
        <v>264</v>
      </c>
      <c r="F469" s="2" t="str">
        <f t="shared" si="75"/>
        <v>P31-PPGMII-P31-CAM-2029317515-1387/2024</v>
      </c>
      <c r="G469" s="98" t="s">
        <v>777</v>
      </c>
      <c r="H469" s="80" t="s">
        <v>778</v>
      </c>
      <c r="I469" s="340">
        <v>2251.6150000000025</v>
      </c>
      <c r="J469" s="81">
        <f t="shared" si="76"/>
        <v>2.2516150000000024</v>
      </c>
      <c r="K469" s="82">
        <v>0</v>
      </c>
      <c r="L469" s="82" t="s">
        <v>2188</v>
      </c>
      <c r="M469" s="18">
        <v>45869</v>
      </c>
      <c r="N469" s="83">
        <v>31</v>
      </c>
      <c r="O469" s="331">
        <v>45868</v>
      </c>
      <c r="P469" s="83">
        <f t="shared" si="77"/>
        <v>31</v>
      </c>
      <c r="Q469" s="104">
        <v>2025</v>
      </c>
      <c r="R469" s="105" t="str">
        <f t="shared" si="78"/>
        <v>Sim</v>
      </c>
      <c r="S469" s="106">
        <f t="shared" si="79"/>
        <v>2.2516150000000024</v>
      </c>
      <c r="T469" s="107">
        <f t="shared" si="80"/>
        <v>0</v>
      </c>
      <c r="U469" s="108"/>
    </row>
    <row r="470" spans="1:21" s="58" customFormat="1" ht="37.5" customHeight="1" x14ac:dyDescent="0.35">
      <c r="A470" s="428" t="s">
        <v>557</v>
      </c>
      <c r="B470" s="3" t="s">
        <v>2050</v>
      </c>
      <c r="C470" s="337">
        <v>2023206789</v>
      </c>
      <c r="D470" s="539" t="s">
        <v>1907</v>
      </c>
      <c r="E470" s="339" t="s">
        <v>559</v>
      </c>
      <c r="F470" s="87" t="str">
        <f t="shared" si="75"/>
        <v>P62-PPGMII-P62-CAM-2023206789-0945P/2024</v>
      </c>
      <c r="G470" s="97" t="s">
        <v>777</v>
      </c>
      <c r="H470" s="89" t="s">
        <v>778</v>
      </c>
      <c r="I470" s="340">
        <v>89.841999999999999</v>
      </c>
      <c r="J470" s="90">
        <f t="shared" si="76"/>
        <v>8.9842000000000005E-2</v>
      </c>
      <c r="K470" s="91">
        <v>0</v>
      </c>
      <c r="L470" s="82" t="s">
        <v>2188</v>
      </c>
      <c r="M470" s="18">
        <v>45869</v>
      </c>
      <c r="N470" s="83">
        <v>31</v>
      </c>
      <c r="O470" s="331">
        <v>45868</v>
      </c>
      <c r="P470" s="83">
        <f t="shared" si="77"/>
        <v>31</v>
      </c>
      <c r="Q470" s="83">
        <v>2025</v>
      </c>
      <c r="R470" s="39" t="str">
        <f t="shared" si="78"/>
        <v>Sim</v>
      </c>
      <c r="S470" s="84">
        <f t="shared" si="79"/>
        <v>8.9842000000000005E-2</v>
      </c>
      <c r="T470" s="85">
        <f t="shared" si="80"/>
        <v>0</v>
      </c>
      <c r="U470" s="86"/>
    </row>
    <row r="471" spans="1:21" s="58" customFormat="1" ht="37.5" customHeight="1" x14ac:dyDescent="0.35">
      <c r="A471" s="428" t="s">
        <v>557</v>
      </c>
      <c r="B471" s="3" t="s">
        <v>2050</v>
      </c>
      <c r="C471" s="337">
        <v>2023206789</v>
      </c>
      <c r="D471" s="539" t="s">
        <v>1907</v>
      </c>
      <c r="E471" s="339" t="s">
        <v>1387</v>
      </c>
      <c r="F471" s="87" t="str">
        <f t="shared" si="75"/>
        <v>P62-PPGMII-P62-CAM-2023206789-0945P/2024</v>
      </c>
      <c r="G471" s="97" t="s">
        <v>777</v>
      </c>
      <c r="H471" s="89" t="s">
        <v>778</v>
      </c>
      <c r="I471" s="340">
        <v>3.3690000000000002</v>
      </c>
      <c r="J471" s="90">
        <f t="shared" si="76"/>
        <v>3.369E-3</v>
      </c>
      <c r="K471" s="91">
        <v>0</v>
      </c>
      <c r="L471" s="82" t="s">
        <v>2188</v>
      </c>
      <c r="M471" s="18">
        <v>45869</v>
      </c>
      <c r="N471" s="83">
        <v>31</v>
      </c>
      <c r="O471" s="331">
        <v>45868</v>
      </c>
      <c r="P471" s="83">
        <f t="shared" si="77"/>
        <v>31</v>
      </c>
      <c r="Q471" s="92">
        <v>2025</v>
      </c>
      <c r="R471" s="93" t="str">
        <f t="shared" si="78"/>
        <v>Sim</v>
      </c>
      <c r="S471" s="94">
        <f t="shared" si="79"/>
        <v>3.369E-3</v>
      </c>
      <c r="T471" s="95">
        <f t="shared" si="80"/>
        <v>0</v>
      </c>
      <c r="U471" s="96"/>
    </row>
    <row r="472" spans="1:21" s="58" customFormat="1" ht="37.5" customHeight="1" x14ac:dyDescent="0.35">
      <c r="A472" s="428" t="s">
        <v>557</v>
      </c>
      <c r="B472" s="3" t="s">
        <v>2050</v>
      </c>
      <c r="C472" s="337">
        <v>2026076078</v>
      </c>
      <c r="D472" s="539" t="s">
        <v>1386</v>
      </c>
      <c r="E472" s="339" t="s">
        <v>680</v>
      </c>
      <c r="F472" s="2" t="str">
        <f t="shared" si="75"/>
        <v>P62-PPGMII-P62-CAM-2026076078-1963P/2024</v>
      </c>
      <c r="G472" s="98" t="s">
        <v>777</v>
      </c>
      <c r="H472" s="80" t="s">
        <v>778</v>
      </c>
      <c r="I472" s="340">
        <v>13.342000000000001</v>
      </c>
      <c r="J472" s="81">
        <f t="shared" si="76"/>
        <v>1.3342E-2</v>
      </c>
      <c r="K472" s="82">
        <v>0</v>
      </c>
      <c r="L472" s="82" t="s">
        <v>2188</v>
      </c>
      <c r="M472" s="18">
        <v>45869</v>
      </c>
      <c r="N472" s="83">
        <v>31</v>
      </c>
      <c r="O472" s="331">
        <v>45868</v>
      </c>
      <c r="P472" s="83">
        <f t="shared" si="77"/>
        <v>31</v>
      </c>
      <c r="Q472" s="83">
        <v>2025</v>
      </c>
      <c r="R472" s="39" t="str">
        <f t="shared" si="78"/>
        <v>Sim</v>
      </c>
      <c r="S472" s="84">
        <f t="shared" si="79"/>
        <v>1.3342E-2</v>
      </c>
      <c r="T472" s="85">
        <f t="shared" si="80"/>
        <v>0</v>
      </c>
      <c r="U472" s="86"/>
    </row>
    <row r="473" spans="1:21" s="58" customFormat="1" ht="37.5" customHeight="1" x14ac:dyDescent="0.35">
      <c r="A473" s="428" t="s">
        <v>557</v>
      </c>
      <c r="B473" s="3" t="s">
        <v>2050</v>
      </c>
      <c r="C473" s="337">
        <v>2029625222</v>
      </c>
      <c r="D473" s="539" t="s">
        <v>1388</v>
      </c>
      <c r="E473" s="339" t="s">
        <v>686</v>
      </c>
      <c r="F473" s="87" t="str">
        <f t="shared" si="75"/>
        <v>P62-PPGMII-P62-CAM-2029625222-0841P/2025</v>
      </c>
      <c r="G473" s="97" t="s">
        <v>777</v>
      </c>
      <c r="H473" s="89" t="s">
        <v>778</v>
      </c>
      <c r="I473" s="340">
        <v>1243.6419999999998</v>
      </c>
      <c r="J473" s="90">
        <f t="shared" si="76"/>
        <v>1.2436419999999999</v>
      </c>
      <c r="K473" s="91">
        <v>0</v>
      </c>
      <c r="L473" s="82" t="s">
        <v>2188</v>
      </c>
      <c r="M473" s="18">
        <v>45869</v>
      </c>
      <c r="N473" s="83">
        <v>31</v>
      </c>
      <c r="O473" s="331">
        <v>45868</v>
      </c>
      <c r="P473" s="83">
        <f t="shared" si="77"/>
        <v>31</v>
      </c>
      <c r="Q473" s="92">
        <v>2025</v>
      </c>
      <c r="R473" s="93" t="str">
        <f t="shared" si="78"/>
        <v>Sim</v>
      </c>
      <c r="S473" s="94">
        <f t="shared" si="79"/>
        <v>1.2436419999999999</v>
      </c>
      <c r="T473" s="95">
        <f t="shared" si="80"/>
        <v>0</v>
      </c>
      <c r="U473" s="96"/>
    </row>
    <row r="474" spans="1:21" s="58" customFormat="1" ht="37.5" customHeight="1" x14ac:dyDescent="0.35">
      <c r="A474" s="428" t="s">
        <v>557</v>
      </c>
      <c r="B474" s="3" t="s">
        <v>2050</v>
      </c>
      <c r="C474" s="337">
        <v>2029625222</v>
      </c>
      <c r="D474" s="539" t="s">
        <v>1388</v>
      </c>
      <c r="E474" s="339" t="s">
        <v>685</v>
      </c>
      <c r="F474" s="2" t="str">
        <f t="shared" si="75"/>
        <v>P62-PPGMII-P62-CAM-2029625222-0841P/2025</v>
      </c>
      <c r="G474" s="98" t="s">
        <v>777</v>
      </c>
      <c r="H474" s="80" t="s">
        <v>778</v>
      </c>
      <c r="I474" s="340">
        <v>78.513000000000005</v>
      </c>
      <c r="J474" s="81">
        <f t="shared" si="76"/>
        <v>7.8512999999999999E-2</v>
      </c>
      <c r="K474" s="82">
        <v>0</v>
      </c>
      <c r="L474" s="82" t="s">
        <v>2188</v>
      </c>
      <c r="M474" s="18">
        <v>45869</v>
      </c>
      <c r="N474" s="83">
        <v>31</v>
      </c>
      <c r="O474" s="331">
        <v>45868</v>
      </c>
      <c r="P474" s="83">
        <f t="shared" si="77"/>
        <v>31</v>
      </c>
      <c r="Q474" s="83">
        <v>2025</v>
      </c>
      <c r="R474" s="39" t="str">
        <f t="shared" si="78"/>
        <v>Sim</v>
      </c>
      <c r="S474" s="84">
        <f t="shared" si="79"/>
        <v>7.8512999999999999E-2</v>
      </c>
      <c r="T474" s="85">
        <f t="shared" si="80"/>
        <v>0</v>
      </c>
      <c r="U474" s="86"/>
    </row>
    <row r="475" spans="1:21" s="58" customFormat="1" ht="37.5" customHeight="1" x14ac:dyDescent="0.35">
      <c r="A475" s="428" t="s">
        <v>557</v>
      </c>
      <c r="B475" s="3" t="s">
        <v>2050</v>
      </c>
      <c r="C475" s="337">
        <v>2027979433</v>
      </c>
      <c r="D475" s="539" t="s">
        <v>1388</v>
      </c>
      <c r="E475" s="339" t="s">
        <v>1775</v>
      </c>
      <c r="F475" s="87" t="str">
        <f t="shared" si="75"/>
        <v>P62-PPGMII-P62-CAM-2027979433-0841P/2025</v>
      </c>
      <c r="G475" s="97" t="s">
        <v>777</v>
      </c>
      <c r="H475" s="89" t="s">
        <v>778</v>
      </c>
      <c r="I475" s="340">
        <v>34.061999999999998</v>
      </c>
      <c r="J475" s="90">
        <f t="shared" si="76"/>
        <v>3.4061999999999995E-2</v>
      </c>
      <c r="K475" s="91">
        <v>0</v>
      </c>
      <c r="L475" s="82" t="s">
        <v>2188</v>
      </c>
      <c r="M475" s="18">
        <v>45869</v>
      </c>
      <c r="N475" s="83">
        <v>31</v>
      </c>
      <c r="O475" s="331">
        <v>45868</v>
      </c>
      <c r="P475" s="83">
        <f t="shared" si="77"/>
        <v>31</v>
      </c>
      <c r="Q475" s="92">
        <v>2025</v>
      </c>
      <c r="R475" s="93" t="str">
        <f t="shared" si="78"/>
        <v>Sim</v>
      </c>
      <c r="S475" s="94">
        <f t="shared" si="79"/>
        <v>3.4061999999999995E-2</v>
      </c>
      <c r="T475" s="95">
        <f t="shared" si="80"/>
        <v>0</v>
      </c>
      <c r="U475" s="96"/>
    </row>
    <row r="476" spans="1:21" s="58" customFormat="1" ht="37.5" customHeight="1" x14ac:dyDescent="0.35">
      <c r="A476" s="428" t="s">
        <v>557</v>
      </c>
      <c r="B476" s="3" t="s">
        <v>1012</v>
      </c>
      <c r="C476" s="337">
        <v>2028524781</v>
      </c>
      <c r="D476" s="539" t="s">
        <v>1394</v>
      </c>
      <c r="E476" s="339" t="s">
        <v>629</v>
      </c>
      <c r="F476" s="2" t="str">
        <f t="shared" si="75"/>
        <v>P62-PPGMII-P62-PAR-2028524781-0260/2025</v>
      </c>
      <c r="G476" s="98" t="s">
        <v>777</v>
      </c>
      <c r="H476" s="80" t="s">
        <v>778</v>
      </c>
      <c r="I476" s="340">
        <v>21.8</v>
      </c>
      <c r="J476" s="81">
        <f t="shared" si="76"/>
        <v>2.18E-2</v>
      </c>
      <c r="K476" s="82">
        <v>0</v>
      </c>
      <c r="L476" s="82" t="s">
        <v>2188</v>
      </c>
      <c r="M476" s="18">
        <v>45869</v>
      </c>
      <c r="N476" s="83">
        <v>31</v>
      </c>
      <c r="O476" s="331">
        <v>45868</v>
      </c>
      <c r="P476" s="83">
        <f t="shared" si="77"/>
        <v>31</v>
      </c>
      <c r="Q476" s="104">
        <v>2025</v>
      </c>
      <c r="R476" s="105" t="str">
        <f t="shared" si="78"/>
        <v>Sim</v>
      </c>
      <c r="S476" s="106">
        <f t="shared" si="79"/>
        <v>2.18E-2</v>
      </c>
      <c r="T476" s="107">
        <f t="shared" si="80"/>
        <v>0</v>
      </c>
      <c r="U476" s="108"/>
    </row>
    <row r="477" spans="1:21" s="58" customFormat="1" ht="37.5" customHeight="1" x14ac:dyDescent="0.35">
      <c r="A477" s="428" t="s">
        <v>557</v>
      </c>
      <c r="B477" s="310" t="s">
        <v>1012</v>
      </c>
      <c r="C477" s="20">
        <v>2028524781</v>
      </c>
      <c r="D477" s="539" t="s">
        <v>1394</v>
      </c>
      <c r="E477" s="22" t="s">
        <v>631</v>
      </c>
      <c r="F477" s="87" t="str">
        <f t="shared" si="75"/>
        <v>P62-PPGMII-P62-PAR-2028524781-0260/2025</v>
      </c>
      <c r="G477" s="97" t="s">
        <v>777</v>
      </c>
      <c r="H477" s="89" t="s">
        <v>778</v>
      </c>
      <c r="I477" s="340">
        <v>105.21600000000001</v>
      </c>
      <c r="J477" s="90">
        <f t="shared" si="76"/>
        <v>0.105216</v>
      </c>
      <c r="K477" s="91">
        <v>0</v>
      </c>
      <c r="L477" s="82" t="s">
        <v>2188</v>
      </c>
      <c r="M477" s="18">
        <v>45869</v>
      </c>
      <c r="N477" s="83">
        <v>31</v>
      </c>
      <c r="O477" s="331">
        <v>45868</v>
      </c>
      <c r="P477" s="83">
        <f t="shared" si="77"/>
        <v>31</v>
      </c>
      <c r="Q477" s="92">
        <v>2025</v>
      </c>
      <c r="R477" s="39" t="str">
        <f t="shared" si="78"/>
        <v>Sim</v>
      </c>
      <c r="S477" s="84">
        <f t="shared" si="79"/>
        <v>0.105216</v>
      </c>
      <c r="T477" s="85">
        <f t="shared" si="80"/>
        <v>0</v>
      </c>
      <c r="U477" s="86"/>
    </row>
    <row r="478" spans="1:21" s="58" customFormat="1" ht="37.5" customHeight="1" x14ac:dyDescent="0.35">
      <c r="A478" s="428" t="s">
        <v>557</v>
      </c>
      <c r="B478" s="310" t="s">
        <v>1012</v>
      </c>
      <c r="C478" s="20">
        <v>2027658254</v>
      </c>
      <c r="D478" s="539" t="s">
        <v>1395</v>
      </c>
      <c r="E478" s="22" t="s">
        <v>652</v>
      </c>
      <c r="F478" s="87" t="str">
        <f t="shared" si="75"/>
        <v>P62-PPGMII-P62-PAR-2027658254-0332/2025</v>
      </c>
      <c r="G478" s="97" t="s">
        <v>777</v>
      </c>
      <c r="H478" s="89" t="s">
        <v>778</v>
      </c>
      <c r="I478" s="340">
        <v>208.67</v>
      </c>
      <c r="J478" s="90">
        <f t="shared" si="76"/>
        <v>0.20866999999999999</v>
      </c>
      <c r="K478" s="91">
        <v>0</v>
      </c>
      <c r="L478" s="82" t="s">
        <v>2188</v>
      </c>
      <c r="M478" s="18">
        <v>45869</v>
      </c>
      <c r="N478" s="83">
        <v>31</v>
      </c>
      <c r="O478" s="331">
        <v>45868</v>
      </c>
      <c r="P478" s="83">
        <f t="shared" si="77"/>
        <v>31</v>
      </c>
      <c r="Q478" s="92">
        <v>2025</v>
      </c>
      <c r="R478" s="93" t="str">
        <f t="shared" si="78"/>
        <v>Sim</v>
      </c>
      <c r="S478" s="94">
        <f t="shared" si="79"/>
        <v>0.20866999999999999</v>
      </c>
      <c r="T478" s="95">
        <f t="shared" si="80"/>
        <v>0</v>
      </c>
      <c r="U478" s="96"/>
    </row>
    <row r="479" spans="1:21" s="58" customFormat="1" ht="37.5" customHeight="1" x14ac:dyDescent="0.35">
      <c r="A479" s="428" t="s">
        <v>557</v>
      </c>
      <c r="B479" s="310" t="s">
        <v>1012</v>
      </c>
      <c r="C479" s="20">
        <v>2027715567</v>
      </c>
      <c r="D479" s="539" t="s">
        <v>1396</v>
      </c>
      <c r="E479" s="22" t="s">
        <v>655</v>
      </c>
      <c r="F479" s="2" t="str">
        <f t="shared" si="75"/>
        <v>P62-PPGMII-P62-PAR-2027715567-0333/2025</v>
      </c>
      <c r="G479" s="98" t="s">
        <v>777</v>
      </c>
      <c r="H479" s="80" t="s">
        <v>778</v>
      </c>
      <c r="I479" s="340">
        <v>17.341000000000001</v>
      </c>
      <c r="J479" s="81">
        <f t="shared" si="76"/>
        <v>1.7341000000000002E-2</v>
      </c>
      <c r="K479" s="82">
        <v>0</v>
      </c>
      <c r="L479" s="82" t="s">
        <v>2188</v>
      </c>
      <c r="M479" s="18">
        <v>45869</v>
      </c>
      <c r="N479" s="83">
        <v>31</v>
      </c>
      <c r="O479" s="331">
        <v>45868</v>
      </c>
      <c r="P479" s="83">
        <f t="shared" si="77"/>
        <v>31</v>
      </c>
      <c r="Q479" s="83">
        <v>2025</v>
      </c>
      <c r="R479" s="39" t="str">
        <f t="shared" si="78"/>
        <v>Sim</v>
      </c>
      <c r="S479" s="84">
        <f t="shared" si="79"/>
        <v>1.7341000000000002E-2</v>
      </c>
      <c r="T479" s="85">
        <f t="shared" si="80"/>
        <v>0</v>
      </c>
      <c r="U479" s="86"/>
    </row>
    <row r="480" spans="1:21" s="58" customFormat="1" ht="37.5" customHeight="1" x14ac:dyDescent="0.35">
      <c r="A480" s="428" t="s">
        <v>557</v>
      </c>
      <c r="B480" s="310" t="s">
        <v>1012</v>
      </c>
      <c r="C480" s="20">
        <v>2027715567</v>
      </c>
      <c r="D480" s="539" t="s">
        <v>1396</v>
      </c>
      <c r="E480" s="22" t="s">
        <v>1397</v>
      </c>
      <c r="F480" s="87" t="str">
        <f t="shared" si="75"/>
        <v>P62-PPGMII-P62-PAR-2027715567-0333/2025</v>
      </c>
      <c r="G480" s="97" t="s">
        <v>777</v>
      </c>
      <c r="H480" s="89" t="s">
        <v>778</v>
      </c>
      <c r="I480" s="23">
        <v>38.183999999999997</v>
      </c>
      <c r="J480" s="90">
        <f t="shared" si="76"/>
        <v>3.8183999999999996E-2</v>
      </c>
      <c r="K480" s="91">
        <v>0</v>
      </c>
      <c r="L480" s="82" t="s">
        <v>2188</v>
      </c>
      <c r="M480" s="18">
        <v>45869</v>
      </c>
      <c r="N480" s="83">
        <v>31</v>
      </c>
      <c r="O480" s="331">
        <v>45868</v>
      </c>
      <c r="P480" s="83">
        <f t="shared" si="77"/>
        <v>31</v>
      </c>
      <c r="Q480" s="92">
        <v>2025</v>
      </c>
      <c r="R480" s="93" t="str">
        <f t="shared" si="78"/>
        <v>Sim</v>
      </c>
      <c r="S480" s="94">
        <f t="shared" si="79"/>
        <v>3.8183999999999996E-2</v>
      </c>
      <c r="T480" s="95">
        <f t="shared" si="80"/>
        <v>0</v>
      </c>
      <c r="U480" s="96"/>
    </row>
    <row r="481" spans="1:21" s="58" customFormat="1" ht="37.5" customHeight="1" x14ac:dyDescent="0.35">
      <c r="A481" s="428" t="s">
        <v>557</v>
      </c>
      <c r="B481" s="310" t="s">
        <v>1012</v>
      </c>
      <c r="C481" s="20">
        <v>2027104450</v>
      </c>
      <c r="D481" s="539" t="s">
        <v>1398</v>
      </c>
      <c r="E481" s="22" t="s">
        <v>658</v>
      </c>
      <c r="F481" s="2" t="str">
        <f t="shared" si="75"/>
        <v>P62-PPGMII-P62-PAR-2027104450-0465P/2024</v>
      </c>
      <c r="G481" s="98" t="s">
        <v>777</v>
      </c>
      <c r="H481" s="80" t="s">
        <v>778</v>
      </c>
      <c r="I481" s="340">
        <v>2.72</v>
      </c>
      <c r="J481" s="81">
        <f t="shared" si="76"/>
        <v>2.7200000000000002E-3</v>
      </c>
      <c r="K481" s="82">
        <v>0</v>
      </c>
      <c r="L481" s="82" t="s">
        <v>2188</v>
      </c>
      <c r="M481" s="18">
        <v>45869</v>
      </c>
      <c r="N481" s="83">
        <v>31</v>
      </c>
      <c r="O481" s="331">
        <v>45868</v>
      </c>
      <c r="P481" s="83">
        <f t="shared" si="77"/>
        <v>31</v>
      </c>
      <c r="Q481" s="83">
        <v>2025</v>
      </c>
      <c r="R481" s="39" t="str">
        <f t="shared" si="78"/>
        <v>Sim</v>
      </c>
      <c r="S481" s="84">
        <f t="shared" si="79"/>
        <v>2.7200000000000002E-3</v>
      </c>
      <c r="T481" s="85">
        <f t="shared" si="80"/>
        <v>0</v>
      </c>
      <c r="U481" s="86"/>
    </row>
    <row r="482" spans="1:21" s="58" customFormat="1" ht="37.5" customHeight="1" x14ac:dyDescent="0.35">
      <c r="A482" s="428" t="s">
        <v>557</v>
      </c>
      <c r="B482" s="310" t="s">
        <v>1012</v>
      </c>
      <c r="C482" s="20">
        <v>2030096731</v>
      </c>
      <c r="D482" s="539" t="s">
        <v>1398</v>
      </c>
      <c r="E482" s="22" t="s">
        <v>1399</v>
      </c>
      <c r="F482" s="87" t="str">
        <f t="shared" si="75"/>
        <v>P62-PPGMII-P62-PAR-2030096731-0465P/2024</v>
      </c>
      <c r="G482" s="97" t="s">
        <v>777</v>
      </c>
      <c r="H482" s="89" t="s">
        <v>778</v>
      </c>
      <c r="I482" s="340">
        <v>63.328000000000003</v>
      </c>
      <c r="J482" s="90">
        <f t="shared" si="76"/>
        <v>6.3328000000000009E-2</v>
      </c>
      <c r="K482" s="91">
        <v>0</v>
      </c>
      <c r="L482" s="82" t="s">
        <v>2188</v>
      </c>
      <c r="M482" s="18">
        <v>45869</v>
      </c>
      <c r="N482" s="83">
        <v>31</v>
      </c>
      <c r="O482" s="331">
        <v>45868</v>
      </c>
      <c r="P482" s="83">
        <f t="shared" si="77"/>
        <v>31</v>
      </c>
      <c r="Q482" s="92">
        <v>2025</v>
      </c>
      <c r="R482" s="93" t="str">
        <f t="shared" si="78"/>
        <v>Sim</v>
      </c>
      <c r="S482" s="94">
        <f t="shared" si="79"/>
        <v>6.3328000000000009E-2</v>
      </c>
      <c r="T482" s="95">
        <f t="shared" si="80"/>
        <v>0</v>
      </c>
      <c r="U482" s="96"/>
    </row>
    <row r="483" spans="1:21" s="58" customFormat="1" ht="37.5" customHeight="1" x14ac:dyDescent="0.35">
      <c r="A483" s="428" t="s">
        <v>557</v>
      </c>
      <c r="B483" s="310" t="s">
        <v>1012</v>
      </c>
      <c r="C483" s="20">
        <v>2023859228</v>
      </c>
      <c r="D483" s="539" t="s">
        <v>1400</v>
      </c>
      <c r="E483" s="22" t="s">
        <v>575</v>
      </c>
      <c r="F483" s="2" t="str">
        <f t="shared" ref="F483:F546" si="81">CONCATENATE(A483,"-",B483,"-",C483,"-",D483)</f>
        <v>P62-PPGMII-P62-PAR-2023859228-1158P/2024</v>
      </c>
      <c r="G483" s="98" t="s">
        <v>777</v>
      </c>
      <c r="H483" s="80" t="s">
        <v>778</v>
      </c>
      <c r="I483" s="340">
        <v>17.7</v>
      </c>
      <c r="J483" s="81">
        <f t="shared" ref="J483:J546" si="82">I483/1000</f>
        <v>1.77E-2</v>
      </c>
      <c r="K483" s="82">
        <v>0</v>
      </c>
      <c r="L483" s="82" t="s">
        <v>2188</v>
      </c>
      <c r="M483" s="18">
        <v>45869</v>
      </c>
      <c r="N483" s="83">
        <v>31</v>
      </c>
      <c r="O483" s="331">
        <v>45868</v>
      </c>
      <c r="P483" s="83">
        <f t="shared" si="77"/>
        <v>31</v>
      </c>
      <c r="Q483" s="104">
        <v>2025</v>
      </c>
      <c r="R483" s="105" t="str">
        <f t="shared" ref="R483:R546" si="83">IF(Q483&lt;=O483,"Sim","Não")</f>
        <v>Sim</v>
      </c>
      <c r="S483" s="106">
        <f t="shared" ref="S483:S546" si="84">IF(R483="Não",0,J483)</f>
        <v>1.77E-2</v>
      </c>
      <c r="T483" s="107">
        <f t="shared" ref="T483:T546" si="85">IF(R483="Não",0,K483)</f>
        <v>0</v>
      </c>
      <c r="U483" s="108"/>
    </row>
    <row r="484" spans="1:21" s="58" customFormat="1" ht="37.5" customHeight="1" x14ac:dyDescent="0.35">
      <c r="A484" s="428" t="s">
        <v>557</v>
      </c>
      <c r="B484" s="310" t="s">
        <v>1012</v>
      </c>
      <c r="C484" s="20">
        <v>2023859228</v>
      </c>
      <c r="D484" s="539" t="s">
        <v>1400</v>
      </c>
      <c r="E484" s="22" t="s">
        <v>619</v>
      </c>
      <c r="F484" s="87" t="str">
        <f t="shared" si="81"/>
        <v>P62-PPGMII-P62-PAR-2023859228-1158P/2024</v>
      </c>
      <c r="G484" s="97" t="s">
        <v>777</v>
      </c>
      <c r="H484" s="89" t="s">
        <v>778</v>
      </c>
      <c r="I484" s="340">
        <v>84.34</v>
      </c>
      <c r="J484" s="81">
        <f t="shared" si="82"/>
        <v>8.4339999999999998E-2</v>
      </c>
      <c r="K484" s="82">
        <v>0</v>
      </c>
      <c r="L484" s="82" t="s">
        <v>2188</v>
      </c>
      <c r="M484" s="18">
        <v>45869</v>
      </c>
      <c r="N484" s="83">
        <v>31</v>
      </c>
      <c r="O484" s="331">
        <v>45868</v>
      </c>
      <c r="P484" s="83">
        <f t="shared" ref="P484:P547" si="86">IF(O484="","",WEEKNUM(O484,21))</f>
        <v>31</v>
      </c>
      <c r="Q484" s="92">
        <v>2025</v>
      </c>
      <c r="R484" s="39" t="str">
        <f t="shared" si="83"/>
        <v>Sim</v>
      </c>
      <c r="S484" s="84">
        <f t="shared" si="84"/>
        <v>8.4339999999999998E-2</v>
      </c>
      <c r="T484" s="85">
        <f t="shared" si="85"/>
        <v>0</v>
      </c>
      <c r="U484" s="86"/>
    </row>
    <row r="485" spans="1:21" s="58" customFormat="1" ht="37.5" customHeight="1" x14ac:dyDescent="0.35">
      <c r="A485" s="428" t="s">
        <v>557</v>
      </c>
      <c r="B485" s="310" t="s">
        <v>1012</v>
      </c>
      <c r="C485" s="20">
        <v>2029541997</v>
      </c>
      <c r="D485" s="539" t="s">
        <v>1411</v>
      </c>
      <c r="E485" s="22" t="s">
        <v>1685</v>
      </c>
      <c r="F485" s="87" t="str">
        <f t="shared" si="81"/>
        <v>P62-PPGMII-P62-PAR-2029541997-0117/2025</v>
      </c>
      <c r="G485" s="97" t="s">
        <v>777</v>
      </c>
      <c r="H485" s="89" t="s">
        <v>778</v>
      </c>
      <c r="I485" s="340">
        <v>99.227999999999994</v>
      </c>
      <c r="J485" s="90">
        <f t="shared" si="82"/>
        <v>9.9227999999999997E-2</v>
      </c>
      <c r="K485" s="91">
        <v>0</v>
      </c>
      <c r="L485" s="82" t="s">
        <v>2188</v>
      </c>
      <c r="M485" s="18">
        <v>45869</v>
      </c>
      <c r="N485" s="83">
        <v>31</v>
      </c>
      <c r="O485" s="331">
        <v>45868</v>
      </c>
      <c r="P485" s="83">
        <f t="shared" si="86"/>
        <v>31</v>
      </c>
      <c r="Q485" s="92">
        <v>2025</v>
      </c>
      <c r="R485" s="93" t="str">
        <f t="shared" si="83"/>
        <v>Sim</v>
      </c>
      <c r="S485" s="94">
        <f t="shared" si="84"/>
        <v>9.9227999999999997E-2</v>
      </c>
      <c r="T485" s="95">
        <f t="shared" si="85"/>
        <v>0</v>
      </c>
      <c r="U485" s="96"/>
    </row>
    <row r="486" spans="1:21" s="58" customFormat="1" ht="37.5" customHeight="1" x14ac:dyDescent="0.35">
      <c r="A486" s="428" t="s">
        <v>557</v>
      </c>
      <c r="B486" s="310" t="s">
        <v>1012</v>
      </c>
      <c r="C486" s="20">
        <v>2029541997</v>
      </c>
      <c r="D486" s="539" t="s">
        <v>1412</v>
      </c>
      <c r="E486" s="22" t="s">
        <v>1686</v>
      </c>
      <c r="F486" s="2" t="str">
        <f t="shared" si="81"/>
        <v>P62-PPGMII-P62-PAR-2029541997-0133/2025</v>
      </c>
      <c r="G486" s="98" t="s">
        <v>777</v>
      </c>
      <c r="H486" s="80" t="s">
        <v>778</v>
      </c>
      <c r="I486" s="340">
        <v>23.259999999999998</v>
      </c>
      <c r="J486" s="81">
        <f t="shared" si="82"/>
        <v>2.3259999999999999E-2</v>
      </c>
      <c r="K486" s="82">
        <v>0</v>
      </c>
      <c r="L486" s="82" t="s">
        <v>2188</v>
      </c>
      <c r="M486" s="18">
        <v>45869</v>
      </c>
      <c r="N486" s="83">
        <v>31</v>
      </c>
      <c r="O486" s="331">
        <v>45868</v>
      </c>
      <c r="P486" s="83">
        <f t="shared" si="86"/>
        <v>31</v>
      </c>
      <c r="Q486" s="83">
        <v>2025</v>
      </c>
      <c r="R486" s="39" t="str">
        <f t="shared" si="83"/>
        <v>Sim</v>
      </c>
      <c r="S486" s="84">
        <f t="shared" si="84"/>
        <v>2.3259999999999999E-2</v>
      </c>
      <c r="T486" s="85">
        <f t="shared" si="85"/>
        <v>0</v>
      </c>
      <c r="U486" s="86"/>
    </row>
    <row r="487" spans="1:21" s="58" customFormat="1" ht="37.5" customHeight="1" x14ac:dyDescent="0.35">
      <c r="A487" s="428" t="s">
        <v>557</v>
      </c>
      <c r="B487" s="310" t="s">
        <v>1012</v>
      </c>
      <c r="C487" s="20">
        <v>2029541997</v>
      </c>
      <c r="D487" s="539" t="s">
        <v>1412</v>
      </c>
      <c r="E487" s="22" t="s">
        <v>1687</v>
      </c>
      <c r="F487" s="87" t="str">
        <f t="shared" si="81"/>
        <v>P62-PPGMII-P62-PAR-2029541997-0133/2025</v>
      </c>
      <c r="G487" s="97" t="s">
        <v>777</v>
      </c>
      <c r="H487" s="89" t="s">
        <v>778</v>
      </c>
      <c r="I487" s="340">
        <v>27.309000000000001</v>
      </c>
      <c r="J487" s="90">
        <f t="shared" si="82"/>
        <v>2.7309E-2</v>
      </c>
      <c r="K487" s="91">
        <v>0</v>
      </c>
      <c r="L487" s="82" t="s">
        <v>2188</v>
      </c>
      <c r="M487" s="18">
        <v>45869</v>
      </c>
      <c r="N487" s="83">
        <v>31</v>
      </c>
      <c r="O487" s="331">
        <v>45868</v>
      </c>
      <c r="P487" s="83">
        <f t="shared" si="86"/>
        <v>31</v>
      </c>
      <c r="Q487" s="92">
        <v>2025</v>
      </c>
      <c r="R487" s="93" t="str">
        <f t="shared" si="83"/>
        <v>Sim</v>
      </c>
      <c r="S487" s="94">
        <f t="shared" si="84"/>
        <v>2.7309E-2</v>
      </c>
      <c r="T487" s="95">
        <f t="shared" si="85"/>
        <v>0</v>
      </c>
      <c r="U487" s="96"/>
    </row>
    <row r="488" spans="1:21" s="58" customFormat="1" ht="37.5" customHeight="1" x14ac:dyDescent="0.35">
      <c r="A488" s="428" t="s">
        <v>557</v>
      </c>
      <c r="B488" s="310" t="s">
        <v>1012</v>
      </c>
      <c r="C488" s="20">
        <v>2029541997</v>
      </c>
      <c r="D488" s="539" t="s">
        <v>1412</v>
      </c>
      <c r="E488" s="22" t="s">
        <v>1688</v>
      </c>
      <c r="F488" s="2" t="str">
        <f t="shared" si="81"/>
        <v>P62-PPGMII-P62-PAR-2029541997-0133/2025</v>
      </c>
      <c r="G488" s="98" t="s">
        <v>777</v>
      </c>
      <c r="H488" s="80" t="s">
        <v>778</v>
      </c>
      <c r="I488" s="340">
        <v>72.227999999999994</v>
      </c>
      <c r="J488" s="81">
        <f t="shared" si="82"/>
        <v>7.2228000000000001E-2</v>
      </c>
      <c r="K488" s="82">
        <v>0</v>
      </c>
      <c r="L488" s="82" t="s">
        <v>2188</v>
      </c>
      <c r="M488" s="18">
        <v>45869</v>
      </c>
      <c r="N488" s="83">
        <v>31</v>
      </c>
      <c r="O488" s="331">
        <v>45868</v>
      </c>
      <c r="P488" s="83">
        <f t="shared" si="86"/>
        <v>31</v>
      </c>
      <c r="Q488" s="83">
        <v>2025</v>
      </c>
      <c r="R488" s="39" t="str">
        <f t="shared" si="83"/>
        <v>Sim</v>
      </c>
      <c r="S488" s="84">
        <f t="shared" si="84"/>
        <v>7.2228000000000001E-2</v>
      </c>
      <c r="T488" s="85">
        <f t="shared" si="85"/>
        <v>0</v>
      </c>
      <c r="U488" s="86"/>
    </row>
    <row r="489" spans="1:21" s="58" customFormat="1" ht="37.5" customHeight="1" x14ac:dyDescent="0.35">
      <c r="A489" s="428" t="s">
        <v>557</v>
      </c>
      <c r="B489" s="310" t="s">
        <v>1012</v>
      </c>
      <c r="C489" s="20">
        <v>2026292682</v>
      </c>
      <c r="D489" s="539" t="s">
        <v>1412</v>
      </c>
      <c r="E489" s="22" t="s">
        <v>1689</v>
      </c>
      <c r="F489" s="87" t="str">
        <f t="shared" si="81"/>
        <v>P62-PPGMII-P62-PAR-2026292682-0133/2025</v>
      </c>
      <c r="G489" s="97" t="s">
        <v>777</v>
      </c>
      <c r="H489" s="89" t="s">
        <v>778</v>
      </c>
      <c r="I489" s="340">
        <v>18.257999999999999</v>
      </c>
      <c r="J489" s="90">
        <f t="shared" si="82"/>
        <v>1.8258E-2</v>
      </c>
      <c r="K489" s="91">
        <v>0</v>
      </c>
      <c r="L489" s="82" t="s">
        <v>2188</v>
      </c>
      <c r="M489" s="18">
        <v>45869</v>
      </c>
      <c r="N489" s="83">
        <v>31</v>
      </c>
      <c r="O489" s="331">
        <v>45868</v>
      </c>
      <c r="P489" s="83">
        <f t="shared" si="86"/>
        <v>31</v>
      </c>
      <c r="Q489" s="92">
        <v>2025</v>
      </c>
      <c r="R489" s="93" t="str">
        <f t="shared" si="83"/>
        <v>Sim</v>
      </c>
      <c r="S489" s="94">
        <f t="shared" si="84"/>
        <v>1.8258E-2</v>
      </c>
      <c r="T489" s="95">
        <f t="shared" si="85"/>
        <v>0</v>
      </c>
      <c r="U489" s="96"/>
    </row>
    <row r="490" spans="1:21" s="58" customFormat="1" ht="37.5" customHeight="1" x14ac:dyDescent="0.35">
      <c r="A490" s="428" t="s">
        <v>557</v>
      </c>
      <c r="B490" s="310" t="s">
        <v>2050</v>
      </c>
      <c r="C490" s="20"/>
      <c r="D490" s="539" t="s">
        <v>1908</v>
      </c>
      <c r="E490" s="22" t="s">
        <v>562</v>
      </c>
      <c r="F490" s="2" t="str">
        <f t="shared" si="81"/>
        <v>P62-PPGMII-P62-CAM--1177P/2024</v>
      </c>
      <c r="G490" s="98" t="s">
        <v>777</v>
      </c>
      <c r="H490" s="80" t="s">
        <v>778</v>
      </c>
      <c r="I490" s="340">
        <v>99.759999999999991</v>
      </c>
      <c r="J490" s="81">
        <f t="shared" si="82"/>
        <v>9.9759999999999988E-2</v>
      </c>
      <c r="K490" s="82">
        <v>0</v>
      </c>
      <c r="L490" s="82" t="s">
        <v>2188</v>
      </c>
      <c r="M490" s="18">
        <v>45869</v>
      </c>
      <c r="N490" s="83">
        <v>31</v>
      </c>
      <c r="O490" s="331">
        <v>45868</v>
      </c>
      <c r="P490" s="83">
        <f t="shared" si="86"/>
        <v>31</v>
      </c>
      <c r="Q490" s="104">
        <v>2025</v>
      </c>
      <c r="R490" s="105" t="str">
        <f t="shared" si="83"/>
        <v>Sim</v>
      </c>
      <c r="S490" s="106">
        <f t="shared" si="84"/>
        <v>9.9759999999999988E-2</v>
      </c>
      <c r="T490" s="107">
        <f t="shared" si="85"/>
        <v>0</v>
      </c>
      <c r="U490" s="108"/>
    </row>
    <row r="491" spans="1:21" s="58" customFormat="1" ht="37.5" customHeight="1" x14ac:dyDescent="0.35">
      <c r="A491" s="428" t="s">
        <v>281</v>
      </c>
      <c r="B491" s="310" t="s">
        <v>1012</v>
      </c>
      <c r="C491" s="20"/>
      <c r="D491" s="539" t="s">
        <v>1414</v>
      </c>
      <c r="E491" s="22" t="s">
        <v>665</v>
      </c>
      <c r="F491" s="87" t="str">
        <f t="shared" si="81"/>
        <v>P54-PPGMII-P62-PAR--0350/2025</v>
      </c>
      <c r="G491" s="97" t="s">
        <v>777</v>
      </c>
      <c r="H491" s="89" t="s">
        <v>778</v>
      </c>
      <c r="I491" s="340">
        <v>60.6</v>
      </c>
      <c r="J491" s="90">
        <f t="shared" si="82"/>
        <v>6.0600000000000001E-2</v>
      </c>
      <c r="K491" s="91">
        <v>0</v>
      </c>
      <c r="L491" s="82" t="s">
        <v>2188</v>
      </c>
      <c r="M491" s="18">
        <v>45869</v>
      </c>
      <c r="N491" s="83">
        <v>31</v>
      </c>
      <c r="O491" s="331">
        <v>45868</v>
      </c>
      <c r="P491" s="83">
        <f t="shared" si="86"/>
        <v>31</v>
      </c>
      <c r="Q491" s="92">
        <v>2025</v>
      </c>
      <c r="R491" s="39" t="str">
        <f t="shared" si="83"/>
        <v>Sim</v>
      </c>
      <c r="S491" s="84">
        <f t="shared" si="84"/>
        <v>6.0600000000000001E-2</v>
      </c>
      <c r="T491" s="85">
        <f t="shared" si="85"/>
        <v>0</v>
      </c>
      <c r="U491" s="86"/>
    </row>
    <row r="492" spans="1:21" s="58" customFormat="1" ht="37.5" customHeight="1" x14ac:dyDescent="0.35">
      <c r="A492" s="428" t="s">
        <v>281</v>
      </c>
      <c r="B492" s="310" t="s">
        <v>1012</v>
      </c>
      <c r="C492" s="20">
        <v>2029611496</v>
      </c>
      <c r="D492" s="539" t="s">
        <v>1414</v>
      </c>
      <c r="E492" s="22" t="s">
        <v>1078</v>
      </c>
      <c r="F492" s="87" t="str">
        <f t="shared" si="81"/>
        <v>P54-PPGMII-P62-PAR-2029611496-0350/2025</v>
      </c>
      <c r="G492" s="97" t="s">
        <v>777</v>
      </c>
      <c r="H492" s="89" t="s">
        <v>778</v>
      </c>
      <c r="I492" s="340">
        <v>11.56</v>
      </c>
      <c r="J492" s="81">
        <f t="shared" si="82"/>
        <v>1.1560000000000001E-2</v>
      </c>
      <c r="K492" s="82">
        <v>0</v>
      </c>
      <c r="L492" s="82" t="s">
        <v>2188</v>
      </c>
      <c r="M492" s="18">
        <v>45869</v>
      </c>
      <c r="N492" s="83">
        <v>31</v>
      </c>
      <c r="O492" s="331">
        <v>45868</v>
      </c>
      <c r="P492" s="83">
        <f t="shared" si="86"/>
        <v>31</v>
      </c>
      <c r="Q492" s="92">
        <v>2025</v>
      </c>
      <c r="R492" s="93" t="str">
        <f t="shared" si="83"/>
        <v>Sim</v>
      </c>
      <c r="S492" s="94">
        <f t="shared" si="84"/>
        <v>1.1560000000000001E-2</v>
      </c>
      <c r="T492" s="95">
        <f t="shared" si="85"/>
        <v>0</v>
      </c>
      <c r="U492" s="96"/>
    </row>
    <row r="493" spans="1:21" s="58" customFormat="1" ht="37.5" customHeight="1" x14ac:dyDescent="0.35">
      <c r="A493" s="428" t="s">
        <v>557</v>
      </c>
      <c r="B493" s="310" t="s">
        <v>1012</v>
      </c>
      <c r="C493" s="20">
        <v>2029611496</v>
      </c>
      <c r="D493" s="539" t="s">
        <v>1416</v>
      </c>
      <c r="E493" s="22" t="s">
        <v>1013</v>
      </c>
      <c r="F493" s="2" t="str">
        <f t="shared" si="81"/>
        <v>P62-PPGMII-P62-PAR-2029611496-1132P/2024</v>
      </c>
      <c r="G493" s="98" t="s">
        <v>777</v>
      </c>
      <c r="H493" s="80" t="s">
        <v>778</v>
      </c>
      <c r="I493" s="340">
        <v>44</v>
      </c>
      <c r="J493" s="81">
        <f t="shared" si="82"/>
        <v>4.3999999999999997E-2</v>
      </c>
      <c r="K493" s="82">
        <v>0</v>
      </c>
      <c r="L493" s="82" t="s">
        <v>2188</v>
      </c>
      <c r="M493" s="18">
        <v>45869</v>
      </c>
      <c r="N493" s="83">
        <v>31</v>
      </c>
      <c r="O493" s="331">
        <v>45868</v>
      </c>
      <c r="P493" s="83">
        <f t="shared" si="86"/>
        <v>31</v>
      </c>
      <c r="Q493" s="83">
        <v>2025</v>
      </c>
      <c r="R493" s="39" t="str">
        <f t="shared" si="83"/>
        <v>Sim</v>
      </c>
      <c r="S493" s="84">
        <f t="shared" si="84"/>
        <v>4.3999999999999997E-2</v>
      </c>
      <c r="T493" s="85">
        <f t="shared" si="85"/>
        <v>0</v>
      </c>
      <c r="U493" s="86"/>
    </row>
    <row r="494" spans="1:21" s="58" customFormat="1" ht="37.5" customHeight="1" x14ac:dyDescent="0.35">
      <c r="A494" s="428" t="s">
        <v>557</v>
      </c>
      <c r="B494" s="310" t="s">
        <v>1012</v>
      </c>
      <c r="C494" s="20">
        <v>2029611496</v>
      </c>
      <c r="D494" s="539" t="s">
        <v>1416</v>
      </c>
      <c r="E494" s="22" t="s">
        <v>1014</v>
      </c>
      <c r="F494" s="87" t="str">
        <f t="shared" si="81"/>
        <v>P62-PPGMII-P62-PAR-2029611496-1132P/2024</v>
      </c>
      <c r="G494" s="97" t="s">
        <v>777</v>
      </c>
      <c r="H494" s="89" t="s">
        <v>778</v>
      </c>
      <c r="I494" s="340">
        <v>40</v>
      </c>
      <c r="J494" s="90">
        <f t="shared" si="82"/>
        <v>0.04</v>
      </c>
      <c r="K494" s="91">
        <v>0</v>
      </c>
      <c r="L494" s="82" t="s">
        <v>2188</v>
      </c>
      <c r="M494" s="18">
        <v>45869</v>
      </c>
      <c r="N494" s="83">
        <v>31</v>
      </c>
      <c r="O494" s="331">
        <v>45868</v>
      </c>
      <c r="P494" s="83">
        <f t="shared" si="86"/>
        <v>31</v>
      </c>
      <c r="Q494" s="92">
        <v>2025</v>
      </c>
      <c r="R494" s="93" t="str">
        <f t="shared" si="83"/>
        <v>Sim</v>
      </c>
      <c r="S494" s="94">
        <f t="shared" si="84"/>
        <v>0.04</v>
      </c>
      <c r="T494" s="95">
        <f t="shared" si="85"/>
        <v>0</v>
      </c>
      <c r="U494" s="96"/>
    </row>
    <row r="495" spans="1:21" s="58" customFormat="1" ht="37.5" customHeight="1" x14ac:dyDescent="0.35">
      <c r="A495" s="428" t="s">
        <v>557</v>
      </c>
      <c r="B495" s="310" t="s">
        <v>1012</v>
      </c>
      <c r="C495" s="20">
        <v>2029611496</v>
      </c>
      <c r="D495" s="539" t="s">
        <v>1416</v>
      </c>
      <c r="E495" s="22" t="s">
        <v>1015</v>
      </c>
      <c r="F495" s="2" t="str">
        <f t="shared" si="81"/>
        <v>P62-PPGMII-P62-PAR-2029611496-1132P/2024</v>
      </c>
      <c r="G495" s="98" t="s">
        <v>777</v>
      </c>
      <c r="H495" s="80" t="s">
        <v>778</v>
      </c>
      <c r="I495" s="340">
        <v>3506.7400000000002</v>
      </c>
      <c r="J495" s="81">
        <f t="shared" si="82"/>
        <v>3.5067400000000002</v>
      </c>
      <c r="K495" s="82">
        <v>0</v>
      </c>
      <c r="L495" s="82" t="s">
        <v>2188</v>
      </c>
      <c r="M495" s="18">
        <v>45869</v>
      </c>
      <c r="N495" s="83">
        <v>31</v>
      </c>
      <c r="O495" s="331">
        <v>45868</v>
      </c>
      <c r="P495" s="83">
        <f t="shared" si="86"/>
        <v>31</v>
      </c>
      <c r="Q495" s="83">
        <v>2025</v>
      </c>
      <c r="R495" s="39" t="str">
        <f t="shared" si="83"/>
        <v>Sim</v>
      </c>
      <c r="S495" s="84">
        <f t="shared" si="84"/>
        <v>3.5067400000000002</v>
      </c>
      <c r="T495" s="85">
        <f t="shared" si="85"/>
        <v>0</v>
      </c>
      <c r="U495" s="86"/>
    </row>
    <row r="496" spans="1:21" s="58" customFormat="1" ht="37.5" customHeight="1" x14ac:dyDescent="0.35">
      <c r="A496" s="428" t="s">
        <v>557</v>
      </c>
      <c r="B496" s="310" t="s">
        <v>1012</v>
      </c>
      <c r="C496" s="20">
        <v>2029611496</v>
      </c>
      <c r="D496" s="539" t="s">
        <v>1416</v>
      </c>
      <c r="E496" s="22" t="s">
        <v>1016</v>
      </c>
      <c r="F496" s="87" t="str">
        <f t="shared" si="81"/>
        <v>P62-PPGMII-P62-PAR-2029611496-1132P/2024</v>
      </c>
      <c r="G496" s="97" t="s">
        <v>777</v>
      </c>
      <c r="H496" s="89" t="s">
        <v>778</v>
      </c>
      <c r="I496" s="340">
        <v>560.50900000000001</v>
      </c>
      <c r="J496" s="90">
        <f t="shared" si="82"/>
        <v>0.56050900000000003</v>
      </c>
      <c r="K496" s="91">
        <v>0</v>
      </c>
      <c r="L496" s="82" t="s">
        <v>2188</v>
      </c>
      <c r="M496" s="18">
        <v>45869</v>
      </c>
      <c r="N496" s="83">
        <v>31</v>
      </c>
      <c r="O496" s="331">
        <v>45868</v>
      </c>
      <c r="P496" s="83">
        <f t="shared" si="86"/>
        <v>31</v>
      </c>
      <c r="Q496" s="92">
        <v>2025</v>
      </c>
      <c r="R496" s="93" t="str">
        <f t="shared" si="83"/>
        <v>Sim</v>
      </c>
      <c r="S496" s="94">
        <f t="shared" si="84"/>
        <v>0.56050900000000003</v>
      </c>
      <c r="T496" s="95">
        <f t="shared" si="85"/>
        <v>0</v>
      </c>
      <c r="U496" s="96"/>
    </row>
    <row r="497" spans="1:21" s="58" customFormat="1" ht="37.5" customHeight="1" x14ac:dyDescent="0.35">
      <c r="A497" s="428" t="s">
        <v>557</v>
      </c>
      <c r="B497" s="310" t="s">
        <v>1012</v>
      </c>
      <c r="C497" s="20">
        <v>2028936731</v>
      </c>
      <c r="D497" s="539" t="s">
        <v>1416</v>
      </c>
      <c r="E497" s="22" t="s">
        <v>1017</v>
      </c>
      <c r="F497" s="2" t="str">
        <f t="shared" si="81"/>
        <v>P62-PPGMII-P62-PAR-2028936731-1132P/2024</v>
      </c>
      <c r="G497" s="98" t="s">
        <v>777</v>
      </c>
      <c r="H497" s="80" t="s">
        <v>778</v>
      </c>
      <c r="I497" s="340">
        <v>2.72</v>
      </c>
      <c r="J497" s="81">
        <f t="shared" si="82"/>
        <v>2.7200000000000002E-3</v>
      </c>
      <c r="K497" s="82">
        <v>0</v>
      </c>
      <c r="L497" s="82" t="s">
        <v>2188</v>
      </c>
      <c r="M497" s="18">
        <v>45869</v>
      </c>
      <c r="N497" s="83">
        <v>31</v>
      </c>
      <c r="O497" s="331">
        <v>45868</v>
      </c>
      <c r="P497" s="83">
        <f t="shared" si="86"/>
        <v>31</v>
      </c>
      <c r="Q497" s="83">
        <v>2025</v>
      </c>
      <c r="R497" s="39" t="str">
        <f t="shared" si="83"/>
        <v>Sim</v>
      </c>
      <c r="S497" s="84">
        <f t="shared" si="84"/>
        <v>2.7200000000000002E-3</v>
      </c>
      <c r="T497" s="85">
        <f t="shared" si="85"/>
        <v>0</v>
      </c>
      <c r="U497" s="86"/>
    </row>
    <row r="498" spans="1:21" s="58" customFormat="1" ht="37.5" customHeight="1" x14ac:dyDescent="0.35">
      <c r="A498" s="428" t="s">
        <v>557</v>
      </c>
      <c r="B498" s="310" t="s">
        <v>1012</v>
      </c>
      <c r="C498" s="20">
        <v>2029612109</v>
      </c>
      <c r="D498" s="539" t="s">
        <v>1417</v>
      </c>
      <c r="E498" s="22" t="s">
        <v>721</v>
      </c>
      <c r="F498" s="87" t="str">
        <f t="shared" si="81"/>
        <v>P62-PPGMII-P62-PAR-2029612109-0506/2025</v>
      </c>
      <c r="G498" s="97" t="s">
        <v>777</v>
      </c>
      <c r="H498" s="89" t="s">
        <v>778</v>
      </c>
      <c r="I498" s="340">
        <v>107.81</v>
      </c>
      <c r="J498" s="90">
        <f t="shared" si="82"/>
        <v>0.10781</v>
      </c>
      <c r="K498" s="91">
        <v>0</v>
      </c>
      <c r="L498" s="82" t="s">
        <v>2188</v>
      </c>
      <c r="M498" s="18">
        <v>45869</v>
      </c>
      <c r="N498" s="83">
        <v>31</v>
      </c>
      <c r="O498" s="331">
        <v>45868</v>
      </c>
      <c r="P498" s="83">
        <f t="shared" si="86"/>
        <v>31</v>
      </c>
      <c r="Q498" s="83">
        <v>2025</v>
      </c>
      <c r="R498" s="39" t="str">
        <f t="shared" si="83"/>
        <v>Sim</v>
      </c>
      <c r="S498" s="84">
        <f t="shared" si="84"/>
        <v>0.10781</v>
      </c>
      <c r="T498" s="85">
        <f t="shared" si="85"/>
        <v>0</v>
      </c>
      <c r="U498" s="86"/>
    </row>
    <row r="499" spans="1:21" s="58" customFormat="1" ht="37.5" customHeight="1" x14ac:dyDescent="0.35">
      <c r="A499" s="428" t="s">
        <v>557</v>
      </c>
      <c r="B499" s="310" t="s">
        <v>1012</v>
      </c>
      <c r="C499" s="20">
        <v>2029612109</v>
      </c>
      <c r="D499" s="539" t="s">
        <v>1417</v>
      </c>
      <c r="E499" s="22" t="s">
        <v>1690</v>
      </c>
      <c r="F499" s="87" t="str">
        <f t="shared" si="81"/>
        <v>P62-PPGMII-P62-PAR-2029612109-0506/2025</v>
      </c>
      <c r="G499" s="97" t="s">
        <v>777</v>
      </c>
      <c r="H499" s="89" t="s">
        <v>778</v>
      </c>
      <c r="I499" s="340">
        <v>17.7</v>
      </c>
      <c r="J499" s="90">
        <f t="shared" si="82"/>
        <v>1.77E-2</v>
      </c>
      <c r="K499" s="91">
        <v>0</v>
      </c>
      <c r="L499" s="82" t="s">
        <v>2188</v>
      </c>
      <c r="M499" s="18">
        <v>45869</v>
      </c>
      <c r="N499" s="83">
        <v>31</v>
      </c>
      <c r="O499" s="331">
        <v>45868</v>
      </c>
      <c r="P499" s="83">
        <f t="shared" si="86"/>
        <v>31</v>
      </c>
      <c r="Q499" s="92">
        <v>2025</v>
      </c>
      <c r="R499" s="93" t="str">
        <f t="shared" si="83"/>
        <v>Sim</v>
      </c>
      <c r="S499" s="94">
        <f t="shared" si="84"/>
        <v>1.77E-2</v>
      </c>
      <c r="T499" s="95">
        <f t="shared" si="85"/>
        <v>0</v>
      </c>
      <c r="U499" s="96"/>
    </row>
    <row r="500" spans="1:21" s="58" customFormat="1" ht="37.5" customHeight="1" x14ac:dyDescent="0.35">
      <c r="A500" s="428" t="s">
        <v>557</v>
      </c>
      <c r="B500" s="310" t="s">
        <v>1012</v>
      </c>
      <c r="C500" s="20">
        <v>2029612109</v>
      </c>
      <c r="D500" s="539" t="s">
        <v>1418</v>
      </c>
      <c r="E500" s="22" t="s">
        <v>724</v>
      </c>
      <c r="F500" s="2" t="str">
        <f t="shared" si="81"/>
        <v>P62-PPGMII-P62-PAR-2029612109-1140P/2024</v>
      </c>
      <c r="G500" s="98" t="s">
        <v>777</v>
      </c>
      <c r="H500" s="80" t="s">
        <v>778</v>
      </c>
      <c r="I500" s="340">
        <v>47.2</v>
      </c>
      <c r="J500" s="81">
        <f t="shared" si="82"/>
        <v>4.7200000000000006E-2</v>
      </c>
      <c r="K500" s="82">
        <v>0</v>
      </c>
      <c r="L500" s="82" t="s">
        <v>2188</v>
      </c>
      <c r="M500" s="18">
        <v>45869</v>
      </c>
      <c r="N500" s="83">
        <v>31</v>
      </c>
      <c r="O500" s="331">
        <v>45868</v>
      </c>
      <c r="P500" s="83">
        <f t="shared" si="86"/>
        <v>31</v>
      </c>
      <c r="Q500" s="83">
        <v>2025</v>
      </c>
      <c r="R500" s="39" t="str">
        <f t="shared" si="83"/>
        <v>Sim</v>
      </c>
      <c r="S500" s="84">
        <f t="shared" si="84"/>
        <v>4.7200000000000006E-2</v>
      </c>
      <c r="T500" s="85">
        <f t="shared" si="85"/>
        <v>0</v>
      </c>
      <c r="U500" s="86"/>
    </row>
    <row r="501" spans="1:21" s="58" customFormat="1" ht="37.5" customHeight="1" x14ac:dyDescent="0.35">
      <c r="A501" s="428" t="s">
        <v>557</v>
      </c>
      <c r="B501" s="310" t="s">
        <v>1012</v>
      </c>
      <c r="C501" s="20">
        <v>2027658255</v>
      </c>
      <c r="D501" s="539" t="s">
        <v>1418</v>
      </c>
      <c r="E501" s="22" t="s">
        <v>726</v>
      </c>
      <c r="F501" s="87" t="str">
        <f t="shared" si="81"/>
        <v>P62-PPGMII-P62-PAR-2027658255-1140P/2024</v>
      </c>
      <c r="G501" s="97" t="s">
        <v>777</v>
      </c>
      <c r="H501" s="89" t="s">
        <v>778</v>
      </c>
      <c r="I501" s="340">
        <v>117.03</v>
      </c>
      <c r="J501" s="90">
        <f t="shared" si="82"/>
        <v>0.11703</v>
      </c>
      <c r="K501" s="91">
        <v>0</v>
      </c>
      <c r="L501" s="82" t="s">
        <v>2188</v>
      </c>
      <c r="M501" s="18">
        <v>45869</v>
      </c>
      <c r="N501" s="83">
        <v>31</v>
      </c>
      <c r="O501" s="331">
        <v>45868</v>
      </c>
      <c r="P501" s="83">
        <f t="shared" si="86"/>
        <v>31</v>
      </c>
      <c r="Q501" s="92">
        <v>2025</v>
      </c>
      <c r="R501" s="93" t="str">
        <f t="shared" si="83"/>
        <v>Sim</v>
      </c>
      <c r="S501" s="94">
        <f t="shared" si="84"/>
        <v>0.11703</v>
      </c>
      <c r="T501" s="95">
        <f t="shared" si="85"/>
        <v>0</v>
      </c>
      <c r="U501" s="96"/>
    </row>
    <row r="502" spans="1:21" s="58" customFormat="1" ht="37.5" customHeight="1" x14ac:dyDescent="0.35">
      <c r="A502" s="428" t="s">
        <v>557</v>
      </c>
      <c r="B502" s="310" t="s">
        <v>1012</v>
      </c>
      <c r="C502" s="20"/>
      <c r="D502" s="539" t="s">
        <v>1419</v>
      </c>
      <c r="E502" s="22" t="s">
        <v>728</v>
      </c>
      <c r="F502" s="2" t="str">
        <f t="shared" si="81"/>
        <v>P62-PPGMII-P62-PAR--0595/2025</v>
      </c>
      <c r="G502" s="98" t="s">
        <v>777</v>
      </c>
      <c r="H502" s="80" t="s">
        <v>778</v>
      </c>
      <c r="I502" s="340">
        <v>22.52</v>
      </c>
      <c r="J502" s="81">
        <f t="shared" si="82"/>
        <v>2.2519999999999998E-2</v>
      </c>
      <c r="K502" s="82">
        <v>0</v>
      </c>
      <c r="L502" s="82" t="s">
        <v>2188</v>
      </c>
      <c r="M502" s="18">
        <v>45869</v>
      </c>
      <c r="N502" s="83">
        <v>31</v>
      </c>
      <c r="O502" s="331">
        <v>45868</v>
      </c>
      <c r="P502" s="83">
        <f t="shared" si="86"/>
        <v>31</v>
      </c>
      <c r="Q502" s="83">
        <v>2025</v>
      </c>
      <c r="R502" s="39" t="str">
        <f t="shared" si="83"/>
        <v>Sim</v>
      </c>
      <c r="S502" s="84">
        <f t="shared" si="84"/>
        <v>2.2519999999999998E-2</v>
      </c>
      <c r="T502" s="85">
        <f t="shared" si="85"/>
        <v>0</v>
      </c>
      <c r="U502" s="86"/>
    </row>
    <row r="503" spans="1:21" s="58" customFormat="1" ht="37.5" customHeight="1" x14ac:dyDescent="0.35">
      <c r="A503" s="428" t="s">
        <v>557</v>
      </c>
      <c r="B503" s="310" t="s">
        <v>1012</v>
      </c>
      <c r="C503" s="20"/>
      <c r="D503" s="539" t="s">
        <v>1419</v>
      </c>
      <c r="E503" s="22" t="s">
        <v>1691</v>
      </c>
      <c r="F503" s="87" t="str">
        <f t="shared" si="81"/>
        <v>P62-PPGMII-P62-PAR--0595/2025</v>
      </c>
      <c r="G503" s="97" t="s">
        <v>777</v>
      </c>
      <c r="H503" s="89" t="s">
        <v>778</v>
      </c>
      <c r="I503" s="340">
        <v>40.206000000000003</v>
      </c>
      <c r="J503" s="90">
        <f t="shared" si="82"/>
        <v>4.0206000000000006E-2</v>
      </c>
      <c r="K503" s="91">
        <v>0</v>
      </c>
      <c r="L503" s="82" t="s">
        <v>2188</v>
      </c>
      <c r="M503" s="18">
        <v>45869</v>
      </c>
      <c r="N503" s="83">
        <v>31</v>
      </c>
      <c r="O503" s="331">
        <v>45868</v>
      </c>
      <c r="P503" s="83">
        <f t="shared" si="86"/>
        <v>31</v>
      </c>
      <c r="Q503" s="92">
        <v>2025</v>
      </c>
      <c r="R503" s="93" t="str">
        <f t="shared" si="83"/>
        <v>Sim</v>
      </c>
      <c r="S503" s="94">
        <f t="shared" si="84"/>
        <v>4.0206000000000006E-2</v>
      </c>
      <c r="T503" s="95">
        <f t="shared" si="85"/>
        <v>0</v>
      </c>
      <c r="U503" s="96"/>
    </row>
    <row r="504" spans="1:21" s="58" customFormat="1" ht="37.5" customHeight="1" x14ac:dyDescent="0.35">
      <c r="A504" s="428" t="s">
        <v>557</v>
      </c>
      <c r="B504" s="310" t="s">
        <v>1012</v>
      </c>
      <c r="C504" s="20"/>
      <c r="D504" s="539" t="s">
        <v>1420</v>
      </c>
      <c r="E504" s="22" t="s">
        <v>1159</v>
      </c>
      <c r="F504" s="2" t="str">
        <f t="shared" si="81"/>
        <v>P62-PPGMII-P62-PAR--0738/2025</v>
      </c>
      <c r="G504" s="98" t="s">
        <v>777</v>
      </c>
      <c r="H504" s="80" t="s">
        <v>778</v>
      </c>
      <c r="I504" s="340">
        <v>20.12</v>
      </c>
      <c r="J504" s="81">
        <f t="shared" si="82"/>
        <v>2.0120000000000002E-2</v>
      </c>
      <c r="K504" s="82">
        <v>0</v>
      </c>
      <c r="L504" s="82" t="s">
        <v>2188</v>
      </c>
      <c r="M504" s="18">
        <v>45869</v>
      </c>
      <c r="N504" s="83">
        <v>31</v>
      </c>
      <c r="O504" s="331">
        <v>45868</v>
      </c>
      <c r="P504" s="83">
        <f t="shared" si="86"/>
        <v>31</v>
      </c>
      <c r="Q504" s="104">
        <v>2025</v>
      </c>
      <c r="R504" s="105" t="str">
        <f t="shared" si="83"/>
        <v>Sim</v>
      </c>
      <c r="S504" s="106">
        <f t="shared" si="84"/>
        <v>2.0120000000000002E-2</v>
      </c>
      <c r="T504" s="107">
        <f t="shared" si="85"/>
        <v>0</v>
      </c>
      <c r="U504" s="108"/>
    </row>
    <row r="505" spans="1:21" s="58" customFormat="1" ht="37.5" customHeight="1" x14ac:dyDescent="0.35">
      <c r="A505" s="428" t="s">
        <v>557</v>
      </c>
      <c r="B505" s="310" t="s">
        <v>1012</v>
      </c>
      <c r="C505" s="20">
        <v>2029130426</v>
      </c>
      <c r="D505" s="539" t="s">
        <v>1420</v>
      </c>
      <c r="E505" s="22" t="s">
        <v>1162</v>
      </c>
      <c r="F505" s="87" t="str">
        <f t="shared" si="81"/>
        <v>P62-PPGMII-P62-PAR-2029130426-0738/2025</v>
      </c>
      <c r="G505" s="97" t="s">
        <v>777</v>
      </c>
      <c r="H505" s="89" t="s">
        <v>778</v>
      </c>
      <c r="I505" s="340">
        <v>88.06</v>
      </c>
      <c r="J505" s="90">
        <f t="shared" si="82"/>
        <v>8.8059999999999999E-2</v>
      </c>
      <c r="K505" s="91">
        <v>0</v>
      </c>
      <c r="L505" s="82" t="s">
        <v>2188</v>
      </c>
      <c r="M505" s="18">
        <v>45869</v>
      </c>
      <c r="N505" s="83">
        <v>31</v>
      </c>
      <c r="O505" s="331">
        <v>45868</v>
      </c>
      <c r="P505" s="83">
        <f t="shared" si="86"/>
        <v>31</v>
      </c>
      <c r="Q505" s="92">
        <v>2025</v>
      </c>
      <c r="R505" s="93" t="str">
        <f t="shared" si="83"/>
        <v>Sim</v>
      </c>
      <c r="S505" s="94">
        <f t="shared" si="84"/>
        <v>8.8059999999999999E-2</v>
      </c>
      <c r="T505" s="95">
        <f t="shared" si="85"/>
        <v>0</v>
      </c>
      <c r="U505" s="96"/>
    </row>
    <row r="506" spans="1:21" s="58" customFormat="1" ht="37.5" customHeight="1" x14ac:dyDescent="0.35">
      <c r="A506" s="428" t="s">
        <v>557</v>
      </c>
      <c r="B506" s="310" t="s">
        <v>1012</v>
      </c>
      <c r="C506" s="20">
        <v>2029130426</v>
      </c>
      <c r="D506" s="539" t="s">
        <v>1421</v>
      </c>
      <c r="E506" s="22" t="s">
        <v>732</v>
      </c>
      <c r="F506" s="87" t="str">
        <f t="shared" si="81"/>
        <v>P62-PPGMII-P62-PAR-2029130426-0740/2025</v>
      </c>
      <c r="G506" s="97" t="s">
        <v>777</v>
      </c>
      <c r="H506" s="89" t="s">
        <v>778</v>
      </c>
      <c r="I506" s="340">
        <v>29.57</v>
      </c>
      <c r="J506" s="90">
        <f t="shared" si="82"/>
        <v>2.9569999999999999E-2</v>
      </c>
      <c r="K506" s="91">
        <v>0</v>
      </c>
      <c r="L506" s="82" t="s">
        <v>2188</v>
      </c>
      <c r="M506" s="18">
        <v>45869</v>
      </c>
      <c r="N506" s="83">
        <v>31</v>
      </c>
      <c r="O506" s="331">
        <v>45868</v>
      </c>
      <c r="P506" s="83">
        <f t="shared" si="86"/>
        <v>31</v>
      </c>
      <c r="Q506" s="92">
        <v>2025</v>
      </c>
      <c r="R506" s="93" t="str">
        <f t="shared" si="83"/>
        <v>Sim</v>
      </c>
      <c r="S506" s="94">
        <f t="shared" si="84"/>
        <v>2.9569999999999999E-2</v>
      </c>
      <c r="T506" s="95">
        <f t="shared" si="85"/>
        <v>0</v>
      </c>
      <c r="U506" s="96"/>
    </row>
    <row r="507" spans="1:21" s="58" customFormat="1" ht="37.5" customHeight="1" x14ac:dyDescent="0.35">
      <c r="A507" s="428" t="s">
        <v>557</v>
      </c>
      <c r="B507" s="310" t="s">
        <v>1012</v>
      </c>
      <c r="C507" s="20">
        <v>2023206580</v>
      </c>
      <c r="D507" s="539" t="s">
        <v>1421</v>
      </c>
      <c r="E507" s="22" t="s">
        <v>734</v>
      </c>
      <c r="F507" s="2" t="str">
        <f t="shared" si="81"/>
        <v>P62-PPGMII-P62-PAR-2023206580-0740/2025</v>
      </c>
      <c r="G507" s="98" t="s">
        <v>777</v>
      </c>
      <c r="H507" s="80" t="s">
        <v>778</v>
      </c>
      <c r="I507" s="340">
        <v>13.6</v>
      </c>
      <c r="J507" s="81">
        <f t="shared" si="82"/>
        <v>1.3599999999999999E-2</v>
      </c>
      <c r="K507" s="82">
        <v>0</v>
      </c>
      <c r="L507" s="82" t="s">
        <v>2188</v>
      </c>
      <c r="M507" s="18">
        <v>45869</v>
      </c>
      <c r="N507" s="83">
        <v>31</v>
      </c>
      <c r="O507" s="331">
        <v>45868</v>
      </c>
      <c r="P507" s="83">
        <f t="shared" si="86"/>
        <v>31</v>
      </c>
      <c r="Q507" s="83">
        <v>2025</v>
      </c>
      <c r="R507" s="39" t="str">
        <f t="shared" si="83"/>
        <v>Sim</v>
      </c>
      <c r="S507" s="84">
        <f t="shared" si="84"/>
        <v>1.3599999999999999E-2</v>
      </c>
      <c r="T507" s="85">
        <f t="shared" si="85"/>
        <v>0</v>
      </c>
      <c r="U507" s="86"/>
    </row>
    <row r="508" spans="1:21" s="58" customFormat="1" ht="37.5" customHeight="1" x14ac:dyDescent="0.35">
      <c r="A508" s="428" t="s">
        <v>281</v>
      </c>
      <c r="B508" s="310" t="s">
        <v>1012</v>
      </c>
      <c r="C508" s="20">
        <v>2028664950</v>
      </c>
      <c r="D508" s="539" t="s">
        <v>1424</v>
      </c>
      <c r="E508" s="22" t="s">
        <v>1695</v>
      </c>
      <c r="F508" s="87" t="str">
        <f t="shared" si="81"/>
        <v>P54-PPGMII-P62-PAR-2028664950-0216P/2025</v>
      </c>
      <c r="G508" s="97" t="s">
        <v>777</v>
      </c>
      <c r="H508" s="89" t="s">
        <v>778</v>
      </c>
      <c r="I508" s="340">
        <v>45.8</v>
      </c>
      <c r="J508" s="90">
        <f t="shared" si="82"/>
        <v>4.58E-2</v>
      </c>
      <c r="K508" s="91">
        <v>0</v>
      </c>
      <c r="L508" s="82" t="s">
        <v>2188</v>
      </c>
      <c r="M508" s="18">
        <v>45869</v>
      </c>
      <c r="N508" s="83">
        <v>31</v>
      </c>
      <c r="O508" s="15">
        <v>45870</v>
      </c>
      <c r="P508" s="83">
        <f t="shared" si="86"/>
        <v>31</v>
      </c>
      <c r="Q508" s="92">
        <v>2025</v>
      </c>
      <c r="R508" s="93" t="str">
        <f t="shared" si="83"/>
        <v>Sim</v>
      </c>
      <c r="S508" s="94">
        <f t="shared" si="84"/>
        <v>4.58E-2</v>
      </c>
      <c r="T508" s="95">
        <f t="shared" si="85"/>
        <v>0</v>
      </c>
      <c r="U508" s="96"/>
    </row>
    <row r="509" spans="1:21" s="58" customFormat="1" ht="37.5" customHeight="1" x14ac:dyDescent="0.35">
      <c r="A509" s="428" t="s">
        <v>281</v>
      </c>
      <c r="B509" s="310" t="s">
        <v>1012</v>
      </c>
      <c r="C509" s="20">
        <v>2028664950</v>
      </c>
      <c r="D509" s="539" t="s">
        <v>1424</v>
      </c>
      <c r="E509" s="22" t="s">
        <v>1054</v>
      </c>
      <c r="F509" s="2" t="str">
        <f t="shared" si="81"/>
        <v>P54-PPGMII-P62-PAR-2028664950-0216P/2025</v>
      </c>
      <c r="G509" s="98" t="s">
        <v>777</v>
      </c>
      <c r="H509" s="80" t="s">
        <v>778</v>
      </c>
      <c r="I509" s="340">
        <v>13.6</v>
      </c>
      <c r="J509" s="81">
        <f t="shared" si="82"/>
        <v>1.3599999999999999E-2</v>
      </c>
      <c r="K509" s="82">
        <v>0</v>
      </c>
      <c r="L509" s="82" t="s">
        <v>2188</v>
      </c>
      <c r="M509" s="18">
        <v>45869</v>
      </c>
      <c r="N509" s="83">
        <v>31</v>
      </c>
      <c r="O509" s="15">
        <v>45870</v>
      </c>
      <c r="P509" s="83">
        <f t="shared" si="86"/>
        <v>31</v>
      </c>
      <c r="Q509" s="83">
        <v>2025</v>
      </c>
      <c r="R509" s="39" t="str">
        <f t="shared" si="83"/>
        <v>Sim</v>
      </c>
      <c r="S509" s="84">
        <f t="shared" si="84"/>
        <v>1.3599999999999999E-2</v>
      </c>
      <c r="T509" s="85">
        <f t="shared" si="85"/>
        <v>0</v>
      </c>
      <c r="U509" s="86"/>
    </row>
    <row r="510" spans="1:21" s="58" customFormat="1" ht="37.5" customHeight="1" x14ac:dyDescent="0.35">
      <c r="A510" s="428" t="s">
        <v>557</v>
      </c>
      <c r="B510" s="310" t="s">
        <v>1012</v>
      </c>
      <c r="C510" s="20">
        <v>2028664950</v>
      </c>
      <c r="D510" s="539" t="s">
        <v>1425</v>
      </c>
      <c r="E510" s="22" t="s">
        <v>736</v>
      </c>
      <c r="F510" s="87" t="str">
        <f t="shared" si="81"/>
        <v>P62-PPGMII-P62-PAR-2028664950-0747/2025</v>
      </c>
      <c r="G510" s="97" t="s">
        <v>777</v>
      </c>
      <c r="H510" s="89" t="s">
        <v>778</v>
      </c>
      <c r="I510" s="340">
        <v>3.6</v>
      </c>
      <c r="J510" s="90">
        <f t="shared" si="82"/>
        <v>3.5999999999999999E-3</v>
      </c>
      <c r="K510" s="91">
        <v>0</v>
      </c>
      <c r="L510" s="82" t="s">
        <v>2188</v>
      </c>
      <c r="M510" s="18">
        <v>45869</v>
      </c>
      <c r="N510" s="83">
        <v>31</v>
      </c>
      <c r="O510" s="331">
        <v>45868</v>
      </c>
      <c r="P510" s="83">
        <f t="shared" si="86"/>
        <v>31</v>
      </c>
      <c r="Q510" s="92">
        <v>2025</v>
      </c>
      <c r="R510" s="93" t="str">
        <f t="shared" si="83"/>
        <v>Sim</v>
      </c>
      <c r="S510" s="94">
        <f t="shared" si="84"/>
        <v>3.5999999999999999E-3</v>
      </c>
      <c r="T510" s="95">
        <f t="shared" si="85"/>
        <v>0</v>
      </c>
      <c r="U510" s="96"/>
    </row>
    <row r="511" spans="1:21" s="58" customFormat="1" ht="37.5" customHeight="1" x14ac:dyDescent="0.35">
      <c r="A511" s="428" t="s">
        <v>557</v>
      </c>
      <c r="B511" s="310" t="s">
        <v>1012</v>
      </c>
      <c r="C511" s="20">
        <v>2029625223</v>
      </c>
      <c r="D511" s="539" t="s">
        <v>1425</v>
      </c>
      <c r="E511" s="22" t="s">
        <v>738</v>
      </c>
      <c r="F511" s="2" t="str">
        <f t="shared" si="81"/>
        <v>P62-PPGMII-P62-PAR-2029625223-0747/2025</v>
      </c>
      <c r="G511" s="98" t="s">
        <v>777</v>
      </c>
      <c r="H511" s="80" t="s">
        <v>778</v>
      </c>
      <c r="I511" s="340">
        <v>20.981000000000002</v>
      </c>
      <c r="J511" s="81">
        <f t="shared" si="82"/>
        <v>2.0981000000000003E-2</v>
      </c>
      <c r="K511" s="82">
        <v>0</v>
      </c>
      <c r="L511" s="82" t="s">
        <v>2188</v>
      </c>
      <c r="M511" s="18">
        <v>45869</v>
      </c>
      <c r="N511" s="83">
        <v>31</v>
      </c>
      <c r="O511" s="331">
        <v>45868</v>
      </c>
      <c r="P511" s="83">
        <f t="shared" si="86"/>
        <v>31</v>
      </c>
      <c r="Q511" s="104">
        <v>2025</v>
      </c>
      <c r="R511" s="105" t="str">
        <f t="shared" si="83"/>
        <v>Sim</v>
      </c>
      <c r="S511" s="106">
        <f t="shared" si="84"/>
        <v>2.0981000000000003E-2</v>
      </c>
      <c r="T511" s="107">
        <f t="shared" si="85"/>
        <v>0</v>
      </c>
      <c r="U511" s="108"/>
    </row>
    <row r="512" spans="1:21" s="58" customFormat="1" ht="37.5" customHeight="1" x14ac:dyDescent="0.35">
      <c r="A512" s="428" t="s">
        <v>557</v>
      </c>
      <c r="B512" s="310" t="s">
        <v>1012</v>
      </c>
      <c r="C512" s="20"/>
      <c r="D512" s="539" t="s">
        <v>1428</v>
      </c>
      <c r="E512" s="22" t="s">
        <v>1170</v>
      </c>
      <c r="F512" s="87" t="str">
        <f t="shared" si="81"/>
        <v>P62-PPGMII-P62-PAR--0756/2025</v>
      </c>
      <c r="G512" s="97" t="s">
        <v>777</v>
      </c>
      <c r="H512" s="89" t="s">
        <v>778</v>
      </c>
      <c r="I512" s="340">
        <v>10.9</v>
      </c>
      <c r="J512" s="90">
        <f t="shared" si="82"/>
        <v>1.09E-2</v>
      </c>
      <c r="K512" s="91">
        <v>0</v>
      </c>
      <c r="L512" s="82" t="s">
        <v>2188</v>
      </c>
      <c r="M512" s="18">
        <v>45869</v>
      </c>
      <c r="N512" s="83">
        <v>31</v>
      </c>
      <c r="O512" s="331">
        <v>45868</v>
      </c>
      <c r="P512" s="83">
        <f t="shared" si="86"/>
        <v>31</v>
      </c>
      <c r="Q512" s="92">
        <v>2025</v>
      </c>
      <c r="R512" s="93" t="str">
        <f t="shared" si="83"/>
        <v>Sim</v>
      </c>
      <c r="S512" s="94">
        <f t="shared" si="84"/>
        <v>1.09E-2</v>
      </c>
      <c r="T512" s="95">
        <f t="shared" si="85"/>
        <v>0</v>
      </c>
      <c r="U512" s="96"/>
    </row>
    <row r="513" spans="1:21" s="58" customFormat="1" ht="37.5" customHeight="1" x14ac:dyDescent="0.35">
      <c r="A513" s="428" t="s">
        <v>557</v>
      </c>
      <c r="B513" s="310" t="s">
        <v>1012</v>
      </c>
      <c r="C513" s="20">
        <v>2028716881</v>
      </c>
      <c r="D513" s="539" t="s">
        <v>1428</v>
      </c>
      <c r="E513" s="22" t="s">
        <v>1174</v>
      </c>
      <c r="F513" s="87" t="str">
        <f t="shared" si="81"/>
        <v>P62-PPGMII-P62-PAR-2028716881-0756/2025</v>
      </c>
      <c r="G513" s="97" t="s">
        <v>777</v>
      </c>
      <c r="H513" s="89" t="s">
        <v>778</v>
      </c>
      <c r="I513" s="340">
        <v>130.94</v>
      </c>
      <c r="J513" s="90">
        <f t="shared" si="82"/>
        <v>0.13094</v>
      </c>
      <c r="K513" s="91">
        <v>0</v>
      </c>
      <c r="L513" s="82" t="s">
        <v>2188</v>
      </c>
      <c r="M513" s="18">
        <v>45869</v>
      </c>
      <c r="N513" s="83">
        <v>31</v>
      </c>
      <c r="O513" s="331">
        <v>45868</v>
      </c>
      <c r="P513" s="83">
        <f t="shared" si="86"/>
        <v>31</v>
      </c>
      <c r="Q513" s="92">
        <v>2025</v>
      </c>
      <c r="R513" s="93" t="str">
        <f t="shared" si="83"/>
        <v>Sim</v>
      </c>
      <c r="S513" s="94">
        <f t="shared" si="84"/>
        <v>0.13094</v>
      </c>
      <c r="T513" s="95">
        <f t="shared" si="85"/>
        <v>0</v>
      </c>
      <c r="U513" s="96"/>
    </row>
    <row r="514" spans="1:21" s="58" customFormat="1" ht="37.5" customHeight="1" x14ac:dyDescent="0.35">
      <c r="A514" s="428" t="s">
        <v>557</v>
      </c>
      <c r="B514" s="310" t="s">
        <v>1012</v>
      </c>
      <c r="C514" s="20">
        <v>2028716881</v>
      </c>
      <c r="D514" s="539" t="s">
        <v>1428</v>
      </c>
      <c r="E514" s="22" t="s">
        <v>1704</v>
      </c>
      <c r="F514" s="2" t="str">
        <f t="shared" si="81"/>
        <v>P62-PPGMII-P62-PAR-2028716881-0756/2025</v>
      </c>
      <c r="G514" s="98" t="s">
        <v>777</v>
      </c>
      <c r="H514" s="80" t="s">
        <v>778</v>
      </c>
      <c r="I514" s="340">
        <v>10.638</v>
      </c>
      <c r="J514" s="81">
        <f t="shared" si="82"/>
        <v>1.0638E-2</v>
      </c>
      <c r="K514" s="82">
        <v>0</v>
      </c>
      <c r="L514" s="82" t="s">
        <v>2188</v>
      </c>
      <c r="M514" s="18">
        <v>45869</v>
      </c>
      <c r="N514" s="83">
        <v>31</v>
      </c>
      <c r="O514" s="331">
        <v>45868</v>
      </c>
      <c r="P514" s="83">
        <f t="shared" si="86"/>
        <v>31</v>
      </c>
      <c r="Q514" s="83">
        <v>2025</v>
      </c>
      <c r="R514" s="39" t="str">
        <f t="shared" si="83"/>
        <v>Sim</v>
      </c>
      <c r="S514" s="84">
        <f t="shared" si="84"/>
        <v>1.0638E-2</v>
      </c>
      <c r="T514" s="85">
        <f t="shared" si="85"/>
        <v>0</v>
      </c>
      <c r="U514" s="86"/>
    </row>
    <row r="515" spans="1:21" s="58" customFormat="1" ht="37.5" customHeight="1" x14ac:dyDescent="0.35">
      <c r="A515" s="428" t="s">
        <v>81</v>
      </c>
      <c r="B515" s="310" t="s">
        <v>1011</v>
      </c>
      <c r="C515" s="20">
        <v>2029267541</v>
      </c>
      <c r="D515" s="539" t="s">
        <v>1429</v>
      </c>
      <c r="E515" s="22" t="s">
        <v>170</v>
      </c>
      <c r="F515" s="87" t="str">
        <f t="shared" si="81"/>
        <v>P31-PPGMII-P31-CAM-2029267541-1575/2024</v>
      </c>
      <c r="G515" s="97" t="s">
        <v>777</v>
      </c>
      <c r="H515" s="89" t="s">
        <v>778</v>
      </c>
      <c r="I515" s="23">
        <v>19.2</v>
      </c>
      <c r="J515" s="90">
        <f t="shared" si="82"/>
        <v>1.9199999999999998E-2</v>
      </c>
      <c r="K515" s="91">
        <v>0</v>
      </c>
      <c r="L515" s="82" t="s">
        <v>2188</v>
      </c>
      <c r="M515" s="18">
        <v>45869</v>
      </c>
      <c r="N515" s="83">
        <v>31</v>
      </c>
      <c r="O515" s="331">
        <v>45868</v>
      </c>
      <c r="P515" s="83">
        <f t="shared" si="86"/>
        <v>31</v>
      </c>
      <c r="Q515" s="92">
        <v>2025</v>
      </c>
      <c r="R515" s="93" t="str">
        <f t="shared" si="83"/>
        <v>Sim</v>
      </c>
      <c r="S515" s="94">
        <f t="shared" si="84"/>
        <v>1.9199999999999998E-2</v>
      </c>
      <c r="T515" s="95">
        <f t="shared" si="85"/>
        <v>0</v>
      </c>
      <c r="U515" s="96"/>
    </row>
    <row r="516" spans="1:21" s="58" customFormat="1" ht="37.5" customHeight="1" x14ac:dyDescent="0.3">
      <c r="A516" s="428" t="s">
        <v>81</v>
      </c>
      <c r="B516" s="310" t="s">
        <v>1011</v>
      </c>
      <c r="C516" s="509"/>
      <c r="D516" s="539" t="s">
        <v>1909</v>
      </c>
      <c r="E516" s="48" t="s">
        <v>269</v>
      </c>
      <c r="F516" s="2" t="str">
        <f t="shared" si="81"/>
        <v>P31-PPGMII-P31-CAM--1386/2024</v>
      </c>
      <c r="G516" s="98" t="s">
        <v>777</v>
      </c>
      <c r="H516" s="80" t="s">
        <v>778</v>
      </c>
      <c r="I516" s="23">
        <v>142.03700000000001</v>
      </c>
      <c r="J516" s="81">
        <f t="shared" si="82"/>
        <v>0.142037</v>
      </c>
      <c r="K516" s="82">
        <v>0</v>
      </c>
      <c r="L516" s="82" t="s">
        <v>2188</v>
      </c>
      <c r="M516" s="18">
        <v>45869</v>
      </c>
      <c r="N516" s="83">
        <v>31</v>
      </c>
      <c r="O516" s="331">
        <v>45868</v>
      </c>
      <c r="P516" s="83">
        <f t="shared" si="86"/>
        <v>31</v>
      </c>
      <c r="Q516" s="83">
        <v>2025</v>
      </c>
      <c r="R516" s="39" t="str">
        <f t="shared" si="83"/>
        <v>Sim</v>
      </c>
      <c r="S516" s="84">
        <f t="shared" si="84"/>
        <v>0.142037</v>
      </c>
      <c r="T516" s="85">
        <f t="shared" si="85"/>
        <v>0</v>
      </c>
      <c r="U516" s="86"/>
    </row>
    <row r="517" spans="1:21" s="58" customFormat="1" ht="37.5" customHeight="1" x14ac:dyDescent="0.3">
      <c r="A517" s="428" t="s">
        <v>557</v>
      </c>
      <c r="B517" s="310" t="s">
        <v>1012</v>
      </c>
      <c r="C517" s="509"/>
      <c r="D517" s="539" t="s">
        <v>1436</v>
      </c>
      <c r="E517" s="48" t="s">
        <v>1088</v>
      </c>
      <c r="F517" s="87" t="str">
        <f t="shared" si="81"/>
        <v>P62-PPGMII-P62-PAR--0500/2025</v>
      </c>
      <c r="G517" s="97" t="s">
        <v>777</v>
      </c>
      <c r="H517" s="89" t="s">
        <v>778</v>
      </c>
      <c r="I517" s="23">
        <v>4.17</v>
      </c>
      <c r="J517" s="90">
        <f t="shared" si="82"/>
        <v>4.1700000000000001E-3</v>
      </c>
      <c r="K517" s="91">
        <v>0</v>
      </c>
      <c r="L517" s="82" t="s">
        <v>2188</v>
      </c>
      <c r="M517" s="18">
        <v>45869</v>
      </c>
      <c r="N517" s="83">
        <v>31</v>
      </c>
      <c r="O517" s="331">
        <v>45868</v>
      </c>
      <c r="P517" s="83">
        <f t="shared" si="86"/>
        <v>31</v>
      </c>
      <c r="Q517" s="92">
        <v>2025</v>
      </c>
      <c r="R517" s="93" t="str">
        <f t="shared" si="83"/>
        <v>Sim</v>
      </c>
      <c r="S517" s="94">
        <f t="shared" si="84"/>
        <v>4.1700000000000001E-3</v>
      </c>
      <c r="T517" s="95">
        <f t="shared" si="85"/>
        <v>0</v>
      </c>
      <c r="U517" s="96"/>
    </row>
    <row r="518" spans="1:21" s="58" customFormat="1" ht="37.5" customHeight="1" x14ac:dyDescent="0.3">
      <c r="A518" s="428" t="s">
        <v>557</v>
      </c>
      <c r="B518" s="310" t="s">
        <v>1012</v>
      </c>
      <c r="C518" s="509"/>
      <c r="D518" s="539" t="s">
        <v>1436</v>
      </c>
      <c r="E518" s="48" t="s">
        <v>1707</v>
      </c>
      <c r="F518" s="2" t="str">
        <f t="shared" si="81"/>
        <v>P62-PPGMII-P62-PAR--0500/2025</v>
      </c>
      <c r="G518" s="98" t="s">
        <v>777</v>
      </c>
      <c r="H518" s="80" t="s">
        <v>778</v>
      </c>
      <c r="I518" s="340">
        <v>39.564999999999998</v>
      </c>
      <c r="J518" s="81">
        <f t="shared" si="82"/>
        <v>3.9564999999999996E-2</v>
      </c>
      <c r="K518" s="82">
        <v>0</v>
      </c>
      <c r="L518" s="82" t="s">
        <v>2188</v>
      </c>
      <c r="M518" s="18">
        <v>45869</v>
      </c>
      <c r="N518" s="83">
        <v>31</v>
      </c>
      <c r="O518" s="331">
        <v>45868</v>
      </c>
      <c r="P518" s="83">
        <f t="shared" si="86"/>
        <v>31</v>
      </c>
      <c r="Q518" s="104">
        <v>2025</v>
      </c>
      <c r="R518" s="105" t="str">
        <f t="shared" si="83"/>
        <v>Sim</v>
      </c>
      <c r="S518" s="106">
        <f t="shared" si="84"/>
        <v>3.9564999999999996E-2</v>
      </c>
      <c r="T518" s="107">
        <f t="shared" si="85"/>
        <v>0</v>
      </c>
      <c r="U518" s="108"/>
    </row>
    <row r="519" spans="1:21" s="58" customFormat="1" ht="37.5" customHeight="1" x14ac:dyDescent="0.35">
      <c r="A519" s="428" t="s">
        <v>557</v>
      </c>
      <c r="B519" s="310" t="s">
        <v>1012</v>
      </c>
      <c r="C519" s="13">
        <v>2027784962</v>
      </c>
      <c r="D519" s="539" t="s">
        <v>1436</v>
      </c>
      <c r="E519" s="48" t="s">
        <v>1091</v>
      </c>
      <c r="F519" s="87" t="str">
        <f t="shared" si="81"/>
        <v>P62-PPGMII-P62-PAR-2027784962-0500/2025</v>
      </c>
      <c r="G519" s="97" t="s">
        <v>777</v>
      </c>
      <c r="H519" s="89" t="s">
        <v>778</v>
      </c>
      <c r="I519" s="340">
        <v>22.52</v>
      </c>
      <c r="J519" s="90">
        <f t="shared" si="82"/>
        <v>2.2519999999999998E-2</v>
      </c>
      <c r="K519" s="91">
        <v>0</v>
      </c>
      <c r="L519" s="82" t="s">
        <v>2188</v>
      </c>
      <c r="M519" s="18">
        <v>45869</v>
      </c>
      <c r="N519" s="83">
        <v>31</v>
      </c>
      <c r="O519" s="331">
        <v>45868</v>
      </c>
      <c r="P519" s="83">
        <f t="shared" si="86"/>
        <v>31</v>
      </c>
      <c r="Q519" s="92">
        <v>2025</v>
      </c>
      <c r="R519" s="93" t="str">
        <f t="shared" si="83"/>
        <v>Sim</v>
      </c>
      <c r="S519" s="94">
        <f t="shared" si="84"/>
        <v>2.2519999999999998E-2</v>
      </c>
      <c r="T519" s="95">
        <f t="shared" si="85"/>
        <v>0</v>
      </c>
      <c r="U519" s="96"/>
    </row>
    <row r="520" spans="1:21" s="58" customFormat="1" ht="37.5" customHeight="1" x14ac:dyDescent="0.3">
      <c r="A520" s="428" t="s">
        <v>557</v>
      </c>
      <c r="B520" s="310" t="s">
        <v>1012</v>
      </c>
      <c r="C520" s="509"/>
      <c r="D520" s="539" t="s">
        <v>1910</v>
      </c>
      <c r="E520" s="48" t="s">
        <v>1708</v>
      </c>
      <c r="F520" s="87" t="str">
        <f t="shared" si="81"/>
        <v>P62-PPGMII-P62-PAR--0504/2025</v>
      </c>
      <c r="G520" s="97" t="s">
        <v>777</v>
      </c>
      <c r="H520" s="89" t="s">
        <v>778</v>
      </c>
      <c r="I520" s="340">
        <v>14.69</v>
      </c>
      <c r="J520" s="90">
        <f t="shared" si="82"/>
        <v>1.469E-2</v>
      </c>
      <c r="K520" s="91">
        <v>0</v>
      </c>
      <c r="L520" s="82" t="s">
        <v>2188</v>
      </c>
      <c r="M520" s="18">
        <v>45869</v>
      </c>
      <c r="N520" s="83">
        <v>31</v>
      </c>
      <c r="O520" s="331">
        <v>45868</v>
      </c>
      <c r="P520" s="83">
        <f t="shared" si="86"/>
        <v>31</v>
      </c>
      <c r="Q520" s="92">
        <v>2025</v>
      </c>
      <c r="R520" s="93" t="str">
        <f t="shared" si="83"/>
        <v>Sim</v>
      </c>
      <c r="S520" s="94">
        <f t="shared" si="84"/>
        <v>1.469E-2</v>
      </c>
      <c r="T520" s="95">
        <f t="shared" si="85"/>
        <v>0</v>
      </c>
      <c r="U520" s="96"/>
    </row>
    <row r="521" spans="1:21" s="58" customFormat="1" ht="37.5" customHeight="1" x14ac:dyDescent="0.3">
      <c r="A521" s="428" t="s">
        <v>557</v>
      </c>
      <c r="B521" s="310" t="s">
        <v>1012</v>
      </c>
      <c r="C521" s="509"/>
      <c r="D521" s="539" t="s">
        <v>1910</v>
      </c>
      <c r="E521" s="48" t="s">
        <v>714</v>
      </c>
      <c r="F521" s="2" t="str">
        <f t="shared" si="81"/>
        <v>P62-PPGMII-P62-PAR--0504/2025</v>
      </c>
      <c r="G521" s="98" t="s">
        <v>777</v>
      </c>
      <c r="H521" s="80" t="s">
        <v>778</v>
      </c>
      <c r="I521" s="340">
        <v>0.9</v>
      </c>
      <c r="J521" s="81">
        <f t="shared" si="82"/>
        <v>8.9999999999999998E-4</v>
      </c>
      <c r="K521" s="82">
        <v>0</v>
      </c>
      <c r="L521" s="82" t="s">
        <v>2188</v>
      </c>
      <c r="M521" s="18">
        <v>45869</v>
      </c>
      <c r="N521" s="83">
        <v>31</v>
      </c>
      <c r="O521" s="331">
        <v>45868</v>
      </c>
      <c r="P521" s="83">
        <f t="shared" si="86"/>
        <v>31</v>
      </c>
      <c r="Q521" s="83">
        <v>2025</v>
      </c>
      <c r="R521" s="39" t="str">
        <f t="shared" si="83"/>
        <v>Sim</v>
      </c>
      <c r="S521" s="84">
        <f t="shared" si="84"/>
        <v>8.9999999999999998E-4</v>
      </c>
      <c r="T521" s="85">
        <f t="shared" si="85"/>
        <v>0</v>
      </c>
      <c r="U521" s="86"/>
    </row>
    <row r="522" spans="1:21" s="58" customFormat="1" ht="37.5" customHeight="1" x14ac:dyDescent="0.3">
      <c r="A522" s="428" t="s">
        <v>557</v>
      </c>
      <c r="B522" s="310" t="s">
        <v>1012</v>
      </c>
      <c r="C522" s="509"/>
      <c r="D522" s="539" t="s">
        <v>1437</v>
      </c>
      <c r="E522" s="48" t="s">
        <v>1102</v>
      </c>
      <c r="F522" s="87" t="str">
        <f t="shared" si="81"/>
        <v>P62-PPGMII-P62-PAR--0587/2025</v>
      </c>
      <c r="G522" s="97" t="s">
        <v>777</v>
      </c>
      <c r="H522" s="89" t="s">
        <v>778</v>
      </c>
      <c r="I522" s="340">
        <v>24.8</v>
      </c>
      <c r="J522" s="90">
        <f t="shared" si="82"/>
        <v>2.4799999999999999E-2</v>
      </c>
      <c r="K522" s="91">
        <v>0</v>
      </c>
      <c r="L522" s="82" t="s">
        <v>2188</v>
      </c>
      <c r="M522" s="18">
        <v>45869</v>
      </c>
      <c r="N522" s="83">
        <v>31</v>
      </c>
      <c r="O522" s="331">
        <v>45868</v>
      </c>
      <c r="P522" s="83">
        <f t="shared" si="86"/>
        <v>31</v>
      </c>
      <c r="Q522" s="92">
        <v>2025</v>
      </c>
      <c r="R522" s="93" t="str">
        <f t="shared" si="83"/>
        <v>Sim</v>
      </c>
      <c r="S522" s="94">
        <f t="shared" si="84"/>
        <v>2.4799999999999999E-2</v>
      </c>
      <c r="T522" s="95">
        <f t="shared" si="85"/>
        <v>0</v>
      </c>
      <c r="U522" s="96"/>
    </row>
    <row r="523" spans="1:21" s="58" customFormat="1" ht="37.5" customHeight="1" x14ac:dyDescent="0.35">
      <c r="A523" s="428" t="s">
        <v>557</v>
      </c>
      <c r="B523" s="310" t="s">
        <v>1012</v>
      </c>
      <c r="C523" s="337"/>
      <c r="D523" s="539" t="s">
        <v>1437</v>
      </c>
      <c r="E523" s="339" t="s">
        <v>1105</v>
      </c>
      <c r="F523" s="2" t="str">
        <f t="shared" si="81"/>
        <v>P62-PPGMII-P62-PAR--0587/2025</v>
      </c>
      <c r="G523" s="98" t="s">
        <v>777</v>
      </c>
      <c r="H523" s="80" t="s">
        <v>778</v>
      </c>
      <c r="I523" s="340">
        <v>5.3</v>
      </c>
      <c r="J523" s="81">
        <f t="shared" si="82"/>
        <v>5.3E-3</v>
      </c>
      <c r="K523" s="82">
        <v>0</v>
      </c>
      <c r="L523" s="82" t="s">
        <v>2188</v>
      </c>
      <c r="M523" s="18">
        <v>45869</v>
      </c>
      <c r="N523" s="83">
        <v>31</v>
      </c>
      <c r="O523" s="331">
        <v>45868</v>
      </c>
      <c r="P523" s="83">
        <f t="shared" si="86"/>
        <v>31</v>
      </c>
      <c r="Q523" s="83">
        <v>2025</v>
      </c>
      <c r="R523" s="39" t="str">
        <f t="shared" si="83"/>
        <v>Sim</v>
      </c>
      <c r="S523" s="84">
        <f t="shared" si="84"/>
        <v>5.3E-3</v>
      </c>
      <c r="T523" s="85">
        <f t="shared" si="85"/>
        <v>0</v>
      </c>
      <c r="U523" s="86"/>
    </row>
    <row r="524" spans="1:21" s="58" customFormat="1" ht="37.5" customHeight="1" x14ac:dyDescent="0.35">
      <c r="A524" s="428" t="s">
        <v>281</v>
      </c>
      <c r="B524" s="310" t="s">
        <v>1252</v>
      </c>
      <c r="C524" s="337"/>
      <c r="D524" s="539" t="s">
        <v>1710</v>
      </c>
      <c r="E524" s="339" t="s">
        <v>1711</v>
      </c>
      <c r="F524" s="87" t="str">
        <f t="shared" si="81"/>
        <v>P54-PPGMII-P54-CAM--0739/2025</v>
      </c>
      <c r="G524" s="97" t="s">
        <v>777</v>
      </c>
      <c r="H524" s="89" t="s">
        <v>778</v>
      </c>
      <c r="I524" s="340">
        <v>66.956000000000003</v>
      </c>
      <c r="J524" s="90">
        <f t="shared" si="82"/>
        <v>6.6956000000000002E-2</v>
      </c>
      <c r="K524" s="91">
        <v>0</v>
      </c>
      <c r="L524" s="82" t="s">
        <v>2188</v>
      </c>
      <c r="M524" s="18">
        <v>45869</v>
      </c>
      <c r="N524" s="83">
        <v>31</v>
      </c>
      <c r="O524" s="15">
        <v>45867</v>
      </c>
      <c r="P524" s="83">
        <f t="shared" si="86"/>
        <v>31</v>
      </c>
      <c r="Q524" s="92">
        <v>2025</v>
      </c>
      <c r="R524" s="93" t="str">
        <f t="shared" si="83"/>
        <v>Sim</v>
      </c>
      <c r="S524" s="94">
        <f t="shared" si="84"/>
        <v>6.6956000000000002E-2</v>
      </c>
      <c r="T524" s="95">
        <f t="shared" si="85"/>
        <v>0</v>
      </c>
      <c r="U524" s="96"/>
    </row>
    <row r="525" spans="1:21" s="58" customFormat="1" ht="37.5" customHeight="1" x14ac:dyDescent="0.35">
      <c r="A525" s="428" t="s">
        <v>557</v>
      </c>
      <c r="B525" s="310" t="s">
        <v>2050</v>
      </c>
      <c r="C525" s="337">
        <v>2028881150</v>
      </c>
      <c r="D525" s="539" t="s">
        <v>1438</v>
      </c>
      <c r="E525" s="339" t="s">
        <v>1709</v>
      </c>
      <c r="F525" s="2" t="str">
        <f t="shared" si="81"/>
        <v>P62-PPGMII-P62-CAM-2028881150-1176P/2024</v>
      </c>
      <c r="G525" s="98" t="s">
        <v>777</v>
      </c>
      <c r="H525" s="80" t="s">
        <v>778</v>
      </c>
      <c r="I525" s="340">
        <v>144.53100000000001</v>
      </c>
      <c r="J525" s="81">
        <f t="shared" si="82"/>
        <v>0.14453099999999999</v>
      </c>
      <c r="K525" s="82">
        <v>0</v>
      </c>
      <c r="L525" s="82" t="s">
        <v>2188</v>
      </c>
      <c r="M525" s="18">
        <v>45869</v>
      </c>
      <c r="N525" s="83">
        <v>31</v>
      </c>
      <c r="O525" s="341">
        <v>45870</v>
      </c>
      <c r="P525" s="83">
        <f t="shared" si="86"/>
        <v>31</v>
      </c>
      <c r="Q525" s="104">
        <v>2025</v>
      </c>
      <c r="R525" s="105" t="str">
        <f t="shared" si="83"/>
        <v>Sim</v>
      </c>
      <c r="S525" s="106">
        <f t="shared" si="84"/>
        <v>0.14453099999999999</v>
      </c>
      <c r="T525" s="107">
        <f t="shared" si="85"/>
        <v>0</v>
      </c>
      <c r="U525" s="108"/>
    </row>
    <row r="526" spans="1:21" s="58" customFormat="1" ht="37.5" customHeight="1" x14ac:dyDescent="0.35">
      <c r="A526" s="428" t="s">
        <v>557</v>
      </c>
      <c r="B526" s="310" t="s">
        <v>2050</v>
      </c>
      <c r="C526" s="337">
        <v>2028881150</v>
      </c>
      <c r="D526" s="539" t="s">
        <v>1438</v>
      </c>
      <c r="E526" s="339" t="s">
        <v>1214</v>
      </c>
      <c r="F526" s="87" t="str">
        <f t="shared" si="81"/>
        <v>P62-PPGMII-P62-CAM-2028881150-1176P/2024</v>
      </c>
      <c r="G526" s="97" t="s">
        <v>777</v>
      </c>
      <c r="H526" s="89" t="s">
        <v>778</v>
      </c>
      <c r="I526" s="340">
        <v>11.4</v>
      </c>
      <c r="J526" s="90">
        <f t="shared" si="82"/>
        <v>1.14E-2</v>
      </c>
      <c r="K526" s="91">
        <v>0</v>
      </c>
      <c r="L526" s="82" t="s">
        <v>2188</v>
      </c>
      <c r="M526" s="18">
        <v>45869</v>
      </c>
      <c r="N526" s="83">
        <v>31</v>
      </c>
      <c r="O526" s="341">
        <v>45870</v>
      </c>
      <c r="P526" s="83">
        <f t="shared" si="86"/>
        <v>31</v>
      </c>
      <c r="Q526" s="92">
        <v>2025</v>
      </c>
      <c r="R526" s="93" t="str">
        <f t="shared" si="83"/>
        <v>Sim</v>
      </c>
      <c r="S526" s="94">
        <f t="shared" si="84"/>
        <v>1.14E-2</v>
      </c>
      <c r="T526" s="95">
        <f t="shared" si="85"/>
        <v>0</v>
      </c>
      <c r="U526" s="96"/>
    </row>
    <row r="527" spans="1:21" s="58" customFormat="1" ht="37.5" customHeight="1" x14ac:dyDescent="0.35">
      <c r="A527" s="428" t="s">
        <v>81</v>
      </c>
      <c r="B527" s="310" t="s">
        <v>1011</v>
      </c>
      <c r="C527" s="337">
        <v>2028881150</v>
      </c>
      <c r="D527" s="539" t="s">
        <v>1439</v>
      </c>
      <c r="E527" s="339" t="s">
        <v>240</v>
      </c>
      <c r="F527" s="87" t="str">
        <f t="shared" si="81"/>
        <v>P31-PPGMII-P31-CAM-2028881150-1968/2024</v>
      </c>
      <c r="G527" s="97" t="s">
        <v>777</v>
      </c>
      <c r="H527" s="89" t="s">
        <v>778</v>
      </c>
      <c r="I527" s="340">
        <v>67.367999999999995</v>
      </c>
      <c r="J527" s="90">
        <f t="shared" si="82"/>
        <v>6.7367999999999997E-2</v>
      </c>
      <c r="K527" s="91">
        <v>0</v>
      </c>
      <c r="L527" s="82" t="s">
        <v>2188</v>
      </c>
      <c r="M527" s="18">
        <v>45869</v>
      </c>
      <c r="N527" s="83">
        <v>31</v>
      </c>
      <c r="O527" s="331">
        <v>45868</v>
      </c>
      <c r="P527" s="83">
        <f t="shared" si="86"/>
        <v>31</v>
      </c>
      <c r="Q527" s="92">
        <v>2025</v>
      </c>
      <c r="R527" s="93" t="str">
        <f t="shared" si="83"/>
        <v>Sim</v>
      </c>
      <c r="S527" s="94">
        <f t="shared" si="84"/>
        <v>6.7367999999999997E-2</v>
      </c>
      <c r="T527" s="95">
        <f t="shared" si="85"/>
        <v>0</v>
      </c>
      <c r="U527" s="96"/>
    </row>
    <row r="528" spans="1:21" s="58" customFormat="1" ht="37.5" customHeight="1" x14ac:dyDescent="0.35">
      <c r="A528" s="428" t="s">
        <v>81</v>
      </c>
      <c r="B528" s="310" t="s">
        <v>1011</v>
      </c>
      <c r="C528" s="337"/>
      <c r="D528" s="539" t="s">
        <v>1439</v>
      </c>
      <c r="E528" s="339" t="s">
        <v>253</v>
      </c>
      <c r="F528" s="2" t="str">
        <f t="shared" si="81"/>
        <v>P31-PPGMII-P31-CAM--1968/2024</v>
      </c>
      <c r="G528" s="98" t="s">
        <v>777</v>
      </c>
      <c r="H528" s="80" t="s">
        <v>778</v>
      </c>
      <c r="I528" s="340">
        <v>5.9</v>
      </c>
      <c r="J528" s="81">
        <f t="shared" si="82"/>
        <v>5.9000000000000007E-3</v>
      </c>
      <c r="K528" s="82">
        <v>0</v>
      </c>
      <c r="L528" s="82" t="s">
        <v>2188</v>
      </c>
      <c r="M528" s="18">
        <v>45869</v>
      </c>
      <c r="N528" s="83">
        <v>31</v>
      </c>
      <c r="O528" s="331">
        <v>45868</v>
      </c>
      <c r="P528" s="83">
        <f t="shared" si="86"/>
        <v>31</v>
      </c>
      <c r="Q528" s="83">
        <v>2025</v>
      </c>
      <c r="R528" s="39" t="str">
        <f t="shared" si="83"/>
        <v>Sim</v>
      </c>
      <c r="S528" s="84">
        <f t="shared" si="84"/>
        <v>5.9000000000000007E-3</v>
      </c>
      <c r="T528" s="85">
        <f t="shared" si="85"/>
        <v>0</v>
      </c>
      <c r="U528" s="86"/>
    </row>
    <row r="529" spans="1:21" s="58" customFormat="1" ht="37.5" customHeight="1" x14ac:dyDescent="0.35">
      <c r="A529" s="428" t="s">
        <v>557</v>
      </c>
      <c r="B529" s="310" t="s">
        <v>1012</v>
      </c>
      <c r="C529" s="337"/>
      <c r="D529" s="539" t="s">
        <v>1440</v>
      </c>
      <c r="E529" s="339" t="s">
        <v>1187</v>
      </c>
      <c r="F529" s="87" t="str">
        <f t="shared" si="81"/>
        <v>P62-PPGMII-P62-PAR--1137P/2024</v>
      </c>
      <c r="G529" s="97" t="s">
        <v>777</v>
      </c>
      <c r="H529" s="89" t="s">
        <v>778</v>
      </c>
      <c r="I529" s="340">
        <v>112.104</v>
      </c>
      <c r="J529" s="90">
        <f t="shared" si="82"/>
        <v>0.112104</v>
      </c>
      <c r="K529" s="91">
        <v>0</v>
      </c>
      <c r="L529" s="82" t="s">
        <v>2188</v>
      </c>
      <c r="M529" s="18">
        <v>45869</v>
      </c>
      <c r="N529" s="83">
        <v>31</v>
      </c>
      <c r="O529" s="331">
        <v>45868</v>
      </c>
      <c r="P529" s="83">
        <f t="shared" si="86"/>
        <v>31</v>
      </c>
      <c r="Q529" s="92">
        <v>2025</v>
      </c>
      <c r="R529" s="93" t="str">
        <f t="shared" si="83"/>
        <v>Sim</v>
      </c>
      <c r="S529" s="94">
        <f t="shared" si="84"/>
        <v>0.112104</v>
      </c>
      <c r="T529" s="95">
        <f t="shared" si="85"/>
        <v>0</v>
      </c>
      <c r="U529" s="96"/>
    </row>
    <row r="530" spans="1:21" s="58" customFormat="1" ht="37.5" customHeight="1" x14ac:dyDescent="0.35">
      <c r="A530" s="428" t="s">
        <v>557</v>
      </c>
      <c r="B530" s="310" t="s">
        <v>1012</v>
      </c>
      <c r="C530" s="337"/>
      <c r="D530" s="539" t="s">
        <v>1440</v>
      </c>
      <c r="E530" s="339" t="s">
        <v>1190</v>
      </c>
      <c r="F530" s="2" t="str">
        <f t="shared" si="81"/>
        <v>P62-PPGMII-P62-PAR--1137P/2024</v>
      </c>
      <c r="G530" s="98" t="s">
        <v>777</v>
      </c>
      <c r="H530" s="80" t="s">
        <v>778</v>
      </c>
      <c r="I530" s="340">
        <v>2.74</v>
      </c>
      <c r="J530" s="81">
        <f t="shared" si="82"/>
        <v>2.7400000000000002E-3</v>
      </c>
      <c r="K530" s="82">
        <v>0</v>
      </c>
      <c r="L530" s="82" t="s">
        <v>2188</v>
      </c>
      <c r="M530" s="18">
        <v>45869</v>
      </c>
      <c r="N530" s="83">
        <v>31</v>
      </c>
      <c r="O530" s="331">
        <v>45868</v>
      </c>
      <c r="P530" s="83">
        <f t="shared" si="86"/>
        <v>31</v>
      </c>
      <c r="Q530" s="83">
        <v>2025</v>
      </c>
      <c r="R530" s="39" t="str">
        <f t="shared" si="83"/>
        <v>Sim</v>
      </c>
      <c r="S530" s="84">
        <f t="shared" si="84"/>
        <v>2.7400000000000002E-3</v>
      </c>
      <c r="T530" s="85">
        <f t="shared" si="85"/>
        <v>0</v>
      </c>
      <c r="U530" s="86"/>
    </row>
    <row r="531" spans="1:21" s="58" customFormat="1" ht="37.5" customHeight="1" x14ac:dyDescent="0.35">
      <c r="A531" s="428" t="s">
        <v>880</v>
      </c>
      <c r="B531" s="310" t="s">
        <v>947</v>
      </c>
      <c r="C531" s="337">
        <v>2025608203</v>
      </c>
      <c r="D531" s="539" t="s">
        <v>1443</v>
      </c>
      <c r="E531" s="339" t="s">
        <v>949</v>
      </c>
      <c r="F531" s="87" t="str">
        <f t="shared" si="81"/>
        <v>P52-PPGM-ACOM-2025608203-1595P/2024</v>
      </c>
      <c r="G531" s="97" t="s">
        <v>777</v>
      </c>
      <c r="H531" s="89" t="s">
        <v>778</v>
      </c>
      <c r="I531" s="340">
        <v>97.417999999999992</v>
      </c>
      <c r="J531" s="90">
        <f t="shared" si="82"/>
        <v>9.7417999999999991E-2</v>
      </c>
      <c r="K531" s="91">
        <v>0</v>
      </c>
      <c r="L531" s="82" t="s">
        <v>2188</v>
      </c>
      <c r="M531" s="18">
        <v>45869</v>
      </c>
      <c r="N531" s="83">
        <v>31</v>
      </c>
      <c r="O531" s="331">
        <v>45870</v>
      </c>
      <c r="P531" s="83">
        <f t="shared" si="86"/>
        <v>31</v>
      </c>
      <c r="Q531" s="92">
        <v>2025</v>
      </c>
      <c r="R531" s="93" t="str">
        <f t="shared" si="83"/>
        <v>Sim</v>
      </c>
      <c r="S531" s="94">
        <f t="shared" si="84"/>
        <v>9.7417999999999991E-2</v>
      </c>
      <c r="T531" s="95">
        <f t="shared" si="85"/>
        <v>0</v>
      </c>
      <c r="U531" s="96"/>
    </row>
    <row r="532" spans="1:21" s="58" customFormat="1" ht="37.5" customHeight="1" x14ac:dyDescent="0.35">
      <c r="A532" s="428" t="s">
        <v>880</v>
      </c>
      <c r="B532" s="310" t="s">
        <v>947</v>
      </c>
      <c r="C532" s="337">
        <v>2025608203</v>
      </c>
      <c r="D532" s="539" t="s">
        <v>1443</v>
      </c>
      <c r="E532" s="339" t="s">
        <v>952</v>
      </c>
      <c r="F532" s="2" t="str">
        <f t="shared" si="81"/>
        <v>P52-PPGM-ACOM-2025608203-1595P/2024</v>
      </c>
      <c r="G532" s="98" t="s">
        <v>777</v>
      </c>
      <c r="H532" s="80" t="s">
        <v>778</v>
      </c>
      <c r="I532" s="340">
        <v>33.933999999999997</v>
      </c>
      <c r="J532" s="81">
        <f t="shared" si="82"/>
        <v>3.3933999999999999E-2</v>
      </c>
      <c r="K532" s="82">
        <v>0</v>
      </c>
      <c r="L532" s="82" t="s">
        <v>2188</v>
      </c>
      <c r="M532" s="18">
        <v>45869</v>
      </c>
      <c r="N532" s="83">
        <v>31</v>
      </c>
      <c r="O532" s="331">
        <v>45870</v>
      </c>
      <c r="P532" s="83">
        <f t="shared" si="86"/>
        <v>31</v>
      </c>
      <c r="Q532" s="83">
        <v>2025</v>
      </c>
      <c r="R532" s="39" t="str">
        <f t="shared" si="83"/>
        <v>Sim</v>
      </c>
      <c r="S532" s="84">
        <f t="shared" si="84"/>
        <v>3.3933999999999999E-2</v>
      </c>
      <c r="T532" s="85">
        <f t="shared" si="85"/>
        <v>0</v>
      </c>
      <c r="U532" s="86"/>
    </row>
    <row r="533" spans="1:21" s="58" customFormat="1" ht="37.5" customHeight="1" x14ac:dyDescent="0.35">
      <c r="A533" s="428" t="s">
        <v>880</v>
      </c>
      <c r="B533" s="392" t="s">
        <v>947</v>
      </c>
      <c r="C533" s="393">
        <v>2025608203</v>
      </c>
      <c r="D533" s="539" t="s">
        <v>1443</v>
      </c>
      <c r="E533" s="394" t="s">
        <v>953</v>
      </c>
      <c r="F533" s="87" t="str">
        <f t="shared" si="81"/>
        <v>P52-PPGM-ACOM-2025608203-1595P/2024</v>
      </c>
      <c r="G533" s="97" t="s">
        <v>777</v>
      </c>
      <c r="H533" s="89" t="s">
        <v>778</v>
      </c>
      <c r="I533" s="340">
        <v>14.64</v>
      </c>
      <c r="J533" s="90">
        <f t="shared" si="82"/>
        <v>1.464E-2</v>
      </c>
      <c r="K533" s="91">
        <v>0</v>
      </c>
      <c r="L533" s="82" t="s">
        <v>2188</v>
      </c>
      <c r="M533" s="18">
        <v>45869</v>
      </c>
      <c r="N533" s="83">
        <v>31</v>
      </c>
      <c r="O533" s="438">
        <v>45870</v>
      </c>
      <c r="P533" s="83">
        <f t="shared" si="86"/>
        <v>31</v>
      </c>
      <c r="Q533" s="83">
        <v>2025</v>
      </c>
      <c r="R533" s="39" t="str">
        <f t="shared" si="83"/>
        <v>Sim</v>
      </c>
      <c r="S533" s="84">
        <f t="shared" si="84"/>
        <v>1.464E-2</v>
      </c>
      <c r="T533" s="85">
        <f t="shared" si="85"/>
        <v>0</v>
      </c>
      <c r="U533" s="86"/>
    </row>
    <row r="534" spans="1:21" s="58" customFormat="1" ht="37.5" customHeight="1" x14ac:dyDescent="0.35">
      <c r="A534" s="428" t="s">
        <v>557</v>
      </c>
      <c r="B534" s="392" t="s">
        <v>1012</v>
      </c>
      <c r="C534" s="393">
        <v>2029258080</v>
      </c>
      <c r="D534" s="539" t="s">
        <v>1444</v>
      </c>
      <c r="E534" s="394" t="s">
        <v>661</v>
      </c>
      <c r="F534" s="87" t="str">
        <f t="shared" si="81"/>
        <v>P62-PPGMII-P62-PAR-2029258080-0348/2025</v>
      </c>
      <c r="G534" s="97" t="s">
        <v>777</v>
      </c>
      <c r="H534" s="89" t="s">
        <v>778</v>
      </c>
      <c r="I534" s="340">
        <v>1.94</v>
      </c>
      <c r="J534" s="90">
        <f t="shared" si="82"/>
        <v>1.9399999999999999E-3</v>
      </c>
      <c r="K534" s="91">
        <v>0</v>
      </c>
      <c r="L534" s="82" t="s">
        <v>2188</v>
      </c>
      <c r="M534" s="18">
        <v>45869</v>
      </c>
      <c r="N534" s="83">
        <v>31</v>
      </c>
      <c r="O534" s="438">
        <v>45870</v>
      </c>
      <c r="P534" s="83">
        <f t="shared" si="86"/>
        <v>31</v>
      </c>
      <c r="Q534" s="92">
        <v>2025</v>
      </c>
      <c r="R534" s="93" t="str">
        <f t="shared" si="83"/>
        <v>Sim</v>
      </c>
      <c r="S534" s="94">
        <f t="shared" si="84"/>
        <v>1.9399999999999999E-3</v>
      </c>
      <c r="T534" s="95">
        <f t="shared" si="85"/>
        <v>0</v>
      </c>
      <c r="U534" s="96"/>
    </row>
    <row r="535" spans="1:21" s="58" customFormat="1" ht="37.5" customHeight="1" x14ac:dyDescent="0.35">
      <c r="A535" s="428" t="s">
        <v>557</v>
      </c>
      <c r="B535" s="310" t="s">
        <v>1012</v>
      </c>
      <c r="C535" s="337"/>
      <c r="D535" s="539" t="s">
        <v>1450</v>
      </c>
      <c r="E535" s="339" t="s">
        <v>592</v>
      </c>
      <c r="F535" s="2" t="str">
        <f t="shared" si="81"/>
        <v>P62-PPGMII-P62-PAR--0161/2025</v>
      </c>
      <c r="G535" s="98" t="s">
        <v>777</v>
      </c>
      <c r="H535" s="80" t="s">
        <v>778</v>
      </c>
      <c r="I535" s="340">
        <v>13.941000000000001</v>
      </c>
      <c r="J535" s="81">
        <f t="shared" si="82"/>
        <v>1.3941E-2</v>
      </c>
      <c r="K535" s="82">
        <v>0</v>
      </c>
      <c r="L535" s="82" t="s">
        <v>2188</v>
      </c>
      <c r="M535" s="18">
        <v>45869</v>
      </c>
      <c r="N535" s="83">
        <v>31</v>
      </c>
      <c r="O535" s="331">
        <v>45870</v>
      </c>
      <c r="P535" s="83">
        <f t="shared" si="86"/>
        <v>31</v>
      </c>
      <c r="Q535" s="83">
        <v>2025</v>
      </c>
      <c r="R535" s="39" t="str">
        <f t="shared" si="83"/>
        <v>Sim</v>
      </c>
      <c r="S535" s="84">
        <f t="shared" si="84"/>
        <v>1.3941E-2</v>
      </c>
      <c r="T535" s="85">
        <f t="shared" si="85"/>
        <v>0</v>
      </c>
      <c r="U535" s="86"/>
    </row>
    <row r="536" spans="1:21" s="58" customFormat="1" ht="37.5" customHeight="1" x14ac:dyDescent="0.35">
      <c r="A536" s="428" t="s">
        <v>557</v>
      </c>
      <c r="B536" s="310" t="s">
        <v>1012</v>
      </c>
      <c r="C536" s="337"/>
      <c r="D536" s="539" t="s">
        <v>1451</v>
      </c>
      <c r="E536" s="339" t="s">
        <v>1069</v>
      </c>
      <c r="F536" s="87" t="str">
        <f t="shared" si="81"/>
        <v>P62-PPGMII-P62-PAR--0282P/2024</v>
      </c>
      <c r="G536" s="97" t="s">
        <v>777</v>
      </c>
      <c r="H536" s="89" t="s">
        <v>778</v>
      </c>
      <c r="I536" s="340">
        <v>4.7480000000000002</v>
      </c>
      <c r="J536" s="90">
        <f t="shared" si="82"/>
        <v>4.7480000000000005E-3</v>
      </c>
      <c r="K536" s="91">
        <v>0</v>
      </c>
      <c r="L536" s="82" t="s">
        <v>2188</v>
      </c>
      <c r="M536" s="18">
        <v>45869</v>
      </c>
      <c r="N536" s="83">
        <v>31</v>
      </c>
      <c r="O536" s="331">
        <v>45868</v>
      </c>
      <c r="P536" s="83">
        <f t="shared" si="86"/>
        <v>31</v>
      </c>
      <c r="Q536" s="92">
        <v>2025</v>
      </c>
      <c r="R536" s="93" t="str">
        <f t="shared" si="83"/>
        <v>Sim</v>
      </c>
      <c r="S536" s="94">
        <f t="shared" si="84"/>
        <v>4.7480000000000005E-3</v>
      </c>
      <c r="T536" s="95">
        <f t="shared" si="85"/>
        <v>0</v>
      </c>
      <c r="U536" s="96"/>
    </row>
    <row r="537" spans="1:21" s="58" customFormat="1" ht="37.5" customHeight="1" x14ac:dyDescent="0.35">
      <c r="A537" s="428" t="s">
        <v>281</v>
      </c>
      <c r="B537" s="310" t="s">
        <v>1252</v>
      </c>
      <c r="C537" s="337"/>
      <c r="D537" s="539" t="s">
        <v>1733</v>
      </c>
      <c r="E537" s="339" t="s">
        <v>1737</v>
      </c>
      <c r="F537" s="2" t="str">
        <f t="shared" si="81"/>
        <v>P54-PPGMII-P54-CAM--1849/2024</v>
      </c>
      <c r="G537" s="98" t="s">
        <v>777</v>
      </c>
      <c r="H537" s="80" t="s">
        <v>778</v>
      </c>
      <c r="I537" s="340">
        <v>189.58099999999999</v>
      </c>
      <c r="J537" s="81">
        <f t="shared" si="82"/>
        <v>0.189581</v>
      </c>
      <c r="K537" s="82">
        <v>0</v>
      </c>
      <c r="L537" s="82" t="s">
        <v>2188</v>
      </c>
      <c r="M537" s="18">
        <v>45869</v>
      </c>
      <c r="N537" s="83">
        <v>31</v>
      </c>
      <c r="O537" s="15">
        <v>45870</v>
      </c>
      <c r="P537" s="83">
        <f t="shared" si="86"/>
        <v>31</v>
      </c>
      <c r="Q537" s="83">
        <v>2025</v>
      </c>
      <c r="R537" s="39" t="str">
        <f t="shared" si="83"/>
        <v>Sim</v>
      </c>
      <c r="S537" s="84">
        <f t="shared" si="84"/>
        <v>0.189581</v>
      </c>
      <c r="T537" s="85">
        <f t="shared" si="85"/>
        <v>0</v>
      </c>
      <c r="U537" s="86"/>
    </row>
    <row r="538" spans="1:21" s="58" customFormat="1" ht="37.5" customHeight="1" x14ac:dyDescent="0.35">
      <c r="A538" s="428" t="s">
        <v>281</v>
      </c>
      <c r="B538" s="310" t="s">
        <v>1252</v>
      </c>
      <c r="C538" s="337"/>
      <c r="D538" s="539" t="s">
        <v>1733</v>
      </c>
      <c r="E538" s="339" t="s">
        <v>1738</v>
      </c>
      <c r="F538" s="87" t="str">
        <f t="shared" si="81"/>
        <v>P54-PPGMII-P54-CAM--1849/2024</v>
      </c>
      <c r="G538" s="97" t="s">
        <v>777</v>
      </c>
      <c r="H538" s="89" t="s">
        <v>778</v>
      </c>
      <c r="I538" s="340">
        <v>96.590999999999994</v>
      </c>
      <c r="J538" s="90">
        <f t="shared" si="82"/>
        <v>9.6590999999999996E-2</v>
      </c>
      <c r="K538" s="91">
        <v>0</v>
      </c>
      <c r="L538" s="82" t="s">
        <v>2188</v>
      </c>
      <c r="M538" s="18">
        <v>45869</v>
      </c>
      <c r="N538" s="83">
        <v>31</v>
      </c>
      <c r="O538" s="15">
        <v>45870</v>
      </c>
      <c r="P538" s="83">
        <f t="shared" si="86"/>
        <v>31</v>
      </c>
      <c r="Q538" s="92">
        <v>2025</v>
      </c>
      <c r="R538" s="93" t="str">
        <f t="shared" si="83"/>
        <v>Sim</v>
      </c>
      <c r="S538" s="94">
        <f t="shared" si="84"/>
        <v>9.6590999999999996E-2</v>
      </c>
      <c r="T538" s="95">
        <f t="shared" si="85"/>
        <v>0</v>
      </c>
      <c r="U538" s="96"/>
    </row>
    <row r="539" spans="1:21" s="58" customFormat="1" ht="37.5" customHeight="1" x14ac:dyDescent="0.35">
      <c r="A539" s="428" t="s">
        <v>557</v>
      </c>
      <c r="B539" s="310" t="s">
        <v>1012</v>
      </c>
      <c r="C539" s="337"/>
      <c r="D539" s="539" t="s">
        <v>1452</v>
      </c>
      <c r="E539" s="339" t="s">
        <v>1107</v>
      </c>
      <c r="F539" s="2" t="str">
        <f t="shared" si="81"/>
        <v>P62-PPGMII-P62-PAR--0592/2025</v>
      </c>
      <c r="G539" s="98" t="s">
        <v>777</v>
      </c>
      <c r="H539" s="80" t="s">
        <v>778</v>
      </c>
      <c r="I539" s="340">
        <v>36.35</v>
      </c>
      <c r="J539" s="81">
        <f t="shared" si="82"/>
        <v>3.635E-2</v>
      </c>
      <c r="K539" s="82">
        <v>0</v>
      </c>
      <c r="L539" s="82" t="s">
        <v>2188</v>
      </c>
      <c r="M539" s="18">
        <v>45869</v>
      </c>
      <c r="N539" s="83">
        <v>31</v>
      </c>
      <c r="O539" s="331">
        <v>45868</v>
      </c>
      <c r="P539" s="83">
        <f t="shared" si="86"/>
        <v>31</v>
      </c>
      <c r="Q539" s="104">
        <v>2025</v>
      </c>
      <c r="R539" s="105" t="str">
        <f t="shared" si="83"/>
        <v>Sim</v>
      </c>
      <c r="S539" s="106">
        <f t="shared" si="84"/>
        <v>3.635E-2</v>
      </c>
      <c r="T539" s="107">
        <f t="shared" si="85"/>
        <v>0</v>
      </c>
      <c r="U539" s="108"/>
    </row>
    <row r="540" spans="1:21" s="58" customFormat="1" ht="37.5" customHeight="1" x14ac:dyDescent="0.35">
      <c r="A540" s="428" t="s">
        <v>557</v>
      </c>
      <c r="B540" s="310" t="s">
        <v>1012</v>
      </c>
      <c r="C540" s="337"/>
      <c r="D540" s="539" t="s">
        <v>1454</v>
      </c>
      <c r="E540" s="339" t="s">
        <v>1153</v>
      </c>
      <c r="F540" s="87" t="str">
        <f t="shared" si="81"/>
        <v>P62-PPGMII-P62-PAR--0737/2025</v>
      </c>
      <c r="G540" s="97" t="s">
        <v>777</v>
      </c>
      <c r="H540" s="89" t="s">
        <v>778</v>
      </c>
      <c r="I540" s="340">
        <v>47.277000000000001</v>
      </c>
      <c r="J540" s="90">
        <f t="shared" si="82"/>
        <v>4.7277E-2</v>
      </c>
      <c r="K540" s="91">
        <v>0</v>
      </c>
      <c r="L540" s="82" t="s">
        <v>2188</v>
      </c>
      <c r="M540" s="18">
        <v>45869</v>
      </c>
      <c r="N540" s="83">
        <v>31</v>
      </c>
      <c r="O540" s="331">
        <v>45868</v>
      </c>
      <c r="P540" s="83">
        <f t="shared" si="86"/>
        <v>31</v>
      </c>
      <c r="Q540" s="92">
        <v>2025</v>
      </c>
      <c r="R540" s="93" t="str">
        <f t="shared" si="83"/>
        <v>Sim</v>
      </c>
      <c r="S540" s="94">
        <f t="shared" si="84"/>
        <v>4.7277E-2</v>
      </c>
      <c r="T540" s="95">
        <f t="shared" si="85"/>
        <v>0</v>
      </c>
      <c r="U540" s="96"/>
    </row>
    <row r="541" spans="1:21" s="58" customFormat="1" ht="37.5" customHeight="1" x14ac:dyDescent="0.35">
      <c r="A541" s="428" t="s">
        <v>557</v>
      </c>
      <c r="B541" s="310" t="s">
        <v>1012</v>
      </c>
      <c r="C541" s="337"/>
      <c r="D541" s="539" t="s">
        <v>1454</v>
      </c>
      <c r="E541" s="339" t="s">
        <v>1157</v>
      </c>
      <c r="F541" s="87" t="str">
        <f t="shared" si="81"/>
        <v>P62-PPGMII-P62-PAR--0737/2025</v>
      </c>
      <c r="G541" s="97" t="s">
        <v>777</v>
      </c>
      <c r="H541" s="89" t="s">
        <v>778</v>
      </c>
      <c r="I541" s="340">
        <v>7.08</v>
      </c>
      <c r="J541" s="90">
        <f t="shared" si="82"/>
        <v>7.0800000000000004E-3</v>
      </c>
      <c r="K541" s="91">
        <v>0</v>
      </c>
      <c r="L541" s="82" t="s">
        <v>2188</v>
      </c>
      <c r="M541" s="18">
        <v>45869</v>
      </c>
      <c r="N541" s="83">
        <v>31</v>
      </c>
      <c r="O541" s="331">
        <v>45868</v>
      </c>
      <c r="P541" s="83">
        <f t="shared" si="86"/>
        <v>31</v>
      </c>
      <c r="Q541" s="92">
        <v>2025</v>
      </c>
      <c r="R541" s="93" t="str">
        <f t="shared" si="83"/>
        <v>Sim</v>
      </c>
      <c r="S541" s="94">
        <f t="shared" si="84"/>
        <v>7.0800000000000004E-3</v>
      </c>
      <c r="T541" s="95">
        <f t="shared" si="85"/>
        <v>0</v>
      </c>
      <c r="U541" s="96"/>
    </row>
    <row r="542" spans="1:21" s="58" customFormat="1" ht="37.5" customHeight="1" thickBot="1" x14ac:dyDescent="0.4">
      <c r="A542" s="428" t="s">
        <v>557</v>
      </c>
      <c r="B542" s="430" t="s">
        <v>1012</v>
      </c>
      <c r="C542" s="431"/>
      <c r="D542" s="539" t="s">
        <v>1455</v>
      </c>
      <c r="E542" s="339" t="s">
        <v>1149</v>
      </c>
      <c r="F542" s="2" t="str">
        <f t="shared" si="81"/>
        <v>P62-PPGMII-P62-PAR--0736/2025</v>
      </c>
      <c r="G542" s="98" t="s">
        <v>777</v>
      </c>
      <c r="H542" s="80" t="s">
        <v>778</v>
      </c>
      <c r="I542" s="340">
        <v>50.6</v>
      </c>
      <c r="J542" s="81">
        <f t="shared" si="82"/>
        <v>5.0599999999999999E-2</v>
      </c>
      <c r="K542" s="82">
        <v>0</v>
      </c>
      <c r="L542" s="82" t="s">
        <v>2188</v>
      </c>
      <c r="M542" s="18">
        <v>45869</v>
      </c>
      <c r="N542" s="83">
        <v>31</v>
      </c>
      <c r="O542" s="331">
        <v>45868</v>
      </c>
      <c r="P542" s="83">
        <f t="shared" si="86"/>
        <v>31</v>
      </c>
      <c r="Q542" s="83">
        <v>2025</v>
      </c>
      <c r="R542" s="39" t="str">
        <f t="shared" si="83"/>
        <v>Sim</v>
      </c>
      <c r="S542" s="84">
        <f t="shared" si="84"/>
        <v>5.0599999999999999E-2</v>
      </c>
      <c r="T542" s="85">
        <f t="shared" si="85"/>
        <v>0</v>
      </c>
      <c r="U542" s="86"/>
    </row>
    <row r="543" spans="1:21" s="58" customFormat="1" ht="37.5" customHeight="1" thickBot="1" x14ac:dyDescent="0.4">
      <c r="A543" s="428" t="s">
        <v>557</v>
      </c>
      <c r="B543" s="430" t="s">
        <v>1012</v>
      </c>
      <c r="C543" s="431"/>
      <c r="D543" s="539" t="s">
        <v>1455</v>
      </c>
      <c r="E543" s="339" t="s">
        <v>1152</v>
      </c>
      <c r="F543" s="87" t="str">
        <f t="shared" si="81"/>
        <v>P62-PPGMII-P62-PAR--0736/2025</v>
      </c>
      <c r="G543" s="97" t="s">
        <v>777</v>
      </c>
      <c r="H543" s="89" t="s">
        <v>778</v>
      </c>
      <c r="I543" s="340">
        <v>6.8</v>
      </c>
      <c r="J543" s="90">
        <f t="shared" si="82"/>
        <v>6.7999999999999996E-3</v>
      </c>
      <c r="K543" s="91">
        <v>0</v>
      </c>
      <c r="L543" s="82" t="s">
        <v>2188</v>
      </c>
      <c r="M543" s="18">
        <v>45869</v>
      </c>
      <c r="N543" s="83">
        <v>31</v>
      </c>
      <c r="O543" s="331">
        <v>45868</v>
      </c>
      <c r="P543" s="83">
        <f t="shared" si="86"/>
        <v>31</v>
      </c>
      <c r="Q543" s="92">
        <v>2025</v>
      </c>
      <c r="R543" s="93" t="str">
        <f t="shared" si="83"/>
        <v>Sim</v>
      </c>
      <c r="S543" s="94">
        <f t="shared" si="84"/>
        <v>6.7999999999999996E-3</v>
      </c>
      <c r="T543" s="95">
        <f t="shared" si="85"/>
        <v>0</v>
      </c>
      <c r="U543" s="96"/>
    </row>
    <row r="544" spans="1:21" s="58" customFormat="1" ht="37.5" customHeight="1" x14ac:dyDescent="0.35">
      <c r="A544" s="428" t="s">
        <v>880</v>
      </c>
      <c r="B544" s="310" t="s">
        <v>947</v>
      </c>
      <c r="C544" s="337">
        <v>2023876623</v>
      </c>
      <c r="D544" s="539" t="s">
        <v>1458</v>
      </c>
      <c r="E544" s="339" t="s">
        <v>956</v>
      </c>
      <c r="F544" s="2" t="str">
        <f t="shared" si="81"/>
        <v>P52-PPGM-ACOM-2023876623-1594P/2024</v>
      </c>
      <c r="G544" s="98" t="s">
        <v>777</v>
      </c>
      <c r="H544" s="80" t="s">
        <v>778</v>
      </c>
      <c r="I544" s="340">
        <v>11.06</v>
      </c>
      <c r="J544" s="81">
        <f t="shared" si="82"/>
        <v>1.106E-2</v>
      </c>
      <c r="K544" s="82">
        <v>0</v>
      </c>
      <c r="L544" s="82" t="s">
        <v>2188</v>
      </c>
      <c r="M544" s="18">
        <v>45869</v>
      </c>
      <c r="N544" s="83">
        <v>31</v>
      </c>
      <c r="O544" s="331">
        <v>45870</v>
      </c>
      <c r="P544" s="83">
        <f t="shared" si="86"/>
        <v>31</v>
      </c>
      <c r="Q544" s="83">
        <v>2025</v>
      </c>
      <c r="R544" s="39" t="str">
        <f t="shared" si="83"/>
        <v>Sim</v>
      </c>
      <c r="S544" s="84">
        <f t="shared" si="84"/>
        <v>1.106E-2</v>
      </c>
      <c r="T544" s="85">
        <f t="shared" si="85"/>
        <v>0</v>
      </c>
      <c r="U544" s="86"/>
    </row>
    <row r="545" spans="1:21" s="58" customFormat="1" ht="37.5" customHeight="1" x14ac:dyDescent="0.35">
      <c r="A545" s="428" t="s">
        <v>880</v>
      </c>
      <c r="B545" s="310" t="s">
        <v>947</v>
      </c>
      <c r="C545" s="337">
        <v>2023876623</v>
      </c>
      <c r="D545" s="539" t="s">
        <v>1458</v>
      </c>
      <c r="E545" s="339" t="s">
        <v>970</v>
      </c>
      <c r="F545" s="87" t="str">
        <f t="shared" si="81"/>
        <v>P52-PPGM-ACOM-2023876623-1594P/2024</v>
      </c>
      <c r="G545" s="97" t="s">
        <v>777</v>
      </c>
      <c r="H545" s="89" t="s">
        <v>778</v>
      </c>
      <c r="I545" s="340">
        <v>12.955</v>
      </c>
      <c r="J545" s="90">
        <f t="shared" si="82"/>
        <v>1.2955E-2</v>
      </c>
      <c r="K545" s="91">
        <v>0</v>
      </c>
      <c r="L545" s="82" t="s">
        <v>2188</v>
      </c>
      <c r="M545" s="18">
        <v>45869</v>
      </c>
      <c r="N545" s="83">
        <v>31</v>
      </c>
      <c r="O545" s="331">
        <v>45870</v>
      </c>
      <c r="P545" s="83">
        <f t="shared" si="86"/>
        <v>31</v>
      </c>
      <c r="Q545" s="92">
        <v>2025</v>
      </c>
      <c r="R545" s="93" t="str">
        <f t="shared" si="83"/>
        <v>Sim</v>
      </c>
      <c r="S545" s="94">
        <f t="shared" si="84"/>
        <v>1.2955E-2</v>
      </c>
      <c r="T545" s="95">
        <f t="shared" si="85"/>
        <v>0</v>
      </c>
      <c r="U545" s="96"/>
    </row>
    <row r="546" spans="1:21" s="58" customFormat="1" ht="37.5" customHeight="1" x14ac:dyDescent="0.35">
      <c r="A546" s="428" t="s">
        <v>880</v>
      </c>
      <c r="B546" s="310" t="s">
        <v>1252</v>
      </c>
      <c r="C546" s="337">
        <v>2029267541</v>
      </c>
      <c r="D546" s="539" t="s">
        <v>1458</v>
      </c>
      <c r="E546" s="339" t="s">
        <v>971</v>
      </c>
      <c r="F546" s="2" t="str">
        <f t="shared" si="81"/>
        <v>P52-PPGMII-P54-CAM-2029267541-1594P/2024</v>
      </c>
      <c r="G546" s="98" t="s">
        <v>777</v>
      </c>
      <c r="H546" s="80" t="s">
        <v>778</v>
      </c>
      <c r="I546" s="340">
        <v>5.6</v>
      </c>
      <c r="J546" s="81">
        <f t="shared" si="82"/>
        <v>5.5999999999999999E-3</v>
      </c>
      <c r="K546" s="82">
        <v>0</v>
      </c>
      <c r="L546" s="82" t="s">
        <v>2188</v>
      </c>
      <c r="M546" s="18">
        <v>45869</v>
      </c>
      <c r="N546" s="83">
        <v>31</v>
      </c>
      <c r="O546" s="331">
        <v>45870</v>
      </c>
      <c r="P546" s="83">
        <f t="shared" si="86"/>
        <v>31</v>
      </c>
      <c r="Q546" s="104">
        <v>2025</v>
      </c>
      <c r="R546" s="105" t="str">
        <f t="shared" si="83"/>
        <v>Sim</v>
      </c>
      <c r="S546" s="106">
        <f t="shared" si="84"/>
        <v>5.5999999999999999E-3</v>
      </c>
      <c r="T546" s="107">
        <f t="shared" si="85"/>
        <v>0</v>
      </c>
      <c r="U546" s="108"/>
    </row>
    <row r="547" spans="1:21" s="58" customFormat="1" ht="37.5" customHeight="1" x14ac:dyDescent="0.35">
      <c r="A547" s="428" t="s">
        <v>557</v>
      </c>
      <c r="B547" s="310" t="s">
        <v>1012</v>
      </c>
      <c r="C547" s="337"/>
      <c r="D547" s="539" t="s">
        <v>1461</v>
      </c>
      <c r="E547" s="339" t="s">
        <v>1080</v>
      </c>
      <c r="F547" s="87" t="str">
        <f t="shared" ref="F547:F610" si="87">CONCATENATE(A547,"-",B547,"-",C547,"-",D547)</f>
        <v>P62-PPGMII-P62-PAR--0361P/2024</v>
      </c>
      <c r="G547" s="97" t="s">
        <v>777</v>
      </c>
      <c r="H547" s="89" t="s">
        <v>778</v>
      </c>
      <c r="I547" s="340">
        <v>6.14</v>
      </c>
      <c r="J547" s="90">
        <f t="shared" ref="J547:J610" si="88">I547/1000</f>
        <v>6.1399999999999996E-3</v>
      </c>
      <c r="K547" s="91">
        <v>0</v>
      </c>
      <c r="L547" s="82" t="s">
        <v>2188</v>
      </c>
      <c r="M547" s="18">
        <v>45869</v>
      </c>
      <c r="N547" s="83">
        <v>31</v>
      </c>
      <c r="O547" s="331">
        <v>45868</v>
      </c>
      <c r="P547" s="83">
        <f t="shared" si="86"/>
        <v>31</v>
      </c>
      <c r="Q547" s="92">
        <v>2025</v>
      </c>
      <c r="R547" s="93" t="str">
        <f t="shared" ref="R547:R610" si="89">IF(Q547&lt;=O547,"Sim","Não")</f>
        <v>Sim</v>
      </c>
      <c r="S547" s="94">
        <f t="shared" ref="S547:S610" si="90">IF(R547="Não",0,J547)</f>
        <v>6.1399999999999996E-3</v>
      </c>
      <c r="T547" s="95">
        <f t="shared" ref="T547:T610" si="91">IF(R547="Não",0,K547)</f>
        <v>0</v>
      </c>
      <c r="U547" s="96"/>
    </row>
    <row r="548" spans="1:21" s="58" customFormat="1" ht="37.5" customHeight="1" x14ac:dyDescent="0.35">
      <c r="A548" s="428" t="s">
        <v>557</v>
      </c>
      <c r="B548" s="310" t="s">
        <v>2050</v>
      </c>
      <c r="C548" s="337">
        <v>2028684064</v>
      </c>
      <c r="D548" s="539" t="s">
        <v>1465</v>
      </c>
      <c r="E548" s="339" t="s">
        <v>1245</v>
      </c>
      <c r="F548" s="87" t="str">
        <f t="shared" si="87"/>
        <v>P62-PPGMII-P62-CAM-2028684064-1971P/2024</v>
      </c>
      <c r="G548" s="97" t="s">
        <v>777</v>
      </c>
      <c r="H548" s="89" t="s">
        <v>778</v>
      </c>
      <c r="I548" s="340">
        <v>7.0350000000000001</v>
      </c>
      <c r="J548" s="90">
        <f t="shared" si="88"/>
        <v>7.0350000000000005E-3</v>
      </c>
      <c r="K548" s="91">
        <v>0</v>
      </c>
      <c r="L548" s="82" t="s">
        <v>2188</v>
      </c>
      <c r="M548" s="18">
        <v>45869</v>
      </c>
      <c r="N548" s="83">
        <v>31</v>
      </c>
      <c r="O548" s="331">
        <v>45868</v>
      </c>
      <c r="P548" s="83">
        <f t="shared" ref="P548:P611" si="92">IF(O548="","",WEEKNUM(O548,21))</f>
        <v>31</v>
      </c>
      <c r="Q548" s="92">
        <v>2025</v>
      </c>
      <c r="R548" s="93" t="str">
        <f t="shared" si="89"/>
        <v>Sim</v>
      </c>
      <c r="S548" s="94">
        <f t="shared" si="90"/>
        <v>7.0350000000000005E-3</v>
      </c>
      <c r="T548" s="95">
        <f t="shared" si="91"/>
        <v>0</v>
      </c>
      <c r="U548" s="96"/>
    </row>
    <row r="549" spans="1:21" s="58" customFormat="1" ht="37.5" customHeight="1" x14ac:dyDescent="0.35">
      <c r="A549" s="428" t="s">
        <v>557</v>
      </c>
      <c r="B549" s="310" t="s">
        <v>1012</v>
      </c>
      <c r="C549" s="337"/>
      <c r="D549" s="539" t="s">
        <v>1466</v>
      </c>
      <c r="E549" s="339" t="s">
        <v>672</v>
      </c>
      <c r="F549" s="2" t="str">
        <f t="shared" si="87"/>
        <v>P62-PPGMII-P62-PAR--0354/2025</v>
      </c>
      <c r="G549" s="98" t="s">
        <v>777</v>
      </c>
      <c r="H549" s="80" t="s">
        <v>778</v>
      </c>
      <c r="I549" s="340">
        <v>344.96499999999997</v>
      </c>
      <c r="J549" s="81">
        <f t="shared" si="88"/>
        <v>0.34496499999999997</v>
      </c>
      <c r="K549" s="82">
        <v>0</v>
      </c>
      <c r="L549" s="82" t="s">
        <v>2188</v>
      </c>
      <c r="M549" s="18">
        <v>45869</v>
      </c>
      <c r="N549" s="83">
        <v>31</v>
      </c>
      <c r="O549" s="331">
        <v>45868</v>
      </c>
      <c r="P549" s="83">
        <f t="shared" si="92"/>
        <v>31</v>
      </c>
      <c r="Q549" s="83">
        <v>2025</v>
      </c>
      <c r="R549" s="39" t="str">
        <f t="shared" si="89"/>
        <v>Sim</v>
      </c>
      <c r="S549" s="84">
        <f t="shared" si="90"/>
        <v>0.34496499999999997</v>
      </c>
      <c r="T549" s="85">
        <f t="shared" si="91"/>
        <v>0</v>
      </c>
      <c r="U549" s="86"/>
    </row>
    <row r="550" spans="1:21" s="58" customFormat="1" ht="37.5" customHeight="1" x14ac:dyDescent="0.35">
      <c r="A550" s="428" t="s">
        <v>557</v>
      </c>
      <c r="B550" s="310" t="s">
        <v>1012</v>
      </c>
      <c r="C550" s="337">
        <v>2029612433</v>
      </c>
      <c r="D550" s="539" t="s">
        <v>1467</v>
      </c>
      <c r="E550" s="339" t="s">
        <v>1759</v>
      </c>
      <c r="F550" s="87" t="str">
        <f t="shared" si="87"/>
        <v>P62-PPGMII-P62-PAR-2029612433-0631/2025</v>
      </c>
      <c r="G550" s="97" t="s">
        <v>777</v>
      </c>
      <c r="H550" s="89" t="s">
        <v>778</v>
      </c>
      <c r="I550" s="340">
        <v>34.457000000000001</v>
      </c>
      <c r="J550" s="90">
        <f t="shared" si="88"/>
        <v>3.4457000000000002E-2</v>
      </c>
      <c r="K550" s="91">
        <v>0</v>
      </c>
      <c r="L550" s="82" t="s">
        <v>2188</v>
      </c>
      <c r="M550" s="18">
        <v>45869</v>
      </c>
      <c r="N550" s="83">
        <v>31</v>
      </c>
      <c r="O550" s="331">
        <v>45870</v>
      </c>
      <c r="P550" s="83">
        <f t="shared" si="92"/>
        <v>31</v>
      </c>
      <c r="Q550" s="92">
        <v>2025</v>
      </c>
      <c r="R550" s="93" t="str">
        <f t="shared" si="89"/>
        <v>Sim</v>
      </c>
      <c r="S550" s="94">
        <f t="shared" si="90"/>
        <v>3.4457000000000002E-2</v>
      </c>
      <c r="T550" s="95">
        <f t="shared" si="91"/>
        <v>0</v>
      </c>
      <c r="U550" s="96"/>
    </row>
    <row r="551" spans="1:21" s="58" customFormat="1" ht="37.5" customHeight="1" x14ac:dyDescent="0.35">
      <c r="A551" s="428" t="s">
        <v>557</v>
      </c>
      <c r="B551" s="310" t="s">
        <v>1012</v>
      </c>
      <c r="C551" s="337">
        <v>2029612433</v>
      </c>
      <c r="D551" s="539" t="s">
        <v>1467</v>
      </c>
      <c r="E551" s="339" t="s">
        <v>1127</v>
      </c>
      <c r="F551" s="2" t="str">
        <f t="shared" si="87"/>
        <v>P62-PPGMII-P62-PAR-2029612433-0631/2025</v>
      </c>
      <c r="G551" s="98" t="s">
        <v>777</v>
      </c>
      <c r="H551" s="80" t="s">
        <v>778</v>
      </c>
      <c r="I551" s="340">
        <v>24.14</v>
      </c>
      <c r="J551" s="81">
        <f t="shared" si="88"/>
        <v>2.4140000000000002E-2</v>
      </c>
      <c r="K551" s="82">
        <v>0</v>
      </c>
      <c r="L551" s="82" t="s">
        <v>2188</v>
      </c>
      <c r="M551" s="18">
        <v>45869</v>
      </c>
      <c r="N551" s="83">
        <v>31</v>
      </c>
      <c r="O551" s="331">
        <v>45870</v>
      </c>
      <c r="P551" s="83">
        <f t="shared" si="92"/>
        <v>31</v>
      </c>
      <c r="Q551" s="83">
        <v>2025</v>
      </c>
      <c r="R551" s="39" t="str">
        <f t="shared" si="89"/>
        <v>Sim</v>
      </c>
      <c r="S551" s="84">
        <f t="shared" si="90"/>
        <v>2.4140000000000002E-2</v>
      </c>
      <c r="T551" s="85">
        <f t="shared" si="91"/>
        <v>0</v>
      </c>
      <c r="U551" s="86"/>
    </row>
    <row r="552" spans="1:21" s="58" customFormat="1" ht="37.5" customHeight="1" x14ac:dyDescent="0.35">
      <c r="A552" s="428" t="s">
        <v>557</v>
      </c>
      <c r="B552" s="310" t="s">
        <v>1012</v>
      </c>
      <c r="C552" s="337">
        <v>2029277691</v>
      </c>
      <c r="D552" s="539" t="s">
        <v>1468</v>
      </c>
      <c r="E552" s="339" t="s">
        <v>675</v>
      </c>
      <c r="F552" s="87" t="str">
        <f t="shared" si="87"/>
        <v>P62-PPGMII-P62-PAR-2029277691-0369/2025</v>
      </c>
      <c r="G552" s="97" t="s">
        <v>777</v>
      </c>
      <c r="H552" s="89" t="s">
        <v>778</v>
      </c>
      <c r="I552" s="340">
        <v>396</v>
      </c>
      <c r="J552" s="90">
        <f t="shared" si="88"/>
        <v>0.39600000000000002</v>
      </c>
      <c r="K552" s="91">
        <v>0</v>
      </c>
      <c r="L552" s="82" t="s">
        <v>2188</v>
      </c>
      <c r="M552" s="18">
        <v>45869</v>
      </c>
      <c r="N552" s="83">
        <v>31</v>
      </c>
      <c r="O552" s="331">
        <v>45868</v>
      </c>
      <c r="P552" s="83">
        <f t="shared" si="92"/>
        <v>31</v>
      </c>
      <c r="Q552" s="92">
        <v>2025</v>
      </c>
      <c r="R552" s="93" t="str">
        <f t="shared" si="89"/>
        <v>Sim</v>
      </c>
      <c r="S552" s="94">
        <f t="shared" si="90"/>
        <v>0.39600000000000002</v>
      </c>
      <c r="T552" s="95">
        <f t="shared" si="91"/>
        <v>0</v>
      </c>
      <c r="U552" s="96"/>
    </row>
    <row r="553" spans="1:21" s="58" customFormat="1" ht="37.5" customHeight="1" x14ac:dyDescent="0.35">
      <c r="A553" s="428" t="s">
        <v>557</v>
      </c>
      <c r="B553" s="310" t="s">
        <v>1012</v>
      </c>
      <c r="C553" s="337">
        <v>2029277691</v>
      </c>
      <c r="D553" s="539" t="s">
        <v>1468</v>
      </c>
      <c r="E553" s="339" t="s">
        <v>1762</v>
      </c>
      <c r="F553" s="2" t="str">
        <f t="shared" si="87"/>
        <v>P62-PPGMII-P62-PAR-2029277691-0369/2025</v>
      </c>
      <c r="G553" s="98" t="s">
        <v>777</v>
      </c>
      <c r="H553" s="80" t="s">
        <v>778</v>
      </c>
      <c r="I553" s="340">
        <v>64</v>
      </c>
      <c r="J553" s="81">
        <f t="shared" si="88"/>
        <v>6.4000000000000001E-2</v>
      </c>
      <c r="K553" s="82">
        <v>0</v>
      </c>
      <c r="L553" s="82" t="s">
        <v>2188</v>
      </c>
      <c r="M553" s="18">
        <v>45869</v>
      </c>
      <c r="N553" s="83">
        <v>31</v>
      </c>
      <c r="O553" s="331">
        <v>45868</v>
      </c>
      <c r="P553" s="83">
        <f t="shared" si="92"/>
        <v>31</v>
      </c>
      <c r="Q553" s="104">
        <v>2025</v>
      </c>
      <c r="R553" s="105" t="str">
        <f t="shared" si="89"/>
        <v>Sim</v>
      </c>
      <c r="S553" s="106">
        <f t="shared" si="90"/>
        <v>6.4000000000000001E-2</v>
      </c>
      <c r="T553" s="107">
        <f t="shared" si="91"/>
        <v>0</v>
      </c>
      <c r="U553" s="108"/>
    </row>
    <row r="554" spans="1:21" s="58" customFormat="1" ht="37.5" customHeight="1" x14ac:dyDescent="0.35">
      <c r="A554" s="428" t="s">
        <v>557</v>
      </c>
      <c r="B554" s="310" t="s">
        <v>1012</v>
      </c>
      <c r="C554" s="337"/>
      <c r="D554" s="539" t="s">
        <v>1470</v>
      </c>
      <c r="E554" s="339" t="s">
        <v>668</v>
      </c>
      <c r="F554" s="87" t="str">
        <f t="shared" si="87"/>
        <v>P62-PPGMII-P62-PAR--0351/2025</v>
      </c>
      <c r="G554" s="97" t="s">
        <v>777</v>
      </c>
      <c r="H554" s="89" t="s">
        <v>778</v>
      </c>
      <c r="I554" s="340">
        <v>92.418000000000006</v>
      </c>
      <c r="J554" s="90">
        <f t="shared" si="88"/>
        <v>9.2418E-2</v>
      </c>
      <c r="K554" s="91">
        <v>0</v>
      </c>
      <c r="L554" s="82" t="s">
        <v>2188</v>
      </c>
      <c r="M554" s="18">
        <v>45869</v>
      </c>
      <c r="N554" s="83">
        <v>31</v>
      </c>
      <c r="O554" s="331">
        <v>45868</v>
      </c>
      <c r="P554" s="83">
        <f t="shared" si="92"/>
        <v>31</v>
      </c>
      <c r="Q554" s="92">
        <v>2025</v>
      </c>
      <c r="R554" s="93" t="str">
        <f t="shared" si="89"/>
        <v>Sim</v>
      </c>
      <c r="S554" s="94">
        <f t="shared" si="90"/>
        <v>9.2418E-2</v>
      </c>
      <c r="T554" s="95">
        <f t="shared" si="91"/>
        <v>0</v>
      </c>
      <c r="U554" s="96"/>
    </row>
    <row r="555" spans="1:21" s="58" customFormat="1" ht="37.5" customHeight="1" x14ac:dyDescent="0.35">
      <c r="A555" s="428" t="s">
        <v>557</v>
      </c>
      <c r="B555" s="310" t="s">
        <v>1012</v>
      </c>
      <c r="C555" s="337"/>
      <c r="D555" s="539" t="s">
        <v>1470</v>
      </c>
      <c r="E555" s="339" t="s">
        <v>1763</v>
      </c>
      <c r="F555" s="87" t="str">
        <f t="shared" si="87"/>
        <v>P62-PPGMII-P62-PAR--0351/2025</v>
      </c>
      <c r="G555" s="97" t="s">
        <v>777</v>
      </c>
      <c r="H555" s="89" t="s">
        <v>778</v>
      </c>
      <c r="I555" s="340">
        <v>9.1660000000000004</v>
      </c>
      <c r="J555" s="90">
        <f t="shared" si="88"/>
        <v>9.1660000000000005E-3</v>
      </c>
      <c r="K555" s="91">
        <v>0</v>
      </c>
      <c r="L555" s="82" t="s">
        <v>2188</v>
      </c>
      <c r="M555" s="18">
        <v>45869</v>
      </c>
      <c r="N555" s="83">
        <v>31</v>
      </c>
      <c r="O555" s="331">
        <v>45868</v>
      </c>
      <c r="P555" s="83">
        <f t="shared" si="92"/>
        <v>31</v>
      </c>
      <c r="Q555" s="92">
        <v>2025</v>
      </c>
      <c r="R555" s="93" t="str">
        <f t="shared" si="89"/>
        <v>Sim</v>
      </c>
      <c r="S555" s="94">
        <f t="shared" si="90"/>
        <v>9.1660000000000005E-3</v>
      </c>
      <c r="T555" s="95">
        <f t="shared" si="91"/>
        <v>0</v>
      </c>
      <c r="U555" s="96"/>
    </row>
    <row r="556" spans="1:21" s="58" customFormat="1" ht="37.5" customHeight="1" x14ac:dyDescent="0.35">
      <c r="A556" s="428" t="s">
        <v>557</v>
      </c>
      <c r="B556" s="310" t="s">
        <v>1012</v>
      </c>
      <c r="C556" s="337">
        <v>2027697454</v>
      </c>
      <c r="D556" s="539" t="s">
        <v>1472</v>
      </c>
      <c r="E556" s="339" t="s">
        <v>1771</v>
      </c>
      <c r="F556" s="2" t="str">
        <f t="shared" si="87"/>
        <v>P62-PPGMII-P62-PAR-2027697454-0143/2025</v>
      </c>
      <c r="G556" s="98" t="s">
        <v>777</v>
      </c>
      <c r="H556" s="80" t="s">
        <v>778</v>
      </c>
      <c r="I556" s="340">
        <v>318.97500000000002</v>
      </c>
      <c r="J556" s="81">
        <f t="shared" si="88"/>
        <v>0.31897500000000001</v>
      </c>
      <c r="K556" s="82">
        <v>0</v>
      </c>
      <c r="L556" s="82" t="s">
        <v>2188</v>
      </c>
      <c r="M556" s="18">
        <v>45869</v>
      </c>
      <c r="N556" s="83">
        <v>31</v>
      </c>
      <c r="O556" s="331">
        <v>45870</v>
      </c>
      <c r="P556" s="83">
        <f t="shared" si="92"/>
        <v>31</v>
      </c>
      <c r="Q556" s="83">
        <v>2025</v>
      </c>
      <c r="R556" s="39" t="str">
        <f t="shared" si="89"/>
        <v>Sim</v>
      </c>
      <c r="S556" s="84">
        <f t="shared" si="90"/>
        <v>0.31897500000000001</v>
      </c>
      <c r="T556" s="85">
        <f t="shared" si="91"/>
        <v>0</v>
      </c>
      <c r="U556" s="86"/>
    </row>
    <row r="557" spans="1:21" s="58" customFormat="1" ht="37.5" customHeight="1" x14ac:dyDescent="0.35">
      <c r="A557" s="428" t="s">
        <v>557</v>
      </c>
      <c r="B557" s="310" t="s">
        <v>1012</v>
      </c>
      <c r="C557" s="337">
        <v>2027697454</v>
      </c>
      <c r="D557" s="539" t="s">
        <v>1472</v>
      </c>
      <c r="E557" s="339" t="s">
        <v>1772</v>
      </c>
      <c r="F557" s="87" t="str">
        <f t="shared" si="87"/>
        <v>P62-PPGMII-P62-PAR-2027697454-0143/2025</v>
      </c>
      <c r="G557" s="97" t="s">
        <v>777</v>
      </c>
      <c r="H557" s="89" t="s">
        <v>778</v>
      </c>
      <c r="I557" s="340">
        <v>72.39</v>
      </c>
      <c r="J557" s="90">
        <f t="shared" si="88"/>
        <v>7.2389999999999996E-2</v>
      </c>
      <c r="K557" s="91">
        <v>0</v>
      </c>
      <c r="L557" s="82" t="s">
        <v>2188</v>
      </c>
      <c r="M557" s="18">
        <v>45869</v>
      </c>
      <c r="N557" s="83">
        <v>31</v>
      </c>
      <c r="O557" s="331">
        <v>45870</v>
      </c>
      <c r="P557" s="83">
        <f t="shared" si="92"/>
        <v>31</v>
      </c>
      <c r="Q557" s="92">
        <v>2025</v>
      </c>
      <c r="R557" s="93" t="str">
        <f t="shared" si="89"/>
        <v>Sim</v>
      </c>
      <c r="S557" s="94">
        <f t="shared" si="90"/>
        <v>7.2389999999999996E-2</v>
      </c>
      <c r="T557" s="95">
        <f t="shared" si="91"/>
        <v>0</v>
      </c>
      <c r="U557" s="96"/>
    </row>
    <row r="558" spans="1:21" s="58" customFormat="1" ht="37.5" customHeight="1" x14ac:dyDescent="0.35">
      <c r="A558" s="428" t="s">
        <v>557</v>
      </c>
      <c r="B558" s="310" t="s">
        <v>1012</v>
      </c>
      <c r="C558" s="337">
        <v>2029258083</v>
      </c>
      <c r="D558" s="539" t="s">
        <v>1473</v>
      </c>
      <c r="E558" s="339" t="s">
        <v>636</v>
      </c>
      <c r="F558" s="2" t="str">
        <f t="shared" si="87"/>
        <v>P62-PPGMII-P62-PAR-2029258083-0278/2025</v>
      </c>
      <c r="G558" s="98" t="s">
        <v>777</v>
      </c>
      <c r="H558" s="80" t="s">
        <v>778</v>
      </c>
      <c r="I558" s="340">
        <v>59.945999999999998</v>
      </c>
      <c r="J558" s="81">
        <f t="shared" si="88"/>
        <v>5.9945999999999999E-2</v>
      </c>
      <c r="K558" s="82">
        <v>0</v>
      </c>
      <c r="L558" s="82" t="s">
        <v>2188</v>
      </c>
      <c r="M558" s="18">
        <v>45869</v>
      </c>
      <c r="N558" s="83">
        <v>31</v>
      </c>
      <c r="O558" s="331">
        <v>45868</v>
      </c>
      <c r="P558" s="83">
        <f t="shared" si="92"/>
        <v>31</v>
      </c>
      <c r="Q558" s="83">
        <v>2025</v>
      </c>
      <c r="R558" s="39" t="str">
        <f t="shared" si="89"/>
        <v>Sim</v>
      </c>
      <c r="S558" s="84">
        <f t="shared" si="90"/>
        <v>5.9945999999999999E-2</v>
      </c>
      <c r="T558" s="85">
        <f t="shared" si="91"/>
        <v>0</v>
      </c>
      <c r="U558" s="86"/>
    </row>
    <row r="559" spans="1:21" s="58" customFormat="1" ht="37.5" customHeight="1" x14ac:dyDescent="0.35">
      <c r="A559" s="428" t="s">
        <v>557</v>
      </c>
      <c r="B559" s="310" t="s">
        <v>1012</v>
      </c>
      <c r="C559" s="337">
        <v>2029258083</v>
      </c>
      <c r="D559" s="539" t="s">
        <v>1473</v>
      </c>
      <c r="E559" s="339" t="s">
        <v>1773</v>
      </c>
      <c r="F559" s="87" t="str">
        <f t="shared" si="87"/>
        <v>P62-PPGMII-P62-PAR-2029258083-0278/2025</v>
      </c>
      <c r="G559" s="97" t="s">
        <v>777</v>
      </c>
      <c r="H559" s="89" t="s">
        <v>778</v>
      </c>
      <c r="I559" s="340">
        <v>4.12</v>
      </c>
      <c r="J559" s="90">
        <f t="shared" si="88"/>
        <v>4.1200000000000004E-3</v>
      </c>
      <c r="K559" s="91">
        <v>0</v>
      </c>
      <c r="L559" s="82" t="s">
        <v>2188</v>
      </c>
      <c r="M559" s="18">
        <v>45869</v>
      </c>
      <c r="N559" s="83">
        <v>31</v>
      </c>
      <c r="O559" s="331">
        <v>45868</v>
      </c>
      <c r="P559" s="83">
        <f t="shared" si="92"/>
        <v>31</v>
      </c>
      <c r="Q559" s="92">
        <v>2025</v>
      </c>
      <c r="R559" s="93" t="str">
        <f t="shared" si="89"/>
        <v>Sim</v>
      </c>
      <c r="S559" s="94">
        <f t="shared" si="90"/>
        <v>4.1200000000000004E-3</v>
      </c>
      <c r="T559" s="95">
        <f t="shared" si="91"/>
        <v>0</v>
      </c>
      <c r="U559" s="96"/>
    </row>
    <row r="560" spans="1:21" s="58" customFormat="1" ht="37.5" customHeight="1" x14ac:dyDescent="0.35">
      <c r="A560" s="428" t="s">
        <v>281</v>
      </c>
      <c r="B560" s="310" t="s">
        <v>1252</v>
      </c>
      <c r="C560" s="337">
        <v>2027010283</v>
      </c>
      <c r="D560" s="539" t="s">
        <v>1912</v>
      </c>
      <c r="E560" s="339" t="s">
        <v>1788</v>
      </c>
      <c r="F560" s="2" t="str">
        <f t="shared" si="87"/>
        <v>P54-PPGMII-P54-CAM-2027010283-0344/2025</v>
      </c>
      <c r="G560" s="98" t="s">
        <v>777</v>
      </c>
      <c r="H560" s="80" t="s">
        <v>778</v>
      </c>
      <c r="I560" s="340">
        <v>1037.9060000000002</v>
      </c>
      <c r="J560" s="81">
        <f t="shared" si="88"/>
        <v>1.0379060000000002</v>
      </c>
      <c r="K560" s="82">
        <v>0</v>
      </c>
      <c r="L560" s="82" t="s">
        <v>2188</v>
      </c>
      <c r="M560" s="18">
        <v>45869</v>
      </c>
      <c r="N560" s="83">
        <v>31</v>
      </c>
      <c r="O560" s="331">
        <v>45870</v>
      </c>
      <c r="P560" s="83">
        <f t="shared" si="92"/>
        <v>31</v>
      </c>
      <c r="Q560" s="104">
        <v>2025</v>
      </c>
      <c r="R560" s="105" t="str">
        <f t="shared" si="89"/>
        <v>Sim</v>
      </c>
      <c r="S560" s="106">
        <f t="shared" si="90"/>
        <v>1.0379060000000002</v>
      </c>
      <c r="T560" s="107">
        <f t="shared" si="91"/>
        <v>0</v>
      </c>
      <c r="U560" s="108"/>
    </row>
    <row r="561" spans="1:21" s="58" customFormat="1" ht="37.5" customHeight="1" x14ac:dyDescent="0.35">
      <c r="A561" s="428" t="s">
        <v>81</v>
      </c>
      <c r="B561" s="310" t="s">
        <v>1011</v>
      </c>
      <c r="C561" s="337"/>
      <c r="D561" s="539" t="s">
        <v>1481</v>
      </c>
      <c r="E561" s="339" t="s">
        <v>98</v>
      </c>
      <c r="F561" s="87" t="str">
        <f t="shared" si="87"/>
        <v>P31-PPGMII-P31-CAM--0102/2025</v>
      </c>
      <c r="G561" s="97" t="s">
        <v>777</v>
      </c>
      <c r="H561" s="89" t="s">
        <v>778</v>
      </c>
      <c r="I561" s="340">
        <v>160.99</v>
      </c>
      <c r="J561" s="90">
        <f t="shared" si="88"/>
        <v>0.16099000000000002</v>
      </c>
      <c r="K561" s="91">
        <v>0</v>
      </c>
      <c r="L561" s="82" t="s">
        <v>2188</v>
      </c>
      <c r="M561" s="18">
        <v>45869</v>
      </c>
      <c r="N561" s="83">
        <v>31</v>
      </c>
      <c r="O561" s="331">
        <v>45870</v>
      </c>
      <c r="P561" s="83">
        <f t="shared" si="92"/>
        <v>31</v>
      </c>
      <c r="Q561" s="92">
        <v>2025</v>
      </c>
      <c r="R561" s="93" t="str">
        <f t="shared" si="89"/>
        <v>Sim</v>
      </c>
      <c r="S561" s="94">
        <f t="shared" si="90"/>
        <v>0.16099000000000002</v>
      </c>
      <c r="T561" s="95">
        <f t="shared" si="91"/>
        <v>0</v>
      </c>
      <c r="U561" s="96"/>
    </row>
    <row r="562" spans="1:21" s="58" customFormat="1" ht="37.5" customHeight="1" x14ac:dyDescent="0.35">
      <c r="A562" s="428" t="s">
        <v>557</v>
      </c>
      <c r="B562" s="310" t="s">
        <v>2050</v>
      </c>
      <c r="C562" s="337"/>
      <c r="D562" s="539" t="s">
        <v>1482</v>
      </c>
      <c r="E562" s="339" t="s">
        <v>1134</v>
      </c>
      <c r="F562" s="87" t="str">
        <f t="shared" si="87"/>
        <v>P62-PPGMII-P62-CAM--0649P/2024</v>
      </c>
      <c r="G562" s="97" t="s">
        <v>777</v>
      </c>
      <c r="H562" s="89" t="s">
        <v>778</v>
      </c>
      <c r="I562" s="340">
        <v>244.55000000000004</v>
      </c>
      <c r="J562" s="90">
        <f t="shared" si="88"/>
        <v>0.24455000000000005</v>
      </c>
      <c r="K562" s="91">
        <v>0</v>
      </c>
      <c r="L562" s="82" t="s">
        <v>2188</v>
      </c>
      <c r="M562" s="18">
        <v>45869</v>
      </c>
      <c r="N562" s="83">
        <v>31</v>
      </c>
      <c r="O562" s="331">
        <v>45868</v>
      </c>
      <c r="P562" s="83">
        <f t="shared" si="92"/>
        <v>31</v>
      </c>
      <c r="Q562" s="92">
        <v>2025</v>
      </c>
      <c r="R562" s="93" t="str">
        <f t="shared" si="89"/>
        <v>Sim</v>
      </c>
      <c r="S562" s="94">
        <f t="shared" si="90"/>
        <v>0.24455000000000005</v>
      </c>
      <c r="T562" s="95">
        <f t="shared" si="91"/>
        <v>0</v>
      </c>
      <c r="U562" s="96"/>
    </row>
    <row r="563" spans="1:21" s="58" customFormat="1" ht="37.5" customHeight="1" x14ac:dyDescent="0.35">
      <c r="A563" s="428" t="s">
        <v>880</v>
      </c>
      <c r="B563" s="310" t="s">
        <v>1012</v>
      </c>
      <c r="C563" s="337"/>
      <c r="D563" s="539" t="s">
        <v>1484</v>
      </c>
      <c r="E563" s="339" t="s">
        <v>966</v>
      </c>
      <c r="F563" s="2" t="str">
        <f t="shared" si="87"/>
        <v>P52-PPGMII-P62-PAR--1599P/2024</v>
      </c>
      <c r="G563" s="98" t="s">
        <v>777</v>
      </c>
      <c r="H563" s="80" t="s">
        <v>778</v>
      </c>
      <c r="I563" s="340">
        <v>25.97</v>
      </c>
      <c r="J563" s="81">
        <f t="shared" si="88"/>
        <v>2.597E-2</v>
      </c>
      <c r="K563" s="82">
        <v>0</v>
      </c>
      <c r="L563" s="82" t="s">
        <v>2188</v>
      </c>
      <c r="M563" s="18">
        <v>45869</v>
      </c>
      <c r="N563" s="83">
        <v>31</v>
      </c>
      <c r="O563" s="331">
        <v>45870</v>
      </c>
      <c r="P563" s="83">
        <f t="shared" si="92"/>
        <v>31</v>
      </c>
      <c r="Q563" s="83">
        <v>2025</v>
      </c>
      <c r="R563" s="39" t="str">
        <f t="shared" si="89"/>
        <v>Sim</v>
      </c>
      <c r="S563" s="84">
        <f t="shared" si="90"/>
        <v>2.597E-2</v>
      </c>
      <c r="T563" s="85">
        <f t="shared" si="91"/>
        <v>0</v>
      </c>
      <c r="U563" s="86"/>
    </row>
    <row r="564" spans="1:21" s="58" customFormat="1" ht="37.5" customHeight="1" x14ac:dyDescent="0.35">
      <c r="A564" s="428" t="s">
        <v>880</v>
      </c>
      <c r="B564" s="310" t="s">
        <v>2050</v>
      </c>
      <c r="C564" s="337"/>
      <c r="D564" s="539" t="s">
        <v>1914</v>
      </c>
      <c r="E564" s="339" t="s">
        <v>1797</v>
      </c>
      <c r="F564" s="87" t="str">
        <f t="shared" si="87"/>
        <v>P52-PPGMII-P62-CAM--1812P/2024</v>
      </c>
      <c r="G564" s="97" t="s">
        <v>777</v>
      </c>
      <c r="H564" s="89" t="s">
        <v>778</v>
      </c>
      <c r="I564" s="340">
        <v>24.06</v>
      </c>
      <c r="J564" s="90">
        <f t="shared" si="88"/>
        <v>2.4059999999999998E-2</v>
      </c>
      <c r="K564" s="91">
        <v>0</v>
      </c>
      <c r="L564" s="82" t="s">
        <v>2188</v>
      </c>
      <c r="M564" s="18">
        <v>45869</v>
      </c>
      <c r="N564" s="83">
        <v>31</v>
      </c>
      <c r="O564" s="15">
        <v>45868</v>
      </c>
      <c r="P564" s="83">
        <f t="shared" si="92"/>
        <v>31</v>
      </c>
      <c r="Q564" s="92">
        <v>2025</v>
      </c>
      <c r="R564" s="93" t="str">
        <f t="shared" si="89"/>
        <v>Sim</v>
      </c>
      <c r="S564" s="94">
        <f t="shared" si="90"/>
        <v>2.4059999999999998E-2</v>
      </c>
      <c r="T564" s="95">
        <f t="shared" si="91"/>
        <v>0</v>
      </c>
      <c r="U564" s="96"/>
    </row>
    <row r="565" spans="1:21" s="58" customFormat="1" ht="37.5" customHeight="1" x14ac:dyDescent="0.35">
      <c r="A565" s="428" t="s">
        <v>557</v>
      </c>
      <c r="B565" s="310" t="s">
        <v>1012</v>
      </c>
      <c r="C565" s="337"/>
      <c r="D565" s="539" t="s">
        <v>1485</v>
      </c>
      <c r="E565" s="339" t="s">
        <v>1164</v>
      </c>
      <c r="F565" s="2" t="str">
        <f t="shared" si="87"/>
        <v>P62-PPGMII-P62-PAR--0744/2025</v>
      </c>
      <c r="G565" s="98" t="s">
        <v>777</v>
      </c>
      <c r="H565" s="80" t="s">
        <v>778</v>
      </c>
      <c r="I565" s="340">
        <v>234.88</v>
      </c>
      <c r="J565" s="81">
        <f t="shared" si="88"/>
        <v>0.23488000000000001</v>
      </c>
      <c r="K565" s="82">
        <v>0</v>
      </c>
      <c r="L565" s="82" t="s">
        <v>2188</v>
      </c>
      <c r="M565" s="18">
        <v>45869</v>
      </c>
      <c r="N565" s="83">
        <v>31</v>
      </c>
      <c r="O565" s="331">
        <v>45868</v>
      </c>
      <c r="P565" s="83">
        <f t="shared" si="92"/>
        <v>31</v>
      </c>
      <c r="Q565" s="83">
        <v>2025</v>
      </c>
      <c r="R565" s="39" t="str">
        <f t="shared" si="89"/>
        <v>Sim</v>
      </c>
      <c r="S565" s="84">
        <f t="shared" si="90"/>
        <v>0.23488000000000001</v>
      </c>
      <c r="T565" s="85">
        <f t="shared" si="91"/>
        <v>0</v>
      </c>
      <c r="U565" s="86"/>
    </row>
    <row r="566" spans="1:21" s="58" customFormat="1" ht="37.5" customHeight="1" x14ac:dyDescent="0.35">
      <c r="A566" s="428" t="s">
        <v>557</v>
      </c>
      <c r="B566" s="310" t="s">
        <v>1012</v>
      </c>
      <c r="C566" s="337"/>
      <c r="D566" s="539" t="s">
        <v>1485</v>
      </c>
      <c r="E566" s="339" t="s">
        <v>1168</v>
      </c>
      <c r="F566" s="87" t="str">
        <f t="shared" si="87"/>
        <v>P62-PPGMII-P62-PAR--0744/2025</v>
      </c>
      <c r="G566" s="97" t="s">
        <v>777</v>
      </c>
      <c r="H566" s="89" t="s">
        <v>778</v>
      </c>
      <c r="I566" s="340">
        <v>38.700000000000003</v>
      </c>
      <c r="J566" s="90">
        <f t="shared" si="88"/>
        <v>3.8700000000000005E-2</v>
      </c>
      <c r="K566" s="91">
        <v>0</v>
      </c>
      <c r="L566" s="82" t="s">
        <v>2188</v>
      </c>
      <c r="M566" s="18">
        <v>45869</v>
      </c>
      <c r="N566" s="83">
        <v>31</v>
      </c>
      <c r="O566" s="331">
        <v>45868</v>
      </c>
      <c r="P566" s="83">
        <f t="shared" si="92"/>
        <v>31</v>
      </c>
      <c r="Q566" s="92">
        <v>2025</v>
      </c>
      <c r="R566" s="93" t="str">
        <f t="shared" si="89"/>
        <v>Sim</v>
      </c>
      <c r="S566" s="94">
        <f t="shared" si="90"/>
        <v>3.8700000000000005E-2</v>
      </c>
      <c r="T566" s="95">
        <f t="shared" si="91"/>
        <v>0</v>
      </c>
      <c r="U566" s="96"/>
    </row>
    <row r="567" spans="1:21" s="58" customFormat="1" ht="37.5" customHeight="1" x14ac:dyDescent="0.35">
      <c r="A567" s="428" t="s">
        <v>557</v>
      </c>
      <c r="B567" s="310" t="s">
        <v>2050</v>
      </c>
      <c r="C567" s="337"/>
      <c r="D567" s="539" t="s">
        <v>1486</v>
      </c>
      <c r="E567" s="339" t="s">
        <v>1176</v>
      </c>
      <c r="F567" s="2" t="str">
        <f t="shared" si="87"/>
        <v>P62-PPGMII-P62-CAM--0946P/2024</v>
      </c>
      <c r="G567" s="98" t="s">
        <v>777</v>
      </c>
      <c r="H567" s="80" t="s">
        <v>778</v>
      </c>
      <c r="I567" s="340">
        <v>113.93199999999999</v>
      </c>
      <c r="J567" s="81">
        <f t="shared" si="88"/>
        <v>0.11393199999999999</v>
      </c>
      <c r="K567" s="82">
        <v>0</v>
      </c>
      <c r="L567" s="82" t="s">
        <v>2188</v>
      </c>
      <c r="M567" s="18">
        <v>45869</v>
      </c>
      <c r="N567" s="83">
        <v>31</v>
      </c>
      <c r="O567" s="331">
        <v>45870</v>
      </c>
      <c r="P567" s="83">
        <f t="shared" si="92"/>
        <v>31</v>
      </c>
      <c r="Q567" s="83">
        <v>2025</v>
      </c>
      <c r="R567" s="39" t="str">
        <f t="shared" si="89"/>
        <v>Sim</v>
      </c>
      <c r="S567" s="84">
        <f t="shared" si="90"/>
        <v>0.11393199999999999</v>
      </c>
      <c r="T567" s="85">
        <f t="shared" si="91"/>
        <v>0</v>
      </c>
      <c r="U567" s="86"/>
    </row>
    <row r="568" spans="1:21" s="58" customFormat="1" ht="37.5" customHeight="1" x14ac:dyDescent="0.35">
      <c r="A568" s="428" t="s">
        <v>557</v>
      </c>
      <c r="B568" s="310" t="s">
        <v>1012</v>
      </c>
      <c r="C568" s="337"/>
      <c r="D568" s="539" t="s">
        <v>1487</v>
      </c>
      <c r="E568" s="339" t="s">
        <v>1488</v>
      </c>
      <c r="F568" s="87" t="str">
        <f t="shared" si="87"/>
        <v>P62-PPGMII-P62-PAR--0246P/2024</v>
      </c>
      <c r="G568" s="97" t="s">
        <v>777</v>
      </c>
      <c r="H568" s="89" t="s">
        <v>778</v>
      </c>
      <c r="I568" s="340">
        <v>297.72400000000005</v>
      </c>
      <c r="J568" s="90">
        <f t="shared" si="88"/>
        <v>0.29772400000000004</v>
      </c>
      <c r="K568" s="91">
        <v>0</v>
      </c>
      <c r="L568" s="82" t="s">
        <v>2188</v>
      </c>
      <c r="M568" s="18">
        <v>45869</v>
      </c>
      <c r="N568" s="83">
        <v>31</v>
      </c>
      <c r="O568" s="331">
        <v>45870</v>
      </c>
      <c r="P568" s="83">
        <f t="shared" si="92"/>
        <v>31</v>
      </c>
      <c r="Q568" s="83">
        <v>2025</v>
      </c>
      <c r="R568" s="39" t="str">
        <f t="shared" si="89"/>
        <v>Sim</v>
      </c>
      <c r="S568" s="84">
        <f t="shared" si="90"/>
        <v>0.29772400000000004</v>
      </c>
      <c r="T568" s="85">
        <f t="shared" si="91"/>
        <v>0</v>
      </c>
      <c r="U568" s="86"/>
    </row>
    <row r="569" spans="1:21" s="58" customFormat="1" ht="37.5" customHeight="1" x14ac:dyDescent="0.35">
      <c r="A569" s="428" t="s">
        <v>557</v>
      </c>
      <c r="B569" s="310" t="s">
        <v>1012</v>
      </c>
      <c r="C569" s="337"/>
      <c r="D569" s="539" t="s">
        <v>1487</v>
      </c>
      <c r="E569" s="339" t="s">
        <v>1491</v>
      </c>
      <c r="F569" s="87" t="str">
        <f t="shared" si="87"/>
        <v>P62-PPGMII-P62-PAR--0246P/2024</v>
      </c>
      <c r="G569" s="97" t="s">
        <v>777</v>
      </c>
      <c r="H569" s="89" t="s">
        <v>778</v>
      </c>
      <c r="I569" s="340">
        <v>347.75299999999999</v>
      </c>
      <c r="J569" s="90">
        <f t="shared" si="88"/>
        <v>0.34775299999999998</v>
      </c>
      <c r="K569" s="91">
        <v>0</v>
      </c>
      <c r="L569" s="82" t="s">
        <v>2188</v>
      </c>
      <c r="M569" s="18">
        <v>45869</v>
      </c>
      <c r="N569" s="83">
        <v>31</v>
      </c>
      <c r="O569" s="331">
        <v>45870</v>
      </c>
      <c r="P569" s="83">
        <f t="shared" si="92"/>
        <v>31</v>
      </c>
      <c r="Q569" s="92">
        <v>2025</v>
      </c>
      <c r="R569" s="93" t="str">
        <f t="shared" si="89"/>
        <v>Sim</v>
      </c>
      <c r="S569" s="94">
        <f t="shared" si="90"/>
        <v>0.34775299999999998</v>
      </c>
      <c r="T569" s="95">
        <f t="shared" si="91"/>
        <v>0</v>
      </c>
      <c r="U569" s="96"/>
    </row>
    <row r="570" spans="1:21" s="58" customFormat="1" ht="37.5" customHeight="1" x14ac:dyDescent="0.35">
      <c r="A570" s="428" t="s">
        <v>557</v>
      </c>
      <c r="B570" s="310" t="s">
        <v>1012</v>
      </c>
      <c r="C570" s="337"/>
      <c r="D570" s="539" t="s">
        <v>1487</v>
      </c>
      <c r="E570" s="339" t="s">
        <v>1059</v>
      </c>
      <c r="F570" s="2" t="str">
        <f t="shared" si="87"/>
        <v>P62-PPGMII-P62-PAR--0246P/2024</v>
      </c>
      <c r="G570" s="98" t="s">
        <v>777</v>
      </c>
      <c r="H570" s="80" t="s">
        <v>778</v>
      </c>
      <c r="I570" s="340">
        <v>38.520000000000003</v>
      </c>
      <c r="J570" s="81">
        <f t="shared" si="88"/>
        <v>3.8520000000000006E-2</v>
      </c>
      <c r="K570" s="82">
        <v>0</v>
      </c>
      <c r="L570" s="82" t="s">
        <v>2188</v>
      </c>
      <c r="M570" s="18">
        <v>45869</v>
      </c>
      <c r="N570" s="83">
        <v>31</v>
      </c>
      <c r="O570" s="331">
        <v>45870</v>
      </c>
      <c r="P570" s="83">
        <f t="shared" si="92"/>
        <v>31</v>
      </c>
      <c r="Q570" s="83">
        <v>2025</v>
      </c>
      <c r="R570" s="39" t="str">
        <f t="shared" si="89"/>
        <v>Sim</v>
      </c>
      <c r="S570" s="84">
        <f t="shared" si="90"/>
        <v>3.8520000000000006E-2</v>
      </c>
      <c r="T570" s="85">
        <f t="shared" si="91"/>
        <v>0</v>
      </c>
      <c r="U570" s="86"/>
    </row>
    <row r="571" spans="1:21" s="58" customFormat="1" ht="37.5" customHeight="1" x14ac:dyDescent="0.35">
      <c r="A571" s="428" t="s">
        <v>557</v>
      </c>
      <c r="B571" s="310" t="s">
        <v>1012</v>
      </c>
      <c r="C571" s="337">
        <v>2027809526</v>
      </c>
      <c r="D571" s="539" t="s">
        <v>1493</v>
      </c>
      <c r="E571" s="339" t="s">
        <v>670</v>
      </c>
      <c r="F571" s="87" t="str">
        <f t="shared" si="87"/>
        <v>P62-PPGMII-P62-PAR-2027809526-0352/2025</v>
      </c>
      <c r="G571" s="97" t="s">
        <v>777</v>
      </c>
      <c r="H571" s="89" t="s">
        <v>778</v>
      </c>
      <c r="I571" s="340">
        <v>180.24</v>
      </c>
      <c r="J571" s="90">
        <f t="shared" si="88"/>
        <v>0.18024000000000001</v>
      </c>
      <c r="K571" s="91">
        <v>0</v>
      </c>
      <c r="L571" s="82" t="s">
        <v>2188</v>
      </c>
      <c r="M571" s="18">
        <v>45869</v>
      </c>
      <c r="N571" s="83">
        <v>31</v>
      </c>
      <c r="O571" s="331">
        <v>45868</v>
      </c>
      <c r="P571" s="83">
        <f t="shared" si="92"/>
        <v>31</v>
      </c>
      <c r="Q571" s="92">
        <v>2025</v>
      </c>
      <c r="R571" s="93" t="str">
        <f t="shared" si="89"/>
        <v>Sim</v>
      </c>
      <c r="S571" s="94">
        <f t="shared" si="90"/>
        <v>0.18024000000000001</v>
      </c>
      <c r="T571" s="95">
        <f t="shared" si="91"/>
        <v>0</v>
      </c>
      <c r="U571" s="96"/>
    </row>
    <row r="572" spans="1:21" s="58" customFormat="1" ht="37.5" customHeight="1" x14ac:dyDescent="0.35">
      <c r="A572" s="428" t="s">
        <v>81</v>
      </c>
      <c r="B572" s="310" t="s">
        <v>1011</v>
      </c>
      <c r="C572" s="337" t="s">
        <v>1007</v>
      </c>
      <c r="D572" s="539" t="s">
        <v>1494</v>
      </c>
      <c r="E572" s="339" t="s">
        <v>1809</v>
      </c>
      <c r="F572" s="2" t="str">
        <f t="shared" si="87"/>
        <v>P31-PPGMII-P31-CAM-[2028301172-0704/2025</v>
      </c>
      <c r="G572" s="98" t="s">
        <v>777</v>
      </c>
      <c r="H572" s="80" t="s">
        <v>778</v>
      </c>
      <c r="I572" s="340">
        <v>37.692</v>
      </c>
      <c r="J572" s="81">
        <f t="shared" si="88"/>
        <v>3.7692000000000003E-2</v>
      </c>
      <c r="K572" s="82">
        <v>0</v>
      </c>
      <c r="L572" s="82" t="s">
        <v>2188</v>
      </c>
      <c r="M572" s="18">
        <v>45869</v>
      </c>
      <c r="N572" s="83">
        <v>31</v>
      </c>
      <c r="O572" s="331">
        <v>45868</v>
      </c>
      <c r="P572" s="83">
        <f t="shared" si="92"/>
        <v>31</v>
      </c>
      <c r="Q572" s="83">
        <v>2025</v>
      </c>
      <c r="R572" s="39" t="str">
        <f t="shared" si="89"/>
        <v>Sim</v>
      </c>
      <c r="S572" s="84">
        <f t="shared" si="90"/>
        <v>3.7692000000000003E-2</v>
      </c>
      <c r="T572" s="85">
        <f t="shared" si="91"/>
        <v>0</v>
      </c>
      <c r="U572" s="86"/>
    </row>
    <row r="573" spans="1:21" s="58" customFormat="1" ht="37.5" customHeight="1" x14ac:dyDescent="0.35">
      <c r="A573" s="428" t="s">
        <v>81</v>
      </c>
      <c r="B573" s="310" t="s">
        <v>1011</v>
      </c>
      <c r="C573" s="337"/>
      <c r="D573" s="539" t="s">
        <v>1497</v>
      </c>
      <c r="E573" s="339" t="s">
        <v>1033</v>
      </c>
      <c r="F573" s="87" t="str">
        <f t="shared" si="87"/>
        <v>P31-PPGMII-P31-CAM--0597P/2024</v>
      </c>
      <c r="G573" s="97" t="s">
        <v>777</v>
      </c>
      <c r="H573" s="89" t="s">
        <v>778</v>
      </c>
      <c r="I573" s="340">
        <v>10.81</v>
      </c>
      <c r="J573" s="90">
        <f t="shared" si="88"/>
        <v>1.081E-2</v>
      </c>
      <c r="K573" s="91">
        <v>0</v>
      </c>
      <c r="L573" s="82" t="s">
        <v>2188</v>
      </c>
      <c r="M573" s="18">
        <v>45869</v>
      </c>
      <c r="N573" s="83">
        <v>31</v>
      </c>
      <c r="O573" s="331">
        <v>45870</v>
      </c>
      <c r="P573" s="83">
        <f t="shared" si="92"/>
        <v>31</v>
      </c>
      <c r="Q573" s="92">
        <v>2025</v>
      </c>
      <c r="R573" s="93" t="str">
        <f t="shared" si="89"/>
        <v>Sim</v>
      </c>
      <c r="S573" s="94">
        <f t="shared" si="90"/>
        <v>1.081E-2</v>
      </c>
      <c r="T573" s="95">
        <f t="shared" si="91"/>
        <v>0</v>
      </c>
      <c r="U573" s="96"/>
    </row>
    <row r="574" spans="1:21" s="58" customFormat="1" ht="37.5" customHeight="1" x14ac:dyDescent="0.35">
      <c r="A574" s="428" t="s">
        <v>557</v>
      </c>
      <c r="B574" s="310" t="s">
        <v>1012</v>
      </c>
      <c r="C574" s="337"/>
      <c r="D574" s="539" t="s">
        <v>1498</v>
      </c>
      <c r="E574" s="339" t="s">
        <v>1822</v>
      </c>
      <c r="F574" s="2" t="str">
        <f t="shared" si="87"/>
        <v>P62-PPGMII-P62-PAR--0623P/2024</v>
      </c>
      <c r="G574" s="98" t="s">
        <v>777</v>
      </c>
      <c r="H574" s="80" t="s">
        <v>778</v>
      </c>
      <c r="I574" s="340">
        <v>12.51</v>
      </c>
      <c r="J574" s="81">
        <f t="shared" si="88"/>
        <v>1.251E-2</v>
      </c>
      <c r="K574" s="82">
        <v>0</v>
      </c>
      <c r="L574" s="82" t="s">
        <v>2188</v>
      </c>
      <c r="M574" s="18">
        <v>45869</v>
      </c>
      <c r="N574" s="83">
        <v>31</v>
      </c>
      <c r="O574" s="331">
        <v>45870</v>
      </c>
      <c r="P574" s="83">
        <f t="shared" si="92"/>
        <v>31</v>
      </c>
      <c r="Q574" s="104">
        <v>2025</v>
      </c>
      <c r="R574" s="105" t="str">
        <f t="shared" si="89"/>
        <v>Sim</v>
      </c>
      <c r="S574" s="106">
        <f t="shared" si="90"/>
        <v>1.251E-2</v>
      </c>
      <c r="T574" s="107">
        <f t="shared" si="91"/>
        <v>0</v>
      </c>
      <c r="U574" s="108"/>
    </row>
    <row r="575" spans="1:21" s="58" customFormat="1" ht="37.5" customHeight="1" x14ac:dyDescent="0.35">
      <c r="A575" s="428" t="s">
        <v>557</v>
      </c>
      <c r="B575" s="310" t="s">
        <v>1012</v>
      </c>
      <c r="C575" s="337"/>
      <c r="D575" s="539" t="s">
        <v>1499</v>
      </c>
      <c r="E575" s="339" t="s">
        <v>1199</v>
      </c>
      <c r="F575" s="87" t="str">
        <f t="shared" si="87"/>
        <v>P62-PPGMII-P62-PAR--1152P/2024</v>
      </c>
      <c r="G575" s="97" t="s">
        <v>777</v>
      </c>
      <c r="H575" s="89" t="s">
        <v>778</v>
      </c>
      <c r="I575" s="340">
        <v>20.849999999999994</v>
      </c>
      <c r="J575" s="90">
        <f t="shared" si="88"/>
        <v>2.0849999999999994E-2</v>
      </c>
      <c r="K575" s="91">
        <v>0</v>
      </c>
      <c r="L575" s="82" t="s">
        <v>2188</v>
      </c>
      <c r="M575" s="18">
        <v>45869</v>
      </c>
      <c r="N575" s="83">
        <v>31</v>
      </c>
      <c r="O575" s="331">
        <v>45868</v>
      </c>
      <c r="P575" s="83">
        <f t="shared" si="92"/>
        <v>31</v>
      </c>
      <c r="Q575" s="92">
        <v>2025</v>
      </c>
      <c r="R575" s="93" t="str">
        <f t="shared" si="89"/>
        <v>Sim</v>
      </c>
      <c r="S575" s="94">
        <f t="shared" si="90"/>
        <v>2.0849999999999994E-2</v>
      </c>
      <c r="T575" s="95">
        <f t="shared" si="91"/>
        <v>0</v>
      </c>
      <c r="U575" s="96"/>
    </row>
    <row r="576" spans="1:21" s="58" customFormat="1" ht="37.5" customHeight="1" x14ac:dyDescent="0.35">
      <c r="A576" s="428" t="s">
        <v>557</v>
      </c>
      <c r="B576" s="310" t="s">
        <v>1012</v>
      </c>
      <c r="C576" s="337" t="s">
        <v>1005</v>
      </c>
      <c r="D576" s="539" t="s">
        <v>1500</v>
      </c>
      <c r="E576" s="339" t="s">
        <v>1826</v>
      </c>
      <c r="F576" s="87" t="str">
        <f t="shared" si="87"/>
        <v>P62-PPGMII-P62-PAR-[2029887949]-1138P/2024</v>
      </c>
      <c r="G576" s="97" t="s">
        <v>777</v>
      </c>
      <c r="H576" s="89" t="s">
        <v>778</v>
      </c>
      <c r="I576" s="340">
        <v>17.431999999999999</v>
      </c>
      <c r="J576" s="90">
        <f t="shared" si="88"/>
        <v>1.7432E-2</v>
      </c>
      <c r="K576" s="91">
        <v>0</v>
      </c>
      <c r="L576" s="82" t="s">
        <v>2188</v>
      </c>
      <c r="M576" s="18">
        <v>45869</v>
      </c>
      <c r="N576" s="83">
        <v>31</v>
      </c>
      <c r="O576" s="331">
        <v>45870</v>
      </c>
      <c r="P576" s="83">
        <f t="shared" si="92"/>
        <v>31</v>
      </c>
      <c r="Q576" s="92">
        <v>2025</v>
      </c>
      <c r="R576" s="93" t="str">
        <f t="shared" si="89"/>
        <v>Sim</v>
      </c>
      <c r="S576" s="94">
        <f t="shared" si="90"/>
        <v>1.7432E-2</v>
      </c>
      <c r="T576" s="95">
        <f t="shared" si="91"/>
        <v>0</v>
      </c>
      <c r="U576" s="96"/>
    </row>
    <row r="577" spans="1:21" s="58" customFormat="1" ht="37.5" customHeight="1" x14ac:dyDescent="0.35">
      <c r="A577" s="428" t="s">
        <v>81</v>
      </c>
      <c r="B577" s="310" t="s">
        <v>1011</v>
      </c>
      <c r="C577" s="337"/>
      <c r="D577" s="539" t="s">
        <v>1501</v>
      </c>
      <c r="E577" s="339" t="s">
        <v>1044</v>
      </c>
      <c r="F577" s="2" t="str">
        <f t="shared" si="87"/>
        <v>P31-PPGMII-P31-CAM--0321P/2025</v>
      </c>
      <c r="G577" s="98" t="s">
        <v>777</v>
      </c>
      <c r="H577" s="80" t="s">
        <v>778</v>
      </c>
      <c r="I577" s="544">
        <v>113.04</v>
      </c>
      <c r="J577" s="81">
        <f t="shared" si="88"/>
        <v>0.11304</v>
      </c>
      <c r="K577" s="82">
        <v>0</v>
      </c>
      <c r="L577" s="82" t="s">
        <v>2188</v>
      </c>
      <c r="M577" s="18">
        <v>45869</v>
      </c>
      <c r="N577" s="83">
        <v>31</v>
      </c>
      <c r="O577" s="331">
        <v>45868</v>
      </c>
      <c r="P577" s="83">
        <f t="shared" si="92"/>
        <v>31</v>
      </c>
      <c r="Q577" s="83">
        <v>2025</v>
      </c>
      <c r="R577" s="39" t="str">
        <f t="shared" si="89"/>
        <v>Sim</v>
      </c>
      <c r="S577" s="84">
        <f t="shared" si="90"/>
        <v>0.11304</v>
      </c>
      <c r="T577" s="85">
        <f t="shared" si="91"/>
        <v>0</v>
      </c>
      <c r="U577" s="86"/>
    </row>
    <row r="578" spans="1:21" s="58" customFormat="1" ht="37.5" customHeight="1" x14ac:dyDescent="0.35">
      <c r="A578" s="428" t="s">
        <v>557</v>
      </c>
      <c r="B578" s="310" t="s">
        <v>2050</v>
      </c>
      <c r="C578" s="337"/>
      <c r="D578" s="539" t="s">
        <v>1923</v>
      </c>
      <c r="E578" s="339" t="s">
        <v>1829</v>
      </c>
      <c r="F578" s="87" t="str">
        <f t="shared" si="87"/>
        <v>P62-PPGMII-P62-CAM--0725P/2024</v>
      </c>
      <c r="G578" s="97" t="s">
        <v>777</v>
      </c>
      <c r="H578" s="89" t="s">
        <v>778</v>
      </c>
      <c r="I578" s="544">
        <v>5.09</v>
      </c>
      <c r="J578" s="90">
        <f t="shared" si="88"/>
        <v>5.0899999999999999E-3</v>
      </c>
      <c r="K578" s="91">
        <v>0</v>
      </c>
      <c r="L578" s="82" t="s">
        <v>2188</v>
      </c>
      <c r="M578" s="18">
        <v>45869</v>
      </c>
      <c r="N578" s="83">
        <v>31</v>
      </c>
      <c r="O578" s="15">
        <v>45867</v>
      </c>
      <c r="P578" s="83">
        <f t="shared" si="92"/>
        <v>31</v>
      </c>
      <c r="Q578" s="92">
        <v>2025</v>
      </c>
      <c r="R578" s="93" t="str">
        <f t="shared" si="89"/>
        <v>Sim</v>
      </c>
      <c r="S578" s="94">
        <f t="shared" si="90"/>
        <v>5.0899999999999999E-3</v>
      </c>
      <c r="T578" s="95">
        <f t="shared" si="91"/>
        <v>0</v>
      </c>
      <c r="U578" s="96"/>
    </row>
    <row r="579" spans="1:21" s="58" customFormat="1" ht="37.5" customHeight="1" x14ac:dyDescent="0.35">
      <c r="A579" s="428" t="s">
        <v>557</v>
      </c>
      <c r="B579" s="310" t="s">
        <v>2050</v>
      </c>
      <c r="C579" s="337"/>
      <c r="D579" s="539" t="s">
        <v>1925</v>
      </c>
      <c r="E579" s="339" t="s">
        <v>1832</v>
      </c>
      <c r="F579" s="2" t="str">
        <f t="shared" si="87"/>
        <v>P62-PPGMII-P62-CAM--2012P/2024</v>
      </c>
      <c r="G579" s="98" t="s">
        <v>777</v>
      </c>
      <c r="H579" s="80" t="s">
        <v>778</v>
      </c>
      <c r="I579" s="544">
        <v>1.7070000000000001</v>
      </c>
      <c r="J579" s="81">
        <f t="shared" si="88"/>
        <v>1.707E-3</v>
      </c>
      <c r="K579" s="82">
        <v>0</v>
      </c>
      <c r="L579" s="82" t="s">
        <v>2188</v>
      </c>
      <c r="M579" s="18">
        <v>45869</v>
      </c>
      <c r="N579" s="83">
        <v>31</v>
      </c>
      <c r="O579" s="15">
        <v>45867</v>
      </c>
      <c r="P579" s="83">
        <f t="shared" si="92"/>
        <v>31</v>
      </c>
      <c r="Q579" s="83">
        <v>2025</v>
      </c>
      <c r="R579" s="39" t="str">
        <f t="shared" si="89"/>
        <v>Sim</v>
      </c>
      <c r="S579" s="84">
        <f t="shared" si="90"/>
        <v>1.707E-3</v>
      </c>
      <c r="T579" s="85">
        <f t="shared" si="91"/>
        <v>0</v>
      </c>
      <c r="U579" s="86"/>
    </row>
    <row r="580" spans="1:21" s="58" customFormat="1" ht="37.5" customHeight="1" x14ac:dyDescent="0.35">
      <c r="A580" s="428" t="s">
        <v>557</v>
      </c>
      <c r="B580" s="310" t="s">
        <v>2050</v>
      </c>
      <c r="C580" s="337" t="s">
        <v>1001</v>
      </c>
      <c r="D580" s="539" t="s">
        <v>1503</v>
      </c>
      <c r="E580" s="339" t="s">
        <v>1248</v>
      </c>
      <c r="F580" s="87" t="str">
        <f t="shared" si="87"/>
        <v>P62-PPGMII-P62-CAM-[2028757883]-2029P/2024</v>
      </c>
      <c r="G580" s="97" t="s">
        <v>777</v>
      </c>
      <c r="H580" s="89" t="s">
        <v>778</v>
      </c>
      <c r="I580" s="544">
        <v>12.478</v>
      </c>
      <c r="J580" s="90">
        <f t="shared" si="88"/>
        <v>1.2478E-2</v>
      </c>
      <c r="K580" s="91">
        <v>0</v>
      </c>
      <c r="L580" s="82" t="s">
        <v>2188</v>
      </c>
      <c r="M580" s="18">
        <v>45869</v>
      </c>
      <c r="N580" s="83">
        <v>31</v>
      </c>
      <c r="O580" s="331">
        <v>45868</v>
      </c>
      <c r="P580" s="83">
        <f t="shared" si="92"/>
        <v>31</v>
      </c>
      <c r="Q580" s="92">
        <v>2025</v>
      </c>
      <c r="R580" s="93" t="str">
        <f t="shared" si="89"/>
        <v>Sim</v>
      </c>
      <c r="S580" s="94">
        <f t="shared" si="90"/>
        <v>1.2478E-2</v>
      </c>
      <c r="T580" s="95">
        <f t="shared" si="91"/>
        <v>0</v>
      </c>
      <c r="U580" s="96"/>
    </row>
    <row r="581" spans="1:21" s="58" customFormat="1" ht="37.5" customHeight="1" x14ac:dyDescent="0.35">
      <c r="A581" s="428" t="s">
        <v>281</v>
      </c>
      <c r="B581" s="310" t="s">
        <v>1012</v>
      </c>
      <c r="C581" s="337"/>
      <c r="D581" s="539" t="s">
        <v>1505</v>
      </c>
      <c r="E581" s="339" t="s">
        <v>1145</v>
      </c>
      <c r="F581" s="2" t="str">
        <f t="shared" si="87"/>
        <v>P54-PPGMII-P62-PAR--0677P/2025</v>
      </c>
      <c r="G581" s="98" t="s">
        <v>777</v>
      </c>
      <c r="H581" s="80" t="s">
        <v>778</v>
      </c>
      <c r="I581" s="340">
        <v>13.6</v>
      </c>
      <c r="J581" s="81">
        <f t="shared" si="88"/>
        <v>1.3599999999999999E-2</v>
      </c>
      <c r="K581" s="82">
        <v>0</v>
      </c>
      <c r="L581" s="82" t="s">
        <v>2188</v>
      </c>
      <c r="M581" s="18">
        <v>45869</v>
      </c>
      <c r="N581" s="83">
        <v>31</v>
      </c>
      <c r="O581" s="331">
        <v>45870</v>
      </c>
      <c r="P581" s="83">
        <f t="shared" si="92"/>
        <v>31</v>
      </c>
      <c r="Q581" s="104">
        <v>2025</v>
      </c>
      <c r="R581" s="105" t="str">
        <f t="shared" si="89"/>
        <v>Sim</v>
      </c>
      <c r="S581" s="106">
        <f t="shared" si="90"/>
        <v>1.3599999999999999E-2</v>
      </c>
      <c r="T581" s="107">
        <f t="shared" si="91"/>
        <v>0</v>
      </c>
      <c r="U581" s="108"/>
    </row>
    <row r="582" spans="1:21" s="58" customFormat="1" ht="37.5" customHeight="1" x14ac:dyDescent="0.35">
      <c r="A582" s="428" t="s">
        <v>557</v>
      </c>
      <c r="B582" s="310" t="s">
        <v>1012</v>
      </c>
      <c r="C582" s="337"/>
      <c r="D582" s="539" t="s">
        <v>1506</v>
      </c>
      <c r="E582" s="339" t="s">
        <v>1837</v>
      </c>
      <c r="F582" s="87" t="str">
        <f t="shared" si="87"/>
        <v>P62-PPGMII-P62-PAR--1149P/2024</v>
      </c>
      <c r="G582" s="97" t="s">
        <v>777</v>
      </c>
      <c r="H582" s="89" t="s">
        <v>778</v>
      </c>
      <c r="I582" s="340">
        <v>827.85399999999993</v>
      </c>
      <c r="J582" s="90">
        <f t="shared" si="88"/>
        <v>0.82785399999999998</v>
      </c>
      <c r="K582" s="91">
        <v>0</v>
      </c>
      <c r="L582" s="82" t="s">
        <v>2188</v>
      </c>
      <c r="M582" s="18">
        <v>45869</v>
      </c>
      <c r="N582" s="83">
        <v>31</v>
      </c>
      <c r="O582" s="331">
        <v>45870</v>
      </c>
      <c r="P582" s="83">
        <f t="shared" si="92"/>
        <v>31</v>
      </c>
      <c r="Q582" s="92">
        <v>2025</v>
      </c>
      <c r="R582" s="93" t="str">
        <f t="shared" si="89"/>
        <v>Sim</v>
      </c>
      <c r="S582" s="94">
        <f t="shared" si="90"/>
        <v>0.82785399999999998</v>
      </c>
      <c r="T582" s="95">
        <f t="shared" si="91"/>
        <v>0</v>
      </c>
      <c r="U582" s="96"/>
    </row>
    <row r="583" spans="1:21" s="58" customFormat="1" ht="37.5" customHeight="1" x14ac:dyDescent="0.35">
      <c r="A583" s="428" t="s">
        <v>557</v>
      </c>
      <c r="B583" s="310" t="s">
        <v>1012</v>
      </c>
      <c r="C583" s="337"/>
      <c r="D583" s="539" t="s">
        <v>1507</v>
      </c>
      <c r="E583" s="339" t="s">
        <v>1838</v>
      </c>
      <c r="F583" s="87" t="str">
        <f t="shared" si="87"/>
        <v>P62-PPGMII-P62-PAR--0674P/2025</v>
      </c>
      <c r="G583" s="97" t="s">
        <v>777</v>
      </c>
      <c r="H583" s="89" t="s">
        <v>778</v>
      </c>
      <c r="I583" s="340">
        <v>45.76</v>
      </c>
      <c r="J583" s="90">
        <f t="shared" si="88"/>
        <v>4.5759999999999995E-2</v>
      </c>
      <c r="K583" s="91">
        <v>0</v>
      </c>
      <c r="L583" s="82" t="s">
        <v>2188</v>
      </c>
      <c r="M583" s="18">
        <v>45869</v>
      </c>
      <c r="N583" s="83">
        <v>31</v>
      </c>
      <c r="O583" s="331">
        <v>45868</v>
      </c>
      <c r="P583" s="83">
        <f t="shared" si="92"/>
        <v>31</v>
      </c>
      <c r="Q583" s="92">
        <v>2025</v>
      </c>
      <c r="R583" s="93" t="str">
        <f t="shared" si="89"/>
        <v>Sim</v>
      </c>
      <c r="S583" s="94">
        <f t="shared" si="90"/>
        <v>4.5759999999999995E-2</v>
      </c>
      <c r="T583" s="95">
        <f t="shared" si="91"/>
        <v>0</v>
      </c>
      <c r="U583" s="96"/>
    </row>
    <row r="584" spans="1:21" s="58" customFormat="1" ht="37.5" customHeight="1" x14ac:dyDescent="0.35">
      <c r="A584" s="428" t="s">
        <v>557</v>
      </c>
      <c r="B584" s="310" t="s">
        <v>1012</v>
      </c>
      <c r="C584" s="337"/>
      <c r="D584" s="539" t="s">
        <v>1508</v>
      </c>
      <c r="E584" s="339" t="s">
        <v>1839</v>
      </c>
      <c r="F584" s="2" t="str">
        <f t="shared" si="87"/>
        <v>P62-PPGMII-P62-PAR--1154P/2024</v>
      </c>
      <c r="G584" s="98" t="s">
        <v>777</v>
      </c>
      <c r="H584" s="80" t="s">
        <v>778</v>
      </c>
      <c r="I584" s="544">
        <v>17.37</v>
      </c>
      <c r="J584" s="81">
        <f t="shared" si="88"/>
        <v>1.737E-2</v>
      </c>
      <c r="K584" s="82">
        <v>0</v>
      </c>
      <c r="L584" s="82" t="s">
        <v>2188</v>
      </c>
      <c r="M584" s="18">
        <v>45869</v>
      </c>
      <c r="N584" s="83">
        <v>31</v>
      </c>
      <c r="O584" s="15">
        <v>45867</v>
      </c>
      <c r="P584" s="83">
        <f t="shared" si="92"/>
        <v>31</v>
      </c>
      <c r="Q584" s="83">
        <v>2025</v>
      </c>
      <c r="R584" s="39" t="str">
        <f t="shared" si="89"/>
        <v>Sim</v>
      </c>
      <c r="S584" s="84">
        <f t="shared" si="90"/>
        <v>1.737E-2</v>
      </c>
      <c r="T584" s="85">
        <f t="shared" si="91"/>
        <v>0</v>
      </c>
      <c r="U584" s="86"/>
    </row>
    <row r="585" spans="1:21" s="58" customFormat="1" ht="37.5" customHeight="1" x14ac:dyDescent="0.35">
      <c r="A585" s="428" t="s">
        <v>557</v>
      </c>
      <c r="B585" s="310" t="s">
        <v>1012</v>
      </c>
      <c r="C585" s="337"/>
      <c r="D585" s="539" t="s">
        <v>1508</v>
      </c>
      <c r="E585" s="339" t="s">
        <v>1202</v>
      </c>
      <c r="F585" s="87" t="str">
        <f t="shared" si="87"/>
        <v>P62-PPGMII-P62-PAR--1154P/2024</v>
      </c>
      <c r="G585" s="97" t="s">
        <v>777</v>
      </c>
      <c r="H585" s="89" t="s">
        <v>778</v>
      </c>
      <c r="I585" s="544">
        <v>7.11</v>
      </c>
      <c r="J585" s="90">
        <f t="shared" si="88"/>
        <v>7.11E-3</v>
      </c>
      <c r="K585" s="91">
        <v>0</v>
      </c>
      <c r="L585" s="82" t="s">
        <v>2188</v>
      </c>
      <c r="M585" s="18">
        <v>45869</v>
      </c>
      <c r="N585" s="83">
        <v>31</v>
      </c>
      <c r="O585" s="331">
        <v>45868</v>
      </c>
      <c r="P585" s="83">
        <f t="shared" si="92"/>
        <v>31</v>
      </c>
      <c r="Q585" s="92">
        <v>2025</v>
      </c>
      <c r="R585" s="93" t="str">
        <f t="shared" si="89"/>
        <v>Sim</v>
      </c>
      <c r="S585" s="94">
        <f t="shared" si="90"/>
        <v>7.11E-3</v>
      </c>
      <c r="T585" s="95">
        <f t="shared" si="91"/>
        <v>0</v>
      </c>
      <c r="U585" s="96"/>
    </row>
    <row r="586" spans="1:21" s="58" customFormat="1" ht="37.5" customHeight="1" x14ac:dyDescent="0.35">
      <c r="A586" s="428" t="s">
        <v>557</v>
      </c>
      <c r="B586" s="310" t="s">
        <v>1012</v>
      </c>
      <c r="C586" s="337"/>
      <c r="D586" s="539" t="s">
        <v>1509</v>
      </c>
      <c r="E586" s="339" t="s">
        <v>1227</v>
      </c>
      <c r="F586" s="2" t="str">
        <f t="shared" si="87"/>
        <v>P62-PPGMII-P62-PAR--1846P/2024</v>
      </c>
      <c r="G586" s="98" t="s">
        <v>777</v>
      </c>
      <c r="H586" s="80" t="s">
        <v>778</v>
      </c>
      <c r="I586" s="544">
        <v>15.971</v>
      </c>
      <c r="J586" s="81">
        <f t="shared" si="88"/>
        <v>1.5970999999999999E-2</v>
      </c>
      <c r="K586" s="82">
        <v>0</v>
      </c>
      <c r="L586" s="82" t="s">
        <v>2188</v>
      </c>
      <c r="M586" s="18">
        <v>45869</v>
      </c>
      <c r="N586" s="83">
        <v>31</v>
      </c>
      <c r="O586" s="331">
        <v>45868</v>
      </c>
      <c r="P586" s="83">
        <f t="shared" si="92"/>
        <v>31</v>
      </c>
      <c r="Q586" s="83">
        <v>2025</v>
      </c>
      <c r="R586" s="39" t="str">
        <f t="shared" si="89"/>
        <v>Sim</v>
      </c>
      <c r="S586" s="84">
        <f t="shared" si="90"/>
        <v>1.5970999999999999E-2</v>
      </c>
      <c r="T586" s="85">
        <f t="shared" si="91"/>
        <v>0</v>
      </c>
      <c r="U586" s="86"/>
    </row>
    <row r="587" spans="1:21" s="58" customFormat="1" ht="37.5" customHeight="1" x14ac:dyDescent="0.35">
      <c r="A587" s="428" t="s">
        <v>557</v>
      </c>
      <c r="B587" s="310" t="s">
        <v>1012</v>
      </c>
      <c r="C587" s="337"/>
      <c r="D587" s="539" t="s">
        <v>1510</v>
      </c>
      <c r="E587" s="339" t="s">
        <v>1084</v>
      </c>
      <c r="F587" s="87" t="str">
        <f t="shared" si="87"/>
        <v>P62-PPGMII-P62-PAR--0371P/2024</v>
      </c>
      <c r="G587" s="97" t="s">
        <v>777</v>
      </c>
      <c r="H587" s="89" t="s">
        <v>778</v>
      </c>
      <c r="I587" s="340">
        <v>57.86</v>
      </c>
      <c r="J587" s="90">
        <f t="shared" si="88"/>
        <v>5.7860000000000002E-2</v>
      </c>
      <c r="K587" s="91">
        <v>0</v>
      </c>
      <c r="L587" s="82" t="s">
        <v>2188</v>
      </c>
      <c r="M587" s="18">
        <v>45869</v>
      </c>
      <c r="N587" s="83">
        <v>31</v>
      </c>
      <c r="O587" s="331">
        <v>45870</v>
      </c>
      <c r="P587" s="83">
        <f t="shared" si="92"/>
        <v>31</v>
      </c>
      <c r="Q587" s="92">
        <v>2025</v>
      </c>
      <c r="R587" s="93" t="str">
        <f t="shared" si="89"/>
        <v>Sim</v>
      </c>
      <c r="S587" s="94">
        <f t="shared" si="90"/>
        <v>5.7860000000000002E-2</v>
      </c>
      <c r="T587" s="95">
        <f t="shared" si="91"/>
        <v>0</v>
      </c>
      <c r="U587" s="96"/>
    </row>
    <row r="588" spans="1:21" s="58" customFormat="1" ht="37.5" customHeight="1" x14ac:dyDescent="0.35">
      <c r="A588" s="428" t="s">
        <v>557</v>
      </c>
      <c r="B588" s="310" t="s">
        <v>1012</v>
      </c>
      <c r="C588" s="337"/>
      <c r="D588" s="539" t="s">
        <v>1511</v>
      </c>
      <c r="E588" s="339" t="s">
        <v>1845</v>
      </c>
      <c r="F588" s="2" t="str">
        <f t="shared" si="87"/>
        <v>P62-PPGMII-P62-PAR--0335P/2024</v>
      </c>
      <c r="G588" s="98" t="s">
        <v>777</v>
      </c>
      <c r="H588" s="80" t="s">
        <v>778</v>
      </c>
      <c r="I588" s="340">
        <v>11.98</v>
      </c>
      <c r="J588" s="81">
        <f t="shared" si="88"/>
        <v>1.1980000000000001E-2</v>
      </c>
      <c r="K588" s="82">
        <v>0</v>
      </c>
      <c r="L588" s="82" t="s">
        <v>2188</v>
      </c>
      <c r="M588" s="18">
        <v>45869</v>
      </c>
      <c r="N588" s="83">
        <v>31</v>
      </c>
      <c r="O588" s="15">
        <v>45867</v>
      </c>
      <c r="P588" s="83">
        <f t="shared" si="92"/>
        <v>31</v>
      </c>
      <c r="Q588" s="104">
        <v>2025</v>
      </c>
      <c r="R588" s="105" t="str">
        <f t="shared" si="89"/>
        <v>Sim</v>
      </c>
      <c r="S588" s="106">
        <f t="shared" si="90"/>
        <v>1.1980000000000001E-2</v>
      </c>
      <c r="T588" s="107">
        <f t="shared" si="91"/>
        <v>0</v>
      </c>
      <c r="U588" s="108"/>
    </row>
    <row r="589" spans="1:21" s="58" customFormat="1" ht="37.5" customHeight="1" x14ac:dyDescent="0.35">
      <c r="A589" s="428" t="s">
        <v>557</v>
      </c>
      <c r="B589" s="310" t="s">
        <v>1012</v>
      </c>
      <c r="C589" s="337"/>
      <c r="D589" s="539" t="s">
        <v>1511</v>
      </c>
      <c r="E589" s="339" t="s">
        <v>1070</v>
      </c>
      <c r="F589" s="87" t="str">
        <f t="shared" si="87"/>
        <v>P62-PPGMII-P62-PAR--0335P/2024</v>
      </c>
      <c r="G589" s="97" t="s">
        <v>777</v>
      </c>
      <c r="H589" s="89" t="s">
        <v>778</v>
      </c>
      <c r="I589" s="340">
        <v>373.29599999999999</v>
      </c>
      <c r="J589" s="90">
        <f t="shared" si="88"/>
        <v>0.37329600000000002</v>
      </c>
      <c r="K589" s="91">
        <v>0</v>
      </c>
      <c r="L589" s="82" t="s">
        <v>2188</v>
      </c>
      <c r="M589" s="18">
        <v>45869</v>
      </c>
      <c r="N589" s="83">
        <v>31</v>
      </c>
      <c r="O589" s="331">
        <v>45868</v>
      </c>
      <c r="P589" s="83">
        <f t="shared" si="92"/>
        <v>31</v>
      </c>
      <c r="Q589" s="92">
        <v>2025</v>
      </c>
      <c r="R589" s="93" t="str">
        <f t="shared" si="89"/>
        <v>Sim</v>
      </c>
      <c r="S589" s="94">
        <f t="shared" si="90"/>
        <v>0.37329600000000002</v>
      </c>
      <c r="T589" s="95">
        <f t="shared" si="91"/>
        <v>0</v>
      </c>
      <c r="U589" s="96"/>
    </row>
    <row r="590" spans="1:21" s="58" customFormat="1" ht="37.5" customHeight="1" x14ac:dyDescent="0.35">
      <c r="A590" s="428" t="s">
        <v>557</v>
      </c>
      <c r="B590" s="310" t="s">
        <v>1012</v>
      </c>
      <c r="C590" s="337"/>
      <c r="D590" s="539" t="s">
        <v>1930</v>
      </c>
      <c r="E590" s="339" t="s">
        <v>1846</v>
      </c>
      <c r="F590" s="87" t="str">
        <f t="shared" si="87"/>
        <v>P62-PPGMII-P62-PAR--0341P/2024</v>
      </c>
      <c r="G590" s="97" t="s">
        <v>777</v>
      </c>
      <c r="H590" s="89" t="s">
        <v>778</v>
      </c>
      <c r="I590" s="340">
        <v>5.8959999999999999</v>
      </c>
      <c r="J590" s="90">
        <f t="shared" si="88"/>
        <v>5.8960000000000002E-3</v>
      </c>
      <c r="K590" s="91">
        <v>0</v>
      </c>
      <c r="L590" s="82" t="s">
        <v>2188</v>
      </c>
      <c r="M590" s="18">
        <v>45869</v>
      </c>
      <c r="N590" s="83">
        <v>31</v>
      </c>
      <c r="O590" s="15">
        <v>45867</v>
      </c>
      <c r="P590" s="83">
        <f t="shared" si="92"/>
        <v>31</v>
      </c>
      <c r="Q590" s="92">
        <v>2025</v>
      </c>
      <c r="R590" s="93" t="str">
        <f t="shared" si="89"/>
        <v>Sim</v>
      </c>
      <c r="S590" s="94">
        <f t="shared" si="90"/>
        <v>5.8960000000000002E-3</v>
      </c>
      <c r="T590" s="95">
        <f t="shared" si="91"/>
        <v>0</v>
      </c>
      <c r="U590" s="96"/>
    </row>
    <row r="591" spans="1:21" s="58" customFormat="1" ht="37.5" customHeight="1" x14ac:dyDescent="0.35">
      <c r="A591" s="428" t="s">
        <v>557</v>
      </c>
      <c r="B591" s="310" t="s">
        <v>1012</v>
      </c>
      <c r="C591" s="337"/>
      <c r="D591" s="539" t="s">
        <v>1930</v>
      </c>
      <c r="E591" s="339" t="s">
        <v>1847</v>
      </c>
      <c r="F591" s="2" t="str">
        <f t="shared" si="87"/>
        <v>P62-PPGMII-P62-PAR--0341P/2024</v>
      </c>
      <c r="G591" s="98" t="s">
        <v>777</v>
      </c>
      <c r="H591" s="80" t="s">
        <v>778</v>
      </c>
      <c r="I591" s="340">
        <v>4.96</v>
      </c>
      <c r="J591" s="81">
        <f t="shared" si="88"/>
        <v>4.96E-3</v>
      </c>
      <c r="K591" s="82">
        <v>0</v>
      </c>
      <c r="L591" s="82" t="s">
        <v>2188</v>
      </c>
      <c r="M591" s="18">
        <v>45869</v>
      </c>
      <c r="N591" s="83">
        <v>31</v>
      </c>
      <c r="O591" s="15">
        <v>45867</v>
      </c>
      <c r="P591" s="83">
        <f t="shared" si="92"/>
        <v>31</v>
      </c>
      <c r="Q591" s="83">
        <v>2025</v>
      </c>
      <c r="R591" s="39" t="str">
        <f t="shared" si="89"/>
        <v>Sim</v>
      </c>
      <c r="S591" s="84">
        <f t="shared" si="90"/>
        <v>4.96E-3</v>
      </c>
      <c r="T591" s="85">
        <f t="shared" si="91"/>
        <v>0</v>
      </c>
      <c r="U591" s="86"/>
    </row>
    <row r="592" spans="1:21" s="58" customFormat="1" ht="37.5" customHeight="1" x14ac:dyDescent="0.35">
      <c r="A592" s="428" t="s">
        <v>557</v>
      </c>
      <c r="B592" s="310" t="s">
        <v>1012</v>
      </c>
      <c r="C592" s="337"/>
      <c r="D592" s="539" t="s">
        <v>1512</v>
      </c>
      <c r="E592" s="338" t="s">
        <v>1115</v>
      </c>
      <c r="F592" s="87" t="str">
        <f t="shared" si="87"/>
        <v>P62-PPGMII-P62-PAR--0619P/2024</v>
      </c>
      <c r="G592" s="97" t="s">
        <v>777</v>
      </c>
      <c r="H592" s="89" t="s">
        <v>778</v>
      </c>
      <c r="I592" s="340">
        <v>22.700000000000003</v>
      </c>
      <c r="J592" s="90">
        <f t="shared" si="88"/>
        <v>2.2700000000000001E-2</v>
      </c>
      <c r="K592" s="91">
        <v>0</v>
      </c>
      <c r="L592" s="82" t="s">
        <v>2188</v>
      </c>
      <c r="M592" s="18">
        <v>45869</v>
      </c>
      <c r="N592" s="83">
        <v>31</v>
      </c>
      <c r="O592" s="331">
        <v>45870</v>
      </c>
      <c r="P592" s="83">
        <f t="shared" si="92"/>
        <v>31</v>
      </c>
      <c r="Q592" s="92">
        <v>2025</v>
      </c>
      <c r="R592" s="93" t="str">
        <f t="shared" si="89"/>
        <v>Sim</v>
      </c>
      <c r="S592" s="94">
        <f t="shared" si="90"/>
        <v>2.2700000000000001E-2</v>
      </c>
      <c r="T592" s="95">
        <f t="shared" si="91"/>
        <v>0</v>
      </c>
      <c r="U592" s="96"/>
    </row>
    <row r="593" spans="1:21" s="58" customFormat="1" ht="37.5" customHeight="1" x14ac:dyDescent="0.35">
      <c r="A593" s="428" t="s">
        <v>557</v>
      </c>
      <c r="B593" s="474" t="s">
        <v>1012</v>
      </c>
      <c r="C593" s="475"/>
      <c r="D593" s="539" t="s">
        <v>1514</v>
      </c>
      <c r="E593" s="477" t="s">
        <v>1148</v>
      </c>
      <c r="F593" s="2" t="str">
        <f t="shared" si="87"/>
        <v>P62-PPGMII-P62-PAR--0678/2025</v>
      </c>
      <c r="G593" s="98" t="s">
        <v>777</v>
      </c>
      <c r="H593" s="80" t="s">
        <v>778</v>
      </c>
      <c r="I593" s="554">
        <v>1.5369999999999999</v>
      </c>
      <c r="J593" s="81">
        <f t="shared" si="88"/>
        <v>1.537E-3</v>
      </c>
      <c r="K593" s="82">
        <v>0</v>
      </c>
      <c r="L593" s="82" t="s">
        <v>2188</v>
      </c>
      <c r="M593" s="18">
        <v>45869</v>
      </c>
      <c r="N593" s="83">
        <v>31</v>
      </c>
      <c r="O593" s="331">
        <v>45868</v>
      </c>
      <c r="P593" s="83">
        <f t="shared" si="92"/>
        <v>31</v>
      </c>
      <c r="Q593" s="83">
        <v>2025</v>
      </c>
      <c r="R593" s="39" t="str">
        <f t="shared" si="89"/>
        <v>Sim</v>
      </c>
      <c r="S593" s="84">
        <f t="shared" si="90"/>
        <v>1.537E-3</v>
      </c>
      <c r="T593" s="85">
        <f t="shared" si="91"/>
        <v>0</v>
      </c>
      <c r="U593" s="86"/>
    </row>
    <row r="594" spans="1:21" s="58" customFormat="1" ht="37.5" customHeight="1" x14ac:dyDescent="0.3">
      <c r="A594" s="428" t="s">
        <v>557</v>
      </c>
      <c r="B594" s="326" t="s">
        <v>1012</v>
      </c>
      <c r="C594" s="524"/>
      <c r="D594" s="539" t="s">
        <v>1515</v>
      </c>
      <c r="E594" s="383" t="s">
        <v>1130</v>
      </c>
      <c r="F594" s="87" t="str">
        <f t="shared" si="87"/>
        <v>P62-PPGMII-P62-PAR--0636/2025</v>
      </c>
      <c r="G594" s="97" t="s">
        <v>777</v>
      </c>
      <c r="H594" s="89" t="s">
        <v>778</v>
      </c>
      <c r="I594" s="340">
        <v>6.66</v>
      </c>
      <c r="J594" s="90">
        <f t="shared" si="88"/>
        <v>6.6600000000000001E-3</v>
      </c>
      <c r="K594" s="91">
        <v>0</v>
      </c>
      <c r="L594" s="82" t="s">
        <v>2188</v>
      </c>
      <c r="M594" s="18">
        <v>45869</v>
      </c>
      <c r="N594" s="83">
        <v>31</v>
      </c>
      <c r="O594" s="327">
        <v>45870</v>
      </c>
      <c r="P594" s="83">
        <f t="shared" si="92"/>
        <v>31</v>
      </c>
      <c r="Q594" s="92">
        <v>2025</v>
      </c>
      <c r="R594" s="93" t="str">
        <f t="shared" si="89"/>
        <v>Sim</v>
      </c>
      <c r="S594" s="94">
        <f t="shared" si="90"/>
        <v>6.6600000000000001E-3</v>
      </c>
      <c r="T594" s="95">
        <f t="shared" si="91"/>
        <v>0</v>
      </c>
      <c r="U594" s="96"/>
    </row>
    <row r="595" spans="1:21" s="58" customFormat="1" ht="37.5" customHeight="1" x14ac:dyDescent="0.3">
      <c r="A595" s="428" t="s">
        <v>557</v>
      </c>
      <c r="B595" s="326" t="s">
        <v>1012</v>
      </c>
      <c r="C595" s="524"/>
      <c r="D595" s="539" t="s">
        <v>1516</v>
      </c>
      <c r="E595" s="383" t="s">
        <v>1196</v>
      </c>
      <c r="F595" s="2" t="str">
        <f t="shared" si="87"/>
        <v>P62-PPGMII-P62-PAR--1150P/2024</v>
      </c>
      <c r="G595" s="98" t="s">
        <v>777</v>
      </c>
      <c r="H595" s="80" t="s">
        <v>778</v>
      </c>
      <c r="I595" s="340">
        <v>10.9</v>
      </c>
      <c r="J595" s="81">
        <f t="shared" si="88"/>
        <v>1.09E-2</v>
      </c>
      <c r="K595" s="82">
        <v>0</v>
      </c>
      <c r="L595" s="82" t="s">
        <v>2188</v>
      </c>
      <c r="M595" s="18">
        <v>45869</v>
      </c>
      <c r="N595" s="83">
        <v>31</v>
      </c>
      <c r="O595" s="327">
        <v>45870</v>
      </c>
      <c r="P595" s="83">
        <f t="shared" si="92"/>
        <v>31</v>
      </c>
      <c r="Q595" s="104">
        <v>2025</v>
      </c>
      <c r="R595" s="105" t="str">
        <f t="shared" si="89"/>
        <v>Sim</v>
      </c>
      <c r="S595" s="106">
        <f t="shared" si="90"/>
        <v>1.09E-2</v>
      </c>
      <c r="T595" s="107">
        <f t="shared" si="91"/>
        <v>0</v>
      </c>
      <c r="U595" s="108"/>
    </row>
    <row r="596" spans="1:21" s="58" customFormat="1" ht="37.5" customHeight="1" x14ac:dyDescent="0.3">
      <c r="A596" s="428" t="s">
        <v>557</v>
      </c>
      <c r="B596" s="326" t="s">
        <v>1012</v>
      </c>
      <c r="C596" s="524"/>
      <c r="D596" s="539" t="s">
        <v>1517</v>
      </c>
      <c r="E596" s="383" t="s">
        <v>1205</v>
      </c>
      <c r="F596" s="87" t="str">
        <f t="shared" si="87"/>
        <v>P62-PPGMII-P62-PAR--1156P/2024</v>
      </c>
      <c r="G596" s="97" t="s">
        <v>777</v>
      </c>
      <c r="H596" s="89" t="s">
        <v>778</v>
      </c>
      <c r="I596" s="340">
        <v>17.3</v>
      </c>
      <c r="J596" s="90">
        <f t="shared" si="88"/>
        <v>1.7299999999999999E-2</v>
      </c>
      <c r="K596" s="91">
        <v>0</v>
      </c>
      <c r="L596" s="82" t="s">
        <v>2188</v>
      </c>
      <c r="M596" s="18">
        <v>45869</v>
      </c>
      <c r="N596" s="83">
        <v>31</v>
      </c>
      <c r="O596" s="327">
        <v>45870</v>
      </c>
      <c r="P596" s="83">
        <f t="shared" si="92"/>
        <v>31</v>
      </c>
      <c r="Q596" s="92">
        <v>2025</v>
      </c>
      <c r="R596" s="93" t="str">
        <f t="shared" si="89"/>
        <v>Sim</v>
      </c>
      <c r="S596" s="94">
        <f t="shared" si="90"/>
        <v>1.7299999999999999E-2</v>
      </c>
      <c r="T596" s="95">
        <f t="shared" si="91"/>
        <v>0</v>
      </c>
      <c r="U596" s="96"/>
    </row>
    <row r="597" spans="1:21" s="58" customFormat="1" ht="37.5" customHeight="1" x14ac:dyDescent="0.3">
      <c r="A597" s="428" t="s">
        <v>557</v>
      </c>
      <c r="B597" s="326" t="s">
        <v>1012</v>
      </c>
      <c r="C597" s="524"/>
      <c r="D597" s="539" t="s">
        <v>1518</v>
      </c>
      <c r="E597" s="383" t="s">
        <v>1124</v>
      </c>
      <c r="F597" s="2" t="str">
        <f t="shared" si="87"/>
        <v>P62-PPGMII-P62-PAR--0625P/2024</v>
      </c>
      <c r="G597" s="98" t="s">
        <v>777</v>
      </c>
      <c r="H597" s="80" t="s">
        <v>778</v>
      </c>
      <c r="I597" s="340">
        <v>2.72</v>
      </c>
      <c r="J597" s="81">
        <f t="shared" si="88"/>
        <v>2.7200000000000002E-3</v>
      </c>
      <c r="K597" s="82">
        <v>0</v>
      </c>
      <c r="L597" s="82" t="s">
        <v>2188</v>
      </c>
      <c r="M597" s="18">
        <v>45869</v>
      </c>
      <c r="N597" s="83">
        <v>31</v>
      </c>
      <c r="O597" s="327">
        <v>45870</v>
      </c>
      <c r="P597" s="83">
        <f t="shared" si="92"/>
        <v>31</v>
      </c>
      <c r="Q597" s="83">
        <v>2025</v>
      </c>
      <c r="R597" s="39" t="str">
        <f t="shared" si="89"/>
        <v>Sim</v>
      </c>
      <c r="S597" s="84">
        <f t="shared" si="90"/>
        <v>2.7200000000000002E-3</v>
      </c>
      <c r="T597" s="85">
        <f t="shared" si="91"/>
        <v>0</v>
      </c>
      <c r="U597" s="86"/>
    </row>
    <row r="598" spans="1:21" s="58" customFormat="1" ht="37.5" customHeight="1" x14ac:dyDescent="0.3">
      <c r="A598" s="428" t="s">
        <v>557</v>
      </c>
      <c r="B598" s="326" t="s">
        <v>1012</v>
      </c>
      <c r="C598" s="524"/>
      <c r="D598" s="539" t="s">
        <v>1519</v>
      </c>
      <c r="E598" s="383" t="s">
        <v>1074</v>
      </c>
      <c r="F598" s="87" t="str">
        <f t="shared" si="87"/>
        <v>P62-PPGMII-P62-PAR--0346P/2024</v>
      </c>
      <c r="G598" s="97" t="s">
        <v>777</v>
      </c>
      <c r="H598" s="89" t="s">
        <v>778</v>
      </c>
      <c r="I598" s="340">
        <v>7.9080000000000004</v>
      </c>
      <c r="J598" s="90">
        <f t="shared" si="88"/>
        <v>7.9080000000000001E-3</v>
      </c>
      <c r="K598" s="91">
        <v>0</v>
      </c>
      <c r="L598" s="82" t="s">
        <v>2188</v>
      </c>
      <c r="M598" s="18">
        <v>45869</v>
      </c>
      <c r="N598" s="83">
        <v>31</v>
      </c>
      <c r="O598" s="331">
        <v>45868</v>
      </c>
      <c r="P598" s="83">
        <f t="shared" si="92"/>
        <v>31</v>
      </c>
      <c r="Q598" s="92">
        <v>2025</v>
      </c>
      <c r="R598" s="93" t="str">
        <f t="shared" si="89"/>
        <v>Sim</v>
      </c>
      <c r="S598" s="94">
        <f t="shared" si="90"/>
        <v>7.9080000000000001E-3</v>
      </c>
      <c r="T598" s="95">
        <f t="shared" si="91"/>
        <v>0</v>
      </c>
      <c r="U598" s="96"/>
    </row>
    <row r="599" spans="1:21" s="58" customFormat="1" ht="37.5" customHeight="1" x14ac:dyDescent="0.3">
      <c r="A599" s="428" t="s">
        <v>557</v>
      </c>
      <c r="B599" s="326" t="s">
        <v>1012</v>
      </c>
      <c r="C599" s="524"/>
      <c r="D599" s="539" t="s">
        <v>1520</v>
      </c>
      <c r="E599" s="383" t="s">
        <v>1072</v>
      </c>
      <c r="F599" s="2" t="str">
        <f t="shared" si="87"/>
        <v>P62-PPGMII-P62-PAR--0339P/2024</v>
      </c>
      <c r="G599" s="98" t="s">
        <v>777</v>
      </c>
      <c r="H599" s="80" t="s">
        <v>778</v>
      </c>
      <c r="I599" s="340">
        <v>11.948</v>
      </c>
      <c r="J599" s="81">
        <f t="shared" si="88"/>
        <v>1.1948E-2</v>
      </c>
      <c r="K599" s="82">
        <v>0</v>
      </c>
      <c r="L599" s="82" t="s">
        <v>2188</v>
      </c>
      <c r="M599" s="18">
        <v>45869</v>
      </c>
      <c r="N599" s="83">
        <v>31</v>
      </c>
      <c r="O599" s="327">
        <v>45870</v>
      </c>
      <c r="P599" s="83">
        <f t="shared" si="92"/>
        <v>31</v>
      </c>
      <c r="Q599" s="104">
        <v>2025</v>
      </c>
      <c r="R599" s="105" t="str">
        <f t="shared" si="89"/>
        <v>Sim</v>
      </c>
      <c r="S599" s="106">
        <f t="shared" si="90"/>
        <v>1.1948E-2</v>
      </c>
      <c r="T599" s="107">
        <f t="shared" si="91"/>
        <v>0</v>
      </c>
      <c r="U599" s="108"/>
    </row>
    <row r="600" spans="1:21" s="58" customFormat="1" ht="37.5" customHeight="1" x14ac:dyDescent="0.3">
      <c r="A600" s="428" t="s">
        <v>557</v>
      </c>
      <c r="B600" s="326" t="s">
        <v>1012</v>
      </c>
      <c r="C600" s="524"/>
      <c r="D600" s="539" t="s">
        <v>1521</v>
      </c>
      <c r="E600" s="383" t="s">
        <v>1866</v>
      </c>
      <c r="F600" s="87" t="str">
        <f t="shared" si="87"/>
        <v>P62-PPGMII-P62-PAR--1422P/2025</v>
      </c>
      <c r="G600" s="97" t="s">
        <v>777</v>
      </c>
      <c r="H600" s="89" t="s">
        <v>778</v>
      </c>
      <c r="I600" s="340">
        <v>40.027999999999999</v>
      </c>
      <c r="J600" s="90">
        <f t="shared" si="88"/>
        <v>4.0028000000000001E-2</v>
      </c>
      <c r="K600" s="91">
        <v>0</v>
      </c>
      <c r="L600" s="82" t="s">
        <v>2188</v>
      </c>
      <c r="M600" s="18">
        <v>45869</v>
      </c>
      <c r="N600" s="83">
        <v>31</v>
      </c>
      <c r="O600" s="15">
        <v>45867</v>
      </c>
      <c r="P600" s="83">
        <f t="shared" si="92"/>
        <v>31</v>
      </c>
      <c r="Q600" s="92">
        <v>2025</v>
      </c>
      <c r="R600" s="93" t="str">
        <f t="shared" si="89"/>
        <v>Sim</v>
      </c>
      <c r="S600" s="94">
        <f t="shared" si="90"/>
        <v>4.0028000000000001E-2</v>
      </c>
      <c r="T600" s="95">
        <f t="shared" si="91"/>
        <v>0</v>
      </c>
      <c r="U600" s="96"/>
    </row>
    <row r="601" spans="1:21" s="58" customFormat="1" ht="37.5" customHeight="1" x14ac:dyDescent="0.35">
      <c r="A601" s="428" t="s">
        <v>557</v>
      </c>
      <c r="B601" s="326" t="s">
        <v>1012</v>
      </c>
      <c r="C601" s="326" t="s">
        <v>1009</v>
      </c>
      <c r="D601" s="539" t="s">
        <v>1521</v>
      </c>
      <c r="E601" s="383" t="s">
        <v>1221</v>
      </c>
      <c r="F601" s="87" t="str">
        <f t="shared" si="87"/>
        <v>P62-PPGMII-P62-PAR-[2027502575]-1422P/2025</v>
      </c>
      <c r="G601" s="97" t="s">
        <v>777</v>
      </c>
      <c r="H601" s="89" t="s">
        <v>778</v>
      </c>
      <c r="I601" s="340">
        <v>21.8</v>
      </c>
      <c r="J601" s="90">
        <f t="shared" si="88"/>
        <v>2.18E-2</v>
      </c>
      <c r="K601" s="91">
        <v>0</v>
      </c>
      <c r="L601" s="82" t="s">
        <v>2188</v>
      </c>
      <c r="M601" s="18">
        <v>45869</v>
      </c>
      <c r="N601" s="83">
        <v>31</v>
      </c>
      <c r="O601" s="331">
        <v>45868</v>
      </c>
      <c r="P601" s="83">
        <f t="shared" si="92"/>
        <v>31</v>
      </c>
      <c r="Q601" s="92">
        <v>2025</v>
      </c>
      <c r="R601" s="93" t="str">
        <f t="shared" si="89"/>
        <v>Sim</v>
      </c>
      <c r="S601" s="94">
        <f t="shared" si="90"/>
        <v>2.18E-2</v>
      </c>
      <c r="T601" s="95">
        <f t="shared" si="91"/>
        <v>0</v>
      </c>
      <c r="U601" s="96"/>
    </row>
    <row r="602" spans="1:21" s="58" customFormat="1" ht="37.5" customHeight="1" x14ac:dyDescent="0.35">
      <c r="A602" s="428" t="s">
        <v>557</v>
      </c>
      <c r="B602" s="326" t="s">
        <v>1011</v>
      </c>
      <c r="C602" s="326" t="s">
        <v>1008</v>
      </c>
      <c r="D602" s="539" t="s">
        <v>1522</v>
      </c>
      <c r="E602" s="383" t="s">
        <v>1031</v>
      </c>
      <c r="F602" s="2" t="str">
        <f t="shared" si="87"/>
        <v>P62-PPGMII-P31-CAM-[2027809528]-0593P/2024</v>
      </c>
      <c r="G602" s="98" t="s">
        <v>777</v>
      </c>
      <c r="H602" s="80" t="s">
        <v>778</v>
      </c>
      <c r="I602" s="340">
        <v>118.809</v>
      </c>
      <c r="J602" s="81">
        <f t="shared" si="88"/>
        <v>0.118809</v>
      </c>
      <c r="K602" s="82">
        <v>0</v>
      </c>
      <c r="L602" s="82" t="s">
        <v>2188</v>
      </c>
      <c r="M602" s="18">
        <v>45869</v>
      </c>
      <c r="N602" s="83">
        <v>31</v>
      </c>
      <c r="O602" s="327">
        <v>45870</v>
      </c>
      <c r="P602" s="83">
        <f t="shared" si="92"/>
        <v>31</v>
      </c>
      <c r="Q602" s="83">
        <v>2025</v>
      </c>
      <c r="R602" s="39" t="str">
        <f t="shared" si="89"/>
        <v>Sim</v>
      </c>
      <c r="S602" s="84">
        <f t="shared" si="90"/>
        <v>0.118809</v>
      </c>
      <c r="T602" s="85">
        <f t="shared" si="91"/>
        <v>0</v>
      </c>
      <c r="U602" s="86"/>
    </row>
    <row r="603" spans="1:21" s="58" customFormat="1" ht="37.5" customHeight="1" x14ac:dyDescent="0.3">
      <c r="A603" s="428" t="s">
        <v>557</v>
      </c>
      <c r="B603" s="326" t="s">
        <v>1012</v>
      </c>
      <c r="C603" s="524"/>
      <c r="D603" s="539" t="s">
        <v>1941</v>
      </c>
      <c r="E603" s="383" t="s">
        <v>1878</v>
      </c>
      <c r="F603" s="87" t="str">
        <f t="shared" si="87"/>
        <v>P62-PPGMII-P62-PAR--0281P/2024</v>
      </c>
      <c r="G603" s="97" t="s">
        <v>777</v>
      </c>
      <c r="H603" s="89" t="s">
        <v>778</v>
      </c>
      <c r="I603" s="340">
        <v>5.649</v>
      </c>
      <c r="J603" s="90">
        <f t="shared" si="88"/>
        <v>5.6490000000000004E-3</v>
      </c>
      <c r="K603" s="91">
        <v>0</v>
      </c>
      <c r="L603" s="82" t="s">
        <v>2188</v>
      </c>
      <c r="M603" s="18">
        <v>45869</v>
      </c>
      <c r="N603" s="83">
        <v>31</v>
      </c>
      <c r="O603" s="15">
        <v>45867</v>
      </c>
      <c r="P603" s="83">
        <f t="shared" si="92"/>
        <v>31</v>
      </c>
      <c r="Q603" s="92">
        <v>2025</v>
      </c>
      <c r="R603" s="93" t="str">
        <f t="shared" si="89"/>
        <v>Sim</v>
      </c>
      <c r="S603" s="94">
        <f t="shared" si="90"/>
        <v>5.6490000000000004E-3</v>
      </c>
      <c r="T603" s="95">
        <f t="shared" si="91"/>
        <v>0</v>
      </c>
      <c r="U603" s="96"/>
    </row>
    <row r="604" spans="1:21" s="58" customFormat="1" ht="37.5" customHeight="1" x14ac:dyDescent="0.3">
      <c r="A604" s="428" t="s">
        <v>81</v>
      </c>
      <c r="B604" s="326" t="s">
        <v>1011</v>
      </c>
      <c r="C604" s="524"/>
      <c r="D604" s="539" t="s">
        <v>1671</v>
      </c>
      <c r="E604" s="383" t="s">
        <v>1672</v>
      </c>
      <c r="F604" s="2" t="str">
        <f t="shared" si="87"/>
        <v>P31-PPGMII-P31-CAM--1554P/2025</v>
      </c>
      <c r="G604" s="98" t="s">
        <v>777</v>
      </c>
      <c r="H604" s="80" t="s">
        <v>778</v>
      </c>
      <c r="I604" s="340">
        <v>1634.35</v>
      </c>
      <c r="J604" s="81">
        <f t="shared" si="88"/>
        <v>1.63435</v>
      </c>
      <c r="K604" s="82">
        <v>0</v>
      </c>
      <c r="L604" s="82" t="s">
        <v>2188</v>
      </c>
      <c r="M604" s="18">
        <v>45869</v>
      </c>
      <c r="N604" s="83">
        <v>31</v>
      </c>
      <c r="O604" s="15">
        <v>45868</v>
      </c>
      <c r="P604" s="83">
        <f t="shared" si="92"/>
        <v>31</v>
      </c>
      <c r="Q604" s="83">
        <v>2025</v>
      </c>
      <c r="R604" s="39" t="str">
        <f t="shared" si="89"/>
        <v>Sim</v>
      </c>
      <c r="S604" s="84">
        <f t="shared" si="90"/>
        <v>1.63435</v>
      </c>
      <c r="T604" s="85">
        <f t="shared" si="91"/>
        <v>0</v>
      </c>
      <c r="U604" s="86"/>
    </row>
    <row r="605" spans="1:21" s="58" customFormat="1" ht="37.5" customHeight="1" x14ac:dyDescent="0.3">
      <c r="A605" s="428" t="s">
        <v>81</v>
      </c>
      <c r="B605" s="326" t="s">
        <v>1011</v>
      </c>
      <c r="C605" s="524"/>
      <c r="D605" s="539" t="s">
        <v>1664</v>
      </c>
      <c r="E605" s="383" t="s">
        <v>1665</v>
      </c>
      <c r="F605" s="87" t="str">
        <f t="shared" si="87"/>
        <v>P31-PPGMII-P31-CAM--0781P/2025</v>
      </c>
      <c r="G605" s="97" t="s">
        <v>777</v>
      </c>
      <c r="H605" s="89" t="s">
        <v>778</v>
      </c>
      <c r="I605" s="340">
        <v>203.72499999999999</v>
      </c>
      <c r="J605" s="90">
        <f t="shared" si="88"/>
        <v>0.20372499999999999</v>
      </c>
      <c r="K605" s="91">
        <v>0</v>
      </c>
      <c r="L605" s="82" t="s">
        <v>2188</v>
      </c>
      <c r="M605" s="18">
        <v>45869</v>
      </c>
      <c r="N605" s="83">
        <v>31</v>
      </c>
      <c r="O605" s="15">
        <v>45868</v>
      </c>
      <c r="P605" s="83">
        <f t="shared" si="92"/>
        <v>31</v>
      </c>
      <c r="Q605" s="92">
        <v>2025</v>
      </c>
      <c r="R605" s="93" t="str">
        <f t="shared" si="89"/>
        <v>Sim</v>
      </c>
      <c r="S605" s="94">
        <f t="shared" si="90"/>
        <v>0.20372499999999999</v>
      </c>
      <c r="T605" s="95">
        <f t="shared" si="91"/>
        <v>0</v>
      </c>
      <c r="U605" s="96"/>
    </row>
    <row r="606" spans="1:21" s="58" customFormat="1" ht="37.5" customHeight="1" x14ac:dyDescent="0.3">
      <c r="A606" s="428" t="s">
        <v>81</v>
      </c>
      <c r="B606" s="326" t="s">
        <v>1011</v>
      </c>
      <c r="C606" s="524"/>
      <c r="D606" s="539" t="s">
        <v>1664</v>
      </c>
      <c r="E606" s="383" t="s">
        <v>1666</v>
      </c>
      <c r="F606" s="2" t="str">
        <f t="shared" si="87"/>
        <v>P31-PPGMII-P31-CAM--0781P/2025</v>
      </c>
      <c r="G606" s="98" t="s">
        <v>777</v>
      </c>
      <c r="H606" s="80" t="s">
        <v>778</v>
      </c>
      <c r="I606" s="340">
        <v>243.834</v>
      </c>
      <c r="J606" s="81">
        <f t="shared" si="88"/>
        <v>0.243834</v>
      </c>
      <c r="K606" s="82">
        <v>0</v>
      </c>
      <c r="L606" s="82" t="s">
        <v>2188</v>
      </c>
      <c r="M606" s="18">
        <v>45869</v>
      </c>
      <c r="N606" s="83">
        <v>31</v>
      </c>
      <c r="O606" s="15">
        <v>45868</v>
      </c>
      <c r="P606" s="83">
        <f t="shared" si="92"/>
        <v>31</v>
      </c>
      <c r="Q606" s="104">
        <v>2025</v>
      </c>
      <c r="R606" s="105" t="str">
        <f t="shared" si="89"/>
        <v>Sim</v>
      </c>
      <c r="S606" s="106">
        <f t="shared" si="90"/>
        <v>0.243834</v>
      </c>
      <c r="T606" s="107">
        <f t="shared" si="91"/>
        <v>0</v>
      </c>
      <c r="U606" s="108"/>
    </row>
    <row r="607" spans="1:21" s="58" customFormat="1" ht="37.5" customHeight="1" x14ac:dyDescent="0.3">
      <c r="A607" s="428" t="s">
        <v>557</v>
      </c>
      <c r="B607" s="326" t="s">
        <v>1011</v>
      </c>
      <c r="C607" s="524"/>
      <c r="D607" s="539" t="s">
        <v>1667</v>
      </c>
      <c r="E607" s="383" t="s">
        <v>1668</v>
      </c>
      <c r="F607" s="87" t="str">
        <f t="shared" si="87"/>
        <v>P62-PPGMII-P31-CAM--0368P/2024</v>
      </c>
      <c r="G607" s="97" t="s">
        <v>777</v>
      </c>
      <c r="H607" s="89" t="s">
        <v>778</v>
      </c>
      <c r="I607" s="340">
        <v>7.9080000000000004</v>
      </c>
      <c r="J607" s="90">
        <f t="shared" si="88"/>
        <v>7.9080000000000001E-3</v>
      </c>
      <c r="K607" s="91">
        <v>0</v>
      </c>
      <c r="L607" s="82" t="s">
        <v>2188</v>
      </c>
      <c r="M607" s="18">
        <v>45869</v>
      </c>
      <c r="N607" s="83">
        <v>31</v>
      </c>
      <c r="O607" s="15">
        <v>45867</v>
      </c>
      <c r="P607" s="83">
        <f t="shared" si="92"/>
        <v>31</v>
      </c>
      <c r="Q607" s="92">
        <v>2025</v>
      </c>
      <c r="R607" s="93" t="str">
        <f t="shared" si="89"/>
        <v>Sim</v>
      </c>
      <c r="S607" s="94">
        <f t="shared" si="90"/>
        <v>7.9080000000000001E-3</v>
      </c>
      <c r="T607" s="95">
        <f t="shared" si="91"/>
        <v>0</v>
      </c>
      <c r="U607" s="96"/>
    </row>
    <row r="608" spans="1:21" s="58" customFormat="1" ht="37.5" customHeight="1" x14ac:dyDescent="0.3">
      <c r="A608" s="428" t="s">
        <v>557</v>
      </c>
      <c r="B608" s="326" t="s">
        <v>1011</v>
      </c>
      <c r="C608" s="524"/>
      <c r="D608" s="539" t="s">
        <v>1669</v>
      </c>
      <c r="E608" s="383" t="s">
        <v>1670</v>
      </c>
      <c r="F608" s="87" t="str">
        <f t="shared" si="87"/>
        <v>P62-PPGMII-P31-CAM--0367P/2024</v>
      </c>
      <c r="G608" s="97" t="s">
        <v>777</v>
      </c>
      <c r="H608" s="89" t="s">
        <v>778</v>
      </c>
      <c r="I608" s="340">
        <v>7.9080000000000004</v>
      </c>
      <c r="J608" s="90">
        <f t="shared" si="88"/>
        <v>7.9080000000000001E-3</v>
      </c>
      <c r="K608" s="91">
        <v>0</v>
      </c>
      <c r="L608" s="82" t="s">
        <v>2188</v>
      </c>
      <c r="M608" s="18">
        <v>45869</v>
      </c>
      <c r="N608" s="83">
        <v>31</v>
      </c>
      <c r="O608" s="15">
        <v>45868</v>
      </c>
      <c r="P608" s="83">
        <f t="shared" si="92"/>
        <v>31</v>
      </c>
      <c r="Q608" s="92">
        <v>2025</v>
      </c>
      <c r="R608" s="93" t="str">
        <f t="shared" si="89"/>
        <v>Sim</v>
      </c>
      <c r="S608" s="94">
        <f t="shared" si="90"/>
        <v>7.9080000000000001E-3</v>
      </c>
      <c r="T608" s="95">
        <f t="shared" si="91"/>
        <v>0</v>
      </c>
      <c r="U608" s="96"/>
    </row>
    <row r="609" spans="1:21" s="58" customFormat="1" ht="37.5" customHeight="1" x14ac:dyDescent="0.35">
      <c r="A609" s="428" t="s">
        <v>557</v>
      </c>
      <c r="B609" s="326" t="s">
        <v>1012</v>
      </c>
      <c r="C609" s="326">
        <v>2029141697</v>
      </c>
      <c r="D609" s="539" t="s">
        <v>1571</v>
      </c>
      <c r="E609" s="383" t="s">
        <v>1894</v>
      </c>
      <c r="F609" s="2" t="str">
        <f t="shared" si="87"/>
        <v>P62-PPGMII-P62-PAR-2029141697-1425P/2025</v>
      </c>
      <c r="G609" s="98" t="s">
        <v>777</v>
      </c>
      <c r="H609" s="80" t="s">
        <v>778</v>
      </c>
      <c r="I609" s="340">
        <v>21.611999999999998</v>
      </c>
      <c r="J609" s="81">
        <f t="shared" si="88"/>
        <v>2.1611999999999999E-2</v>
      </c>
      <c r="K609" s="82">
        <v>0</v>
      </c>
      <c r="L609" s="82" t="s">
        <v>2188</v>
      </c>
      <c r="M609" s="18">
        <v>45869</v>
      </c>
      <c r="N609" s="83">
        <v>31</v>
      </c>
      <c r="O609" s="15">
        <v>45868</v>
      </c>
      <c r="P609" s="83">
        <f t="shared" si="92"/>
        <v>31</v>
      </c>
      <c r="Q609" s="83">
        <v>2025</v>
      </c>
      <c r="R609" s="39" t="str">
        <f t="shared" si="89"/>
        <v>Sim</v>
      </c>
      <c r="S609" s="84">
        <f t="shared" si="90"/>
        <v>2.1611999999999999E-2</v>
      </c>
      <c r="T609" s="85">
        <f t="shared" si="91"/>
        <v>0</v>
      </c>
      <c r="U609" s="86"/>
    </row>
    <row r="610" spans="1:21" s="58" customFormat="1" ht="37.5" customHeight="1" x14ac:dyDescent="0.35">
      <c r="A610" s="428" t="s">
        <v>557</v>
      </c>
      <c r="B610" s="326" t="s">
        <v>1012</v>
      </c>
      <c r="C610" s="326"/>
      <c r="D610" s="539" t="s">
        <v>1571</v>
      </c>
      <c r="E610" s="326" t="s">
        <v>1895</v>
      </c>
      <c r="F610" s="87" t="str">
        <f t="shared" si="87"/>
        <v>P62-PPGMII-P62-PAR--1425P/2025</v>
      </c>
      <c r="G610" s="97" t="s">
        <v>777</v>
      </c>
      <c r="H610" s="89" t="s">
        <v>778</v>
      </c>
      <c r="I610" s="340">
        <v>1.36</v>
      </c>
      <c r="J610" s="90">
        <f t="shared" si="88"/>
        <v>1.3600000000000001E-3</v>
      </c>
      <c r="K610" s="91">
        <v>0</v>
      </c>
      <c r="L610" s="82" t="s">
        <v>2188</v>
      </c>
      <c r="M610" s="18">
        <v>45869</v>
      </c>
      <c r="N610" s="83">
        <v>31</v>
      </c>
      <c r="O610" s="15">
        <v>45869</v>
      </c>
      <c r="P610" s="83">
        <f t="shared" si="92"/>
        <v>31</v>
      </c>
      <c r="Q610" s="92">
        <v>2025</v>
      </c>
      <c r="R610" s="93" t="str">
        <f t="shared" si="89"/>
        <v>Sim</v>
      </c>
      <c r="S610" s="94">
        <f t="shared" si="90"/>
        <v>1.3600000000000001E-3</v>
      </c>
      <c r="T610" s="95">
        <f t="shared" si="91"/>
        <v>0</v>
      </c>
      <c r="U610" s="96"/>
    </row>
    <row r="611" spans="1:21" s="58" customFormat="1" ht="37.5" customHeight="1" x14ac:dyDescent="0.35">
      <c r="A611" s="428" t="s">
        <v>557</v>
      </c>
      <c r="B611" s="326" t="s">
        <v>2050</v>
      </c>
      <c r="C611" s="326">
        <v>2029868391</v>
      </c>
      <c r="D611" s="539" t="s">
        <v>1574</v>
      </c>
      <c r="E611" s="383" t="s">
        <v>1576</v>
      </c>
      <c r="F611" s="2" t="str">
        <f>CONCATENATE(A611,"-",B611,"-",C611,"-",D611)</f>
        <v>P62-PPGMII-P62-CAM-2029868391-1673P/2024</v>
      </c>
      <c r="G611" s="98" t="s">
        <v>777</v>
      </c>
      <c r="H611" s="80" t="s">
        <v>778</v>
      </c>
      <c r="I611" s="340">
        <v>5.3410000000000002</v>
      </c>
      <c r="J611" s="81">
        <f>I611/1000</f>
        <v>5.3410000000000003E-3</v>
      </c>
      <c r="K611" s="82">
        <v>0</v>
      </c>
      <c r="L611" s="82" t="s">
        <v>2188</v>
      </c>
      <c r="M611" s="18">
        <v>45869</v>
      </c>
      <c r="N611" s="83">
        <v>31</v>
      </c>
      <c r="O611" s="15">
        <v>45867</v>
      </c>
      <c r="P611" s="83">
        <f t="shared" si="92"/>
        <v>31</v>
      </c>
      <c r="Q611" s="83">
        <v>2025</v>
      </c>
      <c r="R611" s="39" t="str">
        <f>IF(Q611&lt;=O611,"Sim","Não")</f>
        <v>Sim</v>
      </c>
      <c r="S611" s="84">
        <f>IF(R611="Não",0,J611)</f>
        <v>5.3410000000000003E-3</v>
      </c>
      <c r="T611" s="85">
        <f>IF(R611="Não",0,K611)</f>
        <v>0</v>
      </c>
      <c r="U611" s="86"/>
    </row>
    <row r="612" spans="1:21" s="58" customFormat="1" ht="37.5" customHeight="1" x14ac:dyDescent="0.35">
      <c r="A612" s="428" t="s">
        <v>557</v>
      </c>
      <c r="B612" s="326" t="s">
        <v>2050</v>
      </c>
      <c r="C612" s="326">
        <v>2029868391</v>
      </c>
      <c r="D612" s="539" t="s">
        <v>1574</v>
      </c>
      <c r="E612" s="383" t="s">
        <v>1577</v>
      </c>
      <c r="F612" s="87" t="str">
        <f>CONCATENATE(A612,"-",B612,"-",C612,"-",D612)</f>
        <v>P62-PPGMII-P62-CAM-2029868391-1673P/2024</v>
      </c>
      <c r="G612" s="97" t="s">
        <v>777</v>
      </c>
      <c r="H612" s="89" t="s">
        <v>778</v>
      </c>
      <c r="I612" s="340">
        <v>22.937000000000001</v>
      </c>
      <c r="J612" s="90">
        <f>I612/1000</f>
        <v>2.2937000000000003E-2</v>
      </c>
      <c r="K612" s="91">
        <v>0</v>
      </c>
      <c r="L612" s="82" t="s">
        <v>2188</v>
      </c>
      <c r="M612" s="18">
        <v>45869</v>
      </c>
      <c r="N612" s="83">
        <v>31</v>
      </c>
      <c r="O612" s="15">
        <v>45867</v>
      </c>
      <c r="P612" s="83">
        <f>IF(O612="","",WEEKNUM(O612,21))</f>
        <v>31</v>
      </c>
      <c r="Q612" s="92">
        <v>2025</v>
      </c>
      <c r="R612" s="93" t="str">
        <f>IF(Q612&lt;=O612,"Sim","Não")</f>
        <v>Sim</v>
      </c>
      <c r="S612" s="94">
        <f>IF(R612="Não",0,J612)</f>
        <v>2.2937000000000003E-2</v>
      </c>
      <c r="T612" s="95">
        <f>IF(R612="Não",0,K612)</f>
        <v>0</v>
      </c>
      <c r="U612" s="96"/>
    </row>
    <row r="613" spans="1:21" s="58" customFormat="1" ht="37.5" customHeight="1" x14ac:dyDescent="0.35">
      <c r="A613" s="428" t="s">
        <v>557</v>
      </c>
      <c r="B613" s="326" t="s">
        <v>2050</v>
      </c>
      <c r="C613" s="326">
        <v>2029868391</v>
      </c>
      <c r="D613" s="539" t="s">
        <v>1574</v>
      </c>
      <c r="E613" s="383" t="s">
        <v>1578</v>
      </c>
      <c r="F613" s="2" t="str">
        <f>CONCATENATE(A613,"-",B613,"-",C613,"-",D613)</f>
        <v>P62-PPGMII-P62-CAM-2029868391-1673P/2024</v>
      </c>
      <c r="G613" s="98" t="s">
        <v>777</v>
      </c>
      <c r="H613" s="80" t="s">
        <v>778</v>
      </c>
      <c r="I613" s="340">
        <v>20.678999999999998</v>
      </c>
      <c r="J613" s="81">
        <f>I613/1000</f>
        <v>2.0678999999999999E-2</v>
      </c>
      <c r="K613" s="82">
        <v>0</v>
      </c>
      <c r="L613" s="82" t="s">
        <v>2188</v>
      </c>
      <c r="M613" s="18">
        <v>45869</v>
      </c>
      <c r="N613" s="83">
        <v>31</v>
      </c>
      <c r="O613" s="15">
        <v>45867</v>
      </c>
      <c r="P613" s="83">
        <f>IF(O613="","",WEEKNUM(O613,21))</f>
        <v>31</v>
      </c>
      <c r="Q613" s="104">
        <v>2025</v>
      </c>
      <c r="R613" s="105" t="str">
        <f>IF(Q613&lt;=O613,"Sim","Não")</f>
        <v>Sim</v>
      </c>
      <c r="S613" s="106">
        <f>IF(R613="Não",0,J613)</f>
        <v>2.0678999999999999E-2</v>
      </c>
      <c r="T613" s="107">
        <f>IF(R613="Não",0,K613)</f>
        <v>0</v>
      </c>
      <c r="U613" s="108"/>
    </row>
    <row r="614" spans="1:21" s="58" customFormat="1" ht="37.5" customHeight="1" x14ac:dyDescent="0.3">
      <c r="A614" s="428" t="s">
        <v>557</v>
      </c>
      <c r="B614" s="326" t="s">
        <v>2050</v>
      </c>
      <c r="C614" s="524"/>
      <c r="D614" s="539" t="s">
        <v>1574</v>
      </c>
      <c r="E614" s="383" t="s">
        <v>1580</v>
      </c>
      <c r="F614" s="87" t="str">
        <f>CONCATENATE(A614,"-",B614,"-",C614,"-",D614)</f>
        <v>P62-PPGMII-P62-CAM--1673P/2024</v>
      </c>
      <c r="G614" s="97" t="s">
        <v>777</v>
      </c>
      <c r="H614" s="89" t="s">
        <v>778</v>
      </c>
      <c r="I614" s="340">
        <v>30.84</v>
      </c>
      <c r="J614" s="90">
        <f>I614/1000</f>
        <v>3.0839999999999999E-2</v>
      </c>
      <c r="K614" s="91">
        <v>0</v>
      </c>
      <c r="L614" s="82" t="s">
        <v>2188</v>
      </c>
      <c r="M614" s="18">
        <v>45869</v>
      </c>
      <c r="N614" s="83">
        <v>31</v>
      </c>
      <c r="O614" s="15">
        <v>45867</v>
      </c>
      <c r="P614" s="83">
        <f>IF(O614="","",WEEKNUM(O614,21))</f>
        <v>31</v>
      </c>
      <c r="Q614" s="92">
        <v>2025</v>
      </c>
      <c r="R614" s="93" t="str">
        <f>IF(Q614&lt;=O614,"Sim","Não")</f>
        <v>Sim</v>
      </c>
      <c r="S614" s="94">
        <f>IF(R614="Não",0,J614)</f>
        <v>3.0839999999999999E-2</v>
      </c>
      <c r="T614" s="95">
        <f>IF(R614="Não",0,K614)</f>
        <v>0</v>
      </c>
      <c r="U614" s="96"/>
    </row>
    <row r="615" spans="1:21" s="58" customFormat="1" ht="37.5" customHeight="1" thickBot="1" x14ac:dyDescent="0.35">
      <c r="A615" s="429" t="s">
        <v>81</v>
      </c>
      <c r="B615" s="567" t="s">
        <v>1011</v>
      </c>
      <c r="C615" s="568"/>
      <c r="D615" s="569" t="s">
        <v>1593</v>
      </c>
      <c r="E615" s="570" t="s">
        <v>1596</v>
      </c>
      <c r="F615" s="216" t="str">
        <f>CONCATENATE(A615,"-",B615,"-",C615,"-",D615)</f>
        <v>P31-PPGMII-P31-CAM--1713P/2025</v>
      </c>
      <c r="G615" s="217" t="s">
        <v>777</v>
      </c>
      <c r="H615" s="218" t="s">
        <v>778</v>
      </c>
      <c r="I615" s="434">
        <v>2928.9180000000001</v>
      </c>
      <c r="J615" s="219">
        <f>I615/1000</f>
        <v>2.9289179999999999</v>
      </c>
      <c r="K615" s="220">
        <v>0</v>
      </c>
      <c r="L615" s="220" t="s">
        <v>2188</v>
      </c>
      <c r="M615" s="571">
        <v>45869</v>
      </c>
      <c r="N615" s="139">
        <v>31</v>
      </c>
      <c r="O615" s="186">
        <v>45869</v>
      </c>
      <c r="P615" s="139">
        <f>IF(O615="","",WEEKNUM(O615,21))</f>
        <v>31</v>
      </c>
      <c r="Q615" s="139">
        <v>2025</v>
      </c>
      <c r="R615" s="223" t="str">
        <f>IF(Q615&lt;=O615,"Sim","Não")</f>
        <v>Sim</v>
      </c>
      <c r="S615" s="224">
        <f>IF(R615="Não",0,J615)</f>
        <v>2.9289179999999999</v>
      </c>
      <c r="T615" s="225">
        <f>IF(R615="Não",0,K615)</f>
        <v>0</v>
      </c>
      <c r="U615" s="226"/>
    </row>
    <row r="616" spans="1:21" s="58" customFormat="1" ht="37.5" customHeight="1" x14ac:dyDescent="0.35">
      <c r="A616" s="421"/>
      <c r="B616" s="422"/>
      <c r="C616" s="423"/>
      <c r="D616" s="424"/>
      <c r="E616" s="425"/>
      <c r="F616" s="64" t="str">
        <f t="shared" ref="F616:F679" si="93">CONCATENATE(A616,"-",B616,"-",C616,"-",D616)</f>
        <v>---</v>
      </c>
      <c r="G616" s="65" t="s">
        <v>771</v>
      </c>
      <c r="H616" s="66"/>
      <c r="I616" s="426"/>
      <c r="J616" s="68"/>
      <c r="K616" s="69"/>
      <c r="L616" s="69"/>
      <c r="M616" s="71"/>
      <c r="N616" s="71"/>
      <c r="O616" s="427"/>
      <c r="P616" s="71" t="str">
        <f t="shared" ref="P616:P653" si="94">IF(O616="","",WEEKNUM(O616,21))</f>
        <v/>
      </c>
      <c r="Q616" s="71"/>
      <c r="R616" s="74"/>
      <c r="S616" s="75"/>
      <c r="T616" s="76"/>
      <c r="U616" s="77"/>
    </row>
    <row r="617" spans="1:21" s="58" customFormat="1" ht="37.5" customHeight="1" x14ac:dyDescent="0.35">
      <c r="A617" s="310" t="s">
        <v>81</v>
      </c>
      <c r="B617" s="310" t="s">
        <v>83</v>
      </c>
      <c r="C617" s="361">
        <v>2028930624</v>
      </c>
      <c r="D617" s="320" t="s">
        <v>84</v>
      </c>
      <c r="E617" s="339"/>
      <c r="F617" s="2" t="str">
        <f t="shared" si="93"/>
        <v>P31-PPGM-CAM-2028930624-SS-157/2025</v>
      </c>
      <c r="G617" s="79" t="s">
        <v>774</v>
      </c>
      <c r="H617" s="80" t="s">
        <v>775</v>
      </c>
      <c r="I617" s="480">
        <v>77.938000000000002</v>
      </c>
      <c r="J617" s="81">
        <f t="shared" ref="J617:J680" si="95">I617/1000</f>
        <v>7.7938000000000007E-2</v>
      </c>
      <c r="K617" s="82">
        <v>1</v>
      </c>
      <c r="L617" s="82" t="s">
        <v>1052</v>
      </c>
      <c r="M617" s="481">
        <v>45862</v>
      </c>
      <c r="N617" s="83">
        <v>30</v>
      </c>
      <c r="O617" s="327"/>
      <c r="P617" s="83" t="str">
        <f t="shared" si="94"/>
        <v/>
      </c>
      <c r="Q617" s="83">
        <v>2025</v>
      </c>
      <c r="R617" s="39" t="str">
        <f t="shared" ref="R617:R680" si="96">IF(Q617&lt;=O617,"Sim","Não")</f>
        <v>Não</v>
      </c>
      <c r="S617" s="84">
        <f t="shared" ref="S617:S680" si="97">IF(R617="Não",0,J617)</f>
        <v>0</v>
      </c>
      <c r="T617" s="85">
        <f t="shared" ref="T617:T680" si="98">IF(R617="Não",0,K617)</f>
        <v>0</v>
      </c>
      <c r="U617" s="86" t="s">
        <v>2465</v>
      </c>
    </row>
    <row r="618" spans="1:21" s="58" customFormat="1" ht="37.5" customHeight="1" x14ac:dyDescent="0.35">
      <c r="A618" s="310" t="s">
        <v>81</v>
      </c>
      <c r="B618" s="310" t="s">
        <v>83</v>
      </c>
      <c r="C618" s="312">
        <v>2028860853</v>
      </c>
      <c r="D618" s="320" t="s">
        <v>90</v>
      </c>
      <c r="E618" s="334" t="s">
        <v>91</v>
      </c>
      <c r="F618" s="87" t="str">
        <f t="shared" si="93"/>
        <v>P31-PPGM-CAM-2028860853-SS-102/2025</v>
      </c>
      <c r="G618" s="88" t="s">
        <v>774</v>
      </c>
      <c r="H618" s="89" t="s">
        <v>775</v>
      </c>
      <c r="I618" s="315">
        <v>766.85</v>
      </c>
      <c r="J618" s="90">
        <f t="shared" si="95"/>
        <v>0.76685000000000003</v>
      </c>
      <c r="K618" s="91">
        <v>1</v>
      </c>
      <c r="L618" s="82" t="s">
        <v>1052</v>
      </c>
      <c r="M618" s="12">
        <v>45862</v>
      </c>
      <c r="N618" s="83">
        <v>30</v>
      </c>
      <c r="O618" s="327">
        <v>45862</v>
      </c>
      <c r="P618" s="83">
        <f t="shared" si="94"/>
        <v>30</v>
      </c>
      <c r="Q618" s="92">
        <v>2025</v>
      </c>
      <c r="R618" s="93" t="str">
        <f t="shared" si="96"/>
        <v>Sim</v>
      </c>
      <c r="S618" s="94">
        <f t="shared" si="97"/>
        <v>0.76685000000000003</v>
      </c>
      <c r="T618" s="95">
        <f t="shared" si="98"/>
        <v>1</v>
      </c>
      <c r="U618" s="86"/>
    </row>
    <row r="619" spans="1:21" s="58" customFormat="1" ht="37.5" customHeight="1" x14ac:dyDescent="0.35">
      <c r="A619" s="310" t="s">
        <v>81</v>
      </c>
      <c r="B619" s="310" t="s">
        <v>83</v>
      </c>
      <c r="C619" s="312">
        <v>2028860853</v>
      </c>
      <c r="D619" s="320" t="s">
        <v>90</v>
      </c>
      <c r="E619" s="334" t="s">
        <v>96</v>
      </c>
      <c r="F619" s="2" t="str">
        <f t="shared" si="93"/>
        <v>P31-PPGM-CAM-2028860853-SS-102/2025</v>
      </c>
      <c r="G619" s="79" t="s">
        <v>774</v>
      </c>
      <c r="H619" s="80" t="s">
        <v>775</v>
      </c>
      <c r="I619" s="315">
        <v>394.53</v>
      </c>
      <c r="J619" s="81">
        <f t="shared" si="95"/>
        <v>0.39452999999999999</v>
      </c>
      <c r="K619" s="82">
        <v>1</v>
      </c>
      <c r="L619" s="82" t="s">
        <v>1052</v>
      </c>
      <c r="M619" s="12">
        <v>45862</v>
      </c>
      <c r="N619" s="83">
        <v>30</v>
      </c>
      <c r="O619" s="327">
        <v>45862</v>
      </c>
      <c r="P619" s="83">
        <f t="shared" si="94"/>
        <v>30</v>
      </c>
      <c r="Q619" s="83">
        <v>2025</v>
      </c>
      <c r="R619" s="39" t="str">
        <f t="shared" si="96"/>
        <v>Sim</v>
      </c>
      <c r="S619" s="84">
        <f t="shared" si="97"/>
        <v>0.39452999999999999</v>
      </c>
      <c r="T619" s="85">
        <f t="shared" si="98"/>
        <v>1</v>
      </c>
      <c r="U619" s="86"/>
    </row>
    <row r="620" spans="1:21" s="58" customFormat="1" ht="37.5" customHeight="1" x14ac:dyDescent="0.35">
      <c r="A620" s="310" t="s">
        <v>81</v>
      </c>
      <c r="B620" s="310" t="s">
        <v>83</v>
      </c>
      <c r="C620" s="312">
        <v>2028860853</v>
      </c>
      <c r="D620" s="320" t="s">
        <v>90</v>
      </c>
      <c r="E620" s="334" t="s">
        <v>98</v>
      </c>
      <c r="F620" s="87" t="str">
        <f t="shared" si="93"/>
        <v>P31-PPGM-CAM-2028860853-SS-102/2025</v>
      </c>
      <c r="G620" s="88" t="s">
        <v>774</v>
      </c>
      <c r="H620" s="89" t="s">
        <v>775</v>
      </c>
      <c r="I620" s="315">
        <v>463.1</v>
      </c>
      <c r="J620" s="90">
        <f t="shared" si="95"/>
        <v>0.46310000000000001</v>
      </c>
      <c r="K620" s="91">
        <v>1</v>
      </c>
      <c r="L620" s="82" t="s">
        <v>1052</v>
      </c>
      <c r="M620" s="12">
        <v>45862</v>
      </c>
      <c r="N620" s="83">
        <v>30</v>
      </c>
      <c r="O620" s="327">
        <v>45870</v>
      </c>
      <c r="P620" s="83">
        <f t="shared" si="94"/>
        <v>31</v>
      </c>
      <c r="Q620" s="92">
        <v>2025</v>
      </c>
      <c r="R620" s="93" t="str">
        <f t="shared" si="96"/>
        <v>Sim</v>
      </c>
      <c r="S620" s="94">
        <f t="shared" si="97"/>
        <v>0.46310000000000001</v>
      </c>
      <c r="T620" s="95">
        <f t="shared" si="98"/>
        <v>1</v>
      </c>
      <c r="U620" s="96"/>
    </row>
    <row r="621" spans="1:21" s="58" customFormat="1" ht="37.5" customHeight="1" x14ac:dyDescent="0.35">
      <c r="A621" s="310" t="s">
        <v>81</v>
      </c>
      <c r="B621" s="310" t="s">
        <v>83</v>
      </c>
      <c r="C621" s="337">
        <v>2028716876</v>
      </c>
      <c r="D621" s="338" t="s">
        <v>193</v>
      </c>
      <c r="E621" s="339"/>
      <c r="F621" s="2" t="str">
        <f t="shared" si="93"/>
        <v>P31-PPGM-CAM-2028716876-SS-1584/2024</v>
      </c>
      <c r="G621" s="79" t="s">
        <v>774</v>
      </c>
      <c r="H621" s="80" t="s">
        <v>775</v>
      </c>
      <c r="I621" s="340">
        <v>2</v>
      </c>
      <c r="J621" s="81">
        <f t="shared" si="95"/>
        <v>2E-3</v>
      </c>
      <c r="K621" s="82">
        <v>1</v>
      </c>
      <c r="L621" s="82" t="s">
        <v>1052</v>
      </c>
      <c r="M621" s="12">
        <v>45862</v>
      </c>
      <c r="N621" s="83">
        <v>30</v>
      </c>
      <c r="O621" s="331">
        <v>45881</v>
      </c>
      <c r="P621" s="83">
        <f t="shared" si="94"/>
        <v>33</v>
      </c>
      <c r="Q621" s="83">
        <v>2025</v>
      </c>
      <c r="R621" s="39" t="str">
        <f t="shared" si="96"/>
        <v>Sim</v>
      </c>
      <c r="S621" s="84">
        <f t="shared" si="97"/>
        <v>2E-3</v>
      </c>
      <c r="T621" s="85">
        <f t="shared" si="98"/>
        <v>1</v>
      </c>
      <c r="U621" s="86"/>
    </row>
    <row r="622" spans="1:21" s="58" customFormat="1" ht="37.5" customHeight="1" x14ac:dyDescent="0.35">
      <c r="A622" s="310" t="s">
        <v>81</v>
      </c>
      <c r="B622" s="310" t="s">
        <v>83</v>
      </c>
      <c r="C622" s="337">
        <v>2029366442</v>
      </c>
      <c r="D622" s="338" t="s">
        <v>208</v>
      </c>
      <c r="E622" s="339" t="s">
        <v>237</v>
      </c>
      <c r="F622" s="2" t="str">
        <f t="shared" si="93"/>
        <v>P31-PPGM-CAM-2029366442-SS-1753/2024</v>
      </c>
      <c r="G622" s="79" t="s">
        <v>774</v>
      </c>
      <c r="H622" s="80" t="s">
        <v>775</v>
      </c>
      <c r="I622" s="340">
        <v>189.12</v>
      </c>
      <c r="J622" s="81">
        <f t="shared" si="95"/>
        <v>0.18912000000000001</v>
      </c>
      <c r="K622" s="82">
        <v>1</v>
      </c>
      <c r="L622" s="82" t="s">
        <v>1052</v>
      </c>
      <c r="M622" s="12">
        <v>45862</v>
      </c>
      <c r="N622" s="83">
        <v>30</v>
      </c>
      <c r="O622" s="331">
        <v>45838</v>
      </c>
      <c r="P622" s="83">
        <f t="shared" si="94"/>
        <v>27</v>
      </c>
      <c r="Q622" s="83">
        <v>2025</v>
      </c>
      <c r="R622" s="39" t="str">
        <f t="shared" si="96"/>
        <v>Sim</v>
      </c>
      <c r="S622" s="84">
        <f t="shared" si="97"/>
        <v>0.18912000000000001</v>
      </c>
      <c r="T622" s="85">
        <f t="shared" si="98"/>
        <v>1</v>
      </c>
      <c r="U622" s="86" t="s">
        <v>776</v>
      </c>
    </row>
    <row r="623" spans="1:21" s="58" customFormat="1" ht="37.5" customHeight="1" x14ac:dyDescent="0.35">
      <c r="A623" s="310" t="s">
        <v>81</v>
      </c>
      <c r="B623" s="310" t="s">
        <v>83</v>
      </c>
      <c r="C623" s="337">
        <v>2029366442</v>
      </c>
      <c r="D623" s="338" t="s">
        <v>208</v>
      </c>
      <c r="E623" s="339" t="s">
        <v>238</v>
      </c>
      <c r="F623" s="2" t="str">
        <f t="shared" si="93"/>
        <v>P31-PPGM-CAM-2029366442-SS-1753/2024</v>
      </c>
      <c r="G623" s="79" t="s">
        <v>774</v>
      </c>
      <c r="H623" s="80" t="s">
        <v>775</v>
      </c>
      <c r="I623" s="340">
        <v>52.2</v>
      </c>
      <c r="J623" s="81">
        <f t="shared" si="95"/>
        <v>5.2200000000000003E-2</v>
      </c>
      <c r="K623" s="82">
        <v>1</v>
      </c>
      <c r="L623" s="82" t="s">
        <v>1052</v>
      </c>
      <c r="M623" s="12">
        <v>45862</v>
      </c>
      <c r="N623" s="83">
        <v>30</v>
      </c>
      <c r="O623" s="331">
        <v>45838</v>
      </c>
      <c r="P623" s="83">
        <f t="shared" si="94"/>
        <v>27</v>
      </c>
      <c r="Q623" s="83">
        <v>2025</v>
      </c>
      <c r="R623" s="39" t="str">
        <f t="shared" si="96"/>
        <v>Sim</v>
      </c>
      <c r="S623" s="84">
        <f t="shared" si="97"/>
        <v>5.2200000000000003E-2</v>
      </c>
      <c r="T623" s="85">
        <f t="shared" si="98"/>
        <v>1</v>
      </c>
      <c r="U623" s="86" t="s">
        <v>776</v>
      </c>
    </row>
    <row r="624" spans="1:21" s="58" customFormat="1" ht="37.5" customHeight="1" x14ac:dyDescent="0.35">
      <c r="A624" s="310" t="s">
        <v>81</v>
      </c>
      <c r="B624" s="310" t="s">
        <v>83</v>
      </c>
      <c r="C624" s="337">
        <v>2029422882</v>
      </c>
      <c r="D624" s="338" t="s">
        <v>245</v>
      </c>
      <c r="E624" s="339"/>
      <c r="F624" s="87" t="str">
        <f t="shared" si="93"/>
        <v>P31-PPGM-CAM-2029422882-SS-2022/2024</v>
      </c>
      <c r="G624" s="88" t="s">
        <v>774</v>
      </c>
      <c r="H624" s="89" t="s">
        <v>775</v>
      </c>
      <c r="I624" s="340">
        <v>4.17</v>
      </c>
      <c r="J624" s="90">
        <f t="shared" si="95"/>
        <v>4.1700000000000001E-3</v>
      </c>
      <c r="K624" s="91">
        <v>1</v>
      </c>
      <c r="L624" s="82" t="s">
        <v>1052</v>
      </c>
      <c r="M624" s="12">
        <v>45862</v>
      </c>
      <c r="N624" s="83">
        <v>30</v>
      </c>
      <c r="O624" s="331">
        <v>45850</v>
      </c>
      <c r="P624" s="83">
        <f t="shared" si="94"/>
        <v>28</v>
      </c>
      <c r="Q624" s="92">
        <v>2025</v>
      </c>
      <c r="R624" s="93" t="str">
        <f t="shared" si="96"/>
        <v>Sim</v>
      </c>
      <c r="S624" s="94">
        <f t="shared" si="97"/>
        <v>4.1700000000000001E-3</v>
      </c>
      <c r="T624" s="95">
        <f t="shared" si="98"/>
        <v>1</v>
      </c>
      <c r="U624" s="96"/>
    </row>
    <row r="625" spans="1:21" s="58" customFormat="1" ht="37.5" customHeight="1" x14ac:dyDescent="0.35">
      <c r="A625" s="310" t="s">
        <v>81</v>
      </c>
      <c r="B625" s="310" t="s">
        <v>83</v>
      </c>
      <c r="C625" s="337">
        <v>2029422882</v>
      </c>
      <c r="D625" s="338" t="s">
        <v>250</v>
      </c>
      <c r="E625" s="339" t="s">
        <v>251</v>
      </c>
      <c r="F625" s="2" t="str">
        <f t="shared" si="93"/>
        <v>P31-PPGM-CAM-2029422882-SS-659/2025</v>
      </c>
      <c r="G625" s="79" t="s">
        <v>774</v>
      </c>
      <c r="H625" s="80" t="s">
        <v>775</v>
      </c>
      <c r="I625" s="340">
        <v>4.17</v>
      </c>
      <c r="J625" s="81">
        <f t="shared" si="95"/>
        <v>4.1700000000000001E-3</v>
      </c>
      <c r="K625" s="82">
        <v>1</v>
      </c>
      <c r="L625" s="82" t="s">
        <v>1052</v>
      </c>
      <c r="M625" s="12">
        <v>45862</v>
      </c>
      <c r="N625" s="83">
        <v>30</v>
      </c>
      <c r="O625" s="331">
        <v>45866</v>
      </c>
      <c r="P625" s="83">
        <f t="shared" si="94"/>
        <v>31</v>
      </c>
      <c r="Q625" s="83">
        <v>2025</v>
      </c>
      <c r="R625" s="39" t="str">
        <f t="shared" si="96"/>
        <v>Sim</v>
      </c>
      <c r="S625" s="84">
        <f t="shared" si="97"/>
        <v>4.1700000000000001E-3</v>
      </c>
      <c r="T625" s="85">
        <f t="shared" si="98"/>
        <v>1</v>
      </c>
      <c r="U625" s="86"/>
    </row>
    <row r="626" spans="1:21" s="58" customFormat="1" ht="37.5" customHeight="1" x14ac:dyDescent="0.35">
      <c r="A626" s="310" t="s">
        <v>81</v>
      </c>
      <c r="B626" s="310" t="s">
        <v>83</v>
      </c>
      <c r="C626" s="337">
        <v>2028901551</v>
      </c>
      <c r="D626" s="338" t="s">
        <v>256</v>
      </c>
      <c r="E626" s="339"/>
      <c r="F626" s="87" t="str">
        <f t="shared" si="93"/>
        <v>P31-PPGM-CAM-2028901551-SS-660/2025</v>
      </c>
      <c r="G626" s="88" t="s">
        <v>774</v>
      </c>
      <c r="H626" s="89" t="s">
        <v>775</v>
      </c>
      <c r="I626" s="340">
        <v>135.28</v>
      </c>
      <c r="J626" s="90">
        <f t="shared" si="95"/>
        <v>0.13528000000000001</v>
      </c>
      <c r="K626" s="91">
        <v>1</v>
      </c>
      <c r="L626" s="82" t="s">
        <v>1052</v>
      </c>
      <c r="M626" s="12">
        <v>45862</v>
      </c>
      <c r="N626" s="83">
        <v>30</v>
      </c>
      <c r="O626" s="331">
        <v>45876</v>
      </c>
      <c r="P626" s="83">
        <f t="shared" si="94"/>
        <v>32</v>
      </c>
      <c r="Q626" s="92">
        <v>2025</v>
      </c>
      <c r="R626" s="93" t="str">
        <f t="shared" si="96"/>
        <v>Sim</v>
      </c>
      <c r="S626" s="94">
        <f t="shared" si="97"/>
        <v>0.13528000000000001</v>
      </c>
      <c r="T626" s="95">
        <f t="shared" si="98"/>
        <v>1</v>
      </c>
      <c r="U626" s="96"/>
    </row>
    <row r="627" spans="1:21" s="58" customFormat="1" ht="37.5" customHeight="1" x14ac:dyDescent="0.35">
      <c r="A627" s="310" t="s">
        <v>81</v>
      </c>
      <c r="B627" s="310" t="s">
        <v>83</v>
      </c>
      <c r="C627" s="337">
        <v>2027809526</v>
      </c>
      <c r="D627" s="338" t="s">
        <v>274</v>
      </c>
      <c r="E627" s="339" t="s">
        <v>275</v>
      </c>
      <c r="F627" s="2" t="str">
        <f t="shared" si="93"/>
        <v>P31-PPGM-CAM-2027809526-SS-704/2025</v>
      </c>
      <c r="G627" s="79" t="s">
        <v>774</v>
      </c>
      <c r="H627" s="80" t="s">
        <v>775</v>
      </c>
      <c r="I627" s="340">
        <v>142.07</v>
      </c>
      <c r="J627" s="81">
        <f t="shared" si="95"/>
        <v>0.14207</v>
      </c>
      <c r="K627" s="82">
        <v>1</v>
      </c>
      <c r="L627" s="82" t="s">
        <v>1052</v>
      </c>
      <c r="M627" s="12">
        <v>45862</v>
      </c>
      <c r="N627" s="83">
        <v>30</v>
      </c>
      <c r="O627" s="331">
        <v>45845</v>
      </c>
      <c r="P627" s="83">
        <f t="shared" si="94"/>
        <v>28</v>
      </c>
      <c r="Q627" s="83">
        <v>2025</v>
      </c>
      <c r="R627" s="39" t="str">
        <f t="shared" si="96"/>
        <v>Sim</v>
      </c>
      <c r="S627" s="84">
        <f t="shared" si="97"/>
        <v>0.14207</v>
      </c>
      <c r="T627" s="85">
        <f t="shared" si="98"/>
        <v>1</v>
      </c>
      <c r="U627" s="86"/>
    </row>
    <row r="628" spans="1:21" s="58" customFormat="1" ht="37.5" customHeight="1" x14ac:dyDescent="0.35">
      <c r="A628" s="310" t="s">
        <v>281</v>
      </c>
      <c r="B628" s="310" t="s">
        <v>83</v>
      </c>
      <c r="C628" s="337">
        <v>2029258082</v>
      </c>
      <c r="D628" s="372" t="s">
        <v>305</v>
      </c>
      <c r="E628" s="375"/>
      <c r="F628" s="2" t="str">
        <f t="shared" si="93"/>
        <v>P54-PPGM-CAM-2029258082-SS-1639/2024</v>
      </c>
      <c r="G628" s="79" t="s">
        <v>774</v>
      </c>
      <c r="H628" s="80" t="s">
        <v>775</v>
      </c>
      <c r="I628" s="340">
        <v>133.4</v>
      </c>
      <c r="J628" s="81">
        <f t="shared" si="95"/>
        <v>0.13340000000000002</v>
      </c>
      <c r="K628" s="82">
        <v>1</v>
      </c>
      <c r="L628" s="82" t="s">
        <v>1052</v>
      </c>
      <c r="M628" s="12">
        <v>45862</v>
      </c>
      <c r="N628" s="83">
        <v>30</v>
      </c>
      <c r="O628" s="331"/>
      <c r="P628" s="83" t="str">
        <f t="shared" si="94"/>
        <v/>
      </c>
      <c r="Q628" s="83">
        <v>2025</v>
      </c>
      <c r="R628" s="39" t="str">
        <f t="shared" si="96"/>
        <v>Não</v>
      </c>
      <c r="S628" s="84">
        <f t="shared" si="97"/>
        <v>0</v>
      </c>
      <c r="T628" s="85">
        <f t="shared" si="98"/>
        <v>0</v>
      </c>
      <c r="U628" s="86" t="s">
        <v>2465</v>
      </c>
    </row>
    <row r="629" spans="1:21" s="58" customFormat="1" ht="37.5" customHeight="1" x14ac:dyDescent="0.35">
      <c r="A629" s="310" t="s">
        <v>281</v>
      </c>
      <c r="B629" s="310" t="s">
        <v>83</v>
      </c>
      <c r="C629" s="337">
        <v>2029269549</v>
      </c>
      <c r="D629" s="372" t="s">
        <v>323</v>
      </c>
      <c r="E629" s="339"/>
      <c r="F629" s="2" t="str">
        <f t="shared" si="93"/>
        <v>P54-PPGM-CAM-2029269549-SS-1848/2024</v>
      </c>
      <c r="G629" s="79" t="s">
        <v>774</v>
      </c>
      <c r="H629" s="80" t="s">
        <v>775</v>
      </c>
      <c r="I629" s="340">
        <v>10296.434999999999</v>
      </c>
      <c r="J629" s="81">
        <f t="shared" si="95"/>
        <v>10.296434999999999</v>
      </c>
      <c r="K629" s="82">
        <v>1</v>
      </c>
      <c r="L629" s="82" t="s">
        <v>1052</v>
      </c>
      <c r="M629" s="12">
        <v>45862</v>
      </c>
      <c r="N629" s="83">
        <v>30</v>
      </c>
      <c r="O629" s="331"/>
      <c r="P629" s="83" t="str">
        <f t="shared" si="94"/>
        <v/>
      </c>
      <c r="Q629" s="83">
        <v>2025</v>
      </c>
      <c r="R629" s="39" t="str">
        <f t="shared" si="96"/>
        <v>Não</v>
      </c>
      <c r="S629" s="84">
        <f t="shared" si="97"/>
        <v>0</v>
      </c>
      <c r="T629" s="85">
        <f t="shared" si="98"/>
        <v>0</v>
      </c>
      <c r="U629" s="86" t="s">
        <v>2465</v>
      </c>
    </row>
    <row r="630" spans="1:21" s="58" customFormat="1" ht="37.5" customHeight="1" x14ac:dyDescent="0.35">
      <c r="A630" s="310" t="s">
        <v>281</v>
      </c>
      <c r="B630" s="310" t="s">
        <v>83</v>
      </c>
      <c r="C630" s="337">
        <v>2029269549</v>
      </c>
      <c r="D630" s="372" t="s">
        <v>323</v>
      </c>
      <c r="E630" s="339"/>
      <c r="F630" s="87" t="str">
        <f t="shared" si="93"/>
        <v>P54-PPGM-CAM-2029269549-SS-1848/2024</v>
      </c>
      <c r="G630" s="88" t="s">
        <v>774</v>
      </c>
      <c r="H630" s="89" t="s">
        <v>775</v>
      </c>
      <c r="I630" s="340">
        <v>5148.2174999999997</v>
      </c>
      <c r="J630" s="90">
        <f t="shared" si="95"/>
        <v>5.1482174999999994</v>
      </c>
      <c r="K630" s="91">
        <v>1</v>
      </c>
      <c r="L630" s="82" t="s">
        <v>1052</v>
      </c>
      <c r="M630" s="12">
        <v>45862</v>
      </c>
      <c r="N630" s="83">
        <v>30</v>
      </c>
      <c r="O630" s="331"/>
      <c r="P630" s="83" t="str">
        <f t="shared" si="94"/>
        <v/>
      </c>
      <c r="Q630" s="92">
        <v>2025</v>
      </c>
      <c r="R630" s="93" t="str">
        <f t="shared" si="96"/>
        <v>Não</v>
      </c>
      <c r="S630" s="94">
        <f t="shared" si="97"/>
        <v>0</v>
      </c>
      <c r="T630" s="95">
        <f t="shared" si="98"/>
        <v>0</v>
      </c>
      <c r="U630" s="86" t="s">
        <v>2465</v>
      </c>
    </row>
    <row r="631" spans="1:21" s="58" customFormat="1" ht="37.5" customHeight="1" x14ac:dyDescent="0.35">
      <c r="A631" s="310" t="s">
        <v>281</v>
      </c>
      <c r="B631" s="310" t="s">
        <v>83</v>
      </c>
      <c r="C631" s="337">
        <v>2029269549</v>
      </c>
      <c r="D631" s="372" t="s">
        <v>323</v>
      </c>
      <c r="E631" s="376"/>
      <c r="F631" s="2" t="str">
        <f t="shared" si="93"/>
        <v>P54-PPGM-CAM-2029269549-SS-1848/2024</v>
      </c>
      <c r="G631" s="79" t="s">
        <v>774</v>
      </c>
      <c r="H631" s="80" t="s">
        <v>775</v>
      </c>
      <c r="I631" s="340">
        <v>5148.2174999999997</v>
      </c>
      <c r="J631" s="81">
        <f t="shared" si="95"/>
        <v>5.1482174999999994</v>
      </c>
      <c r="K631" s="82">
        <v>1</v>
      </c>
      <c r="L631" s="82" t="s">
        <v>1052</v>
      </c>
      <c r="M631" s="12">
        <v>45862</v>
      </c>
      <c r="N631" s="83">
        <v>30</v>
      </c>
      <c r="O631" s="331"/>
      <c r="P631" s="83" t="str">
        <f t="shared" si="94"/>
        <v/>
      </c>
      <c r="Q631" s="83">
        <v>2025</v>
      </c>
      <c r="R631" s="39" t="str">
        <f t="shared" si="96"/>
        <v>Não</v>
      </c>
      <c r="S631" s="84">
        <f t="shared" si="97"/>
        <v>0</v>
      </c>
      <c r="T631" s="85">
        <f t="shared" si="98"/>
        <v>0</v>
      </c>
      <c r="U631" s="86" t="s">
        <v>2465</v>
      </c>
    </row>
    <row r="632" spans="1:21" s="58" customFormat="1" ht="37.5" customHeight="1" x14ac:dyDescent="0.35">
      <c r="A632" s="310" t="s">
        <v>281</v>
      </c>
      <c r="B632" s="310" t="s">
        <v>83</v>
      </c>
      <c r="C632" s="337">
        <v>2025663675</v>
      </c>
      <c r="D632" s="378" t="s">
        <v>374</v>
      </c>
      <c r="E632" s="376"/>
      <c r="F632" s="87" t="str">
        <f t="shared" si="93"/>
        <v>P54-PPGM-CAM-2025663675-SS-1537/2024</v>
      </c>
      <c r="G632" s="88" t="s">
        <v>774</v>
      </c>
      <c r="H632" s="89" t="s">
        <v>775</v>
      </c>
      <c r="I632" s="340">
        <v>323.26499999999999</v>
      </c>
      <c r="J632" s="90">
        <f t="shared" si="95"/>
        <v>0.32326499999999997</v>
      </c>
      <c r="K632" s="91">
        <v>1</v>
      </c>
      <c r="L632" s="82" t="s">
        <v>1052</v>
      </c>
      <c r="M632" s="12">
        <v>45862</v>
      </c>
      <c r="N632" s="83">
        <v>30</v>
      </c>
      <c r="O632" s="331"/>
      <c r="P632" s="83" t="str">
        <f t="shared" si="94"/>
        <v/>
      </c>
      <c r="Q632" s="92">
        <v>2025</v>
      </c>
      <c r="R632" s="93" t="str">
        <f t="shared" si="96"/>
        <v>Não</v>
      </c>
      <c r="S632" s="94">
        <f t="shared" si="97"/>
        <v>0</v>
      </c>
      <c r="T632" s="95">
        <f t="shared" si="98"/>
        <v>0</v>
      </c>
      <c r="U632" s="86" t="s">
        <v>2465</v>
      </c>
    </row>
    <row r="633" spans="1:21" s="58" customFormat="1" ht="37.5" customHeight="1" x14ac:dyDescent="0.35">
      <c r="A633" s="310" t="s">
        <v>281</v>
      </c>
      <c r="B633" s="310" t="s">
        <v>83</v>
      </c>
      <c r="C633" s="337">
        <v>2029269555</v>
      </c>
      <c r="D633" s="339" t="s">
        <v>387</v>
      </c>
      <c r="E633" s="376"/>
      <c r="F633" s="2" t="str">
        <f t="shared" si="93"/>
        <v>P54-PPGM-CAM-2029269555-SS-1362/2024</v>
      </c>
      <c r="G633" s="79" t="s">
        <v>774</v>
      </c>
      <c r="H633" s="80" t="s">
        <v>775</v>
      </c>
      <c r="I633" s="340">
        <v>5054.915</v>
      </c>
      <c r="J633" s="81">
        <f t="shared" si="95"/>
        <v>5.0549150000000003</v>
      </c>
      <c r="K633" s="82">
        <v>1</v>
      </c>
      <c r="L633" s="82" t="s">
        <v>1052</v>
      </c>
      <c r="M633" s="12">
        <v>45862</v>
      </c>
      <c r="N633" s="83">
        <v>30</v>
      </c>
      <c r="O633" s="331"/>
      <c r="P633" s="83" t="str">
        <f t="shared" si="94"/>
        <v/>
      </c>
      <c r="Q633" s="83">
        <v>2025</v>
      </c>
      <c r="R633" s="39" t="str">
        <f t="shared" si="96"/>
        <v>Não</v>
      </c>
      <c r="S633" s="84">
        <f t="shared" si="97"/>
        <v>0</v>
      </c>
      <c r="T633" s="85">
        <f t="shared" si="98"/>
        <v>0</v>
      </c>
      <c r="U633" s="86" t="s">
        <v>2465</v>
      </c>
    </row>
    <row r="634" spans="1:21" s="58" customFormat="1" ht="37.5" customHeight="1" x14ac:dyDescent="0.35">
      <c r="A634" s="310" t="s">
        <v>281</v>
      </c>
      <c r="B634" s="310" t="s">
        <v>83</v>
      </c>
      <c r="C634" s="337">
        <v>2029269555</v>
      </c>
      <c r="D634" s="339" t="s">
        <v>387</v>
      </c>
      <c r="E634" s="376"/>
      <c r="F634" s="2" t="str">
        <f t="shared" si="93"/>
        <v>P54-PPGM-CAM-2029269555-SS-1362/2024</v>
      </c>
      <c r="G634" s="79" t="s">
        <v>774</v>
      </c>
      <c r="H634" s="80" t="s">
        <v>775</v>
      </c>
      <c r="I634" s="340">
        <v>5054.915</v>
      </c>
      <c r="J634" s="81">
        <f t="shared" si="95"/>
        <v>5.0549150000000003</v>
      </c>
      <c r="K634" s="82">
        <v>1</v>
      </c>
      <c r="L634" s="82" t="s">
        <v>1052</v>
      </c>
      <c r="M634" s="12">
        <v>45862</v>
      </c>
      <c r="N634" s="83">
        <v>30</v>
      </c>
      <c r="O634" s="331"/>
      <c r="P634" s="83" t="str">
        <f t="shared" si="94"/>
        <v/>
      </c>
      <c r="Q634" s="83">
        <v>2025</v>
      </c>
      <c r="R634" s="39" t="str">
        <f t="shared" si="96"/>
        <v>Não</v>
      </c>
      <c r="S634" s="84">
        <f t="shared" si="97"/>
        <v>0</v>
      </c>
      <c r="T634" s="85">
        <f t="shared" si="98"/>
        <v>0</v>
      </c>
      <c r="U634" s="86" t="s">
        <v>2465</v>
      </c>
    </row>
    <row r="635" spans="1:21" s="58" customFormat="1" ht="37.5" customHeight="1" x14ac:dyDescent="0.35">
      <c r="A635" s="310" t="s">
        <v>281</v>
      </c>
      <c r="B635" s="310" t="s">
        <v>83</v>
      </c>
      <c r="C635" s="337">
        <v>2029269555</v>
      </c>
      <c r="D635" s="339" t="s">
        <v>387</v>
      </c>
      <c r="E635" s="376"/>
      <c r="F635" s="2" t="str">
        <f t="shared" si="93"/>
        <v>P54-PPGM-CAM-2029269555-SS-1362/2024</v>
      </c>
      <c r="G635" s="79" t="s">
        <v>774</v>
      </c>
      <c r="H635" s="80" t="s">
        <v>775</v>
      </c>
      <c r="I635" s="340">
        <v>5054.915</v>
      </c>
      <c r="J635" s="81">
        <f t="shared" si="95"/>
        <v>5.0549150000000003</v>
      </c>
      <c r="K635" s="82">
        <v>1</v>
      </c>
      <c r="L635" s="82" t="s">
        <v>1052</v>
      </c>
      <c r="M635" s="12">
        <v>45862</v>
      </c>
      <c r="N635" s="83">
        <v>30</v>
      </c>
      <c r="O635" s="331"/>
      <c r="P635" s="83" t="str">
        <f t="shared" si="94"/>
        <v/>
      </c>
      <c r="Q635" s="83">
        <v>2025</v>
      </c>
      <c r="R635" s="39" t="str">
        <f t="shared" si="96"/>
        <v>Não</v>
      </c>
      <c r="S635" s="84">
        <f t="shared" si="97"/>
        <v>0</v>
      </c>
      <c r="T635" s="85">
        <f t="shared" si="98"/>
        <v>0</v>
      </c>
      <c r="U635" s="86" t="s">
        <v>2465</v>
      </c>
    </row>
    <row r="636" spans="1:21" s="58" customFormat="1" ht="37.5" customHeight="1" x14ac:dyDescent="0.35">
      <c r="A636" s="310" t="s">
        <v>281</v>
      </c>
      <c r="B636" s="310" t="s">
        <v>83</v>
      </c>
      <c r="C636" s="337">
        <v>2029269555</v>
      </c>
      <c r="D636" s="339" t="s">
        <v>387</v>
      </c>
      <c r="E636" s="376"/>
      <c r="F636" s="2" t="str">
        <f t="shared" si="93"/>
        <v>P54-PPGM-CAM-2029269555-SS-1362/2024</v>
      </c>
      <c r="G636" s="79" t="s">
        <v>774</v>
      </c>
      <c r="H636" s="80" t="s">
        <v>775</v>
      </c>
      <c r="I636" s="340">
        <v>5054.915</v>
      </c>
      <c r="J636" s="81">
        <f t="shared" si="95"/>
        <v>5.0549150000000003</v>
      </c>
      <c r="K636" s="82">
        <v>1</v>
      </c>
      <c r="L636" s="82" t="s">
        <v>1052</v>
      </c>
      <c r="M636" s="12">
        <v>45862</v>
      </c>
      <c r="N636" s="83">
        <v>30</v>
      </c>
      <c r="O636" s="331"/>
      <c r="P636" s="83" t="str">
        <f t="shared" si="94"/>
        <v/>
      </c>
      <c r="Q636" s="83">
        <v>2025</v>
      </c>
      <c r="R636" s="39" t="str">
        <f t="shared" si="96"/>
        <v>Não</v>
      </c>
      <c r="S636" s="84">
        <f t="shared" si="97"/>
        <v>0</v>
      </c>
      <c r="T636" s="85">
        <f t="shared" si="98"/>
        <v>0</v>
      </c>
      <c r="U636" s="86" t="s">
        <v>2465</v>
      </c>
    </row>
    <row r="637" spans="1:21" s="58" customFormat="1" ht="37.5" customHeight="1" x14ac:dyDescent="0.35">
      <c r="A637" s="310" t="s">
        <v>281</v>
      </c>
      <c r="B637" s="310" t="s">
        <v>83</v>
      </c>
      <c r="C637" s="337">
        <v>2024371647</v>
      </c>
      <c r="D637" s="338" t="s">
        <v>445</v>
      </c>
      <c r="E637" s="376"/>
      <c r="F637" s="87" t="str">
        <f t="shared" si="93"/>
        <v>P54-PPGM-CAM-2024371647-SS-1580/2024</v>
      </c>
      <c r="G637" s="88" t="s">
        <v>774</v>
      </c>
      <c r="H637" s="89" t="s">
        <v>775</v>
      </c>
      <c r="I637" s="340">
        <v>795.1</v>
      </c>
      <c r="J637" s="90">
        <f t="shared" si="95"/>
        <v>0.79510000000000003</v>
      </c>
      <c r="K637" s="91">
        <v>1</v>
      </c>
      <c r="L637" s="82" t="s">
        <v>1052</v>
      </c>
      <c r="M637" s="12">
        <v>45862</v>
      </c>
      <c r="N637" s="83">
        <v>30</v>
      </c>
      <c r="O637" s="331"/>
      <c r="P637" s="83" t="str">
        <f t="shared" si="94"/>
        <v/>
      </c>
      <c r="Q637" s="92">
        <v>2025</v>
      </c>
      <c r="R637" s="93" t="str">
        <f t="shared" si="96"/>
        <v>Não</v>
      </c>
      <c r="S637" s="94">
        <f t="shared" si="97"/>
        <v>0</v>
      </c>
      <c r="T637" s="95">
        <f t="shared" si="98"/>
        <v>0</v>
      </c>
      <c r="U637" s="86" t="s">
        <v>2465</v>
      </c>
    </row>
    <row r="638" spans="1:21" s="58" customFormat="1" ht="37.5" customHeight="1" x14ac:dyDescent="0.35">
      <c r="A638" s="310" t="s">
        <v>281</v>
      </c>
      <c r="B638" s="310" t="s">
        <v>83</v>
      </c>
      <c r="C638" s="337">
        <v>2029267540</v>
      </c>
      <c r="D638" s="372" t="s">
        <v>483</v>
      </c>
      <c r="E638" s="339"/>
      <c r="F638" s="2" t="str">
        <f t="shared" si="93"/>
        <v>P54-PPGM-CAM-2029267540-SS-410/2025</v>
      </c>
      <c r="G638" s="79" t="s">
        <v>774</v>
      </c>
      <c r="H638" s="80" t="s">
        <v>775</v>
      </c>
      <c r="I638" s="340">
        <v>253</v>
      </c>
      <c r="J638" s="81">
        <f t="shared" si="95"/>
        <v>0.253</v>
      </c>
      <c r="K638" s="82">
        <v>1</v>
      </c>
      <c r="L638" s="82" t="s">
        <v>1052</v>
      </c>
      <c r="M638" s="12">
        <v>45862</v>
      </c>
      <c r="N638" s="83">
        <v>30</v>
      </c>
      <c r="O638" s="331"/>
      <c r="P638" s="83" t="str">
        <f t="shared" si="94"/>
        <v/>
      </c>
      <c r="Q638" s="83">
        <v>2025</v>
      </c>
      <c r="R638" s="39" t="str">
        <f t="shared" si="96"/>
        <v>Não</v>
      </c>
      <c r="S638" s="84">
        <f t="shared" si="97"/>
        <v>0</v>
      </c>
      <c r="T638" s="85">
        <f t="shared" si="98"/>
        <v>0</v>
      </c>
      <c r="U638" s="86" t="s">
        <v>2465</v>
      </c>
    </row>
    <row r="639" spans="1:21" s="58" customFormat="1" ht="37.5" customHeight="1" x14ac:dyDescent="0.35">
      <c r="A639" s="310" t="s">
        <v>281</v>
      </c>
      <c r="B639" s="310" t="s">
        <v>83</v>
      </c>
      <c r="C639" s="337">
        <v>2029269569</v>
      </c>
      <c r="D639" s="372" t="s">
        <v>485</v>
      </c>
      <c r="E639" s="339"/>
      <c r="F639" s="87" t="str">
        <f t="shared" si="93"/>
        <v>P54-PPGM-CAM-2029269569-SS-344/2025</v>
      </c>
      <c r="G639" s="88" t="s">
        <v>774</v>
      </c>
      <c r="H639" s="89" t="s">
        <v>775</v>
      </c>
      <c r="I639" s="340">
        <v>1279</v>
      </c>
      <c r="J639" s="90">
        <f t="shared" si="95"/>
        <v>1.2789999999999999</v>
      </c>
      <c r="K639" s="91">
        <v>1</v>
      </c>
      <c r="L639" s="82" t="s">
        <v>1052</v>
      </c>
      <c r="M639" s="12">
        <v>45862</v>
      </c>
      <c r="N639" s="83">
        <v>30</v>
      </c>
      <c r="O639" s="331">
        <v>45850</v>
      </c>
      <c r="P639" s="83">
        <f t="shared" si="94"/>
        <v>28</v>
      </c>
      <c r="Q639" s="92">
        <v>2025</v>
      </c>
      <c r="R639" s="93" t="str">
        <f t="shared" si="96"/>
        <v>Sim</v>
      </c>
      <c r="S639" s="94">
        <f t="shared" si="97"/>
        <v>1.2789999999999999</v>
      </c>
      <c r="T639" s="95">
        <f t="shared" si="98"/>
        <v>1</v>
      </c>
      <c r="U639" s="96"/>
    </row>
    <row r="640" spans="1:21" s="58" customFormat="1" ht="37.5" customHeight="1" x14ac:dyDescent="0.35">
      <c r="A640" s="310" t="s">
        <v>281</v>
      </c>
      <c r="B640" s="310" t="s">
        <v>83</v>
      </c>
      <c r="C640" s="337">
        <v>2029267543</v>
      </c>
      <c r="D640" s="372" t="s">
        <v>497</v>
      </c>
      <c r="E640" s="339"/>
      <c r="F640" s="2" t="str">
        <f t="shared" si="93"/>
        <v>P54-PPGM-CAM-2029267543-SS-339/2025</v>
      </c>
      <c r="G640" s="79" t="s">
        <v>774</v>
      </c>
      <c r="H640" s="80" t="s">
        <v>775</v>
      </c>
      <c r="I640" s="340">
        <v>1046</v>
      </c>
      <c r="J640" s="81">
        <f t="shared" si="95"/>
        <v>1.046</v>
      </c>
      <c r="K640" s="82">
        <v>1</v>
      </c>
      <c r="L640" s="82" t="s">
        <v>1052</v>
      </c>
      <c r="M640" s="12">
        <v>45862</v>
      </c>
      <c r="N640" s="83">
        <v>30</v>
      </c>
      <c r="O640" s="331">
        <v>45840</v>
      </c>
      <c r="P640" s="83">
        <f t="shared" si="94"/>
        <v>27</v>
      </c>
      <c r="Q640" s="83">
        <v>2025</v>
      </c>
      <c r="R640" s="39" t="str">
        <f t="shared" si="96"/>
        <v>Sim</v>
      </c>
      <c r="S640" s="84">
        <f t="shared" si="97"/>
        <v>1.046</v>
      </c>
      <c r="T640" s="85">
        <f t="shared" si="98"/>
        <v>1</v>
      </c>
      <c r="U640" s="86"/>
    </row>
    <row r="641" spans="1:21" s="58" customFormat="1" ht="37.5" customHeight="1" x14ac:dyDescent="0.35">
      <c r="A641" s="310" t="s">
        <v>281</v>
      </c>
      <c r="B641" s="310" t="s">
        <v>83</v>
      </c>
      <c r="C641" s="337">
        <v>2029267545</v>
      </c>
      <c r="D641" s="372" t="s">
        <v>501</v>
      </c>
      <c r="E641" s="339"/>
      <c r="F641" s="2" t="str">
        <f t="shared" si="93"/>
        <v>P54-PPGM-CAM-2029267545-SS-164/2025</v>
      </c>
      <c r="G641" s="79" t="s">
        <v>774</v>
      </c>
      <c r="H641" s="80" t="s">
        <v>775</v>
      </c>
      <c r="I641" s="340">
        <v>2183.5</v>
      </c>
      <c r="J641" s="81">
        <f t="shared" si="95"/>
        <v>2.1835</v>
      </c>
      <c r="K641" s="82">
        <v>1</v>
      </c>
      <c r="L641" s="82" t="s">
        <v>1052</v>
      </c>
      <c r="M641" s="12">
        <v>45862</v>
      </c>
      <c r="N641" s="83">
        <v>30</v>
      </c>
      <c r="O641" s="331"/>
      <c r="P641" s="83" t="str">
        <f t="shared" si="94"/>
        <v/>
      </c>
      <c r="Q641" s="83">
        <v>2025</v>
      </c>
      <c r="R641" s="39" t="str">
        <f t="shared" si="96"/>
        <v>Não</v>
      </c>
      <c r="S641" s="84">
        <f t="shared" si="97"/>
        <v>0</v>
      </c>
      <c r="T641" s="85">
        <f t="shared" si="98"/>
        <v>0</v>
      </c>
      <c r="U641" s="86" t="s">
        <v>2465</v>
      </c>
    </row>
    <row r="642" spans="1:21" s="58" customFormat="1" ht="37.5" customHeight="1" x14ac:dyDescent="0.35">
      <c r="A642" s="310" t="s">
        <v>281</v>
      </c>
      <c r="B642" s="310" t="s">
        <v>83</v>
      </c>
      <c r="C642" s="337">
        <v>2029269550</v>
      </c>
      <c r="D642" s="372" t="s">
        <v>503</v>
      </c>
      <c r="E642" s="339"/>
      <c r="F642" s="2" t="str">
        <f t="shared" si="93"/>
        <v>P54-PPGM-CAM-2029269550-SS-068/2025</v>
      </c>
      <c r="G642" s="79" t="s">
        <v>774</v>
      </c>
      <c r="H642" s="80" t="s">
        <v>775</v>
      </c>
      <c r="I642" s="340">
        <v>543.25</v>
      </c>
      <c r="J642" s="81">
        <f t="shared" si="95"/>
        <v>0.54325000000000001</v>
      </c>
      <c r="K642" s="82">
        <v>1</v>
      </c>
      <c r="L642" s="82" t="s">
        <v>1052</v>
      </c>
      <c r="M642" s="12">
        <v>45862</v>
      </c>
      <c r="N642" s="83">
        <v>30</v>
      </c>
      <c r="O642" s="331"/>
      <c r="P642" s="83" t="str">
        <f t="shared" si="94"/>
        <v/>
      </c>
      <c r="Q642" s="83">
        <v>2025</v>
      </c>
      <c r="R642" s="39" t="str">
        <f t="shared" si="96"/>
        <v>Não</v>
      </c>
      <c r="S642" s="84">
        <f t="shared" si="97"/>
        <v>0</v>
      </c>
      <c r="T642" s="85">
        <f t="shared" si="98"/>
        <v>0</v>
      </c>
      <c r="U642" s="86" t="s">
        <v>2465</v>
      </c>
    </row>
    <row r="643" spans="1:21" s="58" customFormat="1" ht="37.5" customHeight="1" x14ac:dyDescent="0.35">
      <c r="A643" s="310" t="s">
        <v>281</v>
      </c>
      <c r="B643" s="310" t="s">
        <v>83</v>
      </c>
      <c r="C643" s="337">
        <v>2029277488</v>
      </c>
      <c r="D643" s="372" t="s">
        <v>504</v>
      </c>
      <c r="E643" s="339"/>
      <c r="F643" s="87" t="str">
        <f t="shared" si="93"/>
        <v>P54-PPGM-CAM-2029277488-SS-112/2025</v>
      </c>
      <c r="G643" s="88" t="s">
        <v>774</v>
      </c>
      <c r="H643" s="89" t="s">
        <v>775</v>
      </c>
      <c r="I643" s="340">
        <v>401</v>
      </c>
      <c r="J643" s="90">
        <f t="shared" si="95"/>
        <v>0.40100000000000002</v>
      </c>
      <c r="K643" s="91">
        <v>1</v>
      </c>
      <c r="L643" s="82" t="s">
        <v>1052</v>
      </c>
      <c r="M643" s="12">
        <v>45862</v>
      </c>
      <c r="N643" s="83">
        <v>30</v>
      </c>
      <c r="O643" s="331"/>
      <c r="P643" s="83" t="str">
        <f t="shared" si="94"/>
        <v/>
      </c>
      <c r="Q643" s="92">
        <v>2025</v>
      </c>
      <c r="R643" s="93" t="str">
        <f t="shared" si="96"/>
        <v>Não</v>
      </c>
      <c r="S643" s="94">
        <f t="shared" si="97"/>
        <v>0</v>
      </c>
      <c r="T643" s="95">
        <f t="shared" si="98"/>
        <v>0</v>
      </c>
      <c r="U643" s="96" t="s">
        <v>2465</v>
      </c>
    </row>
    <row r="644" spans="1:21" s="58" customFormat="1" ht="37.5" customHeight="1" x14ac:dyDescent="0.35">
      <c r="A644" s="310" t="s">
        <v>281</v>
      </c>
      <c r="B644" s="310" t="s">
        <v>83</v>
      </c>
      <c r="C644" s="337">
        <v>2029269549</v>
      </c>
      <c r="D644" s="372" t="s">
        <v>507</v>
      </c>
      <c r="E644" s="339"/>
      <c r="F644" s="2" t="str">
        <f t="shared" si="93"/>
        <v>P54-PPGM-CAM-2029269549-SS-111/2025</v>
      </c>
      <c r="G644" s="79" t="s">
        <v>774</v>
      </c>
      <c r="H644" s="80" t="s">
        <v>775</v>
      </c>
      <c r="I644" s="340">
        <v>342.1</v>
      </c>
      <c r="J644" s="81">
        <f t="shared" si="95"/>
        <v>0.34210000000000002</v>
      </c>
      <c r="K644" s="82">
        <v>1</v>
      </c>
      <c r="L644" s="82" t="s">
        <v>1052</v>
      </c>
      <c r="M644" s="12">
        <v>45862</v>
      </c>
      <c r="N644" s="83">
        <v>30</v>
      </c>
      <c r="O644" s="331"/>
      <c r="P644" s="83" t="str">
        <f t="shared" si="94"/>
        <v/>
      </c>
      <c r="Q644" s="83">
        <v>2025</v>
      </c>
      <c r="R644" s="39" t="str">
        <f t="shared" si="96"/>
        <v>Não</v>
      </c>
      <c r="S644" s="84">
        <f t="shared" si="97"/>
        <v>0</v>
      </c>
      <c r="T644" s="85">
        <f t="shared" si="98"/>
        <v>0</v>
      </c>
      <c r="U644" s="86" t="s">
        <v>2465</v>
      </c>
    </row>
    <row r="645" spans="1:21" s="58" customFormat="1" ht="37.5" customHeight="1" x14ac:dyDescent="0.35">
      <c r="A645" s="310" t="s">
        <v>281</v>
      </c>
      <c r="B645" s="310" t="s">
        <v>83</v>
      </c>
      <c r="C645" s="337">
        <v>2029267538</v>
      </c>
      <c r="D645" s="372" t="s">
        <v>518</v>
      </c>
      <c r="E645" s="339"/>
      <c r="F645" s="87" t="str">
        <f t="shared" si="93"/>
        <v>P54-PPGM-CAM-2029267538-SS-0065/2025</v>
      </c>
      <c r="G645" s="88" t="s">
        <v>774</v>
      </c>
      <c r="H645" s="89" t="s">
        <v>775</v>
      </c>
      <c r="I645" s="340">
        <v>814</v>
      </c>
      <c r="J645" s="90">
        <f t="shared" si="95"/>
        <v>0.81399999999999995</v>
      </c>
      <c r="K645" s="91">
        <v>1</v>
      </c>
      <c r="L645" s="82" t="s">
        <v>1052</v>
      </c>
      <c r="M645" s="12">
        <v>45862</v>
      </c>
      <c r="N645" s="83">
        <v>30</v>
      </c>
      <c r="O645" s="331"/>
      <c r="P645" s="83" t="str">
        <f t="shared" si="94"/>
        <v/>
      </c>
      <c r="Q645" s="92">
        <v>2025</v>
      </c>
      <c r="R645" s="93" t="str">
        <f t="shared" si="96"/>
        <v>Não</v>
      </c>
      <c r="S645" s="94">
        <f t="shared" si="97"/>
        <v>0</v>
      </c>
      <c r="T645" s="95">
        <f t="shared" si="98"/>
        <v>0</v>
      </c>
      <c r="U645" s="96" t="s">
        <v>2465</v>
      </c>
    </row>
    <row r="646" spans="1:21" s="58" customFormat="1" ht="37.5" customHeight="1" x14ac:dyDescent="0.35">
      <c r="A646" s="310" t="s">
        <v>281</v>
      </c>
      <c r="B646" s="310" t="s">
        <v>83</v>
      </c>
      <c r="C646" s="337">
        <v>2029269549</v>
      </c>
      <c r="D646" s="372" t="s">
        <v>520</v>
      </c>
      <c r="E646" s="339"/>
      <c r="F646" s="2" t="str">
        <f t="shared" si="93"/>
        <v>P54-PPGM-CAM-2029269549-SS-468/2025</v>
      </c>
      <c r="G646" s="79" t="s">
        <v>774</v>
      </c>
      <c r="H646" s="80" t="s">
        <v>775</v>
      </c>
      <c r="I646" s="340">
        <v>149.4</v>
      </c>
      <c r="J646" s="81">
        <f t="shared" si="95"/>
        <v>0.14940000000000001</v>
      </c>
      <c r="K646" s="82">
        <v>1</v>
      </c>
      <c r="L646" s="82" t="s">
        <v>1052</v>
      </c>
      <c r="M646" s="12">
        <v>45862</v>
      </c>
      <c r="N646" s="83">
        <v>30</v>
      </c>
      <c r="O646" s="331"/>
      <c r="P646" s="83" t="str">
        <f t="shared" si="94"/>
        <v/>
      </c>
      <c r="Q646" s="83">
        <v>2025</v>
      </c>
      <c r="R646" s="39" t="str">
        <f t="shared" si="96"/>
        <v>Não</v>
      </c>
      <c r="S646" s="84">
        <f t="shared" si="97"/>
        <v>0</v>
      </c>
      <c r="T646" s="85">
        <f t="shared" si="98"/>
        <v>0</v>
      </c>
      <c r="U646" s="86" t="s">
        <v>2465</v>
      </c>
    </row>
    <row r="647" spans="1:21" s="58" customFormat="1" ht="37.5" customHeight="1" x14ac:dyDescent="0.35">
      <c r="A647" s="310" t="s">
        <v>281</v>
      </c>
      <c r="B647" s="310" t="s">
        <v>83</v>
      </c>
      <c r="C647" s="337">
        <v>2029267541</v>
      </c>
      <c r="D647" s="372" t="s">
        <v>522</v>
      </c>
      <c r="E647" s="339"/>
      <c r="F647" s="2" t="str">
        <f t="shared" si="93"/>
        <v>P54-PPGM-CAM-2029267541-SS-467/2025</v>
      </c>
      <c r="G647" s="79" t="s">
        <v>774</v>
      </c>
      <c r="H647" s="80" t="s">
        <v>775</v>
      </c>
      <c r="I647" s="340">
        <v>686.94</v>
      </c>
      <c r="J647" s="81">
        <f t="shared" si="95"/>
        <v>0.68694000000000011</v>
      </c>
      <c r="K647" s="82">
        <v>1</v>
      </c>
      <c r="L647" s="82" t="s">
        <v>1052</v>
      </c>
      <c r="M647" s="12">
        <v>45862</v>
      </c>
      <c r="N647" s="83">
        <v>30</v>
      </c>
      <c r="O647" s="331"/>
      <c r="P647" s="83" t="str">
        <f t="shared" si="94"/>
        <v/>
      </c>
      <c r="Q647" s="83">
        <v>2025</v>
      </c>
      <c r="R647" s="39" t="str">
        <f t="shared" si="96"/>
        <v>Não</v>
      </c>
      <c r="S647" s="84">
        <f t="shared" si="97"/>
        <v>0</v>
      </c>
      <c r="T647" s="85">
        <f t="shared" si="98"/>
        <v>0</v>
      </c>
      <c r="U647" s="86" t="s">
        <v>2465</v>
      </c>
    </row>
    <row r="648" spans="1:21" s="58" customFormat="1" ht="37.5" customHeight="1" x14ac:dyDescent="0.35">
      <c r="A648" s="310" t="s">
        <v>281</v>
      </c>
      <c r="B648" s="310" t="s">
        <v>83</v>
      </c>
      <c r="C648" s="337">
        <v>2029269551</v>
      </c>
      <c r="D648" s="372" t="s">
        <v>524</v>
      </c>
      <c r="E648" s="339" t="s">
        <v>525</v>
      </c>
      <c r="F648" s="2" t="str">
        <f t="shared" si="93"/>
        <v>P54-PPGM-CAM-2029269551-SS-464/2025</v>
      </c>
      <c r="G648" s="79" t="s">
        <v>774</v>
      </c>
      <c r="H648" s="80" t="s">
        <v>775</v>
      </c>
      <c r="I648" s="340">
        <v>40</v>
      </c>
      <c r="J648" s="81">
        <f t="shared" si="95"/>
        <v>0.04</v>
      </c>
      <c r="K648" s="82">
        <v>1</v>
      </c>
      <c r="L648" s="82" t="s">
        <v>1052</v>
      </c>
      <c r="M648" s="12">
        <v>45862</v>
      </c>
      <c r="N648" s="83">
        <v>30</v>
      </c>
      <c r="O648" s="331">
        <v>45827</v>
      </c>
      <c r="P648" s="83">
        <f t="shared" si="94"/>
        <v>25</v>
      </c>
      <c r="Q648" s="83">
        <v>2025</v>
      </c>
      <c r="R648" s="39" t="str">
        <f t="shared" si="96"/>
        <v>Sim</v>
      </c>
      <c r="S648" s="84">
        <f t="shared" si="97"/>
        <v>0.04</v>
      </c>
      <c r="T648" s="85">
        <f t="shared" si="98"/>
        <v>1</v>
      </c>
      <c r="U648" s="86"/>
    </row>
    <row r="649" spans="1:21" s="58" customFormat="1" ht="37.5" customHeight="1" x14ac:dyDescent="0.35">
      <c r="A649" s="310" t="s">
        <v>557</v>
      </c>
      <c r="B649" s="310" t="s">
        <v>569</v>
      </c>
      <c r="C649" s="337">
        <v>2019633342</v>
      </c>
      <c r="D649" s="385" t="s">
        <v>583</v>
      </c>
      <c r="E649" s="339"/>
      <c r="F649" s="87" t="str">
        <f t="shared" si="93"/>
        <v>P62-PPGM-PAR-2019633342-SS-142/2025</v>
      </c>
      <c r="G649" s="88" t="s">
        <v>774</v>
      </c>
      <c r="H649" s="89" t="s">
        <v>775</v>
      </c>
      <c r="I649" s="340">
        <v>5.6989999999999998</v>
      </c>
      <c r="J649" s="90">
        <f t="shared" si="95"/>
        <v>5.6990000000000001E-3</v>
      </c>
      <c r="K649" s="91">
        <v>1</v>
      </c>
      <c r="L649" s="82" t="s">
        <v>1052</v>
      </c>
      <c r="M649" s="12">
        <v>45862</v>
      </c>
      <c r="N649" s="83">
        <v>30</v>
      </c>
      <c r="O649" s="331">
        <v>45827</v>
      </c>
      <c r="P649" s="83">
        <f t="shared" si="94"/>
        <v>25</v>
      </c>
      <c r="Q649" s="92">
        <v>2025</v>
      </c>
      <c r="R649" s="93" t="str">
        <f t="shared" si="96"/>
        <v>Sim</v>
      </c>
      <c r="S649" s="94">
        <f t="shared" si="97"/>
        <v>5.6990000000000001E-3</v>
      </c>
      <c r="T649" s="95">
        <f t="shared" si="98"/>
        <v>1</v>
      </c>
      <c r="U649" s="86"/>
    </row>
    <row r="650" spans="1:21" s="58" customFormat="1" ht="37.5" customHeight="1" x14ac:dyDescent="0.35">
      <c r="A650" s="310" t="s">
        <v>557</v>
      </c>
      <c r="B650" s="310" t="s">
        <v>569</v>
      </c>
      <c r="C650" s="337">
        <v>2027078500</v>
      </c>
      <c r="D650" s="385" t="s">
        <v>632</v>
      </c>
      <c r="E650" s="339"/>
      <c r="F650" s="2" t="str">
        <f t="shared" si="93"/>
        <v>P62-PPGM-PAR-2027078500-SS-261/2025</v>
      </c>
      <c r="G650" s="79" t="s">
        <v>774</v>
      </c>
      <c r="H650" s="80" t="s">
        <v>775</v>
      </c>
      <c r="I650" s="340">
        <v>260.72399999999999</v>
      </c>
      <c r="J650" s="81">
        <f t="shared" si="95"/>
        <v>0.26072400000000001</v>
      </c>
      <c r="K650" s="82">
        <v>1</v>
      </c>
      <c r="L650" s="82" t="s">
        <v>1052</v>
      </c>
      <c r="M650" s="12">
        <v>45862</v>
      </c>
      <c r="N650" s="83">
        <v>30</v>
      </c>
      <c r="O650" s="331">
        <v>45860</v>
      </c>
      <c r="P650" s="83">
        <f t="shared" si="94"/>
        <v>30</v>
      </c>
      <c r="Q650" s="83">
        <v>2025</v>
      </c>
      <c r="R650" s="39" t="str">
        <f t="shared" si="96"/>
        <v>Sim</v>
      </c>
      <c r="S650" s="84">
        <f t="shared" si="97"/>
        <v>0.26072400000000001</v>
      </c>
      <c r="T650" s="85">
        <f t="shared" si="98"/>
        <v>1</v>
      </c>
      <c r="U650" s="86"/>
    </row>
    <row r="651" spans="1:21" s="58" customFormat="1" ht="37.5" customHeight="1" x14ac:dyDescent="0.35">
      <c r="A651" s="310" t="s">
        <v>557</v>
      </c>
      <c r="B651" s="310" t="s">
        <v>569</v>
      </c>
      <c r="C651" s="337">
        <v>2027742441</v>
      </c>
      <c r="D651" s="385" t="s">
        <v>637</v>
      </c>
      <c r="E651" s="339"/>
      <c r="F651" s="87" t="str">
        <f t="shared" si="93"/>
        <v>P62-PPGM-PAR-2027742441-SS-309/2025</v>
      </c>
      <c r="G651" s="88" t="s">
        <v>774</v>
      </c>
      <c r="H651" s="89" t="s">
        <v>775</v>
      </c>
      <c r="I651" s="340">
        <v>27.84</v>
      </c>
      <c r="J651" s="90">
        <f t="shared" si="95"/>
        <v>2.784E-2</v>
      </c>
      <c r="K651" s="91">
        <v>1</v>
      </c>
      <c r="L651" s="82" t="s">
        <v>1052</v>
      </c>
      <c r="M651" s="12">
        <v>45862</v>
      </c>
      <c r="N651" s="83">
        <v>30</v>
      </c>
      <c r="O651" s="331">
        <v>45848</v>
      </c>
      <c r="P651" s="83">
        <f t="shared" si="94"/>
        <v>28</v>
      </c>
      <c r="Q651" s="92">
        <v>2025</v>
      </c>
      <c r="R651" s="93" t="str">
        <f t="shared" si="96"/>
        <v>Sim</v>
      </c>
      <c r="S651" s="94">
        <f t="shared" si="97"/>
        <v>2.784E-2</v>
      </c>
      <c r="T651" s="95">
        <f t="shared" si="98"/>
        <v>1</v>
      </c>
      <c r="U651" s="86"/>
    </row>
    <row r="652" spans="1:21" s="58" customFormat="1" ht="37.5" customHeight="1" x14ac:dyDescent="0.35">
      <c r="A652" s="310" t="s">
        <v>557</v>
      </c>
      <c r="B652" s="310" t="s">
        <v>569</v>
      </c>
      <c r="C652" s="337">
        <v>2027104450</v>
      </c>
      <c r="D652" s="385" t="s">
        <v>656</v>
      </c>
      <c r="E652" s="339"/>
      <c r="F652" s="2" t="str">
        <f t="shared" si="93"/>
        <v>P62-PPGM-PAR-2027104450-SS-334/2025</v>
      </c>
      <c r="G652" s="79" t="s">
        <v>774</v>
      </c>
      <c r="H652" s="80" t="s">
        <v>775</v>
      </c>
      <c r="I652" s="340">
        <v>32.54</v>
      </c>
      <c r="J652" s="81">
        <f t="shared" si="95"/>
        <v>3.2539999999999999E-2</v>
      </c>
      <c r="K652" s="82">
        <v>1</v>
      </c>
      <c r="L652" s="82" t="s">
        <v>1052</v>
      </c>
      <c r="M652" s="12">
        <v>45862</v>
      </c>
      <c r="N652" s="83">
        <v>30</v>
      </c>
      <c r="O652" s="331">
        <v>45857</v>
      </c>
      <c r="P652" s="83">
        <f t="shared" si="94"/>
        <v>29</v>
      </c>
      <c r="Q652" s="83">
        <v>2025</v>
      </c>
      <c r="R652" s="39" t="str">
        <f t="shared" si="96"/>
        <v>Sim</v>
      </c>
      <c r="S652" s="84">
        <f t="shared" si="97"/>
        <v>3.2539999999999999E-2</v>
      </c>
      <c r="T652" s="85">
        <f t="shared" si="98"/>
        <v>1</v>
      </c>
      <c r="U652" s="86"/>
    </row>
    <row r="653" spans="1:21" s="58" customFormat="1" ht="37.5" customHeight="1" x14ac:dyDescent="0.35">
      <c r="A653" s="310" t="s">
        <v>557</v>
      </c>
      <c r="B653" s="310" t="s">
        <v>569</v>
      </c>
      <c r="C653" s="337">
        <v>2027786853</v>
      </c>
      <c r="D653" s="385" t="s">
        <v>673</v>
      </c>
      <c r="E653" s="339"/>
      <c r="F653" s="2" t="str">
        <f t="shared" si="93"/>
        <v>P62-PPGM-PAR-2027786853-SS-365/2025</v>
      </c>
      <c r="G653" s="79" t="s">
        <v>774</v>
      </c>
      <c r="H653" s="80" t="s">
        <v>775</v>
      </c>
      <c r="I653" s="340">
        <v>65.566000000000003</v>
      </c>
      <c r="J653" s="81">
        <f t="shared" si="95"/>
        <v>6.5565999999999999E-2</v>
      </c>
      <c r="K653" s="82">
        <v>1</v>
      </c>
      <c r="L653" s="82" t="s">
        <v>1052</v>
      </c>
      <c r="M653" s="12">
        <v>45862</v>
      </c>
      <c r="N653" s="83">
        <v>30</v>
      </c>
      <c r="O653" s="331"/>
      <c r="P653" s="83" t="str">
        <f t="shared" si="94"/>
        <v/>
      </c>
      <c r="Q653" s="83">
        <v>2025</v>
      </c>
      <c r="R653" s="39" t="str">
        <f t="shared" si="96"/>
        <v>Não</v>
      </c>
      <c r="S653" s="84">
        <f t="shared" si="97"/>
        <v>0</v>
      </c>
      <c r="T653" s="85">
        <f t="shared" si="98"/>
        <v>0</v>
      </c>
      <c r="U653" s="86" t="s">
        <v>2465</v>
      </c>
    </row>
    <row r="654" spans="1:21" s="58" customFormat="1" ht="37.5" customHeight="1" x14ac:dyDescent="0.35">
      <c r="A654" s="310" t="s">
        <v>281</v>
      </c>
      <c r="B654" s="310" t="s">
        <v>83</v>
      </c>
      <c r="C654" s="337">
        <v>2029269562</v>
      </c>
      <c r="D654" s="372" t="s">
        <v>467</v>
      </c>
      <c r="E654" s="376"/>
      <c r="F654" s="87" t="str">
        <f t="shared" si="93"/>
        <v>P54-PPGM-CAM-2029269562-SS-1647/2024</v>
      </c>
      <c r="G654" s="97" t="s">
        <v>777</v>
      </c>
      <c r="H654" s="89" t="s">
        <v>778</v>
      </c>
      <c r="I654" s="340">
        <v>3293</v>
      </c>
      <c r="J654" s="90">
        <f t="shared" si="95"/>
        <v>3.2930000000000001</v>
      </c>
      <c r="K654" s="91">
        <v>0</v>
      </c>
      <c r="L654" s="82" t="s">
        <v>1052</v>
      </c>
      <c r="M654" s="24">
        <v>45860</v>
      </c>
      <c r="N654" s="83">
        <v>30</v>
      </c>
      <c r="O654" s="83"/>
      <c r="P654" s="83"/>
      <c r="Q654" s="92">
        <v>2025</v>
      </c>
      <c r="R654" s="93" t="str">
        <f t="shared" si="96"/>
        <v>Não</v>
      </c>
      <c r="S654" s="94">
        <f t="shared" si="97"/>
        <v>0</v>
      </c>
      <c r="T654" s="95">
        <f t="shared" si="98"/>
        <v>0</v>
      </c>
      <c r="U654" s="96" t="s">
        <v>2465</v>
      </c>
    </row>
    <row r="655" spans="1:21" s="58" customFormat="1" ht="37.5" customHeight="1" x14ac:dyDescent="0.35">
      <c r="A655" s="310" t="s">
        <v>281</v>
      </c>
      <c r="B655" s="310" t="s">
        <v>83</v>
      </c>
      <c r="C655" s="337">
        <v>2029269549</v>
      </c>
      <c r="D655" s="372" t="s">
        <v>520</v>
      </c>
      <c r="E655" s="339"/>
      <c r="F655" s="2" t="str">
        <f t="shared" si="93"/>
        <v>P54-PPGM-CAM-2029269549-SS-468/2025</v>
      </c>
      <c r="G655" s="98" t="s">
        <v>777</v>
      </c>
      <c r="H655" s="80" t="s">
        <v>778</v>
      </c>
      <c r="I655" s="340">
        <v>149.4</v>
      </c>
      <c r="J655" s="81">
        <f t="shared" si="95"/>
        <v>0.14940000000000001</v>
      </c>
      <c r="K655" s="82">
        <v>0</v>
      </c>
      <c r="L655" s="82" t="s">
        <v>1052</v>
      </c>
      <c r="M655" s="24">
        <v>45863</v>
      </c>
      <c r="N655" s="83">
        <v>30</v>
      </c>
      <c r="O655" s="83"/>
      <c r="P655" s="83"/>
      <c r="Q655" s="83">
        <v>2025</v>
      </c>
      <c r="R655" s="39" t="str">
        <f t="shared" si="96"/>
        <v>Não</v>
      </c>
      <c r="S655" s="84">
        <f t="shared" si="97"/>
        <v>0</v>
      </c>
      <c r="T655" s="85">
        <f t="shared" si="98"/>
        <v>0</v>
      </c>
      <c r="U655" s="86" t="s">
        <v>2465</v>
      </c>
    </row>
    <row r="656" spans="1:21" s="58" customFormat="1" ht="37.5" customHeight="1" x14ac:dyDescent="0.35">
      <c r="A656" s="310" t="s">
        <v>281</v>
      </c>
      <c r="B656" s="310" t="s">
        <v>83</v>
      </c>
      <c r="C656" s="337">
        <v>2029267541</v>
      </c>
      <c r="D656" s="372" t="s">
        <v>522</v>
      </c>
      <c r="E656" s="339"/>
      <c r="F656" s="87" t="str">
        <f t="shared" si="93"/>
        <v>P54-PPGM-CAM-2029267541-SS-467/2025</v>
      </c>
      <c r="G656" s="97" t="s">
        <v>777</v>
      </c>
      <c r="H656" s="89" t="s">
        <v>778</v>
      </c>
      <c r="I656" s="340">
        <v>686.94</v>
      </c>
      <c r="J656" s="90">
        <f t="shared" si="95"/>
        <v>0.68694000000000011</v>
      </c>
      <c r="K656" s="91">
        <v>0</v>
      </c>
      <c r="L656" s="82" t="s">
        <v>1052</v>
      </c>
      <c r="M656" s="24">
        <v>45863</v>
      </c>
      <c r="N656" s="83">
        <v>30</v>
      </c>
      <c r="O656" s="15"/>
      <c r="P656" s="83" t="str">
        <f t="shared" ref="P656:P708" si="99">IF(O656="","",WEEKNUM(O656,21))</f>
        <v/>
      </c>
      <c r="Q656" s="92">
        <v>2025</v>
      </c>
      <c r="R656" s="93" t="str">
        <f t="shared" si="96"/>
        <v>Não</v>
      </c>
      <c r="S656" s="94">
        <f t="shared" si="97"/>
        <v>0</v>
      </c>
      <c r="T656" s="95">
        <f t="shared" si="98"/>
        <v>0</v>
      </c>
      <c r="U656" s="96" t="s">
        <v>2465</v>
      </c>
    </row>
    <row r="657" spans="1:21" s="58" customFormat="1" ht="37.5" customHeight="1" x14ac:dyDescent="0.35">
      <c r="A657" s="310" t="s">
        <v>81</v>
      </c>
      <c r="B657" s="310" t="s">
        <v>1011</v>
      </c>
      <c r="C657" s="337" t="s">
        <v>1003</v>
      </c>
      <c r="D657" s="372" t="s">
        <v>982</v>
      </c>
      <c r="E657" s="339" t="s">
        <v>1047</v>
      </c>
      <c r="F657" s="2" t="str">
        <f t="shared" si="93"/>
        <v>P31-PPGMII-P31-CAM-[2030093491]-SS-311/2025</v>
      </c>
      <c r="G657" s="98" t="s">
        <v>777</v>
      </c>
      <c r="H657" s="80" t="s">
        <v>778</v>
      </c>
      <c r="I657" s="340">
        <v>5.34</v>
      </c>
      <c r="J657" s="81">
        <f t="shared" si="95"/>
        <v>5.3400000000000001E-3</v>
      </c>
      <c r="K657" s="82">
        <v>0</v>
      </c>
      <c r="L657" s="82" t="s">
        <v>1052</v>
      </c>
      <c r="M657" s="15">
        <v>45861</v>
      </c>
      <c r="N657" s="83">
        <v>30</v>
      </c>
      <c r="O657" s="15">
        <v>45870</v>
      </c>
      <c r="P657" s="83">
        <f t="shared" si="99"/>
        <v>31</v>
      </c>
      <c r="Q657" s="83">
        <v>2025</v>
      </c>
      <c r="R657" s="39" t="str">
        <f t="shared" si="96"/>
        <v>Sim</v>
      </c>
      <c r="S657" s="84">
        <f t="shared" si="97"/>
        <v>5.3400000000000001E-3</v>
      </c>
      <c r="T657" s="85">
        <f t="shared" si="98"/>
        <v>0</v>
      </c>
      <c r="U657" s="86"/>
    </row>
    <row r="658" spans="1:21" s="58" customFormat="1" ht="37.5" customHeight="1" x14ac:dyDescent="0.35">
      <c r="A658" s="310" t="s">
        <v>81</v>
      </c>
      <c r="B658" s="310" t="s">
        <v>1011</v>
      </c>
      <c r="C658" s="337" t="s">
        <v>1004</v>
      </c>
      <c r="D658" s="372" t="s">
        <v>983</v>
      </c>
      <c r="E658" s="339" t="s">
        <v>1046</v>
      </c>
      <c r="F658" s="87" t="str">
        <f t="shared" si="93"/>
        <v>P31-PPGMII-P31-CAM-[2030091903]-SS-312/2025</v>
      </c>
      <c r="G658" s="97" t="s">
        <v>777</v>
      </c>
      <c r="H658" s="89" t="s">
        <v>778</v>
      </c>
      <c r="I658" s="340">
        <v>12.382</v>
      </c>
      <c r="J658" s="90">
        <f t="shared" si="95"/>
        <v>1.2381999999999999E-2</v>
      </c>
      <c r="K658" s="91">
        <v>0</v>
      </c>
      <c r="L658" s="82" t="s">
        <v>1052</v>
      </c>
      <c r="M658" s="15">
        <v>45861</v>
      </c>
      <c r="N658" s="83">
        <v>30</v>
      </c>
      <c r="O658" s="15">
        <v>45870</v>
      </c>
      <c r="P658" s="83">
        <f t="shared" si="99"/>
        <v>31</v>
      </c>
      <c r="Q658" s="92">
        <v>2025</v>
      </c>
      <c r="R658" s="93" t="str">
        <f t="shared" si="96"/>
        <v>Sim</v>
      </c>
      <c r="S658" s="94">
        <f t="shared" si="97"/>
        <v>1.2381999999999999E-2</v>
      </c>
      <c r="T658" s="95">
        <f t="shared" si="98"/>
        <v>0</v>
      </c>
      <c r="U658" s="96"/>
    </row>
    <row r="659" spans="1:21" s="58" customFormat="1" ht="37.5" customHeight="1" thickBot="1" x14ac:dyDescent="0.4">
      <c r="A659" s="474" t="s">
        <v>81</v>
      </c>
      <c r="B659" s="474" t="s">
        <v>1011</v>
      </c>
      <c r="C659" s="475" t="s">
        <v>1008</v>
      </c>
      <c r="D659" s="476" t="s">
        <v>988</v>
      </c>
      <c r="E659" s="477" t="s">
        <v>1034</v>
      </c>
      <c r="F659" s="99" t="str">
        <f t="shared" si="93"/>
        <v>P31-PPGMII-P31-CAM-[2027809528]-SS-528/2025</v>
      </c>
      <c r="G659" s="100" t="s">
        <v>777</v>
      </c>
      <c r="H659" s="101" t="s">
        <v>778</v>
      </c>
      <c r="I659" s="478">
        <v>107.6</v>
      </c>
      <c r="J659" s="102">
        <f t="shared" si="95"/>
        <v>0.1076</v>
      </c>
      <c r="K659" s="103">
        <v>0</v>
      </c>
      <c r="L659" s="103" t="s">
        <v>1052</v>
      </c>
      <c r="M659" s="210">
        <v>45861</v>
      </c>
      <c r="N659" s="104">
        <v>30</v>
      </c>
      <c r="O659" s="15">
        <v>45870</v>
      </c>
      <c r="P659" s="104">
        <f t="shared" si="99"/>
        <v>31</v>
      </c>
      <c r="Q659" s="104">
        <v>2025</v>
      </c>
      <c r="R659" s="105" t="str">
        <f t="shared" si="96"/>
        <v>Sim</v>
      </c>
      <c r="S659" s="106">
        <f t="shared" si="97"/>
        <v>0.1076</v>
      </c>
      <c r="T659" s="107">
        <f t="shared" si="98"/>
        <v>0</v>
      </c>
      <c r="U659" s="108"/>
    </row>
    <row r="660" spans="1:21" s="58" customFormat="1" ht="37.5" customHeight="1" x14ac:dyDescent="0.35">
      <c r="A660" s="421" t="s">
        <v>81</v>
      </c>
      <c r="B660" s="422" t="s">
        <v>83</v>
      </c>
      <c r="C660" s="423">
        <v>2028716398</v>
      </c>
      <c r="D660" s="482" t="s">
        <v>244</v>
      </c>
      <c r="E660" s="425"/>
      <c r="F660" s="64" t="str">
        <f t="shared" si="93"/>
        <v>P31-PPGM-CAM-2028716398-SS-2019/2024</v>
      </c>
      <c r="G660" s="65" t="s">
        <v>771</v>
      </c>
      <c r="H660" s="66" t="s">
        <v>772</v>
      </c>
      <c r="I660" s="426">
        <v>69.16</v>
      </c>
      <c r="J660" s="68">
        <f t="shared" si="95"/>
        <v>6.9159999999999999E-2</v>
      </c>
      <c r="K660" s="69">
        <v>1</v>
      </c>
      <c r="L660" s="69" t="s">
        <v>1053</v>
      </c>
      <c r="M660" s="483">
        <v>45853</v>
      </c>
      <c r="N660" s="71">
        <v>29</v>
      </c>
      <c r="O660" s="72"/>
      <c r="P660" s="71" t="str">
        <f t="shared" si="99"/>
        <v/>
      </c>
      <c r="Q660" s="71">
        <v>2025</v>
      </c>
      <c r="R660" s="74" t="str">
        <f t="shared" si="96"/>
        <v>Não</v>
      </c>
      <c r="S660" s="75">
        <f t="shared" si="97"/>
        <v>0</v>
      </c>
      <c r="T660" s="76">
        <f t="shared" si="98"/>
        <v>0</v>
      </c>
      <c r="U660" s="77"/>
    </row>
    <row r="661" spans="1:21" s="58" customFormat="1" ht="37.5" customHeight="1" x14ac:dyDescent="0.35">
      <c r="A661" s="428" t="s">
        <v>81</v>
      </c>
      <c r="B661" s="310" t="s">
        <v>83</v>
      </c>
      <c r="C661" s="337">
        <v>2028901551</v>
      </c>
      <c r="D661" s="338" t="s">
        <v>256</v>
      </c>
      <c r="E661" s="339"/>
      <c r="F661" s="2" t="str">
        <f t="shared" si="93"/>
        <v>P31-PPGM-CAM-2028901551-SS-660/2025</v>
      </c>
      <c r="G661" s="152" t="s">
        <v>771</v>
      </c>
      <c r="H661" s="80" t="s">
        <v>772</v>
      </c>
      <c r="I661" s="340">
        <v>135.28</v>
      </c>
      <c r="J661" s="81">
        <f t="shared" si="95"/>
        <v>0.13528000000000001</v>
      </c>
      <c r="K661" s="82">
        <v>1</v>
      </c>
      <c r="L661" s="82" t="s">
        <v>1053</v>
      </c>
      <c r="M661" s="18">
        <v>45853</v>
      </c>
      <c r="N661" s="83">
        <v>29</v>
      </c>
      <c r="O661" s="14"/>
      <c r="P661" s="83" t="str">
        <f t="shared" si="99"/>
        <v/>
      </c>
      <c r="Q661" s="83">
        <v>2025</v>
      </c>
      <c r="R661" s="39" t="str">
        <f t="shared" si="96"/>
        <v>Não</v>
      </c>
      <c r="S661" s="84">
        <f t="shared" si="97"/>
        <v>0</v>
      </c>
      <c r="T661" s="85">
        <f t="shared" si="98"/>
        <v>0</v>
      </c>
      <c r="U661" s="86"/>
    </row>
    <row r="662" spans="1:21" s="58" customFormat="1" ht="37.5" customHeight="1" x14ac:dyDescent="0.35">
      <c r="A662" s="479" t="s">
        <v>281</v>
      </c>
      <c r="B662" s="399" t="s">
        <v>83</v>
      </c>
      <c r="C662" s="400">
        <v>2029357585</v>
      </c>
      <c r="D662" s="484" t="s">
        <v>282</v>
      </c>
      <c r="E662" s="402"/>
      <c r="F662" s="87" t="str">
        <f t="shared" si="93"/>
        <v>P54-PPGM-CAM-2029357585-SS-1388/2024</v>
      </c>
      <c r="G662" s="158" t="s">
        <v>771</v>
      </c>
      <c r="H662" s="89" t="s">
        <v>772</v>
      </c>
      <c r="I662" s="403">
        <v>7569</v>
      </c>
      <c r="J662" s="90">
        <f t="shared" si="95"/>
        <v>7.569</v>
      </c>
      <c r="K662" s="91">
        <v>1</v>
      </c>
      <c r="L662" s="91" t="s">
        <v>1053</v>
      </c>
      <c r="M662" s="404">
        <v>45853</v>
      </c>
      <c r="N662" s="92">
        <v>29</v>
      </c>
      <c r="O662" s="160"/>
      <c r="P662" s="92" t="str">
        <f t="shared" si="99"/>
        <v/>
      </c>
      <c r="Q662" s="92">
        <v>2025</v>
      </c>
      <c r="R662" s="93" t="str">
        <f t="shared" si="96"/>
        <v>Não</v>
      </c>
      <c r="S662" s="94">
        <f t="shared" si="97"/>
        <v>0</v>
      </c>
      <c r="T662" s="95">
        <f t="shared" si="98"/>
        <v>0</v>
      </c>
      <c r="U662" s="96"/>
    </row>
    <row r="663" spans="1:21" s="58" customFormat="1" ht="37.5" customHeight="1" x14ac:dyDescent="0.35">
      <c r="A663" s="428" t="s">
        <v>281</v>
      </c>
      <c r="B663" s="310" t="s">
        <v>83</v>
      </c>
      <c r="C663" s="337">
        <v>2029258082</v>
      </c>
      <c r="D663" s="372" t="s">
        <v>305</v>
      </c>
      <c r="E663" s="339"/>
      <c r="F663" s="2" t="str">
        <f t="shared" si="93"/>
        <v>P54-PPGM-CAM-2029258082-SS-1639/2024</v>
      </c>
      <c r="G663" s="152" t="s">
        <v>771</v>
      </c>
      <c r="H663" s="80" t="s">
        <v>772</v>
      </c>
      <c r="I663" s="340">
        <v>50</v>
      </c>
      <c r="J663" s="81">
        <f t="shared" si="95"/>
        <v>0.05</v>
      </c>
      <c r="K663" s="82">
        <v>1</v>
      </c>
      <c r="L663" s="82" t="s">
        <v>1053</v>
      </c>
      <c r="M663" s="18">
        <v>45853</v>
      </c>
      <c r="N663" s="83">
        <v>29</v>
      </c>
      <c r="O663" s="14"/>
      <c r="P663" s="83" t="str">
        <f t="shared" si="99"/>
        <v/>
      </c>
      <c r="Q663" s="83">
        <v>2025</v>
      </c>
      <c r="R663" s="39" t="str">
        <f t="shared" si="96"/>
        <v>Não</v>
      </c>
      <c r="S663" s="84">
        <f t="shared" si="97"/>
        <v>0</v>
      </c>
      <c r="T663" s="85">
        <f t="shared" si="98"/>
        <v>0</v>
      </c>
      <c r="U663" s="86"/>
    </row>
    <row r="664" spans="1:21" s="58" customFormat="1" ht="37.5" customHeight="1" x14ac:dyDescent="0.35">
      <c r="A664" s="479" t="s">
        <v>281</v>
      </c>
      <c r="B664" s="399" t="s">
        <v>83</v>
      </c>
      <c r="C664" s="400">
        <v>2029269549</v>
      </c>
      <c r="D664" s="484" t="s">
        <v>323</v>
      </c>
      <c r="E664" s="402"/>
      <c r="F664" s="87" t="str">
        <f t="shared" si="93"/>
        <v>P54-PPGM-CAM-2029269549-SS-1848/2024</v>
      </c>
      <c r="G664" s="158" t="s">
        <v>771</v>
      </c>
      <c r="H664" s="89" t="s">
        <v>772</v>
      </c>
      <c r="I664" s="403">
        <v>10296.434999999999</v>
      </c>
      <c r="J664" s="90">
        <f t="shared" si="95"/>
        <v>10.296434999999999</v>
      </c>
      <c r="K664" s="91">
        <v>1</v>
      </c>
      <c r="L664" s="91" t="s">
        <v>1053</v>
      </c>
      <c r="M664" s="404">
        <v>45853</v>
      </c>
      <c r="N664" s="92">
        <v>29</v>
      </c>
      <c r="O664" s="163"/>
      <c r="P664" s="92" t="str">
        <f t="shared" si="99"/>
        <v/>
      </c>
      <c r="Q664" s="92">
        <v>2025</v>
      </c>
      <c r="R664" s="93" t="str">
        <f t="shared" si="96"/>
        <v>Não</v>
      </c>
      <c r="S664" s="94">
        <f t="shared" si="97"/>
        <v>0</v>
      </c>
      <c r="T664" s="95">
        <f t="shared" si="98"/>
        <v>0</v>
      </c>
      <c r="U664" s="96"/>
    </row>
    <row r="665" spans="1:21" s="58" customFormat="1" ht="37.5" customHeight="1" x14ac:dyDescent="0.35">
      <c r="A665" s="428" t="s">
        <v>281</v>
      </c>
      <c r="B665" s="310" t="s">
        <v>83</v>
      </c>
      <c r="C665" s="337">
        <v>2029269549</v>
      </c>
      <c r="D665" s="372" t="s">
        <v>323</v>
      </c>
      <c r="E665" s="339"/>
      <c r="F665" s="2" t="str">
        <f t="shared" si="93"/>
        <v>P54-PPGM-CAM-2029269549-SS-1848/2024</v>
      </c>
      <c r="G665" s="152" t="s">
        <v>771</v>
      </c>
      <c r="H665" s="80" t="s">
        <v>772</v>
      </c>
      <c r="I665" s="340">
        <v>5148.2174999999997</v>
      </c>
      <c r="J665" s="81">
        <f t="shared" si="95"/>
        <v>5.1482174999999994</v>
      </c>
      <c r="K665" s="82">
        <v>1</v>
      </c>
      <c r="L665" s="82" t="s">
        <v>1053</v>
      </c>
      <c r="M665" s="18">
        <v>45853</v>
      </c>
      <c r="N665" s="83">
        <v>29</v>
      </c>
      <c r="O665" s="485"/>
      <c r="P665" s="83" t="str">
        <f t="shared" si="99"/>
        <v/>
      </c>
      <c r="Q665" s="83">
        <v>2025</v>
      </c>
      <c r="R665" s="39" t="str">
        <f t="shared" si="96"/>
        <v>Não</v>
      </c>
      <c r="S665" s="84">
        <f t="shared" si="97"/>
        <v>0</v>
      </c>
      <c r="T665" s="85">
        <f t="shared" si="98"/>
        <v>0</v>
      </c>
      <c r="U665" s="86"/>
    </row>
    <row r="666" spans="1:21" s="58" customFormat="1" ht="37.5" customHeight="1" x14ac:dyDescent="0.35">
      <c r="A666" s="479" t="s">
        <v>281</v>
      </c>
      <c r="B666" s="399" t="s">
        <v>83</v>
      </c>
      <c r="C666" s="400">
        <v>2029269549</v>
      </c>
      <c r="D666" s="484" t="s">
        <v>323</v>
      </c>
      <c r="E666" s="486"/>
      <c r="F666" s="87" t="str">
        <f t="shared" si="93"/>
        <v>P54-PPGM-CAM-2029269549-SS-1848/2024</v>
      </c>
      <c r="G666" s="158" t="s">
        <v>771</v>
      </c>
      <c r="H666" s="89" t="s">
        <v>772</v>
      </c>
      <c r="I666" s="403">
        <v>5148.2174999999997</v>
      </c>
      <c r="J666" s="90">
        <f t="shared" si="95"/>
        <v>5.1482174999999994</v>
      </c>
      <c r="K666" s="91">
        <v>1</v>
      </c>
      <c r="L666" s="91" t="s">
        <v>1053</v>
      </c>
      <c r="M666" s="404">
        <v>45853</v>
      </c>
      <c r="N666" s="92">
        <v>29</v>
      </c>
      <c r="O666" s="163"/>
      <c r="P666" s="92" t="str">
        <f t="shared" si="99"/>
        <v/>
      </c>
      <c r="Q666" s="92">
        <v>2025</v>
      </c>
      <c r="R666" s="93" t="str">
        <f t="shared" si="96"/>
        <v>Não</v>
      </c>
      <c r="S666" s="94">
        <f t="shared" si="97"/>
        <v>0</v>
      </c>
      <c r="T666" s="95">
        <f t="shared" si="98"/>
        <v>0</v>
      </c>
      <c r="U666" s="96"/>
    </row>
    <row r="667" spans="1:21" s="58" customFormat="1" ht="37.5" customHeight="1" x14ac:dyDescent="0.35">
      <c r="A667" s="428" t="s">
        <v>281</v>
      </c>
      <c r="B667" s="310" t="s">
        <v>83</v>
      </c>
      <c r="C667" s="337">
        <v>2025663675</v>
      </c>
      <c r="D667" s="378" t="s">
        <v>374</v>
      </c>
      <c r="E667" s="376"/>
      <c r="F667" s="2" t="str">
        <f t="shared" si="93"/>
        <v>P54-PPGM-CAM-2025663675-SS-1537/2024</v>
      </c>
      <c r="G667" s="152" t="s">
        <v>771</v>
      </c>
      <c r="H667" s="80" t="s">
        <v>772</v>
      </c>
      <c r="I667" s="340">
        <v>323.26499999999999</v>
      </c>
      <c r="J667" s="81">
        <f t="shared" si="95"/>
        <v>0.32326499999999997</v>
      </c>
      <c r="K667" s="82">
        <v>1</v>
      </c>
      <c r="L667" s="82" t="s">
        <v>1053</v>
      </c>
      <c r="M667" s="18">
        <v>45853</v>
      </c>
      <c r="N667" s="83">
        <v>29</v>
      </c>
      <c r="O667" s="15"/>
      <c r="P667" s="83" t="str">
        <f t="shared" si="99"/>
        <v/>
      </c>
      <c r="Q667" s="83">
        <v>2025</v>
      </c>
      <c r="R667" s="39" t="str">
        <f t="shared" si="96"/>
        <v>Não</v>
      </c>
      <c r="S667" s="84">
        <f t="shared" si="97"/>
        <v>0</v>
      </c>
      <c r="T667" s="85">
        <f t="shared" si="98"/>
        <v>0</v>
      </c>
      <c r="U667" s="86"/>
    </row>
    <row r="668" spans="1:21" s="58" customFormat="1" ht="37.5" customHeight="1" x14ac:dyDescent="0.35">
      <c r="A668" s="479" t="s">
        <v>281</v>
      </c>
      <c r="B668" s="399" t="s">
        <v>83</v>
      </c>
      <c r="C668" s="400">
        <v>2024371647</v>
      </c>
      <c r="D668" s="488" t="s">
        <v>445</v>
      </c>
      <c r="E668" s="486"/>
      <c r="F668" s="87" t="str">
        <f t="shared" si="93"/>
        <v>P54-PPGM-CAM-2024371647-SS-1580/2024</v>
      </c>
      <c r="G668" s="158" t="s">
        <v>771</v>
      </c>
      <c r="H668" s="89" t="s">
        <v>772</v>
      </c>
      <c r="I668" s="403">
        <v>795.1</v>
      </c>
      <c r="J668" s="90">
        <f t="shared" si="95"/>
        <v>0.79510000000000003</v>
      </c>
      <c r="K668" s="91">
        <v>1</v>
      </c>
      <c r="L668" s="91" t="s">
        <v>1053</v>
      </c>
      <c r="M668" s="404">
        <v>45853</v>
      </c>
      <c r="N668" s="92">
        <v>29</v>
      </c>
      <c r="O668" s="163"/>
      <c r="P668" s="92" t="str">
        <f t="shared" si="99"/>
        <v/>
      </c>
      <c r="Q668" s="92">
        <v>2025</v>
      </c>
      <c r="R668" s="93" t="str">
        <f t="shared" si="96"/>
        <v>Não</v>
      </c>
      <c r="S668" s="94">
        <f t="shared" si="97"/>
        <v>0</v>
      </c>
      <c r="T668" s="95">
        <f t="shared" si="98"/>
        <v>0</v>
      </c>
      <c r="U668" s="96"/>
    </row>
    <row r="669" spans="1:21" s="58" customFormat="1" ht="37.5" customHeight="1" x14ac:dyDescent="0.35">
      <c r="A669" s="428" t="s">
        <v>281</v>
      </c>
      <c r="B669" s="310" t="s">
        <v>83</v>
      </c>
      <c r="C669" s="337">
        <v>2029269562</v>
      </c>
      <c r="D669" s="372" t="s">
        <v>467</v>
      </c>
      <c r="E669" s="376"/>
      <c r="F669" s="2" t="str">
        <f t="shared" si="93"/>
        <v>P54-PPGM-CAM-2029269562-SS-1647/2024</v>
      </c>
      <c r="G669" s="152" t="s">
        <v>771</v>
      </c>
      <c r="H669" s="80" t="s">
        <v>772</v>
      </c>
      <c r="I669" s="340">
        <v>3293</v>
      </c>
      <c r="J669" s="81">
        <f t="shared" si="95"/>
        <v>3.2930000000000001</v>
      </c>
      <c r="K669" s="82">
        <v>1</v>
      </c>
      <c r="L669" s="82" t="s">
        <v>1053</v>
      </c>
      <c r="M669" s="18">
        <v>45853</v>
      </c>
      <c r="N669" s="83">
        <v>29</v>
      </c>
      <c r="O669" s="14"/>
      <c r="P669" s="83" t="str">
        <f t="shared" si="99"/>
        <v/>
      </c>
      <c r="Q669" s="83">
        <v>2025</v>
      </c>
      <c r="R669" s="39" t="str">
        <f t="shared" si="96"/>
        <v>Não</v>
      </c>
      <c r="S669" s="84">
        <f t="shared" si="97"/>
        <v>0</v>
      </c>
      <c r="T669" s="85">
        <f t="shared" si="98"/>
        <v>0</v>
      </c>
      <c r="U669" s="86"/>
    </row>
    <row r="670" spans="1:21" s="58" customFormat="1" ht="37.5" customHeight="1" x14ac:dyDescent="0.35">
      <c r="A670" s="428" t="s">
        <v>281</v>
      </c>
      <c r="B670" s="310" t="s">
        <v>83</v>
      </c>
      <c r="C670" s="337">
        <v>2029267540</v>
      </c>
      <c r="D670" s="372" t="s">
        <v>483</v>
      </c>
      <c r="E670" s="339"/>
      <c r="F670" s="2" t="str">
        <f t="shared" si="93"/>
        <v>P54-PPGM-CAM-2029267540-SS-410/2025</v>
      </c>
      <c r="G670" s="152" t="s">
        <v>771</v>
      </c>
      <c r="H670" s="80" t="s">
        <v>772</v>
      </c>
      <c r="I670" s="340">
        <v>253</v>
      </c>
      <c r="J670" s="81">
        <f t="shared" si="95"/>
        <v>0.253</v>
      </c>
      <c r="K670" s="82">
        <v>1</v>
      </c>
      <c r="L670" s="82" t="s">
        <v>1053</v>
      </c>
      <c r="M670" s="18">
        <v>45853</v>
      </c>
      <c r="N670" s="83">
        <v>29</v>
      </c>
      <c r="O670" s="14"/>
      <c r="P670" s="83" t="str">
        <f t="shared" si="99"/>
        <v/>
      </c>
      <c r="Q670" s="83">
        <v>2025</v>
      </c>
      <c r="R670" s="39" t="str">
        <f t="shared" si="96"/>
        <v>Não</v>
      </c>
      <c r="S670" s="84">
        <f t="shared" si="97"/>
        <v>0</v>
      </c>
      <c r="T670" s="85">
        <f t="shared" si="98"/>
        <v>0</v>
      </c>
      <c r="U670" s="86"/>
    </row>
    <row r="671" spans="1:21" s="58" customFormat="1" ht="37.5" customHeight="1" x14ac:dyDescent="0.35">
      <c r="A671" s="479" t="s">
        <v>281</v>
      </c>
      <c r="B671" s="399" t="s">
        <v>83</v>
      </c>
      <c r="C671" s="400">
        <v>2029269569</v>
      </c>
      <c r="D671" s="484" t="s">
        <v>485</v>
      </c>
      <c r="E671" s="402"/>
      <c r="F671" s="87" t="str">
        <f t="shared" si="93"/>
        <v>P54-PPGM-CAM-2029269569-SS-344/2025</v>
      </c>
      <c r="G671" s="158" t="s">
        <v>771</v>
      </c>
      <c r="H671" s="89"/>
      <c r="I671" s="403">
        <v>1279</v>
      </c>
      <c r="J671" s="90">
        <f t="shared" si="95"/>
        <v>1.2789999999999999</v>
      </c>
      <c r="K671" s="91">
        <v>1</v>
      </c>
      <c r="L671" s="91" t="s">
        <v>1053</v>
      </c>
      <c r="M671" s="404">
        <v>45853</v>
      </c>
      <c r="N671" s="92">
        <v>29</v>
      </c>
      <c r="O671" s="405"/>
      <c r="P671" s="92" t="str">
        <f t="shared" si="99"/>
        <v/>
      </c>
      <c r="Q671" s="92">
        <v>2025</v>
      </c>
      <c r="R671" s="93" t="str">
        <f t="shared" si="96"/>
        <v>Não</v>
      </c>
      <c r="S671" s="94">
        <f t="shared" si="97"/>
        <v>0</v>
      </c>
      <c r="T671" s="95">
        <f t="shared" si="98"/>
        <v>0</v>
      </c>
      <c r="U671" s="96"/>
    </row>
    <row r="672" spans="1:21" s="58" customFormat="1" ht="37.5" customHeight="1" x14ac:dyDescent="0.35">
      <c r="A672" s="428" t="s">
        <v>281</v>
      </c>
      <c r="B672" s="310" t="s">
        <v>83</v>
      </c>
      <c r="C672" s="337">
        <v>2029267543</v>
      </c>
      <c r="D672" s="372" t="s">
        <v>497</v>
      </c>
      <c r="E672" s="339"/>
      <c r="F672" s="2" t="str">
        <f t="shared" si="93"/>
        <v>P54-PPGM-CAM-2029267543-SS-339/2025</v>
      </c>
      <c r="G672" s="152" t="s">
        <v>771</v>
      </c>
      <c r="H672" s="80"/>
      <c r="I672" s="340">
        <v>1046</v>
      </c>
      <c r="J672" s="81">
        <f t="shared" si="95"/>
        <v>1.046</v>
      </c>
      <c r="K672" s="82">
        <v>1</v>
      </c>
      <c r="L672" s="82" t="s">
        <v>1053</v>
      </c>
      <c r="M672" s="18">
        <v>45853</v>
      </c>
      <c r="N672" s="83">
        <v>29</v>
      </c>
      <c r="O672" s="327"/>
      <c r="P672" s="83" t="str">
        <f t="shared" si="99"/>
        <v/>
      </c>
      <c r="Q672" s="83">
        <v>2025</v>
      </c>
      <c r="R672" s="39" t="str">
        <f t="shared" si="96"/>
        <v>Não</v>
      </c>
      <c r="S672" s="84">
        <f t="shared" si="97"/>
        <v>0</v>
      </c>
      <c r="T672" s="85">
        <f t="shared" si="98"/>
        <v>0</v>
      </c>
      <c r="U672" s="86"/>
    </row>
    <row r="673" spans="1:21" s="58" customFormat="1" ht="37.5" customHeight="1" x14ac:dyDescent="0.35">
      <c r="A673" s="479" t="s">
        <v>281</v>
      </c>
      <c r="B673" s="399" t="s">
        <v>83</v>
      </c>
      <c r="C673" s="400">
        <v>2029267545</v>
      </c>
      <c r="D673" s="484" t="s">
        <v>501</v>
      </c>
      <c r="E673" s="402"/>
      <c r="F673" s="87" t="str">
        <f t="shared" si="93"/>
        <v>P54-PPGM-CAM-2029267545-SS-164/2025</v>
      </c>
      <c r="G673" s="158" t="s">
        <v>771</v>
      </c>
      <c r="H673" s="89"/>
      <c r="I673" s="403">
        <v>2183.5</v>
      </c>
      <c r="J673" s="90">
        <f t="shared" si="95"/>
        <v>2.1835</v>
      </c>
      <c r="K673" s="91">
        <v>1</v>
      </c>
      <c r="L673" s="91" t="s">
        <v>1053</v>
      </c>
      <c r="M673" s="404">
        <v>45853</v>
      </c>
      <c r="N673" s="92">
        <v>29</v>
      </c>
      <c r="O673" s="405"/>
      <c r="P673" s="92" t="str">
        <f t="shared" si="99"/>
        <v/>
      </c>
      <c r="Q673" s="92">
        <v>2025</v>
      </c>
      <c r="R673" s="93" t="str">
        <f t="shared" si="96"/>
        <v>Não</v>
      </c>
      <c r="S673" s="94">
        <f t="shared" si="97"/>
        <v>0</v>
      </c>
      <c r="T673" s="95">
        <f t="shared" si="98"/>
        <v>0</v>
      </c>
      <c r="U673" s="96"/>
    </row>
    <row r="674" spans="1:21" s="58" customFormat="1" ht="37.5" customHeight="1" x14ac:dyDescent="0.35">
      <c r="A674" s="428" t="s">
        <v>281</v>
      </c>
      <c r="B674" s="310" t="s">
        <v>83</v>
      </c>
      <c r="C674" s="337">
        <v>2029269550</v>
      </c>
      <c r="D674" s="372" t="s">
        <v>503</v>
      </c>
      <c r="E674" s="339"/>
      <c r="F674" s="2" t="str">
        <f t="shared" si="93"/>
        <v>P54-PPGM-CAM-2029269550-SS-068/2025</v>
      </c>
      <c r="G674" s="152" t="s">
        <v>771</v>
      </c>
      <c r="H674" s="80"/>
      <c r="I674" s="340">
        <v>543.25</v>
      </c>
      <c r="J674" s="81">
        <f t="shared" si="95"/>
        <v>0.54325000000000001</v>
      </c>
      <c r="K674" s="82">
        <v>1</v>
      </c>
      <c r="L674" s="82" t="s">
        <v>1053</v>
      </c>
      <c r="M674" s="18">
        <v>45853</v>
      </c>
      <c r="N674" s="83">
        <v>29</v>
      </c>
      <c r="O674" s="327"/>
      <c r="P674" s="83" t="str">
        <f t="shared" si="99"/>
        <v/>
      </c>
      <c r="Q674" s="83">
        <v>2025</v>
      </c>
      <c r="R674" s="39" t="str">
        <f t="shared" si="96"/>
        <v>Não</v>
      </c>
      <c r="S674" s="84">
        <f t="shared" si="97"/>
        <v>0</v>
      </c>
      <c r="T674" s="85">
        <f t="shared" si="98"/>
        <v>0</v>
      </c>
      <c r="U674" s="86"/>
    </row>
    <row r="675" spans="1:21" s="58" customFormat="1" ht="37.5" customHeight="1" x14ac:dyDescent="0.35">
      <c r="A675" s="479" t="s">
        <v>281</v>
      </c>
      <c r="B675" s="399" t="s">
        <v>83</v>
      </c>
      <c r="C675" s="400">
        <v>2029269549</v>
      </c>
      <c r="D675" s="484" t="s">
        <v>507</v>
      </c>
      <c r="E675" s="402"/>
      <c r="F675" s="87" t="str">
        <f t="shared" si="93"/>
        <v>P54-PPGM-CAM-2029269549-SS-111/2025</v>
      </c>
      <c r="G675" s="158" t="s">
        <v>771</v>
      </c>
      <c r="H675" s="89"/>
      <c r="I675" s="403">
        <v>342.1</v>
      </c>
      <c r="J675" s="90">
        <f t="shared" si="95"/>
        <v>0.34210000000000002</v>
      </c>
      <c r="K675" s="91">
        <v>1</v>
      </c>
      <c r="L675" s="91" t="s">
        <v>1053</v>
      </c>
      <c r="M675" s="404">
        <v>45853</v>
      </c>
      <c r="N675" s="92">
        <v>29</v>
      </c>
      <c r="O675" s="405"/>
      <c r="P675" s="92" t="str">
        <f t="shared" si="99"/>
        <v/>
      </c>
      <c r="Q675" s="92">
        <v>2025</v>
      </c>
      <c r="R675" s="93" t="str">
        <f t="shared" si="96"/>
        <v>Não</v>
      </c>
      <c r="S675" s="94">
        <f t="shared" si="97"/>
        <v>0</v>
      </c>
      <c r="T675" s="95">
        <f t="shared" si="98"/>
        <v>0</v>
      </c>
      <c r="U675" s="96"/>
    </row>
    <row r="676" spans="1:21" s="58" customFormat="1" ht="37.5" customHeight="1" x14ac:dyDescent="0.35">
      <c r="A676" s="428" t="s">
        <v>281</v>
      </c>
      <c r="B676" s="310" t="s">
        <v>83</v>
      </c>
      <c r="C676" s="337">
        <v>2029267538</v>
      </c>
      <c r="D676" s="372" t="s">
        <v>518</v>
      </c>
      <c r="E676" s="339"/>
      <c r="F676" s="2" t="str">
        <f t="shared" si="93"/>
        <v>P54-PPGM-CAM-2029267538-SS-0065/2025</v>
      </c>
      <c r="G676" s="152" t="s">
        <v>771</v>
      </c>
      <c r="H676" s="80"/>
      <c r="I676" s="340">
        <v>814</v>
      </c>
      <c r="J676" s="81">
        <f t="shared" si="95"/>
        <v>0.81399999999999995</v>
      </c>
      <c r="K676" s="82">
        <v>1</v>
      </c>
      <c r="L676" s="82" t="s">
        <v>1053</v>
      </c>
      <c r="M676" s="18">
        <v>45853</v>
      </c>
      <c r="N676" s="83">
        <v>29</v>
      </c>
      <c r="O676" s="327"/>
      <c r="P676" s="83" t="str">
        <f t="shared" si="99"/>
        <v/>
      </c>
      <c r="Q676" s="83">
        <v>2025</v>
      </c>
      <c r="R676" s="39" t="str">
        <f t="shared" si="96"/>
        <v>Não</v>
      </c>
      <c r="S676" s="84">
        <f t="shared" si="97"/>
        <v>0</v>
      </c>
      <c r="T676" s="85">
        <f t="shared" si="98"/>
        <v>0</v>
      </c>
      <c r="U676" s="86"/>
    </row>
    <row r="677" spans="1:21" s="58" customFormat="1" ht="37.5" customHeight="1" x14ac:dyDescent="0.35">
      <c r="A677" s="479" t="s">
        <v>281</v>
      </c>
      <c r="B677" s="399" t="s">
        <v>83</v>
      </c>
      <c r="C677" s="400">
        <v>2029269549</v>
      </c>
      <c r="D677" s="484" t="s">
        <v>520</v>
      </c>
      <c r="E677" s="402"/>
      <c r="F677" s="87" t="str">
        <f t="shared" si="93"/>
        <v>P54-PPGM-CAM-2029269549-SS-468/2025</v>
      </c>
      <c r="G677" s="158" t="s">
        <v>771</v>
      </c>
      <c r="H677" s="89"/>
      <c r="I677" s="403">
        <v>149.4</v>
      </c>
      <c r="J677" s="90">
        <f t="shared" si="95"/>
        <v>0.14940000000000001</v>
      </c>
      <c r="K677" s="91">
        <v>1</v>
      </c>
      <c r="L677" s="91" t="s">
        <v>1053</v>
      </c>
      <c r="M677" s="404">
        <v>45853</v>
      </c>
      <c r="N677" s="92">
        <v>29</v>
      </c>
      <c r="O677" s="405"/>
      <c r="P677" s="92" t="str">
        <f t="shared" si="99"/>
        <v/>
      </c>
      <c r="Q677" s="92">
        <v>2025</v>
      </c>
      <c r="R677" s="93" t="str">
        <f t="shared" si="96"/>
        <v>Não</v>
      </c>
      <c r="S677" s="94">
        <f t="shared" si="97"/>
        <v>0</v>
      </c>
      <c r="T677" s="95">
        <f t="shared" si="98"/>
        <v>0</v>
      </c>
      <c r="U677" s="96"/>
    </row>
    <row r="678" spans="1:21" s="58" customFormat="1" ht="37.5" customHeight="1" x14ac:dyDescent="0.35">
      <c r="A678" s="428" t="s">
        <v>281</v>
      </c>
      <c r="B678" s="310" t="s">
        <v>83</v>
      </c>
      <c r="C678" s="337">
        <v>2029267541</v>
      </c>
      <c r="D678" s="372" t="s">
        <v>522</v>
      </c>
      <c r="E678" s="339"/>
      <c r="F678" s="2" t="str">
        <f t="shared" si="93"/>
        <v>P54-PPGM-CAM-2029267541-SS-467/2025</v>
      </c>
      <c r="G678" s="152" t="s">
        <v>771</v>
      </c>
      <c r="H678" s="80"/>
      <c r="I678" s="340">
        <v>686.94</v>
      </c>
      <c r="J678" s="81">
        <f t="shared" si="95"/>
        <v>0.68694000000000011</v>
      </c>
      <c r="K678" s="82">
        <v>1</v>
      </c>
      <c r="L678" s="82" t="s">
        <v>1053</v>
      </c>
      <c r="M678" s="18">
        <v>45853</v>
      </c>
      <c r="N678" s="83">
        <v>29</v>
      </c>
      <c r="O678" s="327"/>
      <c r="P678" s="83" t="str">
        <f t="shared" si="99"/>
        <v/>
      </c>
      <c r="Q678" s="83">
        <v>2025</v>
      </c>
      <c r="R678" s="39" t="str">
        <f t="shared" si="96"/>
        <v>Não</v>
      </c>
      <c r="S678" s="84">
        <f t="shared" si="97"/>
        <v>0</v>
      </c>
      <c r="T678" s="85">
        <f t="shared" si="98"/>
        <v>0</v>
      </c>
      <c r="U678" s="86"/>
    </row>
    <row r="679" spans="1:21" s="58" customFormat="1" ht="37.5" customHeight="1" x14ac:dyDescent="0.35">
      <c r="A679" s="479" t="s">
        <v>557</v>
      </c>
      <c r="B679" s="399" t="s">
        <v>569</v>
      </c>
      <c r="C679" s="400">
        <v>2019633342</v>
      </c>
      <c r="D679" s="401" t="s">
        <v>583</v>
      </c>
      <c r="E679" s="402"/>
      <c r="F679" s="87" t="str">
        <f t="shared" si="93"/>
        <v>P62-PPGM-PAR-2019633342-SS-142/2025</v>
      </c>
      <c r="G679" s="158" t="s">
        <v>771</v>
      </c>
      <c r="H679" s="89"/>
      <c r="I679" s="403">
        <v>5.6989999999999998</v>
      </c>
      <c r="J679" s="90">
        <f t="shared" si="95"/>
        <v>5.6990000000000001E-3</v>
      </c>
      <c r="K679" s="91">
        <v>1</v>
      </c>
      <c r="L679" s="91" t="s">
        <v>1053</v>
      </c>
      <c r="M679" s="404">
        <v>45853</v>
      </c>
      <c r="N679" s="92">
        <v>29</v>
      </c>
      <c r="O679" s="405"/>
      <c r="P679" s="92" t="str">
        <f t="shared" si="99"/>
        <v/>
      </c>
      <c r="Q679" s="92">
        <v>2025</v>
      </c>
      <c r="R679" s="93" t="str">
        <f t="shared" si="96"/>
        <v>Não</v>
      </c>
      <c r="S679" s="94">
        <f t="shared" si="97"/>
        <v>0</v>
      </c>
      <c r="T679" s="95">
        <f t="shared" si="98"/>
        <v>0</v>
      </c>
      <c r="U679" s="96"/>
    </row>
    <row r="680" spans="1:21" s="58" customFormat="1" ht="37.5" customHeight="1" x14ac:dyDescent="0.35">
      <c r="A680" s="428" t="s">
        <v>557</v>
      </c>
      <c r="B680" s="310" t="s">
        <v>569</v>
      </c>
      <c r="C680" s="337">
        <v>2027078500</v>
      </c>
      <c r="D680" s="385" t="s">
        <v>632</v>
      </c>
      <c r="E680" s="339"/>
      <c r="F680" s="2" t="str">
        <f t="shared" ref="F680:F743" si="100">CONCATENATE(A680,"-",B680,"-",C680,"-",D680)</f>
        <v>P62-PPGM-PAR-2027078500-SS-261/2025</v>
      </c>
      <c r="G680" s="152" t="s">
        <v>771</v>
      </c>
      <c r="H680" s="80"/>
      <c r="I680" s="340">
        <v>260.72399999999999</v>
      </c>
      <c r="J680" s="81">
        <f t="shared" si="95"/>
        <v>0.26072400000000001</v>
      </c>
      <c r="K680" s="82">
        <v>1</v>
      </c>
      <c r="L680" s="82" t="s">
        <v>1053</v>
      </c>
      <c r="M680" s="18">
        <v>45853</v>
      </c>
      <c r="N680" s="83">
        <v>29</v>
      </c>
      <c r="O680" s="327"/>
      <c r="P680" s="83" t="str">
        <f t="shared" si="99"/>
        <v/>
      </c>
      <c r="Q680" s="83">
        <v>2025</v>
      </c>
      <c r="R680" s="39" t="str">
        <f t="shared" si="96"/>
        <v>Não</v>
      </c>
      <c r="S680" s="84">
        <f t="shared" si="97"/>
        <v>0</v>
      </c>
      <c r="T680" s="85">
        <f t="shared" si="98"/>
        <v>0</v>
      </c>
      <c r="U680" s="86"/>
    </row>
    <row r="681" spans="1:21" s="58" customFormat="1" ht="37.5" customHeight="1" x14ac:dyDescent="0.35">
      <c r="A681" s="479" t="s">
        <v>557</v>
      </c>
      <c r="B681" s="399" t="s">
        <v>569</v>
      </c>
      <c r="C681" s="400">
        <v>2027742441</v>
      </c>
      <c r="D681" s="401" t="s">
        <v>637</v>
      </c>
      <c r="E681" s="402"/>
      <c r="F681" s="87" t="str">
        <f t="shared" si="100"/>
        <v>P62-PPGM-PAR-2027742441-SS-309/2025</v>
      </c>
      <c r="G681" s="158" t="s">
        <v>771</v>
      </c>
      <c r="H681" s="89"/>
      <c r="I681" s="403">
        <v>27.84</v>
      </c>
      <c r="J681" s="90">
        <f t="shared" ref="J681:J742" si="101">I681/1000</f>
        <v>2.784E-2</v>
      </c>
      <c r="K681" s="91">
        <v>1</v>
      </c>
      <c r="L681" s="91" t="s">
        <v>1053</v>
      </c>
      <c r="M681" s="404">
        <v>45853</v>
      </c>
      <c r="N681" s="92">
        <v>29</v>
      </c>
      <c r="O681" s="405"/>
      <c r="P681" s="92" t="str">
        <f t="shared" si="99"/>
        <v/>
      </c>
      <c r="Q681" s="92">
        <v>2025</v>
      </c>
      <c r="R681" s="93" t="str">
        <f t="shared" ref="R681:R742" si="102">IF(Q681&lt;=O681,"Sim","Não")</f>
        <v>Não</v>
      </c>
      <c r="S681" s="94">
        <f t="shared" ref="S681:S742" si="103">IF(R681="Não",0,J681)</f>
        <v>0</v>
      </c>
      <c r="T681" s="95">
        <f t="shared" ref="T681:T742" si="104">IF(R681="Não",0,K681)</f>
        <v>0</v>
      </c>
      <c r="U681" s="96"/>
    </row>
    <row r="682" spans="1:21" s="58" customFormat="1" ht="37.5" customHeight="1" x14ac:dyDescent="0.35">
      <c r="A682" s="428" t="s">
        <v>557</v>
      </c>
      <c r="B682" s="310" t="s">
        <v>569</v>
      </c>
      <c r="C682" s="337">
        <v>2027104450</v>
      </c>
      <c r="D682" s="385" t="s">
        <v>656</v>
      </c>
      <c r="E682" s="339"/>
      <c r="F682" s="2" t="str">
        <f t="shared" si="100"/>
        <v>P62-PPGM-PAR-2027104450-SS-334/2025</v>
      </c>
      <c r="G682" s="152" t="s">
        <v>771</v>
      </c>
      <c r="H682" s="80"/>
      <c r="I682" s="340">
        <v>32.54</v>
      </c>
      <c r="J682" s="81">
        <f t="shared" si="101"/>
        <v>3.2539999999999999E-2</v>
      </c>
      <c r="K682" s="82">
        <v>1</v>
      </c>
      <c r="L682" s="82" t="s">
        <v>1053</v>
      </c>
      <c r="M682" s="18">
        <v>45853</v>
      </c>
      <c r="N682" s="83">
        <v>29</v>
      </c>
      <c r="O682" s="327"/>
      <c r="P682" s="83" t="str">
        <f t="shared" si="99"/>
        <v/>
      </c>
      <c r="Q682" s="83">
        <v>2025</v>
      </c>
      <c r="R682" s="39" t="str">
        <f t="shared" si="102"/>
        <v>Não</v>
      </c>
      <c r="S682" s="84">
        <f t="shared" si="103"/>
        <v>0</v>
      </c>
      <c r="T682" s="85">
        <f t="shared" si="104"/>
        <v>0</v>
      </c>
      <c r="U682" s="86"/>
    </row>
    <row r="683" spans="1:21" s="58" customFormat="1" ht="37.5" customHeight="1" x14ac:dyDescent="0.35">
      <c r="A683" s="479" t="s">
        <v>557</v>
      </c>
      <c r="B683" s="399" t="s">
        <v>569</v>
      </c>
      <c r="C683" s="400">
        <v>2027786853</v>
      </c>
      <c r="D683" s="401" t="s">
        <v>673</v>
      </c>
      <c r="E683" s="402"/>
      <c r="F683" s="87" t="str">
        <f t="shared" si="100"/>
        <v>P62-PPGM-PAR-2027786853-SS-365/2025</v>
      </c>
      <c r="G683" s="158" t="s">
        <v>771</v>
      </c>
      <c r="H683" s="89"/>
      <c r="I683" s="403">
        <v>65.566000000000003</v>
      </c>
      <c r="J683" s="90">
        <f t="shared" si="101"/>
        <v>6.5565999999999999E-2</v>
      </c>
      <c r="K683" s="91">
        <v>1</v>
      </c>
      <c r="L683" s="91" t="s">
        <v>1053</v>
      </c>
      <c r="M683" s="404">
        <v>45853</v>
      </c>
      <c r="N683" s="92">
        <v>29</v>
      </c>
      <c r="O683" s="405"/>
      <c r="P683" s="92" t="str">
        <f t="shared" si="99"/>
        <v/>
      </c>
      <c r="Q683" s="92">
        <v>2025</v>
      </c>
      <c r="R683" s="93" t="str">
        <f t="shared" si="102"/>
        <v>Não</v>
      </c>
      <c r="S683" s="94">
        <f t="shared" si="103"/>
        <v>0</v>
      </c>
      <c r="T683" s="95">
        <f t="shared" si="104"/>
        <v>0</v>
      </c>
      <c r="U683" s="96"/>
    </row>
    <row r="684" spans="1:21" s="58" customFormat="1" ht="37.5" customHeight="1" x14ac:dyDescent="0.35">
      <c r="A684" s="428" t="s">
        <v>557</v>
      </c>
      <c r="B684" s="310" t="s">
        <v>569</v>
      </c>
      <c r="C684" s="337">
        <v>2026076078</v>
      </c>
      <c r="D684" s="385" t="s">
        <v>678</v>
      </c>
      <c r="E684" s="339"/>
      <c r="F684" s="2" t="str">
        <f t="shared" si="100"/>
        <v>P62-PPGM-PAR-2026076078-SS-1354/2024</v>
      </c>
      <c r="G684" s="152" t="s">
        <v>771</v>
      </c>
      <c r="H684" s="80"/>
      <c r="I684" s="340">
        <v>425.78</v>
      </c>
      <c r="J684" s="81">
        <f t="shared" si="101"/>
        <v>0.42577999999999999</v>
      </c>
      <c r="K684" s="82">
        <v>1</v>
      </c>
      <c r="L684" s="82" t="s">
        <v>1053</v>
      </c>
      <c r="M684" s="18">
        <v>45853</v>
      </c>
      <c r="N684" s="83">
        <v>29</v>
      </c>
      <c r="O684" s="327"/>
      <c r="P684" s="83" t="str">
        <f t="shared" si="99"/>
        <v/>
      </c>
      <c r="Q684" s="83">
        <v>2025</v>
      </c>
      <c r="R684" s="39" t="str">
        <f t="shared" si="102"/>
        <v>Não</v>
      </c>
      <c r="S684" s="84">
        <f t="shared" si="103"/>
        <v>0</v>
      </c>
      <c r="T684" s="85">
        <f t="shared" si="104"/>
        <v>0</v>
      </c>
      <c r="U684" s="86"/>
    </row>
    <row r="685" spans="1:21" s="58" customFormat="1" ht="37.5" customHeight="1" x14ac:dyDescent="0.35">
      <c r="A685" s="472" t="s">
        <v>557</v>
      </c>
      <c r="B685" s="392" t="s">
        <v>569</v>
      </c>
      <c r="C685" s="393">
        <v>2029625222</v>
      </c>
      <c r="D685" s="397" t="s">
        <v>682</v>
      </c>
      <c r="E685" s="394"/>
      <c r="F685" s="109" t="str">
        <f t="shared" si="100"/>
        <v>P62-PPGM-PAR-2029625222-SS-818/2024</v>
      </c>
      <c r="G685" s="188" t="s">
        <v>771</v>
      </c>
      <c r="H685" s="111"/>
      <c r="I685" s="395">
        <v>527.89</v>
      </c>
      <c r="J685" s="112">
        <f t="shared" si="101"/>
        <v>0.52788999999999997</v>
      </c>
      <c r="K685" s="113">
        <v>1</v>
      </c>
      <c r="L685" s="113" t="s">
        <v>1053</v>
      </c>
      <c r="M685" s="396">
        <v>45853</v>
      </c>
      <c r="N685" s="114">
        <v>29</v>
      </c>
      <c r="O685" s="398"/>
      <c r="P685" s="114" t="str">
        <f t="shared" si="99"/>
        <v/>
      </c>
      <c r="Q685" s="114">
        <v>2025</v>
      </c>
      <c r="R685" s="115" t="str">
        <f t="shared" si="102"/>
        <v>Não</v>
      </c>
      <c r="S685" s="116">
        <f t="shared" si="103"/>
        <v>0</v>
      </c>
      <c r="T685" s="117">
        <f t="shared" si="104"/>
        <v>0</v>
      </c>
      <c r="U685" s="118"/>
    </row>
    <row r="686" spans="1:21" s="58" customFormat="1" ht="37.5" customHeight="1" x14ac:dyDescent="0.35">
      <c r="A686" s="479" t="s">
        <v>281</v>
      </c>
      <c r="B686" s="399" t="s">
        <v>83</v>
      </c>
      <c r="C686" s="400" t="s">
        <v>742</v>
      </c>
      <c r="D686" s="484" t="s">
        <v>743</v>
      </c>
      <c r="E686" s="402"/>
      <c r="F686" s="87" t="str">
        <f t="shared" si="100"/>
        <v>P54-PPGM-CAM-2023002808-SS-0590/2025</v>
      </c>
      <c r="G686" s="158" t="s">
        <v>771</v>
      </c>
      <c r="H686" s="89"/>
      <c r="I686" s="403">
        <v>146.1</v>
      </c>
      <c r="J686" s="90">
        <f t="shared" si="101"/>
        <v>0.14610000000000001</v>
      </c>
      <c r="K686" s="91">
        <v>1</v>
      </c>
      <c r="L686" s="91" t="s">
        <v>1053</v>
      </c>
      <c r="M686" s="404">
        <v>45853</v>
      </c>
      <c r="N686" s="92">
        <v>29</v>
      </c>
      <c r="O686" s="405"/>
      <c r="P686" s="92" t="str">
        <f t="shared" si="99"/>
        <v/>
      </c>
      <c r="Q686" s="92">
        <v>2025</v>
      </c>
      <c r="R686" s="93" t="str">
        <f t="shared" si="102"/>
        <v>Não</v>
      </c>
      <c r="S686" s="94">
        <f t="shared" si="103"/>
        <v>0</v>
      </c>
      <c r="T686" s="95">
        <f t="shared" si="104"/>
        <v>0</v>
      </c>
      <c r="U686" s="96"/>
    </row>
    <row r="687" spans="1:21" s="58" customFormat="1" ht="37.5" customHeight="1" x14ac:dyDescent="0.35">
      <c r="A687" s="428" t="s">
        <v>281</v>
      </c>
      <c r="B687" s="310" t="s">
        <v>83</v>
      </c>
      <c r="C687" s="337" t="s">
        <v>745</v>
      </c>
      <c r="D687" s="372" t="s">
        <v>746</v>
      </c>
      <c r="E687" s="339"/>
      <c r="F687" s="2" t="str">
        <f t="shared" si="100"/>
        <v>P54-PPGM-CAM-2023002760-SS-0591/2025</v>
      </c>
      <c r="G687" s="152" t="s">
        <v>771</v>
      </c>
      <c r="H687" s="80"/>
      <c r="I687" s="340">
        <v>24.8</v>
      </c>
      <c r="J687" s="81">
        <f t="shared" si="101"/>
        <v>2.4799999999999999E-2</v>
      </c>
      <c r="K687" s="82">
        <v>1</v>
      </c>
      <c r="L687" s="82" t="s">
        <v>1053</v>
      </c>
      <c r="M687" s="18">
        <v>45853</v>
      </c>
      <c r="N687" s="83">
        <v>29</v>
      </c>
      <c r="O687" s="327"/>
      <c r="P687" s="83" t="str">
        <f t="shared" si="99"/>
        <v/>
      </c>
      <c r="Q687" s="83">
        <v>2025</v>
      </c>
      <c r="R687" s="39" t="str">
        <f t="shared" si="102"/>
        <v>Não</v>
      </c>
      <c r="S687" s="84">
        <f t="shared" si="103"/>
        <v>0</v>
      </c>
      <c r="T687" s="85">
        <f t="shared" si="104"/>
        <v>0</v>
      </c>
      <c r="U687" s="86"/>
    </row>
    <row r="688" spans="1:21" s="58" customFormat="1" ht="37.5" customHeight="1" x14ac:dyDescent="0.35">
      <c r="A688" s="479" t="s">
        <v>281</v>
      </c>
      <c r="B688" s="399" t="s">
        <v>83</v>
      </c>
      <c r="C688" s="400" t="s">
        <v>747</v>
      </c>
      <c r="D688" s="484" t="s">
        <v>748</v>
      </c>
      <c r="E688" s="402"/>
      <c r="F688" s="87" t="str">
        <f t="shared" si="100"/>
        <v>P54-PPGM-CAM-2023002778-SS-0597/2025</v>
      </c>
      <c r="G688" s="158" t="s">
        <v>771</v>
      </c>
      <c r="H688" s="89"/>
      <c r="I688" s="403">
        <v>215.2</v>
      </c>
      <c r="J688" s="90">
        <f t="shared" si="101"/>
        <v>0.2152</v>
      </c>
      <c r="K688" s="91">
        <v>1</v>
      </c>
      <c r="L688" s="91" t="s">
        <v>1053</v>
      </c>
      <c r="M688" s="404">
        <v>45853</v>
      </c>
      <c r="N688" s="92">
        <v>29</v>
      </c>
      <c r="O688" s="405"/>
      <c r="P688" s="92" t="str">
        <f t="shared" si="99"/>
        <v/>
      </c>
      <c r="Q688" s="92">
        <v>2025</v>
      </c>
      <c r="R688" s="93" t="str">
        <f t="shared" si="102"/>
        <v>Não</v>
      </c>
      <c r="S688" s="94">
        <f t="shared" si="103"/>
        <v>0</v>
      </c>
      <c r="T688" s="95">
        <f t="shared" si="104"/>
        <v>0</v>
      </c>
      <c r="U688" s="96"/>
    </row>
    <row r="689" spans="1:21" s="58" customFormat="1" ht="37.5" customHeight="1" x14ac:dyDescent="0.35">
      <c r="A689" s="428" t="s">
        <v>281</v>
      </c>
      <c r="B689" s="310" t="s">
        <v>83</v>
      </c>
      <c r="C689" s="337" t="s">
        <v>750</v>
      </c>
      <c r="D689" s="372" t="s">
        <v>751</v>
      </c>
      <c r="E689" s="339"/>
      <c r="F689" s="2" t="str">
        <f t="shared" si="100"/>
        <v>P54-PPGM-CAM-2029267540-SS-0600/2025</v>
      </c>
      <c r="G689" s="152" t="s">
        <v>771</v>
      </c>
      <c r="H689" s="80"/>
      <c r="I689" s="340">
        <v>699</v>
      </c>
      <c r="J689" s="81">
        <f t="shared" si="101"/>
        <v>0.69899999999999995</v>
      </c>
      <c r="K689" s="82">
        <v>1</v>
      </c>
      <c r="L689" s="82" t="s">
        <v>1053</v>
      </c>
      <c r="M689" s="18">
        <v>45853</v>
      </c>
      <c r="N689" s="83">
        <v>29</v>
      </c>
      <c r="O689" s="327"/>
      <c r="P689" s="83" t="str">
        <f t="shared" si="99"/>
        <v/>
      </c>
      <c r="Q689" s="83">
        <v>2025</v>
      </c>
      <c r="R689" s="39" t="str">
        <f t="shared" si="102"/>
        <v>Não</v>
      </c>
      <c r="S689" s="84">
        <f t="shared" si="103"/>
        <v>0</v>
      </c>
      <c r="T689" s="85">
        <f t="shared" si="104"/>
        <v>0</v>
      </c>
      <c r="U689" s="86"/>
    </row>
    <row r="690" spans="1:21" s="58" customFormat="1" ht="37.5" customHeight="1" x14ac:dyDescent="0.35">
      <c r="A690" s="479" t="s">
        <v>880</v>
      </c>
      <c r="B690" s="399" t="s">
        <v>947</v>
      </c>
      <c r="C690" s="400">
        <v>2027010283</v>
      </c>
      <c r="D690" s="484" t="s">
        <v>962</v>
      </c>
      <c r="E690" s="402" t="s">
        <v>976</v>
      </c>
      <c r="F690" s="87" t="str">
        <f t="shared" si="100"/>
        <v>P52-PPGM-ACOM-2027010283-SS-0211P/2025</v>
      </c>
      <c r="G690" s="158" t="s">
        <v>771</v>
      </c>
      <c r="H690" s="89"/>
      <c r="I690" s="403">
        <v>617</v>
      </c>
      <c r="J690" s="90">
        <f t="shared" si="101"/>
        <v>0.61699999999999999</v>
      </c>
      <c r="K690" s="91">
        <v>1</v>
      </c>
      <c r="L690" s="91" t="s">
        <v>1053</v>
      </c>
      <c r="M690" s="404">
        <v>45853</v>
      </c>
      <c r="N690" s="92">
        <v>29</v>
      </c>
      <c r="O690" s="405"/>
      <c r="P690" s="92" t="str">
        <f t="shared" si="99"/>
        <v/>
      </c>
      <c r="Q690" s="92">
        <v>2025</v>
      </c>
      <c r="R690" s="93" t="str">
        <f t="shared" si="102"/>
        <v>Não</v>
      </c>
      <c r="S690" s="94">
        <f t="shared" si="103"/>
        <v>0</v>
      </c>
      <c r="T690" s="95">
        <f t="shared" si="104"/>
        <v>0</v>
      </c>
      <c r="U690" s="96"/>
    </row>
    <row r="691" spans="1:21" s="58" customFormat="1" ht="37.5" customHeight="1" x14ac:dyDescent="0.35">
      <c r="A691" s="428" t="s">
        <v>81</v>
      </c>
      <c r="B691" s="310" t="s">
        <v>83</v>
      </c>
      <c r="C691" s="361">
        <v>2028849929</v>
      </c>
      <c r="D691" s="335" t="s">
        <v>94</v>
      </c>
      <c r="E691" s="339"/>
      <c r="F691" s="2" t="str">
        <f t="shared" si="100"/>
        <v>P31-PPGM-CAM-2028849929-SS-700/2025</v>
      </c>
      <c r="G691" s="79" t="s">
        <v>774</v>
      </c>
      <c r="H691" s="80" t="s">
        <v>775</v>
      </c>
      <c r="I691" s="480">
        <v>1850.41</v>
      </c>
      <c r="J691" s="81">
        <f t="shared" si="101"/>
        <v>1.8504100000000001</v>
      </c>
      <c r="K691" s="82">
        <v>1</v>
      </c>
      <c r="L691" s="82" t="s">
        <v>1053</v>
      </c>
      <c r="M691" s="491">
        <v>45853</v>
      </c>
      <c r="N691" s="83">
        <v>29</v>
      </c>
      <c r="O691" s="331"/>
      <c r="P691" s="83" t="str">
        <f t="shared" si="99"/>
        <v/>
      </c>
      <c r="Q691" s="83">
        <v>2025</v>
      </c>
      <c r="R691" s="39" t="str">
        <f t="shared" si="102"/>
        <v>Não</v>
      </c>
      <c r="S691" s="84">
        <f t="shared" si="103"/>
        <v>0</v>
      </c>
      <c r="T691" s="85">
        <f t="shared" si="104"/>
        <v>0</v>
      </c>
      <c r="U691" s="86"/>
    </row>
    <row r="692" spans="1:21" s="58" customFormat="1" ht="37.5" customHeight="1" x14ac:dyDescent="0.35">
      <c r="A692" s="479" t="s">
        <v>81</v>
      </c>
      <c r="B692" s="399" t="s">
        <v>83</v>
      </c>
      <c r="C692" s="418">
        <v>2028716874</v>
      </c>
      <c r="D692" s="492" t="s">
        <v>99</v>
      </c>
      <c r="E692" s="402"/>
      <c r="F692" s="87" t="str">
        <f t="shared" si="100"/>
        <v>P31-PPGM-CAM-2028716874-SS-701/2025</v>
      </c>
      <c r="G692" s="88" t="s">
        <v>774</v>
      </c>
      <c r="H692" s="89" t="s">
        <v>775</v>
      </c>
      <c r="I692" s="489">
        <v>1850.41</v>
      </c>
      <c r="J692" s="90">
        <f t="shared" si="101"/>
        <v>1.8504100000000001</v>
      </c>
      <c r="K692" s="91">
        <v>1</v>
      </c>
      <c r="L692" s="91" t="s">
        <v>1053</v>
      </c>
      <c r="M692" s="490">
        <v>45852</v>
      </c>
      <c r="N692" s="92">
        <v>29</v>
      </c>
      <c r="O692" s="493"/>
      <c r="P692" s="92" t="str">
        <f t="shared" si="99"/>
        <v/>
      </c>
      <c r="Q692" s="92">
        <v>2025</v>
      </c>
      <c r="R692" s="93" t="str">
        <f t="shared" si="102"/>
        <v>Não</v>
      </c>
      <c r="S692" s="94">
        <f t="shared" si="103"/>
        <v>0</v>
      </c>
      <c r="T692" s="95">
        <f t="shared" si="104"/>
        <v>0</v>
      </c>
      <c r="U692" s="96"/>
    </row>
    <row r="693" spans="1:21" s="58" customFormat="1" ht="37.5" customHeight="1" x14ac:dyDescent="0.35">
      <c r="A693" s="428" t="s">
        <v>81</v>
      </c>
      <c r="B693" s="310" t="s">
        <v>83</v>
      </c>
      <c r="C693" s="337" t="s">
        <v>108</v>
      </c>
      <c r="D693" s="338" t="s">
        <v>109</v>
      </c>
      <c r="E693" s="339" t="s">
        <v>118</v>
      </c>
      <c r="F693" s="2" t="str">
        <f t="shared" si="100"/>
        <v>P31-PPGM-CAM-CONJUNTO-SS-1497/2024</v>
      </c>
      <c r="G693" s="79" t="s">
        <v>774</v>
      </c>
      <c r="H693" s="80" t="s">
        <v>775</v>
      </c>
      <c r="I693" s="340">
        <v>7</v>
      </c>
      <c r="J693" s="81">
        <f t="shared" si="101"/>
        <v>7.0000000000000001E-3</v>
      </c>
      <c r="K693" s="82">
        <v>1</v>
      </c>
      <c r="L693" s="82" t="s">
        <v>1053</v>
      </c>
      <c r="M693" s="481">
        <v>45852</v>
      </c>
      <c r="N693" s="83">
        <v>29</v>
      </c>
      <c r="O693" s="331"/>
      <c r="P693" s="83" t="str">
        <f t="shared" si="99"/>
        <v/>
      </c>
      <c r="Q693" s="83">
        <v>2025</v>
      </c>
      <c r="R693" s="39" t="str">
        <f t="shared" si="102"/>
        <v>Não</v>
      </c>
      <c r="S693" s="84">
        <f t="shared" si="103"/>
        <v>0</v>
      </c>
      <c r="T693" s="85">
        <f t="shared" si="104"/>
        <v>0</v>
      </c>
      <c r="U693" s="86"/>
    </row>
    <row r="694" spans="1:21" s="58" customFormat="1" ht="37.5" customHeight="1" x14ac:dyDescent="0.35">
      <c r="A694" s="472" t="s">
        <v>81</v>
      </c>
      <c r="B694" s="392" t="s">
        <v>83</v>
      </c>
      <c r="C694" s="393">
        <v>2028716398</v>
      </c>
      <c r="D694" s="487" t="s">
        <v>244</v>
      </c>
      <c r="E694" s="394"/>
      <c r="F694" s="87" t="str">
        <f t="shared" si="100"/>
        <v>P31-PPGM-CAM-2028716398-SS-2019/2024</v>
      </c>
      <c r="G694" s="88" t="s">
        <v>774</v>
      </c>
      <c r="H694" s="89" t="s">
        <v>775</v>
      </c>
      <c r="I694" s="395">
        <v>69.16</v>
      </c>
      <c r="J694" s="90">
        <f t="shared" si="101"/>
        <v>6.9159999999999999E-2</v>
      </c>
      <c r="K694" s="91">
        <v>1</v>
      </c>
      <c r="L694" s="82" t="s">
        <v>1053</v>
      </c>
      <c r="M694" s="481">
        <v>45852</v>
      </c>
      <c r="N694" s="83">
        <v>29</v>
      </c>
      <c r="O694" s="438"/>
      <c r="P694" s="114" t="str">
        <f t="shared" si="99"/>
        <v/>
      </c>
      <c r="Q694" s="92">
        <v>2025</v>
      </c>
      <c r="R694" s="93" t="str">
        <f t="shared" si="102"/>
        <v>Não</v>
      </c>
      <c r="S694" s="94">
        <f t="shared" si="103"/>
        <v>0</v>
      </c>
      <c r="T694" s="95">
        <f t="shared" si="104"/>
        <v>0</v>
      </c>
      <c r="U694" s="96"/>
    </row>
    <row r="695" spans="1:21" s="58" customFormat="1" ht="37.5" customHeight="1" x14ac:dyDescent="0.35">
      <c r="A695" s="428" t="s">
        <v>281</v>
      </c>
      <c r="B695" s="310" t="s">
        <v>83</v>
      </c>
      <c r="C695" s="337">
        <v>2029267535</v>
      </c>
      <c r="D695" s="372" t="s">
        <v>320</v>
      </c>
      <c r="E695" s="339"/>
      <c r="F695" s="2" t="str">
        <f t="shared" si="100"/>
        <v>P54-PPGM-CAM-2029267535-SS-1754/2024</v>
      </c>
      <c r="G695" s="79" t="s">
        <v>774</v>
      </c>
      <c r="H695" s="80" t="s">
        <v>775</v>
      </c>
      <c r="I695" s="340">
        <v>1634.3700000000001</v>
      </c>
      <c r="J695" s="81">
        <f t="shared" si="101"/>
        <v>1.6343700000000001</v>
      </c>
      <c r="K695" s="82">
        <v>1</v>
      </c>
      <c r="L695" s="91" t="s">
        <v>1053</v>
      </c>
      <c r="M695" s="494">
        <v>45857</v>
      </c>
      <c r="N695" s="92">
        <v>29</v>
      </c>
      <c r="O695" s="331"/>
      <c r="P695" s="83" t="str">
        <f t="shared" si="99"/>
        <v/>
      </c>
      <c r="Q695" s="83">
        <v>2025</v>
      </c>
      <c r="R695" s="39" t="str">
        <f t="shared" si="102"/>
        <v>Não</v>
      </c>
      <c r="S695" s="84">
        <f t="shared" si="103"/>
        <v>0</v>
      </c>
      <c r="T695" s="85">
        <f t="shared" si="104"/>
        <v>0</v>
      </c>
      <c r="U695" s="86"/>
    </row>
    <row r="696" spans="1:21" s="58" customFormat="1" ht="37.5" customHeight="1" x14ac:dyDescent="0.35">
      <c r="A696" s="428" t="s">
        <v>281</v>
      </c>
      <c r="B696" s="310" t="s">
        <v>83</v>
      </c>
      <c r="C696" s="337">
        <v>2029277342</v>
      </c>
      <c r="D696" s="372" t="s">
        <v>461</v>
      </c>
      <c r="E696" s="375" t="s">
        <v>462</v>
      </c>
      <c r="F696" s="2" t="str">
        <f t="shared" si="100"/>
        <v>P54-PPGM-CAM-2029277342-SS-1641/2024</v>
      </c>
      <c r="G696" s="79" t="s">
        <v>774</v>
      </c>
      <c r="H696" s="80" t="s">
        <v>775</v>
      </c>
      <c r="I696" s="340">
        <v>867.4</v>
      </c>
      <c r="J696" s="81">
        <f t="shared" si="101"/>
        <v>0.86739999999999995</v>
      </c>
      <c r="K696" s="82">
        <v>1</v>
      </c>
      <c r="L696" s="82" t="s">
        <v>1053</v>
      </c>
      <c r="M696" s="481">
        <v>45852</v>
      </c>
      <c r="N696" s="83">
        <v>29</v>
      </c>
      <c r="O696" s="331"/>
      <c r="P696" s="83" t="str">
        <f t="shared" si="99"/>
        <v/>
      </c>
      <c r="Q696" s="83">
        <v>2025</v>
      </c>
      <c r="R696" s="39" t="str">
        <f t="shared" si="102"/>
        <v>Não</v>
      </c>
      <c r="S696" s="84">
        <f t="shared" si="103"/>
        <v>0</v>
      </c>
      <c r="T696" s="85">
        <f t="shared" si="104"/>
        <v>0</v>
      </c>
      <c r="U696" s="86"/>
    </row>
    <row r="697" spans="1:21" s="58" customFormat="1" ht="37.5" customHeight="1" x14ac:dyDescent="0.35">
      <c r="A697" s="428" t="s">
        <v>281</v>
      </c>
      <c r="B697" s="310" t="s">
        <v>83</v>
      </c>
      <c r="C697" s="337">
        <v>2029267545</v>
      </c>
      <c r="D697" s="372" t="s">
        <v>465</v>
      </c>
      <c r="E697" s="375" t="s">
        <v>466</v>
      </c>
      <c r="F697" s="2" t="str">
        <f t="shared" si="100"/>
        <v>P54-PPGM-CAM-2029267545-SS-1644/2024</v>
      </c>
      <c r="G697" s="79" t="s">
        <v>774</v>
      </c>
      <c r="H697" s="80" t="s">
        <v>775</v>
      </c>
      <c r="I697" s="340">
        <v>711.74900000000002</v>
      </c>
      <c r="J697" s="81">
        <f t="shared" si="101"/>
        <v>0.71174900000000008</v>
      </c>
      <c r="K697" s="82">
        <v>1</v>
      </c>
      <c r="L697" s="91" t="s">
        <v>1053</v>
      </c>
      <c r="M697" s="490">
        <v>45852</v>
      </c>
      <c r="N697" s="92">
        <v>29</v>
      </c>
      <c r="O697" s="331"/>
      <c r="P697" s="83" t="str">
        <f t="shared" si="99"/>
        <v/>
      </c>
      <c r="Q697" s="83">
        <v>2025</v>
      </c>
      <c r="R697" s="39" t="str">
        <f t="shared" si="102"/>
        <v>Não</v>
      </c>
      <c r="S697" s="84">
        <f t="shared" si="103"/>
        <v>0</v>
      </c>
      <c r="T697" s="85">
        <f t="shared" si="104"/>
        <v>0</v>
      </c>
      <c r="U697" s="86"/>
    </row>
    <row r="698" spans="1:21" s="58" customFormat="1" ht="37.5" customHeight="1" x14ac:dyDescent="0.35">
      <c r="A698" s="428" t="s">
        <v>281</v>
      </c>
      <c r="B698" s="310" t="s">
        <v>83</v>
      </c>
      <c r="C698" s="337">
        <v>2029269562</v>
      </c>
      <c r="D698" s="372" t="s">
        <v>467</v>
      </c>
      <c r="E698" s="376"/>
      <c r="F698" s="87" t="str">
        <f t="shared" si="100"/>
        <v>P54-PPGM-CAM-2029269562-SS-1647/2024</v>
      </c>
      <c r="G698" s="88" t="s">
        <v>774</v>
      </c>
      <c r="H698" s="89" t="s">
        <v>775</v>
      </c>
      <c r="I698" s="340">
        <v>3293</v>
      </c>
      <c r="J698" s="90">
        <f t="shared" si="101"/>
        <v>3.2930000000000001</v>
      </c>
      <c r="K698" s="91">
        <v>1</v>
      </c>
      <c r="L698" s="82" t="s">
        <v>1053</v>
      </c>
      <c r="M698" s="481">
        <v>45852</v>
      </c>
      <c r="N698" s="83">
        <v>29</v>
      </c>
      <c r="O698" s="331"/>
      <c r="P698" s="83" t="str">
        <f t="shared" si="99"/>
        <v/>
      </c>
      <c r="Q698" s="92">
        <v>2025</v>
      </c>
      <c r="R698" s="93" t="str">
        <f t="shared" si="102"/>
        <v>Não</v>
      </c>
      <c r="S698" s="94">
        <f t="shared" si="103"/>
        <v>0</v>
      </c>
      <c r="T698" s="95">
        <f t="shared" si="104"/>
        <v>0</v>
      </c>
      <c r="U698" s="96"/>
    </row>
    <row r="699" spans="1:21" s="58" customFormat="1" ht="37.5" customHeight="1" x14ac:dyDescent="0.35">
      <c r="A699" s="428" t="s">
        <v>281</v>
      </c>
      <c r="B699" s="310" t="s">
        <v>83</v>
      </c>
      <c r="C699" s="337">
        <v>2029782818</v>
      </c>
      <c r="D699" s="372" t="s">
        <v>479</v>
      </c>
      <c r="E699" s="339" t="s">
        <v>480</v>
      </c>
      <c r="F699" s="2" t="str">
        <f t="shared" si="100"/>
        <v>P54-PPGM-CAM-2029782818-SS-407/2025</v>
      </c>
      <c r="G699" s="79" t="s">
        <v>774</v>
      </c>
      <c r="H699" s="80" t="s">
        <v>775</v>
      </c>
      <c r="I699" s="340">
        <v>315.89999999999998</v>
      </c>
      <c r="J699" s="81">
        <f t="shared" si="101"/>
        <v>0.31589999999999996</v>
      </c>
      <c r="K699" s="82">
        <v>1</v>
      </c>
      <c r="L699" s="91" t="s">
        <v>1053</v>
      </c>
      <c r="M699" s="490">
        <v>45852</v>
      </c>
      <c r="N699" s="92">
        <v>29</v>
      </c>
      <c r="O699" s="331"/>
      <c r="P699" s="83" t="str">
        <f t="shared" si="99"/>
        <v/>
      </c>
      <c r="Q699" s="83">
        <v>2025</v>
      </c>
      <c r="R699" s="39" t="str">
        <f t="shared" si="102"/>
        <v>Não</v>
      </c>
      <c r="S699" s="84">
        <f t="shared" si="103"/>
        <v>0</v>
      </c>
      <c r="T699" s="85">
        <f t="shared" si="104"/>
        <v>0</v>
      </c>
      <c r="U699" s="86"/>
    </row>
    <row r="700" spans="1:21" s="58" customFormat="1" ht="37.5" customHeight="1" x14ac:dyDescent="0.35">
      <c r="A700" s="428" t="s">
        <v>281</v>
      </c>
      <c r="B700" s="310" t="s">
        <v>83</v>
      </c>
      <c r="C700" s="337">
        <v>2029269568</v>
      </c>
      <c r="D700" s="372" t="s">
        <v>487</v>
      </c>
      <c r="E700" s="339" t="s">
        <v>488</v>
      </c>
      <c r="F700" s="87" t="str">
        <f t="shared" si="100"/>
        <v>P54-PPGM-CAM-2029269568-SS-343/2025</v>
      </c>
      <c r="G700" s="88" t="s">
        <v>774</v>
      </c>
      <c r="H700" s="89" t="s">
        <v>775</v>
      </c>
      <c r="I700" s="340">
        <v>6859</v>
      </c>
      <c r="J700" s="90">
        <f t="shared" si="101"/>
        <v>6.859</v>
      </c>
      <c r="K700" s="91">
        <v>1</v>
      </c>
      <c r="L700" s="82" t="s">
        <v>1053</v>
      </c>
      <c r="M700" s="481">
        <v>45852</v>
      </c>
      <c r="N700" s="83">
        <v>29</v>
      </c>
      <c r="O700" s="331"/>
      <c r="P700" s="83" t="str">
        <f t="shared" si="99"/>
        <v/>
      </c>
      <c r="Q700" s="92">
        <v>2025</v>
      </c>
      <c r="R700" s="93" t="str">
        <f t="shared" si="102"/>
        <v>Não</v>
      </c>
      <c r="S700" s="94">
        <f t="shared" si="103"/>
        <v>0</v>
      </c>
      <c r="T700" s="95">
        <f t="shared" si="104"/>
        <v>0</v>
      </c>
      <c r="U700" s="96"/>
    </row>
    <row r="701" spans="1:21" s="58" customFormat="1" ht="37.5" customHeight="1" x14ac:dyDescent="0.35">
      <c r="A701" s="428" t="s">
        <v>281</v>
      </c>
      <c r="B701" s="310" t="s">
        <v>83</v>
      </c>
      <c r="C701" s="337">
        <v>2029277495</v>
      </c>
      <c r="D701" s="372" t="s">
        <v>512</v>
      </c>
      <c r="E701" s="339"/>
      <c r="F701" s="2" t="str">
        <f t="shared" si="100"/>
        <v>P54-PPGM-CAM-2029277495-SS-107/2025</v>
      </c>
      <c r="G701" s="79" t="s">
        <v>774</v>
      </c>
      <c r="H701" s="80" t="s">
        <v>775</v>
      </c>
      <c r="I701" s="340">
        <v>146.30000000000001</v>
      </c>
      <c r="J701" s="81">
        <f t="shared" si="101"/>
        <v>0.14630000000000001</v>
      </c>
      <c r="K701" s="82">
        <v>1</v>
      </c>
      <c r="L701" s="91" t="s">
        <v>1053</v>
      </c>
      <c r="M701" s="490">
        <v>45852</v>
      </c>
      <c r="N701" s="92">
        <v>29</v>
      </c>
      <c r="O701" s="331">
        <v>45811</v>
      </c>
      <c r="P701" s="83">
        <f t="shared" si="99"/>
        <v>23</v>
      </c>
      <c r="Q701" s="83">
        <v>2025</v>
      </c>
      <c r="R701" s="39" t="str">
        <f t="shared" si="102"/>
        <v>Sim</v>
      </c>
      <c r="S701" s="84">
        <f t="shared" si="103"/>
        <v>0.14630000000000001</v>
      </c>
      <c r="T701" s="85">
        <f t="shared" si="104"/>
        <v>1</v>
      </c>
      <c r="U701" s="86" t="s">
        <v>776</v>
      </c>
    </row>
    <row r="702" spans="1:21" s="58" customFormat="1" ht="37.5" customHeight="1" x14ac:dyDescent="0.35">
      <c r="A702" s="428" t="s">
        <v>281</v>
      </c>
      <c r="B702" s="310" t="s">
        <v>83</v>
      </c>
      <c r="C702" s="337">
        <v>2029269548</v>
      </c>
      <c r="D702" s="372" t="s">
        <v>517</v>
      </c>
      <c r="E702" s="339"/>
      <c r="F702" s="2" t="str">
        <f t="shared" si="100"/>
        <v>P54-PPGM-CAM-2029269548-SS-105/2025</v>
      </c>
      <c r="G702" s="79" t="s">
        <v>774</v>
      </c>
      <c r="H702" s="80" t="s">
        <v>775</v>
      </c>
      <c r="I702" s="340">
        <v>458</v>
      </c>
      <c r="J702" s="81">
        <f t="shared" si="101"/>
        <v>0.45800000000000002</v>
      </c>
      <c r="K702" s="82">
        <v>1</v>
      </c>
      <c r="L702" s="82" t="s">
        <v>1053</v>
      </c>
      <c r="M702" s="481">
        <v>45852</v>
      </c>
      <c r="N702" s="83">
        <v>29</v>
      </c>
      <c r="O702" s="331"/>
      <c r="P702" s="83" t="str">
        <f t="shared" si="99"/>
        <v/>
      </c>
      <c r="Q702" s="83">
        <v>2025</v>
      </c>
      <c r="R702" s="39" t="str">
        <f t="shared" si="102"/>
        <v>Não</v>
      </c>
      <c r="S702" s="84">
        <f t="shared" si="103"/>
        <v>0</v>
      </c>
      <c r="T702" s="85">
        <f t="shared" si="104"/>
        <v>0</v>
      </c>
      <c r="U702" s="86"/>
    </row>
    <row r="703" spans="1:21" s="58" customFormat="1" ht="37.5" customHeight="1" x14ac:dyDescent="0.35">
      <c r="A703" s="428" t="s">
        <v>880</v>
      </c>
      <c r="B703" s="310" t="s">
        <v>947</v>
      </c>
      <c r="C703" s="337">
        <v>2027010283</v>
      </c>
      <c r="D703" s="372" t="s">
        <v>962</v>
      </c>
      <c r="E703" s="339" t="s">
        <v>963</v>
      </c>
      <c r="F703" s="2" t="str">
        <f t="shared" si="100"/>
        <v>P52-PPGM-ACOM-2027010283-SS-0211P/2025</v>
      </c>
      <c r="G703" s="79" t="s">
        <v>774</v>
      </c>
      <c r="H703" s="80" t="s">
        <v>775</v>
      </c>
      <c r="I703" s="340">
        <v>710.65599999999995</v>
      </c>
      <c r="J703" s="81">
        <f t="shared" si="101"/>
        <v>0.71065599999999995</v>
      </c>
      <c r="K703" s="82">
        <v>1</v>
      </c>
      <c r="L703" s="91" t="s">
        <v>1053</v>
      </c>
      <c r="M703" s="490">
        <v>45852</v>
      </c>
      <c r="N703" s="92">
        <v>29</v>
      </c>
      <c r="O703" s="331">
        <v>45802</v>
      </c>
      <c r="P703" s="83">
        <f t="shared" si="99"/>
        <v>21</v>
      </c>
      <c r="Q703" s="83">
        <v>2025</v>
      </c>
      <c r="R703" s="39" t="str">
        <f t="shared" si="102"/>
        <v>Sim</v>
      </c>
      <c r="S703" s="84">
        <f t="shared" si="103"/>
        <v>0.71065599999999995</v>
      </c>
      <c r="T703" s="85">
        <f t="shared" si="104"/>
        <v>1</v>
      </c>
      <c r="U703" s="86" t="s">
        <v>776</v>
      </c>
    </row>
    <row r="704" spans="1:21" s="58" customFormat="1" ht="37.5" customHeight="1" x14ac:dyDescent="0.35">
      <c r="A704" s="428" t="s">
        <v>880</v>
      </c>
      <c r="B704" s="310" t="s">
        <v>947</v>
      </c>
      <c r="C704" s="337">
        <v>2026428916</v>
      </c>
      <c r="D704" s="372" t="s">
        <v>965</v>
      </c>
      <c r="E704" s="339" t="s">
        <v>966</v>
      </c>
      <c r="F704" s="87" t="str">
        <f t="shared" si="100"/>
        <v>P52-PPGM-ACOM-2026428916-SS-1599P/2024</v>
      </c>
      <c r="G704" s="88" t="s">
        <v>774</v>
      </c>
      <c r="H704" s="89" t="s">
        <v>775</v>
      </c>
      <c r="I704" s="340">
        <v>25.97</v>
      </c>
      <c r="J704" s="90">
        <f t="shared" si="101"/>
        <v>2.597E-2</v>
      </c>
      <c r="K704" s="91">
        <v>1</v>
      </c>
      <c r="L704" s="82" t="s">
        <v>1053</v>
      </c>
      <c r="M704" s="481">
        <v>45852</v>
      </c>
      <c r="N704" s="83">
        <v>29</v>
      </c>
      <c r="O704" s="331">
        <v>45809</v>
      </c>
      <c r="P704" s="83">
        <f t="shared" si="99"/>
        <v>22</v>
      </c>
      <c r="Q704" s="92">
        <v>2025</v>
      </c>
      <c r="R704" s="93" t="str">
        <f t="shared" si="102"/>
        <v>Sim</v>
      </c>
      <c r="S704" s="94">
        <f t="shared" si="103"/>
        <v>2.597E-2</v>
      </c>
      <c r="T704" s="95">
        <f t="shared" si="104"/>
        <v>1</v>
      </c>
      <c r="U704" s="86" t="s">
        <v>776</v>
      </c>
    </row>
    <row r="705" spans="1:21" s="58" customFormat="1" ht="37.5" customHeight="1" x14ac:dyDescent="0.35">
      <c r="A705" s="428" t="s">
        <v>880</v>
      </c>
      <c r="B705" s="310" t="s">
        <v>947</v>
      </c>
      <c r="C705" s="337">
        <v>2027010283</v>
      </c>
      <c r="D705" s="372" t="s">
        <v>962</v>
      </c>
      <c r="E705" s="339" t="s">
        <v>972</v>
      </c>
      <c r="F705" s="2" t="str">
        <f t="shared" si="100"/>
        <v>P52-PPGM-ACOM-2027010283-SS-0211P/2025</v>
      </c>
      <c r="G705" s="79" t="s">
        <v>774</v>
      </c>
      <c r="H705" s="80" t="s">
        <v>775</v>
      </c>
      <c r="I705" s="340">
        <v>650.649</v>
      </c>
      <c r="J705" s="81">
        <f t="shared" si="101"/>
        <v>0.65064900000000003</v>
      </c>
      <c r="K705" s="82">
        <v>1</v>
      </c>
      <c r="L705" s="91" t="s">
        <v>1053</v>
      </c>
      <c r="M705" s="490">
        <v>45852</v>
      </c>
      <c r="N705" s="92">
        <v>29</v>
      </c>
      <c r="O705" s="331">
        <v>45809</v>
      </c>
      <c r="P705" s="83">
        <f t="shared" si="99"/>
        <v>22</v>
      </c>
      <c r="Q705" s="83">
        <v>2025</v>
      </c>
      <c r="R705" s="39" t="str">
        <f t="shared" si="102"/>
        <v>Sim</v>
      </c>
      <c r="S705" s="84">
        <f t="shared" si="103"/>
        <v>0.65064900000000003</v>
      </c>
      <c r="T705" s="85">
        <f t="shared" si="104"/>
        <v>1</v>
      </c>
      <c r="U705" s="86" t="s">
        <v>776</v>
      </c>
    </row>
    <row r="706" spans="1:21" s="58" customFormat="1" ht="37.5" customHeight="1" x14ac:dyDescent="0.35">
      <c r="A706" s="428" t="s">
        <v>81</v>
      </c>
      <c r="B706" s="310" t="s">
        <v>1011</v>
      </c>
      <c r="C706" s="337" t="s">
        <v>1003</v>
      </c>
      <c r="D706" s="372" t="s">
        <v>982</v>
      </c>
      <c r="E706" s="339" t="s">
        <v>1047</v>
      </c>
      <c r="F706" s="87" t="str">
        <f t="shared" si="100"/>
        <v>P31-PPGMII-P31-CAM-[2030093491]-SS-311/2025</v>
      </c>
      <c r="G706" s="88" t="s">
        <v>774</v>
      </c>
      <c r="H706" s="89" t="s">
        <v>775</v>
      </c>
      <c r="I706" s="340">
        <v>5.34</v>
      </c>
      <c r="J706" s="90">
        <f t="shared" si="101"/>
        <v>5.3400000000000001E-3</v>
      </c>
      <c r="K706" s="91">
        <v>1</v>
      </c>
      <c r="L706" s="82" t="s">
        <v>1053</v>
      </c>
      <c r="M706" s="15">
        <v>45854</v>
      </c>
      <c r="N706" s="83">
        <v>29</v>
      </c>
      <c r="O706" s="331">
        <v>45811</v>
      </c>
      <c r="P706" s="83">
        <f t="shared" si="99"/>
        <v>23</v>
      </c>
      <c r="Q706" s="92">
        <v>2025</v>
      </c>
      <c r="R706" s="93" t="str">
        <f t="shared" si="102"/>
        <v>Sim</v>
      </c>
      <c r="S706" s="94">
        <f t="shared" si="103"/>
        <v>5.3400000000000001E-3</v>
      </c>
      <c r="T706" s="95">
        <f t="shared" si="104"/>
        <v>1</v>
      </c>
      <c r="U706" s="86" t="s">
        <v>776</v>
      </c>
    </row>
    <row r="707" spans="1:21" s="58" customFormat="1" ht="37.5" customHeight="1" x14ac:dyDescent="0.35">
      <c r="A707" s="428" t="s">
        <v>81</v>
      </c>
      <c r="B707" s="310" t="s">
        <v>1011</v>
      </c>
      <c r="C707" s="337" t="s">
        <v>1004</v>
      </c>
      <c r="D707" s="372" t="s">
        <v>983</v>
      </c>
      <c r="E707" s="339" t="s">
        <v>1046</v>
      </c>
      <c r="F707" s="2" t="str">
        <f t="shared" si="100"/>
        <v>P31-PPGMII-P31-CAM-[2030091903]-SS-312/2025</v>
      </c>
      <c r="G707" s="79" t="s">
        <v>774</v>
      </c>
      <c r="H707" s="80" t="s">
        <v>775</v>
      </c>
      <c r="I707" s="340">
        <v>12.382</v>
      </c>
      <c r="J707" s="81">
        <f t="shared" si="101"/>
        <v>1.2381999999999999E-2</v>
      </c>
      <c r="K707" s="82">
        <v>1</v>
      </c>
      <c r="L707" s="91" t="s">
        <v>1053</v>
      </c>
      <c r="M707" s="160">
        <v>45854</v>
      </c>
      <c r="N707" s="92">
        <v>29</v>
      </c>
      <c r="O707" s="331">
        <v>45810</v>
      </c>
      <c r="P707" s="83">
        <f t="shared" si="99"/>
        <v>23</v>
      </c>
      <c r="Q707" s="83">
        <v>2025</v>
      </c>
      <c r="R707" s="39" t="str">
        <f t="shared" si="102"/>
        <v>Sim</v>
      </c>
      <c r="S707" s="84">
        <f t="shared" si="103"/>
        <v>1.2381999999999999E-2</v>
      </c>
      <c r="T707" s="85">
        <f t="shared" si="104"/>
        <v>1</v>
      </c>
      <c r="U707" s="86" t="s">
        <v>776</v>
      </c>
    </row>
    <row r="708" spans="1:21" s="58" customFormat="1" ht="37.5" customHeight="1" x14ac:dyDescent="0.35">
      <c r="A708" s="428" t="s">
        <v>81</v>
      </c>
      <c r="B708" s="310" t="s">
        <v>1011</v>
      </c>
      <c r="C708" s="337" t="s">
        <v>1006</v>
      </c>
      <c r="D708" s="372" t="s">
        <v>1049</v>
      </c>
      <c r="E708" s="339" t="s">
        <v>1050</v>
      </c>
      <c r="F708" s="2" t="str">
        <f t="shared" si="100"/>
        <v>P31-PPGMII-P31-CAM-[2028758106]-SS-0158/2025</v>
      </c>
      <c r="G708" s="79" t="s">
        <v>774</v>
      </c>
      <c r="H708" s="80" t="s">
        <v>775</v>
      </c>
      <c r="I708" s="340">
        <v>61.4</v>
      </c>
      <c r="J708" s="81">
        <f t="shared" si="101"/>
        <v>6.1399999999999996E-2</v>
      </c>
      <c r="K708" s="82">
        <v>1</v>
      </c>
      <c r="L708" s="82" t="s">
        <v>1053</v>
      </c>
      <c r="M708" s="481">
        <v>45852</v>
      </c>
      <c r="N708" s="83">
        <v>29</v>
      </c>
      <c r="O708" s="331">
        <v>45804</v>
      </c>
      <c r="P708" s="83">
        <f t="shared" si="99"/>
        <v>22</v>
      </c>
      <c r="Q708" s="83">
        <v>2025</v>
      </c>
      <c r="R708" s="39" t="str">
        <f t="shared" si="102"/>
        <v>Sim</v>
      </c>
      <c r="S708" s="84">
        <f t="shared" si="103"/>
        <v>6.1399999999999996E-2</v>
      </c>
      <c r="T708" s="85">
        <f t="shared" si="104"/>
        <v>1</v>
      </c>
      <c r="U708" s="86" t="s">
        <v>776</v>
      </c>
    </row>
    <row r="709" spans="1:21" s="58" customFormat="1" ht="37.5" customHeight="1" x14ac:dyDescent="0.35">
      <c r="A709" s="428" t="s">
        <v>281</v>
      </c>
      <c r="B709" s="310" t="s">
        <v>83</v>
      </c>
      <c r="C709" s="337">
        <v>2029269549</v>
      </c>
      <c r="D709" s="372" t="s">
        <v>507</v>
      </c>
      <c r="E709" s="339"/>
      <c r="F709" s="87" t="str">
        <f t="shared" si="100"/>
        <v>P54-PPGM-CAM-2029269549-SS-111/2025</v>
      </c>
      <c r="G709" s="97" t="s">
        <v>777</v>
      </c>
      <c r="H709" s="89" t="s">
        <v>778</v>
      </c>
      <c r="I709" s="340">
        <v>342.1</v>
      </c>
      <c r="J709" s="90">
        <f t="shared" si="101"/>
        <v>0.34210000000000002</v>
      </c>
      <c r="K709" s="91">
        <v>0</v>
      </c>
      <c r="L709" s="91" t="s">
        <v>1053</v>
      </c>
      <c r="M709" s="494">
        <v>45853</v>
      </c>
      <c r="N709" s="92">
        <v>29</v>
      </c>
      <c r="O709" s="83"/>
      <c r="P709" s="83"/>
      <c r="Q709" s="92">
        <v>2025</v>
      </c>
      <c r="R709" s="93" t="str">
        <f t="shared" si="102"/>
        <v>Não</v>
      </c>
      <c r="S709" s="94">
        <f t="shared" si="103"/>
        <v>0</v>
      </c>
      <c r="T709" s="95">
        <f t="shared" si="104"/>
        <v>0</v>
      </c>
      <c r="U709" s="96"/>
    </row>
    <row r="710" spans="1:21" s="58" customFormat="1" ht="37.5" customHeight="1" x14ac:dyDescent="0.35">
      <c r="A710" s="428" t="s">
        <v>281</v>
      </c>
      <c r="B710" s="310" t="s">
        <v>83</v>
      </c>
      <c r="C710" s="337">
        <v>2029258080</v>
      </c>
      <c r="D710" s="372" t="s">
        <v>509</v>
      </c>
      <c r="E710" s="339" t="s">
        <v>510</v>
      </c>
      <c r="F710" s="2" t="str">
        <f t="shared" si="100"/>
        <v>P54-PPGM-CAM-2029258080-SS-109/2025</v>
      </c>
      <c r="G710" s="98" t="s">
        <v>777</v>
      </c>
      <c r="H710" s="80" t="s">
        <v>778</v>
      </c>
      <c r="I710" s="340">
        <v>188</v>
      </c>
      <c r="J710" s="81">
        <f t="shared" si="101"/>
        <v>0.188</v>
      </c>
      <c r="K710" s="82">
        <v>0</v>
      </c>
      <c r="L710" s="82" t="s">
        <v>1053</v>
      </c>
      <c r="M710" s="24">
        <v>45853</v>
      </c>
      <c r="N710" s="83">
        <v>29</v>
      </c>
      <c r="O710" s="83"/>
      <c r="P710" s="83"/>
      <c r="Q710" s="83">
        <v>2025</v>
      </c>
      <c r="R710" s="39" t="str">
        <f t="shared" si="102"/>
        <v>Não</v>
      </c>
      <c r="S710" s="84">
        <f t="shared" si="103"/>
        <v>0</v>
      </c>
      <c r="T710" s="85">
        <f t="shared" si="104"/>
        <v>0</v>
      </c>
      <c r="U710" s="86"/>
    </row>
    <row r="711" spans="1:21" s="58" customFormat="1" ht="37.5" customHeight="1" x14ac:dyDescent="0.35">
      <c r="A711" s="428" t="s">
        <v>281</v>
      </c>
      <c r="B711" s="310" t="s">
        <v>83</v>
      </c>
      <c r="C711" s="337">
        <v>2029277691</v>
      </c>
      <c r="D711" s="372" t="s">
        <v>515</v>
      </c>
      <c r="E711" s="339" t="s">
        <v>516</v>
      </c>
      <c r="F711" s="87" t="str">
        <f t="shared" si="100"/>
        <v>P54-PPGM-CAM-2029277691-SS-106/2025</v>
      </c>
      <c r="G711" s="97" t="s">
        <v>777</v>
      </c>
      <c r="H711" s="89" t="s">
        <v>778</v>
      </c>
      <c r="I711" s="340">
        <v>1081</v>
      </c>
      <c r="J711" s="90">
        <f t="shared" si="101"/>
        <v>1.081</v>
      </c>
      <c r="K711" s="91">
        <v>0</v>
      </c>
      <c r="L711" s="91" t="s">
        <v>1053</v>
      </c>
      <c r="M711" s="494">
        <v>45853</v>
      </c>
      <c r="N711" s="92">
        <v>29</v>
      </c>
      <c r="O711" s="15"/>
      <c r="P711" s="83" t="str">
        <f>IF(O711="","",WEEKNUM(O711,21))</f>
        <v/>
      </c>
      <c r="Q711" s="92">
        <v>2025</v>
      </c>
      <c r="R711" s="93" t="str">
        <f t="shared" si="102"/>
        <v>Não</v>
      </c>
      <c r="S711" s="94">
        <f t="shared" si="103"/>
        <v>0</v>
      </c>
      <c r="T711" s="95">
        <f t="shared" si="104"/>
        <v>0</v>
      </c>
      <c r="U711" s="96"/>
    </row>
    <row r="712" spans="1:21" s="58" customFormat="1" ht="37.5" customHeight="1" x14ac:dyDescent="0.35">
      <c r="A712" s="428" t="s">
        <v>281</v>
      </c>
      <c r="B712" s="310" t="s">
        <v>83</v>
      </c>
      <c r="C712" s="337">
        <v>2029267538</v>
      </c>
      <c r="D712" s="372" t="s">
        <v>518</v>
      </c>
      <c r="E712" s="339"/>
      <c r="F712" s="2" t="str">
        <f t="shared" si="100"/>
        <v>P54-PPGM-CAM-2029267538-SS-0065/2025</v>
      </c>
      <c r="G712" s="98" t="s">
        <v>777</v>
      </c>
      <c r="H712" s="80" t="s">
        <v>778</v>
      </c>
      <c r="I712" s="340">
        <v>814</v>
      </c>
      <c r="J712" s="81">
        <f t="shared" si="101"/>
        <v>0.81399999999999995</v>
      </c>
      <c r="K712" s="82">
        <v>0</v>
      </c>
      <c r="L712" s="82" t="s">
        <v>1053</v>
      </c>
      <c r="M712" s="24">
        <v>45853</v>
      </c>
      <c r="N712" s="83">
        <v>29</v>
      </c>
      <c r="O712" s="15"/>
      <c r="P712" s="83" t="str">
        <f>IF(O712="","",WEEKNUM(O712,21))</f>
        <v/>
      </c>
      <c r="Q712" s="83">
        <v>2025</v>
      </c>
      <c r="R712" s="39" t="str">
        <f t="shared" si="102"/>
        <v>Não</v>
      </c>
      <c r="S712" s="84">
        <f t="shared" si="103"/>
        <v>0</v>
      </c>
      <c r="T712" s="85">
        <f t="shared" si="104"/>
        <v>0</v>
      </c>
      <c r="U712" s="86"/>
    </row>
    <row r="713" spans="1:21" s="58" customFormat="1" ht="37.5" customHeight="1" x14ac:dyDescent="0.35">
      <c r="A713" s="428" t="s">
        <v>557</v>
      </c>
      <c r="B713" s="310" t="s">
        <v>569</v>
      </c>
      <c r="C713" s="337">
        <v>2023206858</v>
      </c>
      <c r="D713" s="385" t="s">
        <v>570</v>
      </c>
      <c r="E713" s="339" t="s">
        <v>572</v>
      </c>
      <c r="F713" s="87" t="str">
        <f t="shared" si="100"/>
        <v>P62-PPGM-PAR-2023206858-SS-108/2025</v>
      </c>
      <c r="G713" s="97" t="s">
        <v>777</v>
      </c>
      <c r="H713" s="89" t="s">
        <v>778</v>
      </c>
      <c r="I713" s="340">
        <v>175.47399999999999</v>
      </c>
      <c r="J713" s="90">
        <f t="shared" si="101"/>
        <v>0.17547399999999999</v>
      </c>
      <c r="K713" s="91">
        <v>0</v>
      </c>
      <c r="L713" s="91" t="s">
        <v>1053</v>
      </c>
      <c r="M713" s="495">
        <v>45858</v>
      </c>
      <c r="N713" s="92">
        <v>29</v>
      </c>
      <c r="O713" s="15"/>
      <c r="P713" s="83" t="str">
        <f>IF(O713="","",WEEKNUM(O713,21))</f>
        <v/>
      </c>
      <c r="Q713" s="92">
        <v>2025</v>
      </c>
      <c r="R713" s="93" t="str">
        <f t="shared" si="102"/>
        <v>Não</v>
      </c>
      <c r="S713" s="94">
        <f t="shared" si="103"/>
        <v>0</v>
      </c>
      <c r="T713" s="95">
        <f t="shared" si="104"/>
        <v>0</v>
      </c>
      <c r="U713" s="96"/>
    </row>
    <row r="714" spans="1:21" s="58" customFormat="1" ht="37.5" customHeight="1" x14ac:dyDescent="0.35">
      <c r="A714" s="428" t="s">
        <v>557</v>
      </c>
      <c r="B714" s="310" t="s">
        <v>569</v>
      </c>
      <c r="C714" s="337">
        <v>2019009694</v>
      </c>
      <c r="D714" s="385" t="s">
        <v>574</v>
      </c>
      <c r="E714" s="339" t="s">
        <v>576</v>
      </c>
      <c r="F714" s="2" t="str">
        <f t="shared" si="100"/>
        <v>P62-PPGM-PAR-2019009694-SS-117/2025</v>
      </c>
      <c r="G714" s="98" t="s">
        <v>777</v>
      </c>
      <c r="H714" s="80" t="s">
        <v>778</v>
      </c>
      <c r="I714" s="340">
        <v>135.75400000000002</v>
      </c>
      <c r="J714" s="81">
        <f t="shared" si="101"/>
        <v>0.13575400000000001</v>
      </c>
      <c r="K714" s="82">
        <v>0</v>
      </c>
      <c r="L714" s="82" t="s">
        <v>1053</v>
      </c>
      <c r="M714" s="25">
        <v>45858</v>
      </c>
      <c r="N714" s="83">
        <v>29</v>
      </c>
      <c r="O714" s="15"/>
      <c r="P714" s="83" t="str">
        <f>IF(O714="","",WEEKNUM(O714,21))</f>
        <v/>
      </c>
      <c r="Q714" s="83">
        <v>2025</v>
      </c>
      <c r="R714" s="39" t="str">
        <f t="shared" si="102"/>
        <v>Não</v>
      </c>
      <c r="S714" s="84">
        <f t="shared" si="103"/>
        <v>0</v>
      </c>
      <c r="T714" s="85">
        <f t="shared" si="104"/>
        <v>0</v>
      </c>
      <c r="U714" s="86"/>
    </row>
    <row r="715" spans="1:21" s="58" customFormat="1" ht="37.5" customHeight="1" x14ac:dyDescent="0.35">
      <c r="A715" s="428" t="s">
        <v>557</v>
      </c>
      <c r="B715" s="310" t="s">
        <v>569</v>
      </c>
      <c r="C715" s="337">
        <v>2018681350</v>
      </c>
      <c r="D715" s="385" t="s">
        <v>577</v>
      </c>
      <c r="E715" s="339" t="s">
        <v>578</v>
      </c>
      <c r="F715" s="87" t="str">
        <f t="shared" si="100"/>
        <v>P62-PPGM-PAR-2018681350-SS-133/2025</v>
      </c>
      <c r="G715" s="97" t="s">
        <v>777</v>
      </c>
      <c r="H715" s="89" t="s">
        <v>778</v>
      </c>
      <c r="I715" s="340">
        <v>128.94999999999999</v>
      </c>
      <c r="J715" s="90">
        <f t="shared" si="101"/>
        <v>0.12894999999999998</v>
      </c>
      <c r="K715" s="91">
        <v>0</v>
      </c>
      <c r="L715" s="91" t="s">
        <v>1053</v>
      </c>
      <c r="M715" s="495">
        <v>45858</v>
      </c>
      <c r="N715" s="92">
        <v>29</v>
      </c>
      <c r="O715" s="15"/>
      <c r="P715" s="83" t="str">
        <f>IF(O715="","",WEEKNUM(O715,21))</f>
        <v/>
      </c>
      <c r="Q715" s="83">
        <v>2025</v>
      </c>
      <c r="R715" s="39" t="str">
        <f t="shared" si="102"/>
        <v>Não</v>
      </c>
      <c r="S715" s="84">
        <f t="shared" si="103"/>
        <v>0</v>
      </c>
      <c r="T715" s="85">
        <f t="shared" si="104"/>
        <v>0</v>
      </c>
      <c r="U715" s="86"/>
    </row>
    <row r="716" spans="1:21" s="58" customFormat="1" ht="37.5" customHeight="1" x14ac:dyDescent="0.35">
      <c r="A716" s="428" t="s">
        <v>557</v>
      </c>
      <c r="B716" s="310" t="s">
        <v>569</v>
      </c>
      <c r="C716" s="337">
        <v>2026162344</v>
      </c>
      <c r="D716" s="385" t="s">
        <v>579</v>
      </c>
      <c r="E716" s="339" t="s">
        <v>582</v>
      </c>
      <c r="F716" s="87" t="str">
        <f t="shared" si="100"/>
        <v>P62-PPGM-PAR-2026162344-SS-141/2025</v>
      </c>
      <c r="G716" s="97" t="s">
        <v>777</v>
      </c>
      <c r="H716" s="89" t="s">
        <v>778</v>
      </c>
      <c r="I716" s="340">
        <v>11.4</v>
      </c>
      <c r="J716" s="90">
        <f t="shared" si="101"/>
        <v>1.14E-2</v>
      </c>
      <c r="K716" s="91">
        <v>0</v>
      </c>
      <c r="L716" s="82" t="s">
        <v>1053</v>
      </c>
      <c r="M716" s="25">
        <v>45858</v>
      </c>
      <c r="N716" s="83">
        <v>29</v>
      </c>
      <c r="O716" s="83"/>
      <c r="P716" s="83"/>
      <c r="Q716" s="92">
        <v>2025</v>
      </c>
      <c r="R716" s="93" t="str">
        <f t="shared" si="102"/>
        <v>Não</v>
      </c>
      <c r="S716" s="94">
        <f t="shared" si="103"/>
        <v>0</v>
      </c>
      <c r="T716" s="95">
        <f t="shared" si="104"/>
        <v>0</v>
      </c>
      <c r="U716" s="96"/>
    </row>
    <row r="717" spans="1:21" s="58" customFormat="1" ht="37.5" customHeight="1" x14ac:dyDescent="0.35">
      <c r="A717" s="428" t="s">
        <v>557</v>
      </c>
      <c r="B717" s="310" t="s">
        <v>569</v>
      </c>
      <c r="C717" s="337">
        <v>2019633342</v>
      </c>
      <c r="D717" s="385" t="s">
        <v>583</v>
      </c>
      <c r="E717" s="339"/>
      <c r="F717" s="2" t="str">
        <f t="shared" si="100"/>
        <v>P62-PPGM-PAR-2019633342-SS-142/2025</v>
      </c>
      <c r="G717" s="98" t="s">
        <v>777</v>
      </c>
      <c r="H717" s="80" t="s">
        <v>778</v>
      </c>
      <c r="I717" s="340">
        <v>5.6989999999999998</v>
      </c>
      <c r="J717" s="81">
        <f t="shared" si="101"/>
        <v>5.6990000000000001E-3</v>
      </c>
      <c r="K717" s="82">
        <v>0</v>
      </c>
      <c r="L717" s="91" t="s">
        <v>1053</v>
      </c>
      <c r="M717" s="496">
        <v>45858</v>
      </c>
      <c r="N717" s="92">
        <v>29</v>
      </c>
      <c r="O717" s="83"/>
      <c r="P717" s="83"/>
      <c r="Q717" s="83">
        <v>2025</v>
      </c>
      <c r="R717" s="39" t="str">
        <f t="shared" si="102"/>
        <v>Não</v>
      </c>
      <c r="S717" s="84">
        <f t="shared" si="103"/>
        <v>0</v>
      </c>
      <c r="T717" s="85">
        <f t="shared" si="104"/>
        <v>0</v>
      </c>
      <c r="U717" s="86"/>
    </row>
    <row r="718" spans="1:21" s="58" customFormat="1" ht="37.5" customHeight="1" x14ac:dyDescent="0.35">
      <c r="A718" s="428" t="s">
        <v>557</v>
      </c>
      <c r="B718" s="310" t="s">
        <v>569</v>
      </c>
      <c r="C718" s="337">
        <v>2019633355</v>
      </c>
      <c r="D718" s="385" t="s">
        <v>584</v>
      </c>
      <c r="E718" s="339" t="s">
        <v>585</v>
      </c>
      <c r="F718" s="87" t="str">
        <f t="shared" si="100"/>
        <v>P62-PPGM-PAR-2019633355-SS-143/2025</v>
      </c>
      <c r="G718" s="97" t="s">
        <v>777</v>
      </c>
      <c r="H718" s="89" t="s">
        <v>778</v>
      </c>
      <c r="I718" s="340">
        <v>327.28500000000003</v>
      </c>
      <c r="J718" s="90">
        <f t="shared" si="101"/>
        <v>0.32728500000000005</v>
      </c>
      <c r="K718" s="91">
        <v>0</v>
      </c>
      <c r="L718" s="82" t="s">
        <v>1053</v>
      </c>
      <c r="M718" s="407">
        <v>45858</v>
      </c>
      <c r="N718" s="83">
        <v>29</v>
      </c>
      <c r="O718" s="15"/>
      <c r="P718" s="83" t="str">
        <f>IF(O718="","",WEEKNUM(O718,21))</f>
        <v/>
      </c>
      <c r="Q718" s="92">
        <v>2025</v>
      </c>
      <c r="R718" s="93" t="str">
        <f t="shared" si="102"/>
        <v>Não</v>
      </c>
      <c r="S718" s="94">
        <f t="shared" si="103"/>
        <v>0</v>
      </c>
      <c r="T718" s="95">
        <f t="shared" si="104"/>
        <v>0</v>
      </c>
      <c r="U718" s="96"/>
    </row>
    <row r="719" spans="1:21" s="58" customFormat="1" ht="37.5" customHeight="1" x14ac:dyDescent="0.35">
      <c r="A719" s="428" t="s">
        <v>557</v>
      </c>
      <c r="B719" s="310" t="s">
        <v>569</v>
      </c>
      <c r="C719" s="337">
        <v>2018986665</v>
      </c>
      <c r="D719" s="385" t="s">
        <v>591</v>
      </c>
      <c r="E719" s="339" t="s">
        <v>592</v>
      </c>
      <c r="F719" s="2" t="str">
        <f t="shared" si="100"/>
        <v>P62-PPGM-PAR-2018986665-SS-161/2025</v>
      </c>
      <c r="G719" s="98" t="s">
        <v>777</v>
      </c>
      <c r="H719" s="80" t="s">
        <v>778</v>
      </c>
      <c r="I719" s="340">
        <v>14.08</v>
      </c>
      <c r="J719" s="81">
        <f t="shared" si="101"/>
        <v>1.4080000000000001E-2</v>
      </c>
      <c r="K719" s="82">
        <v>0</v>
      </c>
      <c r="L719" s="91" t="s">
        <v>1053</v>
      </c>
      <c r="M719" s="496">
        <v>45858</v>
      </c>
      <c r="N719" s="92">
        <v>29</v>
      </c>
      <c r="O719" s="15"/>
      <c r="P719" s="83" t="str">
        <f>IF(O719="","",WEEKNUM(O719,21))</f>
        <v/>
      </c>
      <c r="Q719" s="83">
        <v>2025</v>
      </c>
      <c r="R719" s="39" t="str">
        <f t="shared" si="102"/>
        <v>Não</v>
      </c>
      <c r="S719" s="84">
        <f t="shared" si="103"/>
        <v>0</v>
      </c>
      <c r="T719" s="85">
        <f t="shared" si="104"/>
        <v>0</v>
      </c>
      <c r="U719" s="86"/>
    </row>
    <row r="720" spans="1:21" s="58" customFormat="1" ht="37.5" customHeight="1" x14ac:dyDescent="0.35">
      <c r="A720" s="428" t="s">
        <v>557</v>
      </c>
      <c r="B720" s="310" t="s">
        <v>569</v>
      </c>
      <c r="C720" s="337">
        <v>2019633288</v>
      </c>
      <c r="D720" s="385" t="s">
        <v>593</v>
      </c>
      <c r="E720" s="339" t="s">
        <v>594</v>
      </c>
      <c r="F720" s="87" t="str">
        <f t="shared" si="100"/>
        <v>P62-PPGM-PAR-2019633288-SS-173/2025</v>
      </c>
      <c r="G720" s="97" t="s">
        <v>777</v>
      </c>
      <c r="H720" s="89" t="s">
        <v>778</v>
      </c>
      <c r="I720" s="340">
        <v>2.72</v>
      </c>
      <c r="J720" s="90">
        <f t="shared" si="101"/>
        <v>2.7200000000000002E-3</v>
      </c>
      <c r="K720" s="91">
        <v>0</v>
      </c>
      <c r="L720" s="82" t="s">
        <v>1053</v>
      </c>
      <c r="M720" s="407">
        <v>45858</v>
      </c>
      <c r="N720" s="83">
        <v>29</v>
      </c>
      <c r="O720" s="15"/>
      <c r="P720" s="83" t="str">
        <f>IF(O720="","",WEEKNUM(O720,21))</f>
        <v/>
      </c>
      <c r="Q720" s="92">
        <v>2025</v>
      </c>
      <c r="R720" s="93" t="str">
        <f t="shared" si="102"/>
        <v>Não</v>
      </c>
      <c r="S720" s="94">
        <f t="shared" si="103"/>
        <v>0</v>
      </c>
      <c r="T720" s="95">
        <f t="shared" si="104"/>
        <v>0</v>
      </c>
      <c r="U720" s="96"/>
    </row>
    <row r="721" spans="1:21" s="58" customFormat="1" ht="37.5" customHeight="1" x14ac:dyDescent="0.35">
      <c r="A721" s="428" t="s">
        <v>557</v>
      </c>
      <c r="B721" s="310" t="s">
        <v>569</v>
      </c>
      <c r="C721" s="337">
        <v>2028208601</v>
      </c>
      <c r="D721" s="385" t="s">
        <v>596</v>
      </c>
      <c r="E721" s="339" t="s">
        <v>598</v>
      </c>
      <c r="F721" s="2" t="str">
        <f t="shared" si="100"/>
        <v>P62-PPGM-PAR-2028208601-SS-201/2025</v>
      </c>
      <c r="G721" s="98" t="s">
        <v>777</v>
      </c>
      <c r="H721" s="80" t="s">
        <v>778</v>
      </c>
      <c r="I721" s="340">
        <v>39.872999999999998</v>
      </c>
      <c r="J721" s="81">
        <f t="shared" si="101"/>
        <v>3.9872999999999999E-2</v>
      </c>
      <c r="K721" s="82">
        <v>0</v>
      </c>
      <c r="L721" s="91" t="s">
        <v>1053</v>
      </c>
      <c r="M721" s="496">
        <v>45858</v>
      </c>
      <c r="N721" s="92">
        <v>29</v>
      </c>
      <c r="O721" s="15"/>
      <c r="P721" s="83" t="str">
        <f>IF(O721="","",WEEKNUM(O721,21))</f>
        <v/>
      </c>
      <c r="Q721" s="104">
        <v>2025</v>
      </c>
      <c r="R721" s="105" t="str">
        <f t="shared" si="102"/>
        <v>Não</v>
      </c>
      <c r="S721" s="106">
        <f t="shared" si="103"/>
        <v>0</v>
      </c>
      <c r="T721" s="107">
        <f t="shared" si="104"/>
        <v>0</v>
      </c>
      <c r="U721" s="108"/>
    </row>
    <row r="722" spans="1:21" s="58" customFormat="1" ht="37.5" customHeight="1" x14ac:dyDescent="0.35">
      <c r="A722" s="428" t="s">
        <v>557</v>
      </c>
      <c r="B722" s="310" t="s">
        <v>569</v>
      </c>
      <c r="C722" s="337">
        <v>2024236444</v>
      </c>
      <c r="D722" s="385" t="s">
        <v>605</v>
      </c>
      <c r="E722" s="339" t="s">
        <v>606</v>
      </c>
      <c r="F722" s="87" t="str">
        <f t="shared" si="100"/>
        <v>P62-PPGM-PAR-2024236444-SS-207/2025</v>
      </c>
      <c r="G722" s="97" t="s">
        <v>777</v>
      </c>
      <c r="H722" s="89" t="s">
        <v>778</v>
      </c>
      <c r="I722" s="340">
        <v>182.56</v>
      </c>
      <c r="J722" s="90">
        <f t="shared" si="101"/>
        <v>0.18256</v>
      </c>
      <c r="K722" s="91">
        <v>0</v>
      </c>
      <c r="L722" s="82" t="s">
        <v>1053</v>
      </c>
      <c r="M722" s="407">
        <v>45858</v>
      </c>
      <c r="N722" s="83">
        <v>29</v>
      </c>
      <c r="O722" s="15"/>
      <c r="P722" s="83" t="str">
        <f>IF(O722="","",WEEKNUM(O722,21))</f>
        <v/>
      </c>
      <c r="Q722" s="92">
        <v>2025</v>
      </c>
      <c r="R722" s="93" t="str">
        <f t="shared" si="102"/>
        <v>Não</v>
      </c>
      <c r="S722" s="94">
        <f t="shared" si="103"/>
        <v>0</v>
      </c>
      <c r="T722" s="95">
        <f t="shared" si="104"/>
        <v>0</v>
      </c>
      <c r="U722" s="96"/>
    </row>
    <row r="723" spans="1:21" s="58" customFormat="1" ht="37.5" customHeight="1" x14ac:dyDescent="0.35">
      <c r="A723" s="428" t="s">
        <v>557</v>
      </c>
      <c r="B723" s="310" t="s">
        <v>569</v>
      </c>
      <c r="C723" s="337">
        <v>2027078500</v>
      </c>
      <c r="D723" s="385" t="s">
        <v>632</v>
      </c>
      <c r="E723" s="339"/>
      <c r="F723" s="87" t="str">
        <f t="shared" si="100"/>
        <v>P62-PPGM-PAR-2027078500-SS-261/2025</v>
      </c>
      <c r="G723" s="97" t="s">
        <v>777</v>
      </c>
      <c r="H723" s="89" t="s">
        <v>778</v>
      </c>
      <c r="I723" s="340">
        <v>260.72399999999999</v>
      </c>
      <c r="J723" s="90">
        <f t="shared" si="101"/>
        <v>0.26072400000000001</v>
      </c>
      <c r="K723" s="91">
        <v>0</v>
      </c>
      <c r="L723" s="91" t="s">
        <v>1053</v>
      </c>
      <c r="M723" s="163">
        <v>45858</v>
      </c>
      <c r="N723" s="92">
        <v>29</v>
      </c>
      <c r="O723" s="83"/>
      <c r="P723" s="83"/>
      <c r="Q723" s="92">
        <v>2025</v>
      </c>
      <c r="R723" s="93" t="str">
        <f t="shared" si="102"/>
        <v>Não</v>
      </c>
      <c r="S723" s="94">
        <f t="shared" si="103"/>
        <v>0</v>
      </c>
      <c r="T723" s="95">
        <f t="shared" si="104"/>
        <v>0</v>
      </c>
      <c r="U723" s="96"/>
    </row>
    <row r="724" spans="1:21" s="58" customFormat="1" ht="37.5" customHeight="1" x14ac:dyDescent="0.35">
      <c r="A724" s="428" t="s">
        <v>557</v>
      </c>
      <c r="B724" s="310" t="s">
        <v>569</v>
      </c>
      <c r="C724" s="337">
        <v>2027742441</v>
      </c>
      <c r="D724" s="385" t="s">
        <v>637</v>
      </c>
      <c r="E724" s="339"/>
      <c r="F724" s="2" t="str">
        <f t="shared" si="100"/>
        <v>P62-PPGM-PAR-2027742441-SS-309/2025</v>
      </c>
      <c r="G724" s="98" t="s">
        <v>777</v>
      </c>
      <c r="H724" s="80" t="s">
        <v>778</v>
      </c>
      <c r="I724" s="340">
        <v>27.84</v>
      </c>
      <c r="J724" s="81">
        <f t="shared" si="101"/>
        <v>2.784E-2</v>
      </c>
      <c r="K724" s="82">
        <v>0</v>
      </c>
      <c r="L724" s="82" t="s">
        <v>1053</v>
      </c>
      <c r="M724" s="14">
        <v>45858</v>
      </c>
      <c r="N724" s="83">
        <v>29</v>
      </c>
      <c r="O724" s="83"/>
      <c r="P724" s="83"/>
      <c r="Q724" s="83">
        <v>2025</v>
      </c>
      <c r="R724" s="39" t="str">
        <f t="shared" si="102"/>
        <v>Não</v>
      </c>
      <c r="S724" s="84">
        <f t="shared" si="103"/>
        <v>0</v>
      </c>
      <c r="T724" s="85">
        <f t="shared" si="104"/>
        <v>0</v>
      </c>
      <c r="U724" s="86"/>
    </row>
    <row r="725" spans="1:21" s="58" customFormat="1" ht="37.5" customHeight="1" x14ac:dyDescent="0.35">
      <c r="A725" s="428" t="s">
        <v>557</v>
      </c>
      <c r="B725" s="310" t="s">
        <v>569</v>
      </c>
      <c r="C725" s="337">
        <v>2027715567</v>
      </c>
      <c r="D725" s="385" t="s">
        <v>654</v>
      </c>
      <c r="E725" s="339" t="s">
        <v>655</v>
      </c>
      <c r="F725" s="87" t="str">
        <f t="shared" si="100"/>
        <v>P62-PPGM-PAR-2027715567-SS-333/2025</v>
      </c>
      <c r="G725" s="97" t="s">
        <v>777</v>
      </c>
      <c r="H725" s="89" t="s">
        <v>778</v>
      </c>
      <c r="I725" s="340">
        <v>156.06899999999999</v>
      </c>
      <c r="J725" s="90">
        <f t="shared" si="101"/>
        <v>0.15606899999999999</v>
      </c>
      <c r="K725" s="91">
        <v>0</v>
      </c>
      <c r="L725" s="91" t="s">
        <v>1053</v>
      </c>
      <c r="M725" s="163">
        <v>45858</v>
      </c>
      <c r="N725" s="92">
        <v>29</v>
      </c>
      <c r="O725" s="15"/>
      <c r="P725" s="83" t="str">
        <f>IF(O725="","",WEEKNUM(O725,21))</f>
        <v/>
      </c>
      <c r="Q725" s="92">
        <v>2025</v>
      </c>
      <c r="R725" s="93" t="str">
        <f t="shared" si="102"/>
        <v>Não</v>
      </c>
      <c r="S725" s="94">
        <f t="shared" si="103"/>
        <v>0</v>
      </c>
      <c r="T725" s="95">
        <f t="shared" si="104"/>
        <v>0</v>
      </c>
      <c r="U725" s="96"/>
    </row>
    <row r="726" spans="1:21" s="58" customFormat="1" ht="37.5" customHeight="1" x14ac:dyDescent="0.35">
      <c r="A726" s="428" t="s">
        <v>557</v>
      </c>
      <c r="B726" s="310" t="s">
        <v>569</v>
      </c>
      <c r="C726" s="337">
        <v>2027104450</v>
      </c>
      <c r="D726" s="385" t="s">
        <v>656</v>
      </c>
      <c r="E726" s="339"/>
      <c r="F726" s="2" t="str">
        <f t="shared" si="100"/>
        <v>P62-PPGM-PAR-2027104450-SS-334/2025</v>
      </c>
      <c r="G726" s="98" t="s">
        <v>777</v>
      </c>
      <c r="H726" s="80" t="s">
        <v>778</v>
      </c>
      <c r="I726" s="340">
        <v>32.54</v>
      </c>
      <c r="J726" s="81">
        <f t="shared" si="101"/>
        <v>3.2539999999999999E-2</v>
      </c>
      <c r="K726" s="82">
        <v>0</v>
      </c>
      <c r="L726" s="82" t="s">
        <v>1053</v>
      </c>
      <c r="M726" s="14">
        <v>45858</v>
      </c>
      <c r="N726" s="83">
        <v>29</v>
      </c>
      <c r="O726" s="15"/>
      <c r="P726" s="83" t="str">
        <f>IF(O726="","",WEEKNUM(O726,21))</f>
        <v/>
      </c>
      <c r="Q726" s="83">
        <v>2025</v>
      </c>
      <c r="R726" s="39" t="str">
        <f t="shared" si="102"/>
        <v>Não</v>
      </c>
      <c r="S726" s="84">
        <f t="shared" si="103"/>
        <v>0</v>
      </c>
      <c r="T726" s="85">
        <f t="shared" si="104"/>
        <v>0</v>
      </c>
      <c r="U726" s="86"/>
    </row>
    <row r="727" spans="1:21" s="58" customFormat="1" ht="37.5" customHeight="1" x14ac:dyDescent="0.35">
      <c r="A727" s="428" t="s">
        <v>557</v>
      </c>
      <c r="B727" s="310" t="s">
        <v>569</v>
      </c>
      <c r="C727" s="337">
        <v>2027979433</v>
      </c>
      <c r="D727" s="385" t="s">
        <v>660</v>
      </c>
      <c r="E727" s="339" t="s">
        <v>661</v>
      </c>
      <c r="F727" s="87" t="str">
        <f t="shared" si="100"/>
        <v>P62-PPGM-PAR-2027979433-SS-348/2025</v>
      </c>
      <c r="G727" s="97" t="s">
        <v>777</v>
      </c>
      <c r="H727" s="89" t="s">
        <v>778</v>
      </c>
      <c r="I727" s="340">
        <v>1.6</v>
      </c>
      <c r="J727" s="90">
        <f t="shared" si="101"/>
        <v>1.6000000000000001E-3</v>
      </c>
      <c r="K727" s="91">
        <v>0</v>
      </c>
      <c r="L727" s="91" t="s">
        <v>1053</v>
      </c>
      <c r="M727" s="163">
        <v>45858</v>
      </c>
      <c r="N727" s="92">
        <v>29</v>
      </c>
      <c r="O727" s="15"/>
      <c r="P727" s="83" t="str">
        <f>IF(O727="","",WEEKNUM(O727,21))</f>
        <v/>
      </c>
      <c r="Q727" s="92">
        <v>2025</v>
      </c>
      <c r="R727" s="93" t="str">
        <f t="shared" si="102"/>
        <v>Não</v>
      </c>
      <c r="S727" s="94">
        <f t="shared" si="103"/>
        <v>0</v>
      </c>
      <c r="T727" s="95">
        <f t="shared" si="104"/>
        <v>0</v>
      </c>
      <c r="U727" s="96"/>
    </row>
    <row r="728" spans="1:21" s="58" customFormat="1" ht="37.5" customHeight="1" x14ac:dyDescent="0.35">
      <c r="A728" s="428" t="s">
        <v>557</v>
      </c>
      <c r="B728" s="310" t="s">
        <v>569</v>
      </c>
      <c r="C728" s="337">
        <v>2027715567</v>
      </c>
      <c r="D728" s="385" t="s">
        <v>669</v>
      </c>
      <c r="E728" s="339" t="s">
        <v>670</v>
      </c>
      <c r="F728" s="2" t="str">
        <f t="shared" si="100"/>
        <v>P62-PPGM-PAR-2027715567-SS-352/2025</v>
      </c>
      <c r="G728" s="98" t="s">
        <v>777</v>
      </c>
      <c r="H728" s="80" t="s">
        <v>778</v>
      </c>
      <c r="I728" s="340">
        <v>342.66899999999998</v>
      </c>
      <c r="J728" s="81">
        <f t="shared" si="101"/>
        <v>0.342669</v>
      </c>
      <c r="K728" s="82">
        <v>0</v>
      </c>
      <c r="L728" s="82" t="s">
        <v>1053</v>
      </c>
      <c r="M728" s="14">
        <v>45858</v>
      </c>
      <c r="N728" s="83">
        <v>29</v>
      </c>
      <c r="O728" s="15"/>
      <c r="P728" s="83" t="str">
        <f>IF(O728="","",WEEKNUM(O728,21))</f>
        <v/>
      </c>
      <c r="Q728" s="104">
        <v>2025</v>
      </c>
      <c r="R728" s="105" t="str">
        <f t="shared" si="102"/>
        <v>Não</v>
      </c>
      <c r="S728" s="106">
        <f t="shared" si="103"/>
        <v>0</v>
      </c>
      <c r="T728" s="107">
        <f t="shared" si="104"/>
        <v>0</v>
      </c>
      <c r="U728" s="108"/>
    </row>
    <row r="729" spans="1:21" s="58" customFormat="1" ht="37.5" customHeight="1" x14ac:dyDescent="0.35">
      <c r="A729" s="428" t="s">
        <v>557</v>
      </c>
      <c r="B729" s="310" t="s">
        <v>569</v>
      </c>
      <c r="C729" s="337">
        <v>2027786853</v>
      </c>
      <c r="D729" s="385" t="s">
        <v>673</v>
      </c>
      <c r="E729" s="339"/>
      <c r="F729" s="87" t="str">
        <f t="shared" si="100"/>
        <v>P62-PPGM-PAR-2027786853-SS-365/2025</v>
      </c>
      <c r="G729" s="97" t="s">
        <v>777</v>
      </c>
      <c r="H729" s="89" t="s">
        <v>778</v>
      </c>
      <c r="I729" s="340">
        <v>65.566000000000003</v>
      </c>
      <c r="J729" s="90">
        <f t="shared" si="101"/>
        <v>6.5565999999999999E-2</v>
      </c>
      <c r="K729" s="91">
        <v>0</v>
      </c>
      <c r="L729" s="91" t="s">
        <v>1053</v>
      </c>
      <c r="M729" s="163">
        <v>45858</v>
      </c>
      <c r="N729" s="92">
        <v>29</v>
      </c>
      <c r="O729" s="15"/>
      <c r="P729" s="83" t="str">
        <f>IF(O729="","",WEEKNUM(O729,21))</f>
        <v/>
      </c>
      <c r="Q729" s="92">
        <v>2025</v>
      </c>
      <c r="R729" s="93" t="str">
        <f t="shared" si="102"/>
        <v>Não</v>
      </c>
      <c r="S729" s="94">
        <f t="shared" si="103"/>
        <v>0</v>
      </c>
      <c r="T729" s="95">
        <f t="shared" si="104"/>
        <v>0</v>
      </c>
      <c r="U729" s="96"/>
    </row>
    <row r="730" spans="1:21" s="58" customFormat="1" ht="37.5" customHeight="1" x14ac:dyDescent="0.35">
      <c r="A730" s="428" t="s">
        <v>557</v>
      </c>
      <c r="B730" s="310" t="s">
        <v>569</v>
      </c>
      <c r="C730" s="337">
        <v>2026076078</v>
      </c>
      <c r="D730" s="385" t="s">
        <v>678</v>
      </c>
      <c r="E730" s="339"/>
      <c r="F730" s="87" t="str">
        <f t="shared" si="100"/>
        <v>P62-PPGM-PAR-2026076078-SS-1354/2024</v>
      </c>
      <c r="G730" s="97" t="s">
        <v>777</v>
      </c>
      <c r="H730" s="89" t="s">
        <v>778</v>
      </c>
      <c r="I730" s="340">
        <v>425.78</v>
      </c>
      <c r="J730" s="90">
        <f t="shared" si="101"/>
        <v>0.42577999999999999</v>
      </c>
      <c r="K730" s="91">
        <v>0</v>
      </c>
      <c r="L730" s="82" t="s">
        <v>1053</v>
      </c>
      <c r="M730" s="14">
        <v>45858</v>
      </c>
      <c r="N730" s="83">
        <v>29</v>
      </c>
      <c r="O730" s="83"/>
      <c r="P730" s="83"/>
      <c r="Q730" s="92">
        <v>2025</v>
      </c>
      <c r="R730" s="93" t="str">
        <f t="shared" si="102"/>
        <v>Não</v>
      </c>
      <c r="S730" s="94">
        <f t="shared" si="103"/>
        <v>0</v>
      </c>
      <c r="T730" s="95">
        <f t="shared" si="104"/>
        <v>0</v>
      </c>
      <c r="U730" s="96"/>
    </row>
    <row r="731" spans="1:21" s="58" customFormat="1" ht="37.5" customHeight="1" x14ac:dyDescent="0.35">
      <c r="A731" s="428" t="s">
        <v>557</v>
      </c>
      <c r="B731" s="310" t="s">
        <v>569</v>
      </c>
      <c r="C731" s="337">
        <v>2029625222</v>
      </c>
      <c r="D731" s="385" t="s">
        <v>682</v>
      </c>
      <c r="E731" s="339"/>
      <c r="F731" s="2" t="str">
        <f t="shared" si="100"/>
        <v>P62-PPGM-PAR-2029625222-SS-818/2024</v>
      </c>
      <c r="G731" s="98" t="s">
        <v>777</v>
      </c>
      <c r="H731" s="80" t="s">
        <v>778</v>
      </c>
      <c r="I731" s="340">
        <v>527.89</v>
      </c>
      <c r="J731" s="81">
        <f t="shared" si="101"/>
        <v>0.52788999999999997</v>
      </c>
      <c r="K731" s="82">
        <v>0</v>
      </c>
      <c r="L731" s="91" t="s">
        <v>1053</v>
      </c>
      <c r="M731" s="163">
        <v>45858</v>
      </c>
      <c r="N731" s="92">
        <v>29</v>
      </c>
      <c r="O731" s="83"/>
      <c r="P731" s="83"/>
      <c r="Q731" s="83">
        <v>2025</v>
      </c>
      <c r="R731" s="39" t="str">
        <f t="shared" si="102"/>
        <v>Não</v>
      </c>
      <c r="S731" s="84">
        <f t="shared" si="103"/>
        <v>0</v>
      </c>
      <c r="T731" s="85">
        <f t="shared" si="104"/>
        <v>0</v>
      </c>
      <c r="U731" s="86"/>
    </row>
    <row r="732" spans="1:21" s="58" customFormat="1" ht="37.5" customHeight="1" x14ac:dyDescent="0.35">
      <c r="A732" s="428" t="s">
        <v>557</v>
      </c>
      <c r="B732" s="310" t="s">
        <v>83</v>
      </c>
      <c r="C732" s="337">
        <v>2029625222</v>
      </c>
      <c r="D732" s="385" t="s">
        <v>699</v>
      </c>
      <c r="E732" s="339" t="s">
        <v>702</v>
      </c>
      <c r="F732" s="87" t="str">
        <f t="shared" si="100"/>
        <v>P62-PPGM-CAM-2029625222-SS-418/2024</v>
      </c>
      <c r="G732" s="97" t="s">
        <v>777</v>
      </c>
      <c r="H732" s="89" t="s">
        <v>778</v>
      </c>
      <c r="I732" s="340">
        <v>0</v>
      </c>
      <c r="J732" s="90">
        <f t="shared" si="101"/>
        <v>0</v>
      </c>
      <c r="K732" s="91">
        <v>0</v>
      </c>
      <c r="L732" s="82" t="s">
        <v>1053</v>
      </c>
      <c r="M732" s="25">
        <v>45858</v>
      </c>
      <c r="N732" s="83">
        <v>29</v>
      </c>
      <c r="O732" s="15"/>
      <c r="P732" s="83" t="str">
        <f>IF(O732="","",WEEKNUM(O732,21))</f>
        <v/>
      </c>
      <c r="Q732" s="92">
        <v>2025</v>
      </c>
      <c r="R732" s="93" t="str">
        <f t="shared" si="102"/>
        <v>Não</v>
      </c>
      <c r="S732" s="94">
        <f t="shared" si="103"/>
        <v>0</v>
      </c>
      <c r="T732" s="95">
        <f t="shared" si="104"/>
        <v>0</v>
      </c>
      <c r="U732" s="96"/>
    </row>
    <row r="733" spans="1:21" s="58" customFormat="1" ht="37.5" customHeight="1" x14ac:dyDescent="0.35">
      <c r="A733" s="428" t="s">
        <v>880</v>
      </c>
      <c r="B733" s="310" t="s">
        <v>947</v>
      </c>
      <c r="C733" s="337">
        <v>2027010283</v>
      </c>
      <c r="D733" s="372" t="s">
        <v>962</v>
      </c>
      <c r="E733" s="339" t="s">
        <v>975</v>
      </c>
      <c r="F733" s="2" t="str">
        <f t="shared" si="100"/>
        <v>P52-PPGM-ACOM-2027010283-SS-0211P/2025</v>
      </c>
      <c r="G733" s="98" t="s">
        <v>777</v>
      </c>
      <c r="H733" s="80" t="s">
        <v>778</v>
      </c>
      <c r="I733" s="340">
        <v>905.13400000000001</v>
      </c>
      <c r="J733" s="81">
        <f t="shared" si="101"/>
        <v>0.90513399999999999</v>
      </c>
      <c r="K733" s="82">
        <v>0</v>
      </c>
      <c r="L733" s="91" t="s">
        <v>1053</v>
      </c>
      <c r="M733" s="160">
        <v>45854</v>
      </c>
      <c r="N733" s="92">
        <v>29</v>
      </c>
      <c r="O733" s="15"/>
      <c r="P733" s="83" t="str">
        <f>IF(O733="","",WEEKNUM(O733,21))</f>
        <v/>
      </c>
      <c r="Q733" s="83">
        <v>2025</v>
      </c>
      <c r="R733" s="39" t="str">
        <f t="shared" si="102"/>
        <v>Não</v>
      </c>
      <c r="S733" s="84">
        <f t="shared" si="103"/>
        <v>0</v>
      </c>
      <c r="T733" s="85">
        <f t="shared" si="104"/>
        <v>0</v>
      </c>
      <c r="U733" s="86"/>
    </row>
    <row r="734" spans="1:21" s="58" customFormat="1" ht="37.5" customHeight="1" x14ac:dyDescent="0.35">
      <c r="A734" s="428" t="s">
        <v>880</v>
      </c>
      <c r="B734" s="310" t="s">
        <v>947</v>
      </c>
      <c r="C734" s="337">
        <v>2027010283</v>
      </c>
      <c r="D734" s="372" t="s">
        <v>962</v>
      </c>
      <c r="E734" s="339" t="s">
        <v>976</v>
      </c>
      <c r="F734" s="87" t="str">
        <f t="shared" si="100"/>
        <v>P52-PPGM-ACOM-2027010283-SS-0211P/2025</v>
      </c>
      <c r="G734" s="97" t="s">
        <v>777</v>
      </c>
      <c r="H734" s="89" t="s">
        <v>778</v>
      </c>
      <c r="I734" s="340">
        <v>617</v>
      </c>
      <c r="J734" s="90">
        <f t="shared" si="101"/>
        <v>0.61699999999999999</v>
      </c>
      <c r="K734" s="91">
        <v>0</v>
      </c>
      <c r="L734" s="82" t="s">
        <v>1053</v>
      </c>
      <c r="M734" s="15">
        <v>45857</v>
      </c>
      <c r="N734" s="83">
        <v>29</v>
      </c>
      <c r="O734" s="15"/>
      <c r="P734" s="83" t="str">
        <f>IF(O734="","",WEEKNUM(O734,21))</f>
        <v/>
      </c>
      <c r="Q734" s="92">
        <v>2025</v>
      </c>
      <c r="R734" s="93" t="str">
        <f t="shared" si="102"/>
        <v>Não</v>
      </c>
      <c r="S734" s="94">
        <f t="shared" si="103"/>
        <v>0</v>
      </c>
      <c r="T734" s="95">
        <f t="shared" si="104"/>
        <v>0</v>
      </c>
      <c r="U734" s="96"/>
    </row>
    <row r="735" spans="1:21" s="58" customFormat="1" ht="37.5" customHeight="1" x14ac:dyDescent="0.35">
      <c r="A735" s="472" t="s">
        <v>81</v>
      </c>
      <c r="B735" s="392" t="s">
        <v>1011</v>
      </c>
      <c r="C735" s="393" t="s">
        <v>1001</v>
      </c>
      <c r="D735" s="436" t="s">
        <v>981</v>
      </c>
      <c r="E735" s="394" t="s">
        <v>1035</v>
      </c>
      <c r="F735" s="2" t="str">
        <f t="shared" si="100"/>
        <v>P31-PPGMII-P31-CAM-[2028757883]-SS-302/2025</v>
      </c>
      <c r="G735" s="98" t="s">
        <v>777</v>
      </c>
      <c r="H735" s="80" t="s">
        <v>778</v>
      </c>
      <c r="I735" s="41">
        <v>1634.35</v>
      </c>
      <c r="J735" s="81">
        <f t="shared" si="101"/>
        <v>1.63435</v>
      </c>
      <c r="K735" s="82">
        <v>0</v>
      </c>
      <c r="L735" s="91" t="s">
        <v>1053</v>
      </c>
      <c r="M735" s="160">
        <v>45852</v>
      </c>
      <c r="N735" s="92">
        <v>29</v>
      </c>
      <c r="O735" s="15"/>
      <c r="P735" s="83" t="str">
        <f>IF(O735="","",WEEKNUM(O735,21))</f>
        <v/>
      </c>
      <c r="Q735" s="104">
        <v>2025</v>
      </c>
      <c r="R735" s="105" t="str">
        <f t="shared" si="102"/>
        <v>Não</v>
      </c>
      <c r="S735" s="106">
        <f t="shared" si="103"/>
        <v>0</v>
      </c>
      <c r="T735" s="107">
        <f t="shared" si="104"/>
        <v>0</v>
      </c>
      <c r="U735" s="108"/>
    </row>
    <row r="736" spans="1:21" s="58" customFormat="1" ht="37.5" customHeight="1" x14ac:dyDescent="0.35">
      <c r="A736" s="428" t="s">
        <v>81</v>
      </c>
      <c r="B736" s="310" t="s">
        <v>1011</v>
      </c>
      <c r="C736" s="337" t="s">
        <v>1001</v>
      </c>
      <c r="D736" s="372" t="s">
        <v>984</v>
      </c>
      <c r="E736" s="339" t="s">
        <v>1045</v>
      </c>
      <c r="F736" s="87" t="str">
        <f t="shared" si="100"/>
        <v>P31-PPGMII-P31-CAM-[2028757883]-SS-313/2025</v>
      </c>
      <c r="G736" s="97" t="s">
        <v>777</v>
      </c>
      <c r="H736" s="89" t="s">
        <v>778</v>
      </c>
      <c r="I736" s="340">
        <v>1318.26</v>
      </c>
      <c r="J736" s="90">
        <f t="shared" si="101"/>
        <v>1.31826</v>
      </c>
      <c r="K736" s="91">
        <v>0</v>
      </c>
      <c r="L736" s="82" t="s">
        <v>1053</v>
      </c>
      <c r="M736" s="15">
        <v>45854</v>
      </c>
      <c r="N736" s="83">
        <v>29</v>
      </c>
      <c r="O736" s="15"/>
      <c r="P736" s="83" t="str">
        <f>IF(O736="","",WEEKNUM(O736,21))</f>
        <v/>
      </c>
      <c r="Q736" s="92">
        <v>2025</v>
      </c>
      <c r="R736" s="93" t="str">
        <f t="shared" si="102"/>
        <v>Não</v>
      </c>
      <c r="S736" s="94">
        <f t="shared" si="103"/>
        <v>0</v>
      </c>
      <c r="T736" s="95">
        <f t="shared" si="104"/>
        <v>0</v>
      </c>
      <c r="U736" s="96"/>
    </row>
    <row r="737" spans="1:21" s="58" customFormat="1" ht="37.5" customHeight="1" x14ac:dyDescent="0.35">
      <c r="A737" s="428" t="s">
        <v>81</v>
      </c>
      <c r="B737" s="310" t="s">
        <v>1011</v>
      </c>
      <c r="C737" s="337" t="s">
        <v>1006</v>
      </c>
      <c r="D737" s="372" t="s">
        <v>986</v>
      </c>
      <c r="E737" s="339" t="s">
        <v>1041</v>
      </c>
      <c r="F737" s="87" t="str">
        <f t="shared" si="100"/>
        <v>P31-PPGMII-P31-CAM-[2028758106]-SS-378/2025</v>
      </c>
      <c r="G737" s="97" t="s">
        <v>777</v>
      </c>
      <c r="H737" s="89" t="s">
        <v>778</v>
      </c>
      <c r="I737" s="340">
        <v>3314.6</v>
      </c>
      <c r="J737" s="90">
        <f t="shared" si="101"/>
        <v>3.3146</v>
      </c>
      <c r="K737" s="91">
        <v>0</v>
      </c>
      <c r="L737" s="91" t="s">
        <v>1053</v>
      </c>
      <c r="M737" s="160">
        <v>45856</v>
      </c>
      <c r="N737" s="92">
        <v>29</v>
      </c>
      <c r="O737" s="83"/>
      <c r="P737" s="83"/>
      <c r="Q737" s="92">
        <v>2025</v>
      </c>
      <c r="R737" s="93" t="str">
        <f t="shared" si="102"/>
        <v>Não</v>
      </c>
      <c r="S737" s="94">
        <f t="shared" si="103"/>
        <v>0</v>
      </c>
      <c r="T737" s="95">
        <f t="shared" si="104"/>
        <v>0</v>
      </c>
      <c r="U737" s="96"/>
    </row>
    <row r="738" spans="1:21" s="58" customFormat="1" ht="37.5" customHeight="1" x14ac:dyDescent="0.35">
      <c r="A738" s="428" t="s">
        <v>81</v>
      </c>
      <c r="B738" s="310" t="s">
        <v>1011</v>
      </c>
      <c r="C738" s="337" t="s">
        <v>1006</v>
      </c>
      <c r="D738" s="372" t="s">
        <v>986</v>
      </c>
      <c r="E738" s="339" t="s">
        <v>1042</v>
      </c>
      <c r="F738" s="2" t="str">
        <f t="shared" si="100"/>
        <v>P31-PPGMII-P31-CAM-[2028758106]-SS-378/2025</v>
      </c>
      <c r="G738" s="98" t="s">
        <v>777</v>
      </c>
      <c r="H738" s="80" t="s">
        <v>778</v>
      </c>
      <c r="I738" s="340">
        <v>306.98</v>
      </c>
      <c r="J738" s="81">
        <f t="shared" si="101"/>
        <v>0.30698000000000003</v>
      </c>
      <c r="K738" s="82">
        <v>0</v>
      </c>
      <c r="L738" s="82" t="s">
        <v>1053</v>
      </c>
      <c r="M738" s="15">
        <v>45857</v>
      </c>
      <c r="N738" s="83">
        <v>29</v>
      </c>
      <c r="O738" s="83"/>
      <c r="P738" s="83"/>
      <c r="Q738" s="83">
        <v>2025</v>
      </c>
      <c r="R738" s="39" t="str">
        <f t="shared" si="102"/>
        <v>Não</v>
      </c>
      <c r="S738" s="84">
        <f t="shared" si="103"/>
        <v>0</v>
      </c>
      <c r="T738" s="85">
        <f t="shared" si="104"/>
        <v>0</v>
      </c>
      <c r="U738" s="86"/>
    </row>
    <row r="739" spans="1:21" s="58" customFormat="1" ht="37.5" customHeight="1" x14ac:dyDescent="0.35">
      <c r="A739" s="428" t="s">
        <v>81</v>
      </c>
      <c r="B739" s="310" t="s">
        <v>1011</v>
      </c>
      <c r="C739" s="337" t="s">
        <v>1006</v>
      </c>
      <c r="D739" s="372" t="s">
        <v>986</v>
      </c>
      <c r="E739" s="339" t="s">
        <v>1043</v>
      </c>
      <c r="F739" s="87" t="str">
        <f t="shared" si="100"/>
        <v>P31-PPGMII-P31-CAM-[2028758106]-SS-378/2025</v>
      </c>
      <c r="G739" s="97" t="s">
        <v>777</v>
      </c>
      <c r="H739" s="89" t="s">
        <v>778</v>
      </c>
      <c r="I739" s="340">
        <v>55.9</v>
      </c>
      <c r="J739" s="90">
        <f t="shared" si="101"/>
        <v>5.5899999999999998E-2</v>
      </c>
      <c r="K739" s="91">
        <v>0</v>
      </c>
      <c r="L739" s="91" t="s">
        <v>1053</v>
      </c>
      <c r="M739" s="160">
        <v>45858</v>
      </c>
      <c r="N739" s="92">
        <v>29</v>
      </c>
      <c r="O739" s="15"/>
      <c r="P739" s="83" t="str">
        <f t="shared" ref="P739:P744" si="105">IF(O739="","",WEEKNUM(O739,21))</f>
        <v/>
      </c>
      <c r="Q739" s="92">
        <v>2025</v>
      </c>
      <c r="R739" s="93" t="str">
        <f t="shared" si="102"/>
        <v>Não</v>
      </c>
      <c r="S739" s="94">
        <f t="shared" si="103"/>
        <v>0</v>
      </c>
      <c r="T739" s="95">
        <f t="shared" si="104"/>
        <v>0</v>
      </c>
      <c r="U739" s="96"/>
    </row>
    <row r="740" spans="1:21" s="58" customFormat="1" ht="37.5" customHeight="1" x14ac:dyDescent="0.35">
      <c r="A740" s="428" t="s">
        <v>81</v>
      </c>
      <c r="B740" s="310" t="s">
        <v>1011</v>
      </c>
      <c r="C740" s="337" t="s">
        <v>1006</v>
      </c>
      <c r="D740" s="372" t="s">
        <v>1049</v>
      </c>
      <c r="E740" s="339" t="s">
        <v>1050</v>
      </c>
      <c r="F740" s="2" t="str">
        <f t="shared" si="100"/>
        <v>P31-PPGMII-P31-CAM-[2028758106]-SS-0158/2025</v>
      </c>
      <c r="G740" s="98" t="s">
        <v>777</v>
      </c>
      <c r="H740" s="80" t="s">
        <v>778</v>
      </c>
      <c r="I740" s="340">
        <v>61.4</v>
      </c>
      <c r="J740" s="81">
        <f t="shared" si="101"/>
        <v>6.1399999999999996E-2</v>
      </c>
      <c r="K740" s="82">
        <v>0</v>
      </c>
      <c r="L740" s="82" t="s">
        <v>1053</v>
      </c>
      <c r="M740" s="15">
        <v>45858</v>
      </c>
      <c r="N740" s="83">
        <v>29</v>
      </c>
      <c r="O740" s="15"/>
      <c r="P740" s="83" t="str">
        <f t="shared" si="105"/>
        <v/>
      </c>
      <c r="Q740" s="83">
        <v>2025</v>
      </c>
      <c r="R740" s="39" t="str">
        <f t="shared" si="102"/>
        <v>Não</v>
      </c>
      <c r="S740" s="84">
        <f t="shared" si="103"/>
        <v>0</v>
      </c>
      <c r="T740" s="85">
        <f t="shared" si="104"/>
        <v>0</v>
      </c>
      <c r="U740" s="86"/>
    </row>
    <row r="741" spans="1:21" s="58" customFormat="1" ht="37.5" customHeight="1" x14ac:dyDescent="0.35">
      <c r="A741" s="428" t="s">
        <v>81</v>
      </c>
      <c r="B741" s="310" t="s">
        <v>1011</v>
      </c>
      <c r="C741" s="337" t="s">
        <v>1007</v>
      </c>
      <c r="D741" s="372" t="s">
        <v>987</v>
      </c>
      <c r="E741" s="339" t="s">
        <v>1037</v>
      </c>
      <c r="F741" s="87" t="str">
        <f t="shared" si="100"/>
        <v>P31-PPGMII-P31-CAM-[2028301172-SS-428/2024</v>
      </c>
      <c r="G741" s="97" t="s">
        <v>777</v>
      </c>
      <c r="H741" s="89" t="s">
        <v>778</v>
      </c>
      <c r="I741" s="340">
        <v>5440.3060000000005</v>
      </c>
      <c r="J741" s="90">
        <f t="shared" si="101"/>
        <v>5.4403060000000005</v>
      </c>
      <c r="K741" s="91">
        <v>0</v>
      </c>
      <c r="L741" s="91" t="s">
        <v>1053</v>
      </c>
      <c r="M741" s="160">
        <v>45854</v>
      </c>
      <c r="N741" s="92">
        <v>29</v>
      </c>
      <c r="O741" s="15"/>
      <c r="P741" s="83" t="str">
        <f t="shared" si="105"/>
        <v/>
      </c>
      <c r="Q741" s="92">
        <v>2025</v>
      </c>
      <c r="R741" s="93" t="str">
        <f t="shared" si="102"/>
        <v>Não</v>
      </c>
      <c r="S741" s="94">
        <f t="shared" si="103"/>
        <v>0</v>
      </c>
      <c r="T741" s="95">
        <f t="shared" si="104"/>
        <v>0</v>
      </c>
      <c r="U741" s="96"/>
    </row>
    <row r="742" spans="1:21" s="58" customFormat="1" ht="37.5" customHeight="1" x14ac:dyDescent="0.35">
      <c r="A742" s="428" t="s">
        <v>81</v>
      </c>
      <c r="B742" s="310" t="s">
        <v>1011</v>
      </c>
      <c r="C742" s="337" t="s">
        <v>1007</v>
      </c>
      <c r="D742" s="372" t="s">
        <v>987</v>
      </c>
      <c r="E742" s="339" t="s">
        <v>1038</v>
      </c>
      <c r="F742" s="2" t="str">
        <f t="shared" si="100"/>
        <v>P31-PPGMII-P31-CAM-[2028301172-SS-428/2024</v>
      </c>
      <c r="G742" s="98" t="s">
        <v>777</v>
      </c>
      <c r="H742" s="80" t="s">
        <v>778</v>
      </c>
      <c r="I742" s="340">
        <v>1432.777</v>
      </c>
      <c r="J742" s="81">
        <f t="shared" si="101"/>
        <v>1.432777</v>
      </c>
      <c r="K742" s="82">
        <v>0</v>
      </c>
      <c r="L742" s="82" t="s">
        <v>1053</v>
      </c>
      <c r="M742" s="15">
        <v>45854</v>
      </c>
      <c r="N742" s="83">
        <v>29</v>
      </c>
      <c r="O742" s="15"/>
      <c r="P742" s="83" t="str">
        <f t="shared" si="105"/>
        <v/>
      </c>
      <c r="Q742" s="104">
        <v>2025</v>
      </c>
      <c r="R742" s="105" t="str">
        <f t="shared" si="102"/>
        <v>Não</v>
      </c>
      <c r="S742" s="106">
        <f t="shared" si="103"/>
        <v>0</v>
      </c>
      <c r="T742" s="107">
        <f t="shared" si="104"/>
        <v>0</v>
      </c>
      <c r="U742" s="108"/>
    </row>
    <row r="743" spans="1:21" s="58" customFormat="1" ht="37.5" customHeight="1" x14ac:dyDescent="0.35">
      <c r="A743" s="428" t="s">
        <v>81</v>
      </c>
      <c r="B743" s="310" t="s">
        <v>1011</v>
      </c>
      <c r="C743" s="337" t="s">
        <v>1009</v>
      </c>
      <c r="D743" s="372" t="s">
        <v>989</v>
      </c>
      <c r="E743" s="339" t="s">
        <v>1031</v>
      </c>
      <c r="F743" s="87" t="str">
        <f t="shared" si="100"/>
        <v>P31-PPGMII-P31-CAM-[2027502575]-SS-593/2025</v>
      </c>
      <c r="G743" s="97" t="s">
        <v>777</v>
      </c>
      <c r="H743" s="89" t="s">
        <v>778</v>
      </c>
      <c r="I743" s="340">
        <v>118.809</v>
      </c>
      <c r="J743" s="90">
        <f>I743/1000</f>
        <v>0.118809</v>
      </c>
      <c r="K743" s="91">
        <v>0</v>
      </c>
      <c r="L743" s="91" t="s">
        <v>1053</v>
      </c>
      <c r="M743" s="160">
        <v>45853</v>
      </c>
      <c r="N743" s="92">
        <v>29</v>
      </c>
      <c r="O743" s="15"/>
      <c r="P743" s="83" t="str">
        <f t="shared" si="105"/>
        <v/>
      </c>
      <c r="Q743" s="92">
        <v>2025</v>
      </c>
      <c r="R743" s="93" t="str">
        <f>IF(Q743&lt;=O743,"Sim","Não")</f>
        <v>Não</v>
      </c>
      <c r="S743" s="94">
        <f>IF(R743="Não",0,J743)</f>
        <v>0</v>
      </c>
      <c r="T743" s="95">
        <f>IF(R743="Não",0,K743)</f>
        <v>0</v>
      </c>
      <c r="U743" s="96"/>
    </row>
    <row r="744" spans="1:21" s="58" customFormat="1" ht="37.5" customHeight="1" thickBot="1" x14ac:dyDescent="0.4">
      <c r="A744" s="429" t="s">
        <v>81</v>
      </c>
      <c r="B744" s="430" t="s">
        <v>1011</v>
      </c>
      <c r="C744" s="431" t="s">
        <v>1010</v>
      </c>
      <c r="D744" s="432" t="s">
        <v>990</v>
      </c>
      <c r="E744" s="461" t="s">
        <v>1033</v>
      </c>
      <c r="F744" s="216" t="str">
        <f t="shared" ref="F744:F807" si="106">CONCATENATE(A744,"-",B744,"-",C744,"-",D744)</f>
        <v>P31-PPGMII-P31-CAM-[2027811849]-SS-597/2024</v>
      </c>
      <c r="G744" s="217" t="s">
        <v>777</v>
      </c>
      <c r="H744" s="218" t="s">
        <v>778</v>
      </c>
      <c r="I744" s="462">
        <v>10.81</v>
      </c>
      <c r="J744" s="219">
        <f>I744/1000</f>
        <v>1.081E-2</v>
      </c>
      <c r="K744" s="220">
        <v>0</v>
      </c>
      <c r="L744" s="220" t="s">
        <v>1053</v>
      </c>
      <c r="M744" s="186">
        <v>45853</v>
      </c>
      <c r="N744" s="139">
        <v>29</v>
      </c>
      <c r="O744" s="186"/>
      <c r="P744" s="139" t="str">
        <f t="shared" si="105"/>
        <v/>
      </c>
      <c r="Q744" s="139">
        <v>2025</v>
      </c>
      <c r="R744" s="223" t="str">
        <f>IF(Q744&lt;=O744,"Sim","Não")</f>
        <v>Não</v>
      </c>
      <c r="S744" s="224">
        <f>IF(R744="Não",0,J744)</f>
        <v>0</v>
      </c>
      <c r="T744" s="225">
        <f>IF(R744="Não",0,K744)</f>
        <v>0</v>
      </c>
      <c r="U744" s="226"/>
    </row>
    <row r="745" spans="1:21" s="58" customFormat="1" ht="37.5" customHeight="1" x14ac:dyDescent="0.35">
      <c r="A745" s="421"/>
      <c r="B745" s="422"/>
      <c r="C745" s="423"/>
      <c r="D745" s="424"/>
      <c r="E745" s="425"/>
      <c r="F745" s="64" t="str">
        <f t="shared" si="106"/>
        <v>---</v>
      </c>
      <c r="G745" s="65" t="s">
        <v>771</v>
      </c>
      <c r="H745" s="66"/>
      <c r="I745" s="426"/>
      <c r="J745" s="68"/>
      <c r="K745" s="69"/>
      <c r="L745" s="69"/>
      <c r="M745" s="71"/>
      <c r="N745" s="71"/>
      <c r="O745" s="427"/>
      <c r="P745" s="71" t="str">
        <f t="shared" ref="P745:P781" si="107">IF(O745="","",WEEKNUM(O745,21))</f>
        <v/>
      </c>
      <c r="Q745" s="71"/>
      <c r="R745" s="74"/>
      <c r="S745" s="75"/>
      <c r="T745" s="76"/>
      <c r="U745" s="77"/>
    </row>
    <row r="746" spans="1:21" s="58" customFormat="1" ht="37.5" customHeight="1" x14ac:dyDescent="0.35">
      <c r="A746" s="428" t="s">
        <v>281</v>
      </c>
      <c r="B746" s="310" t="s">
        <v>83</v>
      </c>
      <c r="C746" s="337">
        <v>2029258080</v>
      </c>
      <c r="D746" s="372" t="s">
        <v>509</v>
      </c>
      <c r="E746" s="339" t="s">
        <v>510</v>
      </c>
      <c r="F746" s="2" t="str">
        <f t="shared" si="106"/>
        <v>P54-PPGM-CAM-2029258080-SS-109/2025</v>
      </c>
      <c r="G746" s="79" t="s">
        <v>774</v>
      </c>
      <c r="H746" s="80" t="s">
        <v>775</v>
      </c>
      <c r="I746" s="340">
        <v>188</v>
      </c>
      <c r="J746" s="81">
        <f t="shared" ref="J746:J781" si="108">I746/1000</f>
        <v>0.188</v>
      </c>
      <c r="K746" s="82">
        <v>1</v>
      </c>
      <c r="L746" s="82" t="s">
        <v>1051</v>
      </c>
      <c r="M746" s="25">
        <v>45845</v>
      </c>
      <c r="N746" s="83">
        <v>28</v>
      </c>
      <c r="O746" s="331">
        <v>45812</v>
      </c>
      <c r="P746" s="83">
        <f t="shared" si="107"/>
        <v>23</v>
      </c>
      <c r="Q746" s="83">
        <v>2025</v>
      </c>
      <c r="R746" s="39" t="str">
        <f t="shared" ref="R746:R781" si="109">IF(Q746&lt;=O746,"Sim","Não")</f>
        <v>Sim</v>
      </c>
      <c r="S746" s="84">
        <f t="shared" ref="S746:S781" si="110">IF(R746="Não",0,J746)</f>
        <v>0.188</v>
      </c>
      <c r="T746" s="85">
        <f t="shared" ref="T746:T781" si="111">IF(R746="Não",0,K746)</f>
        <v>1</v>
      </c>
      <c r="U746" s="86" t="s">
        <v>776</v>
      </c>
    </row>
    <row r="747" spans="1:21" s="58" customFormat="1" ht="37.5" customHeight="1" x14ac:dyDescent="0.35">
      <c r="A747" s="428" t="s">
        <v>281</v>
      </c>
      <c r="B747" s="310" t="s">
        <v>83</v>
      </c>
      <c r="C747" s="337">
        <v>2029277691</v>
      </c>
      <c r="D747" s="372" t="s">
        <v>515</v>
      </c>
      <c r="E747" s="339" t="s">
        <v>516</v>
      </c>
      <c r="F747" s="87" t="str">
        <f t="shared" si="106"/>
        <v>P54-PPGM-CAM-2029277691-SS-106/2025</v>
      </c>
      <c r="G747" s="88" t="s">
        <v>774</v>
      </c>
      <c r="H747" s="89" t="s">
        <v>775</v>
      </c>
      <c r="I747" s="340">
        <v>1081</v>
      </c>
      <c r="J747" s="90">
        <f t="shared" si="108"/>
        <v>1.081</v>
      </c>
      <c r="K747" s="91">
        <v>1</v>
      </c>
      <c r="L747" s="82" t="s">
        <v>1051</v>
      </c>
      <c r="M747" s="25">
        <v>45845</v>
      </c>
      <c r="N747" s="83">
        <v>28</v>
      </c>
      <c r="O747" s="331">
        <v>45812</v>
      </c>
      <c r="P747" s="83">
        <f t="shared" si="107"/>
        <v>23</v>
      </c>
      <c r="Q747" s="92">
        <v>2025</v>
      </c>
      <c r="R747" s="93" t="str">
        <f t="shared" si="109"/>
        <v>Sim</v>
      </c>
      <c r="S747" s="94">
        <f t="shared" si="110"/>
        <v>1.081</v>
      </c>
      <c r="T747" s="95">
        <f t="shared" si="111"/>
        <v>1</v>
      </c>
      <c r="U747" s="86" t="s">
        <v>776</v>
      </c>
    </row>
    <row r="748" spans="1:21" s="58" customFormat="1" ht="37.5" customHeight="1" x14ac:dyDescent="0.35">
      <c r="A748" s="428" t="s">
        <v>557</v>
      </c>
      <c r="B748" s="310" t="s">
        <v>569</v>
      </c>
      <c r="C748" s="337">
        <v>2023206858</v>
      </c>
      <c r="D748" s="385" t="s">
        <v>570</v>
      </c>
      <c r="E748" s="339" t="s">
        <v>572</v>
      </c>
      <c r="F748" s="2" t="str">
        <f t="shared" si="106"/>
        <v>P62-PPGM-PAR-2023206858-SS-108/2025</v>
      </c>
      <c r="G748" s="79" t="s">
        <v>774</v>
      </c>
      <c r="H748" s="80" t="s">
        <v>775</v>
      </c>
      <c r="I748" s="340">
        <v>175.47399999999999</v>
      </c>
      <c r="J748" s="81">
        <f t="shared" si="108"/>
        <v>0.17547399999999999</v>
      </c>
      <c r="K748" s="82">
        <v>1</v>
      </c>
      <c r="L748" s="82" t="s">
        <v>1051</v>
      </c>
      <c r="M748" s="25">
        <v>45845</v>
      </c>
      <c r="N748" s="83">
        <v>28</v>
      </c>
      <c r="O748" s="331"/>
      <c r="P748" s="83" t="str">
        <f t="shared" si="107"/>
        <v/>
      </c>
      <c r="Q748" s="83">
        <v>2025</v>
      </c>
      <c r="R748" s="39" t="str">
        <f t="shared" si="109"/>
        <v>Não</v>
      </c>
      <c r="S748" s="84">
        <f t="shared" si="110"/>
        <v>0</v>
      </c>
      <c r="T748" s="85">
        <f t="shared" si="111"/>
        <v>0</v>
      </c>
      <c r="U748" s="86"/>
    </row>
    <row r="749" spans="1:21" s="58" customFormat="1" ht="37.5" customHeight="1" x14ac:dyDescent="0.35">
      <c r="A749" s="428" t="s">
        <v>557</v>
      </c>
      <c r="B749" s="310" t="s">
        <v>569</v>
      </c>
      <c r="C749" s="337">
        <v>2019009694</v>
      </c>
      <c r="D749" s="385" t="s">
        <v>574</v>
      </c>
      <c r="E749" s="339" t="s">
        <v>576</v>
      </c>
      <c r="F749" s="87" t="str">
        <f t="shared" si="106"/>
        <v>P62-PPGM-PAR-2019009694-SS-117/2025</v>
      </c>
      <c r="G749" s="88" t="s">
        <v>774</v>
      </c>
      <c r="H749" s="89" t="s">
        <v>775</v>
      </c>
      <c r="I749" s="340">
        <v>135.75400000000002</v>
      </c>
      <c r="J749" s="90">
        <f t="shared" si="108"/>
        <v>0.13575400000000001</v>
      </c>
      <c r="K749" s="91">
        <v>1</v>
      </c>
      <c r="L749" s="82" t="s">
        <v>1051</v>
      </c>
      <c r="M749" s="25">
        <v>45845</v>
      </c>
      <c r="N749" s="83">
        <v>28</v>
      </c>
      <c r="O749" s="331"/>
      <c r="P749" s="83" t="str">
        <f t="shared" si="107"/>
        <v/>
      </c>
      <c r="Q749" s="92">
        <v>2025</v>
      </c>
      <c r="R749" s="93" t="str">
        <f t="shared" si="109"/>
        <v>Não</v>
      </c>
      <c r="S749" s="94">
        <f t="shared" si="110"/>
        <v>0</v>
      </c>
      <c r="T749" s="95">
        <f t="shared" si="111"/>
        <v>0</v>
      </c>
      <c r="U749" s="96"/>
    </row>
    <row r="750" spans="1:21" s="58" customFormat="1" ht="37.5" customHeight="1" x14ac:dyDescent="0.35">
      <c r="A750" s="428" t="s">
        <v>557</v>
      </c>
      <c r="B750" s="310" t="s">
        <v>569</v>
      </c>
      <c r="C750" s="337">
        <v>2018681350</v>
      </c>
      <c r="D750" s="385" t="s">
        <v>577</v>
      </c>
      <c r="E750" s="339" t="s">
        <v>578</v>
      </c>
      <c r="F750" s="2" t="str">
        <f t="shared" si="106"/>
        <v>P62-PPGM-PAR-2018681350-SS-133/2025</v>
      </c>
      <c r="G750" s="79" t="s">
        <v>774</v>
      </c>
      <c r="H750" s="80" t="s">
        <v>775</v>
      </c>
      <c r="I750" s="340">
        <v>128.94999999999999</v>
      </c>
      <c r="J750" s="81">
        <f t="shared" si="108"/>
        <v>0.12894999999999998</v>
      </c>
      <c r="K750" s="82">
        <v>1</v>
      </c>
      <c r="L750" s="82" t="s">
        <v>1051</v>
      </c>
      <c r="M750" s="25">
        <v>45845</v>
      </c>
      <c r="N750" s="83">
        <v>28</v>
      </c>
      <c r="O750" s="331"/>
      <c r="P750" s="83" t="str">
        <f t="shared" si="107"/>
        <v/>
      </c>
      <c r="Q750" s="83">
        <v>2025</v>
      </c>
      <c r="R750" s="39" t="str">
        <f t="shared" si="109"/>
        <v>Não</v>
      </c>
      <c r="S750" s="84">
        <f t="shared" si="110"/>
        <v>0</v>
      </c>
      <c r="T750" s="85">
        <f t="shared" si="111"/>
        <v>0</v>
      </c>
      <c r="U750" s="86"/>
    </row>
    <row r="751" spans="1:21" s="58" customFormat="1" ht="37.5" customHeight="1" x14ac:dyDescent="0.35">
      <c r="A751" s="428" t="s">
        <v>557</v>
      </c>
      <c r="B751" s="310" t="s">
        <v>569</v>
      </c>
      <c r="C751" s="337">
        <v>2026162344</v>
      </c>
      <c r="D751" s="385" t="s">
        <v>579</v>
      </c>
      <c r="E751" s="339" t="s">
        <v>582</v>
      </c>
      <c r="F751" s="2" t="str">
        <f t="shared" si="106"/>
        <v>P62-PPGM-PAR-2026162344-SS-141/2025</v>
      </c>
      <c r="G751" s="79" t="s">
        <v>774</v>
      </c>
      <c r="H751" s="80" t="s">
        <v>775</v>
      </c>
      <c r="I751" s="340">
        <v>11.4</v>
      </c>
      <c r="J751" s="81">
        <f t="shared" si="108"/>
        <v>1.14E-2</v>
      </c>
      <c r="K751" s="82">
        <v>1</v>
      </c>
      <c r="L751" s="82" t="s">
        <v>1051</v>
      </c>
      <c r="M751" s="25">
        <v>45845</v>
      </c>
      <c r="N751" s="83">
        <v>28</v>
      </c>
      <c r="O751" s="331"/>
      <c r="P751" s="83" t="str">
        <f t="shared" si="107"/>
        <v/>
      </c>
      <c r="Q751" s="83">
        <v>2025</v>
      </c>
      <c r="R751" s="39" t="str">
        <f t="shared" si="109"/>
        <v>Não</v>
      </c>
      <c r="S751" s="84">
        <f t="shared" si="110"/>
        <v>0</v>
      </c>
      <c r="T751" s="85">
        <f t="shared" si="111"/>
        <v>0</v>
      </c>
      <c r="U751" s="86"/>
    </row>
    <row r="752" spans="1:21" s="58" customFormat="1" ht="37.5" customHeight="1" x14ac:dyDescent="0.35">
      <c r="A752" s="428" t="s">
        <v>557</v>
      </c>
      <c r="B752" s="310" t="s">
        <v>569</v>
      </c>
      <c r="C752" s="337">
        <v>2019633355</v>
      </c>
      <c r="D752" s="385" t="s">
        <v>584</v>
      </c>
      <c r="E752" s="339" t="s">
        <v>585</v>
      </c>
      <c r="F752" s="2" t="str">
        <f t="shared" si="106"/>
        <v>P62-PPGM-PAR-2019633355-SS-143/2025</v>
      </c>
      <c r="G752" s="79" t="s">
        <v>774</v>
      </c>
      <c r="H752" s="80" t="s">
        <v>775</v>
      </c>
      <c r="I752" s="340">
        <v>327.28500000000003</v>
      </c>
      <c r="J752" s="81">
        <f t="shared" si="108"/>
        <v>0.32728500000000005</v>
      </c>
      <c r="K752" s="82">
        <v>1</v>
      </c>
      <c r="L752" s="82" t="s">
        <v>1051</v>
      </c>
      <c r="M752" s="25">
        <v>45845</v>
      </c>
      <c r="N752" s="83">
        <v>28</v>
      </c>
      <c r="O752" s="331"/>
      <c r="P752" s="83" t="str">
        <f t="shared" si="107"/>
        <v/>
      </c>
      <c r="Q752" s="83">
        <v>2025</v>
      </c>
      <c r="R752" s="39" t="str">
        <f t="shared" si="109"/>
        <v>Não</v>
      </c>
      <c r="S752" s="84">
        <f t="shared" si="110"/>
        <v>0</v>
      </c>
      <c r="T752" s="85">
        <f t="shared" si="111"/>
        <v>0</v>
      </c>
      <c r="U752" s="86"/>
    </row>
    <row r="753" spans="1:21" s="58" customFormat="1" ht="37.5" customHeight="1" x14ac:dyDescent="0.35">
      <c r="A753" s="428" t="s">
        <v>557</v>
      </c>
      <c r="B753" s="310" t="s">
        <v>569</v>
      </c>
      <c r="C753" s="337">
        <v>2018986665</v>
      </c>
      <c r="D753" s="385" t="s">
        <v>591</v>
      </c>
      <c r="E753" s="339" t="s">
        <v>592</v>
      </c>
      <c r="F753" s="87" t="str">
        <f t="shared" si="106"/>
        <v>P62-PPGM-PAR-2018986665-SS-161/2025</v>
      </c>
      <c r="G753" s="88" t="s">
        <v>774</v>
      </c>
      <c r="H753" s="89" t="s">
        <v>775</v>
      </c>
      <c r="I753" s="340">
        <v>14.08</v>
      </c>
      <c r="J753" s="90">
        <f t="shared" si="108"/>
        <v>1.4080000000000001E-2</v>
      </c>
      <c r="K753" s="91">
        <v>1</v>
      </c>
      <c r="L753" s="82" t="s">
        <v>1051</v>
      </c>
      <c r="M753" s="25">
        <v>45845</v>
      </c>
      <c r="N753" s="83">
        <v>28</v>
      </c>
      <c r="O753" s="331"/>
      <c r="P753" s="83" t="str">
        <f t="shared" si="107"/>
        <v/>
      </c>
      <c r="Q753" s="92">
        <v>2025</v>
      </c>
      <c r="R753" s="93" t="str">
        <f t="shared" si="109"/>
        <v>Não</v>
      </c>
      <c r="S753" s="94">
        <f t="shared" si="110"/>
        <v>0</v>
      </c>
      <c r="T753" s="95">
        <f t="shared" si="111"/>
        <v>0</v>
      </c>
      <c r="U753" s="96"/>
    </row>
    <row r="754" spans="1:21" s="58" customFormat="1" ht="37.5" customHeight="1" x14ac:dyDescent="0.35">
      <c r="A754" s="428" t="s">
        <v>557</v>
      </c>
      <c r="B754" s="310" t="s">
        <v>569</v>
      </c>
      <c r="C754" s="337">
        <v>2019633288</v>
      </c>
      <c r="D754" s="385" t="s">
        <v>593</v>
      </c>
      <c r="E754" s="339" t="s">
        <v>594</v>
      </c>
      <c r="F754" s="2" t="str">
        <f t="shared" si="106"/>
        <v>P62-PPGM-PAR-2019633288-SS-173/2025</v>
      </c>
      <c r="G754" s="79" t="s">
        <v>774</v>
      </c>
      <c r="H754" s="80" t="s">
        <v>775</v>
      </c>
      <c r="I754" s="340">
        <v>2.72</v>
      </c>
      <c r="J754" s="81">
        <f t="shared" si="108"/>
        <v>2.7200000000000002E-3</v>
      </c>
      <c r="K754" s="82">
        <v>1</v>
      </c>
      <c r="L754" s="82" t="s">
        <v>1051</v>
      </c>
      <c r="M754" s="25">
        <v>45845</v>
      </c>
      <c r="N754" s="83">
        <v>28</v>
      </c>
      <c r="O754" s="331"/>
      <c r="P754" s="83" t="str">
        <f t="shared" si="107"/>
        <v/>
      </c>
      <c r="Q754" s="83">
        <v>2025</v>
      </c>
      <c r="R754" s="39" t="str">
        <f t="shared" si="109"/>
        <v>Não</v>
      </c>
      <c r="S754" s="84">
        <f t="shared" si="110"/>
        <v>0</v>
      </c>
      <c r="T754" s="85">
        <f t="shared" si="111"/>
        <v>0</v>
      </c>
      <c r="U754" s="86"/>
    </row>
    <row r="755" spans="1:21" s="58" customFormat="1" ht="37.5" customHeight="1" x14ac:dyDescent="0.35">
      <c r="A755" s="428" t="s">
        <v>557</v>
      </c>
      <c r="B755" s="310" t="s">
        <v>569</v>
      </c>
      <c r="C755" s="337">
        <v>2028208601</v>
      </c>
      <c r="D755" s="385" t="s">
        <v>596</v>
      </c>
      <c r="E755" s="339" t="s">
        <v>598</v>
      </c>
      <c r="F755" s="87" t="str">
        <f t="shared" si="106"/>
        <v>P62-PPGM-PAR-2028208601-SS-201/2025</v>
      </c>
      <c r="G755" s="88" t="s">
        <v>774</v>
      </c>
      <c r="H755" s="89" t="s">
        <v>775</v>
      </c>
      <c r="I755" s="340">
        <v>39.872999999999998</v>
      </c>
      <c r="J755" s="90">
        <f t="shared" si="108"/>
        <v>3.9872999999999999E-2</v>
      </c>
      <c r="K755" s="91">
        <v>1</v>
      </c>
      <c r="L755" s="82" t="s">
        <v>1051</v>
      </c>
      <c r="M755" s="25">
        <v>45845</v>
      </c>
      <c r="N755" s="83">
        <v>28</v>
      </c>
      <c r="O755" s="331"/>
      <c r="P755" s="83" t="str">
        <f t="shared" si="107"/>
        <v/>
      </c>
      <c r="Q755" s="92">
        <v>2025</v>
      </c>
      <c r="R755" s="93" t="str">
        <f t="shared" si="109"/>
        <v>Não</v>
      </c>
      <c r="S755" s="94">
        <f t="shared" si="110"/>
        <v>0</v>
      </c>
      <c r="T755" s="95">
        <f t="shared" si="111"/>
        <v>0</v>
      </c>
      <c r="U755" s="96"/>
    </row>
    <row r="756" spans="1:21" s="58" customFormat="1" ht="37.5" customHeight="1" x14ac:dyDescent="0.35">
      <c r="A756" s="428" t="s">
        <v>557</v>
      </c>
      <c r="B756" s="310" t="s">
        <v>569</v>
      </c>
      <c r="C756" s="337">
        <v>2024236436</v>
      </c>
      <c r="D756" s="385" t="s">
        <v>599</v>
      </c>
      <c r="E756" s="339" t="s">
        <v>604</v>
      </c>
      <c r="F756" s="2" t="str">
        <f t="shared" si="106"/>
        <v>P62-PPGM-PAR-2024236436-SS-206/2025</v>
      </c>
      <c r="G756" s="79" t="s">
        <v>774</v>
      </c>
      <c r="H756" s="80" t="s">
        <v>775</v>
      </c>
      <c r="I756" s="340">
        <v>121.11</v>
      </c>
      <c r="J756" s="81">
        <f t="shared" si="108"/>
        <v>0.12111</v>
      </c>
      <c r="K756" s="82">
        <v>1</v>
      </c>
      <c r="L756" s="82" t="s">
        <v>1051</v>
      </c>
      <c r="M756" s="25">
        <v>45845</v>
      </c>
      <c r="N756" s="83">
        <v>28</v>
      </c>
      <c r="O756" s="331">
        <v>45811</v>
      </c>
      <c r="P756" s="83">
        <f t="shared" si="107"/>
        <v>23</v>
      </c>
      <c r="Q756" s="83">
        <v>2025</v>
      </c>
      <c r="R756" s="39" t="str">
        <f t="shared" si="109"/>
        <v>Sim</v>
      </c>
      <c r="S756" s="84">
        <f t="shared" si="110"/>
        <v>0.12111</v>
      </c>
      <c r="T756" s="85">
        <f t="shared" si="111"/>
        <v>1</v>
      </c>
      <c r="U756" s="86" t="s">
        <v>776</v>
      </c>
    </row>
    <row r="757" spans="1:21" s="58" customFormat="1" ht="37.5" customHeight="1" x14ac:dyDescent="0.35">
      <c r="A757" s="428" t="s">
        <v>557</v>
      </c>
      <c r="B757" s="310" t="s">
        <v>569</v>
      </c>
      <c r="C757" s="337">
        <v>2024236444</v>
      </c>
      <c r="D757" s="385" t="s">
        <v>605</v>
      </c>
      <c r="E757" s="339" t="s">
        <v>606</v>
      </c>
      <c r="F757" s="2" t="str">
        <f t="shared" si="106"/>
        <v>P62-PPGM-PAR-2024236444-SS-207/2025</v>
      </c>
      <c r="G757" s="79" t="s">
        <v>774</v>
      </c>
      <c r="H757" s="80" t="s">
        <v>775</v>
      </c>
      <c r="I757" s="340">
        <v>182.56</v>
      </c>
      <c r="J757" s="81">
        <f t="shared" si="108"/>
        <v>0.18256</v>
      </c>
      <c r="K757" s="82">
        <v>1</v>
      </c>
      <c r="L757" s="82" t="s">
        <v>1051</v>
      </c>
      <c r="M757" s="25">
        <v>45845</v>
      </c>
      <c r="N757" s="83">
        <v>28</v>
      </c>
      <c r="O757" s="331"/>
      <c r="P757" s="83" t="str">
        <f t="shared" si="107"/>
        <v/>
      </c>
      <c r="Q757" s="83">
        <v>2025</v>
      </c>
      <c r="R757" s="39" t="str">
        <f t="shared" si="109"/>
        <v>Não</v>
      </c>
      <c r="S757" s="84">
        <f t="shared" si="110"/>
        <v>0</v>
      </c>
      <c r="T757" s="85">
        <f t="shared" si="111"/>
        <v>0</v>
      </c>
      <c r="U757" s="86"/>
    </row>
    <row r="758" spans="1:21" s="58" customFormat="1" ht="37.5" customHeight="1" x14ac:dyDescent="0.35">
      <c r="A758" s="428" t="s">
        <v>557</v>
      </c>
      <c r="B758" s="310" t="s">
        <v>569</v>
      </c>
      <c r="C758" s="337">
        <v>2023859228</v>
      </c>
      <c r="D758" s="385" t="s">
        <v>607</v>
      </c>
      <c r="E758" s="339" t="s">
        <v>615</v>
      </c>
      <c r="F758" s="2" t="str">
        <f t="shared" si="106"/>
        <v>P62-PPGM-PAR-2023859228-SS-228/2025</v>
      </c>
      <c r="G758" s="79" t="s">
        <v>774</v>
      </c>
      <c r="H758" s="80" t="s">
        <v>775</v>
      </c>
      <c r="I758" s="340">
        <v>254.10999999999996</v>
      </c>
      <c r="J758" s="81">
        <f t="shared" si="108"/>
        <v>0.25410999999999995</v>
      </c>
      <c r="K758" s="82">
        <v>1</v>
      </c>
      <c r="L758" s="82" t="s">
        <v>1051</v>
      </c>
      <c r="M758" s="25">
        <v>45845</v>
      </c>
      <c r="N758" s="83">
        <v>28</v>
      </c>
      <c r="O758" s="331">
        <v>45802</v>
      </c>
      <c r="P758" s="83">
        <f t="shared" si="107"/>
        <v>21</v>
      </c>
      <c r="Q758" s="83">
        <v>2025</v>
      </c>
      <c r="R758" s="39" t="str">
        <f t="shared" si="109"/>
        <v>Sim</v>
      </c>
      <c r="S758" s="84">
        <f t="shared" si="110"/>
        <v>0.25410999999999995</v>
      </c>
      <c r="T758" s="85">
        <f t="shared" si="111"/>
        <v>1</v>
      </c>
      <c r="U758" s="86" t="s">
        <v>776</v>
      </c>
    </row>
    <row r="759" spans="1:21" s="58" customFormat="1" ht="37.5" customHeight="1" x14ac:dyDescent="0.35">
      <c r="A759" s="428" t="s">
        <v>557</v>
      </c>
      <c r="B759" s="310" t="s">
        <v>569</v>
      </c>
      <c r="C759" s="337">
        <v>2023206580</v>
      </c>
      <c r="D759" s="385" t="s">
        <v>621</v>
      </c>
      <c r="E759" s="339" t="s">
        <v>622</v>
      </c>
      <c r="F759" s="87" t="str">
        <f t="shared" si="106"/>
        <v>P62-PPGM-PAR-2023206580-SS-229/2025</v>
      </c>
      <c r="G759" s="88" t="s">
        <v>774</v>
      </c>
      <c r="H759" s="89" t="s">
        <v>775</v>
      </c>
      <c r="I759" s="340">
        <v>83.42</v>
      </c>
      <c r="J759" s="90">
        <f t="shared" si="108"/>
        <v>8.3420000000000008E-2</v>
      </c>
      <c r="K759" s="91">
        <v>1</v>
      </c>
      <c r="L759" s="82" t="s">
        <v>1051</v>
      </c>
      <c r="M759" s="25">
        <v>45845</v>
      </c>
      <c r="N759" s="83">
        <v>28</v>
      </c>
      <c r="O759" s="331">
        <v>45809</v>
      </c>
      <c r="P759" s="83">
        <f t="shared" si="107"/>
        <v>22</v>
      </c>
      <c r="Q759" s="92">
        <v>2025</v>
      </c>
      <c r="R759" s="93" t="str">
        <f t="shared" si="109"/>
        <v>Sim</v>
      </c>
      <c r="S759" s="94">
        <f t="shared" si="110"/>
        <v>8.3420000000000008E-2</v>
      </c>
      <c r="T759" s="95">
        <f t="shared" si="111"/>
        <v>1</v>
      </c>
      <c r="U759" s="86" t="s">
        <v>776</v>
      </c>
    </row>
    <row r="760" spans="1:21" s="58" customFormat="1" ht="37.5" customHeight="1" x14ac:dyDescent="0.35">
      <c r="A760" s="428" t="s">
        <v>557</v>
      </c>
      <c r="B760" s="310" t="s">
        <v>569</v>
      </c>
      <c r="C760" s="337">
        <v>2023206601</v>
      </c>
      <c r="D760" s="385" t="s">
        <v>624</v>
      </c>
      <c r="E760" s="339" t="s">
        <v>625</v>
      </c>
      <c r="F760" s="2" t="str">
        <f t="shared" si="106"/>
        <v>P62-PPGM-PAR-2023206601-SS-259/2025</v>
      </c>
      <c r="G760" s="79" t="s">
        <v>774</v>
      </c>
      <c r="H760" s="80" t="s">
        <v>775</v>
      </c>
      <c r="I760" s="340">
        <v>23.31</v>
      </c>
      <c r="J760" s="81">
        <f t="shared" si="108"/>
        <v>2.3309999999999997E-2</v>
      </c>
      <c r="K760" s="82">
        <v>1</v>
      </c>
      <c r="L760" s="82" t="s">
        <v>1051</v>
      </c>
      <c r="M760" s="25">
        <v>45845</v>
      </c>
      <c r="N760" s="83">
        <v>28</v>
      </c>
      <c r="O760" s="331">
        <v>45809</v>
      </c>
      <c r="P760" s="83">
        <f t="shared" si="107"/>
        <v>22</v>
      </c>
      <c r="Q760" s="83">
        <v>2025</v>
      </c>
      <c r="R760" s="39" t="str">
        <f t="shared" si="109"/>
        <v>Sim</v>
      </c>
      <c r="S760" s="84">
        <f t="shared" si="110"/>
        <v>2.3309999999999997E-2</v>
      </c>
      <c r="T760" s="85">
        <f t="shared" si="111"/>
        <v>1</v>
      </c>
      <c r="U760" s="86" t="s">
        <v>776</v>
      </c>
    </row>
    <row r="761" spans="1:21" s="58" customFormat="1" ht="37.5" customHeight="1" x14ac:dyDescent="0.35">
      <c r="A761" s="428" t="s">
        <v>557</v>
      </c>
      <c r="B761" s="310" t="s">
        <v>569</v>
      </c>
      <c r="C761" s="337">
        <v>2028524781</v>
      </c>
      <c r="D761" s="385" t="s">
        <v>628</v>
      </c>
      <c r="E761" s="339" t="s">
        <v>631</v>
      </c>
      <c r="F761" s="87" t="str">
        <f t="shared" si="106"/>
        <v>P62-PPGM-PAR-2028524781-SS-260/2025</v>
      </c>
      <c r="G761" s="88" t="s">
        <v>774</v>
      </c>
      <c r="H761" s="89" t="s">
        <v>775</v>
      </c>
      <c r="I761" s="340">
        <v>78.66</v>
      </c>
      <c r="J761" s="90">
        <f t="shared" si="108"/>
        <v>7.8659999999999994E-2</v>
      </c>
      <c r="K761" s="91">
        <v>1</v>
      </c>
      <c r="L761" s="82" t="s">
        <v>1051</v>
      </c>
      <c r="M761" s="25">
        <v>45845</v>
      </c>
      <c r="N761" s="83">
        <v>28</v>
      </c>
      <c r="O761" s="331">
        <v>45811</v>
      </c>
      <c r="P761" s="83">
        <f t="shared" si="107"/>
        <v>23</v>
      </c>
      <c r="Q761" s="92">
        <v>2025</v>
      </c>
      <c r="R761" s="93" t="str">
        <f t="shared" si="109"/>
        <v>Sim</v>
      </c>
      <c r="S761" s="94">
        <f t="shared" si="110"/>
        <v>7.8659999999999994E-2</v>
      </c>
      <c r="T761" s="95">
        <f t="shared" si="111"/>
        <v>1</v>
      </c>
      <c r="U761" s="86" t="s">
        <v>776</v>
      </c>
    </row>
    <row r="762" spans="1:21" s="58" customFormat="1" ht="37.5" customHeight="1" x14ac:dyDescent="0.35">
      <c r="A762" s="428" t="s">
        <v>557</v>
      </c>
      <c r="B762" s="310" t="s">
        <v>569</v>
      </c>
      <c r="C762" s="337">
        <v>2027697454</v>
      </c>
      <c r="D762" s="385" t="s">
        <v>635</v>
      </c>
      <c r="E762" s="339" t="s">
        <v>636</v>
      </c>
      <c r="F762" s="2" t="str">
        <f t="shared" si="106"/>
        <v>P62-PPGM-PAR-2027697454-SS-278/2025</v>
      </c>
      <c r="G762" s="79" t="s">
        <v>774</v>
      </c>
      <c r="H762" s="80" t="s">
        <v>775</v>
      </c>
      <c r="I762" s="340">
        <v>64.5</v>
      </c>
      <c r="J762" s="81">
        <f t="shared" si="108"/>
        <v>6.4500000000000002E-2</v>
      </c>
      <c r="K762" s="82">
        <v>1</v>
      </c>
      <c r="L762" s="82" t="s">
        <v>1051</v>
      </c>
      <c r="M762" s="25">
        <v>45845</v>
      </c>
      <c r="N762" s="83">
        <v>28</v>
      </c>
      <c r="O762" s="331">
        <v>45810</v>
      </c>
      <c r="P762" s="83">
        <f t="shared" si="107"/>
        <v>23</v>
      </c>
      <c r="Q762" s="83">
        <v>2025</v>
      </c>
      <c r="R762" s="39" t="str">
        <f t="shared" si="109"/>
        <v>Sim</v>
      </c>
      <c r="S762" s="84">
        <f t="shared" si="110"/>
        <v>6.4500000000000002E-2</v>
      </c>
      <c r="T762" s="85">
        <f t="shared" si="111"/>
        <v>1</v>
      </c>
      <c r="U762" s="86" t="s">
        <v>776</v>
      </c>
    </row>
    <row r="763" spans="1:21" s="58" customFormat="1" ht="37.5" customHeight="1" x14ac:dyDescent="0.35">
      <c r="A763" s="428" t="s">
        <v>557</v>
      </c>
      <c r="B763" s="310" t="s">
        <v>569</v>
      </c>
      <c r="C763" s="337">
        <v>2027658254</v>
      </c>
      <c r="D763" s="385" t="s">
        <v>650</v>
      </c>
      <c r="E763" s="339" t="s">
        <v>652</v>
      </c>
      <c r="F763" s="2" t="str">
        <f t="shared" si="106"/>
        <v>P62-PPGM-PAR-2027658254-SS-332/2025</v>
      </c>
      <c r="G763" s="79" t="s">
        <v>774</v>
      </c>
      <c r="H763" s="80" t="s">
        <v>775</v>
      </c>
      <c r="I763" s="340">
        <v>271.79999999999995</v>
      </c>
      <c r="J763" s="81">
        <f t="shared" si="108"/>
        <v>0.27179999999999993</v>
      </c>
      <c r="K763" s="82">
        <v>1</v>
      </c>
      <c r="L763" s="82" t="s">
        <v>1051</v>
      </c>
      <c r="M763" s="25">
        <v>45845</v>
      </c>
      <c r="N763" s="83">
        <v>28</v>
      </c>
      <c r="O763" s="331">
        <v>45804</v>
      </c>
      <c r="P763" s="83">
        <f t="shared" si="107"/>
        <v>22</v>
      </c>
      <c r="Q763" s="83">
        <v>2025</v>
      </c>
      <c r="R763" s="39" t="str">
        <f t="shared" si="109"/>
        <v>Sim</v>
      </c>
      <c r="S763" s="84">
        <f t="shared" si="110"/>
        <v>0.27179999999999993</v>
      </c>
      <c r="T763" s="85">
        <f t="shared" si="111"/>
        <v>1</v>
      </c>
      <c r="U763" s="86" t="s">
        <v>776</v>
      </c>
    </row>
    <row r="764" spans="1:21" s="58" customFormat="1" ht="37.5" customHeight="1" x14ac:dyDescent="0.35">
      <c r="A764" s="428" t="s">
        <v>557</v>
      </c>
      <c r="B764" s="310" t="s">
        <v>569</v>
      </c>
      <c r="C764" s="337">
        <v>2027715567</v>
      </c>
      <c r="D764" s="385" t="s">
        <v>654</v>
      </c>
      <c r="E764" s="339" t="s">
        <v>655</v>
      </c>
      <c r="F764" s="2" t="str">
        <f t="shared" si="106"/>
        <v>P62-PPGM-PAR-2027715567-SS-333/2025</v>
      </c>
      <c r="G764" s="79" t="s">
        <v>774</v>
      </c>
      <c r="H764" s="80" t="s">
        <v>775</v>
      </c>
      <c r="I764" s="340">
        <v>156.06899999999999</v>
      </c>
      <c r="J764" s="81">
        <f t="shared" si="108"/>
        <v>0.15606899999999999</v>
      </c>
      <c r="K764" s="82">
        <v>1</v>
      </c>
      <c r="L764" s="82" t="s">
        <v>1051</v>
      </c>
      <c r="M764" s="25">
        <v>45845</v>
      </c>
      <c r="N764" s="83">
        <v>28</v>
      </c>
      <c r="O764" s="331"/>
      <c r="P764" s="83" t="str">
        <f t="shared" si="107"/>
        <v/>
      </c>
      <c r="Q764" s="83">
        <v>2025</v>
      </c>
      <c r="R764" s="39" t="str">
        <f t="shared" si="109"/>
        <v>Não</v>
      </c>
      <c r="S764" s="84">
        <f t="shared" si="110"/>
        <v>0</v>
      </c>
      <c r="T764" s="85">
        <f t="shared" si="111"/>
        <v>0</v>
      </c>
      <c r="U764" s="86"/>
    </row>
    <row r="765" spans="1:21" s="58" customFormat="1" ht="37.5" customHeight="1" x14ac:dyDescent="0.35">
      <c r="A765" s="428" t="s">
        <v>557</v>
      </c>
      <c r="B765" s="310" t="s">
        <v>569</v>
      </c>
      <c r="C765" s="337">
        <v>2027979433</v>
      </c>
      <c r="D765" s="385" t="s">
        <v>660</v>
      </c>
      <c r="E765" s="339" t="s">
        <v>661</v>
      </c>
      <c r="F765" s="87" t="str">
        <f t="shared" si="106"/>
        <v>P62-PPGM-PAR-2027979433-SS-348/2025</v>
      </c>
      <c r="G765" s="88" t="s">
        <v>774</v>
      </c>
      <c r="H765" s="89" t="s">
        <v>775</v>
      </c>
      <c r="I765" s="340">
        <v>1.6</v>
      </c>
      <c r="J765" s="90">
        <f t="shared" si="108"/>
        <v>1.6000000000000001E-3</v>
      </c>
      <c r="K765" s="91">
        <v>1</v>
      </c>
      <c r="L765" s="82" t="s">
        <v>1051</v>
      </c>
      <c r="M765" s="25">
        <v>45845</v>
      </c>
      <c r="N765" s="83">
        <v>28</v>
      </c>
      <c r="O765" s="331"/>
      <c r="P765" s="83" t="str">
        <f t="shared" si="107"/>
        <v/>
      </c>
      <c r="Q765" s="92">
        <v>2025</v>
      </c>
      <c r="R765" s="93" t="str">
        <f t="shared" si="109"/>
        <v>Não</v>
      </c>
      <c r="S765" s="94">
        <f t="shared" si="110"/>
        <v>0</v>
      </c>
      <c r="T765" s="95">
        <f t="shared" si="111"/>
        <v>0</v>
      </c>
      <c r="U765" s="96"/>
    </row>
    <row r="766" spans="1:21" s="58" customFormat="1" ht="37.5" customHeight="1" x14ac:dyDescent="0.35">
      <c r="A766" s="428" t="s">
        <v>557</v>
      </c>
      <c r="B766" s="310" t="s">
        <v>569</v>
      </c>
      <c r="C766" s="337">
        <v>2023942759</v>
      </c>
      <c r="D766" s="385" t="s">
        <v>664</v>
      </c>
      <c r="E766" s="339" t="s">
        <v>665</v>
      </c>
      <c r="F766" s="2" t="str">
        <f t="shared" si="106"/>
        <v>P62-PPGM-PAR-2023942759-SS-350/2025</v>
      </c>
      <c r="G766" s="79" t="s">
        <v>774</v>
      </c>
      <c r="H766" s="80" t="s">
        <v>775</v>
      </c>
      <c r="I766" s="340">
        <v>72.06</v>
      </c>
      <c r="J766" s="81">
        <f t="shared" si="108"/>
        <v>7.2059999999999999E-2</v>
      </c>
      <c r="K766" s="82">
        <v>1</v>
      </c>
      <c r="L766" s="82" t="s">
        <v>1051</v>
      </c>
      <c r="M766" s="25">
        <v>45845</v>
      </c>
      <c r="N766" s="83">
        <v>28</v>
      </c>
      <c r="O766" s="331">
        <v>45804</v>
      </c>
      <c r="P766" s="83">
        <f t="shared" si="107"/>
        <v>22</v>
      </c>
      <c r="Q766" s="83">
        <v>2025</v>
      </c>
      <c r="R766" s="39" t="str">
        <f t="shared" si="109"/>
        <v>Sim</v>
      </c>
      <c r="S766" s="84">
        <f t="shared" si="110"/>
        <v>7.2059999999999999E-2</v>
      </c>
      <c r="T766" s="85">
        <f t="shared" si="111"/>
        <v>1</v>
      </c>
      <c r="U766" s="86" t="s">
        <v>776</v>
      </c>
    </row>
    <row r="767" spans="1:21" s="58" customFormat="1" ht="37.5" customHeight="1" x14ac:dyDescent="0.35">
      <c r="A767" s="428" t="s">
        <v>557</v>
      </c>
      <c r="B767" s="310" t="s">
        <v>569</v>
      </c>
      <c r="C767" s="337">
        <v>2024420345</v>
      </c>
      <c r="D767" s="385" t="s">
        <v>667</v>
      </c>
      <c r="E767" s="339" t="s">
        <v>668</v>
      </c>
      <c r="F767" s="87" t="str">
        <f t="shared" si="106"/>
        <v>P62-PPGM-PAR-2024420345-SS-351/2025</v>
      </c>
      <c r="G767" s="88" t="s">
        <v>774</v>
      </c>
      <c r="H767" s="89" t="s">
        <v>775</v>
      </c>
      <c r="I767" s="340">
        <v>104.2</v>
      </c>
      <c r="J767" s="90">
        <f t="shared" si="108"/>
        <v>0.1042</v>
      </c>
      <c r="K767" s="91">
        <v>1</v>
      </c>
      <c r="L767" s="82" t="s">
        <v>1051</v>
      </c>
      <c r="M767" s="25">
        <v>45845</v>
      </c>
      <c r="N767" s="83">
        <v>28</v>
      </c>
      <c r="O767" s="331">
        <v>45804</v>
      </c>
      <c r="P767" s="83">
        <f t="shared" si="107"/>
        <v>22</v>
      </c>
      <c r="Q767" s="92">
        <v>2025</v>
      </c>
      <c r="R767" s="93" t="str">
        <f t="shared" si="109"/>
        <v>Sim</v>
      </c>
      <c r="S767" s="94">
        <f t="shared" si="110"/>
        <v>0.1042</v>
      </c>
      <c r="T767" s="95">
        <f t="shared" si="111"/>
        <v>1</v>
      </c>
      <c r="U767" s="86" t="s">
        <v>776</v>
      </c>
    </row>
    <row r="768" spans="1:21" s="58" customFormat="1" ht="37.5" customHeight="1" x14ac:dyDescent="0.35">
      <c r="A768" s="428" t="s">
        <v>557</v>
      </c>
      <c r="B768" s="310" t="s">
        <v>569</v>
      </c>
      <c r="C768" s="337">
        <v>2027715567</v>
      </c>
      <c r="D768" s="385" t="s">
        <v>669</v>
      </c>
      <c r="E768" s="339" t="s">
        <v>670</v>
      </c>
      <c r="F768" s="2" t="str">
        <f t="shared" si="106"/>
        <v>P62-PPGM-PAR-2027715567-SS-352/2025</v>
      </c>
      <c r="G768" s="79" t="s">
        <v>774</v>
      </c>
      <c r="H768" s="80" t="s">
        <v>775</v>
      </c>
      <c r="I768" s="340">
        <v>342.66899999999998</v>
      </c>
      <c r="J768" s="81">
        <f t="shared" si="108"/>
        <v>0.342669</v>
      </c>
      <c r="K768" s="82">
        <v>1</v>
      </c>
      <c r="L768" s="82" t="s">
        <v>1051</v>
      </c>
      <c r="M768" s="25">
        <v>45845</v>
      </c>
      <c r="N768" s="83">
        <v>28</v>
      </c>
      <c r="O768" s="331"/>
      <c r="P768" s="83" t="str">
        <f t="shared" si="107"/>
        <v/>
      </c>
      <c r="Q768" s="83">
        <v>2025</v>
      </c>
      <c r="R768" s="39" t="str">
        <f t="shared" si="109"/>
        <v>Não</v>
      </c>
      <c r="S768" s="84">
        <f t="shared" si="110"/>
        <v>0</v>
      </c>
      <c r="T768" s="85">
        <f t="shared" si="111"/>
        <v>0</v>
      </c>
      <c r="U768" s="86"/>
    </row>
    <row r="769" spans="1:21" s="58" customFormat="1" ht="37.5" customHeight="1" x14ac:dyDescent="0.35">
      <c r="A769" s="428" t="s">
        <v>557</v>
      </c>
      <c r="B769" s="310" t="s">
        <v>569</v>
      </c>
      <c r="C769" s="337">
        <v>2028684064</v>
      </c>
      <c r="D769" s="385" t="s">
        <v>671</v>
      </c>
      <c r="E769" s="339" t="s">
        <v>672</v>
      </c>
      <c r="F769" s="2" t="str">
        <f t="shared" si="106"/>
        <v>P62-PPGM-PAR-2028684064-SS-354/2025</v>
      </c>
      <c r="G769" s="79" t="s">
        <v>774</v>
      </c>
      <c r="H769" s="80" t="s">
        <v>775</v>
      </c>
      <c r="I769" s="340">
        <v>370.22500000000002</v>
      </c>
      <c r="J769" s="81">
        <f t="shared" si="108"/>
        <v>0.37022500000000003</v>
      </c>
      <c r="K769" s="82">
        <v>1</v>
      </c>
      <c r="L769" s="82" t="s">
        <v>1051</v>
      </c>
      <c r="M769" s="25">
        <v>45845</v>
      </c>
      <c r="N769" s="83">
        <v>28</v>
      </c>
      <c r="O769" s="331">
        <v>45811</v>
      </c>
      <c r="P769" s="83">
        <f t="shared" si="107"/>
        <v>23</v>
      </c>
      <c r="Q769" s="83">
        <v>2025</v>
      </c>
      <c r="R769" s="39" t="str">
        <f t="shared" si="109"/>
        <v>Sim</v>
      </c>
      <c r="S769" s="84">
        <f t="shared" si="110"/>
        <v>0.37022500000000003</v>
      </c>
      <c r="T769" s="85">
        <f t="shared" si="111"/>
        <v>1</v>
      </c>
      <c r="U769" s="86" t="s">
        <v>776</v>
      </c>
    </row>
    <row r="770" spans="1:21" s="58" customFormat="1" ht="37.5" customHeight="1" x14ac:dyDescent="0.35">
      <c r="A770" s="428" t="s">
        <v>557</v>
      </c>
      <c r="B770" s="310" t="s">
        <v>569</v>
      </c>
      <c r="C770" s="337">
        <v>2029612433</v>
      </c>
      <c r="D770" s="385" t="s">
        <v>674</v>
      </c>
      <c r="E770" s="339" t="s">
        <v>675</v>
      </c>
      <c r="F770" s="2" t="str">
        <f t="shared" si="106"/>
        <v>P62-PPGM-PAR-2029612433-SS-369/2025</v>
      </c>
      <c r="G770" s="79" t="s">
        <v>774</v>
      </c>
      <c r="H770" s="80" t="s">
        <v>775</v>
      </c>
      <c r="I770" s="340">
        <v>460</v>
      </c>
      <c r="J770" s="81">
        <f t="shared" si="108"/>
        <v>0.46</v>
      </c>
      <c r="K770" s="82">
        <v>1</v>
      </c>
      <c r="L770" s="82" t="s">
        <v>1051</v>
      </c>
      <c r="M770" s="25">
        <v>45845</v>
      </c>
      <c r="N770" s="83">
        <v>28</v>
      </c>
      <c r="O770" s="331">
        <v>45811</v>
      </c>
      <c r="P770" s="83">
        <f t="shared" si="107"/>
        <v>23</v>
      </c>
      <c r="Q770" s="83">
        <v>2025</v>
      </c>
      <c r="R770" s="39" t="str">
        <f t="shared" si="109"/>
        <v>Sim</v>
      </c>
      <c r="S770" s="84">
        <f t="shared" si="110"/>
        <v>0.46</v>
      </c>
      <c r="T770" s="85">
        <f t="shared" si="111"/>
        <v>1</v>
      </c>
      <c r="U770" s="86" t="s">
        <v>776</v>
      </c>
    </row>
    <row r="771" spans="1:21" s="58" customFormat="1" ht="37.5" customHeight="1" x14ac:dyDescent="0.35">
      <c r="A771" s="428" t="s">
        <v>557</v>
      </c>
      <c r="B771" s="310" t="s">
        <v>569</v>
      </c>
      <c r="C771" s="337">
        <v>2026076078</v>
      </c>
      <c r="D771" s="385" t="s">
        <v>678</v>
      </c>
      <c r="E771" s="339"/>
      <c r="F771" s="87" t="str">
        <f t="shared" si="106"/>
        <v>P62-PPGM-PAR-2026076078-SS-1354/2024</v>
      </c>
      <c r="G771" s="88" t="s">
        <v>774</v>
      </c>
      <c r="H771" s="89" t="s">
        <v>775</v>
      </c>
      <c r="I771" s="340">
        <v>425.78</v>
      </c>
      <c r="J771" s="90">
        <f t="shared" si="108"/>
        <v>0.42577999999999999</v>
      </c>
      <c r="K771" s="91">
        <v>1</v>
      </c>
      <c r="L771" s="82" t="s">
        <v>1051</v>
      </c>
      <c r="M771" s="25">
        <v>45845</v>
      </c>
      <c r="N771" s="83">
        <v>28</v>
      </c>
      <c r="O771" s="331"/>
      <c r="P771" s="83" t="str">
        <f t="shared" si="107"/>
        <v/>
      </c>
      <c r="Q771" s="92">
        <v>2025</v>
      </c>
      <c r="R771" s="93" t="str">
        <f t="shared" si="109"/>
        <v>Não</v>
      </c>
      <c r="S771" s="94">
        <f t="shared" si="110"/>
        <v>0</v>
      </c>
      <c r="T771" s="95">
        <f t="shared" si="111"/>
        <v>0</v>
      </c>
      <c r="U771" s="96"/>
    </row>
    <row r="772" spans="1:21" s="58" customFormat="1" ht="37.5" customHeight="1" x14ac:dyDescent="0.35">
      <c r="A772" s="428" t="s">
        <v>557</v>
      </c>
      <c r="B772" s="310" t="s">
        <v>569</v>
      </c>
      <c r="C772" s="337">
        <v>2029625222</v>
      </c>
      <c r="D772" s="385" t="s">
        <v>682</v>
      </c>
      <c r="E772" s="339"/>
      <c r="F772" s="2" t="str">
        <f t="shared" si="106"/>
        <v>P62-PPGM-PAR-2029625222-SS-818/2024</v>
      </c>
      <c r="G772" s="79" t="s">
        <v>774</v>
      </c>
      <c r="H772" s="80" t="s">
        <v>775</v>
      </c>
      <c r="I772" s="340">
        <v>527.89</v>
      </c>
      <c r="J772" s="81">
        <f t="shared" si="108"/>
        <v>0.52788999999999997</v>
      </c>
      <c r="K772" s="82">
        <v>1</v>
      </c>
      <c r="L772" s="82" t="s">
        <v>1051</v>
      </c>
      <c r="M772" s="25">
        <v>45845</v>
      </c>
      <c r="N772" s="83">
        <v>28</v>
      </c>
      <c r="O772" s="331"/>
      <c r="P772" s="83" t="str">
        <f t="shared" si="107"/>
        <v/>
      </c>
      <c r="Q772" s="83">
        <v>2025</v>
      </c>
      <c r="R772" s="39" t="str">
        <f t="shared" si="109"/>
        <v>Não</v>
      </c>
      <c r="S772" s="84">
        <f t="shared" si="110"/>
        <v>0</v>
      </c>
      <c r="T772" s="85">
        <f t="shared" si="111"/>
        <v>0</v>
      </c>
      <c r="U772" s="86"/>
    </row>
    <row r="773" spans="1:21" s="58" customFormat="1" ht="37.5" customHeight="1" x14ac:dyDescent="0.35">
      <c r="A773" s="428" t="s">
        <v>557</v>
      </c>
      <c r="B773" s="310" t="s">
        <v>83</v>
      </c>
      <c r="C773" s="337">
        <v>2029625222</v>
      </c>
      <c r="D773" s="385" t="s">
        <v>699</v>
      </c>
      <c r="E773" s="339" t="s">
        <v>702</v>
      </c>
      <c r="F773" s="87" t="str">
        <f t="shared" si="106"/>
        <v>P62-PPGM-CAM-2029625222-SS-418/2024</v>
      </c>
      <c r="G773" s="88" t="s">
        <v>774</v>
      </c>
      <c r="H773" s="89" t="s">
        <v>775</v>
      </c>
      <c r="I773" s="340">
        <v>8.08</v>
      </c>
      <c r="J773" s="90">
        <f t="shared" si="108"/>
        <v>8.0800000000000004E-3</v>
      </c>
      <c r="K773" s="91">
        <v>1</v>
      </c>
      <c r="L773" s="82" t="s">
        <v>1051</v>
      </c>
      <c r="M773" s="25">
        <v>45845</v>
      </c>
      <c r="N773" s="83">
        <v>28</v>
      </c>
      <c r="O773" s="331"/>
      <c r="P773" s="83" t="str">
        <f t="shared" si="107"/>
        <v/>
      </c>
      <c r="Q773" s="92">
        <v>2025</v>
      </c>
      <c r="R773" s="93" t="str">
        <f t="shared" si="109"/>
        <v>Não</v>
      </c>
      <c r="S773" s="94">
        <f t="shared" si="110"/>
        <v>0</v>
      </c>
      <c r="T773" s="95">
        <f t="shared" si="111"/>
        <v>0</v>
      </c>
      <c r="U773" s="96"/>
    </row>
    <row r="774" spans="1:21" s="58" customFormat="1" ht="37.5" customHeight="1" x14ac:dyDescent="0.35">
      <c r="A774" s="428" t="s">
        <v>880</v>
      </c>
      <c r="B774" s="310" t="s">
        <v>947</v>
      </c>
      <c r="C774" s="337">
        <v>2027010283</v>
      </c>
      <c r="D774" s="372" t="s">
        <v>962</v>
      </c>
      <c r="E774" s="339" t="s">
        <v>975</v>
      </c>
      <c r="F774" s="2" t="str">
        <f t="shared" si="106"/>
        <v>P52-PPGM-ACOM-2027010283-SS-0211P/2025</v>
      </c>
      <c r="G774" s="79" t="s">
        <v>774</v>
      </c>
      <c r="H774" s="80" t="s">
        <v>775</v>
      </c>
      <c r="I774" s="340">
        <v>905.13400000000001</v>
      </c>
      <c r="J774" s="81">
        <f t="shared" si="108"/>
        <v>0.90513399999999999</v>
      </c>
      <c r="K774" s="82">
        <v>1</v>
      </c>
      <c r="L774" s="82" t="s">
        <v>1051</v>
      </c>
      <c r="M774" s="15">
        <v>45845</v>
      </c>
      <c r="N774" s="83">
        <v>28</v>
      </c>
      <c r="O774" s="331"/>
      <c r="P774" s="83" t="str">
        <f t="shared" si="107"/>
        <v/>
      </c>
      <c r="Q774" s="83">
        <v>2025</v>
      </c>
      <c r="R774" s="39" t="str">
        <f t="shared" si="109"/>
        <v>Não</v>
      </c>
      <c r="S774" s="84">
        <f t="shared" si="110"/>
        <v>0</v>
      </c>
      <c r="T774" s="85">
        <f t="shared" si="111"/>
        <v>0</v>
      </c>
      <c r="U774" s="86"/>
    </row>
    <row r="775" spans="1:21" s="58" customFormat="1" ht="37.5" customHeight="1" x14ac:dyDescent="0.35">
      <c r="A775" s="428" t="s">
        <v>880</v>
      </c>
      <c r="B775" s="310" t="s">
        <v>947</v>
      </c>
      <c r="C775" s="337">
        <v>2027010283</v>
      </c>
      <c r="D775" s="372" t="s">
        <v>962</v>
      </c>
      <c r="E775" s="339" t="s">
        <v>976</v>
      </c>
      <c r="F775" s="2" t="str">
        <f t="shared" si="106"/>
        <v>P52-PPGM-ACOM-2027010283-SS-0211P/2025</v>
      </c>
      <c r="G775" s="79" t="s">
        <v>774</v>
      </c>
      <c r="H775" s="80" t="s">
        <v>775</v>
      </c>
      <c r="I775" s="340">
        <v>617</v>
      </c>
      <c r="J775" s="81">
        <f t="shared" si="108"/>
        <v>0.61699999999999999</v>
      </c>
      <c r="K775" s="82">
        <v>1</v>
      </c>
      <c r="L775" s="82" t="s">
        <v>1051</v>
      </c>
      <c r="M775" s="15">
        <v>45848</v>
      </c>
      <c r="N775" s="83">
        <v>28</v>
      </c>
      <c r="O775" s="331"/>
      <c r="P775" s="83" t="str">
        <f t="shared" si="107"/>
        <v/>
      </c>
      <c r="Q775" s="83">
        <v>2025</v>
      </c>
      <c r="R775" s="39" t="str">
        <f t="shared" si="109"/>
        <v>Não</v>
      </c>
      <c r="S775" s="84">
        <f t="shared" si="110"/>
        <v>0</v>
      </c>
      <c r="T775" s="85">
        <f t="shared" si="111"/>
        <v>0</v>
      </c>
      <c r="U775" s="86"/>
    </row>
    <row r="776" spans="1:21" s="58" customFormat="1" ht="37.5" customHeight="1" x14ac:dyDescent="0.35">
      <c r="A776" s="428" t="s">
        <v>81</v>
      </c>
      <c r="B776" s="310" t="s">
        <v>1011</v>
      </c>
      <c r="C776" s="337" t="s">
        <v>1001</v>
      </c>
      <c r="D776" s="372" t="s">
        <v>981</v>
      </c>
      <c r="E776" s="339" t="s">
        <v>1035</v>
      </c>
      <c r="F776" s="2" t="str">
        <f t="shared" si="106"/>
        <v>P31-PPGMII-P31-CAM-[2028757883]-SS-302/2025</v>
      </c>
      <c r="G776" s="79" t="s">
        <v>774</v>
      </c>
      <c r="H776" s="80" t="s">
        <v>775</v>
      </c>
      <c r="I776" s="41">
        <v>1634.35</v>
      </c>
      <c r="J776" s="81">
        <f t="shared" si="108"/>
        <v>1.63435</v>
      </c>
      <c r="K776" s="82">
        <v>1</v>
      </c>
      <c r="L776" s="82" t="s">
        <v>1051</v>
      </c>
      <c r="M776" s="15">
        <v>45848</v>
      </c>
      <c r="N776" s="83">
        <v>28</v>
      </c>
      <c r="O776" s="331"/>
      <c r="P776" s="83" t="str">
        <f t="shared" si="107"/>
        <v/>
      </c>
      <c r="Q776" s="83">
        <v>2025</v>
      </c>
      <c r="R776" s="39" t="str">
        <f t="shared" si="109"/>
        <v>Não</v>
      </c>
      <c r="S776" s="84">
        <f t="shared" si="110"/>
        <v>0</v>
      </c>
      <c r="T776" s="85">
        <f t="shared" si="111"/>
        <v>0</v>
      </c>
      <c r="U776" s="86"/>
    </row>
    <row r="777" spans="1:21" s="58" customFormat="1" ht="37.5" customHeight="1" x14ac:dyDescent="0.35">
      <c r="A777" s="428" t="s">
        <v>81</v>
      </c>
      <c r="B777" s="310" t="s">
        <v>1011</v>
      </c>
      <c r="C777" s="337" t="s">
        <v>1001</v>
      </c>
      <c r="D777" s="372" t="s">
        <v>984</v>
      </c>
      <c r="E777" s="339" t="s">
        <v>1045</v>
      </c>
      <c r="F777" s="87" t="str">
        <f t="shared" si="106"/>
        <v>P31-PPGMII-P31-CAM-[2028757883]-SS-313/2025</v>
      </c>
      <c r="G777" s="88" t="s">
        <v>774</v>
      </c>
      <c r="H777" s="89" t="s">
        <v>775</v>
      </c>
      <c r="I777" s="340">
        <v>1318.26</v>
      </c>
      <c r="J777" s="90">
        <f t="shared" si="108"/>
        <v>1.31826</v>
      </c>
      <c r="K777" s="91">
        <v>1</v>
      </c>
      <c r="L777" s="82" t="s">
        <v>1051</v>
      </c>
      <c r="M777" s="15">
        <v>45845</v>
      </c>
      <c r="N777" s="83">
        <v>28</v>
      </c>
      <c r="O777" s="331"/>
      <c r="P777" s="83" t="str">
        <f t="shared" si="107"/>
        <v/>
      </c>
      <c r="Q777" s="92">
        <v>2025</v>
      </c>
      <c r="R777" s="93" t="str">
        <f t="shared" si="109"/>
        <v>Não</v>
      </c>
      <c r="S777" s="94">
        <f t="shared" si="110"/>
        <v>0</v>
      </c>
      <c r="T777" s="95">
        <f t="shared" si="111"/>
        <v>0</v>
      </c>
      <c r="U777" s="96"/>
    </row>
    <row r="778" spans="1:21" s="58" customFormat="1" ht="37.5" customHeight="1" x14ac:dyDescent="0.35">
      <c r="A778" s="428" t="s">
        <v>81</v>
      </c>
      <c r="B778" s="310" t="s">
        <v>1011</v>
      </c>
      <c r="C778" s="337" t="s">
        <v>1006</v>
      </c>
      <c r="D778" s="372" t="s">
        <v>986</v>
      </c>
      <c r="E778" s="339" t="s">
        <v>1041</v>
      </c>
      <c r="F778" s="2" t="str">
        <f t="shared" si="106"/>
        <v>P31-PPGMII-P31-CAM-[2028758106]-SS-378/2025</v>
      </c>
      <c r="G778" s="79" t="s">
        <v>774</v>
      </c>
      <c r="H778" s="80" t="s">
        <v>775</v>
      </c>
      <c r="I778" s="340">
        <v>3314.6</v>
      </c>
      <c r="J778" s="81">
        <f t="shared" si="108"/>
        <v>3.3146</v>
      </c>
      <c r="K778" s="82">
        <v>1</v>
      </c>
      <c r="L778" s="82" t="s">
        <v>1051</v>
      </c>
      <c r="M778" s="15">
        <v>45848</v>
      </c>
      <c r="N778" s="83">
        <v>28</v>
      </c>
      <c r="O778" s="331"/>
      <c r="P778" s="83" t="str">
        <f t="shared" si="107"/>
        <v/>
      </c>
      <c r="Q778" s="83">
        <v>2025</v>
      </c>
      <c r="R778" s="39" t="str">
        <f t="shared" si="109"/>
        <v>Não</v>
      </c>
      <c r="S778" s="84">
        <f t="shared" si="110"/>
        <v>0</v>
      </c>
      <c r="T778" s="85">
        <f t="shared" si="111"/>
        <v>0</v>
      </c>
      <c r="U778" s="86"/>
    </row>
    <row r="779" spans="1:21" s="58" customFormat="1" ht="37.5" customHeight="1" x14ac:dyDescent="0.35">
      <c r="A779" s="428" t="s">
        <v>81</v>
      </c>
      <c r="B779" s="310" t="s">
        <v>1011</v>
      </c>
      <c r="C779" s="337" t="s">
        <v>1006</v>
      </c>
      <c r="D779" s="372" t="s">
        <v>986</v>
      </c>
      <c r="E779" s="339" t="s">
        <v>1042</v>
      </c>
      <c r="F779" s="87" t="str">
        <f t="shared" si="106"/>
        <v>P31-PPGMII-P31-CAM-[2028758106]-SS-378/2025</v>
      </c>
      <c r="G779" s="88" t="s">
        <v>774</v>
      </c>
      <c r="H779" s="89" t="s">
        <v>775</v>
      </c>
      <c r="I779" s="340">
        <v>306.98</v>
      </c>
      <c r="J779" s="90">
        <f t="shared" si="108"/>
        <v>0.30698000000000003</v>
      </c>
      <c r="K779" s="91">
        <v>1</v>
      </c>
      <c r="L779" s="82" t="s">
        <v>1051</v>
      </c>
      <c r="M779" s="15">
        <v>45849</v>
      </c>
      <c r="N779" s="83">
        <v>28</v>
      </c>
      <c r="O779" s="331"/>
      <c r="P779" s="83" t="str">
        <f t="shared" si="107"/>
        <v/>
      </c>
      <c r="Q779" s="92">
        <v>2025</v>
      </c>
      <c r="R779" s="93" t="str">
        <f t="shared" si="109"/>
        <v>Não</v>
      </c>
      <c r="S779" s="94">
        <f t="shared" si="110"/>
        <v>0</v>
      </c>
      <c r="T779" s="95">
        <f t="shared" si="111"/>
        <v>0</v>
      </c>
      <c r="U779" s="96"/>
    </row>
    <row r="780" spans="1:21" s="58" customFormat="1" ht="37.5" customHeight="1" x14ac:dyDescent="0.35">
      <c r="A780" s="428" t="s">
        <v>81</v>
      </c>
      <c r="B780" s="310" t="s">
        <v>1011</v>
      </c>
      <c r="C780" s="337" t="s">
        <v>1006</v>
      </c>
      <c r="D780" s="372" t="s">
        <v>986</v>
      </c>
      <c r="E780" s="339" t="s">
        <v>1043</v>
      </c>
      <c r="F780" s="2" t="str">
        <f t="shared" si="106"/>
        <v>P31-PPGMII-P31-CAM-[2028758106]-SS-378/2025</v>
      </c>
      <c r="G780" s="79" t="s">
        <v>774</v>
      </c>
      <c r="H780" s="80" t="s">
        <v>775</v>
      </c>
      <c r="I780" s="340">
        <v>55.9</v>
      </c>
      <c r="J780" s="81">
        <f t="shared" si="108"/>
        <v>5.5899999999999998E-2</v>
      </c>
      <c r="K780" s="82">
        <v>1</v>
      </c>
      <c r="L780" s="82" t="s">
        <v>1051</v>
      </c>
      <c r="M780" s="15">
        <v>45850</v>
      </c>
      <c r="N780" s="83">
        <v>28</v>
      </c>
      <c r="O780" s="331"/>
      <c r="P780" s="83" t="str">
        <f t="shared" si="107"/>
        <v/>
      </c>
      <c r="Q780" s="83">
        <v>2025</v>
      </c>
      <c r="R780" s="39" t="str">
        <f t="shared" si="109"/>
        <v>Não</v>
      </c>
      <c r="S780" s="84">
        <f t="shared" si="110"/>
        <v>0</v>
      </c>
      <c r="T780" s="85">
        <f t="shared" si="111"/>
        <v>0</v>
      </c>
      <c r="U780" s="86"/>
    </row>
    <row r="781" spans="1:21" s="58" customFormat="1" ht="37.5" customHeight="1" x14ac:dyDescent="0.35">
      <c r="A781" s="428" t="s">
        <v>81</v>
      </c>
      <c r="B781" s="310" t="s">
        <v>1011</v>
      </c>
      <c r="C781" s="337" t="s">
        <v>1007</v>
      </c>
      <c r="D781" s="372" t="s">
        <v>987</v>
      </c>
      <c r="E781" s="339" t="s">
        <v>1037</v>
      </c>
      <c r="F781" s="2" t="str">
        <f t="shared" si="106"/>
        <v>P31-PPGMII-P31-CAM-[2028301172-SS-428/2024</v>
      </c>
      <c r="G781" s="79" t="s">
        <v>774</v>
      </c>
      <c r="H781" s="80" t="s">
        <v>775</v>
      </c>
      <c r="I781" s="340">
        <v>5440.3060000000005</v>
      </c>
      <c r="J781" s="81">
        <f t="shared" si="108"/>
        <v>5.4403060000000005</v>
      </c>
      <c r="K781" s="82">
        <v>1</v>
      </c>
      <c r="L781" s="82" t="s">
        <v>1051</v>
      </c>
      <c r="M781" s="15">
        <v>45845</v>
      </c>
      <c r="N781" s="83">
        <v>28</v>
      </c>
      <c r="O781" s="15"/>
      <c r="P781" s="83" t="str">
        <f t="shared" si="107"/>
        <v/>
      </c>
      <c r="Q781" s="83">
        <v>2025</v>
      </c>
      <c r="R781" s="39" t="str">
        <f t="shared" si="109"/>
        <v>Não</v>
      </c>
      <c r="S781" s="84">
        <f t="shared" si="110"/>
        <v>0</v>
      </c>
      <c r="T781" s="85">
        <f t="shared" si="111"/>
        <v>0</v>
      </c>
      <c r="U781" s="86"/>
    </row>
    <row r="782" spans="1:21" s="58" customFormat="1" ht="37.5" customHeight="1" x14ac:dyDescent="0.35">
      <c r="A782" s="428" t="s">
        <v>81</v>
      </c>
      <c r="B782" s="310" t="s">
        <v>1011</v>
      </c>
      <c r="C782" s="337" t="s">
        <v>1007</v>
      </c>
      <c r="D782" s="372" t="s">
        <v>987</v>
      </c>
      <c r="E782" s="339" t="s">
        <v>1038</v>
      </c>
      <c r="F782" s="2" t="str">
        <f t="shared" si="106"/>
        <v>P31-PPGMII-P31-CAM-[2028301172-SS-428/2024</v>
      </c>
      <c r="G782" s="79" t="s">
        <v>774</v>
      </c>
      <c r="H782" s="80" t="s">
        <v>775</v>
      </c>
      <c r="I782" s="340">
        <v>1432.777</v>
      </c>
      <c r="J782" s="81">
        <f t="shared" ref="J782:J795" si="112">I782/1000</f>
        <v>1.432777</v>
      </c>
      <c r="K782" s="82">
        <v>1</v>
      </c>
      <c r="L782" s="82" t="s">
        <v>1051</v>
      </c>
      <c r="M782" s="15">
        <v>45845</v>
      </c>
      <c r="N782" s="83">
        <v>28</v>
      </c>
      <c r="O782" s="15"/>
      <c r="P782" s="83" t="str">
        <f t="shared" ref="P782:P795" si="113">IF(O782="","",WEEKNUM(O782,21))</f>
        <v/>
      </c>
      <c r="Q782" s="83">
        <v>2025</v>
      </c>
      <c r="R782" s="39" t="str">
        <f t="shared" ref="R782:R795" si="114">IF(Q782&lt;=O782,"Sim","Não")</f>
        <v>Não</v>
      </c>
      <c r="S782" s="84">
        <f t="shared" ref="S782:S795" si="115">IF(R782="Não",0,J782)</f>
        <v>0</v>
      </c>
      <c r="T782" s="85">
        <f t="shared" ref="T782:T795" si="116">IF(R782="Não",0,K782)</f>
        <v>0</v>
      </c>
      <c r="U782" s="86"/>
    </row>
    <row r="783" spans="1:21" s="58" customFormat="1" ht="37.5" customHeight="1" x14ac:dyDescent="0.35">
      <c r="A783" s="428" t="s">
        <v>81</v>
      </c>
      <c r="B783" s="310" t="s">
        <v>1011</v>
      </c>
      <c r="C783" s="337" t="s">
        <v>1008</v>
      </c>
      <c r="D783" s="372" t="s">
        <v>988</v>
      </c>
      <c r="E783" s="339" t="s">
        <v>1034</v>
      </c>
      <c r="F783" s="2" t="str">
        <f t="shared" si="106"/>
        <v>P31-PPGMII-P31-CAM-[2027809528]-SS-528/2025</v>
      </c>
      <c r="G783" s="79" t="s">
        <v>774</v>
      </c>
      <c r="H783" s="80" t="s">
        <v>775</v>
      </c>
      <c r="I783" s="340">
        <v>107.6</v>
      </c>
      <c r="J783" s="81">
        <f t="shared" si="112"/>
        <v>0.1076</v>
      </c>
      <c r="K783" s="82">
        <v>1</v>
      </c>
      <c r="L783" s="82" t="s">
        <v>1051</v>
      </c>
      <c r="M783" s="15">
        <v>45850</v>
      </c>
      <c r="N783" s="83">
        <v>28</v>
      </c>
      <c r="O783" s="331"/>
      <c r="P783" s="83" t="str">
        <f t="shared" si="113"/>
        <v/>
      </c>
      <c r="Q783" s="83">
        <v>2025</v>
      </c>
      <c r="R783" s="39" t="str">
        <f t="shared" si="114"/>
        <v>Não</v>
      </c>
      <c r="S783" s="84">
        <f t="shared" si="115"/>
        <v>0</v>
      </c>
      <c r="T783" s="85">
        <f t="shared" si="116"/>
        <v>0</v>
      </c>
      <c r="U783" s="86"/>
    </row>
    <row r="784" spans="1:21" s="58" customFormat="1" ht="37.5" customHeight="1" x14ac:dyDescent="0.35">
      <c r="A784" s="428" t="s">
        <v>281</v>
      </c>
      <c r="B784" s="310" t="s">
        <v>83</v>
      </c>
      <c r="C784" s="337">
        <v>2029267541</v>
      </c>
      <c r="D784" s="372" t="s">
        <v>494</v>
      </c>
      <c r="E784" s="339" t="s">
        <v>495</v>
      </c>
      <c r="F784" s="87" t="str">
        <f t="shared" si="106"/>
        <v>P54-PPGM-CAM-2029267541-SS-340/2025</v>
      </c>
      <c r="G784" s="97" t="s">
        <v>777</v>
      </c>
      <c r="H784" s="89" t="s">
        <v>778</v>
      </c>
      <c r="I784" s="340">
        <v>1799.1</v>
      </c>
      <c r="J784" s="90">
        <f t="shared" si="112"/>
        <v>1.7990999999999999</v>
      </c>
      <c r="K784" s="91">
        <v>0</v>
      </c>
      <c r="L784" s="82" t="s">
        <v>1051</v>
      </c>
      <c r="M784" s="24">
        <v>45846</v>
      </c>
      <c r="N784" s="83">
        <v>28</v>
      </c>
      <c r="O784" s="83"/>
      <c r="P784" s="83"/>
      <c r="Q784" s="92">
        <v>2025</v>
      </c>
      <c r="R784" s="93" t="str">
        <f t="shared" si="114"/>
        <v>Não</v>
      </c>
      <c r="S784" s="94">
        <f t="shared" si="115"/>
        <v>0</v>
      </c>
      <c r="T784" s="95">
        <f t="shared" si="116"/>
        <v>0</v>
      </c>
      <c r="U784" s="96"/>
    </row>
    <row r="785" spans="1:21" s="58" customFormat="1" ht="37.5" customHeight="1" x14ac:dyDescent="0.35">
      <c r="A785" s="428" t="s">
        <v>281</v>
      </c>
      <c r="B785" s="310" t="s">
        <v>83</v>
      </c>
      <c r="C785" s="337">
        <v>2029267543</v>
      </c>
      <c r="D785" s="372" t="s">
        <v>497</v>
      </c>
      <c r="E785" s="339"/>
      <c r="F785" s="2" t="str">
        <f t="shared" si="106"/>
        <v>P54-PPGM-CAM-2029267543-SS-339/2025</v>
      </c>
      <c r="G785" s="98" t="s">
        <v>777</v>
      </c>
      <c r="H785" s="80" t="s">
        <v>778</v>
      </c>
      <c r="I785" s="340">
        <v>1046</v>
      </c>
      <c r="J785" s="81">
        <f t="shared" si="112"/>
        <v>1.046</v>
      </c>
      <c r="K785" s="82">
        <v>0</v>
      </c>
      <c r="L785" s="82" t="s">
        <v>1051</v>
      </c>
      <c r="M785" s="24">
        <v>45846</v>
      </c>
      <c r="N785" s="83">
        <v>28</v>
      </c>
      <c r="O785" s="83"/>
      <c r="P785" s="83"/>
      <c r="Q785" s="83">
        <v>2025</v>
      </c>
      <c r="R785" s="39" t="str">
        <f t="shared" si="114"/>
        <v>Não</v>
      </c>
      <c r="S785" s="84">
        <f t="shared" si="115"/>
        <v>0</v>
      </c>
      <c r="T785" s="85">
        <f t="shared" si="116"/>
        <v>0</v>
      </c>
      <c r="U785" s="86"/>
    </row>
    <row r="786" spans="1:21" s="58" customFormat="1" ht="37.5" customHeight="1" x14ac:dyDescent="0.35">
      <c r="A786" s="428" t="s">
        <v>281</v>
      </c>
      <c r="B786" s="310" t="s">
        <v>83</v>
      </c>
      <c r="C786" s="337">
        <v>2029267545</v>
      </c>
      <c r="D786" s="372" t="s">
        <v>501</v>
      </c>
      <c r="E786" s="339"/>
      <c r="F786" s="87" t="str">
        <f t="shared" si="106"/>
        <v>P54-PPGM-CAM-2029267545-SS-164/2025</v>
      </c>
      <c r="G786" s="97" t="s">
        <v>777</v>
      </c>
      <c r="H786" s="89" t="s">
        <v>778</v>
      </c>
      <c r="I786" s="340">
        <v>2183.5</v>
      </c>
      <c r="J786" s="90">
        <f t="shared" si="112"/>
        <v>2.1835</v>
      </c>
      <c r="K786" s="91">
        <v>0</v>
      </c>
      <c r="L786" s="82" t="s">
        <v>1051</v>
      </c>
      <c r="M786" s="24">
        <v>45846</v>
      </c>
      <c r="N786" s="83">
        <v>28</v>
      </c>
      <c r="O786" s="15"/>
      <c r="P786" s="83" t="str">
        <f t="shared" si="113"/>
        <v/>
      </c>
      <c r="Q786" s="92">
        <v>2025</v>
      </c>
      <c r="R786" s="93" t="str">
        <f t="shared" si="114"/>
        <v>Não</v>
      </c>
      <c r="S786" s="94">
        <f t="shared" si="115"/>
        <v>0</v>
      </c>
      <c r="T786" s="95">
        <f t="shared" si="116"/>
        <v>0</v>
      </c>
      <c r="U786" s="96"/>
    </row>
    <row r="787" spans="1:21" s="58" customFormat="1" ht="37.5" customHeight="1" x14ac:dyDescent="0.35">
      <c r="A787" s="428" t="s">
        <v>281</v>
      </c>
      <c r="B787" s="310" t="s">
        <v>83</v>
      </c>
      <c r="C787" s="337">
        <v>2029269550</v>
      </c>
      <c r="D787" s="372" t="s">
        <v>503</v>
      </c>
      <c r="E787" s="339"/>
      <c r="F787" s="2" t="str">
        <f t="shared" si="106"/>
        <v>P54-PPGM-CAM-2029269550-SS-068/2025</v>
      </c>
      <c r="G787" s="98" t="s">
        <v>777</v>
      </c>
      <c r="H787" s="80" t="s">
        <v>778</v>
      </c>
      <c r="I787" s="340">
        <v>543.25</v>
      </c>
      <c r="J787" s="81">
        <f t="shared" si="112"/>
        <v>0.54325000000000001</v>
      </c>
      <c r="K787" s="82">
        <v>0</v>
      </c>
      <c r="L787" s="82" t="s">
        <v>1051</v>
      </c>
      <c r="M787" s="24">
        <v>45846</v>
      </c>
      <c r="N787" s="83">
        <v>28</v>
      </c>
      <c r="O787" s="15"/>
      <c r="P787" s="83" t="str">
        <f t="shared" si="113"/>
        <v/>
      </c>
      <c r="Q787" s="83">
        <v>2025</v>
      </c>
      <c r="R787" s="39" t="str">
        <f t="shared" si="114"/>
        <v>Não</v>
      </c>
      <c r="S787" s="84">
        <f t="shared" si="115"/>
        <v>0</v>
      </c>
      <c r="T787" s="85">
        <f t="shared" si="116"/>
        <v>0</v>
      </c>
      <c r="U787" s="86"/>
    </row>
    <row r="788" spans="1:21" s="58" customFormat="1" ht="37.5" customHeight="1" x14ac:dyDescent="0.35">
      <c r="A788" s="428" t="s">
        <v>281</v>
      </c>
      <c r="B788" s="310" t="s">
        <v>83</v>
      </c>
      <c r="C788" s="337">
        <v>2029277495</v>
      </c>
      <c r="D788" s="372" t="s">
        <v>512</v>
      </c>
      <c r="E788" s="339"/>
      <c r="F788" s="87" t="str">
        <f t="shared" si="106"/>
        <v>P54-PPGM-CAM-2029277495-SS-107/2025</v>
      </c>
      <c r="G788" s="97" t="s">
        <v>777</v>
      </c>
      <c r="H788" s="89" t="s">
        <v>778</v>
      </c>
      <c r="I788" s="340">
        <v>146.30000000000001</v>
      </c>
      <c r="J788" s="90">
        <f t="shared" si="112"/>
        <v>0.14630000000000001</v>
      </c>
      <c r="K788" s="91">
        <v>0</v>
      </c>
      <c r="L788" s="82" t="s">
        <v>1051</v>
      </c>
      <c r="M788" s="25">
        <v>45848</v>
      </c>
      <c r="N788" s="83">
        <v>28</v>
      </c>
      <c r="O788" s="15"/>
      <c r="P788" s="83" t="str">
        <f t="shared" si="113"/>
        <v/>
      </c>
      <c r="Q788" s="92">
        <v>2025</v>
      </c>
      <c r="R788" s="93" t="str">
        <f t="shared" si="114"/>
        <v>Não</v>
      </c>
      <c r="S788" s="94">
        <f t="shared" si="115"/>
        <v>0</v>
      </c>
      <c r="T788" s="95">
        <f t="shared" si="116"/>
        <v>0</v>
      </c>
      <c r="U788" s="96"/>
    </row>
    <row r="789" spans="1:21" s="58" customFormat="1" ht="37.5" customHeight="1" x14ac:dyDescent="0.35">
      <c r="A789" s="428" t="s">
        <v>281</v>
      </c>
      <c r="B789" s="310" t="s">
        <v>83</v>
      </c>
      <c r="C789" s="337">
        <v>2029269548</v>
      </c>
      <c r="D789" s="372" t="s">
        <v>517</v>
      </c>
      <c r="E789" s="339"/>
      <c r="F789" s="2" t="str">
        <f t="shared" si="106"/>
        <v>P54-PPGM-CAM-2029269548-SS-105/2025</v>
      </c>
      <c r="G789" s="98" t="s">
        <v>777</v>
      </c>
      <c r="H789" s="80" t="s">
        <v>778</v>
      </c>
      <c r="I789" s="340">
        <v>458</v>
      </c>
      <c r="J789" s="81">
        <f t="shared" si="112"/>
        <v>0.45800000000000002</v>
      </c>
      <c r="K789" s="82">
        <v>0</v>
      </c>
      <c r="L789" s="82" t="s">
        <v>1051</v>
      </c>
      <c r="M789" s="25">
        <v>45848</v>
      </c>
      <c r="N789" s="83">
        <v>28</v>
      </c>
      <c r="O789" s="15"/>
      <c r="P789" s="83" t="str">
        <f t="shared" si="113"/>
        <v/>
      </c>
      <c r="Q789" s="104">
        <v>2025</v>
      </c>
      <c r="R789" s="105" t="str">
        <f t="shared" si="114"/>
        <v>Não</v>
      </c>
      <c r="S789" s="106">
        <f t="shared" si="115"/>
        <v>0</v>
      </c>
      <c r="T789" s="107">
        <f t="shared" si="116"/>
        <v>0</v>
      </c>
      <c r="U789" s="108"/>
    </row>
    <row r="790" spans="1:21" s="58" customFormat="1" ht="37.5" customHeight="1" x14ac:dyDescent="0.35">
      <c r="A790" s="428" t="s">
        <v>557</v>
      </c>
      <c r="B790" s="310" t="s">
        <v>83</v>
      </c>
      <c r="C790" s="337">
        <v>2028233453</v>
      </c>
      <c r="D790" s="385" t="s">
        <v>709</v>
      </c>
      <c r="E790" s="339" t="s">
        <v>710</v>
      </c>
      <c r="F790" s="87" t="str">
        <f t="shared" si="106"/>
        <v>P62-PPGM-CAM-2028233453-SS-1201/2024</v>
      </c>
      <c r="G790" s="97" t="s">
        <v>777</v>
      </c>
      <c r="H790" s="89" t="s">
        <v>778</v>
      </c>
      <c r="I790" s="395">
        <v>34.06</v>
      </c>
      <c r="J790" s="90">
        <f t="shared" si="112"/>
        <v>3.406E-2</v>
      </c>
      <c r="K790" s="91">
        <v>0</v>
      </c>
      <c r="L790" s="82" t="s">
        <v>1051</v>
      </c>
      <c r="M790" s="15">
        <v>45848</v>
      </c>
      <c r="N790" s="83">
        <v>28</v>
      </c>
      <c r="O790" s="15"/>
      <c r="P790" s="83" t="str">
        <f t="shared" si="113"/>
        <v/>
      </c>
      <c r="Q790" s="92">
        <v>2025</v>
      </c>
      <c r="R790" s="93" t="str">
        <f t="shared" si="114"/>
        <v>Não</v>
      </c>
      <c r="S790" s="94">
        <f t="shared" si="115"/>
        <v>0</v>
      </c>
      <c r="T790" s="95">
        <f t="shared" si="116"/>
        <v>0</v>
      </c>
      <c r="U790" s="96"/>
    </row>
    <row r="791" spans="1:21" s="58" customFormat="1" ht="37.5" customHeight="1" x14ac:dyDescent="0.35">
      <c r="A791" s="428" t="s">
        <v>557</v>
      </c>
      <c r="B791" s="310" t="s">
        <v>83</v>
      </c>
      <c r="C791" s="337">
        <v>2028233453</v>
      </c>
      <c r="D791" s="385" t="s">
        <v>709</v>
      </c>
      <c r="E791" s="339" t="s">
        <v>711</v>
      </c>
      <c r="F791" s="2" t="str">
        <f t="shared" si="106"/>
        <v>P62-PPGM-CAM-2028233453-SS-1201/2024</v>
      </c>
      <c r="G791" s="98" t="s">
        <v>777</v>
      </c>
      <c r="H791" s="80" t="s">
        <v>778</v>
      </c>
      <c r="I791" s="340">
        <v>1.8</v>
      </c>
      <c r="J791" s="81">
        <f t="shared" si="112"/>
        <v>1.8E-3</v>
      </c>
      <c r="K791" s="82">
        <v>0</v>
      </c>
      <c r="L791" s="82" t="s">
        <v>1051</v>
      </c>
      <c r="M791" s="15">
        <v>45848</v>
      </c>
      <c r="N791" s="83">
        <v>28</v>
      </c>
      <c r="O791" s="15"/>
      <c r="P791" s="83" t="str">
        <f t="shared" si="113"/>
        <v/>
      </c>
      <c r="Q791" s="83">
        <v>2025</v>
      </c>
      <c r="R791" s="39" t="str">
        <f t="shared" si="114"/>
        <v>Não</v>
      </c>
      <c r="S791" s="84">
        <f t="shared" si="115"/>
        <v>0</v>
      </c>
      <c r="T791" s="85">
        <f t="shared" si="116"/>
        <v>0</v>
      </c>
      <c r="U791" s="86"/>
    </row>
    <row r="792" spans="1:21" s="58" customFormat="1" ht="37.5" customHeight="1" x14ac:dyDescent="0.35">
      <c r="A792" s="428" t="s">
        <v>880</v>
      </c>
      <c r="B792" s="310" t="s">
        <v>947</v>
      </c>
      <c r="C792" s="337">
        <v>2027010283</v>
      </c>
      <c r="D792" s="372" t="s">
        <v>962</v>
      </c>
      <c r="E792" s="339" t="s">
        <v>963</v>
      </c>
      <c r="F792" s="87" t="str">
        <f t="shared" si="106"/>
        <v>P52-PPGM-ACOM-2027010283-SS-0211P/2025</v>
      </c>
      <c r="G792" s="97" t="s">
        <v>777</v>
      </c>
      <c r="H792" s="89" t="s">
        <v>778</v>
      </c>
      <c r="I792" s="340">
        <v>710.65599999999995</v>
      </c>
      <c r="J792" s="90">
        <f t="shared" si="112"/>
        <v>0.71065599999999995</v>
      </c>
      <c r="K792" s="91">
        <v>0</v>
      </c>
      <c r="L792" s="82" t="s">
        <v>1051</v>
      </c>
      <c r="M792" s="15">
        <v>45845</v>
      </c>
      <c r="N792" s="83">
        <v>28</v>
      </c>
      <c r="O792" s="15"/>
      <c r="P792" s="83" t="str">
        <f t="shared" si="113"/>
        <v/>
      </c>
      <c r="Q792" s="92">
        <v>2025</v>
      </c>
      <c r="R792" s="93" t="str">
        <f t="shared" si="114"/>
        <v>Não</v>
      </c>
      <c r="S792" s="94">
        <f t="shared" si="115"/>
        <v>0</v>
      </c>
      <c r="T792" s="95">
        <f t="shared" si="116"/>
        <v>0</v>
      </c>
      <c r="U792" s="96"/>
    </row>
    <row r="793" spans="1:21" s="58" customFormat="1" ht="37.5" customHeight="1" x14ac:dyDescent="0.35">
      <c r="A793" s="428" t="s">
        <v>880</v>
      </c>
      <c r="B793" s="310" t="s">
        <v>947</v>
      </c>
      <c r="C793" s="337">
        <v>2026428916</v>
      </c>
      <c r="D793" s="372" t="s">
        <v>965</v>
      </c>
      <c r="E793" s="339" t="s">
        <v>966</v>
      </c>
      <c r="F793" s="2" t="str">
        <f t="shared" si="106"/>
        <v>P52-PPGM-ACOM-2026428916-SS-1599P/2024</v>
      </c>
      <c r="G793" s="98" t="s">
        <v>777</v>
      </c>
      <c r="H793" s="80" t="s">
        <v>778</v>
      </c>
      <c r="I793" s="340">
        <v>25.97</v>
      </c>
      <c r="J793" s="81">
        <f t="shared" si="112"/>
        <v>2.597E-2</v>
      </c>
      <c r="K793" s="82">
        <v>0</v>
      </c>
      <c r="L793" s="82" t="s">
        <v>1051</v>
      </c>
      <c r="M793" s="15">
        <v>45845</v>
      </c>
      <c r="N793" s="83">
        <v>28</v>
      </c>
      <c r="O793" s="15"/>
      <c r="P793" s="83" t="str">
        <f t="shared" si="113"/>
        <v/>
      </c>
      <c r="Q793" s="83">
        <v>2025</v>
      </c>
      <c r="R793" s="39" t="str">
        <f t="shared" si="114"/>
        <v>Não</v>
      </c>
      <c r="S793" s="84">
        <f t="shared" si="115"/>
        <v>0</v>
      </c>
      <c r="T793" s="85">
        <f t="shared" si="116"/>
        <v>0</v>
      </c>
      <c r="U793" s="86"/>
    </row>
    <row r="794" spans="1:21" s="58" customFormat="1" ht="37.5" customHeight="1" x14ac:dyDescent="0.35">
      <c r="A794" s="428" t="s">
        <v>880</v>
      </c>
      <c r="B794" s="310" t="s">
        <v>947</v>
      </c>
      <c r="C794" s="337">
        <v>2027010283</v>
      </c>
      <c r="D794" s="372" t="s">
        <v>962</v>
      </c>
      <c r="E794" s="339" t="s">
        <v>972</v>
      </c>
      <c r="F794" s="87" t="str">
        <f t="shared" si="106"/>
        <v>P52-PPGM-ACOM-2027010283-SS-0211P/2025</v>
      </c>
      <c r="G794" s="97" t="s">
        <v>777</v>
      </c>
      <c r="H794" s="89" t="s">
        <v>778</v>
      </c>
      <c r="I794" s="340">
        <v>650.649</v>
      </c>
      <c r="J794" s="90">
        <f t="shared" si="112"/>
        <v>0.65064900000000003</v>
      </c>
      <c r="K794" s="91">
        <v>0</v>
      </c>
      <c r="L794" s="82" t="s">
        <v>1051</v>
      </c>
      <c r="M794" s="15">
        <v>45847</v>
      </c>
      <c r="N794" s="83">
        <v>28</v>
      </c>
      <c r="O794" s="15"/>
      <c r="P794" s="83" t="str">
        <f t="shared" si="113"/>
        <v/>
      </c>
      <c r="Q794" s="92">
        <v>2025</v>
      </c>
      <c r="R794" s="93" t="str">
        <f t="shared" si="114"/>
        <v>Não</v>
      </c>
      <c r="S794" s="94">
        <f t="shared" si="115"/>
        <v>0</v>
      </c>
      <c r="T794" s="95">
        <f t="shared" si="116"/>
        <v>0</v>
      </c>
      <c r="U794" s="96"/>
    </row>
    <row r="795" spans="1:21" s="58" customFormat="1" ht="37.5" customHeight="1" x14ac:dyDescent="0.35">
      <c r="A795" s="428" t="s">
        <v>880</v>
      </c>
      <c r="B795" s="310" t="s">
        <v>947</v>
      </c>
      <c r="C795" s="337">
        <v>2027010283</v>
      </c>
      <c r="D795" s="372" t="s">
        <v>962</v>
      </c>
      <c r="E795" s="339" t="s">
        <v>973</v>
      </c>
      <c r="F795" s="99" t="str">
        <f t="shared" si="106"/>
        <v>P52-PPGM-ACOM-2027010283-SS-0211P/2025</v>
      </c>
      <c r="G795" s="100" t="s">
        <v>777</v>
      </c>
      <c r="H795" s="101" t="s">
        <v>778</v>
      </c>
      <c r="I795" s="340">
        <v>710.60599999999999</v>
      </c>
      <c r="J795" s="102">
        <f t="shared" si="112"/>
        <v>0.71060599999999996</v>
      </c>
      <c r="K795" s="103">
        <v>0</v>
      </c>
      <c r="L795" s="82" t="s">
        <v>1051</v>
      </c>
      <c r="M795" s="15">
        <v>45849</v>
      </c>
      <c r="N795" s="83">
        <v>28</v>
      </c>
      <c r="O795" s="15"/>
      <c r="P795" s="83" t="str">
        <f t="shared" si="113"/>
        <v/>
      </c>
      <c r="Q795" s="104">
        <v>2025</v>
      </c>
      <c r="R795" s="105" t="str">
        <f t="shared" si="114"/>
        <v>Não</v>
      </c>
      <c r="S795" s="106">
        <f t="shared" si="115"/>
        <v>0</v>
      </c>
      <c r="T795" s="107">
        <f t="shared" si="116"/>
        <v>0</v>
      </c>
      <c r="U795" s="108"/>
    </row>
    <row r="796" spans="1:21" s="58" customFormat="1" ht="37.5" customHeight="1" thickBot="1" x14ac:dyDescent="0.4">
      <c r="A796" s="429" t="s">
        <v>81</v>
      </c>
      <c r="B796" s="430" t="s">
        <v>1011</v>
      </c>
      <c r="C796" s="431" t="s">
        <v>1005</v>
      </c>
      <c r="D796" s="432" t="s">
        <v>985</v>
      </c>
      <c r="E796" s="433" t="s">
        <v>1044</v>
      </c>
      <c r="F796" s="216" t="str">
        <f t="shared" si="106"/>
        <v>P31-PPGMII-P31-CAM-[2029887949]-SS-321/2025</v>
      </c>
      <c r="G796" s="217" t="s">
        <v>777</v>
      </c>
      <c r="H796" s="218" t="s">
        <v>778</v>
      </c>
      <c r="I796" s="434">
        <v>113.04</v>
      </c>
      <c r="J796" s="219">
        <f>I796/1000</f>
        <v>0.11304</v>
      </c>
      <c r="K796" s="220">
        <v>0</v>
      </c>
      <c r="L796" s="220" t="s">
        <v>1051</v>
      </c>
      <c r="M796" s="186">
        <v>45848</v>
      </c>
      <c r="N796" s="139">
        <v>28</v>
      </c>
      <c r="O796" s="186"/>
      <c r="P796" s="139" t="str">
        <f>IF(O796="","",WEEKNUM(O796,21))</f>
        <v/>
      </c>
      <c r="Q796" s="139">
        <v>2025</v>
      </c>
      <c r="R796" s="223" t="str">
        <f>IF(Q796&lt;=O796,"Sim","Não")</f>
        <v>Não</v>
      </c>
      <c r="S796" s="224">
        <f>IF(R796="Não",0,J796)</f>
        <v>0</v>
      </c>
      <c r="T796" s="225">
        <f>IF(R796="Não",0,K796)</f>
        <v>0</v>
      </c>
      <c r="U796" s="226"/>
    </row>
    <row r="797" spans="1:21" s="58" customFormat="1" ht="37.5" customHeight="1" x14ac:dyDescent="0.35">
      <c r="A797" s="392" t="s">
        <v>81</v>
      </c>
      <c r="B797" s="392" t="s">
        <v>83</v>
      </c>
      <c r="C797" s="418">
        <v>2028930624</v>
      </c>
      <c r="D797" s="419" t="s">
        <v>84</v>
      </c>
      <c r="E797" s="394"/>
      <c r="F797" s="87" t="str">
        <f t="shared" si="106"/>
        <v>P31-PPGM-CAM-2028930624-SS-157/2025</v>
      </c>
      <c r="G797" s="158" t="s">
        <v>771</v>
      </c>
      <c r="H797" s="89" t="s">
        <v>772</v>
      </c>
      <c r="I797" s="170">
        <v>77.938000000000002</v>
      </c>
      <c r="J797" s="90">
        <f t="shared" ref="J797:J806" si="117">I797/1000</f>
        <v>7.7938000000000007E-2</v>
      </c>
      <c r="K797" s="91">
        <v>1</v>
      </c>
      <c r="L797" s="91" t="s">
        <v>980</v>
      </c>
      <c r="M797" s="420">
        <v>45844</v>
      </c>
      <c r="N797" s="92">
        <v>27</v>
      </c>
      <c r="O797" s="391"/>
      <c r="P797" s="114" t="str">
        <f t="shared" ref="P797:P806" si="118">IF(O797="","",WEEKNUM(O797,21))</f>
        <v/>
      </c>
      <c r="Q797" s="92">
        <v>2025</v>
      </c>
      <c r="R797" s="93" t="str">
        <f t="shared" ref="R797:R806" si="119">IF(Q797&lt;=O797,"Sim","Não")</f>
        <v>Não</v>
      </c>
      <c r="S797" s="94">
        <f t="shared" ref="S797:S806" si="120">IF(R797="Não",0,J797)</f>
        <v>0</v>
      </c>
      <c r="T797" s="95">
        <f t="shared" ref="T797:T806" si="121">IF(R797="Não",0,K797)</f>
        <v>0</v>
      </c>
      <c r="U797" s="96"/>
    </row>
    <row r="798" spans="1:21" s="58" customFormat="1" ht="37.5" customHeight="1" x14ac:dyDescent="0.35">
      <c r="A798" s="310" t="s">
        <v>81</v>
      </c>
      <c r="B798" s="310" t="s">
        <v>83</v>
      </c>
      <c r="C798" s="312">
        <v>2028849929</v>
      </c>
      <c r="D798" s="335" t="s">
        <v>94</v>
      </c>
      <c r="E798" s="339"/>
      <c r="F798" s="2" t="str">
        <f t="shared" si="106"/>
        <v>P31-PPGM-CAM-2028849929-SS-700/2025</v>
      </c>
      <c r="G798" s="152" t="s">
        <v>771</v>
      </c>
      <c r="H798" s="80" t="s">
        <v>772</v>
      </c>
      <c r="I798" s="315">
        <v>1850.41</v>
      </c>
      <c r="J798" s="81">
        <f t="shared" si="117"/>
        <v>1.8504100000000001</v>
      </c>
      <c r="K798" s="82">
        <v>1</v>
      </c>
      <c r="L798" s="82" t="s">
        <v>980</v>
      </c>
      <c r="M798" s="388">
        <v>45844</v>
      </c>
      <c r="N798" s="83">
        <v>27</v>
      </c>
      <c r="O798" s="14"/>
      <c r="P798" s="83" t="str">
        <f t="shared" si="118"/>
        <v/>
      </c>
      <c r="Q798" s="83">
        <v>2025</v>
      </c>
      <c r="R798" s="39" t="str">
        <f t="shared" si="119"/>
        <v>Não</v>
      </c>
      <c r="S798" s="84">
        <f t="shared" si="120"/>
        <v>0</v>
      </c>
      <c r="T798" s="85">
        <f t="shared" si="121"/>
        <v>0</v>
      </c>
      <c r="U798" s="86"/>
    </row>
    <row r="799" spans="1:21" s="58" customFormat="1" ht="37.5" customHeight="1" x14ac:dyDescent="0.35">
      <c r="A799" s="310" t="s">
        <v>81</v>
      </c>
      <c r="B799" s="310" t="s">
        <v>83</v>
      </c>
      <c r="C799" s="312">
        <v>2028716874</v>
      </c>
      <c r="D799" s="320" t="s">
        <v>99</v>
      </c>
      <c r="E799" s="339"/>
      <c r="F799" s="87" t="str">
        <f t="shared" si="106"/>
        <v>P31-PPGM-CAM-2028716874-SS-701/2025</v>
      </c>
      <c r="G799" s="158" t="s">
        <v>771</v>
      </c>
      <c r="H799" s="89" t="s">
        <v>772</v>
      </c>
      <c r="I799" s="315">
        <v>1850.41</v>
      </c>
      <c r="J799" s="90">
        <f t="shared" si="117"/>
        <v>1.8504100000000001</v>
      </c>
      <c r="K799" s="91">
        <v>1</v>
      </c>
      <c r="L799" s="82" t="s">
        <v>980</v>
      </c>
      <c r="M799" s="388">
        <v>45844</v>
      </c>
      <c r="N799" s="83">
        <v>27</v>
      </c>
      <c r="O799" s="160"/>
      <c r="P799" s="83" t="str">
        <f t="shared" si="118"/>
        <v/>
      </c>
      <c r="Q799" s="92">
        <v>2025</v>
      </c>
      <c r="R799" s="93" t="str">
        <f t="shared" si="119"/>
        <v>Não</v>
      </c>
      <c r="S799" s="94">
        <f t="shared" si="120"/>
        <v>0</v>
      </c>
      <c r="T799" s="95">
        <f t="shared" si="121"/>
        <v>0</v>
      </c>
      <c r="U799" s="96"/>
    </row>
    <row r="800" spans="1:21" s="58" customFormat="1" ht="37.5" customHeight="1" x14ac:dyDescent="0.35">
      <c r="A800" s="310" t="s">
        <v>557</v>
      </c>
      <c r="B800" s="310" t="s">
        <v>569</v>
      </c>
      <c r="C800" s="337">
        <v>2019633342</v>
      </c>
      <c r="D800" s="385" t="s">
        <v>583</v>
      </c>
      <c r="E800" s="339"/>
      <c r="F800" s="2" t="str">
        <f t="shared" si="106"/>
        <v>P62-PPGM-PAR-2019633342-SS-142/2025</v>
      </c>
      <c r="G800" s="152" t="s">
        <v>771</v>
      </c>
      <c r="H800" s="80" t="s">
        <v>772</v>
      </c>
      <c r="I800" s="340">
        <v>5.6989999999999998</v>
      </c>
      <c r="J800" s="81">
        <f t="shared" si="117"/>
        <v>5.6990000000000001E-3</v>
      </c>
      <c r="K800" s="82">
        <v>1</v>
      </c>
      <c r="L800" s="82" t="s">
        <v>980</v>
      </c>
      <c r="M800" s="25">
        <v>45838</v>
      </c>
      <c r="N800" s="83">
        <v>27</v>
      </c>
      <c r="O800" s="14"/>
      <c r="P800" s="83" t="str">
        <f t="shared" si="118"/>
        <v/>
      </c>
      <c r="Q800" s="83">
        <v>2025</v>
      </c>
      <c r="R800" s="39" t="str">
        <f t="shared" si="119"/>
        <v>Não</v>
      </c>
      <c r="S800" s="84">
        <f t="shared" si="120"/>
        <v>0</v>
      </c>
      <c r="T800" s="85">
        <f t="shared" si="121"/>
        <v>0</v>
      </c>
      <c r="U800" s="86"/>
    </row>
    <row r="801" spans="1:21" s="58" customFormat="1" ht="37.5" customHeight="1" x14ac:dyDescent="0.35">
      <c r="A801" s="310" t="s">
        <v>557</v>
      </c>
      <c r="B801" s="310" t="s">
        <v>569</v>
      </c>
      <c r="C801" s="337">
        <v>2027078500</v>
      </c>
      <c r="D801" s="385" t="s">
        <v>632</v>
      </c>
      <c r="E801" s="339"/>
      <c r="F801" s="2" t="str">
        <f t="shared" si="106"/>
        <v>P62-PPGM-PAR-2027078500-SS-261/2025</v>
      </c>
      <c r="G801" s="152" t="s">
        <v>771</v>
      </c>
      <c r="H801" s="80" t="s">
        <v>772</v>
      </c>
      <c r="I801" s="340">
        <v>260.72399999999999</v>
      </c>
      <c r="J801" s="81">
        <f t="shared" si="117"/>
        <v>0.26072400000000001</v>
      </c>
      <c r="K801" s="82">
        <v>1</v>
      </c>
      <c r="L801" s="82" t="s">
        <v>980</v>
      </c>
      <c r="M801" s="25">
        <v>45838</v>
      </c>
      <c r="N801" s="83">
        <v>27</v>
      </c>
      <c r="O801" s="14"/>
      <c r="P801" s="83" t="str">
        <f t="shared" si="118"/>
        <v/>
      </c>
      <c r="Q801" s="83">
        <v>2025</v>
      </c>
      <c r="R801" s="39" t="str">
        <f t="shared" si="119"/>
        <v>Não</v>
      </c>
      <c r="S801" s="84">
        <f t="shared" si="120"/>
        <v>0</v>
      </c>
      <c r="T801" s="85">
        <f t="shared" si="121"/>
        <v>0</v>
      </c>
      <c r="U801" s="86"/>
    </row>
    <row r="802" spans="1:21" s="58" customFormat="1" ht="37.5" customHeight="1" x14ac:dyDescent="0.35">
      <c r="A802" s="310" t="s">
        <v>557</v>
      </c>
      <c r="B802" s="310" t="s">
        <v>569</v>
      </c>
      <c r="C802" s="337">
        <v>2027742441</v>
      </c>
      <c r="D802" s="385" t="s">
        <v>637</v>
      </c>
      <c r="E802" s="339"/>
      <c r="F802" s="87" t="str">
        <f t="shared" si="106"/>
        <v>P62-PPGM-PAR-2027742441-SS-309/2025</v>
      </c>
      <c r="G802" s="158" t="s">
        <v>771</v>
      </c>
      <c r="H802" s="89" t="s">
        <v>772</v>
      </c>
      <c r="I802" s="340">
        <v>27.84</v>
      </c>
      <c r="J802" s="90">
        <f t="shared" si="117"/>
        <v>2.784E-2</v>
      </c>
      <c r="K802" s="91">
        <v>1</v>
      </c>
      <c r="L802" s="113" t="s">
        <v>980</v>
      </c>
      <c r="M802" s="25">
        <v>45838</v>
      </c>
      <c r="N802" s="114">
        <v>27</v>
      </c>
      <c r="O802" s="391"/>
      <c r="P802" s="114" t="str">
        <f t="shared" si="118"/>
        <v/>
      </c>
      <c r="Q802" s="92">
        <v>2025</v>
      </c>
      <c r="R802" s="93" t="str">
        <f t="shared" si="119"/>
        <v>Não</v>
      </c>
      <c r="S802" s="94">
        <f t="shared" si="120"/>
        <v>0</v>
      </c>
      <c r="T802" s="95">
        <f t="shared" si="121"/>
        <v>0</v>
      </c>
      <c r="U802" s="96"/>
    </row>
    <row r="803" spans="1:21" s="58" customFormat="1" ht="37.5" customHeight="1" x14ac:dyDescent="0.35">
      <c r="A803" s="310" t="s">
        <v>557</v>
      </c>
      <c r="B803" s="310" t="s">
        <v>569</v>
      </c>
      <c r="C803" s="337">
        <v>2027104450</v>
      </c>
      <c r="D803" s="385" t="s">
        <v>656</v>
      </c>
      <c r="E803" s="339"/>
      <c r="F803" s="2" t="str">
        <f t="shared" si="106"/>
        <v>P62-PPGM-PAR-2027104450-SS-334/2025</v>
      </c>
      <c r="G803" s="152" t="s">
        <v>771</v>
      </c>
      <c r="H803" s="80" t="s">
        <v>772</v>
      </c>
      <c r="I803" s="340">
        <v>32.54</v>
      </c>
      <c r="J803" s="81">
        <f t="shared" si="117"/>
        <v>3.2539999999999999E-2</v>
      </c>
      <c r="K803" s="82">
        <v>1</v>
      </c>
      <c r="L803" s="82" t="s">
        <v>980</v>
      </c>
      <c r="M803" s="25">
        <v>45838</v>
      </c>
      <c r="N803" s="83">
        <v>27</v>
      </c>
      <c r="O803" s="14"/>
      <c r="P803" s="83" t="str">
        <f t="shared" si="118"/>
        <v/>
      </c>
      <c r="Q803" s="83">
        <v>2025</v>
      </c>
      <c r="R803" s="39" t="str">
        <f t="shared" si="119"/>
        <v>Não</v>
      </c>
      <c r="S803" s="84">
        <f t="shared" si="120"/>
        <v>0</v>
      </c>
      <c r="T803" s="85">
        <f t="shared" si="121"/>
        <v>0</v>
      </c>
      <c r="U803" s="86"/>
    </row>
    <row r="804" spans="1:21" s="58" customFormat="1" ht="37.5" customHeight="1" x14ac:dyDescent="0.35">
      <c r="A804" s="310" t="s">
        <v>557</v>
      </c>
      <c r="B804" s="310" t="s">
        <v>569</v>
      </c>
      <c r="C804" s="337">
        <v>2027786853</v>
      </c>
      <c r="D804" s="385" t="s">
        <v>673</v>
      </c>
      <c r="E804" s="339"/>
      <c r="F804" s="87" t="str">
        <f t="shared" si="106"/>
        <v>P62-PPGM-PAR-2027786853-SS-365/2025</v>
      </c>
      <c r="G804" s="158" t="s">
        <v>771</v>
      </c>
      <c r="H804" s="89" t="s">
        <v>772</v>
      </c>
      <c r="I804" s="340">
        <v>65.566000000000003</v>
      </c>
      <c r="J804" s="90">
        <f t="shared" si="117"/>
        <v>6.5565999999999999E-2</v>
      </c>
      <c r="K804" s="91">
        <v>1</v>
      </c>
      <c r="L804" s="82" t="s">
        <v>980</v>
      </c>
      <c r="M804" s="25">
        <v>45838</v>
      </c>
      <c r="N804" s="83">
        <v>27</v>
      </c>
      <c r="O804" s="160"/>
      <c r="P804" s="83" t="str">
        <f t="shared" si="118"/>
        <v/>
      </c>
      <c r="Q804" s="92">
        <v>2025</v>
      </c>
      <c r="R804" s="93" t="str">
        <f t="shared" si="119"/>
        <v>Não</v>
      </c>
      <c r="S804" s="94">
        <f t="shared" si="120"/>
        <v>0</v>
      </c>
      <c r="T804" s="95">
        <f t="shared" si="121"/>
        <v>0</v>
      </c>
      <c r="U804" s="96"/>
    </row>
    <row r="805" spans="1:21" s="58" customFormat="1" ht="37.5" customHeight="1" x14ac:dyDescent="0.35">
      <c r="A805" s="310" t="s">
        <v>557</v>
      </c>
      <c r="B805" s="310" t="s">
        <v>569</v>
      </c>
      <c r="C805" s="337">
        <v>2026076078</v>
      </c>
      <c r="D805" s="385" t="s">
        <v>678</v>
      </c>
      <c r="E805" s="339"/>
      <c r="F805" s="2" t="str">
        <f t="shared" si="106"/>
        <v>P62-PPGM-PAR-2026076078-SS-1354/2024</v>
      </c>
      <c r="G805" s="152" t="s">
        <v>771</v>
      </c>
      <c r="H805" s="80" t="s">
        <v>772</v>
      </c>
      <c r="I805" s="340">
        <v>425.78</v>
      </c>
      <c r="J805" s="81">
        <f t="shared" si="117"/>
        <v>0.42577999999999999</v>
      </c>
      <c r="K805" s="82">
        <v>1</v>
      </c>
      <c r="L805" s="82" t="s">
        <v>980</v>
      </c>
      <c r="M805" s="25">
        <v>45838</v>
      </c>
      <c r="N805" s="83">
        <v>27</v>
      </c>
      <c r="O805" s="14"/>
      <c r="P805" s="83" t="str">
        <f t="shared" si="118"/>
        <v/>
      </c>
      <c r="Q805" s="83">
        <v>2025</v>
      </c>
      <c r="R805" s="39" t="str">
        <f t="shared" si="119"/>
        <v>Não</v>
      </c>
      <c r="S805" s="84">
        <f t="shared" si="120"/>
        <v>0</v>
      </c>
      <c r="T805" s="85">
        <f t="shared" si="121"/>
        <v>0</v>
      </c>
      <c r="U805" s="86"/>
    </row>
    <row r="806" spans="1:21" s="58" customFormat="1" ht="37.5" customHeight="1" x14ac:dyDescent="0.35">
      <c r="A806" s="310" t="s">
        <v>557</v>
      </c>
      <c r="B806" s="310" t="s">
        <v>569</v>
      </c>
      <c r="C806" s="337">
        <v>2029625222</v>
      </c>
      <c r="D806" s="385" t="s">
        <v>682</v>
      </c>
      <c r="E806" s="339"/>
      <c r="F806" s="2" t="str">
        <f t="shared" si="106"/>
        <v>P62-PPGM-PAR-2029625222-SS-818/2024</v>
      </c>
      <c r="G806" s="152" t="s">
        <v>771</v>
      </c>
      <c r="H806" s="80" t="s">
        <v>772</v>
      </c>
      <c r="I806" s="340">
        <v>527.89</v>
      </c>
      <c r="J806" s="81">
        <f t="shared" si="117"/>
        <v>0.52788999999999997</v>
      </c>
      <c r="K806" s="82">
        <v>1</v>
      </c>
      <c r="L806" s="82" t="s">
        <v>980</v>
      </c>
      <c r="M806" s="25">
        <v>45838</v>
      </c>
      <c r="N806" s="83">
        <v>27</v>
      </c>
      <c r="O806" s="14"/>
      <c r="P806" s="83" t="str">
        <f t="shared" si="118"/>
        <v/>
      </c>
      <c r="Q806" s="83">
        <v>2025</v>
      </c>
      <c r="R806" s="39" t="str">
        <f t="shared" si="119"/>
        <v>Não</v>
      </c>
      <c r="S806" s="84">
        <f t="shared" si="120"/>
        <v>0</v>
      </c>
      <c r="T806" s="85">
        <f t="shared" si="121"/>
        <v>0</v>
      </c>
      <c r="U806" s="86"/>
    </row>
    <row r="807" spans="1:21" s="58" customFormat="1" ht="37.5" customHeight="1" x14ac:dyDescent="0.35">
      <c r="A807" s="310" t="s">
        <v>880</v>
      </c>
      <c r="B807" s="310" t="s">
        <v>947</v>
      </c>
      <c r="C807" s="337">
        <v>2027010283</v>
      </c>
      <c r="D807" s="372" t="s">
        <v>962</v>
      </c>
      <c r="E807" s="339"/>
      <c r="F807" s="2" t="str">
        <f t="shared" si="106"/>
        <v>P52-PPGM-ACOM-2027010283-SS-0211P/2025</v>
      </c>
      <c r="G807" s="152" t="s">
        <v>771</v>
      </c>
      <c r="H807" s="80" t="s">
        <v>772</v>
      </c>
      <c r="I807" s="340">
        <v>617</v>
      </c>
      <c r="J807" s="81">
        <f t="shared" ref="J807:J856" si="122">I807/1000</f>
        <v>0.61699999999999999</v>
      </c>
      <c r="K807" s="82">
        <v>1</v>
      </c>
      <c r="L807" s="82" t="s">
        <v>980</v>
      </c>
      <c r="M807" s="18">
        <v>45838</v>
      </c>
      <c r="N807" s="83">
        <v>27</v>
      </c>
      <c r="O807" s="14">
        <v>45818</v>
      </c>
      <c r="P807" s="83">
        <f t="shared" ref="P807:P856" si="123">IF(O807="","",WEEKNUM(O807,21))</f>
        <v>24</v>
      </c>
      <c r="Q807" s="83">
        <v>2025</v>
      </c>
      <c r="R807" s="39" t="str">
        <f t="shared" ref="R807:R856" si="124">IF(Q807&lt;=O807,"Sim","Não")</f>
        <v>Sim</v>
      </c>
      <c r="S807" s="84">
        <f t="shared" ref="S807:S856" si="125">IF(R807="Não",0,J807)</f>
        <v>0.61699999999999999</v>
      </c>
      <c r="T807" s="85">
        <f t="shared" ref="T807:T856" si="126">IF(R807="Não",0,K807)</f>
        <v>1</v>
      </c>
      <c r="U807" s="86" t="s">
        <v>776</v>
      </c>
    </row>
    <row r="808" spans="1:21" s="58" customFormat="1" ht="37.5" customHeight="1" x14ac:dyDescent="0.35">
      <c r="A808" s="310" t="s">
        <v>557</v>
      </c>
      <c r="B808" s="310" t="s">
        <v>569</v>
      </c>
      <c r="C808" s="337">
        <v>2023206858</v>
      </c>
      <c r="D808" s="385" t="s">
        <v>570</v>
      </c>
      <c r="E808" s="339" t="s">
        <v>572</v>
      </c>
      <c r="F808" s="2" t="str">
        <f t="shared" ref="F808:F871" si="127">CONCATENATE(A808,"-",B808,"-",C808,"-",D808)</f>
        <v>P62-PPGM-PAR-2023206858-SS-108/2025</v>
      </c>
      <c r="G808" s="152" t="s">
        <v>771</v>
      </c>
      <c r="H808" s="80"/>
      <c r="I808" s="340">
        <v>175.47399999999999</v>
      </c>
      <c r="J808" s="81">
        <f t="shared" ref="J808:J830" si="128">I808/1000</f>
        <v>0.17547399999999999</v>
      </c>
      <c r="K808" s="82">
        <v>1</v>
      </c>
      <c r="L808" s="82" t="s">
        <v>980</v>
      </c>
      <c r="M808" s="18">
        <v>45838</v>
      </c>
      <c r="N808" s="83">
        <v>27</v>
      </c>
      <c r="O808" s="327">
        <v>45783</v>
      </c>
      <c r="P808" s="83">
        <f t="shared" ref="P808:P830" si="129">IF(O808="","",WEEKNUM(O808,21))</f>
        <v>19</v>
      </c>
      <c r="Q808" s="83">
        <v>2025</v>
      </c>
      <c r="R808" s="39" t="str">
        <f t="shared" ref="R808:R830" si="130">IF(Q808&lt;=O808,"Sim","Não")</f>
        <v>Sim</v>
      </c>
      <c r="S808" s="84">
        <f t="shared" ref="S808:S830" si="131">IF(R808="Não",0,J808)</f>
        <v>0.17547399999999999</v>
      </c>
      <c r="T808" s="85">
        <f t="shared" ref="T808:T830" si="132">IF(R808="Não",0,K808)</f>
        <v>1</v>
      </c>
      <c r="U808" s="86" t="s">
        <v>776</v>
      </c>
    </row>
    <row r="809" spans="1:21" s="58" customFormat="1" ht="37.5" customHeight="1" x14ac:dyDescent="0.35">
      <c r="A809" s="310" t="s">
        <v>557</v>
      </c>
      <c r="B809" s="310" t="s">
        <v>569</v>
      </c>
      <c r="C809" s="337">
        <v>2019009694</v>
      </c>
      <c r="D809" s="385" t="s">
        <v>574</v>
      </c>
      <c r="E809" s="339" t="s">
        <v>576</v>
      </c>
      <c r="F809" s="2" t="str">
        <f t="shared" si="127"/>
        <v>P62-PPGM-PAR-2019009694-SS-117/2025</v>
      </c>
      <c r="G809" s="152" t="s">
        <v>771</v>
      </c>
      <c r="H809" s="80"/>
      <c r="I809" s="340">
        <v>135.75400000000002</v>
      </c>
      <c r="J809" s="81">
        <f t="shared" si="128"/>
        <v>0.13575400000000001</v>
      </c>
      <c r="K809" s="82">
        <v>1</v>
      </c>
      <c r="L809" s="82" t="s">
        <v>980</v>
      </c>
      <c r="M809" s="18">
        <v>45838</v>
      </c>
      <c r="N809" s="83">
        <v>27</v>
      </c>
      <c r="O809" s="327">
        <v>45783</v>
      </c>
      <c r="P809" s="83">
        <f t="shared" si="129"/>
        <v>19</v>
      </c>
      <c r="Q809" s="83">
        <v>2025</v>
      </c>
      <c r="R809" s="39" t="str">
        <f t="shared" si="130"/>
        <v>Sim</v>
      </c>
      <c r="S809" s="84">
        <f t="shared" si="131"/>
        <v>0.13575400000000001</v>
      </c>
      <c r="T809" s="85">
        <f t="shared" si="132"/>
        <v>1</v>
      </c>
      <c r="U809" s="86" t="s">
        <v>776</v>
      </c>
    </row>
    <row r="810" spans="1:21" s="58" customFormat="1" ht="37.5" customHeight="1" x14ac:dyDescent="0.35">
      <c r="A810" s="399" t="s">
        <v>557</v>
      </c>
      <c r="B810" s="399" t="s">
        <v>569</v>
      </c>
      <c r="C810" s="400">
        <v>2018681350</v>
      </c>
      <c r="D810" s="401" t="s">
        <v>577</v>
      </c>
      <c r="E810" s="402" t="s">
        <v>578</v>
      </c>
      <c r="F810" s="87" t="str">
        <f t="shared" si="127"/>
        <v>P62-PPGM-PAR-2018681350-SS-133/2025</v>
      </c>
      <c r="G810" s="158" t="s">
        <v>771</v>
      </c>
      <c r="H810" s="89"/>
      <c r="I810" s="403">
        <v>128.94999999999999</v>
      </c>
      <c r="J810" s="90">
        <f t="shared" si="128"/>
        <v>0.12894999999999998</v>
      </c>
      <c r="K810" s="91">
        <v>1</v>
      </c>
      <c r="L810" s="91" t="s">
        <v>980</v>
      </c>
      <c r="M810" s="404">
        <v>45838</v>
      </c>
      <c r="N810" s="92">
        <v>27</v>
      </c>
      <c r="O810" s="405">
        <v>45783</v>
      </c>
      <c r="P810" s="92">
        <f t="shared" si="129"/>
        <v>19</v>
      </c>
      <c r="Q810" s="92">
        <v>2025</v>
      </c>
      <c r="R810" s="93" t="str">
        <f t="shared" si="130"/>
        <v>Sim</v>
      </c>
      <c r="S810" s="94">
        <f t="shared" si="131"/>
        <v>0.12894999999999998</v>
      </c>
      <c r="T810" s="95">
        <f t="shared" si="132"/>
        <v>1</v>
      </c>
      <c r="U810" s="96" t="s">
        <v>776</v>
      </c>
    </row>
    <row r="811" spans="1:21" s="58" customFormat="1" ht="37.5" customHeight="1" x14ac:dyDescent="0.35">
      <c r="A811" s="310" t="s">
        <v>557</v>
      </c>
      <c r="B811" s="310" t="s">
        <v>569</v>
      </c>
      <c r="C811" s="337">
        <v>2026162344</v>
      </c>
      <c r="D811" s="385" t="s">
        <v>579</v>
      </c>
      <c r="E811" s="339" t="s">
        <v>582</v>
      </c>
      <c r="F811" s="2" t="str">
        <f t="shared" si="127"/>
        <v>P62-PPGM-PAR-2026162344-SS-141/2025</v>
      </c>
      <c r="G811" s="152" t="s">
        <v>771</v>
      </c>
      <c r="H811" s="80"/>
      <c r="I811" s="340">
        <v>11.4</v>
      </c>
      <c r="J811" s="81">
        <f t="shared" si="128"/>
        <v>1.14E-2</v>
      </c>
      <c r="K811" s="82">
        <v>1</v>
      </c>
      <c r="L811" s="82" t="s">
        <v>980</v>
      </c>
      <c r="M811" s="18">
        <v>45838</v>
      </c>
      <c r="N811" s="83">
        <v>27</v>
      </c>
      <c r="O811" s="327">
        <v>45783</v>
      </c>
      <c r="P811" s="83">
        <f t="shared" si="129"/>
        <v>19</v>
      </c>
      <c r="Q811" s="83">
        <v>2025</v>
      </c>
      <c r="R811" s="39" t="str">
        <f t="shared" si="130"/>
        <v>Sim</v>
      </c>
      <c r="S811" s="84">
        <f t="shared" si="131"/>
        <v>1.14E-2</v>
      </c>
      <c r="T811" s="85">
        <f t="shared" si="132"/>
        <v>1</v>
      </c>
      <c r="U811" s="86" t="s">
        <v>776</v>
      </c>
    </row>
    <row r="812" spans="1:21" s="58" customFormat="1" ht="37.5" customHeight="1" x14ac:dyDescent="0.35">
      <c r="A812" s="399" t="s">
        <v>557</v>
      </c>
      <c r="B812" s="399" t="s">
        <v>569</v>
      </c>
      <c r="C812" s="400">
        <v>2019633355</v>
      </c>
      <c r="D812" s="401" t="s">
        <v>584</v>
      </c>
      <c r="E812" s="402" t="s">
        <v>585</v>
      </c>
      <c r="F812" s="87" t="str">
        <f t="shared" si="127"/>
        <v>P62-PPGM-PAR-2019633355-SS-143/2025</v>
      </c>
      <c r="G812" s="158" t="s">
        <v>771</v>
      </c>
      <c r="H812" s="89"/>
      <c r="I812" s="403">
        <v>327.28500000000003</v>
      </c>
      <c r="J812" s="90">
        <f t="shared" si="128"/>
        <v>0.32728500000000005</v>
      </c>
      <c r="K812" s="91">
        <v>1</v>
      </c>
      <c r="L812" s="91" t="s">
        <v>980</v>
      </c>
      <c r="M812" s="404">
        <v>45838</v>
      </c>
      <c r="N812" s="92">
        <v>27</v>
      </c>
      <c r="O812" s="405">
        <v>45783</v>
      </c>
      <c r="P812" s="92">
        <f t="shared" si="129"/>
        <v>19</v>
      </c>
      <c r="Q812" s="92">
        <v>2025</v>
      </c>
      <c r="R812" s="93" t="str">
        <f t="shared" si="130"/>
        <v>Sim</v>
      </c>
      <c r="S812" s="94">
        <f t="shared" si="131"/>
        <v>0.32728500000000005</v>
      </c>
      <c r="T812" s="95">
        <f t="shared" si="132"/>
        <v>1</v>
      </c>
      <c r="U812" s="96" t="s">
        <v>776</v>
      </c>
    </row>
    <row r="813" spans="1:21" s="58" customFormat="1" ht="37.5" customHeight="1" x14ac:dyDescent="0.35">
      <c r="A813" s="310" t="s">
        <v>557</v>
      </c>
      <c r="B813" s="310" t="s">
        <v>569</v>
      </c>
      <c r="C813" s="337">
        <v>2018986665</v>
      </c>
      <c r="D813" s="385" t="s">
        <v>591</v>
      </c>
      <c r="E813" s="339" t="s">
        <v>592</v>
      </c>
      <c r="F813" s="2" t="str">
        <f t="shared" si="127"/>
        <v>P62-PPGM-PAR-2018986665-SS-161/2025</v>
      </c>
      <c r="G813" s="152" t="s">
        <v>771</v>
      </c>
      <c r="H813" s="80"/>
      <c r="I813" s="340">
        <v>14.08</v>
      </c>
      <c r="J813" s="81">
        <f t="shared" si="128"/>
        <v>1.4080000000000001E-2</v>
      </c>
      <c r="K813" s="82">
        <v>1</v>
      </c>
      <c r="L813" s="82" t="s">
        <v>980</v>
      </c>
      <c r="M813" s="18">
        <v>45838</v>
      </c>
      <c r="N813" s="83">
        <v>27</v>
      </c>
      <c r="O813" s="327">
        <v>45783</v>
      </c>
      <c r="P813" s="83">
        <f t="shared" si="129"/>
        <v>19</v>
      </c>
      <c r="Q813" s="83">
        <v>2025</v>
      </c>
      <c r="R813" s="39" t="str">
        <f t="shared" si="130"/>
        <v>Sim</v>
      </c>
      <c r="S813" s="84">
        <f t="shared" si="131"/>
        <v>1.4080000000000001E-2</v>
      </c>
      <c r="T813" s="85">
        <f t="shared" si="132"/>
        <v>1</v>
      </c>
      <c r="U813" s="86" t="s">
        <v>776</v>
      </c>
    </row>
    <row r="814" spans="1:21" s="58" customFormat="1" ht="37.5" customHeight="1" x14ac:dyDescent="0.35">
      <c r="A814" s="399" t="s">
        <v>557</v>
      </c>
      <c r="B814" s="399" t="s">
        <v>569</v>
      </c>
      <c r="C814" s="400">
        <v>2019633288</v>
      </c>
      <c r="D814" s="401" t="s">
        <v>593</v>
      </c>
      <c r="E814" s="402" t="s">
        <v>594</v>
      </c>
      <c r="F814" s="87" t="str">
        <f t="shared" si="127"/>
        <v>P62-PPGM-PAR-2019633288-SS-173/2025</v>
      </c>
      <c r="G814" s="158" t="s">
        <v>771</v>
      </c>
      <c r="H814" s="89"/>
      <c r="I814" s="403">
        <v>2.72</v>
      </c>
      <c r="J814" s="90">
        <f t="shared" si="128"/>
        <v>2.7200000000000002E-3</v>
      </c>
      <c r="K814" s="91">
        <v>1</v>
      </c>
      <c r="L814" s="91" t="s">
        <v>980</v>
      </c>
      <c r="M814" s="404">
        <v>45838</v>
      </c>
      <c r="N814" s="92">
        <v>27</v>
      </c>
      <c r="O814" s="405">
        <v>45783</v>
      </c>
      <c r="P814" s="92">
        <f t="shared" si="129"/>
        <v>19</v>
      </c>
      <c r="Q814" s="92">
        <v>2025</v>
      </c>
      <c r="R814" s="93" t="str">
        <f t="shared" si="130"/>
        <v>Sim</v>
      </c>
      <c r="S814" s="94">
        <f t="shared" si="131"/>
        <v>2.7200000000000002E-3</v>
      </c>
      <c r="T814" s="95">
        <f t="shared" si="132"/>
        <v>1</v>
      </c>
      <c r="U814" s="96" t="s">
        <v>776</v>
      </c>
    </row>
    <row r="815" spans="1:21" s="58" customFormat="1" ht="37.5" customHeight="1" x14ac:dyDescent="0.35">
      <c r="A815" s="310" t="s">
        <v>557</v>
      </c>
      <c r="B815" s="310" t="s">
        <v>569</v>
      </c>
      <c r="C815" s="337">
        <v>2028208601</v>
      </c>
      <c r="D815" s="385" t="s">
        <v>596</v>
      </c>
      <c r="E815" s="339" t="s">
        <v>598</v>
      </c>
      <c r="F815" s="2" t="str">
        <f t="shared" si="127"/>
        <v>P62-PPGM-PAR-2028208601-SS-201/2025</v>
      </c>
      <c r="G815" s="152" t="s">
        <v>771</v>
      </c>
      <c r="H815" s="80"/>
      <c r="I815" s="340">
        <v>39.872999999999998</v>
      </c>
      <c r="J815" s="81">
        <f t="shared" si="128"/>
        <v>3.9872999999999999E-2</v>
      </c>
      <c r="K815" s="82">
        <v>1</v>
      </c>
      <c r="L815" s="82" t="s">
        <v>980</v>
      </c>
      <c r="M815" s="18">
        <v>45838</v>
      </c>
      <c r="N815" s="83">
        <v>27</v>
      </c>
      <c r="O815" s="327">
        <v>45783</v>
      </c>
      <c r="P815" s="83">
        <f t="shared" si="129"/>
        <v>19</v>
      </c>
      <c r="Q815" s="83">
        <v>2025</v>
      </c>
      <c r="R815" s="39" t="str">
        <f t="shared" si="130"/>
        <v>Sim</v>
      </c>
      <c r="S815" s="84">
        <f t="shared" si="131"/>
        <v>3.9872999999999999E-2</v>
      </c>
      <c r="T815" s="85">
        <f t="shared" si="132"/>
        <v>1</v>
      </c>
      <c r="U815" s="86" t="s">
        <v>776</v>
      </c>
    </row>
    <row r="816" spans="1:21" s="58" customFormat="1" ht="37.5" customHeight="1" x14ac:dyDescent="0.35">
      <c r="A816" s="399" t="s">
        <v>557</v>
      </c>
      <c r="B816" s="399" t="s">
        <v>569</v>
      </c>
      <c r="C816" s="400">
        <v>2024236436</v>
      </c>
      <c r="D816" s="401" t="s">
        <v>599</v>
      </c>
      <c r="E816" s="402" t="s">
        <v>604</v>
      </c>
      <c r="F816" s="87" t="str">
        <f t="shared" si="127"/>
        <v>P62-PPGM-PAR-2024236436-SS-206/2025</v>
      </c>
      <c r="G816" s="158" t="s">
        <v>771</v>
      </c>
      <c r="H816" s="89"/>
      <c r="I816" s="403">
        <v>121.11</v>
      </c>
      <c r="J816" s="90">
        <f t="shared" si="128"/>
        <v>0.12111</v>
      </c>
      <c r="K816" s="91">
        <v>1</v>
      </c>
      <c r="L816" s="91" t="s">
        <v>980</v>
      </c>
      <c r="M816" s="404">
        <v>45838</v>
      </c>
      <c r="N816" s="92">
        <v>27</v>
      </c>
      <c r="O816" s="405">
        <v>45792</v>
      </c>
      <c r="P816" s="92">
        <f t="shared" si="129"/>
        <v>20</v>
      </c>
      <c r="Q816" s="92">
        <v>2025</v>
      </c>
      <c r="R816" s="93" t="str">
        <f t="shared" si="130"/>
        <v>Sim</v>
      </c>
      <c r="S816" s="94">
        <f t="shared" si="131"/>
        <v>0.12111</v>
      </c>
      <c r="T816" s="95">
        <f t="shared" si="132"/>
        <v>1</v>
      </c>
      <c r="U816" s="96" t="s">
        <v>776</v>
      </c>
    </row>
    <row r="817" spans="1:21" s="58" customFormat="1" ht="37.5" customHeight="1" x14ac:dyDescent="0.35">
      <c r="A817" s="310" t="s">
        <v>557</v>
      </c>
      <c r="B817" s="310" t="s">
        <v>569</v>
      </c>
      <c r="C817" s="337">
        <v>2024236444</v>
      </c>
      <c r="D817" s="385" t="s">
        <v>605</v>
      </c>
      <c r="E817" s="339" t="s">
        <v>606</v>
      </c>
      <c r="F817" s="2" t="str">
        <f t="shared" si="127"/>
        <v>P62-PPGM-PAR-2024236444-SS-207/2025</v>
      </c>
      <c r="G817" s="152" t="s">
        <v>771</v>
      </c>
      <c r="H817" s="80"/>
      <c r="I817" s="340">
        <v>182.56</v>
      </c>
      <c r="J817" s="81">
        <f t="shared" si="128"/>
        <v>0.18256</v>
      </c>
      <c r="K817" s="82">
        <v>1</v>
      </c>
      <c r="L817" s="82" t="s">
        <v>980</v>
      </c>
      <c r="M817" s="18">
        <v>45838</v>
      </c>
      <c r="N817" s="83">
        <v>27</v>
      </c>
      <c r="O817" s="327">
        <v>45783</v>
      </c>
      <c r="P817" s="83">
        <f t="shared" si="129"/>
        <v>19</v>
      </c>
      <c r="Q817" s="83">
        <v>2025</v>
      </c>
      <c r="R817" s="39" t="str">
        <f t="shared" si="130"/>
        <v>Sim</v>
      </c>
      <c r="S817" s="84">
        <f t="shared" si="131"/>
        <v>0.18256</v>
      </c>
      <c r="T817" s="85">
        <f t="shared" si="132"/>
        <v>1</v>
      </c>
      <c r="U817" s="86" t="s">
        <v>776</v>
      </c>
    </row>
    <row r="818" spans="1:21" s="58" customFormat="1" ht="37.5" customHeight="1" x14ac:dyDescent="0.35">
      <c r="A818" s="399" t="s">
        <v>557</v>
      </c>
      <c r="B818" s="399" t="s">
        <v>569</v>
      </c>
      <c r="C818" s="400">
        <v>2023859228</v>
      </c>
      <c r="D818" s="401" t="s">
        <v>607</v>
      </c>
      <c r="E818" s="402" t="s">
        <v>615</v>
      </c>
      <c r="F818" s="87" t="str">
        <f t="shared" si="127"/>
        <v>P62-PPGM-PAR-2023859228-SS-228/2025</v>
      </c>
      <c r="G818" s="158" t="s">
        <v>771</v>
      </c>
      <c r="H818" s="89"/>
      <c r="I818" s="403">
        <v>254.10999999999996</v>
      </c>
      <c r="J818" s="90">
        <f t="shared" si="128"/>
        <v>0.25410999999999995</v>
      </c>
      <c r="K818" s="91">
        <v>1</v>
      </c>
      <c r="L818" s="91" t="s">
        <v>980</v>
      </c>
      <c r="M818" s="404">
        <v>45838</v>
      </c>
      <c r="N818" s="92">
        <v>27</v>
      </c>
      <c r="O818" s="405">
        <v>45792</v>
      </c>
      <c r="P818" s="92">
        <f t="shared" si="129"/>
        <v>20</v>
      </c>
      <c r="Q818" s="92">
        <v>2025</v>
      </c>
      <c r="R818" s="93" t="str">
        <f t="shared" si="130"/>
        <v>Sim</v>
      </c>
      <c r="S818" s="94">
        <f t="shared" si="131"/>
        <v>0.25410999999999995</v>
      </c>
      <c r="T818" s="95">
        <f t="shared" si="132"/>
        <v>1</v>
      </c>
      <c r="U818" s="96" t="s">
        <v>776</v>
      </c>
    </row>
    <row r="819" spans="1:21" s="58" customFormat="1" ht="37.5" customHeight="1" x14ac:dyDescent="0.35">
      <c r="A819" s="310" t="s">
        <v>557</v>
      </c>
      <c r="B819" s="310" t="s">
        <v>569</v>
      </c>
      <c r="C819" s="337">
        <v>2023206580</v>
      </c>
      <c r="D819" s="385" t="s">
        <v>621</v>
      </c>
      <c r="E819" s="339" t="s">
        <v>622</v>
      </c>
      <c r="F819" s="2" t="str">
        <f t="shared" si="127"/>
        <v>P62-PPGM-PAR-2023206580-SS-229/2025</v>
      </c>
      <c r="G819" s="152" t="s">
        <v>771</v>
      </c>
      <c r="H819" s="80"/>
      <c r="I819" s="340">
        <v>83.42</v>
      </c>
      <c r="J819" s="81">
        <f t="shared" si="128"/>
        <v>8.3420000000000008E-2</v>
      </c>
      <c r="K819" s="82">
        <v>1</v>
      </c>
      <c r="L819" s="82" t="s">
        <v>980</v>
      </c>
      <c r="M819" s="18">
        <v>45838</v>
      </c>
      <c r="N819" s="83">
        <v>27</v>
      </c>
      <c r="O819" s="327">
        <v>45802</v>
      </c>
      <c r="P819" s="83">
        <f t="shared" si="129"/>
        <v>21</v>
      </c>
      <c r="Q819" s="83">
        <v>2025</v>
      </c>
      <c r="R819" s="39" t="str">
        <f t="shared" si="130"/>
        <v>Sim</v>
      </c>
      <c r="S819" s="84">
        <f t="shared" si="131"/>
        <v>8.3420000000000008E-2</v>
      </c>
      <c r="T819" s="85">
        <f t="shared" si="132"/>
        <v>1</v>
      </c>
      <c r="U819" s="86" t="s">
        <v>776</v>
      </c>
    </row>
    <row r="820" spans="1:21" s="58" customFormat="1" ht="37.5" customHeight="1" x14ac:dyDescent="0.35">
      <c r="A820" s="399" t="s">
        <v>557</v>
      </c>
      <c r="B820" s="399" t="s">
        <v>569</v>
      </c>
      <c r="C820" s="400">
        <v>2023206601</v>
      </c>
      <c r="D820" s="401" t="s">
        <v>624</v>
      </c>
      <c r="E820" s="402" t="s">
        <v>625</v>
      </c>
      <c r="F820" s="87" t="str">
        <f t="shared" si="127"/>
        <v>P62-PPGM-PAR-2023206601-SS-259/2025</v>
      </c>
      <c r="G820" s="158" t="s">
        <v>771</v>
      </c>
      <c r="H820" s="89"/>
      <c r="I820" s="403">
        <v>23.31</v>
      </c>
      <c r="J820" s="90">
        <f t="shared" si="128"/>
        <v>2.3309999999999997E-2</v>
      </c>
      <c r="K820" s="91">
        <v>1</v>
      </c>
      <c r="L820" s="91" t="s">
        <v>980</v>
      </c>
      <c r="M820" s="404">
        <v>45838</v>
      </c>
      <c r="N820" s="92">
        <v>27</v>
      </c>
      <c r="O820" s="405">
        <v>45802</v>
      </c>
      <c r="P820" s="92">
        <f t="shared" si="129"/>
        <v>21</v>
      </c>
      <c r="Q820" s="92">
        <v>2025</v>
      </c>
      <c r="R820" s="93" t="str">
        <f t="shared" si="130"/>
        <v>Sim</v>
      </c>
      <c r="S820" s="94">
        <f t="shared" si="131"/>
        <v>2.3309999999999997E-2</v>
      </c>
      <c r="T820" s="95">
        <f t="shared" si="132"/>
        <v>1</v>
      </c>
      <c r="U820" s="96" t="s">
        <v>776</v>
      </c>
    </row>
    <row r="821" spans="1:21" s="58" customFormat="1" ht="37.5" customHeight="1" x14ac:dyDescent="0.35">
      <c r="A821" s="310" t="s">
        <v>557</v>
      </c>
      <c r="B821" s="310" t="s">
        <v>569</v>
      </c>
      <c r="C821" s="337">
        <v>2028524781</v>
      </c>
      <c r="D821" s="385" t="s">
        <v>628</v>
      </c>
      <c r="E821" s="339" t="s">
        <v>631</v>
      </c>
      <c r="F821" s="2" t="str">
        <f t="shared" si="127"/>
        <v>P62-PPGM-PAR-2028524781-SS-260/2025</v>
      </c>
      <c r="G821" s="152" t="s">
        <v>771</v>
      </c>
      <c r="H821" s="80"/>
      <c r="I821" s="340">
        <v>78.66</v>
      </c>
      <c r="J821" s="81">
        <f t="shared" si="128"/>
        <v>7.8659999999999994E-2</v>
      </c>
      <c r="K821" s="82">
        <v>1</v>
      </c>
      <c r="L821" s="82" t="s">
        <v>980</v>
      </c>
      <c r="M821" s="18">
        <v>45838</v>
      </c>
      <c r="N821" s="83">
        <v>27</v>
      </c>
      <c r="O821" s="327">
        <v>45802</v>
      </c>
      <c r="P821" s="83">
        <f t="shared" si="129"/>
        <v>21</v>
      </c>
      <c r="Q821" s="83">
        <v>2025</v>
      </c>
      <c r="R821" s="39" t="str">
        <f t="shared" si="130"/>
        <v>Sim</v>
      </c>
      <c r="S821" s="84">
        <f t="shared" si="131"/>
        <v>7.8659999999999994E-2</v>
      </c>
      <c r="T821" s="85">
        <f t="shared" si="132"/>
        <v>1</v>
      </c>
      <c r="U821" s="86" t="s">
        <v>776</v>
      </c>
    </row>
    <row r="822" spans="1:21" s="58" customFormat="1" ht="37.5" customHeight="1" x14ac:dyDescent="0.35">
      <c r="A822" s="399" t="s">
        <v>557</v>
      </c>
      <c r="B822" s="399" t="s">
        <v>569</v>
      </c>
      <c r="C822" s="400">
        <v>2027697454</v>
      </c>
      <c r="D822" s="401" t="s">
        <v>635</v>
      </c>
      <c r="E822" s="402" t="s">
        <v>636</v>
      </c>
      <c r="F822" s="87" t="str">
        <f t="shared" si="127"/>
        <v>P62-PPGM-PAR-2027697454-SS-278/2025</v>
      </c>
      <c r="G822" s="158" t="s">
        <v>771</v>
      </c>
      <c r="H822" s="89"/>
      <c r="I822" s="403">
        <v>64.5</v>
      </c>
      <c r="J822" s="90">
        <f t="shared" si="128"/>
        <v>6.4500000000000002E-2</v>
      </c>
      <c r="K822" s="91">
        <v>1</v>
      </c>
      <c r="L822" s="91" t="s">
        <v>980</v>
      </c>
      <c r="M822" s="404">
        <v>45838</v>
      </c>
      <c r="N822" s="92">
        <v>27</v>
      </c>
      <c r="O822" s="405">
        <v>45792</v>
      </c>
      <c r="P822" s="92">
        <f t="shared" si="129"/>
        <v>20</v>
      </c>
      <c r="Q822" s="92">
        <v>2025</v>
      </c>
      <c r="R822" s="93" t="str">
        <f t="shared" si="130"/>
        <v>Sim</v>
      </c>
      <c r="S822" s="94">
        <f t="shared" si="131"/>
        <v>6.4500000000000002E-2</v>
      </c>
      <c r="T822" s="95">
        <f t="shared" si="132"/>
        <v>1</v>
      </c>
      <c r="U822" s="96" t="s">
        <v>776</v>
      </c>
    </row>
    <row r="823" spans="1:21" s="58" customFormat="1" ht="37.5" customHeight="1" x14ac:dyDescent="0.35">
      <c r="A823" s="310" t="s">
        <v>557</v>
      </c>
      <c r="B823" s="310" t="s">
        <v>569</v>
      </c>
      <c r="C823" s="337">
        <v>2027658254</v>
      </c>
      <c r="D823" s="385" t="s">
        <v>650</v>
      </c>
      <c r="E823" s="339" t="s">
        <v>652</v>
      </c>
      <c r="F823" s="2" t="str">
        <f t="shared" si="127"/>
        <v>P62-PPGM-PAR-2027658254-SS-332/2025</v>
      </c>
      <c r="G823" s="152" t="s">
        <v>771</v>
      </c>
      <c r="H823" s="80"/>
      <c r="I823" s="340">
        <v>271.79999999999995</v>
      </c>
      <c r="J823" s="81">
        <f t="shared" si="128"/>
        <v>0.27179999999999993</v>
      </c>
      <c r="K823" s="82">
        <v>1</v>
      </c>
      <c r="L823" s="82" t="s">
        <v>980</v>
      </c>
      <c r="M823" s="18">
        <v>45838</v>
      </c>
      <c r="N823" s="83">
        <v>27</v>
      </c>
      <c r="O823" s="327">
        <v>45792</v>
      </c>
      <c r="P823" s="83">
        <f t="shared" si="129"/>
        <v>20</v>
      </c>
      <c r="Q823" s="83">
        <v>2025</v>
      </c>
      <c r="R823" s="39" t="str">
        <f t="shared" si="130"/>
        <v>Sim</v>
      </c>
      <c r="S823" s="84">
        <f t="shared" si="131"/>
        <v>0.27179999999999993</v>
      </c>
      <c r="T823" s="85">
        <f t="shared" si="132"/>
        <v>1</v>
      </c>
      <c r="U823" s="86" t="s">
        <v>776</v>
      </c>
    </row>
    <row r="824" spans="1:21" s="58" customFormat="1" ht="37.5" customHeight="1" x14ac:dyDescent="0.35">
      <c r="A824" s="399" t="s">
        <v>557</v>
      </c>
      <c r="B824" s="399" t="s">
        <v>569</v>
      </c>
      <c r="C824" s="400">
        <v>2027715567</v>
      </c>
      <c r="D824" s="401" t="s">
        <v>654</v>
      </c>
      <c r="E824" s="402" t="s">
        <v>655</v>
      </c>
      <c r="F824" s="87" t="str">
        <f t="shared" si="127"/>
        <v>P62-PPGM-PAR-2027715567-SS-333/2025</v>
      </c>
      <c r="G824" s="158" t="s">
        <v>771</v>
      </c>
      <c r="H824" s="89"/>
      <c r="I824" s="403">
        <v>156.06899999999999</v>
      </c>
      <c r="J824" s="90">
        <f t="shared" si="128"/>
        <v>0.15606899999999999</v>
      </c>
      <c r="K824" s="91">
        <v>1</v>
      </c>
      <c r="L824" s="91" t="s">
        <v>980</v>
      </c>
      <c r="M824" s="404">
        <v>45838</v>
      </c>
      <c r="N824" s="92">
        <v>27</v>
      </c>
      <c r="O824" s="405">
        <v>45783</v>
      </c>
      <c r="P824" s="92">
        <f t="shared" si="129"/>
        <v>19</v>
      </c>
      <c r="Q824" s="92">
        <v>2025</v>
      </c>
      <c r="R824" s="93" t="str">
        <f t="shared" si="130"/>
        <v>Sim</v>
      </c>
      <c r="S824" s="94">
        <f t="shared" si="131"/>
        <v>0.15606899999999999</v>
      </c>
      <c r="T824" s="95">
        <f t="shared" si="132"/>
        <v>1</v>
      </c>
      <c r="U824" s="96" t="s">
        <v>776</v>
      </c>
    </row>
    <row r="825" spans="1:21" s="58" customFormat="1" ht="37.5" customHeight="1" x14ac:dyDescent="0.35">
      <c r="A825" s="310" t="s">
        <v>557</v>
      </c>
      <c r="B825" s="310" t="s">
        <v>569</v>
      </c>
      <c r="C825" s="337">
        <v>2027979433</v>
      </c>
      <c r="D825" s="385" t="s">
        <v>660</v>
      </c>
      <c r="E825" s="339" t="s">
        <v>661</v>
      </c>
      <c r="F825" s="2" t="str">
        <f t="shared" si="127"/>
        <v>P62-PPGM-PAR-2027979433-SS-348/2025</v>
      </c>
      <c r="G825" s="152" t="s">
        <v>771</v>
      </c>
      <c r="H825" s="80"/>
      <c r="I825" s="340">
        <v>1.6</v>
      </c>
      <c r="J825" s="81">
        <f t="shared" si="128"/>
        <v>1.6000000000000001E-3</v>
      </c>
      <c r="K825" s="82">
        <v>1</v>
      </c>
      <c r="L825" s="82" t="s">
        <v>980</v>
      </c>
      <c r="M825" s="18">
        <v>45838</v>
      </c>
      <c r="N825" s="83">
        <v>27</v>
      </c>
      <c r="O825" s="327">
        <v>45792</v>
      </c>
      <c r="P825" s="83">
        <f t="shared" si="129"/>
        <v>20</v>
      </c>
      <c r="Q825" s="83">
        <v>2025</v>
      </c>
      <c r="R825" s="39" t="str">
        <f t="shared" si="130"/>
        <v>Sim</v>
      </c>
      <c r="S825" s="84">
        <f t="shared" si="131"/>
        <v>1.6000000000000001E-3</v>
      </c>
      <c r="T825" s="85">
        <f t="shared" si="132"/>
        <v>1</v>
      </c>
      <c r="U825" s="86" t="s">
        <v>776</v>
      </c>
    </row>
    <row r="826" spans="1:21" s="58" customFormat="1" ht="37.5" customHeight="1" x14ac:dyDescent="0.35">
      <c r="A826" s="399" t="s">
        <v>557</v>
      </c>
      <c r="B826" s="399" t="s">
        <v>569</v>
      </c>
      <c r="C826" s="400">
        <v>2023942759</v>
      </c>
      <c r="D826" s="401" t="s">
        <v>664</v>
      </c>
      <c r="E826" s="402" t="s">
        <v>665</v>
      </c>
      <c r="F826" s="87" t="str">
        <f t="shared" si="127"/>
        <v>P62-PPGM-PAR-2023942759-SS-350/2025</v>
      </c>
      <c r="G826" s="158" t="s">
        <v>771</v>
      </c>
      <c r="H826" s="89"/>
      <c r="I826" s="403">
        <v>72.06</v>
      </c>
      <c r="J826" s="90">
        <f t="shared" si="128"/>
        <v>7.2059999999999999E-2</v>
      </c>
      <c r="K826" s="91">
        <v>1</v>
      </c>
      <c r="L826" s="91" t="s">
        <v>980</v>
      </c>
      <c r="M826" s="404">
        <v>45838</v>
      </c>
      <c r="N826" s="92">
        <v>27</v>
      </c>
      <c r="O826" s="405">
        <v>45792</v>
      </c>
      <c r="P826" s="92">
        <f t="shared" si="129"/>
        <v>20</v>
      </c>
      <c r="Q826" s="92">
        <v>2025</v>
      </c>
      <c r="R826" s="93" t="str">
        <f t="shared" si="130"/>
        <v>Sim</v>
      </c>
      <c r="S826" s="94">
        <f t="shared" si="131"/>
        <v>7.2059999999999999E-2</v>
      </c>
      <c r="T826" s="95">
        <f t="shared" si="132"/>
        <v>1</v>
      </c>
      <c r="U826" s="96" t="s">
        <v>776</v>
      </c>
    </row>
    <row r="827" spans="1:21" s="58" customFormat="1" ht="37.5" customHeight="1" x14ac:dyDescent="0.35">
      <c r="A827" s="310" t="s">
        <v>557</v>
      </c>
      <c r="B827" s="310" t="s">
        <v>569</v>
      </c>
      <c r="C827" s="337">
        <v>2024420345</v>
      </c>
      <c r="D827" s="385" t="s">
        <v>667</v>
      </c>
      <c r="E827" s="339" t="s">
        <v>668</v>
      </c>
      <c r="F827" s="2" t="str">
        <f t="shared" si="127"/>
        <v>P62-PPGM-PAR-2024420345-SS-351/2025</v>
      </c>
      <c r="G827" s="152" t="s">
        <v>771</v>
      </c>
      <c r="H827" s="80"/>
      <c r="I827" s="340">
        <v>104.2</v>
      </c>
      <c r="J827" s="81">
        <f t="shared" si="128"/>
        <v>0.1042</v>
      </c>
      <c r="K827" s="82">
        <v>1</v>
      </c>
      <c r="L827" s="82" t="s">
        <v>980</v>
      </c>
      <c r="M827" s="18">
        <v>45838</v>
      </c>
      <c r="N827" s="83">
        <v>27</v>
      </c>
      <c r="O827" s="327">
        <v>45792</v>
      </c>
      <c r="P827" s="83">
        <f t="shared" si="129"/>
        <v>20</v>
      </c>
      <c r="Q827" s="83">
        <v>2025</v>
      </c>
      <c r="R827" s="39" t="str">
        <f t="shared" si="130"/>
        <v>Sim</v>
      </c>
      <c r="S827" s="84">
        <f t="shared" si="131"/>
        <v>0.1042</v>
      </c>
      <c r="T827" s="85">
        <f t="shared" si="132"/>
        <v>1</v>
      </c>
      <c r="U827" s="86" t="s">
        <v>776</v>
      </c>
    </row>
    <row r="828" spans="1:21" s="58" customFormat="1" ht="37.5" customHeight="1" x14ac:dyDescent="0.35">
      <c r="A828" s="399" t="s">
        <v>557</v>
      </c>
      <c r="B828" s="399" t="s">
        <v>569</v>
      </c>
      <c r="C828" s="400">
        <v>2027715567</v>
      </c>
      <c r="D828" s="401" t="s">
        <v>669</v>
      </c>
      <c r="E828" s="402" t="s">
        <v>670</v>
      </c>
      <c r="F828" s="87" t="str">
        <f t="shared" si="127"/>
        <v>P62-PPGM-PAR-2027715567-SS-352/2025</v>
      </c>
      <c r="G828" s="158" t="s">
        <v>771</v>
      </c>
      <c r="H828" s="89"/>
      <c r="I828" s="403">
        <v>342.66899999999998</v>
      </c>
      <c r="J828" s="90">
        <f t="shared" si="128"/>
        <v>0.342669</v>
      </c>
      <c r="K828" s="91">
        <v>1</v>
      </c>
      <c r="L828" s="91" t="s">
        <v>980</v>
      </c>
      <c r="M828" s="404">
        <v>45838</v>
      </c>
      <c r="N828" s="92">
        <v>27</v>
      </c>
      <c r="O828" s="405">
        <v>45783</v>
      </c>
      <c r="P828" s="92">
        <f t="shared" si="129"/>
        <v>19</v>
      </c>
      <c r="Q828" s="92">
        <v>2025</v>
      </c>
      <c r="R828" s="93" t="str">
        <f t="shared" si="130"/>
        <v>Sim</v>
      </c>
      <c r="S828" s="94">
        <f t="shared" si="131"/>
        <v>0.342669</v>
      </c>
      <c r="T828" s="95">
        <f t="shared" si="132"/>
        <v>1</v>
      </c>
      <c r="U828" s="96" t="s">
        <v>776</v>
      </c>
    </row>
    <row r="829" spans="1:21" s="58" customFormat="1" ht="37.5" customHeight="1" x14ac:dyDescent="0.35">
      <c r="A829" s="310" t="s">
        <v>557</v>
      </c>
      <c r="B829" s="310" t="s">
        <v>569</v>
      </c>
      <c r="C829" s="337">
        <v>2028684064</v>
      </c>
      <c r="D829" s="385" t="s">
        <v>671</v>
      </c>
      <c r="E829" s="339" t="s">
        <v>672</v>
      </c>
      <c r="F829" s="2" t="str">
        <f t="shared" si="127"/>
        <v>P62-PPGM-PAR-2028684064-SS-354/2025</v>
      </c>
      <c r="G829" s="152" t="s">
        <v>771</v>
      </c>
      <c r="H829" s="80"/>
      <c r="I829" s="340">
        <v>370.22500000000002</v>
      </c>
      <c r="J829" s="81">
        <f t="shared" si="128"/>
        <v>0.37022500000000003</v>
      </c>
      <c r="K829" s="82">
        <v>1</v>
      </c>
      <c r="L829" s="82" t="s">
        <v>980</v>
      </c>
      <c r="M829" s="18">
        <v>45838</v>
      </c>
      <c r="N829" s="83">
        <v>27</v>
      </c>
      <c r="O829" s="327">
        <v>45792</v>
      </c>
      <c r="P829" s="83">
        <f t="shared" si="129"/>
        <v>20</v>
      </c>
      <c r="Q829" s="83">
        <v>2025</v>
      </c>
      <c r="R829" s="39" t="str">
        <f t="shared" si="130"/>
        <v>Sim</v>
      </c>
      <c r="S829" s="84">
        <f t="shared" si="131"/>
        <v>0.37022500000000003</v>
      </c>
      <c r="T829" s="85">
        <f t="shared" si="132"/>
        <v>1</v>
      </c>
      <c r="U829" s="86" t="s">
        <v>776</v>
      </c>
    </row>
    <row r="830" spans="1:21" s="58" customFormat="1" ht="37.5" customHeight="1" x14ac:dyDescent="0.35">
      <c r="A830" s="392" t="s">
        <v>557</v>
      </c>
      <c r="B830" s="392" t="s">
        <v>569</v>
      </c>
      <c r="C830" s="393">
        <v>2029612433</v>
      </c>
      <c r="D830" s="397" t="s">
        <v>674</v>
      </c>
      <c r="E830" s="394" t="s">
        <v>675</v>
      </c>
      <c r="F830" s="87" t="str">
        <f t="shared" si="127"/>
        <v>P62-PPGM-PAR-2029612433-SS-369/2025</v>
      </c>
      <c r="G830" s="158" t="s">
        <v>771</v>
      </c>
      <c r="H830" s="89"/>
      <c r="I830" s="395">
        <v>460</v>
      </c>
      <c r="J830" s="90">
        <f t="shared" si="128"/>
        <v>0.46</v>
      </c>
      <c r="K830" s="91">
        <v>1</v>
      </c>
      <c r="L830" s="113" t="s">
        <v>980</v>
      </c>
      <c r="M830" s="396">
        <v>45838</v>
      </c>
      <c r="N830" s="114">
        <v>27</v>
      </c>
      <c r="O830" s="398">
        <v>45792</v>
      </c>
      <c r="P830" s="114">
        <f t="shared" si="129"/>
        <v>20</v>
      </c>
      <c r="Q830" s="92">
        <v>2025</v>
      </c>
      <c r="R830" s="93" t="str">
        <f t="shared" si="130"/>
        <v>Sim</v>
      </c>
      <c r="S830" s="94">
        <f t="shared" si="131"/>
        <v>0.46</v>
      </c>
      <c r="T830" s="95">
        <f t="shared" si="132"/>
        <v>1</v>
      </c>
      <c r="U830" s="96" t="s">
        <v>776</v>
      </c>
    </row>
    <row r="831" spans="1:21" s="58" customFormat="1" ht="37.5" customHeight="1" x14ac:dyDescent="0.35">
      <c r="A831" s="310" t="s">
        <v>281</v>
      </c>
      <c r="B831" s="310" t="s">
        <v>83</v>
      </c>
      <c r="C831" s="337">
        <v>2029267541</v>
      </c>
      <c r="D831" s="372" t="s">
        <v>494</v>
      </c>
      <c r="E831" s="339" t="s">
        <v>495</v>
      </c>
      <c r="F831" s="2" t="str">
        <f t="shared" si="127"/>
        <v>P54-PPGM-CAM-2029267541-SS-340/2025</v>
      </c>
      <c r="G831" s="79" t="s">
        <v>774</v>
      </c>
      <c r="H831" s="80" t="s">
        <v>775</v>
      </c>
      <c r="I831" s="340">
        <v>1799.1</v>
      </c>
      <c r="J831" s="81">
        <f t="shared" si="122"/>
        <v>1.7990999999999999</v>
      </c>
      <c r="K831" s="82">
        <v>1</v>
      </c>
      <c r="L831" s="82" t="s">
        <v>980</v>
      </c>
      <c r="M831" s="25">
        <v>45838</v>
      </c>
      <c r="N831" s="83">
        <v>27</v>
      </c>
      <c r="O831" s="389">
        <v>45812</v>
      </c>
      <c r="P831" s="83">
        <f t="shared" si="123"/>
        <v>23</v>
      </c>
      <c r="Q831" s="83">
        <v>2025</v>
      </c>
      <c r="R831" s="39" t="str">
        <f t="shared" si="124"/>
        <v>Sim</v>
      </c>
      <c r="S831" s="84">
        <f t="shared" si="125"/>
        <v>1.7990999999999999</v>
      </c>
      <c r="T831" s="85">
        <f t="shared" si="126"/>
        <v>1</v>
      </c>
      <c r="U831" s="86" t="s">
        <v>776</v>
      </c>
    </row>
    <row r="832" spans="1:21" s="58" customFormat="1" ht="37.5" customHeight="1" x14ac:dyDescent="0.35">
      <c r="A832" s="310" t="s">
        <v>281</v>
      </c>
      <c r="B832" s="310" t="s">
        <v>83</v>
      </c>
      <c r="C832" s="337">
        <v>2029277495</v>
      </c>
      <c r="D832" s="372" t="s">
        <v>512</v>
      </c>
      <c r="E832" s="339"/>
      <c r="F832" s="87" t="str">
        <f t="shared" si="127"/>
        <v>P54-PPGM-CAM-2029277495-SS-107/2025</v>
      </c>
      <c r="G832" s="88" t="s">
        <v>774</v>
      </c>
      <c r="H832" s="89" t="s">
        <v>775</v>
      </c>
      <c r="I832" s="340">
        <v>146.30000000000001</v>
      </c>
      <c r="J832" s="90">
        <f t="shared" si="122"/>
        <v>0.14630000000000001</v>
      </c>
      <c r="K832" s="91">
        <v>1</v>
      </c>
      <c r="L832" s="82" t="s">
        <v>980</v>
      </c>
      <c r="M832" s="25">
        <v>45838</v>
      </c>
      <c r="N832" s="83">
        <v>27</v>
      </c>
      <c r="O832" s="15"/>
      <c r="P832" s="83" t="str">
        <f t="shared" si="123"/>
        <v/>
      </c>
      <c r="Q832" s="92">
        <v>2025</v>
      </c>
      <c r="R832" s="93" t="str">
        <f t="shared" si="124"/>
        <v>Não</v>
      </c>
      <c r="S832" s="94">
        <f t="shared" si="125"/>
        <v>0</v>
      </c>
      <c r="T832" s="95">
        <f t="shared" si="126"/>
        <v>0</v>
      </c>
      <c r="U832" s="96"/>
    </row>
    <row r="833" spans="1:21" s="58" customFormat="1" ht="37.5" customHeight="1" x14ac:dyDescent="0.35">
      <c r="A833" s="310" t="s">
        <v>281</v>
      </c>
      <c r="B833" s="310" t="s">
        <v>83</v>
      </c>
      <c r="C833" s="337">
        <v>2029269548</v>
      </c>
      <c r="D833" s="372" t="s">
        <v>517</v>
      </c>
      <c r="E833" s="339"/>
      <c r="F833" s="2" t="str">
        <f t="shared" si="127"/>
        <v>P54-PPGM-CAM-2029269548-SS-105/2025</v>
      </c>
      <c r="G833" s="79" t="s">
        <v>774</v>
      </c>
      <c r="H833" s="80" t="s">
        <v>775</v>
      </c>
      <c r="I833" s="340">
        <v>458</v>
      </c>
      <c r="J833" s="81">
        <f t="shared" si="122"/>
        <v>0.45800000000000002</v>
      </c>
      <c r="K833" s="82">
        <v>1</v>
      </c>
      <c r="L833" s="82" t="s">
        <v>980</v>
      </c>
      <c r="M833" s="25">
        <v>45838</v>
      </c>
      <c r="N833" s="83">
        <v>27</v>
      </c>
      <c r="O833" s="15"/>
      <c r="P833" s="83" t="str">
        <f t="shared" si="123"/>
        <v/>
      </c>
      <c r="Q833" s="83">
        <v>2025</v>
      </c>
      <c r="R833" s="39" t="str">
        <f t="shared" si="124"/>
        <v>Não</v>
      </c>
      <c r="S833" s="84">
        <f t="shared" si="125"/>
        <v>0</v>
      </c>
      <c r="T833" s="85">
        <f t="shared" si="126"/>
        <v>0</v>
      </c>
      <c r="U833" s="86"/>
    </row>
    <row r="834" spans="1:21" s="58" customFormat="1" ht="37.5" customHeight="1" x14ac:dyDescent="0.35">
      <c r="A834" s="310" t="s">
        <v>880</v>
      </c>
      <c r="B834" s="310" t="s">
        <v>947</v>
      </c>
      <c r="C834" s="337">
        <v>2026428916</v>
      </c>
      <c r="D834" s="372" t="s">
        <v>965</v>
      </c>
      <c r="E834" s="339" t="s">
        <v>966</v>
      </c>
      <c r="F834" s="87" t="str">
        <f t="shared" si="127"/>
        <v>P52-PPGM-ACOM-2026428916-SS-1599P/2024</v>
      </c>
      <c r="G834" s="88" t="s">
        <v>774</v>
      </c>
      <c r="H834" s="89" t="s">
        <v>775</v>
      </c>
      <c r="I834" s="340">
        <v>0.01</v>
      </c>
      <c r="J834" s="90">
        <f t="shared" si="122"/>
        <v>1.0000000000000001E-5</v>
      </c>
      <c r="K834" s="91">
        <v>1</v>
      </c>
      <c r="L834" s="82" t="s">
        <v>980</v>
      </c>
      <c r="M834" s="15">
        <v>45838</v>
      </c>
      <c r="N834" s="83">
        <v>27</v>
      </c>
      <c r="O834" s="15"/>
      <c r="P834" s="83" t="str">
        <f t="shared" si="123"/>
        <v/>
      </c>
      <c r="Q834" s="92">
        <v>2025</v>
      </c>
      <c r="R834" s="93" t="str">
        <f t="shared" si="124"/>
        <v>Não</v>
      </c>
      <c r="S834" s="94">
        <f t="shared" si="125"/>
        <v>0</v>
      </c>
      <c r="T834" s="95">
        <f t="shared" si="126"/>
        <v>0</v>
      </c>
      <c r="U834" s="96"/>
    </row>
    <row r="835" spans="1:21" s="58" customFormat="1" ht="37.5" customHeight="1" x14ac:dyDescent="0.35">
      <c r="A835" s="310" t="s">
        <v>880</v>
      </c>
      <c r="B835" s="310" t="s">
        <v>947</v>
      </c>
      <c r="C835" s="337">
        <v>2027010283</v>
      </c>
      <c r="D835" s="372" t="s">
        <v>962</v>
      </c>
      <c r="E835" s="339" t="s">
        <v>972</v>
      </c>
      <c r="F835" s="2" t="str">
        <f t="shared" si="127"/>
        <v>P52-PPGM-ACOM-2027010283-SS-0211P/2025</v>
      </c>
      <c r="G835" s="79" t="s">
        <v>774</v>
      </c>
      <c r="H835" s="80" t="s">
        <v>775</v>
      </c>
      <c r="I835" s="340">
        <v>650.649</v>
      </c>
      <c r="J835" s="81">
        <f t="shared" si="122"/>
        <v>0.65064900000000003</v>
      </c>
      <c r="K835" s="82">
        <v>1</v>
      </c>
      <c r="L835" s="82" t="s">
        <v>980</v>
      </c>
      <c r="M835" s="15">
        <v>45838</v>
      </c>
      <c r="N835" s="83">
        <v>27</v>
      </c>
      <c r="O835" s="15"/>
      <c r="P835" s="83" t="str">
        <f t="shared" si="123"/>
        <v/>
      </c>
      <c r="Q835" s="83">
        <v>2025</v>
      </c>
      <c r="R835" s="39" t="str">
        <f t="shared" si="124"/>
        <v>Não</v>
      </c>
      <c r="S835" s="84">
        <f t="shared" si="125"/>
        <v>0</v>
      </c>
      <c r="T835" s="85">
        <f t="shared" si="126"/>
        <v>0</v>
      </c>
      <c r="U835" s="86"/>
    </row>
    <row r="836" spans="1:21" s="58" customFormat="1" ht="37.5" customHeight="1" x14ac:dyDescent="0.35">
      <c r="A836" s="310" t="s">
        <v>880</v>
      </c>
      <c r="B836" s="310" t="s">
        <v>947</v>
      </c>
      <c r="C836" s="337">
        <v>2027010283</v>
      </c>
      <c r="D836" s="372" t="s">
        <v>962</v>
      </c>
      <c r="E836" s="339" t="s">
        <v>973</v>
      </c>
      <c r="F836" s="2" t="str">
        <f t="shared" si="127"/>
        <v>P52-PPGM-ACOM-2027010283-SS-0211P/2025</v>
      </c>
      <c r="G836" s="79" t="s">
        <v>774</v>
      </c>
      <c r="H836" s="80" t="s">
        <v>775</v>
      </c>
      <c r="I836" s="340">
        <v>710.60599999999999</v>
      </c>
      <c r="J836" s="81">
        <f t="shared" si="122"/>
        <v>0.71060599999999996</v>
      </c>
      <c r="K836" s="82">
        <v>1</v>
      </c>
      <c r="L836" s="82" t="s">
        <v>980</v>
      </c>
      <c r="M836" s="15">
        <v>45841</v>
      </c>
      <c r="N836" s="83">
        <v>27</v>
      </c>
      <c r="O836" s="15"/>
      <c r="P836" s="83" t="str">
        <f t="shared" si="123"/>
        <v/>
      </c>
      <c r="Q836" s="83">
        <v>2025</v>
      </c>
      <c r="R836" s="39" t="str">
        <f t="shared" si="124"/>
        <v>Não</v>
      </c>
      <c r="S836" s="84">
        <f t="shared" si="125"/>
        <v>0</v>
      </c>
      <c r="T836" s="85">
        <f t="shared" si="126"/>
        <v>0</v>
      </c>
      <c r="U836" s="86"/>
    </row>
    <row r="837" spans="1:21" s="58" customFormat="1" ht="37.5" customHeight="1" x14ac:dyDescent="0.35">
      <c r="A837" s="310" t="s">
        <v>281</v>
      </c>
      <c r="B837" s="310" t="s">
        <v>83</v>
      </c>
      <c r="C837" s="337">
        <v>2029269552</v>
      </c>
      <c r="D837" s="372" t="s">
        <v>458</v>
      </c>
      <c r="E837" s="375" t="s">
        <v>459</v>
      </c>
      <c r="F837" s="87" t="str">
        <f t="shared" si="127"/>
        <v>P54-PPGM-CAM-2029269552-SS-1638/2024</v>
      </c>
      <c r="G837" s="97" t="s">
        <v>777</v>
      </c>
      <c r="H837" s="89" t="s">
        <v>778</v>
      </c>
      <c r="I837" s="340">
        <v>392</v>
      </c>
      <c r="J837" s="90">
        <f t="shared" si="122"/>
        <v>0.39200000000000002</v>
      </c>
      <c r="K837" s="91">
        <v>0</v>
      </c>
      <c r="L837" s="82" t="s">
        <v>980</v>
      </c>
      <c r="M837" s="25">
        <v>45841</v>
      </c>
      <c r="N837" s="83">
        <v>27</v>
      </c>
      <c r="O837" s="15"/>
      <c r="P837" s="83" t="str">
        <f t="shared" si="123"/>
        <v/>
      </c>
      <c r="Q837" s="92">
        <v>2025</v>
      </c>
      <c r="R837" s="93" t="str">
        <f t="shared" si="124"/>
        <v>Não</v>
      </c>
      <c r="S837" s="94">
        <f t="shared" si="125"/>
        <v>0</v>
      </c>
      <c r="T837" s="95">
        <f t="shared" si="126"/>
        <v>0</v>
      </c>
      <c r="U837" s="96"/>
    </row>
    <row r="838" spans="1:21" s="58" customFormat="1" ht="37.5" customHeight="1" x14ac:dyDescent="0.35">
      <c r="A838" s="310" t="s">
        <v>281</v>
      </c>
      <c r="B838" s="310" t="s">
        <v>83</v>
      </c>
      <c r="C838" s="337">
        <v>2029277342</v>
      </c>
      <c r="D838" s="372" t="s">
        <v>461</v>
      </c>
      <c r="E838" s="375" t="s">
        <v>462</v>
      </c>
      <c r="F838" s="2" t="str">
        <f t="shared" si="127"/>
        <v>P54-PPGM-CAM-2029277342-SS-1641/2024</v>
      </c>
      <c r="G838" s="98" t="s">
        <v>777</v>
      </c>
      <c r="H838" s="80" t="s">
        <v>778</v>
      </c>
      <c r="I838" s="340">
        <v>867.4</v>
      </c>
      <c r="J838" s="81">
        <f t="shared" si="122"/>
        <v>0.86739999999999995</v>
      </c>
      <c r="K838" s="82">
        <v>0</v>
      </c>
      <c r="L838" s="82" t="s">
        <v>980</v>
      </c>
      <c r="M838" s="25">
        <v>45841</v>
      </c>
      <c r="N838" s="83">
        <v>27</v>
      </c>
      <c r="O838" s="15"/>
      <c r="P838" s="83" t="str">
        <f t="shared" si="123"/>
        <v/>
      </c>
      <c r="Q838" s="83">
        <v>2025</v>
      </c>
      <c r="R838" s="39" t="str">
        <f t="shared" si="124"/>
        <v>Não</v>
      </c>
      <c r="S838" s="84">
        <f t="shared" si="125"/>
        <v>0</v>
      </c>
      <c r="T838" s="85">
        <f t="shared" si="126"/>
        <v>0</v>
      </c>
      <c r="U838" s="86"/>
    </row>
    <row r="839" spans="1:21" s="58" customFormat="1" ht="37.5" customHeight="1" x14ac:dyDescent="0.35">
      <c r="A839" s="310" t="s">
        <v>281</v>
      </c>
      <c r="B839" s="310" t="s">
        <v>83</v>
      </c>
      <c r="C839" s="337">
        <v>2029267545</v>
      </c>
      <c r="D839" s="372" t="s">
        <v>465</v>
      </c>
      <c r="E839" s="375" t="s">
        <v>466</v>
      </c>
      <c r="F839" s="87" t="str">
        <f t="shared" si="127"/>
        <v>P54-PPGM-CAM-2029267545-SS-1644/2024</v>
      </c>
      <c r="G839" s="97" t="s">
        <v>777</v>
      </c>
      <c r="H839" s="89" t="s">
        <v>778</v>
      </c>
      <c r="I839" s="340">
        <v>711.74900000000002</v>
      </c>
      <c r="J839" s="90">
        <f t="shared" si="122"/>
        <v>0.71174900000000008</v>
      </c>
      <c r="K839" s="91">
        <v>0</v>
      </c>
      <c r="L839" s="82" t="s">
        <v>980</v>
      </c>
      <c r="M839" s="25">
        <v>45841</v>
      </c>
      <c r="N839" s="83">
        <v>27</v>
      </c>
      <c r="O839" s="15"/>
      <c r="P839" s="83" t="str">
        <f t="shared" si="123"/>
        <v/>
      </c>
      <c r="Q839" s="92">
        <v>2025</v>
      </c>
      <c r="R839" s="93" t="str">
        <f t="shared" si="124"/>
        <v>Não</v>
      </c>
      <c r="S839" s="94">
        <f t="shared" si="125"/>
        <v>0</v>
      </c>
      <c r="T839" s="95">
        <f t="shared" si="126"/>
        <v>0</v>
      </c>
      <c r="U839" s="96"/>
    </row>
    <row r="840" spans="1:21" s="58" customFormat="1" ht="37.5" customHeight="1" x14ac:dyDescent="0.35">
      <c r="A840" s="310" t="s">
        <v>281</v>
      </c>
      <c r="B840" s="310" t="s">
        <v>83</v>
      </c>
      <c r="C840" s="337">
        <v>2029269562</v>
      </c>
      <c r="D840" s="372" t="s">
        <v>467</v>
      </c>
      <c r="E840" s="376"/>
      <c r="F840" s="2" t="str">
        <f t="shared" si="127"/>
        <v>P54-PPGM-CAM-2029269562-SS-1647/2024</v>
      </c>
      <c r="G840" s="98" t="s">
        <v>777</v>
      </c>
      <c r="H840" s="80" t="s">
        <v>778</v>
      </c>
      <c r="I840" s="340">
        <v>3293</v>
      </c>
      <c r="J840" s="81">
        <f t="shared" si="122"/>
        <v>3.2930000000000001</v>
      </c>
      <c r="K840" s="82">
        <v>0</v>
      </c>
      <c r="L840" s="82" t="s">
        <v>980</v>
      </c>
      <c r="M840" s="24">
        <v>45844</v>
      </c>
      <c r="N840" s="83">
        <v>27</v>
      </c>
      <c r="O840" s="15"/>
      <c r="P840" s="83" t="str">
        <f t="shared" si="123"/>
        <v/>
      </c>
      <c r="Q840" s="83">
        <v>2025</v>
      </c>
      <c r="R840" s="39" t="str">
        <f t="shared" si="124"/>
        <v>Não</v>
      </c>
      <c r="S840" s="84">
        <f t="shared" si="125"/>
        <v>0</v>
      </c>
      <c r="T840" s="85">
        <f t="shared" si="126"/>
        <v>0</v>
      </c>
      <c r="U840" s="86"/>
    </row>
    <row r="841" spans="1:21" s="58" customFormat="1" ht="37.5" customHeight="1" x14ac:dyDescent="0.35">
      <c r="A841" s="310" t="s">
        <v>281</v>
      </c>
      <c r="B841" s="310" t="s">
        <v>83</v>
      </c>
      <c r="C841" s="337">
        <v>2029269568</v>
      </c>
      <c r="D841" s="372" t="s">
        <v>487</v>
      </c>
      <c r="E841" s="339" t="s">
        <v>488</v>
      </c>
      <c r="F841" s="87" t="str">
        <f t="shared" si="127"/>
        <v>P54-PPGM-CAM-2029269568-SS-343/2025</v>
      </c>
      <c r="G841" s="97" t="s">
        <v>777</v>
      </c>
      <c r="H841" s="89" t="s">
        <v>778</v>
      </c>
      <c r="I841" s="340">
        <v>6859</v>
      </c>
      <c r="J841" s="90">
        <f t="shared" si="122"/>
        <v>6.859</v>
      </c>
      <c r="K841" s="91">
        <v>0</v>
      </c>
      <c r="L841" s="82" t="s">
        <v>980</v>
      </c>
      <c r="M841" s="25">
        <v>45841</v>
      </c>
      <c r="N841" s="83">
        <v>27</v>
      </c>
      <c r="O841" s="15"/>
      <c r="P841" s="83" t="str">
        <f t="shared" si="123"/>
        <v/>
      </c>
      <c r="Q841" s="92">
        <v>2025</v>
      </c>
      <c r="R841" s="93" t="str">
        <f t="shared" si="124"/>
        <v>Não</v>
      </c>
      <c r="S841" s="94">
        <f t="shared" si="125"/>
        <v>0</v>
      </c>
      <c r="T841" s="95">
        <f t="shared" si="126"/>
        <v>0</v>
      </c>
      <c r="U841" s="96"/>
    </row>
    <row r="842" spans="1:21" s="58" customFormat="1" ht="37.5" customHeight="1" x14ac:dyDescent="0.35">
      <c r="A842" s="310" t="s">
        <v>281</v>
      </c>
      <c r="B842" s="310" t="s">
        <v>83</v>
      </c>
      <c r="C842" s="337">
        <v>2029258083</v>
      </c>
      <c r="D842" s="372" t="s">
        <v>527</v>
      </c>
      <c r="E842" s="339" t="s">
        <v>528</v>
      </c>
      <c r="F842" s="99" t="str">
        <f t="shared" si="127"/>
        <v>P54-PPGM-CAM-2029258083-SS-461/2025</v>
      </c>
      <c r="G842" s="100" t="s">
        <v>777</v>
      </c>
      <c r="H842" s="101" t="s">
        <v>778</v>
      </c>
      <c r="I842" s="340">
        <v>1109.0999999999999</v>
      </c>
      <c r="J842" s="102">
        <f t="shared" si="122"/>
        <v>1.1091</v>
      </c>
      <c r="K842" s="103">
        <v>0</v>
      </c>
      <c r="L842" s="82" t="s">
        <v>980</v>
      </c>
      <c r="M842" s="24">
        <v>45843</v>
      </c>
      <c r="N842" s="83">
        <v>27</v>
      </c>
      <c r="O842" s="15"/>
      <c r="P842" s="83" t="str">
        <f t="shared" si="123"/>
        <v/>
      </c>
      <c r="Q842" s="104">
        <v>2025</v>
      </c>
      <c r="R842" s="105" t="str">
        <f t="shared" si="124"/>
        <v>Não</v>
      </c>
      <c r="S842" s="106">
        <f t="shared" si="125"/>
        <v>0</v>
      </c>
      <c r="T842" s="107">
        <f t="shared" si="126"/>
        <v>0</v>
      </c>
      <c r="U842" s="108"/>
    </row>
    <row r="843" spans="1:21" s="58" customFormat="1" ht="37.5" customHeight="1" x14ac:dyDescent="0.35">
      <c r="A843" s="310" t="s">
        <v>557</v>
      </c>
      <c r="B843" s="310" t="s">
        <v>83</v>
      </c>
      <c r="C843" s="337">
        <v>2029625222</v>
      </c>
      <c r="D843" s="385" t="s">
        <v>690</v>
      </c>
      <c r="E843" s="339" t="s">
        <v>695</v>
      </c>
      <c r="F843" s="2" t="str">
        <f t="shared" si="127"/>
        <v>P62-PPGM-CAM-2029625222-SS-1911/2024</v>
      </c>
      <c r="G843" s="98" t="s">
        <v>777</v>
      </c>
      <c r="H843" s="80" t="s">
        <v>778</v>
      </c>
      <c r="I843" s="340">
        <v>136.03</v>
      </c>
      <c r="J843" s="81">
        <f t="shared" si="122"/>
        <v>0.13603000000000001</v>
      </c>
      <c r="K843" s="82">
        <v>0</v>
      </c>
      <c r="L843" s="82" t="s">
        <v>980</v>
      </c>
      <c r="M843" s="15">
        <v>45838</v>
      </c>
      <c r="N843" s="83">
        <v>27</v>
      </c>
      <c r="O843" s="15"/>
      <c r="P843" s="83" t="str">
        <f t="shared" si="123"/>
        <v/>
      </c>
      <c r="Q843" s="83">
        <v>2025</v>
      </c>
      <c r="R843" s="39" t="str">
        <f t="shared" si="124"/>
        <v>Não</v>
      </c>
      <c r="S843" s="84">
        <f t="shared" si="125"/>
        <v>0</v>
      </c>
      <c r="T843" s="85">
        <f t="shared" si="126"/>
        <v>0</v>
      </c>
      <c r="U843" s="86"/>
    </row>
    <row r="844" spans="1:21" s="58" customFormat="1" ht="37.5" customHeight="1" x14ac:dyDescent="0.35">
      <c r="A844" s="310" t="s">
        <v>557</v>
      </c>
      <c r="B844" s="310" t="s">
        <v>83</v>
      </c>
      <c r="C844" s="337">
        <v>2029625222</v>
      </c>
      <c r="D844" s="385" t="s">
        <v>690</v>
      </c>
      <c r="E844" s="339" t="s">
        <v>696</v>
      </c>
      <c r="F844" s="109" t="str">
        <f t="shared" si="127"/>
        <v>P62-PPGM-CAM-2029625222-SS-1911/2024</v>
      </c>
      <c r="G844" s="110" t="s">
        <v>777</v>
      </c>
      <c r="H844" s="111" t="s">
        <v>778</v>
      </c>
      <c r="I844" s="340">
        <v>5.39</v>
      </c>
      <c r="J844" s="112">
        <f t="shared" si="122"/>
        <v>5.3899999999999998E-3</v>
      </c>
      <c r="K844" s="113">
        <v>0</v>
      </c>
      <c r="L844" s="82" t="s">
        <v>980</v>
      </c>
      <c r="M844" s="15">
        <v>45838</v>
      </c>
      <c r="N844" s="83">
        <v>27</v>
      </c>
      <c r="O844" s="15"/>
      <c r="P844" s="83" t="str">
        <f t="shared" si="123"/>
        <v/>
      </c>
      <c r="Q844" s="114">
        <v>2025</v>
      </c>
      <c r="R844" s="115" t="str">
        <f t="shared" si="124"/>
        <v>Não</v>
      </c>
      <c r="S844" s="116">
        <f t="shared" si="125"/>
        <v>0</v>
      </c>
      <c r="T844" s="117">
        <f t="shared" si="126"/>
        <v>0</v>
      </c>
      <c r="U844" s="118"/>
    </row>
    <row r="845" spans="1:21" s="58" customFormat="1" ht="37.5" customHeight="1" x14ac:dyDescent="0.35">
      <c r="A845" s="310" t="s">
        <v>557</v>
      </c>
      <c r="B845" s="310" t="s">
        <v>83</v>
      </c>
      <c r="C845" s="337">
        <v>2029625222</v>
      </c>
      <c r="D845" s="385" t="s">
        <v>690</v>
      </c>
      <c r="E845" s="339" t="s">
        <v>697</v>
      </c>
      <c r="F845" s="2" t="str">
        <f t="shared" si="127"/>
        <v>P62-PPGM-CAM-2029625222-SS-1911/2024</v>
      </c>
      <c r="G845" s="98" t="s">
        <v>777</v>
      </c>
      <c r="H845" s="80" t="s">
        <v>778</v>
      </c>
      <c r="I845" s="340">
        <v>54.14</v>
      </c>
      <c r="J845" s="81">
        <f t="shared" si="122"/>
        <v>5.4140000000000001E-2</v>
      </c>
      <c r="K845" s="82">
        <v>0</v>
      </c>
      <c r="L845" s="82" t="s">
        <v>980</v>
      </c>
      <c r="M845" s="15">
        <v>45838</v>
      </c>
      <c r="N845" s="83">
        <v>27</v>
      </c>
      <c r="O845" s="15"/>
      <c r="P845" s="83" t="str">
        <f t="shared" si="123"/>
        <v/>
      </c>
      <c r="Q845" s="83">
        <v>2025</v>
      </c>
      <c r="R845" s="39" t="str">
        <f t="shared" si="124"/>
        <v>Não</v>
      </c>
      <c r="S845" s="84">
        <f t="shared" si="125"/>
        <v>0</v>
      </c>
      <c r="T845" s="85">
        <f t="shared" si="126"/>
        <v>0</v>
      </c>
      <c r="U845" s="86"/>
    </row>
    <row r="846" spans="1:21" s="58" customFormat="1" ht="37.5" customHeight="1" x14ac:dyDescent="0.35">
      <c r="A846" s="310" t="s">
        <v>557</v>
      </c>
      <c r="B846" s="310" t="s">
        <v>83</v>
      </c>
      <c r="C846" s="337">
        <v>2029625222</v>
      </c>
      <c r="D846" s="385" t="s">
        <v>690</v>
      </c>
      <c r="E846" s="339" t="s">
        <v>698</v>
      </c>
      <c r="F846" s="87" t="str">
        <f t="shared" si="127"/>
        <v>P62-PPGM-CAM-2029625222-SS-1911/2024</v>
      </c>
      <c r="G846" s="97" t="s">
        <v>777</v>
      </c>
      <c r="H846" s="89" t="s">
        <v>778</v>
      </c>
      <c r="I846" s="340">
        <v>59.29</v>
      </c>
      <c r="J846" s="90">
        <f t="shared" si="122"/>
        <v>5.9290000000000002E-2</v>
      </c>
      <c r="K846" s="91">
        <v>0</v>
      </c>
      <c r="L846" s="82" t="s">
        <v>980</v>
      </c>
      <c r="M846" s="15">
        <v>45838</v>
      </c>
      <c r="N846" s="83">
        <v>27</v>
      </c>
      <c r="O846" s="15"/>
      <c r="P846" s="83" t="str">
        <f t="shared" si="123"/>
        <v/>
      </c>
      <c r="Q846" s="92">
        <v>2025</v>
      </c>
      <c r="R846" s="93" t="str">
        <f t="shared" si="124"/>
        <v>Não</v>
      </c>
      <c r="S846" s="94">
        <f t="shared" si="125"/>
        <v>0</v>
      </c>
      <c r="T846" s="95">
        <f t="shared" si="126"/>
        <v>0</v>
      </c>
      <c r="U846" s="96"/>
    </row>
    <row r="847" spans="1:21" s="58" customFormat="1" ht="37.5" customHeight="1" x14ac:dyDescent="0.35">
      <c r="A847" s="310" t="s">
        <v>880</v>
      </c>
      <c r="B847" s="310" t="s">
        <v>947</v>
      </c>
      <c r="C847" s="337">
        <v>2025608203</v>
      </c>
      <c r="D847" s="372" t="s">
        <v>948</v>
      </c>
      <c r="E847" s="339" t="s">
        <v>949</v>
      </c>
      <c r="F847" s="2" t="str">
        <f t="shared" si="127"/>
        <v>P52-PPGM-ACOM-2025608203-SS-1595P/2024</v>
      </c>
      <c r="G847" s="98" t="s">
        <v>777</v>
      </c>
      <c r="H847" s="80" t="s">
        <v>778</v>
      </c>
      <c r="I847" s="340">
        <v>97.418000000000006</v>
      </c>
      <c r="J847" s="81">
        <f t="shared" si="122"/>
        <v>9.7418000000000005E-2</v>
      </c>
      <c r="K847" s="82">
        <v>0</v>
      </c>
      <c r="L847" s="82" t="s">
        <v>980</v>
      </c>
      <c r="M847" s="15">
        <v>45838</v>
      </c>
      <c r="N847" s="83">
        <v>27</v>
      </c>
      <c r="O847" s="15"/>
      <c r="P847" s="83" t="str">
        <f t="shared" si="123"/>
        <v/>
      </c>
      <c r="Q847" s="83">
        <v>2025</v>
      </c>
      <c r="R847" s="39" t="str">
        <f t="shared" si="124"/>
        <v>Não</v>
      </c>
      <c r="S847" s="84">
        <f t="shared" si="125"/>
        <v>0</v>
      </c>
      <c r="T847" s="85">
        <f t="shared" si="126"/>
        <v>0</v>
      </c>
      <c r="U847" s="86"/>
    </row>
    <row r="848" spans="1:21" s="58" customFormat="1" ht="37.5" customHeight="1" x14ac:dyDescent="0.35">
      <c r="A848" s="310" t="s">
        <v>880</v>
      </c>
      <c r="B848" s="310" t="s">
        <v>947</v>
      </c>
      <c r="C848" s="337">
        <v>2025608203</v>
      </c>
      <c r="D848" s="372" t="s">
        <v>948</v>
      </c>
      <c r="E848" s="339" t="s">
        <v>952</v>
      </c>
      <c r="F848" s="87" t="str">
        <f t="shared" si="127"/>
        <v>P52-PPGM-ACOM-2025608203-SS-1595P/2024</v>
      </c>
      <c r="G848" s="97" t="s">
        <v>777</v>
      </c>
      <c r="H848" s="89" t="s">
        <v>778</v>
      </c>
      <c r="I848" s="340">
        <v>33.933999999999997</v>
      </c>
      <c r="J848" s="90">
        <f t="shared" si="122"/>
        <v>3.3933999999999999E-2</v>
      </c>
      <c r="K848" s="91">
        <v>0</v>
      </c>
      <c r="L848" s="82" t="s">
        <v>980</v>
      </c>
      <c r="M848" s="15">
        <v>45838</v>
      </c>
      <c r="N848" s="83">
        <v>27</v>
      </c>
      <c r="O848" s="15"/>
      <c r="P848" s="83" t="str">
        <f t="shared" si="123"/>
        <v/>
      </c>
      <c r="Q848" s="92">
        <v>2025</v>
      </c>
      <c r="R848" s="93" t="str">
        <f t="shared" si="124"/>
        <v>Não</v>
      </c>
      <c r="S848" s="94">
        <f t="shared" si="125"/>
        <v>0</v>
      </c>
      <c r="T848" s="95">
        <f t="shared" si="126"/>
        <v>0</v>
      </c>
      <c r="U848" s="96"/>
    </row>
    <row r="849" spans="1:21" s="58" customFormat="1" ht="37.5" customHeight="1" x14ac:dyDescent="0.35">
      <c r="A849" s="310" t="s">
        <v>880</v>
      </c>
      <c r="B849" s="310" t="s">
        <v>947</v>
      </c>
      <c r="C849" s="337">
        <v>2025608203</v>
      </c>
      <c r="D849" s="372" t="s">
        <v>948</v>
      </c>
      <c r="E849" s="339" t="s">
        <v>953</v>
      </c>
      <c r="F849" s="2" t="str">
        <f t="shared" si="127"/>
        <v>P52-PPGM-ACOM-2025608203-SS-1595P/2024</v>
      </c>
      <c r="G849" s="98" t="s">
        <v>777</v>
      </c>
      <c r="H849" s="80" t="s">
        <v>778</v>
      </c>
      <c r="I849" s="340">
        <v>14.64</v>
      </c>
      <c r="J849" s="81">
        <f t="shared" si="122"/>
        <v>1.464E-2</v>
      </c>
      <c r="K849" s="82">
        <v>0</v>
      </c>
      <c r="L849" s="82" t="s">
        <v>980</v>
      </c>
      <c r="M849" s="15">
        <v>45838</v>
      </c>
      <c r="N849" s="83">
        <v>27</v>
      </c>
      <c r="O849" s="15"/>
      <c r="P849" s="83" t="str">
        <f t="shared" si="123"/>
        <v/>
      </c>
      <c r="Q849" s="83">
        <v>2025</v>
      </c>
      <c r="R849" s="39" t="str">
        <f t="shared" si="124"/>
        <v>Não</v>
      </c>
      <c r="S849" s="84">
        <f t="shared" si="125"/>
        <v>0</v>
      </c>
      <c r="T849" s="85">
        <f t="shared" si="126"/>
        <v>0</v>
      </c>
      <c r="U849" s="86"/>
    </row>
    <row r="850" spans="1:21" s="58" customFormat="1" ht="37.5" customHeight="1" x14ac:dyDescent="0.35">
      <c r="A850" s="310" t="s">
        <v>880</v>
      </c>
      <c r="B850" s="310" t="s">
        <v>947</v>
      </c>
      <c r="C850" s="337">
        <v>2025608203</v>
      </c>
      <c r="D850" s="372" t="s">
        <v>948</v>
      </c>
      <c r="E850" s="339" t="s">
        <v>954</v>
      </c>
      <c r="F850" s="87" t="str">
        <f t="shared" si="127"/>
        <v>P52-PPGM-ACOM-2025608203-SS-1595P/2024</v>
      </c>
      <c r="G850" s="97" t="s">
        <v>777</v>
      </c>
      <c r="H850" s="89" t="s">
        <v>778</v>
      </c>
      <c r="I850" s="340">
        <v>5.18</v>
      </c>
      <c r="J850" s="90">
        <f t="shared" si="122"/>
        <v>5.1799999999999997E-3</v>
      </c>
      <c r="K850" s="91">
        <v>0</v>
      </c>
      <c r="L850" s="82" t="s">
        <v>980</v>
      </c>
      <c r="M850" s="15">
        <v>45838</v>
      </c>
      <c r="N850" s="83">
        <v>27</v>
      </c>
      <c r="O850" s="15"/>
      <c r="P850" s="83" t="str">
        <f t="shared" si="123"/>
        <v/>
      </c>
      <c r="Q850" s="92">
        <v>2025</v>
      </c>
      <c r="R850" s="93" t="str">
        <f t="shared" si="124"/>
        <v>Não</v>
      </c>
      <c r="S850" s="94">
        <f t="shared" si="125"/>
        <v>0</v>
      </c>
      <c r="T850" s="95">
        <f t="shared" si="126"/>
        <v>0</v>
      </c>
      <c r="U850" s="96"/>
    </row>
    <row r="851" spans="1:21" s="58" customFormat="1" ht="37.5" customHeight="1" x14ac:dyDescent="0.35">
      <c r="A851" s="310" t="s">
        <v>880</v>
      </c>
      <c r="B851" s="310" t="s">
        <v>947</v>
      </c>
      <c r="C851" s="337">
        <v>2023876623</v>
      </c>
      <c r="D851" s="372" t="s">
        <v>955</v>
      </c>
      <c r="E851" s="339" t="s">
        <v>956</v>
      </c>
      <c r="F851" s="99" t="str">
        <f t="shared" si="127"/>
        <v>P52-PPGM-ACOM-2023876623-SS-1594P/2024</v>
      </c>
      <c r="G851" s="100" t="s">
        <v>777</v>
      </c>
      <c r="H851" s="101" t="s">
        <v>778</v>
      </c>
      <c r="I851" s="340">
        <v>11.6</v>
      </c>
      <c r="J851" s="102">
        <f t="shared" si="122"/>
        <v>1.1599999999999999E-2</v>
      </c>
      <c r="K851" s="103">
        <v>0</v>
      </c>
      <c r="L851" s="82" t="s">
        <v>980</v>
      </c>
      <c r="M851" s="15">
        <v>45838</v>
      </c>
      <c r="N851" s="83">
        <v>27</v>
      </c>
      <c r="O851" s="15"/>
      <c r="P851" s="83" t="str">
        <f t="shared" si="123"/>
        <v/>
      </c>
      <c r="Q851" s="104">
        <v>2025</v>
      </c>
      <c r="R851" s="105" t="str">
        <f t="shared" si="124"/>
        <v>Não</v>
      </c>
      <c r="S851" s="106">
        <f t="shared" si="125"/>
        <v>0</v>
      </c>
      <c r="T851" s="107">
        <f t="shared" si="126"/>
        <v>0</v>
      </c>
      <c r="U851" s="108"/>
    </row>
    <row r="852" spans="1:21" s="58" customFormat="1" ht="37.5" customHeight="1" x14ac:dyDescent="0.35">
      <c r="A852" s="310" t="s">
        <v>880</v>
      </c>
      <c r="B852" s="310" t="s">
        <v>947</v>
      </c>
      <c r="C852" s="337">
        <v>2028578101</v>
      </c>
      <c r="D852" s="372" t="s">
        <v>958</v>
      </c>
      <c r="E852" s="339" t="s">
        <v>959</v>
      </c>
      <c r="F852" s="87" t="str">
        <f t="shared" si="127"/>
        <v>P52-PPGM-ACOM-2028578101-SS-0234P/2025</v>
      </c>
      <c r="G852" s="97" t="s">
        <v>777</v>
      </c>
      <c r="H852" s="89" t="s">
        <v>778</v>
      </c>
      <c r="I852" s="340">
        <v>47.68</v>
      </c>
      <c r="J852" s="90">
        <f t="shared" si="122"/>
        <v>4.768E-2</v>
      </c>
      <c r="K852" s="91">
        <v>0</v>
      </c>
      <c r="L852" s="82" t="s">
        <v>980</v>
      </c>
      <c r="M852" s="15">
        <v>45838</v>
      </c>
      <c r="N852" s="83">
        <v>27</v>
      </c>
      <c r="O852" s="15"/>
      <c r="P852" s="83" t="str">
        <f t="shared" si="123"/>
        <v/>
      </c>
      <c r="Q852" s="92">
        <v>2025</v>
      </c>
      <c r="R852" s="93" t="str">
        <f t="shared" si="124"/>
        <v>Não</v>
      </c>
      <c r="S852" s="94">
        <f t="shared" si="125"/>
        <v>0</v>
      </c>
      <c r="T852" s="95">
        <f t="shared" si="126"/>
        <v>0</v>
      </c>
      <c r="U852" s="96"/>
    </row>
    <row r="853" spans="1:21" s="58" customFormat="1" ht="37.5" customHeight="1" x14ac:dyDescent="0.35">
      <c r="A853" s="310" t="s">
        <v>880</v>
      </c>
      <c r="B853" s="310" t="s">
        <v>947</v>
      </c>
      <c r="C853" s="337">
        <v>2023876623</v>
      </c>
      <c r="D853" s="372" t="s">
        <v>955</v>
      </c>
      <c r="E853" s="339" t="s">
        <v>968</v>
      </c>
      <c r="F853" s="2" t="str">
        <f t="shared" si="127"/>
        <v>P52-PPGM-ACOM-2023876623-SS-1594P/2024</v>
      </c>
      <c r="G853" s="98" t="s">
        <v>777</v>
      </c>
      <c r="H853" s="80" t="s">
        <v>778</v>
      </c>
      <c r="I853" s="340">
        <v>5.6</v>
      </c>
      <c r="J853" s="81">
        <f t="shared" si="122"/>
        <v>5.5999999999999999E-3</v>
      </c>
      <c r="K853" s="82">
        <v>0</v>
      </c>
      <c r="L853" s="82" t="s">
        <v>980</v>
      </c>
      <c r="M853" s="15">
        <v>45838</v>
      </c>
      <c r="N853" s="83">
        <v>27</v>
      </c>
      <c r="O853" s="15"/>
      <c r="P853" s="83" t="str">
        <f t="shared" si="123"/>
        <v/>
      </c>
      <c r="Q853" s="83">
        <v>2025</v>
      </c>
      <c r="R853" s="39" t="str">
        <f t="shared" si="124"/>
        <v>Não</v>
      </c>
      <c r="S853" s="84">
        <f t="shared" si="125"/>
        <v>0</v>
      </c>
      <c r="T853" s="85">
        <f t="shared" si="126"/>
        <v>0</v>
      </c>
      <c r="U853" s="86"/>
    </row>
    <row r="854" spans="1:21" s="58" customFormat="1" ht="37.5" customHeight="1" x14ac:dyDescent="0.35">
      <c r="A854" s="310" t="s">
        <v>880</v>
      </c>
      <c r="B854" s="310" t="s">
        <v>947</v>
      </c>
      <c r="C854" s="337">
        <v>2023876623</v>
      </c>
      <c r="D854" s="372" t="s">
        <v>955</v>
      </c>
      <c r="E854" s="339" t="s">
        <v>969</v>
      </c>
      <c r="F854" s="87" t="str">
        <f t="shared" si="127"/>
        <v>P52-PPGM-ACOM-2023876623-SS-1594P/2024</v>
      </c>
      <c r="G854" s="97" t="s">
        <v>777</v>
      </c>
      <c r="H854" s="89" t="s">
        <v>778</v>
      </c>
      <c r="I854" s="340">
        <v>6.3380000000000001</v>
      </c>
      <c r="J854" s="90">
        <f t="shared" si="122"/>
        <v>6.3379999999999999E-3</v>
      </c>
      <c r="K854" s="91">
        <v>0</v>
      </c>
      <c r="L854" s="82" t="s">
        <v>980</v>
      </c>
      <c r="M854" s="15">
        <v>45838</v>
      </c>
      <c r="N854" s="83">
        <v>27</v>
      </c>
      <c r="O854" s="15"/>
      <c r="P854" s="83" t="str">
        <f t="shared" si="123"/>
        <v/>
      </c>
      <c r="Q854" s="92">
        <v>2025</v>
      </c>
      <c r="R854" s="93" t="str">
        <f t="shared" si="124"/>
        <v>Não</v>
      </c>
      <c r="S854" s="94">
        <f t="shared" si="125"/>
        <v>0</v>
      </c>
      <c r="T854" s="95">
        <f t="shared" si="126"/>
        <v>0</v>
      </c>
      <c r="U854" s="96"/>
    </row>
    <row r="855" spans="1:21" s="58" customFormat="1" ht="37.5" customHeight="1" x14ac:dyDescent="0.35">
      <c r="A855" s="310" t="s">
        <v>880</v>
      </c>
      <c r="B855" s="310" t="s">
        <v>947</v>
      </c>
      <c r="C855" s="337">
        <v>2023876623</v>
      </c>
      <c r="D855" s="372" t="s">
        <v>955</v>
      </c>
      <c r="E855" s="339" t="s">
        <v>970</v>
      </c>
      <c r="F855" s="2" t="str">
        <f t="shared" si="127"/>
        <v>P52-PPGM-ACOM-2023876623-SS-1594P/2024</v>
      </c>
      <c r="G855" s="98" t="s">
        <v>777</v>
      </c>
      <c r="H855" s="80" t="s">
        <v>778</v>
      </c>
      <c r="I855" s="340">
        <v>12.955</v>
      </c>
      <c r="J855" s="81">
        <f t="shared" si="122"/>
        <v>1.2955E-2</v>
      </c>
      <c r="K855" s="82">
        <v>0</v>
      </c>
      <c r="L855" s="82" t="s">
        <v>980</v>
      </c>
      <c r="M855" s="15">
        <v>45838</v>
      </c>
      <c r="N855" s="83">
        <v>27</v>
      </c>
      <c r="O855" s="15"/>
      <c r="P855" s="83" t="str">
        <f t="shared" si="123"/>
        <v/>
      </c>
      <c r="Q855" s="83">
        <v>2025</v>
      </c>
      <c r="R855" s="39" t="str">
        <f t="shared" si="124"/>
        <v>Não</v>
      </c>
      <c r="S855" s="84">
        <f t="shared" si="125"/>
        <v>0</v>
      </c>
      <c r="T855" s="85">
        <f t="shared" si="126"/>
        <v>0</v>
      </c>
      <c r="U855" s="86"/>
    </row>
    <row r="856" spans="1:21" s="58" customFormat="1" ht="37.5" customHeight="1" thickBot="1" x14ac:dyDescent="0.4">
      <c r="A856" s="310" t="s">
        <v>880</v>
      </c>
      <c r="B856" s="310" t="s">
        <v>947</v>
      </c>
      <c r="C856" s="337">
        <v>2023876623</v>
      </c>
      <c r="D856" s="372" t="s">
        <v>955</v>
      </c>
      <c r="E856" s="339" t="s">
        <v>971</v>
      </c>
      <c r="F856" s="87" t="str">
        <f t="shared" si="127"/>
        <v>P52-PPGM-ACOM-2023876623-SS-1594P/2024</v>
      </c>
      <c r="G856" s="97" t="s">
        <v>777</v>
      </c>
      <c r="H856" s="89" t="s">
        <v>778</v>
      </c>
      <c r="I856" s="340">
        <v>5.6</v>
      </c>
      <c r="J856" s="90">
        <f t="shared" si="122"/>
        <v>5.5999999999999999E-3</v>
      </c>
      <c r="K856" s="91">
        <v>0</v>
      </c>
      <c r="L856" s="82" t="s">
        <v>980</v>
      </c>
      <c r="M856" s="15">
        <v>45838</v>
      </c>
      <c r="N856" s="83">
        <v>27</v>
      </c>
      <c r="O856" s="15"/>
      <c r="P856" s="83" t="str">
        <f t="shared" si="123"/>
        <v/>
      </c>
      <c r="Q856" s="92">
        <v>2025</v>
      </c>
      <c r="R856" s="93" t="str">
        <f t="shared" si="124"/>
        <v>Não</v>
      </c>
      <c r="S856" s="94">
        <f t="shared" si="125"/>
        <v>0</v>
      </c>
      <c r="T856" s="95">
        <f t="shared" si="126"/>
        <v>0</v>
      </c>
      <c r="U856" s="96"/>
    </row>
    <row r="857" spans="1:21" s="58" customFormat="1" ht="37.5" customHeight="1" x14ac:dyDescent="0.35">
      <c r="A857" s="59" t="s">
        <v>281</v>
      </c>
      <c r="B857" s="60" t="s">
        <v>83</v>
      </c>
      <c r="C857" s="61">
        <v>2024371647</v>
      </c>
      <c r="D857" s="62" t="s">
        <v>445</v>
      </c>
      <c r="E857" s="63"/>
      <c r="F857" s="64" t="str">
        <f t="shared" si="127"/>
        <v>P54-PPGM-CAM-2024371647-SS-1580/2024</v>
      </c>
      <c r="G857" s="65" t="s">
        <v>771</v>
      </c>
      <c r="H857" s="66" t="s">
        <v>772</v>
      </c>
      <c r="I857" s="67">
        <v>795.1</v>
      </c>
      <c r="J857" s="68">
        <f t="shared" ref="J857:J921" si="133">I857/1000</f>
        <v>0.79510000000000003</v>
      </c>
      <c r="K857" s="69">
        <v>1</v>
      </c>
      <c r="L857" s="69" t="s">
        <v>773</v>
      </c>
      <c r="M857" s="70">
        <v>45834</v>
      </c>
      <c r="N857" s="71">
        <v>26</v>
      </c>
      <c r="O857" s="72"/>
      <c r="P857" s="73" t="str">
        <f t="shared" ref="P857:P921" si="134">IF(O857="","",WEEKNUM(O857,21))</f>
        <v/>
      </c>
      <c r="Q857" s="71">
        <v>2025</v>
      </c>
      <c r="R857" s="74" t="str">
        <f t="shared" ref="R857:R921" si="135">IF(Q857&lt;=O857,"Sim","Não")</f>
        <v>Não</v>
      </c>
      <c r="S857" s="75">
        <f t="shared" ref="S857:S921" si="136">IF(R857="Não",0,J857)</f>
        <v>0</v>
      </c>
      <c r="T857" s="76">
        <f t="shared" ref="T857:T921" si="137">IF(R857="Não",0,K857)</f>
        <v>0</v>
      </c>
      <c r="U857" s="77"/>
    </row>
    <row r="858" spans="1:21" s="58" customFormat="1" ht="37.5" customHeight="1" x14ac:dyDescent="0.35">
      <c r="A858" s="78" t="s">
        <v>81</v>
      </c>
      <c r="B858" s="3" t="s">
        <v>83</v>
      </c>
      <c r="C858" s="4">
        <v>2028930624</v>
      </c>
      <c r="D858" s="5" t="s">
        <v>84</v>
      </c>
      <c r="E858" s="1"/>
      <c r="F858" s="2" t="str">
        <f t="shared" si="127"/>
        <v>P31-PPGM-CAM-2028930624-SS-157/2025</v>
      </c>
      <c r="G858" s="79" t="s">
        <v>774</v>
      </c>
      <c r="H858" s="80" t="s">
        <v>775</v>
      </c>
      <c r="I858" s="6">
        <v>77.938000000000002</v>
      </c>
      <c r="J858" s="81">
        <f t="shared" si="133"/>
        <v>7.7938000000000007E-2</v>
      </c>
      <c r="K858" s="82">
        <v>1</v>
      </c>
      <c r="L858" s="82" t="s">
        <v>773</v>
      </c>
      <c r="M858" s="12">
        <v>45832</v>
      </c>
      <c r="N858" s="83">
        <v>26</v>
      </c>
      <c r="O858" s="15"/>
      <c r="P858" s="83" t="str">
        <f t="shared" si="134"/>
        <v/>
      </c>
      <c r="Q858" s="83">
        <v>2025</v>
      </c>
      <c r="R858" s="39" t="str">
        <f t="shared" si="135"/>
        <v>Não</v>
      </c>
      <c r="S858" s="84">
        <f t="shared" si="136"/>
        <v>0</v>
      </c>
      <c r="T858" s="85">
        <f t="shared" si="137"/>
        <v>0</v>
      </c>
      <c r="U858" s="86"/>
    </row>
    <row r="859" spans="1:21" s="58" customFormat="1" ht="37.5" customHeight="1" x14ac:dyDescent="0.35">
      <c r="A859" s="78" t="s">
        <v>281</v>
      </c>
      <c r="B859" s="3" t="s">
        <v>83</v>
      </c>
      <c r="C859" s="20">
        <v>2029269569</v>
      </c>
      <c r="D859" s="39" t="s">
        <v>485</v>
      </c>
      <c r="E859" s="22"/>
      <c r="F859" s="87" t="str">
        <f t="shared" si="127"/>
        <v>P54-PPGM-CAM-2029269569-SS-344/2025</v>
      </c>
      <c r="G859" s="88" t="s">
        <v>774</v>
      </c>
      <c r="H859" s="89" t="s">
        <v>775</v>
      </c>
      <c r="I859" s="23">
        <v>1279</v>
      </c>
      <c r="J859" s="90">
        <f t="shared" si="133"/>
        <v>1.2789999999999999</v>
      </c>
      <c r="K859" s="91">
        <v>1</v>
      </c>
      <c r="L859" s="82" t="s">
        <v>773</v>
      </c>
      <c r="M859" s="25">
        <v>45836</v>
      </c>
      <c r="N859" s="83">
        <v>26</v>
      </c>
      <c r="O859" s="15"/>
      <c r="P859" s="83" t="str">
        <f t="shared" si="134"/>
        <v/>
      </c>
      <c r="Q859" s="92">
        <v>2025</v>
      </c>
      <c r="R859" s="93" t="str">
        <f t="shared" si="135"/>
        <v>Não</v>
      </c>
      <c r="S859" s="94">
        <f t="shared" si="136"/>
        <v>0</v>
      </c>
      <c r="T859" s="95">
        <f t="shared" si="137"/>
        <v>0</v>
      </c>
      <c r="U859" s="96"/>
    </row>
    <row r="860" spans="1:21" s="58" customFormat="1" ht="37.5" customHeight="1" x14ac:dyDescent="0.35">
      <c r="A860" s="78" t="s">
        <v>281</v>
      </c>
      <c r="B860" s="3" t="s">
        <v>83</v>
      </c>
      <c r="C860" s="20">
        <v>2029258083</v>
      </c>
      <c r="D860" s="39" t="s">
        <v>527</v>
      </c>
      <c r="E860" s="22" t="s">
        <v>528</v>
      </c>
      <c r="F860" s="2" t="str">
        <f t="shared" si="127"/>
        <v>P54-PPGM-CAM-2029258083-SS-461/2025</v>
      </c>
      <c r="G860" s="79" t="s">
        <v>774</v>
      </c>
      <c r="H860" s="80" t="s">
        <v>775</v>
      </c>
      <c r="I860" s="23">
        <v>1109.0999999999999</v>
      </c>
      <c r="J860" s="81">
        <f t="shared" si="133"/>
        <v>1.1091</v>
      </c>
      <c r="K860" s="82">
        <v>1</v>
      </c>
      <c r="L860" s="82" t="s">
        <v>773</v>
      </c>
      <c r="M860" s="25">
        <v>45835</v>
      </c>
      <c r="N860" s="83">
        <v>26</v>
      </c>
      <c r="O860" s="15">
        <v>45812</v>
      </c>
      <c r="P860" s="83">
        <f t="shared" si="134"/>
        <v>23</v>
      </c>
      <c r="Q860" s="83">
        <v>2025</v>
      </c>
      <c r="R860" s="39" t="str">
        <f t="shared" si="135"/>
        <v>Sim</v>
      </c>
      <c r="S860" s="84">
        <f t="shared" si="136"/>
        <v>1.1091</v>
      </c>
      <c r="T860" s="85">
        <f t="shared" si="137"/>
        <v>1</v>
      </c>
      <c r="U860" s="86" t="s">
        <v>776</v>
      </c>
    </row>
    <row r="861" spans="1:21" s="58" customFormat="1" ht="37.5" customHeight="1" x14ac:dyDescent="0.35">
      <c r="A861" s="78" t="s">
        <v>557</v>
      </c>
      <c r="B861" s="3" t="s">
        <v>83</v>
      </c>
      <c r="C861" s="20">
        <v>2028233453</v>
      </c>
      <c r="D861" s="49" t="s">
        <v>709</v>
      </c>
      <c r="E861" s="22" t="s">
        <v>710</v>
      </c>
      <c r="F861" s="87" t="str">
        <f t="shared" si="127"/>
        <v>P62-PPGM-CAM-2028233453-SS-1201/2024</v>
      </c>
      <c r="G861" s="88" t="s">
        <v>774</v>
      </c>
      <c r="H861" s="89" t="s">
        <v>775</v>
      </c>
      <c r="I861" s="23">
        <v>34.06</v>
      </c>
      <c r="J861" s="90">
        <f t="shared" si="133"/>
        <v>3.406E-2</v>
      </c>
      <c r="K861" s="91">
        <v>1</v>
      </c>
      <c r="L861" s="82" t="s">
        <v>773</v>
      </c>
      <c r="M861" s="15">
        <v>45835</v>
      </c>
      <c r="N861" s="83">
        <v>26</v>
      </c>
      <c r="O861" s="15">
        <v>45812</v>
      </c>
      <c r="P861" s="83">
        <f t="shared" si="134"/>
        <v>23</v>
      </c>
      <c r="Q861" s="92">
        <v>2025</v>
      </c>
      <c r="R861" s="93" t="str">
        <f t="shared" si="135"/>
        <v>Sim</v>
      </c>
      <c r="S861" s="94">
        <f t="shared" si="136"/>
        <v>3.406E-2</v>
      </c>
      <c r="T861" s="95">
        <f t="shared" si="137"/>
        <v>1</v>
      </c>
      <c r="U861" s="96" t="s">
        <v>776</v>
      </c>
    </row>
    <row r="862" spans="1:21" s="58" customFormat="1" ht="37.5" customHeight="1" x14ac:dyDescent="0.35">
      <c r="A862" s="78" t="s">
        <v>557</v>
      </c>
      <c r="B862" s="3" t="s">
        <v>83</v>
      </c>
      <c r="C862" s="20">
        <v>2028233453</v>
      </c>
      <c r="D862" s="49" t="s">
        <v>709</v>
      </c>
      <c r="E862" s="22" t="s">
        <v>711</v>
      </c>
      <c r="F862" s="2" t="str">
        <f t="shared" si="127"/>
        <v>P62-PPGM-CAM-2028233453-SS-1201/2024</v>
      </c>
      <c r="G862" s="79" t="s">
        <v>774</v>
      </c>
      <c r="H862" s="80" t="s">
        <v>775</v>
      </c>
      <c r="I862" s="23">
        <v>1.8</v>
      </c>
      <c r="J862" s="81">
        <f>I862/1000</f>
        <v>1.8E-3</v>
      </c>
      <c r="K862" s="82">
        <v>1</v>
      </c>
      <c r="L862" s="82" t="s">
        <v>773</v>
      </c>
      <c r="M862" s="15">
        <v>45835</v>
      </c>
      <c r="N862" s="83">
        <v>26</v>
      </c>
      <c r="O862" s="15">
        <v>45812</v>
      </c>
      <c r="P862" s="83">
        <f>IF(O862="","",WEEKNUM(O862,21))</f>
        <v>23</v>
      </c>
      <c r="Q862" s="83">
        <v>2025</v>
      </c>
      <c r="R862" s="39" t="str">
        <f>IF(Q862&lt;=O862,"Sim","Não")</f>
        <v>Sim</v>
      </c>
      <c r="S862" s="84">
        <f>IF(R862="Não",0,J862)</f>
        <v>1.8E-3</v>
      </c>
      <c r="T862" s="85">
        <f>IF(R862="Não",0,K862)</f>
        <v>1</v>
      </c>
      <c r="U862" s="86" t="s">
        <v>776</v>
      </c>
    </row>
    <row r="863" spans="1:21" s="58" customFormat="1" ht="37.5" customHeight="1" x14ac:dyDescent="0.35">
      <c r="A863" s="78" t="s">
        <v>557</v>
      </c>
      <c r="B863" s="3" t="s">
        <v>83</v>
      </c>
      <c r="C863" s="20">
        <v>2027010283</v>
      </c>
      <c r="D863" s="39" t="s">
        <v>962</v>
      </c>
      <c r="E863" s="22" t="s">
        <v>963</v>
      </c>
      <c r="F863" s="2" t="str">
        <f t="shared" si="127"/>
        <v>P62-PPGM-CAM-2027010283-SS-0211P/2025</v>
      </c>
      <c r="G863" s="79" t="s">
        <v>774</v>
      </c>
      <c r="H863" s="80" t="s">
        <v>775</v>
      </c>
      <c r="I863" s="23">
        <v>710.66</v>
      </c>
      <c r="J863" s="81">
        <f t="shared" si="133"/>
        <v>0.71065999999999996</v>
      </c>
      <c r="K863" s="82">
        <v>1</v>
      </c>
      <c r="L863" s="82" t="s">
        <v>773</v>
      </c>
      <c r="M863" s="15">
        <v>45836</v>
      </c>
      <c r="N863" s="83">
        <v>26</v>
      </c>
      <c r="O863" s="15"/>
      <c r="P863" s="83" t="str">
        <f t="shared" si="134"/>
        <v/>
      </c>
      <c r="Q863" s="83">
        <v>2025</v>
      </c>
      <c r="R863" s="39" t="str">
        <f t="shared" si="135"/>
        <v>Não</v>
      </c>
      <c r="S863" s="84">
        <f t="shared" si="136"/>
        <v>0</v>
      </c>
      <c r="T863" s="85">
        <f t="shared" si="137"/>
        <v>0</v>
      </c>
      <c r="U863" s="86"/>
    </row>
    <row r="864" spans="1:21" s="58" customFormat="1" ht="37.5" customHeight="1" x14ac:dyDescent="0.35">
      <c r="A864" s="78" t="s">
        <v>81</v>
      </c>
      <c r="B864" s="3" t="s">
        <v>83</v>
      </c>
      <c r="C864" s="4">
        <v>2028716878</v>
      </c>
      <c r="D864" s="19" t="s">
        <v>103</v>
      </c>
      <c r="E864" s="16" t="s">
        <v>104</v>
      </c>
      <c r="F864" s="87" t="str">
        <f t="shared" si="127"/>
        <v>P31-PPGM-CAM-2028716878-SS-702/2025</v>
      </c>
      <c r="G864" s="97" t="s">
        <v>777</v>
      </c>
      <c r="H864" s="89" t="s">
        <v>778</v>
      </c>
      <c r="I864" s="6">
        <v>1850.41</v>
      </c>
      <c r="J864" s="90">
        <f t="shared" si="133"/>
        <v>1.8504100000000001</v>
      </c>
      <c r="K864" s="91">
        <v>0</v>
      </c>
      <c r="L864" s="82" t="s">
        <v>773</v>
      </c>
      <c r="M864" s="12">
        <v>45835</v>
      </c>
      <c r="N864" s="83">
        <v>26</v>
      </c>
      <c r="O864" s="390">
        <v>45833</v>
      </c>
      <c r="P864" s="83">
        <f t="shared" si="134"/>
        <v>26</v>
      </c>
      <c r="Q864" s="92">
        <v>2025</v>
      </c>
      <c r="R864" s="93" t="str">
        <f t="shared" si="135"/>
        <v>Sim</v>
      </c>
      <c r="S864" s="94">
        <f t="shared" si="136"/>
        <v>1.8504100000000001</v>
      </c>
      <c r="T864" s="95">
        <f t="shared" si="137"/>
        <v>0</v>
      </c>
      <c r="U864" s="96"/>
    </row>
    <row r="865" spans="1:21" s="58" customFormat="1" ht="37.5" customHeight="1" x14ac:dyDescent="0.35">
      <c r="A865" s="78" t="s">
        <v>81</v>
      </c>
      <c r="B865" s="3" t="s">
        <v>83</v>
      </c>
      <c r="C865" s="20" t="s">
        <v>108</v>
      </c>
      <c r="D865" s="21" t="s">
        <v>109</v>
      </c>
      <c r="E865" s="22" t="s">
        <v>114</v>
      </c>
      <c r="F865" s="2" t="str">
        <f t="shared" si="127"/>
        <v>P31-PPGM-CAM-CONJUNTO-SS-1497/2024</v>
      </c>
      <c r="G865" s="98" t="s">
        <v>777</v>
      </c>
      <c r="H865" s="80" t="s">
        <v>778</v>
      </c>
      <c r="I865" s="23">
        <v>12</v>
      </c>
      <c r="J865" s="81">
        <f t="shared" si="133"/>
        <v>1.2E-2</v>
      </c>
      <c r="K865" s="82">
        <v>0</v>
      </c>
      <c r="L865" s="82" t="s">
        <v>773</v>
      </c>
      <c r="M865" s="25">
        <v>45833</v>
      </c>
      <c r="N865" s="83">
        <v>26</v>
      </c>
      <c r="O865" s="390">
        <v>45833</v>
      </c>
      <c r="P865" s="83">
        <f t="shared" si="134"/>
        <v>26</v>
      </c>
      <c r="Q865" s="83">
        <v>2025</v>
      </c>
      <c r="R865" s="39" t="str">
        <f t="shared" si="135"/>
        <v>Sim</v>
      </c>
      <c r="S865" s="84">
        <f t="shared" si="136"/>
        <v>1.2E-2</v>
      </c>
      <c r="T865" s="85">
        <f t="shared" si="137"/>
        <v>0</v>
      </c>
      <c r="U865" s="86"/>
    </row>
    <row r="866" spans="1:21" s="58" customFormat="1" ht="37.5" customHeight="1" x14ac:dyDescent="0.35">
      <c r="A866" s="78" t="s">
        <v>81</v>
      </c>
      <c r="B866" s="3" t="s">
        <v>83</v>
      </c>
      <c r="C866" s="20" t="s">
        <v>108</v>
      </c>
      <c r="D866" s="21" t="s">
        <v>109</v>
      </c>
      <c r="E866" s="22" t="s">
        <v>116</v>
      </c>
      <c r="F866" s="87" t="str">
        <f t="shared" si="127"/>
        <v>P31-PPGM-CAM-CONJUNTO-SS-1497/2024</v>
      </c>
      <c r="G866" s="97" t="s">
        <v>777</v>
      </c>
      <c r="H866" s="89" t="s">
        <v>778</v>
      </c>
      <c r="I866" s="23">
        <v>8</v>
      </c>
      <c r="J866" s="90">
        <f t="shared" si="133"/>
        <v>8.0000000000000002E-3</v>
      </c>
      <c r="K866" s="91">
        <v>0</v>
      </c>
      <c r="L866" s="82" t="s">
        <v>773</v>
      </c>
      <c r="M866" s="25">
        <v>45833</v>
      </c>
      <c r="N866" s="83">
        <v>26</v>
      </c>
      <c r="O866" s="390">
        <v>45833</v>
      </c>
      <c r="P866" s="83">
        <f t="shared" si="134"/>
        <v>26</v>
      </c>
      <c r="Q866" s="92">
        <v>2025</v>
      </c>
      <c r="R866" s="93" t="str">
        <f t="shared" si="135"/>
        <v>Sim</v>
      </c>
      <c r="S866" s="94">
        <f t="shared" si="136"/>
        <v>8.0000000000000002E-3</v>
      </c>
      <c r="T866" s="95">
        <f t="shared" si="137"/>
        <v>0</v>
      </c>
      <c r="U866" s="96"/>
    </row>
    <row r="867" spans="1:21" s="58" customFormat="1" ht="37.5" customHeight="1" x14ac:dyDescent="0.35">
      <c r="A867" s="78" t="s">
        <v>81</v>
      </c>
      <c r="B867" s="3" t="s">
        <v>83</v>
      </c>
      <c r="C867" s="20" t="s">
        <v>108</v>
      </c>
      <c r="D867" s="21" t="s">
        <v>109</v>
      </c>
      <c r="E867" s="22" t="s">
        <v>118</v>
      </c>
      <c r="F867" s="2" t="str">
        <f t="shared" si="127"/>
        <v>P31-PPGM-CAM-CONJUNTO-SS-1497/2024</v>
      </c>
      <c r="G867" s="98" t="s">
        <v>777</v>
      </c>
      <c r="H867" s="80" t="s">
        <v>778</v>
      </c>
      <c r="I867" s="23">
        <v>7</v>
      </c>
      <c r="J867" s="81">
        <f t="shared" si="133"/>
        <v>7.0000000000000001E-3</v>
      </c>
      <c r="K867" s="82">
        <v>0</v>
      </c>
      <c r="L867" s="82" t="s">
        <v>773</v>
      </c>
      <c r="M867" s="12">
        <v>45835</v>
      </c>
      <c r="N867" s="83">
        <v>26</v>
      </c>
      <c r="O867" s="14"/>
      <c r="P867" s="83" t="str">
        <f t="shared" si="134"/>
        <v/>
      </c>
      <c r="Q867" s="83">
        <v>2025</v>
      </c>
      <c r="R867" s="39" t="str">
        <f t="shared" si="135"/>
        <v>Não</v>
      </c>
      <c r="S867" s="84">
        <f t="shared" si="136"/>
        <v>0</v>
      </c>
      <c r="T867" s="85">
        <f t="shared" si="137"/>
        <v>0</v>
      </c>
      <c r="U867" s="86"/>
    </row>
    <row r="868" spans="1:21" s="58" customFormat="1" ht="37.5" customHeight="1" x14ac:dyDescent="0.35">
      <c r="A868" s="78" t="s">
        <v>81</v>
      </c>
      <c r="B868" s="3" t="s">
        <v>83</v>
      </c>
      <c r="C868" s="20" t="s">
        <v>108</v>
      </c>
      <c r="D868" s="21" t="s">
        <v>109</v>
      </c>
      <c r="E868" s="22" t="s">
        <v>119</v>
      </c>
      <c r="F868" s="87" t="str">
        <f t="shared" si="127"/>
        <v>P31-PPGM-CAM-CONJUNTO-SS-1497/2024</v>
      </c>
      <c r="G868" s="97" t="s">
        <v>777</v>
      </c>
      <c r="H868" s="89" t="s">
        <v>778</v>
      </c>
      <c r="I868" s="23">
        <v>0.5</v>
      </c>
      <c r="J868" s="90">
        <f t="shared" si="133"/>
        <v>5.0000000000000001E-4</v>
      </c>
      <c r="K868" s="91">
        <v>0</v>
      </c>
      <c r="L868" s="82" t="s">
        <v>773</v>
      </c>
      <c r="M868" s="25">
        <v>45833</v>
      </c>
      <c r="N868" s="83">
        <v>26</v>
      </c>
      <c r="O868" s="390">
        <v>45833</v>
      </c>
      <c r="P868" s="83">
        <f t="shared" si="134"/>
        <v>26</v>
      </c>
      <c r="Q868" s="92">
        <v>2025</v>
      </c>
      <c r="R868" s="93" t="str">
        <f t="shared" si="135"/>
        <v>Sim</v>
      </c>
      <c r="S868" s="94">
        <f t="shared" si="136"/>
        <v>5.0000000000000001E-4</v>
      </c>
      <c r="T868" s="95">
        <f t="shared" si="137"/>
        <v>0</v>
      </c>
      <c r="U868" s="96"/>
    </row>
    <row r="869" spans="1:21" s="58" customFormat="1" ht="37.5" customHeight="1" x14ac:dyDescent="0.35">
      <c r="A869" s="78" t="s">
        <v>81</v>
      </c>
      <c r="B869" s="3" t="s">
        <v>83</v>
      </c>
      <c r="C869" s="20" t="s">
        <v>108</v>
      </c>
      <c r="D869" s="21" t="s">
        <v>109</v>
      </c>
      <c r="E869" s="22" t="s">
        <v>120</v>
      </c>
      <c r="F869" s="99" t="str">
        <f t="shared" si="127"/>
        <v>P31-PPGM-CAM-CONJUNTO-SS-1497/2024</v>
      </c>
      <c r="G869" s="100" t="s">
        <v>777</v>
      </c>
      <c r="H869" s="101" t="s">
        <v>778</v>
      </c>
      <c r="I869" s="23">
        <v>12</v>
      </c>
      <c r="J869" s="102">
        <f t="shared" si="133"/>
        <v>1.2E-2</v>
      </c>
      <c r="K869" s="103">
        <v>0</v>
      </c>
      <c r="L869" s="82" t="s">
        <v>773</v>
      </c>
      <c r="M869" s="25">
        <v>45833</v>
      </c>
      <c r="N869" s="83">
        <v>26</v>
      </c>
      <c r="O869" s="390">
        <v>45833</v>
      </c>
      <c r="P869" s="83">
        <f t="shared" si="134"/>
        <v>26</v>
      </c>
      <c r="Q869" s="104">
        <v>2025</v>
      </c>
      <c r="R869" s="105" t="str">
        <f t="shared" si="135"/>
        <v>Sim</v>
      </c>
      <c r="S869" s="106">
        <f t="shared" si="136"/>
        <v>1.2E-2</v>
      </c>
      <c r="T869" s="107">
        <f t="shared" si="137"/>
        <v>0</v>
      </c>
      <c r="U869" s="108"/>
    </row>
    <row r="870" spans="1:21" s="58" customFormat="1" ht="37.5" customHeight="1" x14ac:dyDescent="0.35">
      <c r="A870" s="78" t="s">
        <v>81</v>
      </c>
      <c r="B870" s="3" t="s">
        <v>83</v>
      </c>
      <c r="C870" s="20" t="s">
        <v>108</v>
      </c>
      <c r="D870" s="21" t="s">
        <v>109</v>
      </c>
      <c r="E870" s="22" t="s">
        <v>121</v>
      </c>
      <c r="F870" s="2" t="str">
        <f t="shared" si="127"/>
        <v>P31-PPGM-CAM-CONJUNTO-SS-1497/2024</v>
      </c>
      <c r="G870" s="98" t="s">
        <v>777</v>
      </c>
      <c r="H870" s="80" t="s">
        <v>778</v>
      </c>
      <c r="I870" s="23">
        <v>12</v>
      </c>
      <c r="J870" s="81">
        <f t="shared" si="133"/>
        <v>1.2E-2</v>
      </c>
      <c r="K870" s="82">
        <v>0</v>
      </c>
      <c r="L870" s="82" t="s">
        <v>773</v>
      </c>
      <c r="M870" s="25">
        <v>45833</v>
      </c>
      <c r="N870" s="83">
        <v>26</v>
      </c>
      <c r="O870" s="390">
        <v>45833</v>
      </c>
      <c r="P870" s="83">
        <f t="shared" si="134"/>
        <v>26</v>
      </c>
      <c r="Q870" s="83">
        <v>2025</v>
      </c>
      <c r="R870" s="39" t="str">
        <f t="shared" si="135"/>
        <v>Sim</v>
      </c>
      <c r="S870" s="84">
        <f t="shared" si="136"/>
        <v>1.2E-2</v>
      </c>
      <c r="T870" s="85">
        <f t="shared" si="137"/>
        <v>0</v>
      </c>
      <c r="U870" s="86"/>
    </row>
    <row r="871" spans="1:21" s="58" customFormat="1" ht="37.5" customHeight="1" x14ac:dyDescent="0.35">
      <c r="A871" s="78" t="s">
        <v>81</v>
      </c>
      <c r="B871" s="3" t="s">
        <v>83</v>
      </c>
      <c r="C871" s="20" t="s">
        <v>108</v>
      </c>
      <c r="D871" s="21" t="s">
        <v>109</v>
      </c>
      <c r="E871" s="22" t="s">
        <v>122</v>
      </c>
      <c r="F871" s="109" t="str">
        <f t="shared" si="127"/>
        <v>P31-PPGM-CAM-CONJUNTO-SS-1497/2024</v>
      </c>
      <c r="G871" s="110" t="s">
        <v>777</v>
      </c>
      <c r="H871" s="111" t="s">
        <v>778</v>
      </c>
      <c r="I871" s="23">
        <v>12</v>
      </c>
      <c r="J871" s="112">
        <f t="shared" si="133"/>
        <v>1.2E-2</v>
      </c>
      <c r="K871" s="113">
        <v>0</v>
      </c>
      <c r="L871" s="82" t="s">
        <v>773</v>
      </c>
      <c r="M871" s="25">
        <v>45833</v>
      </c>
      <c r="N871" s="83">
        <v>26</v>
      </c>
      <c r="O871" s="15"/>
      <c r="P871" s="83" t="str">
        <f t="shared" si="134"/>
        <v/>
      </c>
      <c r="Q871" s="114">
        <v>2025</v>
      </c>
      <c r="R871" s="115" t="str">
        <f t="shared" si="135"/>
        <v>Não</v>
      </c>
      <c r="S871" s="116">
        <f t="shared" si="136"/>
        <v>0</v>
      </c>
      <c r="T871" s="117">
        <f t="shared" si="137"/>
        <v>0</v>
      </c>
      <c r="U871" s="118"/>
    </row>
    <row r="872" spans="1:21" s="58" customFormat="1" ht="37.5" customHeight="1" x14ac:dyDescent="0.35">
      <c r="A872" s="78" t="s">
        <v>81</v>
      </c>
      <c r="B872" s="3" t="s">
        <v>83</v>
      </c>
      <c r="C872" s="20">
        <v>2029422882</v>
      </c>
      <c r="D872" s="21" t="s">
        <v>245</v>
      </c>
      <c r="E872" s="22"/>
      <c r="F872" s="2" t="str">
        <f t="shared" ref="F872:F935" si="138">CONCATENATE(A872,"-",B872,"-",C872,"-",D872)</f>
        <v>P31-PPGM-CAM-2029422882-SS-2022/2024</v>
      </c>
      <c r="G872" s="98" t="s">
        <v>777</v>
      </c>
      <c r="H872" s="80" t="s">
        <v>778</v>
      </c>
      <c r="I872" s="23">
        <v>4.17</v>
      </c>
      <c r="J872" s="81">
        <f t="shared" si="133"/>
        <v>4.1700000000000001E-3</v>
      </c>
      <c r="K872" s="82">
        <v>0</v>
      </c>
      <c r="L872" s="82" t="s">
        <v>773</v>
      </c>
      <c r="M872" s="26">
        <v>45833</v>
      </c>
      <c r="N872" s="83">
        <v>26</v>
      </c>
      <c r="O872" s="15"/>
      <c r="P872" s="83" t="str">
        <f t="shared" si="134"/>
        <v/>
      </c>
      <c r="Q872" s="83">
        <v>2025</v>
      </c>
      <c r="R872" s="39" t="str">
        <f t="shared" si="135"/>
        <v>Não</v>
      </c>
      <c r="S872" s="84">
        <f t="shared" si="136"/>
        <v>0</v>
      </c>
      <c r="T872" s="85">
        <f t="shared" si="137"/>
        <v>0</v>
      </c>
      <c r="U872" s="86"/>
    </row>
    <row r="873" spans="1:21" s="58" customFormat="1" ht="37.5" customHeight="1" x14ac:dyDescent="0.35">
      <c r="A873" s="119" t="s">
        <v>281</v>
      </c>
      <c r="B873" s="120" t="s">
        <v>83</v>
      </c>
      <c r="C873" s="121">
        <v>2029267545</v>
      </c>
      <c r="D873" s="115" t="s">
        <v>469</v>
      </c>
      <c r="E873" s="122" t="s">
        <v>470</v>
      </c>
      <c r="F873" s="87" t="str">
        <f t="shared" si="138"/>
        <v>P54-PPGM-CAM-2029267545-SS-1648/2024</v>
      </c>
      <c r="G873" s="97" t="s">
        <v>777</v>
      </c>
      <c r="H873" s="89" t="s">
        <v>778</v>
      </c>
      <c r="I873" s="123">
        <v>465.94</v>
      </c>
      <c r="J873" s="90">
        <f t="shared" si="133"/>
        <v>0.46594000000000002</v>
      </c>
      <c r="K873" s="91">
        <v>0</v>
      </c>
      <c r="L873" s="113" t="s">
        <v>773</v>
      </c>
      <c r="M873" s="124">
        <v>45837</v>
      </c>
      <c r="N873" s="114">
        <v>26</v>
      </c>
      <c r="O873" s="15"/>
      <c r="P873" s="83" t="str">
        <f t="shared" si="134"/>
        <v/>
      </c>
      <c r="Q873" s="92">
        <v>2025</v>
      </c>
      <c r="R873" s="93" t="str">
        <f t="shared" si="135"/>
        <v>Não</v>
      </c>
      <c r="S873" s="94">
        <f t="shared" si="136"/>
        <v>0</v>
      </c>
      <c r="T873" s="95">
        <f t="shared" si="137"/>
        <v>0</v>
      </c>
      <c r="U873" s="96"/>
    </row>
    <row r="874" spans="1:21" s="58" customFormat="1" ht="37.5" customHeight="1" x14ac:dyDescent="0.35">
      <c r="A874" s="78" t="s">
        <v>281</v>
      </c>
      <c r="B874" s="3" t="s">
        <v>83</v>
      </c>
      <c r="C874" s="20">
        <v>2029267540</v>
      </c>
      <c r="D874" s="39" t="s">
        <v>483</v>
      </c>
      <c r="E874" s="22"/>
      <c r="F874" s="2" t="str">
        <f t="shared" si="138"/>
        <v>P54-PPGM-CAM-2029267540-SS-410/2025</v>
      </c>
      <c r="G874" s="98" t="s">
        <v>777</v>
      </c>
      <c r="H874" s="80" t="s">
        <v>778</v>
      </c>
      <c r="I874" s="23">
        <v>253</v>
      </c>
      <c r="J874" s="81">
        <f t="shared" si="133"/>
        <v>0.253</v>
      </c>
      <c r="K874" s="82">
        <v>0</v>
      </c>
      <c r="L874" s="82" t="s">
        <v>773</v>
      </c>
      <c r="M874" s="24">
        <v>45831</v>
      </c>
      <c r="N874" s="83">
        <v>26</v>
      </c>
      <c r="O874" s="15"/>
      <c r="P874" s="83" t="str">
        <f t="shared" si="134"/>
        <v/>
      </c>
      <c r="Q874" s="83">
        <v>2025</v>
      </c>
      <c r="R874" s="39" t="str">
        <f t="shared" si="135"/>
        <v>Não</v>
      </c>
      <c r="S874" s="84">
        <f t="shared" si="136"/>
        <v>0</v>
      </c>
      <c r="T874" s="85">
        <f t="shared" si="137"/>
        <v>0</v>
      </c>
      <c r="U874" s="86"/>
    </row>
    <row r="875" spans="1:21" s="58" customFormat="1" ht="37.5" customHeight="1" x14ac:dyDescent="0.35">
      <c r="A875" s="78" t="s">
        <v>557</v>
      </c>
      <c r="B875" s="3" t="s">
        <v>83</v>
      </c>
      <c r="C875" s="47">
        <v>2029541997</v>
      </c>
      <c r="D875" s="13" t="s">
        <v>561</v>
      </c>
      <c r="E875" s="48" t="s">
        <v>562</v>
      </c>
      <c r="F875" s="87" t="str">
        <f t="shared" si="138"/>
        <v>P62-PPGM-CAM-2029541997-SS-1177/2024</v>
      </c>
      <c r="G875" s="97" t="s">
        <v>777</v>
      </c>
      <c r="H875" s="89" t="s">
        <v>778</v>
      </c>
      <c r="I875" s="23">
        <v>99.76</v>
      </c>
      <c r="J875" s="90">
        <f t="shared" si="133"/>
        <v>9.9760000000000001E-2</v>
      </c>
      <c r="K875" s="91">
        <v>0</v>
      </c>
      <c r="L875" s="82" t="s">
        <v>773</v>
      </c>
      <c r="M875" s="12">
        <v>45835</v>
      </c>
      <c r="N875" s="83">
        <v>26</v>
      </c>
      <c r="O875" s="15"/>
      <c r="P875" s="83" t="str">
        <f t="shared" si="134"/>
        <v/>
      </c>
      <c r="Q875" s="92">
        <v>2025</v>
      </c>
      <c r="R875" s="93" t="str">
        <f t="shared" si="135"/>
        <v>Não</v>
      </c>
      <c r="S875" s="94">
        <f t="shared" si="136"/>
        <v>0</v>
      </c>
      <c r="T875" s="95">
        <f t="shared" si="137"/>
        <v>0</v>
      </c>
      <c r="U875" s="96"/>
    </row>
    <row r="876" spans="1:21" s="58" customFormat="1" ht="37.5" customHeight="1" x14ac:dyDescent="0.35">
      <c r="A876" s="78" t="s">
        <v>557</v>
      </c>
      <c r="B876" s="3" t="s">
        <v>569</v>
      </c>
      <c r="C876" s="20">
        <v>2023206858</v>
      </c>
      <c r="D876" s="49" t="s">
        <v>570</v>
      </c>
      <c r="E876" s="22" t="s">
        <v>571</v>
      </c>
      <c r="F876" s="2" t="str">
        <f t="shared" si="138"/>
        <v>P62-PPGM-PAR-2023206858-SS-108/2025</v>
      </c>
      <c r="G876" s="98" t="s">
        <v>777</v>
      </c>
      <c r="H876" s="80" t="s">
        <v>778</v>
      </c>
      <c r="I876" s="23">
        <v>6.8</v>
      </c>
      <c r="J876" s="81">
        <f t="shared" si="133"/>
        <v>6.7999999999999996E-3</v>
      </c>
      <c r="K876" s="82">
        <v>0</v>
      </c>
      <c r="L876" s="82" t="s">
        <v>773</v>
      </c>
      <c r="M876" s="12">
        <v>45835</v>
      </c>
      <c r="N876" s="83">
        <v>26</v>
      </c>
      <c r="O876" s="15"/>
      <c r="P876" s="83" t="str">
        <f t="shared" si="134"/>
        <v/>
      </c>
      <c r="Q876" s="83">
        <v>2025</v>
      </c>
      <c r="R876" s="39" t="str">
        <f t="shared" si="135"/>
        <v>Não</v>
      </c>
      <c r="S876" s="84">
        <f t="shared" si="136"/>
        <v>0</v>
      </c>
      <c r="T876" s="85">
        <f t="shared" si="137"/>
        <v>0</v>
      </c>
      <c r="U876" s="86"/>
    </row>
    <row r="877" spans="1:21" s="58" customFormat="1" ht="37.5" customHeight="1" x14ac:dyDescent="0.35">
      <c r="A877" s="78" t="s">
        <v>557</v>
      </c>
      <c r="B877" s="3" t="s">
        <v>569</v>
      </c>
      <c r="C877" s="20">
        <v>2023206963</v>
      </c>
      <c r="D877" s="49" t="s">
        <v>589</v>
      </c>
      <c r="E877" s="22" t="s">
        <v>590</v>
      </c>
      <c r="F877" s="87" t="str">
        <f t="shared" si="138"/>
        <v>P62-PPGM-PAR-2023206963-SS-110/2025</v>
      </c>
      <c r="G877" s="97" t="s">
        <v>777</v>
      </c>
      <c r="H877" s="89" t="s">
        <v>778</v>
      </c>
      <c r="I877" s="23">
        <v>1.22</v>
      </c>
      <c r="J877" s="90">
        <f t="shared" si="133"/>
        <v>1.2199999999999999E-3</v>
      </c>
      <c r="K877" s="91">
        <v>0</v>
      </c>
      <c r="L877" s="82" t="s">
        <v>773</v>
      </c>
      <c r="M877" s="12">
        <v>45835</v>
      </c>
      <c r="N877" s="83">
        <v>26</v>
      </c>
      <c r="O877" s="15"/>
      <c r="P877" s="83" t="str">
        <f t="shared" si="134"/>
        <v/>
      </c>
      <c r="Q877" s="92">
        <v>2025</v>
      </c>
      <c r="R877" s="93" t="str">
        <f t="shared" si="135"/>
        <v>Não</v>
      </c>
      <c r="S877" s="94">
        <f t="shared" si="136"/>
        <v>0</v>
      </c>
      <c r="T877" s="95">
        <f t="shared" si="137"/>
        <v>0</v>
      </c>
      <c r="U877" s="96"/>
    </row>
    <row r="878" spans="1:21" s="58" customFormat="1" ht="37.5" customHeight="1" x14ac:dyDescent="0.35">
      <c r="A878" s="78" t="s">
        <v>557</v>
      </c>
      <c r="B878" s="3" t="s">
        <v>569</v>
      </c>
      <c r="C878" s="20">
        <v>2028208601</v>
      </c>
      <c r="D878" s="49" t="s">
        <v>596</v>
      </c>
      <c r="E878" s="22" t="s">
        <v>597</v>
      </c>
      <c r="F878" s="99" t="str">
        <f t="shared" si="138"/>
        <v>P62-PPGM-PAR-2028208601-SS-201/2025</v>
      </c>
      <c r="G878" s="100" t="s">
        <v>777</v>
      </c>
      <c r="H878" s="101" t="s">
        <v>778</v>
      </c>
      <c r="I878" s="23">
        <v>6.0810000000000004</v>
      </c>
      <c r="J878" s="102">
        <f t="shared" si="133"/>
        <v>6.0810000000000005E-3</v>
      </c>
      <c r="K878" s="103">
        <v>0</v>
      </c>
      <c r="L878" s="82" t="s">
        <v>773</v>
      </c>
      <c r="M878" s="12">
        <v>45835</v>
      </c>
      <c r="N878" s="83">
        <v>26</v>
      </c>
      <c r="O878" s="15"/>
      <c r="P878" s="83" t="str">
        <f t="shared" si="134"/>
        <v/>
      </c>
      <c r="Q878" s="104">
        <v>2025</v>
      </c>
      <c r="R878" s="105" t="str">
        <f t="shared" si="135"/>
        <v>Não</v>
      </c>
      <c r="S878" s="106">
        <f t="shared" si="136"/>
        <v>0</v>
      </c>
      <c r="T878" s="107">
        <f t="shared" si="137"/>
        <v>0</v>
      </c>
      <c r="U878" s="108"/>
    </row>
    <row r="879" spans="1:21" s="58" customFormat="1" ht="37.5" customHeight="1" x14ac:dyDescent="0.35">
      <c r="A879" s="78" t="s">
        <v>557</v>
      </c>
      <c r="B879" s="3" t="s">
        <v>569</v>
      </c>
      <c r="C879" s="20">
        <v>2023859228</v>
      </c>
      <c r="D879" s="49" t="s">
        <v>618</v>
      </c>
      <c r="E879" s="22" t="s">
        <v>619</v>
      </c>
      <c r="F879" s="2" t="str">
        <f t="shared" si="138"/>
        <v>P62-PPGM-PAR-2023859228-SS-1158/2024</v>
      </c>
      <c r="G879" s="98" t="s">
        <v>777</v>
      </c>
      <c r="H879" s="80" t="s">
        <v>778</v>
      </c>
      <c r="I879" s="23">
        <v>84.34</v>
      </c>
      <c r="J879" s="81">
        <f t="shared" si="133"/>
        <v>8.4339999999999998E-2</v>
      </c>
      <c r="K879" s="82">
        <v>0</v>
      </c>
      <c r="L879" s="82" t="s">
        <v>773</v>
      </c>
      <c r="M879" s="12">
        <v>45835</v>
      </c>
      <c r="N879" s="83">
        <v>26</v>
      </c>
      <c r="O879" s="15"/>
      <c r="P879" s="83" t="str">
        <f t="shared" si="134"/>
        <v/>
      </c>
      <c r="Q879" s="83">
        <v>2025</v>
      </c>
      <c r="R879" s="39" t="str">
        <f t="shared" si="135"/>
        <v>Não</v>
      </c>
      <c r="S879" s="84">
        <f t="shared" si="136"/>
        <v>0</v>
      </c>
      <c r="T879" s="85">
        <f t="shared" si="137"/>
        <v>0</v>
      </c>
      <c r="U879" s="86"/>
    </row>
    <row r="880" spans="1:21" s="58" customFormat="1" ht="37.5" customHeight="1" x14ac:dyDescent="0.35">
      <c r="A880" s="78" t="s">
        <v>557</v>
      </c>
      <c r="B880" s="3" t="s">
        <v>569</v>
      </c>
      <c r="C880" s="20">
        <v>2023859228</v>
      </c>
      <c r="D880" s="49" t="s">
        <v>618</v>
      </c>
      <c r="E880" s="22" t="s">
        <v>575</v>
      </c>
      <c r="F880" s="109" t="str">
        <f t="shared" si="138"/>
        <v>P62-PPGM-PAR-2023859228-SS-1158/2024</v>
      </c>
      <c r="G880" s="110" t="s">
        <v>777</v>
      </c>
      <c r="H880" s="111" t="s">
        <v>778</v>
      </c>
      <c r="I880" s="23">
        <v>17.7</v>
      </c>
      <c r="J880" s="112">
        <f t="shared" si="133"/>
        <v>1.77E-2</v>
      </c>
      <c r="K880" s="113">
        <v>0</v>
      </c>
      <c r="L880" s="82" t="s">
        <v>773</v>
      </c>
      <c r="M880" s="12">
        <v>45835</v>
      </c>
      <c r="N880" s="83">
        <v>26</v>
      </c>
      <c r="O880" s="15"/>
      <c r="P880" s="83" t="str">
        <f t="shared" si="134"/>
        <v/>
      </c>
      <c r="Q880" s="114">
        <v>2025</v>
      </c>
      <c r="R880" s="115" t="str">
        <f t="shared" si="135"/>
        <v>Não</v>
      </c>
      <c r="S880" s="116">
        <f t="shared" si="136"/>
        <v>0</v>
      </c>
      <c r="T880" s="117">
        <f t="shared" si="137"/>
        <v>0</v>
      </c>
      <c r="U880" s="118"/>
    </row>
    <row r="881" spans="1:21" s="58" customFormat="1" ht="37.5" customHeight="1" x14ac:dyDescent="0.35">
      <c r="A881" s="78" t="s">
        <v>557</v>
      </c>
      <c r="B881" s="3" t="s">
        <v>569</v>
      </c>
      <c r="C881" s="20">
        <v>2023206580</v>
      </c>
      <c r="D881" s="49" t="s">
        <v>621</v>
      </c>
      <c r="E881" s="22" t="s">
        <v>622</v>
      </c>
      <c r="F881" s="2" t="str">
        <f t="shared" si="138"/>
        <v>P62-PPGM-PAR-2023206580-SS-229/2025</v>
      </c>
      <c r="G881" s="98" t="s">
        <v>777</v>
      </c>
      <c r="H881" s="80" t="s">
        <v>778</v>
      </c>
      <c r="I881" s="23">
        <v>83.42</v>
      </c>
      <c r="J881" s="81">
        <f t="shared" si="133"/>
        <v>8.3420000000000008E-2</v>
      </c>
      <c r="K881" s="82">
        <v>0</v>
      </c>
      <c r="L881" s="82" t="s">
        <v>773</v>
      </c>
      <c r="M881" s="12">
        <v>45835</v>
      </c>
      <c r="N881" s="83">
        <v>26</v>
      </c>
      <c r="O881" s="15"/>
      <c r="P881" s="83" t="str">
        <f t="shared" si="134"/>
        <v/>
      </c>
      <c r="Q881" s="83">
        <v>2025</v>
      </c>
      <c r="R881" s="39" t="str">
        <f t="shared" si="135"/>
        <v>Não</v>
      </c>
      <c r="S881" s="84">
        <f t="shared" si="136"/>
        <v>0</v>
      </c>
      <c r="T881" s="85">
        <f t="shared" si="137"/>
        <v>0</v>
      </c>
      <c r="U881" s="86"/>
    </row>
    <row r="882" spans="1:21" s="58" customFormat="1" ht="37.5" customHeight="1" thickBot="1" x14ac:dyDescent="0.4">
      <c r="A882" s="125" t="s">
        <v>557</v>
      </c>
      <c r="B882" s="126" t="s">
        <v>569</v>
      </c>
      <c r="C882" s="127">
        <v>2023206601</v>
      </c>
      <c r="D882" s="128" t="s">
        <v>624</v>
      </c>
      <c r="E882" s="129" t="s">
        <v>625</v>
      </c>
      <c r="F882" s="130" t="str">
        <f t="shared" si="138"/>
        <v>P62-PPGM-PAR-2023206601-SS-259/2025</v>
      </c>
      <c r="G882" s="131" t="s">
        <v>777</v>
      </c>
      <c r="H882" s="132" t="s">
        <v>778</v>
      </c>
      <c r="I882" s="133">
        <v>23.31</v>
      </c>
      <c r="J882" s="134">
        <f t="shared" si="133"/>
        <v>2.3309999999999997E-2</v>
      </c>
      <c r="K882" s="135">
        <v>0</v>
      </c>
      <c r="L882" s="135" t="s">
        <v>773</v>
      </c>
      <c r="M882" s="136">
        <v>45835</v>
      </c>
      <c r="N882" s="137">
        <v>26</v>
      </c>
      <c r="O882" s="138"/>
      <c r="P882" s="139" t="str">
        <f t="shared" si="134"/>
        <v/>
      </c>
      <c r="Q882" s="137">
        <v>2025</v>
      </c>
      <c r="R882" s="140" t="str">
        <f t="shared" si="135"/>
        <v>Não</v>
      </c>
      <c r="S882" s="141">
        <f t="shared" si="136"/>
        <v>0</v>
      </c>
      <c r="T882" s="142">
        <f t="shared" si="137"/>
        <v>0</v>
      </c>
      <c r="U882" s="143"/>
    </row>
    <row r="883" spans="1:21" s="58" customFormat="1" ht="37.5" customHeight="1" x14ac:dyDescent="0.35">
      <c r="A883" s="144" t="s">
        <v>81</v>
      </c>
      <c r="B883" s="145" t="s">
        <v>83</v>
      </c>
      <c r="C883" s="146">
        <v>2028930624</v>
      </c>
      <c r="D883" s="147" t="s">
        <v>84</v>
      </c>
      <c r="E883" s="148"/>
      <c r="F883" s="64" t="str">
        <f t="shared" si="138"/>
        <v>P31-PPGM-CAM-2028930624-SS-157/2025</v>
      </c>
      <c r="G883" s="65" t="s">
        <v>771</v>
      </c>
      <c r="H883" s="66" t="s">
        <v>772</v>
      </c>
      <c r="I883" s="149">
        <v>77.938000000000002</v>
      </c>
      <c r="J883" s="68">
        <f t="shared" si="133"/>
        <v>7.7938000000000007E-2</v>
      </c>
      <c r="K883" s="69">
        <v>1</v>
      </c>
      <c r="L883" s="69" t="s">
        <v>779</v>
      </c>
      <c r="M883" s="150">
        <v>45824</v>
      </c>
      <c r="N883" s="71">
        <v>25</v>
      </c>
      <c r="O883" s="72"/>
      <c r="P883" s="73" t="str">
        <f t="shared" si="134"/>
        <v/>
      </c>
      <c r="Q883" s="71">
        <v>2025</v>
      </c>
      <c r="R883" s="74" t="str">
        <f t="shared" si="135"/>
        <v>Não</v>
      </c>
      <c r="S883" s="75">
        <f t="shared" si="136"/>
        <v>0</v>
      </c>
      <c r="T883" s="76">
        <f t="shared" si="137"/>
        <v>0</v>
      </c>
      <c r="U883" s="77"/>
    </row>
    <row r="884" spans="1:21" s="58" customFormat="1" ht="37.5" customHeight="1" x14ac:dyDescent="0.35">
      <c r="A884" s="78" t="s">
        <v>81</v>
      </c>
      <c r="B884" s="3" t="s">
        <v>83</v>
      </c>
      <c r="C884" s="31">
        <v>2028849929</v>
      </c>
      <c r="D884" s="17" t="s">
        <v>94</v>
      </c>
      <c r="E884" s="151"/>
      <c r="F884" s="2" t="str">
        <f t="shared" si="138"/>
        <v>P31-PPGM-CAM-2028849929-SS-700/2025</v>
      </c>
      <c r="G884" s="152" t="s">
        <v>771</v>
      </c>
      <c r="H884" s="80" t="s">
        <v>772</v>
      </c>
      <c r="I884" s="153">
        <v>1850.41</v>
      </c>
      <c r="J884" s="81">
        <f t="shared" si="133"/>
        <v>1.8504100000000001</v>
      </c>
      <c r="K884" s="82">
        <v>1</v>
      </c>
      <c r="L884" s="82" t="s">
        <v>779</v>
      </c>
      <c r="M884" s="18">
        <v>45824</v>
      </c>
      <c r="N884" s="83">
        <v>25</v>
      </c>
      <c r="O884" s="14"/>
      <c r="P884" s="83" t="str">
        <f t="shared" si="134"/>
        <v/>
      </c>
      <c r="Q884" s="83">
        <v>2025</v>
      </c>
      <c r="R884" s="39" t="str">
        <f t="shared" si="135"/>
        <v>Não</v>
      </c>
      <c r="S884" s="84">
        <f t="shared" si="136"/>
        <v>0</v>
      </c>
      <c r="T884" s="85">
        <f t="shared" si="137"/>
        <v>0</v>
      </c>
      <c r="U884" s="86"/>
    </row>
    <row r="885" spans="1:21" s="58" customFormat="1" ht="37.5" customHeight="1" x14ac:dyDescent="0.35">
      <c r="A885" s="154" t="s">
        <v>281</v>
      </c>
      <c r="B885" s="155" t="s">
        <v>83</v>
      </c>
      <c r="C885" s="156">
        <v>2029269549</v>
      </c>
      <c r="D885" s="93" t="s">
        <v>323</v>
      </c>
      <c r="E885" s="157"/>
      <c r="F885" s="87" t="str">
        <f t="shared" si="138"/>
        <v>P54-PPGM-CAM-2029269549-SS-1848/2024</v>
      </c>
      <c r="G885" s="158" t="s">
        <v>771</v>
      </c>
      <c r="H885" s="89" t="s">
        <v>772</v>
      </c>
      <c r="I885" s="159">
        <v>10296.434999999999</v>
      </c>
      <c r="J885" s="90">
        <f t="shared" si="133"/>
        <v>10.296434999999999</v>
      </c>
      <c r="K885" s="91">
        <v>1</v>
      </c>
      <c r="L885" s="91" t="s">
        <v>779</v>
      </c>
      <c r="M885" s="25">
        <v>45829</v>
      </c>
      <c r="N885" s="83">
        <v>25</v>
      </c>
      <c r="O885" s="160"/>
      <c r="P885" s="83" t="str">
        <f t="shared" si="134"/>
        <v/>
      </c>
      <c r="Q885" s="92">
        <v>2025</v>
      </c>
      <c r="R885" s="93" t="str">
        <f t="shared" si="135"/>
        <v>Não</v>
      </c>
      <c r="S885" s="94">
        <f t="shared" si="136"/>
        <v>0</v>
      </c>
      <c r="T885" s="95">
        <f t="shared" si="137"/>
        <v>0</v>
      </c>
      <c r="U885" s="96"/>
    </row>
    <row r="886" spans="1:21" s="58" customFormat="1" ht="37.5" customHeight="1" x14ac:dyDescent="0.35">
      <c r="A886" s="78" t="s">
        <v>281</v>
      </c>
      <c r="B886" s="3" t="s">
        <v>83</v>
      </c>
      <c r="C886" s="20">
        <v>2029269549</v>
      </c>
      <c r="D886" s="39" t="s">
        <v>323</v>
      </c>
      <c r="E886" s="43"/>
      <c r="F886" s="2" t="str">
        <f t="shared" si="138"/>
        <v>P54-PPGM-CAM-2029269549-SS-1848/2024</v>
      </c>
      <c r="G886" s="152" t="s">
        <v>771</v>
      </c>
      <c r="H886" s="80" t="s">
        <v>772</v>
      </c>
      <c r="I886" s="23">
        <v>5148.2174999999997</v>
      </c>
      <c r="J886" s="81">
        <f t="shared" si="133"/>
        <v>5.1482174999999994</v>
      </c>
      <c r="K886" s="82">
        <v>1</v>
      </c>
      <c r="L886" s="82" t="s">
        <v>779</v>
      </c>
      <c r="M886" s="25">
        <v>45829</v>
      </c>
      <c r="N886" s="83">
        <v>25</v>
      </c>
      <c r="O886" s="14"/>
      <c r="P886" s="83" t="str">
        <f t="shared" si="134"/>
        <v/>
      </c>
      <c r="Q886" s="83">
        <v>2025</v>
      </c>
      <c r="R886" s="39" t="str">
        <f t="shared" si="135"/>
        <v>Não</v>
      </c>
      <c r="S886" s="84">
        <f t="shared" si="136"/>
        <v>0</v>
      </c>
      <c r="T886" s="85">
        <f t="shared" si="137"/>
        <v>0</v>
      </c>
      <c r="U886" s="86"/>
    </row>
    <row r="887" spans="1:21" s="58" customFormat="1" ht="37.5" customHeight="1" x14ac:dyDescent="0.35">
      <c r="A887" s="154" t="s">
        <v>281</v>
      </c>
      <c r="B887" s="155" t="s">
        <v>83</v>
      </c>
      <c r="C887" s="156">
        <v>2025663675</v>
      </c>
      <c r="D887" s="161" t="s">
        <v>374</v>
      </c>
      <c r="E887" s="162"/>
      <c r="F887" s="87" t="str">
        <f t="shared" si="138"/>
        <v>P54-PPGM-CAM-2025663675-SS-1537/2024</v>
      </c>
      <c r="G887" s="158" t="s">
        <v>771</v>
      </c>
      <c r="H887" s="89" t="s">
        <v>772</v>
      </c>
      <c r="I887" s="159">
        <v>323.26499999999999</v>
      </c>
      <c r="J887" s="90">
        <f t="shared" si="133"/>
        <v>0.32326499999999997</v>
      </c>
      <c r="K887" s="91">
        <v>1</v>
      </c>
      <c r="L887" s="91" t="s">
        <v>779</v>
      </c>
      <c r="M887" s="25">
        <v>45829</v>
      </c>
      <c r="N887" s="83">
        <v>25</v>
      </c>
      <c r="O887" s="163"/>
      <c r="P887" s="83" t="str">
        <f t="shared" si="134"/>
        <v/>
      </c>
      <c r="Q887" s="92">
        <v>2025</v>
      </c>
      <c r="R887" s="93" t="str">
        <f t="shared" si="135"/>
        <v>Não</v>
      </c>
      <c r="S887" s="94">
        <f t="shared" si="136"/>
        <v>0</v>
      </c>
      <c r="T887" s="95">
        <f t="shared" si="137"/>
        <v>0</v>
      </c>
      <c r="U887" s="96"/>
    </row>
    <row r="888" spans="1:21" s="58" customFormat="1" ht="37.5" customHeight="1" x14ac:dyDescent="0.35">
      <c r="A888" s="78" t="s">
        <v>81</v>
      </c>
      <c r="B888" s="3" t="s">
        <v>83</v>
      </c>
      <c r="C888" s="20">
        <v>2029422882</v>
      </c>
      <c r="D888" s="21" t="s">
        <v>245</v>
      </c>
      <c r="E888" s="22"/>
      <c r="F888" s="2" t="str">
        <f t="shared" si="138"/>
        <v>P31-PPGM-CAM-2029422882-SS-2022/2024</v>
      </c>
      <c r="G888" s="79" t="s">
        <v>774</v>
      </c>
      <c r="H888" s="80" t="s">
        <v>775</v>
      </c>
      <c r="I888" s="23">
        <v>4.17</v>
      </c>
      <c r="J888" s="81">
        <f t="shared" si="133"/>
        <v>4.1700000000000001E-3</v>
      </c>
      <c r="K888" s="82">
        <v>1</v>
      </c>
      <c r="L888" s="82" t="s">
        <v>779</v>
      </c>
      <c r="M888" s="37">
        <v>45824</v>
      </c>
      <c r="N888" s="83">
        <v>25</v>
      </c>
      <c r="O888" s="15"/>
      <c r="P888" s="83" t="str">
        <f t="shared" si="134"/>
        <v/>
      </c>
      <c r="Q888" s="83">
        <v>2025</v>
      </c>
      <c r="R888" s="39" t="str">
        <f t="shared" si="135"/>
        <v>Não</v>
      </c>
      <c r="S888" s="84">
        <f t="shared" si="136"/>
        <v>0</v>
      </c>
      <c r="T888" s="85">
        <f t="shared" si="137"/>
        <v>0</v>
      </c>
      <c r="U888" s="86"/>
    </row>
    <row r="889" spans="1:21" s="58" customFormat="1" ht="37.5" customHeight="1" x14ac:dyDescent="0.35">
      <c r="A889" s="154" t="s">
        <v>81</v>
      </c>
      <c r="B889" s="155" t="s">
        <v>83</v>
      </c>
      <c r="C889" s="156">
        <v>2028901551</v>
      </c>
      <c r="D889" s="164" t="s">
        <v>256</v>
      </c>
      <c r="E889" s="157"/>
      <c r="F889" s="87" t="str">
        <f t="shared" si="138"/>
        <v>P31-PPGM-CAM-2028901551-SS-660/2025</v>
      </c>
      <c r="G889" s="88" t="s">
        <v>774</v>
      </c>
      <c r="H889" s="89" t="s">
        <v>775</v>
      </c>
      <c r="I889" s="159">
        <v>135.28</v>
      </c>
      <c r="J889" s="90">
        <f t="shared" si="133"/>
        <v>0.13528000000000001</v>
      </c>
      <c r="K889" s="91">
        <v>1</v>
      </c>
      <c r="L889" s="91" t="s">
        <v>779</v>
      </c>
      <c r="M889" s="25">
        <v>45824</v>
      </c>
      <c r="N889" s="83">
        <v>25</v>
      </c>
      <c r="O889" s="15"/>
      <c r="P889" s="83" t="str">
        <f t="shared" si="134"/>
        <v/>
      </c>
      <c r="Q889" s="92">
        <v>2025</v>
      </c>
      <c r="R889" s="93" t="str">
        <f t="shared" si="135"/>
        <v>Não</v>
      </c>
      <c r="S889" s="94">
        <f t="shared" si="136"/>
        <v>0</v>
      </c>
      <c r="T889" s="95">
        <f t="shared" si="137"/>
        <v>0</v>
      </c>
      <c r="U889" s="96"/>
    </row>
    <row r="890" spans="1:21" s="58" customFormat="1" ht="37.5" customHeight="1" x14ac:dyDescent="0.35">
      <c r="A890" s="78" t="s">
        <v>281</v>
      </c>
      <c r="B890" s="3" t="s">
        <v>83</v>
      </c>
      <c r="C890" s="20">
        <v>2029269555</v>
      </c>
      <c r="D890" s="22" t="s">
        <v>387</v>
      </c>
      <c r="E890" s="43"/>
      <c r="F890" s="2" t="str">
        <f t="shared" si="138"/>
        <v>P54-PPGM-CAM-2029269555-SS-1362/2024</v>
      </c>
      <c r="G890" s="79" t="s">
        <v>774</v>
      </c>
      <c r="H890" s="80" t="s">
        <v>775</v>
      </c>
      <c r="I890" s="23">
        <v>5054.915</v>
      </c>
      <c r="J890" s="81">
        <f t="shared" si="133"/>
        <v>5.0549150000000003</v>
      </c>
      <c r="K890" s="82">
        <v>1</v>
      </c>
      <c r="L890" s="82" t="s">
        <v>779</v>
      </c>
      <c r="M890" s="25">
        <v>45827</v>
      </c>
      <c r="N890" s="83">
        <v>25</v>
      </c>
      <c r="O890" s="15"/>
      <c r="P890" s="83" t="str">
        <f t="shared" si="134"/>
        <v/>
      </c>
      <c r="Q890" s="83">
        <v>2025</v>
      </c>
      <c r="R890" s="39" t="str">
        <f t="shared" si="135"/>
        <v>Não</v>
      </c>
      <c r="S890" s="84">
        <f t="shared" si="136"/>
        <v>0</v>
      </c>
      <c r="T890" s="85">
        <f t="shared" si="137"/>
        <v>0</v>
      </c>
      <c r="U890" s="86"/>
    </row>
    <row r="891" spans="1:21" s="58" customFormat="1" ht="37.5" customHeight="1" x14ac:dyDescent="0.35">
      <c r="A891" s="154" t="s">
        <v>281</v>
      </c>
      <c r="B891" s="155" t="s">
        <v>83</v>
      </c>
      <c r="C891" s="156">
        <v>2029269552</v>
      </c>
      <c r="D891" s="93" t="s">
        <v>458</v>
      </c>
      <c r="E891" s="165" t="s">
        <v>459</v>
      </c>
      <c r="F891" s="87" t="str">
        <f t="shared" si="138"/>
        <v>P54-PPGM-CAM-2029269552-SS-1638/2024</v>
      </c>
      <c r="G891" s="88" t="s">
        <v>774</v>
      </c>
      <c r="H891" s="89" t="s">
        <v>775</v>
      </c>
      <c r="I891" s="159">
        <v>392</v>
      </c>
      <c r="J891" s="90">
        <f t="shared" si="133"/>
        <v>0.39200000000000002</v>
      </c>
      <c r="K891" s="91">
        <v>1</v>
      </c>
      <c r="L891" s="91" t="s">
        <v>779</v>
      </c>
      <c r="M891" s="25">
        <v>45827</v>
      </c>
      <c r="N891" s="83">
        <v>25</v>
      </c>
      <c r="O891" s="15">
        <v>45807</v>
      </c>
      <c r="P891" s="83">
        <f t="shared" si="134"/>
        <v>22</v>
      </c>
      <c r="Q891" s="92">
        <v>2025</v>
      </c>
      <c r="R891" s="93" t="str">
        <f t="shared" si="135"/>
        <v>Sim</v>
      </c>
      <c r="S891" s="94">
        <f t="shared" si="136"/>
        <v>0.39200000000000002</v>
      </c>
      <c r="T891" s="95">
        <f t="shared" si="137"/>
        <v>1</v>
      </c>
      <c r="U891" s="96" t="s">
        <v>776</v>
      </c>
    </row>
    <row r="892" spans="1:21" s="58" customFormat="1" ht="37.5" customHeight="1" x14ac:dyDescent="0.35">
      <c r="A892" s="78" t="s">
        <v>281</v>
      </c>
      <c r="B892" s="3" t="s">
        <v>83</v>
      </c>
      <c r="C892" s="20">
        <v>2029277342</v>
      </c>
      <c r="D892" s="39" t="s">
        <v>461</v>
      </c>
      <c r="E892" s="42" t="s">
        <v>462</v>
      </c>
      <c r="F892" s="2" t="str">
        <f t="shared" si="138"/>
        <v>P54-PPGM-CAM-2029277342-SS-1641/2024</v>
      </c>
      <c r="G892" s="79" t="s">
        <v>774</v>
      </c>
      <c r="H892" s="80" t="s">
        <v>775</v>
      </c>
      <c r="I892" s="23">
        <v>867.4</v>
      </c>
      <c r="J892" s="81">
        <f t="shared" si="133"/>
        <v>0.86739999999999995</v>
      </c>
      <c r="K892" s="82">
        <v>1</v>
      </c>
      <c r="L892" s="82" t="s">
        <v>779</v>
      </c>
      <c r="M892" s="25">
        <v>45827</v>
      </c>
      <c r="N892" s="83">
        <v>25</v>
      </c>
      <c r="O892" s="15"/>
      <c r="P892" s="83" t="str">
        <f t="shared" si="134"/>
        <v/>
      </c>
      <c r="Q892" s="83">
        <v>2025</v>
      </c>
      <c r="R892" s="39" t="str">
        <f t="shared" si="135"/>
        <v>Não</v>
      </c>
      <c r="S892" s="84">
        <f t="shared" si="136"/>
        <v>0</v>
      </c>
      <c r="T892" s="85">
        <f t="shared" si="137"/>
        <v>0</v>
      </c>
      <c r="U892" s="86"/>
    </row>
    <row r="893" spans="1:21" s="58" customFormat="1" ht="37.5" customHeight="1" x14ac:dyDescent="0.35">
      <c r="A893" s="154" t="s">
        <v>281</v>
      </c>
      <c r="B893" s="155" t="s">
        <v>83</v>
      </c>
      <c r="C893" s="156">
        <v>2029267545</v>
      </c>
      <c r="D893" s="93" t="s">
        <v>465</v>
      </c>
      <c r="E893" s="165" t="s">
        <v>466</v>
      </c>
      <c r="F893" s="87" t="str">
        <f t="shared" si="138"/>
        <v>P54-PPGM-CAM-2029267545-SS-1644/2024</v>
      </c>
      <c r="G893" s="88" t="s">
        <v>774</v>
      </c>
      <c r="H893" s="89" t="s">
        <v>775</v>
      </c>
      <c r="I893" s="159">
        <v>711.74900000000002</v>
      </c>
      <c r="J893" s="90">
        <f t="shared" si="133"/>
        <v>0.71174900000000008</v>
      </c>
      <c r="K893" s="91">
        <v>1</v>
      </c>
      <c r="L893" s="91" t="s">
        <v>779</v>
      </c>
      <c r="M893" s="25">
        <v>45827</v>
      </c>
      <c r="N893" s="83">
        <v>25</v>
      </c>
      <c r="O893" s="15"/>
      <c r="P893" s="83" t="str">
        <f t="shared" si="134"/>
        <v/>
      </c>
      <c r="Q893" s="92">
        <v>2025</v>
      </c>
      <c r="R893" s="93" t="str">
        <f t="shared" si="135"/>
        <v>Não</v>
      </c>
      <c r="S893" s="94">
        <f t="shared" si="136"/>
        <v>0</v>
      </c>
      <c r="T893" s="95">
        <f t="shared" si="137"/>
        <v>0</v>
      </c>
      <c r="U893" s="96"/>
    </row>
    <row r="894" spans="1:21" s="58" customFormat="1" ht="37.5" customHeight="1" x14ac:dyDescent="0.35">
      <c r="A894" s="78" t="s">
        <v>281</v>
      </c>
      <c r="B894" s="3" t="s">
        <v>83</v>
      </c>
      <c r="C894" s="20">
        <v>2029267545</v>
      </c>
      <c r="D894" s="39" t="s">
        <v>469</v>
      </c>
      <c r="E894" s="43" t="s">
        <v>470</v>
      </c>
      <c r="F894" s="2" t="str">
        <f t="shared" si="138"/>
        <v>P54-PPGM-CAM-2029267545-SS-1648/2024</v>
      </c>
      <c r="G894" s="79" t="s">
        <v>774</v>
      </c>
      <c r="H894" s="80" t="s">
        <v>775</v>
      </c>
      <c r="I894" s="23">
        <v>465.94</v>
      </c>
      <c r="J894" s="81">
        <f t="shared" si="133"/>
        <v>0.46594000000000002</v>
      </c>
      <c r="K894" s="82">
        <v>1</v>
      </c>
      <c r="L894" s="82" t="s">
        <v>779</v>
      </c>
      <c r="M894" s="25">
        <v>45829</v>
      </c>
      <c r="N894" s="83">
        <v>25</v>
      </c>
      <c r="O894" s="15">
        <v>45812</v>
      </c>
      <c r="P894" s="83">
        <f t="shared" si="134"/>
        <v>23</v>
      </c>
      <c r="Q894" s="83">
        <v>2025</v>
      </c>
      <c r="R894" s="39" t="str">
        <f t="shared" si="135"/>
        <v>Sim</v>
      </c>
      <c r="S894" s="84">
        <f t="shared" si="136"/>
        <v>0.46594000000000002</v>
      </c>
      <c r="T894" s="85">
        <f t="shared" si="137"/>
        <v>1</v>
      </c>
      <c r="U894" s="86" t="s">
        <v>776</v>
      </c>
    </row>
    <row r="895" spans="1:21" s="58" customFormat="1" ht="37.5" customHeight="1" x14ac:dyDescent="0.35">
      <c r="A895" s="154" t="s">
        <v>281</v>
      </c>
      <c r="B895" s="155" t="s">
        <v>83</v>
      </c>
      <c r="C895" s="156">
        <v>2029269568</v>
      </c>
      <c r="D895" s="93" t="s">
        <v>487</v>
      </c>
      <c r="E895" s="157"/>
      <c r="F895" s="87" t="str">
        <f t="shared" si="138"/>
        <v>P54-PPGM-CAM-2029269568-SS-343/2025</v>
      </c>
      <c r="G895" s="88" t="s">
        <v>774</v>
      </c>
      <c r="H895" s="89" t="s">
        <v>775</v>
      </c>
      <c r="I895" s="159">
        <v>6859</v>
      </c>
      <c r="J895" s="90">
        <f t="shared" si="133"/>
        <v>6.859</v>
      </c>
      <c r="K895" s="91">
        <v>1</v>
      </c>
      <c r="L895" s="91" t="s">
        <v>779</v>
      </c>
      <c r="M895" s="25">
        <v>45827</v>
      </c>
      <c r="N895" s="83">
        <v>25</v>
      </c>
      <c r="O895" s="15"/>
      <c r="P895" s="83" t="str">
        <f t="shared" si="134"/>
        <v/>
      </c>
      <c r="Q895" s="92">
        <v>2025</v>
      </c>
      <c r="R895" s="93" t="str">
        <f t="shared" si="135"/>
        <v>Não</v>
      </c>
      <c r="S895" s="94">
        <f t="shared" si="136"/>
        <v>0</v>
      </c>
      <c r="T895" s="95">
        <f t="shared" si="137"/>
        <v>0</v>
      </c>
      <c r="U895" s="96"/>
    </row>
    <row r="896" spans="1:21" s="58" customFormat="1" ht="37.5" customHeight="1" x14ac:dyDescent="0.35">
      <c r="A896" s="78" t="s">
        <v>281</v>
      </c>
      <c r="B896" s="3" t="s">
        <v>83</v>
      </c>
      <c r="C896" s="20">
        <v>2029277488</v>
      </c>
      <c r="D896" s="39" t="s">
        <v>504</v>
      </c>
      <c r="E896" s="22"/>
      <c r="F896" s="2" t="str">
        <f t="shared" si="138"/>
        <v>P54-PPGM-CAM-2029277488-SS-112/2025</v>
      </c>
      <c r="G896" s="79" t="s">
        <v>774</v>
      </c>
      <c r="H896" s="80" t="s">
        <v>775</v>
      </c>
      <c r="I896" s="23">
        <v>401</v>
      </c>
      <c r="J896" s="81">
        <f t="shared" si="133"/>
        <v>0.40100000000000002</v>
      </c>
      <c r="K896" s="82">
        <v>1</v>
      </c>
      <c r="L896" s="82" t="s">
        <v>779</v>
      </c>
      <c r="M896" s="25">
        <v>45827</v>
      </c>
      <c r="N896" s="83">
        <v>25</v>
      </c>
      <c r="O896" s="15"/>
      <c r="P896" s="83" t="str">
        <f t="shared" si="134"/>
        <v/>
      </c>
      <c r="Q896" s="83">
        <v>2025</v>
      </c>
      <c r="R896" s="39" t="str">
        <f t="shared" si="135"/>
        <v>Não</v>
      </c>
      <c r="S896" s="84">
        <f t="shared" si="136"/>
        <v>0</v>
      </c>
      <c r="T896" s="85">
        <f t="shared" si="137"/>
        <v>0</v>
      </c>
      <c r="U896" s="86"/>
    </row>
    <row r="897" spans="1:21" s="58" customFormat="1" ht="37.5" customHeight="1" x14ac:dyDescent="0.35">
      <c r="A897" s="154" t="s">
        <v>281</v>
      </c>
      <c r="B897" s="155" t="s">
        <v>83</v>
      </c>
      <c r="C897" s="156">
        <v>2029269551</v>
      </c>
      <c r="D897" s="93" t="s">
        <v>524</v>
      </c>
      <c r="E897" s="157"/>
      <c r="F897" s="87" t="str">
        <f t="shared" si="138"/>
        <v>P54-PPGM-CAM-2029269551-SS-464/2025</v>
      </c>
      <c r="G897" s="88" t="s">
        <v>774</v>
      </c>
      <c r="H897" s="89" t="s">
        <v>775</v>
      </c>
      <c r="I897" s="159">
        <v>40</v>
      </c>
      <c r="J897" s="90">
        <f t="shared" si="133"/>
        <v>0.04</v>
      </c>
      <c r="K897" s="91">
        <v>1</v>
      </c>
      <c r="L897" s="91" t="s">
        <v>779</v>
      </c>
      <c r="M897" s="25">
        <v>45827</v>
      </c>
      <c r="N897" s="83">
        <v>25</v>
      </c>
      <c r="O897" s="15"/>
      <c r="P897" s="83" t="str">
        <f t="shared" si="134"/>
        <v/>
      </c>
      <c r="Q897" s="92">
        <v>2025</v>
      </c>
      <c r="R897" s="93" t="str">
        <f t="shared" si="135"/>
        <v>Não</v>
      </c>
      <c r="S897" s="94">
        <f t="shared" si="136"/>
        <v>0</v>
      </c>
      <c r="T897" s="95">
        <f t="shared" si="137"/>
        <v>0</v>
      </c>
      <c r="U897" s="96"/>
    </row>
    <row r="898" spans="1:21" s="58" customFormat="1" ht="37.5" customHeight="1" x14ac:dyDescent="0.35">
      <c r="A898" s="78" t="s">
        <v>557</v>
      </c>
      <c r="B898" s="3" t="s">
        <v>83</v>
      </c>
      <c r="C898" s="20">
        <v>2029625222</v>
      </c>
      <c r="D898" s="49" t="s">
        <v>690</v>
      </c>
      <c r="E898" s="22" t="s">
        <v>695</v>
      </c>
      <c r="F898" s="2" t="str">
        <f t="shared" si="138"/>
        <v>P62-PPGM-CAM-2029625222-SS-1911/2024</v>
      </c>
      <c r="G898" s="79" t="s">
        <v>774</v>
      </c>
      <c r="H898" s="80" t="s">
        <v>775</v>
      </c>
      <c r="I898" s="23">
        <v>136.03</v>
      </c>
      <c r="J898" s="81">
        <f t="shared" si="133"/>
        <v>0.13603000000000001</v>
      </c>
      <c r="K898" s="82">
        <v>1</v>
      </c>
      <c r="L898" s="82" t="s">
        <v>779</v>
      </c>
      <c r="M898" s="15">
        <v>45827</v>
      </c>
      <c r="N898" s="83">
        <v>25</v>
      </c>
      <c r="O898" s="15">
        <v>45812</v>
      </c>
      <c r="P898" s="83">
        <f t="shared" si="134"/>
        <v>23</v>
      </c>
      <c r="Q898" s="83">
        <v>2025</v>
      </c>
      <c r="R898" s="39" t="str">
        <f t="shared" si="135"/>
        <v>Sim</v>
      </c>
      <c r="S898" s="84">
        <f t="shared" si="136"/>
        <v>0.13603000000000001</v>
      </c>
      <c r="T898" s="85">
        <f t="shared" si="137"/>
        <v>1</v>
      </c>
      <c r="U898" s="86" t="s">
        <v>776</v>
      </c>
    </row>
    <row r="899" spans="1:21" s="58" customFormat="1" ht="37.5" customHeight="1" x14ac:dyDescent="0.35">
      <c r="A899" s="154" t="s">
        <v>557</v>
      </c>
      <c r="B899" s="155" t="s">
        <v>83</v>
      </c>
      <c r="C899" s="156">
        <v>2029625222</v>
      </c>
      <c r="D899" s="166" t="s">
        <v>690</v>
      </c>
      <c r="E899" s="157" t="s">
        <v>696</v>
      </c>
      <c r="F899" s="87" t="str">
        <f t="shared" si="138"/>
        <v>P62-PPGM-CAM-2029625222-SS-1911/2024</v>
      </c>
      <c r="G899" s="88" t="s">
        <v>774</v>
      </c>
      <c r="H899" s="89" t="s">
        <v>775</v>
      </c>
      <c r="I899" s="159">
        <v>5.39</v>
      </c>
      <c r="J899" s="90">
        <f t="shared" si="133"/>
        <v>5.3899999999999998E-3</v>
      </c>
      <c r="K899" s="91">
        <v>1</v>
      </c>
      <c r="L899" s="91" t="s">
        <v>779</v>
      </c>
      <c r="M899" s="15">
        <v>45827</v>
      </c>
      <c r="N899" s="83">
        <v>25</v>
      </c>
      <c r="O899" s="15">
        <v>45812</v>
      </c>
      <c r="P899" s="83">
        <f t="shared" si="134"/>
        <v>23</v>
      </c>
      <c r="Q899" s="92">
        <v>2025</v>
      </c>
      <c r="R899" s="93" t="str">
        <f t="shared" si="135"/>
        <v>Sim</v>
      </c>
      <c r="S899" s="94">
        <f t="shared" si="136"/>
        <v>5.3899999999999998E-3</v>
      </c>
      <c r="T899" s="95">
        <f t="shared" si="137"/>
        <v>1</v>
      </c>
      <c r="U899" s="96" t="s">
        <v>776</v>
      </c>
    </row>
    <row r="900" spans="1:21" s="58" customFormat="1" ht="37.5" customHeight="1" x14ac:dyDescent="0.35">
      <c r="A900" s="78" t="s">
        <v>557</v>
      </c>
      <c r="B900" s="3" t="s">
        <v>83</v>
      </c>
      <c r="C900" s="20">
        <v>2029625222</v>
      </c>
      <c r="D900" s="49" t="s">
        <v>690</v>
      </c>
      <c r="E900" s="22" t="s">
        <v>697</v>
      </c>
      <c r="F900" s="2" t="str">
        <f t="shared" si="138"/>
        <v>P62-PPGM-CAM-2029625222-SS-1911/2024</v>
      </c>
      <c r="G900" s="79" t="s">
        <v>774</v>
      </c>
      <c r="H900" s="80" t="s">
        <v>775</v>
      </c>
      <c r="I900" s="23">
        <v>54.14</v>
      </c>
      <c r="J900" s="81">
        <f t="shared" si="133"/>
        <v>5.4140000000000001E-2</v>
      </c>
      <c r="K900" s="82">
        <v>1</v>
      </c>
      <c r="L900" s="82" t="s">
        <v>779</v>
      </c>
      <c r="M900" s="15">
        <v>45827</v>
      </c>
      <c r="N900" s="83">
        <v>25</v>
      </c>
      <c r="O900" s="15">
        <v>45812</v>
      </c>
      <c r="P900" s="83">
        <f t="shared" si="134"/>
        <v>23</v>
      </c>
      <c r="Q900" s="83">
        <v>2025</v>
      </c>
      <c r="R900" s="39" t="str">
        <f t="shared" si="135"/>
        <v>Sim</v>
      </c>
      <c r="S900" s="84">
        <f t="shared" si="136"/>
        <v>5.4140000000000001E-2</v>
      </c>
      <c r="T900" s="85">
        <f t="shared" si="137"/>
        <v>1</v>
      </c>
      <c r="U900" s="86" t="s">
        <v>776</v>
      </c>
    </row>
    <row r="901" spans="1:21" s="58" customFormat="1" ht="37.5" customHeight="1" x14ac:dyDescent="0.35">
      <c r="A901" s="154" t="s">
        <v>557</v>
      </c>
      <c r="B901" s="155" t="s">
        <v>83</v>
      </c>
      <c r="C901" s="156">
        <v>2029625222</v>
      </c>
      <c r="D901" s="166" t="s">
        <v>690</v>
      </c>
      <c r="E901" s="157" t="s">
        <v>698</v>
      </c>
      <c r="F901" s="87" t="str">
        <f t="shared" si="138"/>
        <v>P62-PPGM-CAM-2029625222-SS-1911/2024</v>
      </c>
      <c r="G901" s="88" t="s">
        <v>774</v>
      </c>
      <c r="H901" s="89" t="s">
        <v>775</v>
      </c>
      <c r="I901" s="159">
        <v>59.29</v>
      </c>
      <c r="J901" s="90">
        <f t="shared" si="133"/>
        <v>5.9290000000000002E-2</v>
      </c>
      <c r="K901" s="91">
        <v>1</v>
      </c>
      <c r="L901" s="91" t="s">
        <v>779</v>
      </c>
      <c r="M901" s="15">
        <v>45827</v>
      </c>
      <c r="N901" s="83">
        <v>25</v>
      </c>
      <c r="O901" s="15">
        <v>45812</v>
      </c>
      <c r="P901" s="83">
        <f t="shared" si="134"/>
        <v>23</v>
      </c>
      <c r="Q901" s="92">
        <v>2025</v>
      </c>
      <c r="R901" s="93" t="str">
        <f t="shared" si="135"/>
        <v>Sim</v>
      </c>
      <c r="S901" s="94">
        <f t="shared" si="136"/>
        <v>5.9290000000000002E-2</v>
      </c>
      <c r="T901" s="95">
        <f t="shared" si="137"/>
        <v>1</v>
      </c>
      <c r="U901" s="96" t="s">
        <v>776</v>
      </c>
    </row>
    <row r="902" spans="1:21" s="58" customFormat="1" ht="37.5" customHeight="1" x14ac:dyDescent="0.35">
      <c r="A902" s="78" t="s">
        <v>557</v>
      </c>
      <c r="B902" s="3" t="s">
        <v>83</v>
      </c>
      <c r="C902" s="20">
        <v>2029625222</v>
      </c>
      <c r="D902" s="49" t="s">
        <v>699</v>
      </c>
      <c r="E902" s="22" t="s">
        <v>702</v>
      </c>
      <c r="F902" s="2" t="str">
        <f t="shared" si="138"/>
        <v>P62-PPGM-CAM-2029625222-SS-418/2024</v>
      </c>
      <c r="G902" s="79" t="s">
        <v>774</v>
      </c>
      <c r="H902" s="80" t="s">
        <v>775</v>
      </c>
      <c r="I902" s="23">
        <v>8.08</v>
      </c>
      <c r="J902" s="81">
        <f t="shared" si="133"/>
        <v>8.0800000000000004E-3</v>
      </c>
      <c r="K902" s="82">
        <v>1</v>
      </c>
      <c r="L902" s="82" t="s">
        <v>779</v>
      </c>
      <c r="M902" s="15">
        <v>45825</v>
      </c>
      <c r="N902" s="83">
        <v>25</v>
      </c>
      <c r="O902" s="15">
        <v>45754</v>
      </c>
      <c r="P902" s="83">
        <f t="shared" si="134"/>
        <v>15</v>
      </c>
      <c r="Q902" s="83">
        <v>2025</v>
      </c>
      <c r="R902" s="39" t="str">
        <f t="shared" si="135"/>
        <v>Sim</v>
      </c>
      <c r="S902" s="84">
        <f t="shared" si="136"/>
        <v>8.0800000000000004E-3</v>
      </c>
      <c r="T902" s="85">
        <f t="shared" si="137"/>
        <v>1</v>
      </c>
      <c r="U902" s="86" t="s">
        <v>776</v>
      </c>
    </row>
    <row r="903" spans="1:21" s="58" customFormat="1" ht="37.5" customHeight="1" x14ac:dyDescent="0.35">
      <c r="A903" s="154" t="s">
        <v>81</v>
      </c>
      <c r="B903" s="155" t="s">
        <v>83</v>
      </c>
      <c r="C903" s="167">
        <v>2028930624</v>
      </c>
      <c r="D903" s="168" t="s">
        <v>84</v>
      </c>
      <c r="E903" s="169"/>
      <c r="F903" s="87" t="str">
        <f t="shared" si="138"/>
        <v>P31-PPGM-CAM-2028930624-SS-157/2025</v>
      </c>
      <c r="G903" s="97" t="s">
        <v>777</v>
      </c>
      <c r="H903" s="89" t="s">
        <v>778</v>
      </c>
      <c r="I903" s="170">
        <v>77.938000000000002</v>
      </c>
      <c r="J903" s="90">
        <f t="shared" si="133"/>
        <v>7.7938000000000007E-2</v>
      </c>
      <c r="K903" s="91">
        <v>0</v>
      </c>
      <c r="L903" s="91" t="s">
        <v>779</v>
      </c>
      <c r="M903" s="12">
        <v>45829</v>
      </c>
      <c r="N903" s="83">
        <v>25</v>
      </c>
      <c r="O903" s="15"/>
      <c r="P903" s="83" t="str">
        <f t="shared" si="134"/>
        <v/>
      </c>
      <c r="Q903" s="92">
        <v>2025</v>
      </c>
      <c r="R903" s="93" t="str">
        <f t="shared" si="135"/>
        <v>Não</v>
      </c>
      <c r="S903" s="94">
        <f t="shared" si="136"/>
        <v>0</v>
      </c>
      <c r="T903" s="95">
        <f t="shared" si="137"/>
        <v>0</v>
      </c>
      <c r="U903" s="96"/>
    </row>
    <row r="904" spans="1:21" s="58" customFormat="1" ht="37.5" customHeight="1" x14ac:dyDescent="0.35">
      <c r="A904" s="78" t="s">
        <v>81</v>
      </c>
      <c r="B904" s="3" t="s">
        <v>83</v>
      </c>
      <c r="C904" s="31">
        <v>2028860853</v>
      </c>
      <c r="D904" s="9" t="s">
        <v>90</v>
      </c>
      <c r="E904" s="171" t="s">
        <v>91</v>
      </c>
      <c r="F904" s="2" t="str">
        <f t="shared" si="138"/>
        <v>P31-PPGM-CAM-2028860853-SS-102/2025</v>
      </c>
      <c r="G904" s="98" t="s">
        <v>777</v>
      </c>
      <c r="H904" s="80" t="s">
        <v>778</v>
      </c>
      <c r="I904" s="153">
        <v>1850.41</v>
      </c>
      <c r="J904" s="81">
        <f t="shared" si="133"/>
        <v>1.8504100000000001</v>
      </c>
      <c r="K904" s="82">
        <v>0</v>
      </c>
      <c r="L904" s="82" t="s">
        <v>779</v>
      </c>
      <c r="M904" s="12">
        <v>45829</v>
      </c>
      <c r="N904" s="83">
        <v>25</v>
      </c>
      <c r="O904" s="15"/>
      <c r="P904" s="83" t="str">
        <f t="shared" si="134"/>
        <v/>
      </c>
      <c r="Q904" s="83">
        <v>2025</v>
      </c>
      <c r="R904" s="39" t="str">
        <f t="shared" si="135"/>
        <v>Não</v>
      </c>
      <c r="S904" s="84">
        <f t="shared" si="136"/>
        <v>0</v>
      </c>
      <c r="T904" s="85">
        <f t="shared" si="137"/>
        <v>0</v>
      </c>
      <c r="U904" s="86"/>
    </row>
    <row r="905" spans="1:21" s="58" customFormat="1" ht="37.5" customHeight="1" x14ac:dyDescent="0.35">
      <c r="A905" s="154" t="s">
        <v>81</v>
      </c>
      <c r="B905" s="155" t="s">
        <v>83</v>
      </c>
      <c r="C905" s="156" t="s">
        <v>108</v>
      </c>
      <c r="D905" s="164" t="s">
        <v>109</v>
      </c>
      <c r="E905" s="157" t="s">
        <v>110</v>
      </c>
      <c r="F905" s="87" t="str">
        <f t="shared" si="138"/>
        <v>P31-PPGM-CAM-CONJUNTO-SS-1497/2024</v>
      </c>
      <c r="G905" s="97" t="s">
        <v>777</v>
      </c>
      <c r="H905" s="89" t="s">
        <v>778</v>
      </c>
      <c r="I905" s="159">
        <v>15.26</v>
      </c>
      <c r="J905" s="90">
        <f t="shared" si="133"/>
        <v>1.5259999999999999E-2</v>
      </c>
      <c r="K905" s="91">
        <v>0</v>
      </c>
      <c r="L905" s="91" t="s">
        <v>779</v>
      </c>
      <c r="M905" s="25">
        <v>45828</v>
      </c>
      <c r="N905" s="83">
        <v>25</v>
      </c>
      <c r="O905" s="15">
        <v>45828</v>
      </c>
      <c r="P905" s="83">
        <f t="shared" si="134"/>
        <v>25</v>
      </c>
      <c r="Q905" s="92">
        <v>2025</v>
      </c>
      <c r="R905" s="93" t="str">
        <f t="shared" si="135"/>
        <v>Sim</v>
      </c>
      <c r="S905" s="94">
        <f t="shared" si="136"/>
        <v>1.5259999999999999E-2</v>
      </c>
      <c r="T905" s="95">
        <f t="shared" si="137"/>
        <v>0</v>
      </c>
      <c r="U905" s="96"/>
    </row>
    <row r="906" spans="1:21" s="58" customFormat="1" ht="37.5" customHeight="1" x14ac:dyDescent="0.35">
      <c r="A906" s="78" t="s">
        <v>81</v>
      </c>
      <c r="B906" s="3" t="s">
        <v>83</v>
      </c>
      <c r="C906" s="20">
        <v>202871697</v>
      </c>
      <c r="D906" s="21" t="s">
        <v>162</v>
      </c>
      <c r="E906" s="22" t="s">
        <v>977</v>
      </c>
      <c r="F906" s="2" t="str">
        <f t="shared" si="138"/>
        <v>P31-PPGM-CAM-202871697-SS-1574/2024</v>
      </c>
      <c r="G906" s="98" t="s">
        <v>777</v>
      </c>
      <c r="H906" s="80" t="s">
        <v>778</v>
      </c>
      <c r="I906" s="23">
        <v>264</v>
      </c>
      <c r="J906" s="81">
        <f t="shared" si="133"/>
        <v>0.26400000000000001</v>
      </c>
      <c r="K906" s="82">
        <v>0</v>
      </c>
      <c r="L906" s="82" t="s">
        <v>779</v>
      </c>
      <c r="M906" s="25">
        <v>45828</v>
      </c>
      <c r="N906" s="83">
        <v>25</v>
      </c>
      <c r="O906" s="15">
        <v>45822</v>
      </c>
      <c r="P906" s="83">
        <f t="shared" si="134"/>
        <v>24</v>
      </c>
      <c r="Q906" s="83">
        <v>2025</v>
      </c>
      <c r="R906" s="39" t="str">
        <f t="shared" si="135"/>
        <v>Sim</v>
      </c>
      <c r="S906" s="84">
        <f t="shared" si="136"/>
        <v>0.26400000000000001</v>
      </c>
      <c r="T906" s="85">
        <f t="shared" si="137"/>
        <v>0</v>
      </c>
      <c r="U906" s="86"/>
    </row>
    <row r="907" spans="1:21" s="58" customFormat="1" ht="37.5" customHeight="1" x14ac:dyDescent="0.35">
      <c r="A907" s="154" t="s">
        <v>81</v>
      </c>
      <c r="B907" s="155" t="s">
        <v>83</v>
      </c>
      <c r="C907" s="156">
        <v>2028716876</v>
      </c>
      <c r="D907" s="164" t="s">
        <v>193</v>
      </c>
      <c r="E907" s="157"/>
      <c r="F907" s="87" t="str">
        <f t="shared" si="138"/>
        <v>P31-PPGM-CAM-2028716876-SS-1584/2024</v>
      </c>
      <c r="G907" s="97" t="s">
        <v>777</v>
      </c>
      <c r="H907" s="89" t="s">
        <v>778</v>
      </c>
      <c r="I907" s="159">
        <v>2</v>
      </c>
      <c r="J907" s="90">
        <f t="shared" si="133"/>
        <v>2E-3</v>
      </c>
      <c r="K907" s="91">
        <v>0</v>
      </c>
      <c r="L907" s="91" t="s">
        <v>779</v>
      </c>
      <c r="M907" s="12">
        <v>45829</v>
      </c>
      <c r="N907" s="83">
        <v>25</v>
      </c>
      <c r="O907" s="15"/>
      <c r="P907" s="83" t="str">
        <f t="shared" si="134"/>
        <v/>
      </c>
      <c r="Q907" s="92">
        <v>2025</v>
      </c>
      <c r="R907" s="93" t="str">
        <f t="shared" si="135"/>
        <v>Não</v>
      </c>
      <c r="S907" s="94">
        <f t="shared" si="136"/>
        <v>0</v>
      </c>
      <c r="T907" s="95">
        <f t="shared" si="137"/>
        <v>0</v>
      </c>
      <c r="U907" s="96"/>
    </row>
    <row r="908" spans="1:21" s="58" customFormat="1" ht="37.5" customHeight="1" x14ac:dyDescent="0.35">
      <c r="A908" s="172" t="s">
        <v>81</v>
      </c>
      <c r="B908" s="173" t="s">
        <v>83</v>
      </c>
      <c r="C908" s="174">
        <v>2028716398</v>
      </c>
      <c r="D908" s="175" t="s">
        <v>244</v>
      </c>
      <c r="E908" s="176"/>
      <c r="F908" s="99" t="str">
        <f t="shared" si="138"/>
        <v>P31-PPGM-CAM-2028716398-SS-2019/2024</v>
      </c>
      <c r="G908" s="100" t="s">
        <v>777</v>
      </c>
      <c r="H908" s="101" t="s">
        <v>778</v>
      </c>
      <c r="I908" s="177">
        <v>69.16</v>
      </c>
      <c r="J908" s="102">
        <f t="shared" si="133"/>
        <v>6.9159999999999999E-2</v>
      </c>
      <c r="K908" s="103">
        <v>0</v>
      </c>
      <c r="L908" s="103" t="s">
        <v>779</v>
      </c>
      <c r="M908" s="25">
        <v>45828</v>
      </c>
      <c r="N908" s="83">
        <v>25</v>
      </c>
      <c r="O908" s="15"/>
      <c r="P908" s="83" t="str">
        <f t="shared" si="134"/>
        <v/>
      </c>
      <c r="Q908" s="104">
        <v>2025</v>
      </c>
      <c r="R908" s="105" t="str">
        <f t="shared" si="135"/>
        <v>Não</v>
      </c>
      <c r="S908" s="106">
        <f t="shared" si="136"/>
        <v>0</v>
      </c>
      <c r="T908" s="107">
        <f t="shared" si="137"/>
        <v>0</v>
      </c>
      <c r="U908" s="108"/>
    </row>
    <row r="909" spans="1:21" s="58" customFormat="1" ht="37.5" customHeight="1" x14ac:dyDescent="0.35">
      <c r="A909" s="78" t="s">
        <v>81</v>
      </c>
      <c r="B909" s="3" t="s">
        <v>83</v>
      </c>
      <c r="C909" s="20">
        <v>2029422882</v>
      </c>
      <c r="D909" s="21" t="s">
        <v>250</v>
      </c>
      <c r="E909" s="22"/>
      <c r="F909" s="2" t="str">
        <f t="shared" si="138"/>
        <v>P31-PPGM-CAM-2029422882-SS-659/2025</v>
      </c>
      <c r="G909" s="98" t="s">
        <v>777</v>
      </c>
      <c r="H909" s="80" t="s">
        <v>778</v>
      </c>
      <c r="I909" s="23">
        <v>4.17</v>
      </c>
      <c r="J909" s="81">
        <f t="shared" si="133"/>
        <v>4.1700000000000001E-3</v>
      </c>
      <c r="K909" s="82">
        <v>0</v>
      </c>
      <c r="L909" s="82" t="s">
        <v>779</v>
      </c>
      <c r="M909" s="25">
        <v>45828</v>
      </c>
      <c r="N909" s="83">
        <v>25</v>
      </c>
      <c r="O909" s="15"/>
      <c r="P909" s="83" t="str">
        <f t="shared" si="134"/>
        <v/>
      </c>
      <c r="Q909" s="83">
        <v>2025</v>
      </c>
      <c r="R909" s="39" t="str">
        <f t="shared" si="135"/>
        <v>Não</v>
      </c>
      <c r="S909" s="84">
        <f t="shared" si="136"/>
        <v>0</v>
      </c>
      <c r="T909" s="85">
        <f t="shared" si="137"/>
        <v>0</v>
      </c>
      <c r="U909" s="86"/>
    </row>
    <row r="910" spans="1:21" s="58" customFormat="1" ht="37.5" customHeight="1" x14ac:dyDescent="0.35">
      <c r="A910" s="119" t="s">
        <v>81</v>
      </c>
      <c r="B910" s="120" t="s">
        <v>83</v>
      </c>
      <c r="C910" s="121">
        <v>2028901551</v>
      </c>
      <c r="D910" s="178" t="s">
        <v>256</v>
      </c>
      <c r="E910" s="179"/>
      <c r="F910" s="109" t="str">
        <f t="shared" si="138"/>
        <v>P31-PPGM-CAM-2028901551-SS-660/2025</v>
      </c>
      <c r="G910" s="110" t="s">
        <v>777</v>
      </c>
      <c r="H910" s="111" t="s">
        <v>778</v>
      </c>
      <c r="I910" s="123">
        <v>135.28</v>
      </c>
      <c r="J910" s="112">
        <f t="shared" si="133"/>
        <v>0.13528000000000001</v>
      </c>
      <c r="K910" s="113">
        <v>0</v>
      </c>
      <c r="L910" s="113" t="s">
        <v>779</v>
      </c>
      <c r="M910" s="24">
        <v>45828</v>
      </c>
      <c r="N910" s="83">
        <v>25</v>
      </c>
      <c r="O910" s="15"/>
      <c r="P910" s="83" t="str">
        <f t="shared" si="134"/>
        <v/>
      </c>
      <c r="Q910" s="114">
        <v>2025</v>
      </c>
      <c r="R910" s="115" t="str">
        <f t="shared" si="135"/>
        <v>Não</v>
      </c>
      <c r="S910" s="116">
        <f t="shared" si="136"/>
        <v>0</v>
      </c>
      <c r="T910" s="117">
        <f t="shared" si="137"/>
        <v>0</v>
      </c>
      <c r="U910" s="118"/>
    </row>
    <row r="911" spans="1:21" s="58" customFormat="1" ht="37.5" customHeight="1" x14ac:dyDescent="0.35">
      <c r="A911" s="154" t="s">
        <v>81</v>
      </c>
      <c r="B911" s="155" t="s">
        <v>83</v>
      </c>
      <c r="C911" s="156">
        <v>2027809526</v>
      </c>
      <c r="D911" s="164" t="s">
        <v>274</v>
      </c>
      <c r="E911" s="157"/>
      <c r="F911" s="87" t="str">
        <f t="shared" si="138"/>
        <v>P31-PPGM-CAM-2027809526-SS-704/2025</v>
      </c>
      <c r="G911" s="97" t="s">
        <v>777</v>
      </c>
      <c r="H911" s="89" t="s">
        <v>778</v>
      </c>
      <c r="I911" s="159">
        <v>142.07</v>
      </c>
      <c r="J911" s="90">
        <f t="shared" si="133"/>
        <v>0.14207</v>
      </c>
      <c r="K911" s="91">
        <v>0</v>
      </c>
      <c r="L911" s="91" t="s">
        <v>779</v>
      </c>
      <c r="M911" s="24">
        <v>45828</v>
      </c>
      <c r="N911" s="83">
        <v>25</v>
      </c>
      <c r="O911" s="15"/>
      <c r="P911" s="83" t="str">
        <f t="shared" si="134"/>
        <v/>
      </c>
      <c r="Q911" s="92">
        <v>2025</v>
      </c>
      <c r="R911" s="93" t="str">
        <f t="shared" si="135"/>
        <v>Não</v>
      </c>
      <c r="S911" s="94">
        <f t="shared" si="136"/>
        <v>0</v>
      </c>
      <c r="T911" s="95">
        <f t="shared" si="137"/>
        <v>0</v>
      </c>
      <c r="U911" s="96"/>
    </row>
    <row r="912" spans="1:21" s="58" customFormat="1" ht="37.5" customHeight="1" x14ac:dyDescent="0.35">
      <c r="A912" s="78" t="s">
        <v>281</v>
      </c>
      <c r="B912" s="3" t="s">
        <v>83</v>
      </c>
      <c r="C912" s="20">
        <v>2029269549</v>
      </c>
      <c r="D912" s="39" t="s">
        <v>323</v>
      </c>
      <c r="E912" s="22"/>
      <c r="F912" s="2" t="str">
        <f t="shared" si="138"/>
        <v>P54-PPGM-CAM-2029269549-SS-1848/2024</v>
      </c>
      <c r="G912" s="98" t="s">
        <v>777</v>
      </c>
      <c r="H912" s="80" t="s">
        <v>778</v>
      </c>
      <c r="I912" s="23">
        <v>10296.434999999999</v>
      </c>
      <c r="J912" s="81">
        <f t="shared" si="133"/>
        <v>10.296434999999999</v>
      </c>
      <c r="K912" s="82">
        <v>0</v>
      </c>
      <c r="L912" s="82" t="s">
        <v>779</v>
      </c>
      <c r="M912" s="25">
        <v>45824</v>
      </c>
      <c r="N912" s="83">
        <v>25</v>
      </c>
      <c r="O912" s="15"/>
      <c r="P912" s="83" t="str">
        <f t="shared" si="134"/>
        <v/>
      </c>
      <c r="Q912" s="83">
        <v>2025</v>
      </c>
      <c r="R912" s="39" t="str">
        <f t="shared" si="135"/>
        <v>Não</v>
      </c>
      <c r="S912" s="84">
        <f t="shared" si="136"/>
        <v>0</v>
      </c>
      <c r="T912" s="85">
        <f t="shared" si="137"/>
        <v>0</v>
      </c>
      <c r="U912" s="86"/>
    </row>
    <row r="913" spans="1:21" s="58" customFormat="1" ht="37.5" customHeight="1" x14ac:dyDescent="0.35">
      <c r="A913" s="154" t="s">
        <v>281</v>
      </c>
      <c r="B913" s="155" t="s">
        <v>83</v>
      </c>
      <c r="C913" s="156">
        <v>2029269555</v>
      </c>
      <c r="D913" s="157" t="s">
        <v>387</v>
      </c>
      <c r="E913" s="162"/>
      <c r="F913" s="87" t="str">
        <f t="shared" si="138"/>
        <v>P54-PPGM-CAM-2029269555-SS-1362/2024</v>
      </c>
      <c r="G913" s="97" t="s">
        <v>777</v>
      </c>
      <c r="H913" s="89" t="s">
        <v>778</v>
      </c>
      <c r="I913" s="159">
        <v>5054.915</v>
      </c>
      <c r="J913" s="90">
        <f t="shared" si="133"/>
        <v>5.0549150000000003</v>
      </c>
      <c r="K913" s="91">
        <v>0</v>
      </c>
      <c r="L913" s="91" t="s">
        <v>779</v>
      </c>
      <c r="M913" s="25">
        <v>45828</v>
      </c>
      <c r="N913" s="83">
        <v>25</v>
      </c>
      <c r="O913" s="15"/>
      <c r="P913" s="83" t="str">
        <f t="shared" si="134"/>
        <v/>
      </c>
      <c r="Q913" s="92">
        <v>2025</v>
      </c>
      <c r="R913" s="93" t="str">
        <f t="shared" si="135"/>
        <v>Não</v>
      </c>
      <c r="S913" s="94">
        <f t="shared" si="136"/>
        <v>0</v>
      </c>
      <c r="T913" s="95">
        <f t="shared" si="137"/>
        <v>0</v>
      </c>
      <c r="U913" s="96"/>
    </row>
    <row r="914" spans="1:21" s="58" customFormat="1" ht="37.5" customHeight="1" x14ac:dyDescent="0.35">
      <c r="A914" s="78" t="s">
        <v>281</v>
      </c>
      <c r="B914" s="3" t="s">
        <v>83</v>
      </c>
      <c r="C914" s="20">
        <v>2029269555</v>
      </c>
      <c r="D914" s="22" t="s">
        <v>387</v>
      </c>
      <c r="E914" s="43"/>
      <c r="F914" s="2" t="str">
        <f t="shared" si="138"/>
        <v>P54-PPGM-CAM-2029269555-SS-1362/2024</v>
      </c>
      <c r="G914" s="98" t="s">
        <v>777</v>
      </c>
      <c r="H914" s="80" t="s">
        <v>778</v>
      </c>
      <c r="I914" s="23">
        <v>5054.915</v>
      </c>
      <c r="J914" s="81">
        <f t="shared" si="133"/>
        <v>5.0549150000000003</v>
      </c>
      <c r="K914" s="82">
        <v>0</v>
      </c>
      <c r="L914" s="82" t="s">
        <v>779</v>
      </c>
      <c r="M914" s="25">
        <v>45824</v>
      </c>
      <c r="N914" s="83">
        <v>25</v>
      </c>
      <c r="O914" s="15"/>
      <c r="P914" s="83" t="str">
        <f t="shared" si="134"/>
        <v/>
      </c>
      <c r="Q914" s="83">
        <v>2025</v>
      </c>
      <c r="R914" s="39" t="str">
        <f t="shared" si="135"/>
        <v>Não</v>
      </c>
      <c r="S914" s="84">
        <f t="shared" si="136"/>
        <v>0</v>
      </c>
      <c r="T914" s="85">
        <f t="shared" si="137"/>
        <v>0</v>
      </c>
      <c r="U914" s="86"/>
    </row>
    <row r="915" spans="1:21" s="58" customFormat="1" ht="37.5" customHeight="1" x14ac:dyDescent="0.35">
      <c r="A915" s="78" t="s">
        <v>557</v>
      </c>
      <c r="B915" s="3" t="s">
        <v>569</v>
      </c>
      <c r="C915" s="20">
        <v>2023206858</v>
      </c>
      <c r="D915" s="49" t="s">
        <v>570</v>
      </c>
      <c r="E915" s="22"/>
      <c r="F915" s="2" t="str">
        <f t="shared" si="138"/>
        <v>P62-PPGM-PAR-2023206858-SS-108/2025</v>
      </c>
      <c r="G915" s="98" t="s">
        <v>777</v>
      </c>
      <c r="H915" s="80" t="s">
        <v>778</v>
      </c>
      <c r="I915" s="23">
        <v>175.47399999999999</v>
      </c>
      <c r="J915" s="81">
        <f t="shared" si="133"/>
        <v>0.17547399999999999</v>
      </c>
      <c r="K915" s="82">
        <v>0</v>
      </c>
      <c r="L915" s="113" t="s">
        <v>779</v>
      </c>
      <c r="M915" s="14">
        <v>45828</v>
      </c>
      <c r="N915" s="83">
        <v>25</v>
      </c>
      <c r="O915" s="15"/>
      <c r="P915" s="83" t="str">
        <f t="shared" si="134"/>
        <v/>
      </c>
      <c r="Q915" s="83">
        <v>2025</v>
      </c>
      <c r="R915" s="39" t="str">
        <f t="shared" si="135"/>
        <v>Não</v>
      </c>
      <c r="S915" s="84">
        <f t="shared" si="136"/>
        <v>0</v>
      </c>
      <c r="T915" s="85">
        <f t="shared" si="137"/>
        <v>0</v>
      </c>
      <c r="U915" s="86"/>
    </row>
    <row r="916" spans="1:21" s="58" customFormat="1" ht="37.5" customHeight="1" x14ac:dyDescent="0.35">
      <c r="A916" s="78" t="s">
        <v>557</v>
      </c>
      <c r="B916" s="3" t="s">
        <v>569</v>
      </c>
      <c r="C916" s="20">
        <v>2019009694</v>
      </c>
      <c r="D916" s="49" t="s">
        <v>574</v>
      </c>
      <c r="E916" s="22" t="s">
        <v>575</v>
      </c>
      <c r="F916" s="87" t="str">
        <f t="shared" si="138"/>
        <v>P62-PPGM-PAR-2019009694-SS-117/2025</v>
      </c>
      <c r="G916" s="97" t="s">
        <v>777</v>
      </c>
      <c r="H916" s="89" t="s">
        <v>778</v>
      </c>
      <c r="I916" s="23">
        <v>23.26</v>
      </c>
      <c r="J916" s="90">
        <f t="shared" si="133"/>
        <v>2.3260000000000003E-2</v>
      </c>
      <c r="K916" s="91">
        <v>0</v>
      </c>
      <c r="L916" s="91" t="s">
        <v>779</v>
      </c>
      <c r="M916" s="25">
        <v>45828</v>
      </c>
      <c r="N916" s="83">
        <v>25</v>
      </c>
      <c r="O916" s="15">
        <v>45812</v>
      </c>
      <c r="P916" s="83">
        <f t="shared" si="134"/>
        <v>23</v>
      </c>
      <c r="Q916" s="92">
        <v>2025</v>
      </c>
      <c r="R916" s="93" t="str">
        <f t="shared" si="135"/>
        <v>Sim</v>
      </c>
      <c r="S916" s="94">
        <f t="shared" si="136"/>
        <v>2.3260000000000003E-2</v>
      </c>
      <c r="T916" s="95">
        <f t="shared" si="137"/>
        <v>0</v>
      </c>
      <c r="U916" s="96" t="s">
        <v>776</v>
      </c>
    </row>
    <row r="917" spans="1:21" s="58" customFormat="1" ht="37.5" customHeight="1" x14ac:dyDescent="0.35">
      <c r="A917" s="78" t="s">
        <v>557</v>
      </c>
      <c r="B917" s="3" t="s">
        <v>569</v>
      </c>
      <c r="C917" s="20">
        <v>2019009694</v>
      </c>
      <c r="D917" s="49" t="s">
        <v>574</v>
      </c>
      <c r="E917" s="22"/>
      <c r="F917" s="2" t="str">
        <f t="shared" si="138"/>
        <v>P62-PPGM-PAR-2019009694-SS-117/2025</v>
      </c>
      <c r="G917" s="98" t="s">
        <v>777</v>
      </c>
      <c r="H917" s="80" t="s">
        <v>778</v>
      </c>
      <c r="I917" s="23">
        <v>135.75400000000002</v>
      </c>
      <c r="J917" s="81">
        <f t="shared" si="133"/>
        <v>0.13575400000000001</v>
      </c>
      <c r="K917" s="82">
        <v>0</v>
      </c>
      <c r="L917" s="82" t="s">
        <v>779</v>
      </c>
      <c r="M917" s="14">
        <v>45828</v>
      </c>
      <c r="N917" s="83">
        <v>25</v>
      </c>
      <c r="O917" s="15"/>
      <c r="P917" s="83" t="str">
        <f t="shared" si="134"/>
        <v/>
      </c>
      <c r="Q917" s="83">
        <v>2025</v>
      </c>
      <c r="R917" s="39" t="str">
        <f t="shared" si="135"/>
        <v>Não</v>
      </c>
      <c r="S917" s="84">
        <f t="shared" si="136"/>
        <v>0</v>
      </c>
      <c r="T917" s="85">
        <f t="shared" si="137"/>
        <v>0</v>
      </c>
      <c r="U917" s="86"/>
    </row>
    <row r="918" spans="1:21" s="58" customFormat="1" ht="37.5" customHeight="1" x14ac:dyDescent="0.35">
      <c r="A918" s="78" t="s">
        <v>557</v>
      </c>
      <c r="B918" s="3" t="s">
        <v>569</v>
      </c>
      <c r="C918" s="20">
        <v>2018681350</v>
      </c>
      <c r="D918" s="49" t="s">
        <v>577</v>
      </c>
      <c r="E918" s="22"/>
      <c r="F918" s="2" t="str">
        <f t="shared" si="138"/>
        <v>P62-PPGM-PAR-2018681350-SS-133/2025</v>
      </c>
      <c r="G918" s="98" t="s">
        <v>777</v>
      </c>
      <c r="H918" s="80" t="s">
        <v>778</v>
      </c>
      <c r="I918" s="23">
        <v>128.94999999999999</v>
      </c>
      <c r="J918" s="81">
        <f t="shared" si="133"/>
        <v>0.12894999999999998</v>
      </c>
      <c r="K918" s="82">
        <v>0</v>
      </c>
      <c r="L918" s="91" t="s">
        <v>779</v>
      </c>
      <c r="M918" s="14">
        <v>45828</v>
      </c>
      <c r="N918" s="83">
        <v>25</v>
      </c>
      <c r="O918" s="15"/>
      <c r="P918" s="83" t="str">
        <f t="shared" si="134"/>
        <v/>
      </c>
      <c r="Q918" s="83">
        <v>2025</v>
      </c>
      <c r="R918" s="39" t="str">
        <f t="shared" si="135"/>
        <v>Não</v>
      </c>
      <c r="S918" s="84">
        <f t="shared" si="136"/>
        <v>0</v>
      </c>
      <c r="T918" s="85">
        <f t="shared" si="137"/>
        <v>0</v>
      </c>
      <c r="U918" s="86"/>
    </row>
    <row r="919" spans="1:21" s="58" customFormat="1" ht="37.5" customHeight="1" x14ac:dyDescent="0.35">
      <c r="A919" s="78" t="s">
        <v>557</v>
      </c>
      <c r="B919" s="3" t="s">
        <v>569</v>
      </c>
      <c r="C919" s="20">
        <v>2026162344</v>
      </c>
      <c r="D919" s="49" t="s">
        <v>579</v>
      </c>
      <c r="E919" s="22" t="s">
        <v>580</v>
      </c>
      <c r="F919" s="87" t="str">
        <f t="shared" si="138"/>
        <v>P62-PPGM-PAR-2026162344-SS-141/2025</v>
      </c>
      <c r="G919" s="97" t="s">
        <v>777</v>
      </c>
      <c r="H919" s="89" t="s">
        <v>778</v>
      </c>
      <c r="I919" s="23">
        <v>7.53</v>
      </c>
      <c r="J919" s="90">
        <f t="shared" si="133"/>
        <v>7.5300000000000002E-3</v>
      </c>
      <c r="K919" s="91">
        <v>0</v>
      </c>
      <c r="L919" s="82" t="s">
        <v>779</v>
      </c>
      <c r="M919" s="25">
        <v>45828</v>
      </c>
      <c r="N919" s="83">
        <v>25</v>
      </c>
      <c r="O919" s="15"/>
      <c r="P919" s="83" t="str">
        <f t="shared" si="134"/>
        <v/>
      </c>
      <c r="Q919" s="92">
        <v>2025</v>
      </c>
      <c r="R919" s="93" t="str">
        <f t="shared" si="135"/>
        <v>Não</v>
      </c>
      <c r="S919" s="94">
        <f t="shared" si="136"/>
        <v>0</v>
      </c>
      <c r="T919" s="95">
        <f t="shared" si="137"/>
        <v>0</v>
      </c>
      <c r="U919" s="96"/>
    </row>
    <row r="920" spans="1:21" s="58" customFormat="1" ht="37.5" customHeight="1" x14ac:dyDescent="0.35">
      <c r="A920" s="78" t="s">
        <v>557</v>
      </c>
      <c r="B920" s="3" t="s">
        <v>569</v>
      </c>
      <c r="C920" s="20">
        <v>2026162344</v>
      </c>
      <c r="D920" s="49" t="s">
        <v>579</v>
      </c>
      <c r="E920" s="22" t="s">
        <v>582</v>
      </c>
      <c r="F920" s="2" t="str">
        <f t="shared" si="138"/>
        <v>P62-PPGM-PAR-2026162344-SS-141/2025</v>
      </c>
      <c r="G920" s="98" t="s">
        <v>777</v>
      </c>
      <c r="H920" s="80" t="s">
        <v>778</v>
      </c>
      <c r="I920" s="23">
        <v>5.6</v>
      </c>
      <c r="J920" s="81">
        <f t="shared" si="133"/>
        <v>5.5999999999999999E-3</v>
      </c>
      <c r="K920" s="82">
        <v>0</v>
      </c>
      <c r="L920" s="91" t="s">
        <v>779</v>
      </c>
      <c r="M920" s="25">
        <v>45828</v>
      </c>
      <c r="N920" s="83">
        <v>25</v>
      </c>
      <c r="O920" s="15"/>
      <c r="P920" s="83" t="str">
        <f t="shared" si="134"/>
        <v/>
      </c>
      <c r="Q920" s="83">
        <v>2025</v>
      </c>
      <c r="R920" s="39" t="str">
        <f t="shared" si="135"/>
        <v>Não</v>
      </c>
      <c r="S920" s="84">
        <f t="shared" si="136"/>
        <v>0</v>
      </c>
      <c r="T920" s="85">
        <f t="shared" si="137"/>
        <v>0</v>
      </c>
      <c r="U920" s="86"/>
    </row>
    <row r="921" spans="1:21" s="58" customFormat="1" ht="37.5" customHeight="1" x14ac:dyDescent="0.35">
      <c r="A921" s="78" t="s">
        <v>557</v>
      </c>
      <c r="B921" s="3" t="s">
        <v>569</v>
      </c>
      <c r="C921" s="20">
        <v>2026162344</v>
      </c>
      <c r="D921" s="49" t="s">
        <v>579</v>
      </c>
      <c r="E921" s="22"/>
      <c r="F921" s="87" t="str">
        <f t="shared" si="138"/>
        <v>P62-PPGM-PAR-2026162344-SS-141/2025</v>
      </c>
      <c r="G921" s="97" t="s">
        <v>777</v>
      </c>
      <c r="H921" s="89" t="s">
        <v>778</v>
      </c>
      <c r="I921" s="23">
        <v>11.4</v>
      </c>
      <c r="J921" s="90">
        <f t="shared" si="133"/>
        <v>1.14E-2</v>
      </c>
      <c r="K921" s="91">
        <v>0</v>
      </c>
      <c r="L921" s="82" t="s">
        <v>779</v>
      </c>
      <c r="M921" s="14">
        <v>45828</v>
      </c>
      <c r="N921" s="83">
        <v>25</v>
      </c>
      <c r="O921" s="15"/>
      <c r="P921" s="83" t="str">
        <f t="shared" si="134"/>
        <v/>
      </c>
      <c r="Q921" s="92">
        <v>2025</v>
      </c>
      <c r="R921" s="93" t="str">
        <f t="shared" si="135"/>
        <v>Não</v>
      </c>
      <c r="S921" s="94">
        <f t="shared" si="136"/>
        <v>0</v>
      </c>
      <c r="T921" s="95">
        <f t="shared" si="137"/>
        <v>0</v>
      </c>
      <c r="U921" s="96"/>
    </row>
    <row r="922" spans="1:21" s="58" customFormat="1" ht="37.5" customHeight="1" x14ac:dyDescent="0.35">
      <c r="A922" s="78" t="s">
        <v>557</v>
      </c>
      <c r="B922" s="3" t="s">
        <v>569</v>
      </c>
      <c r="C922" s="20">
        <v>2019633342</v>
      </c>
      <c r="D922" s="49" t="s">
        <v>583</v>
      </c>
      <c r="E922" s="22"/>
      <c r="F922" s="2" t="str">
        <f t="shared" si="138"/>
        <v>P62-PPGM-PAR-2019633342-SS-142/2025</v>
      </c>
      <c r="G922" s="98" t="s">
        <v>777</v>
      </c>
      <c r="H922" s="80" t="s">
        <v>778</v>
      </c>
      <c r="I922" s="23">
        <v>5.6989999999999998</v>
      </c>
      <c r="J922" s="81">
        <f t="shared" ref="J922:J985" si="139">I922/1000</f>
        <v>5.6990000000000001E-3</v>
      </c>
      <c r="K922" s="82">
        <v>0</v>
      </c>
      <c r="L922" s="91" t="s">
        <v>779</v>
      </c>
      <c r="M922" s="14">
        <v>45828</v>
      </c>
      <c r="N922" s="83">
        <v>25</v>
      </c>
      <c r="O922" s="15"/>
      <c r="P922" s="83" t="str">
        <f t="shared" ref="P922:P985" si="140">IF(O922="","",WEEKNUM(O922,21))</f>
        <v/>
      </c>
      <c r="Q922" s="83">
        <v>2025</v>
      </c>
      <c r="R922" s="39" t="str">
        <f t="shared" ref="R922:R985" si="141">IF(Q922&lt;=O922,"Sim","Não")</f>
        <v>Não</v>
      </c>
      <c r="S922" s="84">
        <f t="shared" ref="S922:S985" si="142">IF(R922="Não",0,J922)</f>
        <v>0</v>
      </c>
      <c r="T922" s="85">
        <f t="shared" ref="T922:T985" si="143">IF(R922="Não",0,K922)</f>
        <v>0</v>
      </c>
      <c r="U922" s="86"/>
    </row>
    <row r="923" spans="1:21" s="58" customFormat="1" ht="37.5" customHeight="1" x14ac:dyDescent="0.35">
      <c r="A923" s="78" t="s">
        <v>557</v>
      </c>
      <c r="B923" s="3" t="s">
        <v>569</v>
      </c>
      <c r="C923" s="20">
        <v>2019633355</v>
      </c>
      <c r="D923" s="49" t="s">
        <v>584</v>
      </c>
      <c r="E923" s="22"/>
      <c r="F923" s="87" t="str">
        <f t="shared" si="138"/>
        <v>P62-PPGM-PAR-2019633355-SS-143/2025</v>
      </c>
      <c r="G923" s="97" t="s">
        <v>777</v>
      </c>
      <c r="H923" s="89" t="s">
        <v>778</v>
      </c>
      <c r="I923" s="23">
        <v>327.28500000000003</v>
      </c>
      <c r="J923" s="90">
        <f t="shared" si="139"/>
        <v>0.32728500000000005</v>
      </c>
      <c r="K923" s="91">
        <v>0</v>
      </c>
      <c r="L923" s="82" t="s">
        <v>779</v>
      </c>
      <c r="M923" s="14">
        <v>45828</v>
      </c>
      <c r="N923" s="83">
        <v>25</v>
      </c>
      <c r="O923" s="15"/>
      <c r="P923" s="83" t="str">
        <f t="shared" si="140"/>
        <v/>
      </c>
      <c r="Q923" s="92">
        <v>2025</v>
      </c>
      <c r="R923" s="93" t="str">
        <f t="shared" si="141"/>
        <v>Não</v>
      </c>
      <c r="S923" s="94">
        <f t="shared" si="142"/>
        <v>0</v>
      </c>
      <c r="T923" s="95">
        <f t="shared" si="143"/>
        <v>0</v>
      </c>
      <c r="U923" s="96"/>
    </row>
    <row r="924" spans="1:21" s="58" customFormat="1" ht="37.5" customHeight="1" x14ac:dyDescent="0.35">
      <c r="A924" s="78" t="s">
        <v>557</v>
      </c>
      <c r="B924" s="3" t="s">
        <v>569</v>
      </c>
      <c r="C924" s="20">
        <v>2018986665</v>
      </c>
      <c r="D924" s="49" t="s">
        <v>591</v>
      </c>
      <c r="E924" s="22"/>
      <c r="F924" s="2" t="str">
        <f t="shared" si="138"/>
        <v>P62-PPGM-PAR-2018986665-SS-161/2025</v>
      </c>
      <c r="G924" s="98" t="s">
        <v>777</v>
      </c>
      <c r="H924" s="80" t="s">
        <v>778</v>
      </c>
      <c r="I924" s="23">
        <v>14.08</v>
      </c>
      <c r="J924" s="81">
        <f t="shared" si="139"/>
        <v>1.4080000000000001E-2</v>
      </c>
      <c r="K924" s="82">
        <v>0</v>
      </c>
      <c r="L924" s="82" t="s">
        <v>779</v>
      </c>
      <c r="M924" s="14">
        <v>45828</v>
      </c>
      <c r="N924" s="83">
        <v>25</v>
      </c>
      <c r="O924" s="15"/>
      <c r="P924" s="83" t="str">
        <f t="shared" si="140"/>
        <v/>
      </c>
      <c r="Q924" s="83">
        <v>2025</v>
      </c>
      <c r="R924" s="39" t="str">
        <f t="shared" si="141"/>
        <v>Não</v>
      </c>
      <c r="S924" s="84">
        <f t="shared" si="142"/>
        <v>0</v>
      </c>
      <c r="T924" s="85">
        <f t="shared" si="143"/>
        <v>0</v>
      </c>
      <c r="U924" s="86"/>
    </row>
    <row r="925" spans="1:21" s="58" customFormat="1" ht="37.5" customHeight="1" x14ac:dyDescent="0.35">
      <c r="A925" s="78" t="s">
        <v>557</v>
      </c>
      <c r="B925" s="3" t="s">
        <v>569</v>
      </c>
      <c r="C925" s="20">
        <v>2019633288</v>
      </c>
      <c r="D925" s="49" t="s">
        <v>593</v>
      </c>
      <c r="E925" s="22"/>
      <c r="F925" s="2" t="str">
        <f t="shared" si="138"/>
        <v>P62-PPGM-PAR-2019633288-SS-173/2025</v>
      </c>
      <c r="G925" s="98" t="s">
        <v>777</v>
      </c>
      <c r="H925" s="80" t="s">
        <v>778</v>
      </c>
      <c r="I925" s="23">
        <v>2.72</v>
      </c>
      <c r="J925" s="81">
        <f t="shared" si="139"/>
        <v>2.7200000000000002E-3</v>
      </c>
      <c r="K925" s="82">
        <v>0</v>
      </c>
      <c r="L925" s="91" t="s">
        <v>779</v>
      </c>
      <c r="M925" s="14">
        <v>45828</v>
      </c>
      <c r="N925" s="83">
        <v>25</v>
      </c>
      <c r="O925" s="15"/>
      <c r="P925" s="83" t="str">
        <f t="shared" si="140"/>
        <v/>
      </c>
      <c r="Q925" s="83">
        <v>2025</v>
      </c>
      <c r="R925" s="39" t="str">
        <f t="shared" si="141"/>
        <v>Não</v>
      </c>
      <c r="S925" s="84">
        <f t="shared" si="142"/>
        <v>0</v>
      </c>
      <c r="T925" s="85">
        <f t="shared" si="143"/>
        <v>0</v>
      </c>
      <c r="U925" s="86"/>
    </row>
    <row r="926" spans="1:21" s="58" customFormat="1" ht="37.5" customHeight="1" x14ac:dyDescent="0.35">
      <c r="A926" s="78" t="s">
        <v>557</v>
      </c>
      <c r="B926" s="3" t="s">
        <v>569</v>
      </c>
      <c r="C926" s="20">
        <v>2028208601</v>
      </c>
      <c r="D926" s="49" t="s">
        <v>596</v>
      </c>
      <c r="E926" s="22"/>
      <c r="F926" s="87" t="str">
        <f t="shared" si="138"/>
        <v>P62-PPGM-PAR-2028208601-SS-201/2025</v>
      </c>
      <c r="G926" s="97" t="s">
        <v>777</v>
      </c>
      <c r="H926" s="89" t="s">
        <v>778</v>
      </c>
      <c r="I926" s="23">
        <v>39.872999999999998</v>
      </c>
      <c r="J926" s="90">
        <f t="shared" si="139"/>
        <v>3.9872999999999999E-2</v>
      </c>
      <c r="K926" s="91">
        <v>0</v>
      </c>
      <c r="L926" s="82" t="s">
        <v>779</v>
      </c>
      <c r="M926" s="14">
        <v>45828</v>
      </c>
      <c r="N926" s="83">
        <v>25</v>
      </c>
      <c r="O926" s="15"/>
      <c r="P926" s="83" t="str">
        <f t="shared" si="140"/>
        <v/>
      </c>
      <c r="Q926" s="92">
        <v>2025</v>
      </c>
      <c r="R926" s="93" t="str">
        <f t="shared" si="141"/>
        <v>Não</v>
      </c>
      <c r="S926" s="94">
        <f t="shared" si="142"/>
        <v>0</v>
      </c>
      <c r="T926" s="95">
        <f t="shared" si="143"/>
        <v>0</v>
      </c>
      <c r="U926" s="96"/>
    </row>
    <row r="927" spans="1:21" s="58" customFormat="1" ht="37.5" customHeight="1" x14ac:dyDescent="0.35">
      <c r="A927" s="78" t="s">
        <v>557</v>
      </c>
      <c r="B927" s="3" t="s">
        <v>569</v>
      </c>
      <c r="C927" s="20">
        <v>2024236436</v>
      </c>
      <c r="D927" s="49" t="s">
        <v>599</v>
      </c>
      <c r="E927" s="22" t="s">
        <v>600</v>
      </c>
      <c r="F927" s="2" t="str">
        <f t="shared" si="138"/>
        <v>P62-PPGM-PAR-2024236436-SS-206/2025</v>
      </c>
      <c r="G927" s="98" t="s">
        <v>777</v>
      </c>
      <c r="H927" s="80" t="s">
        <v>778</v>
      </c>
      <c r="I927" s="23">
        <v>2.72</v>
      </c>
      <c r="J927" s="81">
        <f t="shared" si="139"/>
        <v>2.7200000000000002E-3</v>
      </c>
      <c r="K927" s="82">
        <v>0</v>
      </c>
      <c r="L927" s="113" t="s">
        <v>779</v>
      </c>
      <c r="M927" s="25">
        <v>45828</v>
      </c>
      <c r="N927" s="83">
        <v>25</v>
      </c>
      <c r="O927" s="15"/>
      <c r="P927" s="83" t="str">
        <f t="shared" si="140"/>
        <v/>
      </c>
      <c r="Q927" s="83">
        <v>2025</v>
      </c>
      <c r="R927" s="39" t="str">
        <f t="shared" si="141"/>
        <v>Não</v>
      </c>
      <c r="S927" s="84">
        <f t="shared" si="142"/>
        <v>0</v>
      </c>
      <c r="T927" s="85">
        <f t="shared" si="143"/>
        <v>0</v>
      </c>
      <c r="U927" s="86"/>
    </row>
    <row r="928" spans="1:21" s="58" customFormat="1" ht="37.5" customHeight="1" x14ac:dyDescent="0.35">
      <c r="A928" s="78" t="s">
        <v>557</v>
      </c>
      <c r="B928" s="3" t="s">
        <v>569</v>
      </c>
      <c r="C928" s="20">
        <v>2024236436</v>
      </c>
      <c r="D928" s="49" t="s">
        <v>599</v>
      </c>
      <c r="E928" s="22" t="s">
        <v>603</v>
      </c>
      <c r="F928" s="2" t="str">
        <f t="shared" si="138"/>
        <v>P62-PPGM-PAR-2024236436-SS-206/2025</v>
      </c>
      <c r="G928" s="98" t="s">
        <v>777</v>
      </c>
      <c r="H928" s="80" t="s">
        <v>778</v>
      </c>
      <c r="I928" s="23">
        <v>9.6999999999999993</v>
      </c>
      <c r="J928" s="81">
        <f t="shared" si="139"/>
        <v>9.6999999999999986E-3</v>
      </c>
      <c r="K928" s="82">
        <v>0</v>
      </c>
      <c r="L928" s="82" t="s">
        <v>779</v>
      </c>
      <c r="M928" s="25">
        <v>45828</v>
      </c>
      <c r="N928" s="83">
        <v>25</v>
      </c>
      <c r="O928" s="15"/>
      <c r="P928" s="83" t="str">
        <f t="shared" si="140"/>
        <v/>
      </c>
      <c r="Q928" s="83">
        <v>2025</v>
      </c>
      <c r="R928" s="39" t="str">
        <f t="shared" si="141"/>
        <v>Não</v>
      </c>
      <c r="S928" s="84">
        <f t="shared" si="142"/>
        <v>0</v>
      </c>
      <c r="T928" s="85">
        <f t="shared" si="143"/>
        <v>0</v>
      </c>
      <c r="U928" s="86"/>
    </row>
    <row r="929" spans="1:21" s="58" customFormat="1" ht="37.5" customHeight="1" x14ac:dyDescent="0.35">
      <c r="A929" s="78" t="s">
        <v>557</v>
      </c>
      <c r="B929" s="3" t="s">
        <v>569</v>
      </c>
      <c r="C929" s="20">
        <v>2024236436</v>
      </c>
      <c r="D929" s="49" t="s">
        <v>599</v>
      </c>
      <c r="E929" s="22" t="s">
        <v>604</v>
      </c>
      <c r="F929" s="87" t="str">
        <f t="shared" si="138"/>
        <v>P62-PPGM-PAR-2024236436-SS-206/2025</v>
      </c>
      <c r="G929" s="97" t="s">
        <v>777</v>
      </c>
      <c r="H929" s="89" t="s">
        <v>778</v>
      </c>
      <c r="I929" s="23">
        <v>121.11</v>
      </c>
      <c r="J929" s="90">
        <f t="shared" si="139"/>
        <v>0.12111</v>
      </c>
      <c r="K929" s="91">
        <v>0</v>
      </c>
      <c r="L929" s="82" t="s">
        <v>779</v>
      </c>
      <c r="M929" s="14">
        <v>45828</v>
      </c>
      <c r="N929" s="83">
        <v>25</v>
      </c>
      <c r="O929" s="15"/>
      <c r="P929" s="83" t="str">
        <f t="shared" si="140"/>
        <v/>
      </c>
      <c r="Q929" s="92">
        <v>2025</v>
      </c>
      <c r="R929" s="93" t="str">
        <f t="shared" si="141"/>
        <v>Não</v>
      </c>
      <c r="S929" s="94">
        <f t="shared" si="142"/>
        <v>0</v>
      </c>
      <c r="T929" s="95">
        <f t="shared" si="143"/>
        <v>0</v>
      </c>
      <c r="U929" s="96"/>
    </row>
    <row r="930" spans="1:21" s="58" customFormat="1" ht="37.5" customHeight="1" x14ac:dyDescent="0.35">
      <c r="A930" s="78" t="s">
        <v>557</v>
      </c>
      <c r="B930" s="3" t="s">
        <v>569</v>
      </c>
      <c r="C930" s="20">
        <v>2024236444</v>
      </c>
      <c r="D930" s="49" t="s">
        <v>605</v>
      </c>
      <c r="E930" s="22"/>
      <c r="F930" s="2" t="str">
        <f t="shared" si="138"/>
        <v>P62-PPGM-PAR-2024236444-SS-207/2025</v>
      </c>
      <c r="G930" s="98" t="s">
        <v>777</v>
      </c>
      <c r="H930" s="80" t="s">
        <v>778</v>
      </c>
      <c r="I930" s="23">
        <v>182.56</v>
      </c>
      <c r="J930" s="81">
        <f t="shared" si="139"/>
        <v>0.18256</v>
      </c>
      <c r="K930" s="82">
        <v>0</v>
      </c>
      <c r="L930" s="82" t="s">
        <v>779</v>
      </c>
      <c r="M930" s="14">
        <v>45828</v>
      </c>
      <c r="N930" s="83">
        <v>25</v>
      </c>
      <c r="O930" s="15"/>
      <c r="P930" s="83" t="str">
        <f t="shared" si="140"/>
        <v/>
      </c>
      <c r="Q930" s="83">
        <v>2025</v>
      </c>
      <c r="R930" s="39" t="str">
        <f t="shared" si="141"/>
        <v>Não</v>
      </c>
      <c r="S930" s="84">
        <f t="shared" si="142"/>
        <v>0</v>
      </c>
      <c r="T930" s="85">
        <f t="shared" si="143"/>
        <v>0</v>
      </c>
      <c r="U930" s="86"/>
    </row>
    <row r="931" spans="1:21" s="58" customFormat="1" ht="37.5" customHeight="1" x14ac:dyDescent="0.35">
      <c r="A931" s="78" t="s">
        <v>557</v>
      </c>
      <c r="B931" s="3" t="s">
        <v>569</v>
      </c>
      <c r="C931" s="20">
        <v>2023859228</v>
      </c>
      <c r="D931" s="49" t="s">
        <v>607</v>
      </c>
      <c r="E931" s="22" t="s">
        <v>610</v>
      </c>
      <c r="F931" s="87" t="str">
        <f t="shared" si="138"/>
        <v>P62-PPGM-PAR-2023859228-SS-228/2025</v>
      </c>
      <c r="G931" s="97" t="s">
        <v>777</v>
      </c>
      <c r="H931" s="89" t="s">
        <v>778</v>
      </c>
      <c r="I931" s="23">
        <v>6.8</v>
      </c>
      <c r="J931" s="90">
        <f t="shared" si="139"/>
        <v>6.7999999999999996E-3</v>
      </c>
      <c r="K931" s="91">
        <v>0</v>
      </c>
      <c r="L931" s="82" t="s">
        <v>779</v>
      </c>
      <c r="M931" s="25">
        <v>45828</v>
      </c>
      <c r="N931" s="83">
        <v>25</v>
      </c>
      <c r="O931" s="15"/>
      <c r="P931" s="83" t="str">
        <f t="shared" si="140"/>
        <v/>
      </c>
      <c r="Q931" s="92">
        <v>2025</v>
      </c>
      <c r="R931" s="93" t="str">
        <f t="shared" si="141"/>
        <v>Não</v>
      </c>
      <c r="S931" s="94">
        <f t="shared" si="142"/>
        <v>0</v>
      </c>
      <c r="T931" s="95">
        <f t="shared" si="143"/>
        <v>0</v>
      </c>
      <c r="U931" s="96"/>
    </row>
    <row r="932" spans="1:21" s="58" customFormat="1" ht="37.5" customHeight="1" x14ac:dyDescent="0.35">
      <c r="A932" s="78" t="s">
        <v>557</v>
      </c>
      <c r="B932" s="3" t="s">
        <v>569</v>
      </c>
      <c r="C932" s="20">
        <v>2023859228</v>
      </c>
      <c r="D932" s="49" t="s">
        <v>607</v>
      </c>
      <c r="E932" s="22" t="s">
        <v>611</v>
      </c>
      <c r="F932" s="2" t="str">
        <f t="shared" si="138"/>
        <v>P62-PPGM-PAR-2023859228-SS-228/2025</v>
      </c>
      <c r="G932" s="98" t="s">
        <v>777</v>
      </c>
      <c r="H932" s="80" t="s">
        <v>778</v>
      </c>
      <c r="I932" s="23">
        <v>2.72</v>
      </c>
      <c r="J932" s="81">
        <f t="shared" si="139"/>
        <v>2.7200000000000002E-3</v>
      </c>
      <c r="K932" s="82">
        <v>0</v>
      </c>
      <c r="L932" s="82" t="s">
        <v>779</v>
      </c>
      <c r="M932" s="25">
        <v>45828</v>
      </c>
      <c r="N932" s="83">
        <v>25</v>
      </c>
      <c r="O932" s="15"/>
      <c r="P932" s="83" t="str">
        <f t="shared" si="140"/>
        <v/>
      </c>
      <c r="Q932" s="83">
        <v>2025</v>
      </c>
      <c r="R932" s="39" t="str">
        <f t="shared" si="141"/>
        <v>Não</v>
      </c>
      <c r="S932" s="84">
        <f t="shared" si="142"/>
        <v>0</v>
      </c>
      <c r="T932" s="85">
        <f t="shared" si="143"/>
        <v>0</v>
      </c>
      <c r="U932" s="86"/>
    </row>
    <row r="933" spans="1:21" s="58" customFormat="1" ht="37.5" customHeight="1" x14ac:dyDescent="0.35">
      <c r="A933" s="78" t="s">
        <v>557</v>
      </c>
      <c r="B933" s="3" t="s">
        <v>569</v>
      </c>
      <c r="C933" s="20">
        <v>2023859228</v>
      </c>
      <c r="D933" s="49" t="s">
        <v>607</v>
      </c>
      <c r="E933" s="22" t="s">
        <v>612</v>
      </c>
      <c r="F933" s="87" t="str">
        <f t="shared" si="138"/>
        <v>P62-PPGM-PAR-2023859228-SS-228/2025</v>
      </c>
      <c r="G933" s="97" t="s">
        <v>777</v>
      </c>
      <c r="H933" s="89" t="s">
        <v>778</v>
      </c>
      <c r="I933" s="23">
        <v>6.8</v>
      </c>
      <c r="J933" s="90">
        <f t="shared" si="139"/>
        <v>6.7999999999999996E-3</v>
      </c>
      <c r="K933" s="91">
        <v>0</v>
      </c>
      <c r="L933" s="82" t="s">
        <v>779</v>
      </c>
      <c r="M933" s="25">
        <v>45828</v>
      </c>
      <c r="N933" s="83">
        <v>25</v>
      </c>
      <c r="O933" s="15"/>
      <c r="P933" s="83" t="str">
        <f t="shared" si="140"/>
        <v/>
      </c>
      <c r="Q933" s="92">
        <v>2025</v>
      </c>
      <c r="R933" s="93" t="str">
        <f t="shared" si="141"/>
        <v>Não</v>
      </c>
      <c r="S933" s="94">
        <f t="shared" si="142"/>
        <v>0</v>
      </c>
      <c r="T933" s="95">
        <f t="shared" si="143"/>
        <v>0</v>
      </c>
      <c r="U933" s="96"/>
    </row>
    <row r="934" spans="1:21" s="58" customFormat="1" ht="37.5" customHeight="1" x14ac:dyDescent="0.35">
      <c r="A934" s="78" t="s">
        <v>557</v>
      </c>
      <c r="B934" s="3" t="s">
        <v>569</v>
      </c>
      <c r="C934" s="20">
        <v>2023859228</v>
      </c>
      <c r="D934" s="49" t="s">
        <v>607</v>
      </c>
      <c r="E934" s="22" t="s">
        <v>613</v>
      </c>
      <c r="F934" s="2" t="str">
        <f t="shared" si="138"/>
        <v>P62-PPGM-PAR-2023859228-SS-228/2025</v>
      </c>
      <c r="G934" s="98" t="s">
        <v>777</v>
      </c>
      <c r="H934" s="80" t="s">
        <v>778</v>
      </c>
      <c r="I934" s="23">
        <v>6.8</v>
      </c>
      <c r="J934" s="81">
        <f t="shared" si="139"/>
        <v>6.7999999999999996E-3</v>
      </c>
      <c r="K934" s="82">
        <v>0</v>
      </c>
      <c r="L934" s="82" t="s">
        <v>779</v>
      </c>
      <c r="M934" s="25">
        <v>45828</v>
      </c>
      <c r="N934" s="83">
        <v>25</v>
      </c>
      <c r="O934" s="15"/>
      <c r="P934" s="83" t="str">
        <f t="shared" si="140"/>
        <v/>
      </c>
      <c r="Q934" s="83">
        <v>2025</v>
      </c>
      <c r="R934" s="39" t="str">
        <f t="shared" si="141"/>
        <v>Não</v>
      </c>
      <c r="S934" s="84">
        <f t="shared" si="142"/>
        <v>0</v>
      </c>
      <c r="T934" s="85">
        <f t="shared" si="143"/>
        <v>0</v>
      </c>
      <c r="U934" s="86"/>
    </row>
    <row r="935" spans="1:21" s="58" customFormat="1" ht="37.5" customHeight="1" x14ac:dyDescent="0.35">
      <c r="A935" s="78" t="s">
        <v>557</v>
      </c>
      <c r="B935" s="3" t="s">
        <v>569</v>
      </c>
      <c r="C935" s="20">
        <v>2023859228</v>
      </c>
      <c r="D935" s="49" t="s">
        <v>607</v>
      </c>
      <c r="E935" s="22" t="s">
        <v>614</v>
      </c>
      <c r="F935" s="2" t="str">
        <f t="shared" si="138"/>
        <v>P62-PPGM-PAR-2023859228-SS-228/2025</v>
      </c>
      <c r="G935" s="98" t="s">
        <v>777</v>
      </c>
      <c r="H935" s="80" t="s">
        <v>778</v>
      </c>
      <c r="I935" s="23">
        <v>6.8</v>
      </c>
      <c r="J935" s="81">
        <f t="shared" si="139"/>
        <v>6.7999999999999996E-3</v>
      </c>
      <c r="K935" s="82">
        <v>0</v>
      </c>
      <c r="L935" s="82" t="s">
        <v>779</v>
      </c>
      <c r="M935" s="25">
        <v>45828</v>
      </c>
      <c r="N935" s="83">
        <v>25</v>
      </c>
      <c r="O935" s="15"/>
      <c r="P935" s="83" t="str">
        <f t="shared" si="140"/>
        <v/>
      </c>
      <c r="Q935" s="83">
        <v>2025</v>
      </c>
      <c r="R935" s="39" t="str">
        <f t="shared" si="141"/>
        <v>Não</v>
      </c>
      <c r="S935" s="84">
        <f t="shared" si="142"/>
        <v>0</v>
      </c>
      <c r="T935" s="85">
        <f t="shared" si="143"/>
        <v>0</v>
      </c>
      <c r="U935" s="86"/>
    </row>
    <row r="936" spans="1:21" s="58" customFormat="1" ht="37.5" customHeight="1" x14ac:dyDescent="0.35">
      <c r="A936" s="78" t="s">
        <v>557</v>
      </c>
      <c r="B936" s="3" t="s">
        <v>569</v>
      </c>
      <c r="C936" s="20">
        <v>2023859228</v>
      </c>
      <c r="D936" s="49" t="s">
        <v>607</v>
      </c>
      <c r="E936" s="22" t="s">
        <v>615</v>
      </c>
      <c r="F936" s="87" t="str">
        <f t="shared" ref="F936:F999" si="144">CONCATENATE(A936,"-",B936,"-",C936,"-",D936)</f>
        <v>P62-PPGM-PAR-2023859228-SS-228/2025</v>
      </c>
      <c r="G936" s="97" t="s">
        <v>777</v>
      </c>
      <c r="H936" s="89" t="s">
        <v>778</v>
      </c>
      <c r="I936" s="23">
        <v>254.10999999999996</v>
      </c>
      <c r="J936" s="90">
        <f t="shared" si="139"/>
        <v>0.25410999999999995</v>
      </c>
      <c r="K936" s="91">
        <v>0</v>
      </c>
      <c r="L936" s="82" t="s">
        <v>779</v>
      </c>
      <c r="M936" s="14">
        <v>45828</v>
      </c>
      <c r="N936" s="83">
        <v>25</v>
      </c>
      <c r="O936" s="15"/>
      <c r="P936" s="83" t="str">
        <f t="shared" si="140"/>
        <v/>
      </c>
      <c r="Q936" s="92">
        <v>2025</v>
      </c>
      <c r="R936" s="93" t="str">
        <f t="shared" si="141"/>
        <v>Não</v>
      </c>
      <c r="S936" s="94">
        <f t="shared" si="142"/>
        <v>0</v>
      </c>
      <c r="T936" s="95">
        <f t="shared" si="143"/>
        <v>0</v>
      </c>
      <c r="U936" s="96"/>
    </row>
    <row r="937" spans="1:21" s="58" customFormat="1" ht="37.5" customHeight="1" x14ac:dyDescent="0.35">
      <c r="A937" s="78" t="s">
        <v>557</v>
      </c>
      <c r="B937" s="3" t="s">
        <v>83</v>
      </c>
      <c r="C937" s="20">
        <v>2023859228</v>
      </c>
      <c r="D937" s="49" t="s">
        <v>616</v>
      </c>
      <c r="E937" s="22" t="s">
        <v>617</v>
      </c>
      <c r="F937" s="2" t="str">
        <f t="shared" si="144"/>
        <v>P62-PPGM-CAM-2023859228-SS-993/2024</v>
      </c>
      <c r="G937" s="98" t="s">
        <v>777</v>
      </c>
      <c r="H937" s="80" t="s">
        <v>778</v>
      </c>
      <c r="I937" s="23">
        <v>142.43700000000001</v>
      </c>
      <c r="J937" s="81">
        <f t="shared" si="139"/>
        <v>0.14243700000000001</v>
      </c>
      <c r="K937" s="82">
        <v>0</v>
      </c>
      <c r="L937" s="82" t="s">
        <v>779</v>
      </c>
      <c r="M937" s="25">
        <v>45828</v>
      </c>
      <c r="N937" s="83">
        <v>25</v>
      </c>
      <c r="O937" s="15"/>
      <c r="P937" s="83" t="str">
        <f t="shared" si="140"/>
        <v/>
      </c>
      <c r="Q937" s="83">
        <v>2025</v>
      </c>
      <c r="R937" s="39" t="str">
        <f t="shared" si="141"/>
        <v>Não</v>
      </c>
      <c r="S937" s="84">
        <f t="shared" si="142"/>
        <v>0</v>
      </c>
      <c r="T937" s="85">
        <f t="shared" si="143"/>
        <v>0</v>
      </c>
      <c r="U937" s="86"/>
    </row>
    <row r="938" spans="1:21" s="58" customFormat="1" ht="37.5" customHeight="1" x14ac:dyDescent="0.35">
      <c r="A938" s="78" t="s">
        <v>557</v>
      </c>
      <c r="B938" s="3" t="s">
        <v>569</v>
      </c>
      <c r="C938" s="20">
        <v>2023206601</v>
      </c>
      <c r="D938" s="49" t="s">
        <v>626</v>
      </c>
      <c r="E938" s="22" t="s">
        <v>627</v>
      </c>
      <c r="F938" s="2" t="str">
        <f t="shared" si="144"/>
        <v>P62-PPGM-PAR-2023206601-SS-250/2024</v>
      </c>
      <c r="G938" s="98" t="s">
        <v>777</v>
      </c>
      <c r="H938" s="80" t="s">
        <v>778</v>
      </c>
      <c r="I938" s="23">
        <v>17.7</v>
      </c>
      <c r="J938" s="81">
        <f t="shared" si="139"/>
        <v>1.77E-2</v>
      </c>
      <c r="K938" s="82">
        <v>0</v>
      </c>
      <c r="L938" s="82" t="s">
        <v>779</v>
      </c>
      <c r="M938" s="25">
        <v>45828</v>
      </c>
      <c r="N938" s="83">
        <v>25</v>
      </c>
      <c r="O938" s="15"/>
      <c r="P938" s="83" t="str">
        <f t="shared" si="140"/>
        <v/>
      </c>
      <c r="Q938" s="83">
        <v>2025</v>
      </c>
      <c r="R938" s="39" t="str">
        <f t="shared" si="141"/>
        <v>Não</v>
      </c>
      <c r="S938" s="84">
        <f t="shared" si="142"/>
        <v>0</v>
      </c>
      <c r="T938" s="85">
        <f t="shared" si="143"/>
        <v>0</v>
      </c>
      <c r="U938" s="86"/>
    </row>
    <row r="939" spans="1:21" s="58" customFormat="1" ht="37.5" customHeight="1" x14ac:dyDescent="0.35">
      <c r="A939" s="78" t="s">
        <v>557</v>
      </c>
      <c r="B939" s="3" t="s">
        <v>569</v>
      </c>
      <c r="C939" s="20">
        <v>2028524781</v>
      </c>
      <c r="D939" s="49" t="s">
        <v>628</v>
      </c>
      <c r="E939" s="22" t="s">
        <v>629</v>
      </c>
      <c r="F939" s="87" t="str">
        <f t="shared" si="144"/>
        <v>P62-PPGM-PAR-2028524781-SS-260/2025</v>
      </c>
      <c r="G939" s="97" t="s">
        <v>777</v>
      </c>
      <c r="H939" s="89" t="s">
        <v>778</v>
      </c>
      <c r="I939" s="23">
        <v>17.7</v>
      </c>
      <c r="J939" s="90">
        <f t="shared" si="139"/>
        <v>1.77E-2</v>
      </c>
      <c r="K939" s="91">
        <v>0</v>
      </c>
      <c r="L939" s="82" t="s">
        <v>779</v>
      </c>
      <c r="M939" s="25">
        <v>45828</v>
      </c>
      <c r="N939" s="83">
        <v>25</v>
      </c>
      <c r="O939" s="15"/>
      <c r="P939" s="83" t="str">
        <f t="shared" si="140"/>
        <v/>
      </c>
      <c r="Q939" s="92">
        <v>2025</v>
      </c>
      <c r="R939" s="93" t="str">
        <f t="shared" si="141"/>
        <v>Não</v>
      </c>
      <c r="S939" s="94">
        <f t="shared" si="142"/>
        <v>0</v>
      </c>
      <c r="T939" s="95">
        <f t="shared" si="143"/>
        <v>0</v>
      </c>
      <c r="U939" s="96"/>
    </row>
    <row r="940" spans="1:21" s="58" customFormat="1" ht="37.5" customHeight="1" x14ac:dyDescent="0.35">
      <c r="A940" s="78" t="s">
        <v>557</v>
      </c>
      <c r="B940" s="3" t="s">
        <v>569</v>
      </c>
      <c r="C940" s="20">
        <v>2028524781</v>
      </c>
      <c r="D940" s="49" t="s">
        <v>628</v>
      </c>
      <c r="E940" s="22" t="s">
        <v>631</v>
      </c>
      <c r="F940" s="2" t="str">
        <f t="shared" si="144"/>
        <v>P62-PPGM-PAR-2028524781-SS-260/2025</v>
      </c>
      <c r="G940" s="98" t="s">
        <v>777</v>
      </c>
      <c r="H940" s="80" t="s">
        <v>778</v>
      </c>
      <c r="I940" s="23">
        <v>78.66</v>
      </c>
      <c r="J940" s="81">
        <f t="shared" si="139"/>
        <v>7.8659999999999994E-2</v>
      </c>
      <c r="K940" s="82">
        <v>0</v>
      </c>
      <c r="L940" s="82" t="s">
        <v>779</v>
      </c>
      <c r="M940" s="14">
        <v>45828</v>
      </c>
      <c r="N940" s="83">
        <v>25</v>
      </c>
      <c r="O940" s="15"/>
      <c r="P940" s="83" t="str">
        <f t="shared" si="140"/>
        <v/>
      </c>
      <c r="Q940" s="83">
        <v>2025</v>
      </c>
      <c r="R940" s="39" t="str">
        <f t="shared" si="141"/>
        <v>Não</v>
      </c>
      <c r="S940" s="84">
        <f t="shared" si="142"/>
        <v>0</v>
      </c>
      <c r="T940" s="85">
        <f t="shared" si="143"/>
        <v>0</v>
      </c>
      <c r="U940" s="86"/>
    </row>
    <row r="941" spans="1:21" s="58" customFormat="1" ht="37.5" customHeight="1" x14ac:dyDescent="0.35">
      <c r="A941" s="78" t="s">
        <v>557</v>
      </c>
      <c r="B941" s="3" t="s">
        <v>569</v>
      </c>
      <c r="C941" s="20">
        <v>2027078500</v>
      </c>
      <c r="D941" s="49" t="s">
        <v>632</v>
      </c>
      <c r="E941" s="22"/>
      <c r="F941" s="87" t="str">
        <f t="shared" si="144"/>
        <v>P62-PPGM-PAR-2027078500-SS-261/2025</v>
      </c>
      <c r="G941" s="97" t="s">
        <v>777</v>
      </c>
      <c r="H941" s="89" t="s">
        <v>778</v>
      </c>
      <c r="I941" s="23">
        <v>260.72399999999999</v>
      </c>
      <c r="J941" s="90">
        <f t="shared" si="139"/>
        <v>0.26072400000000001</v>
      </c>
      <c r="K941" s="91">
        <v>0</v>
      </c>
      <c r="L941" s="82" t="s">
        <v>779</v>
      </c>
      <c r="M941" s="14">
        <v>45828</v>
      </c>
      <c r="N941" s="83">
        <v>25</v>
      </c>
      <c r="O941" s="15"/>
      <c r="P941" s="83" t="str">
        <f t="shared" si="140"/>
        <v/>
      </c>
      <c r="Q941" s="92">
        <v>2025</v>
      </c>
      <c r="R941" s="93" t="str">
        <f t="shared" si="141"/>
        <v>Não</v>
      </c>
      <c r="S941" s="94">
        <f t="shared" si="142"/>
        <v>0</v>
      </c>
      <c r="T941" s="95">
        <f t="shared" si="143"/>
        <v>0</v>
      </c>
      <c r="U941" s="96"/>
    </row>
    <row r="942" spans="1:21" s="58" customFormat="1" ht="37.5" customHeight="1" x14ac:dyDescent="0.35">
      <c r="A942" s="78" t="s">
        <v>557</v>
      </c>
      <c r="B942" s="3" t="s">
        <v>569</v>
      </c>
      <c r="C942" s="20">
        <v>2027078500</v>
      </c>
      <c r="D942" s="49" t="s">
        <v>633</v>
      </c>
      <c r="E942" s="22" t="s">
        <v>634</v>
      </c>
      <c r="F942" s="2" t="str">
        <f t="shared" si="144"/>
        <v>P62-PPGM-PAR-2027078500-SS-299/2024</v>
      </c>
      <c r="G942" s="98" t="s">
        <v>777</v>
      </c>
      <c r="H942" s="80" t="s">
        <v>778</v>
      </c>
      <c r="I942" s="23">
        <v>49.16</v>
      </c>
      <c r="J942" s="81">
        <f t="shared" si="139"/>
        <v>4.9159999999999995E-2</v>
      </c>
      <c r="K942" s="82">
        <v>0</v>
      </c>
      <c r="L942" s="82" t="s">
        <v>779</v>
      </c>
      <c r="M942" s="25">
        <v>45828</v>
      </c>
      <c r="N942" s="83">
        <v>25</v>
      </c>
      <c r="O942" s="15"/>
      <c r="P942" s="83" t="str">
        <f t="shared" si="140"/>
        <v/>
      </c>
      <c r="Q942" s="83">
        <v>2025</v>
      </c>
      <c r="R942" s="39" t="str">
        <f t="shared" si="141"/>
        <v>Não</v>
      </c>
      <c r="S942" s="84">
        <f t="shared" si="142"/>
        <v>0</v>
      </c>
      <c r="T942" s="85">
        <f t="shared" si="143"/>
        <v>0</v>
      </c>
      <c r="U942" s="86"/>
    </row>
    <row r="943" spans="1:21" s="58" customFormat="1" ht="37.5" customHeight="1" x14ac:dyDescent="0.35">
      <c r="A943" s="78" t="s">
        <v>557</v>
      </c>
      <c r="B943" s="3" t="s">
        <v>569</v>
      </c>
      <c r="C943" s="20">
        <v>2027697454</v>
      </c>
      <c r="D943" s="49" t="s">
        <v>635</v>
      </c>
      <c r="E943" s="22" t="s">
        <v>636</v>
      </c>
      <c r="F943" s="87" t="str">
        <f t="shared" si="144"/>
        <v>P62-PPGM-PAR-2027697454-SS-278/2025</v>
      </c>
      <c r="G943" s="97" t="s">
        <v>777</v>
      </c>
      <c r="H943" s="89" t="s">
        <v>778</v>
      </c>
      <c r="I943" s="23">
        <v>64.5</v>
      </c>
      <c r="J943" s="90">
        <f t="shared" si="139"/>
        <v>6.4500000000000002E-2</v>
      </c>
      <c r="K943" s="91">
        <v>0</v>
      </c>
      <c r="L943" s="82" t="s">
        <v>779</v>
      </c>
      <c r="M943" s="14">
        <v>45828</v>
      </c>
      <c r="N943" s="83">
        <v>25</v>
      </c>
      <c r="O943" s="15"/>
      <c r="P943" s="83" t="str">
        <f t="shared" si="140"/>
        <v/>
      </c>
      <c r="Q943" s="92">
        <v>2025</v>
      </c>
      <c r="R943" s="93" t="str">
        <f t="shared" si="141"/>
        <v>Não</v>
      </c>
      <c r="S943" s="94">
        <f t="shared" si="142"/>
        <v>0</v>
      </c>
      <c r="T943" s="95">
        <f t="shared" si="143"/>
        <v>0</v>
      </c>
      <c r="U943" s="96"/>
    </row>
    <row r="944" spans="1:21" s="58" customFormat="1" ht="37.5" customHeight="1" x14ac:dyDescent="0.35">
      <c r="A944" s="78" t="s">
        <v>557</v>
      </c>
      <c r="B944" s="3" t="s">
        <v>569</v>
      </c>
      <c r="C944" s="20">
        <v>2027742441</v>
      </c>
      <c r="D944" s="49" t="s">
        <v>637</v>
      </c>
      <c r="E944" s="22"/>
      <c r="F944" s="2" t="str">
        <f t="shared" si="144"/>
        <v>P62-PPGM-PAR-2027742441-SS-309/2025</v>
      </c>
      <c r="G944" s="98" t="s">
        <v>777</v>
      </c>
      <c r="H944" s="80" t="s">
        <v>778</v>
      </c>
      <c r="I944" s="23">
        <v>27.84</v>
      </c>
      <c r="J944" s="81">
        <f t="shared" si="139"/>
        <v>2.784E-2</v>
      </c>
      <c r="K944" s="82">
        <v>0</v>
      </c>
      <c r="L944" s="82" t="s">
        <v>779</v>
      </c>
      <c r="M944" s="14">
        <v>45828</v>
      </c>
      <c r="N944" s="83">
        <v>25</v>
      </c>
      <c r="O944" s="15"/>
      <c r="P944" s="83" t="str">
        <f t="shared" si="140"/>
        <v/>
      </c>
      <c r="Q944" s="83">
        <v>2025</v>
      </c>
      <c r="R944" s="39" t="str">
        <f t="shared" si="141"/>
        <v>Não</v>
      </c>
      <c r="S944" s="84">
        <f t="shared" si="142"/>
        <v>0</v>
      </c>
      <c r="T944" s="85">
        <f t="shared" si="143"/>
        <v>0</v>
      </c>
      <c r="U944" s="86"/>
    </row>
    <row r="945" spans="1:21" s="58" customFormat="1" ht="37.5" customHeight="1" x14ac:dyDescent="0.35">
      <c r="A945" s="78" t="s">
        <v>557</v>
      </c>
      <c r="B945" s="3" t="s">
        <v>569</v>
      </c>
      <c r="C945" s="20">
        <v>2027715567</v>
      </c>
      <c r="D945" s="49" t="s">
        <v>654</v>
      </c>
      <c r="E945" s="22"/>
      <c r="F945" s="2" t="str">
        <f t="shared" si="144"/>
        <v>P62-PPGM-PAR-2027715567-SS-333/2025</v>
      </c>
      <c r="G945" s="98" t="s">
        <v>777</v>
      </c>
      <c r="H945" s="80" t="s">
        <v>778</v>
      </c>
      <c r="I945" s="23">
        <v>156.06899999999999</v>
      </c>
      <c r="J945" s="81">
        <f t="shared" si="139"/>
        <v>0.15606899999999999</v>
      </c>
      <c r="K945" s="82">
        <v>0</v>
      </c>
      <c r="L945" s="82" t="s">
        <v>779</v>
      </c>
      <c r="M945" s="14">
        <v>45828</v>
      </c>
      <c r="N945" s="83">
        <v>25</v>
      </c>
      <c r="O945" s="15"/>
      <c r="P945" s="83" t="str">
        <f t="shared" si="140"/>
        <v/>
      </c>
      <c r="Q945" s="83">
        <v>2025</v>
      </c>
      <c r="R945" s="39" t="str">
        <f t="shared" si="141"/>
        <v>Não</v>
      </c>
      <c r="S945" s="84">
        <f t="shared" si="142"/>
        <v>0</v>
      </c>
      <c r="T945" s="85">
        <f t="shared" si="143"/>
        <v>0</v>
      </c>
      <c r="U945" s="86"/>
    </row>
    <row r="946" spans="1:21" s="58" customFormat="1" ht="37.5" customHeight="1" x14ac:dyDescent="0.35">
      <c r="A946" s="78" t="s">
        <v>557</v>
      </c>
      <c r="B946" s="3" t="s">
        <v>569</v>
      </c>
      <c r="C946" s="20">
        <v>2027104450</v>
      </c>
      <c r="D946" s="49" t="s">
        <v>656</v>
      </c>
      <c r="E946" s="22"/>
      <c r="F946" s="87" t="str">
        <f t="shared" si="144"/>
        <v>P62-PPGM-PAR-2027104450-SS-334/2025</v>
      </c>
      <c r="G946" s="97" t="s">
        <v>777</v>
      </c>
      <c r="H946" s="89" t="s">
        <v>778</v>
      </c>
      <c r="I946" s="23">
        <v>32.54</v>
      </c>
      <c r="J946" s="90">
        <f t="shared" si="139"/>
        <v>3.2539999999999999E-2</v>
      </c>
      <c r="K946" s="91">
        <v>0</v>
      </c>
      <c r="L946" s="82" t="s">
        <v>779</v>
      </c>
      <c r="M946" s="14">
        <v>45828</v>
      </c>
      <c r="N946" s="83">
        <v>25</v>
      </c>
      <c r="O946" s="15"/>
      <c r="P946" s="83" t="str">
        <f t="shared" si="140"/>
        <v/>
      </c>
      <c r="Q946" s="92">
        <v>2025</v>
      </c>
      <c r="R946" s="93" t="str">
        <f t="shared" si="141"/>
        <v>Não</v>
      </c>
      <c r="S946" s="94">
        <f t="shared" si="142"/>
        <v>0</v>
      </c>
      <c r="T946" s="95">
        <f t="shared" si="143"/>
        <v>0</v>
      </c>
      <c r="U946" s="96"/>
    </row>
    <row r="947" spans="1:21" s="58" customFormat="1" ht="37.5" customHeight="1" x14ac:dyDescent="0.35">
      <c r="A947" s="78" t="s">
        <v>557</v>
      </c>
      <c r="B947" s="3" t="s">
        <v>569</v>
      </c>
      <c r="C947" s="20">
        <v>2027104450</v>
      </c>
      <c r="D947" s="49" t="s">
        <v>657</v>
      </c>
      <c r="E947" s="22" t="s">
        <v>658</v>
      </c>
      <c r="F947" s="2" t="str">
        <f t="shared" si="144"/>
        <v>P62-PPGM-PAR-2027104450-SS-465/2024</v>
      </c>
      <c r="G947" s="98" t="s">
        <v>777</v>
      </c>
      <c r="H947" s="80" t="s">
        <v>778</v>
      </c>
      <c r="I947" s="23">
        <v>2.72</v>
      </c>
      <c r="J947" s="81">
        <f t="shared" si="139"/>
        <v>2.7200000000000002E-3</v>
      </c>
      <c r="K947" s="82">
        <v>0</v>
      </c>
      <c r="L947" s="82" t="s">
        <v>779</v>
      </c>
      <c r="M947" s="25">
        <v>45828</v>
      </c>
      <c r="N947" s="83">
        <v>25</v>
      </c>
      <c r="O947" s="15"/>
      <c r="P947" s="83" t="str">
        <f t="shared" si="140"/>
        <v/>
      </c>
      <c r="Q947" s="83">
        <v>2025</v>
      </c>
      <c r="R947" s="39" t="str">
        <f t="shared" si="141"/>
        <v>Não</v>
      </c>
      <c r="S947" s="84">
        <f t="shared" si="142"/>
        <v>0</v>
      </c>
      <c r="T947" s="85">
        <f t="shared" si="143"/>
        <v>0</v>
      </c>
      <c r="U947" s="86"/>
    </row>
    <row r="948" spans="1:21" s="58" customFormat="1" ht="37.5" customHeight="1" x14ac:dyDescent="0.35">
      <c r="A948" s="78" t="s">
        <v>557</v>
      </c>
      <c r="B948" s="3" t="s">
        <v>569</v>
      </c>
      <c r="C948" s="20">
        <v>2027979433</v>
      </c>
      <c r="D948" s="49" t="s">
        <v>660</v>
      </c>
      <c r="E948" s="22" t="s">
        <v>661</v>
      </c>
      <c r="F948" s="2" t="str">
        <f t="shared" si="144"/>
        <v>P62-PPGM-PAR-2027979433-SS-348/2025</v>
      </c>
      <c r="G948" s="98" t="s">
        <v>777</v>
      </c>
      <c r="H948" s="80" t="s">
        <v>778</v>
      </c>
      <c r="I948" s="23">
        <v>1.6</v>
      </c>
      <c r="J948" s="81">
        <f t="shared" si="139"/>
        <v>1.6000000000000001E-3</v>
      </c>
      <c r="K948" s="82">
        <v>0</v>
      </c>
      <c r="L948" s="82" t="s">
        <v>779</v>
      </c>
      <c r="M948" s="14">
        <v>45828</v>
      </c>
      <c r="N948" s="83">
        <v>25</v>
      </c>
      <c r="O948" s="15"/>
      <c r="P948" s="83" t="str">
        <f t="shared" si="140"/>
        <v/>
      </c>
      <c r="Q948" s="83">
        <v>2025</v>
      </c>
      <c r="R948" s="39" t="str">
        <f t="shared" si="141"/>
        <v>Não</v>
      </c>
      <c r="S948" s="84">
        <f t="shared" si="142"/>
        <v>0</v>
      </c>
      <c r="T948" s="85">
        <f t="shared" si="143"/>
        <v>0</v>
      </c>
      <c r="U948" s="86"/>
    </row>
    <row r="949" spans="1:21" s="58" customFormat="1" ht="37.5" customHeight="1" x14ac:dyDescent="0.35">
      <c r="A949" s="78" t="s">
        <v>557</v>
      </c>
      <c r="B949" s="3" t="s">
        <v>569</v>
      </c>
      <c r="C949" s="20">
        <v>2027979433</v>
      </c>
      <c r="D949" s="49" t="s">
        <v>662</v>
      </c>
      <c r="E949" s="22" t="s">
        <v>663</v>
      </c>
      <c r="F949" s="87" t="str">
        <f t="shared" si="144"/>
        <v>P62-PPGM-PAR-2027979433-SS-448/2024</v>
      </c>
      <c r="G949" s="97" t="s">
        <v>777</v>
      </c>
      <c r="H949" s="89" t="s">
        <v>778</v>
      </c>
      <c r="I949" s="23">
        <v>15.798999999999999</v>
      </c>
      <c r="J949" s="90">
        <f t="shared" si="139"/>
        <v>1.5799000000000001E-2</v>
      </c>
      <c r="K949" s="91">
        <v>0</v>
      </c>
      <c r="L949" s="82" t="s">
        <v>779</v>
      </c>
      <c r="M949" s="25">
        <v>45828</v>
      </c>
      <c r="N949" s="83">
        <v>25</v>
      </c>
      <c r="O949" s="15">
        <v>45812</v>
      </c>
      <c r="P949" s="83">
        <f t="shared" si="140"/>
        <v>23</v>
      </c>
      <c r="Q949" s="92">
        <v>2025</v>
      </c>
      <c r="R949" s="93" t="str">
        <f t="shared" si="141"/>
        <v>Sim</v>
      </c>
      <c r="S949" s="94">
        <f t="shared" si="142"/>
        <v>1.5799000000000001E-2</v>
      </c>
      <c r="T949" s="95">
        <f t="shared" si="143"/>
        <v>0</v>
      </c>
      <c r="U949" s="96" t="s">
        <v>776</v>
      </c>
    </row>
    <row r="950" spans="1:21" s="58" customFormat="1" ht="37.5" customHeight="1" x14ac:dyDescent="0.35">
      <c r="A950" s="78" t="s">
        <v>557</v>
      </c>
      <c r="B950" s="3" t="s">
        <v>569</v>
      </c>
      <c r="C950" s="20">
        <v>2023942759</v>
      </c>
      <c r="D950" s="49" t="s">
        <v>664</v>
      </c>
      <c r="E950" s="22" t="s">
        <v>665</v>
      </c>
      <c r="F950" s="2" t="str">
        <f t="shared" si="144"/>
        <v>P62-PPGM-PAR-2023942759-SS-350/2025</v>
      </c>
      <c r="G950" s="98" t="s">
        <v>777</v>
      </c>
      <c r="H950" s="80" t="s">
        <v>778</v>
      </c>
      <c r="I950" s="23">
        <v>72.06</v>
      </c>
      <c r="J950" s="81">
        <f t="shared" si="139"/>
        <v>7.2059999999999999E-2</v>
      </c>
      <c r="K950" s="82">
        <v>0</v>
      </c>
      <c r="L950" s="82" t="s">
        <v>779</v>
      </c>
      <c r="M950" s="14">
        <v>45828</v>
      </c>
      <c r="N950" s="83">
        <v>25</v>
      </c>
      <c r="O950" s="15"/>
      <c r="P950" s="83" t="str">
        <f t="shared" si="140"/>
        <v/>
      </c>
      <c r="Q950" s="83">
        <v>2025</v>
      </c>
      <c r="R950" s="39" t="str">
        <f t="shared" si="141"/>
        <v>Não</v>
      </c>
      <c r="S950" s="84">
        <f t="shared" si="142"/>
        <v>0</v>
      </c>
      <c r="T950" s="85">
        <f t="shared" si="143"/>
        <v>0</v>
      </c>
      <c r="U950" s="86"/>
    </row>
    <row r="951" spans="1:21" s="58" customFormat="1" ht="37.5" customHeight="1" x14ac:dyDescent="0.35">
      <c r="A951" s="78" t="s">
        <v>557</v>
      </c>
      <c r="B951" s="3" t="s">
        <v>569</v>
      </c>
      <c r="C951" s="20">
        <v>2024420345</v>
      </c>
      <c r="D951" s="49" t="s">
        <v>667</v>
      </c>
      <c r="E951" s="22" t="s">
        <v>668</v>
      </c>
      <c r="F951" s="87" t="str">
        <f t="shared" si="144"/>
        <v>P62-PPGM-PAR-2024420345-SS-351/2025</v>
      </c>
      <c r="G951" s="97" t="s">
        <v>777</v>
      </c>
      <c r="H951" s="89" t="s">
        <v>778</v>
      </c>
      <c r="I951" s="23">
        <v>104.2</v>
      </c>
      <c r="J951" s="90">
        <f t="shared" si="139"/>
        <v>0.1042</v>
      </c>
      <c r="K951" s="91">
        <v>0</v>
      </c>
      <c r="L951" s="82" t="s">
        <v>779</v>
      </c>
      <c r="M951" s="14">
        <v>45828</v>
      </c>
      <c r="N951" s="83">
        <v>25</v>
      </c>
      <c r="O951" s="15"/>
      <c r="P951" s="83" t="str">
        <f t="shared" si="140"/>
        <v/>
      </c>
      <c r="Q951" s="92">
        <v>2025</v>
      </c>
      <c r="R951" s="93" t="str">
        <f t="shared" si="141"/>
        <v>Não</v>
      </c>
      <c r="S951" s="94">
        <f t="shared" si="142"/>
        <v>0</v>
      </c>
      <c r="T951" s="95">
        <f t="shared" si="143"/>
        <v>0</v>
      </c>
      <c r="U951" s="96"/>
    </row>
    <row r="952" spans="1:21" s="58" customFormat="1" ht="37.5" customHeight="1" x14ac:dyDescent="0.35">
      <c r="A952" s="78" t="s">
        <v>557</v>
      </c>
      <c r="B952" s="3" t="s">
        <v>569</v>
      </c>
      <c r="C952" s="20">
        <v>2027715567</v>
      </c>
      <c r="D952" s="49" t="s">
        <v>669</v>
      </c>
      <c r="E952" s="22"/>
      <c r="F952" s="2" t="str">
        <f t="shared" si="144"/>
        <v>P62-PPGM-PAR-2027715567-SS-352/2025</v>
      </c>
      <c r="G952" s="98" t="s">
        <v>777</v>
      </c>
      <c r="H952" s="80" t="s">
        <v>778</v>
      </c>
      <c r="I952" s="23">
        <v>342.66899999999998</v>
      </c>
      <c r="J952" s="81">
        <f t="shared" si="139"/>
        <v>0.342669</v>
      </c>
      <c r="K952" s="82">
        <v>0</v>
      </c>
      <c r="L952" s="82" t="s">
        <v>779</v>
      </c>
      <c r="M952" s="14">
        <v>45828</v>
      </c>
      <c r="N952" s="83">
        <v>25</v>
      </c>
      <c r="O952" s="15"/>
      <c r="P952" s="83" t="str">
        <f t="shared" si="140"/>
        <v/>
      </c>
      <c r="Q952" s="83">
        <v>2025</v>
      </c>
      <c r="R952" s="39" t="str">
        <f t="shared" si="141"/>
        <v>Não</v>
      </c>
      <c r="S952" s="84">
        <f t="shared" si="142"/>
        <v>0</v>
      </c>
      <c r="T952" s="85">
        <f t="shared" si="143"/>
        <v>0</v>
      </c>
      <c r="U952" s="86"/>
    </row>
    <row r="953" spans="1:21" s="58" customFormat="1" ht="37.5" customHeight="1" x14ac:dyDescent="0.35">
      <c r="A953" s="78" t="s">
        <v>557</v>
      </c>
      <c r="B953" s="3" t="s">
        <v>569</v>
      </c>
      <c r="C953" s="20">
        <v>2028684064</v>
      </c>
      <c r="D953" s="49" t="s">
        <v>671</v>
      </c>
      <c r="E953" s="22" t="s">
        <v>672</v>
      </c>
      <c r="F953" s="87" t="str">
        <f t="shared" si="144"/>
        <v>P62-PPGM-PAR-2028684064-SS-354/2025</v>
      </c>
      <c r="G953" s="97" t="s">
        <v>777</v>
      </c>
      <c r="H953" s="89" t="s">
        <v>778</v>
      </c>
      <c r="I953" s="23">
        <v>370.22500000000002</v>
      </c>
      <c r="J953" s="90">
        <f t="shared" si="139"/>
        <v>0.37022500000000003</v>
      </c>
      <c r="K953" s="91">
        <v>0</v>
      </c>
      <c r="L953" s="82" t="s">
        <v>779</v>
      </c>
      <c r="M953" s="14">
        <v>45828</v>
      </c>
      <c r="N953" s="83">
        <v>25</v>
      </c>
      <c r="O953" s="15"/>
      <c r="P953" s="83" t="str">
        <f t="shared" si="140"/>
        <v/>
      </c>
      <c r="Q953" s="92">
        <v>2025</v>
      </c>
      <c r="R953" s="93" t="str">
        <f t="shared" si="141"/>
        <v>Não</v>
      </c>
      <c r="S953" s="94">
        <f t="shared" si="142"/>
        <v>0</v>
      </c>
      <c r="T953" s="95">
        <f t="shared" si="143"/>
        <v>0</v>
      </c>
      <c r="U953" s="96"/>
    </row>
    <row r="954" spans="1:21" s="58" customFormat="1" ht="37.5" customHeight="1" x14ac:dyDescent="0.35">
      <c r="A954" s="78" t="s">
        <v>557</v>
      </c>
      <c r="B954" s="3" t="s">
        <v>569</v>
      </c>
      <c r="C954" s="20">
        <v>2027786853</v>
      </c>
      <c r="D954" s="49" t="s">
        <v>673</v>
      </c>
      <c r="E954" s="22"/>
      <c r="F954" s="2" t="str">
        <f t="shared" si="144"/>
        <v>P62-PPGM-PAR-2027786853-SS-365/2025</v>
      </c>
      <c r="G954" s="98" t="s">
        <v>777</v>
      </c>
      <c r="H954" s="80" t="s">
        <v>778</v>
      </c>
      <c r="I954" s="23">
        <v>65.566000000000003</v>
      </c>
      <c r="J954" s="81">
        <f t="shared" si="139"/>
        <v>6.5565999999999999E-2</v>
      </c>
      <c r="K954" s="82">
        <v>0</v>
      </c>
      <c r="L954" s="82" t="s">
        <v>779</v>
      </c>
      <c r="M954" s="14">
        <v>45828</v>
      </c>
      <c r="N954" s="83">
        <v>25</v>
      </c>
      <c r="O954" s="15"/>
      <c r="P954" s="83" t="str">
        <f t="shared" si="140"/>
        <v/>
      </c>
      <c r="Q954" s="83">
        <v>2025</v>
      </c>
      <c r="R954" s="39" t="str">
        <f t="shared" si="141"/>
        <v>Não</v>
      </c>
      <c r="S954" s="84">
        <f t="shared" si="142"/>
        <v>0</v>
      </c>
      <c r="T954" s="85">
        <f t="shared" si="143"/>
        <v>0</v>
      </c>
      <c r="U954" s="86"/>
    </row>
    <row r="955" spans="1:21" s="58" customFormat="1" ht="37.5" customHeight="1" x14ac:dyDescent="0.35">
      <c r="A955" s="78" t="s">
        <v>557</v>
      </c>
      <c r="B955" s="3" t="s">
        <v>569</v>
      </c>
      <c r="C955" s="20">
        <v>2029612433</v>
      </c>
      <c r="D955" s="49" t="s">
        <v>674</v>
      </c>
      <c r="E955" s="22" t="s">
        <v>675</v>
      </c>
      <c r="F955" s="2" t="str">
        <f t="shared" si="144"/>
        <v>P62-PPGM-PAR-2029612433-SS-369/2025</v>
      </c>
      <c r="G955" s="98" t="s">
        <v>777</v>
      </c>
      <c r="H955" s="80" t="s">
        <v>778</v>
      </c>
      <c r="I955" s="23">
        <v>460</v>
      </c>
      <c r="J955" s="81">
        <f t="shared" si="139"/>
        <v>0.46</v>
      </c>
      <c r="K955" s="82">
        <v>0</v>
      </c>
      <c r="L955" s="82" t="s">
        <v>779</v>
      </c>
      <c r="M955" s="14">
        <v>45828</v>
      </c>
      <c r="N955" s="83">
        <v>25</v>
      </c>
      <c r="O955" s="15"/>
      <c r="P955" s="83" t="str">
        <f t="shared" si="140"/>
        <v/>
      </c>
      <c r="Q955" s="83">
        <v>2025</v>
      </c>
      <c r="R955" s="39" t="str">
        <f t="shared" si="141"/>
        <v>Não</v>
      </c>
      <c r="S955" s="84">
        <f t="shared" si="142"/>
        <v>0</v>
      </c>
      <c r="T955" s="85">
        <f t="shared" si="143"/>
        <v>0</v>
      </c>
      <c r="U955" s="86"/>
    </row>
    <row r="956" spans="1:21" s="58" customFormat="1" ht="37.5" customHeight="1" x14ac:dyDescent="0.35">
      <c r="A956" s="78" t="s">
        <v>557</v>
      </c>
      <c r="B956" s="3" t="s">
        <v>569</v>
      </c>
      <c r="C956" s="20">
        <v>2026076078</v>
      </c>
      <c r="D956" s="49" t="s">
        <v>678</v>
      </c>
      <c r="E956" s="22"/>
      <c r="F956" s="87" t="str">
        <f t="shared" si="144"/>
        <v>P62-PPGM-PAR-2026076078-SS-1354/2024</v>
      </c>
      <c r="G956" s="97" t="s">
        <v>777</v>
      </c>
      <c r="H956" s="89" t="s">
        <v>778</v>
      </c>
      <c r="I956" s="23">
        <v>425.78</v>
      </c>
      <c r="J956" s="90">
        <f t="shared" si="139"/>
        <v>0.42577999999999999</v>
      </c>
      <c r="K956" s="91">
        <v>0</v>
      </c>
      <c r="L956" s="82" t="s">
        <v>779</v>
      </c>
      <c r="M956" s="14">
        <v>45828</v>
      </c>
      <c r="N956" s="83">
        <v>25</v>
      </c>
      <c r="O956" s="15"/>
      <c r="P956" s="83" t="str">
        <f t="shared" si="140"/>
        <v/>
      </c>
      <c r="Q956" s="92">
        <v>2025</v>
      </c>
      <c r="R956" s="93" t="str">
        <f t="shared" si="141"/>
        <v>Não</v>
      </c>
      <c r="S956" s="94">
        <f t="shared" si="142"/>
        <v>0</v>
      </c>
      <c r="T956" s="95">
        <f t="shared" si="143"/>
        <v>0</v>
      </c>
      <c r="U956" s="96"/>
    </row>
    <row r="957" spans="1:21" s="58" customFormat="1" ht="37.5" customHeight="1" x14ac:dyDescent="0.35">
      <c r="A957" s="78" t="s">
        <v>557</v>
      </c>
      <c r="B957" s="3" t="s">
        <v>569</v>
      </c>
      <c r="C957" s="20">
        <v>2029625222</v>
      </c>
      <c r="D957" s="49" t="s">
        <v>682</v>
      </c>
      <c r="E957" s="22"/>
      <c r="F957" s="2" t="str">
        <f t="shared" si="144"/>
        <v>P62-PPGM-PAR-2029625222-SS-818/2024</v>
      </c>
      <c r="G957" s="98" t="s">
        <v>777</v>
      </c>
      <c r="H957" s="80" t="s">
        <v>778</v>
      </c>
      <c r="I957" s="23">
        <v>527.89</v>
      </c>
      <c r="J957" s="81">
        <f t="shared" si="139"/>
        <v>0.52788999999999997</v>
      </c>
      <c r="K957" s="82">
        <v>0</v>
      </c>
      <c r="L957" s="82" t="s">
        <v>779</v>
      </c>
      <c r="M957" s="14">
        <v>45828</v>
      </c>
      <c r="N957" s="83">
        <v>25</v>
      </c>
      <c r="O957" s="15"/>
      <c r="P957" s="83" t="str">
        <f t="shared" si="140"/>
        <v/>
      </c>
      <c r="Q957" s="83">
        <v>2025</v>
      </c>
      <c r="R957" s="39" t="str">
        <f t="shared" si="141"/>
        <v>Não</v>
      </c>
      <c r="S957" s="84">
        <f t="shared" si="142"/>
        <v>0</v>
      </c>
      <c r="T957" s="85">
        <f t="shared" si="143"/>
        <v>0</v>
      </c>
      <c r="U957" s="86"/>
    </row>
    <row r="958" spans="1:21" s="58" customFormat="1" ht="37.5" customHeight="1" x14ac:dyDescent="0.35">
      <c r="A958" s="78" t="s">
        <v>557</v>
      </c>
      <c r="B958" s="3" t="s">
        <v>569</v>
      </c>
      <c r="C958" s="20">
        <v>2023209479</v>
      </c>
      <c r="D958" s="49" t="s">
        <v>716</v>
      </c>
      <c r="E958" s="22" t="s">
        <v>627</v>
      </c>
      <c r="F958" s="2" t="str">
        <f t="shared" si="144"/>
        <v>P62-PPGM-PAR-2023209479-SS-630/2025</v>
      </c>
      <c r="G958" s="98" t="s">
        <v>777</v>
      </c>
      <c r="H958" s="80" t="s">
        <v>778</v>
      </c>
      <c r="I958" s="23">
        <v>17.7</v>
      </c>
      <c r="J958" s="81">
        <f t="shared" si="139"/>
        <v>1.77E-2</v>
      </c>
      <c r="K958" s="82">
        <v>0</v>
      </c>
      <c r="L958" s="82" t="s">
        <v>779</v>
      </c>
      <c r="M958" s="24">
        <v>45830</v>
      </c>
      <c r="N958" s="83">
        <v>25</v>
      </c>
      <c r="O958" s="15"/>
      <c r="P958" s="83" t="str">
        <f t="shared" si="140"/>
        <v/>
      </c>
      <c r="Q958" s="83">
        <v>2025</v>
      </c>
      <c r="R958" s="39" t="str">
        <f t="shared" si="141"/>
        <v>Não</v>
      </c>
      <c r="S958" s="84">
        <f t="shared" si="142"/>
        <v>0</v>
      </c>
      <c r="T958" s="85">
        <f t="shared" si="143"/>
        <v>0</v>
      </c>
      <c r="U958" s="86"/>
    </row>
    <row r="959" spans="1:21" s="58" customFormat="1" ht="37.5" customHeight="1" x14ac:dyDescent="0.35">
      <c r="A959" s="78" t="s">
        <v>557</v>
      </c>
      <c r="B959" s="3" t="s">
        <v>83</v>
      </c>
      <c r="C959" s="20">
        <v>2030096731</v>
      </c>
      <c r="D959" s="49" t="s">
        <v>718</v>
      </c>
      <c r="E959" s="22" t="s">
        <v>658</v>
      </c>
      <c r="F959" s="87" t="str">
        <f t="shared" si="144"/>
        <v>P62-PPGM-CAM-2030096731-SS-465/2025</v>
      </c>
      <c r="G959" s="97" t="s">
        <v>777</v>
      </c>
      <c r="H959" s="89" t="s">
        <v>778</v>
      </c>
      <c r="I959" s="23">
        <v>2.72</v>
      </c>
      <c r="J959" s="90">
        <f t="shared" si="139"/>
        <v>2.7200000000000002E-3</v>
      </c>
      <c r="K959" s="91">
        <v>0</v>
      </c>
      <c r="L959" s="82" t="s">
        <v>779</v>
      </c>
      <c r="M959" s="24">
        <v>45830</v>
      </c>
      <c r="N959" s="83">
        <v>25</v>
      </c>
      <c r="O959" s="15"/>
      <c r="P959" s="83" t="str">
        <f t="shared" si="140"/>
        <v/>
      </c>
      <c r="Q959" s="92">
        <v>2025</v>
      </c>
      <c r="R959" s="93" t="str">
        <f t="shared" si="141"/>
        <v>Não</v>
      </c>
      <c r="S959" s="94">
        <f t="shared" si="142"/>
        <v>0</v>
      </c>
      <c r="T959" s="95">
        <f t="shared" si="143"/>
        <v>0</v>
      </c>
      <c r="U959" s="96"/>
    </row>
    <row r="960" spans="1:21" s="58" customFormat="1" ht="37.5" customHeight="1" x14ac:dyDescent="0.35">
      <c r="A960" s="78" t="s">
        <v>557</v>
      </c>
      <c r="B960" s="3" t="s">
        <v>569</v>
      </c>
      <c r="C960" s="20">
        <v>2028936731</v>
      </c>
      <c r="D960" s="49" t="s">
        <v>720</v>
      </c>
      <c r="E960" s="22" t="s">
        <v>721</v>
      </c>
      <c r="F960" s="2" t="str">
        <f t="shared" si="144"/>
        <v>P62-PPGM-PAR-2028936731-SS-506/2025</v>
      </c>
      <c r="G960" s="98" t="s">
        <v>777</v>
      </c>
      <c r="H960" s="80" t="s">
        <v>778</v>
      </c>
      <c r="I960" s="23">
        <v>107.81</v>
      </c>
      <c r="J960" s="81">
        <f t="shared" si="139"/>
        <v>0.10781</v>
      </c>
      <c r="K960" s="82">
        <v>0</v>
      </c>
      <c r="L960" s="82" t="s">
        <v>779</v>
      </c>
      <c r="M960" s="24">
        <v>45830</v>
      </c>
      <c r="N960" s="83">
        <v>25</v>
      </c>
      <c r="O960" s="15"/>
      <c r="P960" s="83" t="str">
        <f t="shared" si="140"/>
        <v/>
      </c>
      <c r="Q960" s="83">
        <v>2025</v>
      </c>
      <c r="R960" s="39" t="str">
        <f t="shared" si="141"/>
        <v>Não</v>
      </c>
      <c r="S960" s="84">
        <f t="shared" si="142"/>
        <v>0</v>
      </c>
      <c r="T960" s="85">
        <f t="shared" si="143"/>
        <v>0</v>
      </c>
      <c r="U960" s="86"/>
    </row>
    <row r="961" spans="1:21" s="58" customFormat="1" ht="37.5" customHeight="1" x14ac:dyDescent="0.35">
      <c r="A961" s="78" t="s">
        <v>557</v>
      </c>
      <c r="B961" s="3" t="s">
        <v>569</v>
      </c>
      <c r="C961" s="20">
        <v>2029612109</v>
      </c>
      <c r="D961" s="49" t="s">
        <v>723</v>
      </c>
      <c r="E961" s="22" t="s">
        <v>724</v>
      </c>
      <c r="F961" s="87" t="str">
        <f t="shared" si="144"/>
        <v>P62-PPGM-PAR-2029612109-SS-1140/2024</v>
      </c>
      <c r="G961" s="97" t="s">
        <v>777</v>
      </c>
      <c r="H961" s="89" t="s">
        <v>778</v>
      </c>
      <c r="I961" s="8">
        <v>45.3</v>
      </c>
      <c r="J961" s="90">
        <f t="shared" si="139"/>
        <v>4.53E-2</v>
      </c>
      <c r="K961" s="91">
        <v>0</v>
      </c>
      <c r="L961" s="82" t="s">
        <v>779</v>
      </c>
      <c r="M961" s="24">
        <v>45830</v>
      </c>
      <c r="N961" s="83">
        <v>25</v>
      </c>
      <c r="O961" s="15"/>
      <c r="P961" s="83" t="str">
        <f t="shared" si="140"/>
        <v/>
      </c>
      <c r="Q961" s="92">
        <v>2025</v>
      </c>
      <c r="R961" s="93" t="str">
        <f t="shared" si="141"/>
        <v>Não</v>
      </c>
      <c r="S961" s="94">
        <f t="shared" si="142"/>
        <v>0</v>
      </c>
      <c r="T961" s="95">
        <f t="shared" si="143"/>
        <v>0</v>
      </c>
      <c r="U961" s="96"/>
    </row>
    <row r="962" spans="1:21" s="58" customFormat="1" ht="37.5" customHeight="1" x14ac:dyDescent="0.35">
      <c r="A962" s="78" t="s">
        <v>557</v>
      </c>
      <c r="B962" s="3" t="s">
        <v>569</v>
      </c>
      <c r="C962" s="20">
        <v>2029612109</v>
      </c>
      <c r="D962" s="49" t="s">
        <v>723</v>
      </c>
      <c r="E962" s="22" t="s">
        <v>726</v>
      </c>
      <c r="F962" s="2" t="str">
        <f t="shared" si="144"/>
        <v>P62-PPGM-PAR-2029612109-SS-1140/2024</v>
      </c>
      <c r="G962" s="98" t="s">
        <v>777</v>
      </c>
      <c r="H962" s="80" t="s">
        <v>778</v>
      </c>
      <c r="I962" s="8">
        <v>117.03</v>
      </c>
      <c r="J962" s="81">
        <f t="shared" si="139"/>
        <v>0.11703</v>
      </c>
      <c r="K962" s="82">
        <v>0</v>
      </c>
      <c r="L962" s="82" t="s">
        <v>779</v>
      </c>
      <c r="M962" s="24">
        <v>45830</v>
      </c>
      <c r="N962" s="83">
        <v>25</v>
      </c>
      <c r="O962" s="15"/>
      <c r="P962" s="83" t="str">
        <f t="shared" si="140"/>
        <v/>
      </c>
      <c r="Q962" s="83">
        <v>2025</v>
      </c>
      <c r="R962" s="39" t="str">
        <f t="shared" si="141"/>
        <v>Não</v>
      </c>
      <c r="S962" s="84">
        <f t="shared" si="142"/>
        <v>0</v>
      </c>
      <c r="T962" s="85">
        <f t="shared" si="143"/>
        <v>0</v>
      </c>
      <c r="U962" s="86"/>
    </row>
    <row r="963" spans="1:21" s="58" customFormat="1" ht="37.5" customHeight="1" x14ac:dyDescent="0.35">
      <c r="A963" s="78" t="s">
        <v>557</v>
      </c>
      <c r="B963" s="3" t="s">
        <v>569</v>
      </c>
      <c r="C963" s="20">
        <v>2027658255</v>
      </c>
      <c r="D963" s="49" t="s">
        <v>727</v>
      </c>
      <c r="E963" s="22" t="s">
        <v>728</v>
      </c>
      <c r="F963" s="87" t="str">
        <f t="shared" si="144"/>
        <v>P62-PPGM-PAR-2027658255-SS-595/2025</v>
      </c>
      <c r="G963" s="97" t="s">
        <v>777</v>
      </c>
      <c r="H963" s="89" t="s">
        <v>778</v>
      </c>
      <c r="I963" s="23">
        <v>22.52</v>
      </c>
      <c r="J963" s="90">
        <f t="shared" si="139"/>
        <v>2.2519999999999998E-2</v>
      </c>
      <c r="K963" s="91">
        <v>0</v>
      </c>
      <c r="L963" s="82" t="s">
        <v>779</v>
      </c>
      <c r="M963" s="24">
        <v>45830</v>
      </c>
      <c r="N963" s="83">
        <v>25</v>
      </c>
      <c r="O963" s="15"/>
      <c r="P963" s="83" t="str">
        <f t="shared" si="140"/>
        <v/>
      </c>
      <c r="Q963" s="92">
        <v>2025</v>
      </c>
      <c r="R963" s="93" t="str">
        <f t="shared" si="141"/>
        <v>Não</v>
      </c>
      <c r="S963" s="94">
        <f t="shared" si="142"/>
        <v>0</v>
      </c>
      <c r="T963" s="95">
        <f t="shared" si="143"/>
        <v>0</v>
      </c>
      <c r="U963" s="96"/>
    </row>
    <row r="964" spans="1:21" s="58" customFormat="1" ht="37.5" customHeight="1" x14ac:dyDescent="0.35">
      <c r="A964" s="78" t="s">
        <v>557</v>
      </c>
      <c r="B964" s="3" t="s">
        <v>569</v>
      </c>
      <c r="C964" s="20">
        <v>2029130426</v>
      </c>
      <c r="D964" s="49" t="s">
        <v>731</v>
      </c>
      <c r="E964" s="22" t="s">
        <v>732</v>
      </c>
      <c r="F964" s="2" t="str">
        <f t="shared" si="144"/>
        <v>P62-PPGM-PAR-2029130426-SS-740/2025</v>
      </c>
      <c r="G964" s="98" t="s">
        <v>777</v>
      </c>
      <c r="H964" s="80" t="s">
        <v>778</v>
      </c>
      <c r="I964" s="23">
        <v>30.01</v>
      </c>
      <c r="J964" s="81">
        <f t="shared" si="139"/>
        <v>3.0010000000000002E-2</v>
      </c>
      <c r="K964" s="82">
        <v>0</v>
      </c>
      <c r="L964" s="82" t="s">
        <v>779</v>
      </c>
      <c r="M964" s="24">
        <v>45830</v>
      </c>
      <c r="N964" s="83">
        <v>25</v>
      </c>
      <c r="O964" s="15"/>
      <c r="P964" s="83" t="str">
        <f t="shared" si="140"/>
        <v/>
      </c>
      <c r="Q964" s="83">
        <v>2025</v>
      </c>
      <c r="R964" s="39" t="str">
        <f t="shared" si="141"/>
        <v>Não</v>
      </c>
      <c r="S964" s="84">
        <f t="shared" si="142"/>
        <v>0</v>
      </c>
      <c r="T964" s="85">
        <f t="shared" si="143"/>
        <v>0</v>
      </c>
      <c r="U964" s="86"/>
    </row>
    <row r="965" spans="1:21" s="58" customFormat="1" ht="37.5" customHeight="1" x14ac:dyDescent="0.35">
      <c r="A965" s="78" t="s">
        <v>557</v>
      </c>
      <c r="B965" s="3" t="s">
        <v>569</v>
      </c>
      <c r="C965" s="20">
        <v>2029130426</v>
      </c>
      <c r="D965" s="49" t="s">
        <v>731</v>
      </c>
      <c r="E965" s="22" t="s">
        <v>734</v>
      </c>
      <c r="F965" s="2" t="str">
        <f t="shared" si="144"/>
        <v>P62-PPGM-PAR-2029130426-SS-740/2025</v>
      </c>
      <c r="G965" s="98" t="s">
        <v>777</v>
      </c>
      <c r="H965" s="80" t="s">
        <v>778</v>
      </c>
      <c r="I965" s="23">
        <v>14.16</v>
      </c>
      <c r="J965" s="81">
        <f t="shared" si="139"/>
        <v>1.4160000000000001E-2</v>
      </c>
      <c r="K965" s="82">
        <v>0</v>
      </c>
      <c r="L965" s="82" t="s">
        <v>779</v>
      </c>
      <c r="M965" s="24">
        <v>45830</v>
      </c>
      <c r="N965" s="83">
        <v>25</v>
      </c>
      <c r="O965" s="15"/>
      <c r="P965" s="83" t="str">
        <f t="shared" si="140"/>
        <v/>
      </c>
      <c r="Q965" s="83">
        <v>2025</v>
      </c>
      <c r="R965" s="39" t="str">
        <f t="shared" si="141"/>
        <v>Não</v>
      </c>
      <c r="S965" s="84">
        <f t="shared" si="142"/>
        <v>0</v>
      </c>
      <c r="T965" s="85">
        <f t="shared" si="143"/>
        <v>0</v>
      </c>
      <c r="U965" s="86"/>
    </row>
    <row r="966" spans="1:21" s="58" customFormat="1" ht="37.5" customHeight="1" x14ac:dyDescent="0.35">
      <c r="A966" s="78" t="s">
        <v>557</v>
      </c>
      <c r="B966" s="3" t="s">
        <v>569</v>
      </c>
      <c r="C966" s="20">
        <v>2028664950</v>
      </c>
      <c r="D966" s="49" t="s">
        <v>735</v>
      </c>
      <c r="E966" s="22" t="s">
        <v>736</v>
      </c>
      <c r="F966" s="87" t="str">
        <f t="shared" si="144"/>
        <v>P62-PPGM-PAR-2028664950-SS-747/2025</v>
      </c>
      <c r="G966" s="97" t="s">
        <v>777</v>
      </c>
      <c r="H966" s="89" t="s">
        <v>778</v>
      </c>
      <c r="I966" s="23">
        <v>3.6</v>
      </c>
      <c r="J966" s="90">
        <f t="shared" si="139"/>
        <v>3.5999999999999999E-3</v>
      </c>
      <c r="K966" s="91">
        <v>0</v>
      </c>
      <c r="L966" s="82" t="s">
        <v>779</v>
      </c>
      <c r="M966" s="24">
        <v>45830</v>
      </c>
      <c r="N966" s="83">
        <v>25</v>
      </c>
      <c r="O966" s="15"/>
      <c r="P966" s="83" t="str">
        <f t="shared" si="140"/>
        <v/>
      </c>
      <c r="Q966" s="92">
        <v>2025</v>
      </c>
      <c r="R966" s="93" t="str">
        <f t="shared" si="141"/>
        <v>Não</v>
      </c>
      <c r="S966" s="94">
        <f t="shared" si="142"/>
        <v>0</v>
      </c>
      <c r="T966" s="95">
        <f t="shared" si="143"/>
        <v>0</v>
      </c>
      <c r="U966" s="96"/>
    </row>
    <row r="967" spans="1:21" s="58" customFormat="1" ht="37.5" customHeight="1" x14ac:dyDescent="0.35">
      <c r="A967" s="78" t="s">
        <v>557</v>
      </c>
      <c r="B967" s="3" t="s">
        <v>569</v>
      </c>
      <c r="C967" s="20">
        <v>2028664950</v>
      </c>
      <c r="D967" s="49" t="s">
        <v>735</v>
      </c>
      <c r="E967" s="22" t="s">
        <v>738</v>
      </c>
      <c r="F967" s="2" t="str">
        <f t="shared" si="144"/>
        <v>P62-PPGM-PAR-2028664950-SS-747/2025</v>
      </c>
      <c r="G967" s="98" t="s">
        <v>777</v>
      </c>
      <c r="H967" s="80" t="s">
        <v>778</v>
      </c>
      <c r="I967" s="23">
        <v>20.67</v>
      </c>
      <c r="J967" s="81">
        <f t="shared" si="139"/>
        <v>2.0670000000000001E-2</v>
      </c>
      <c r="K967" s="82">
        <v>0</v>
      </c>
      <c r="L967" s="82" t="s">
        <v>779</v>
      </c>
      <c r="M967" s="24">
        <v>45830</v>
      </c>
      <c r="N967" s="83">
        <v>25</v>
      </c>
      <c r="O967" s="15"/>
      <c r="P967" s="83" t="str">
        <f t="shared" si="140"/>
        <v/>
      </c>
      <c r="Q967" s="83">
        <v>2025</v>
      </c>
      <c r="R967" s="39" t="str">
        <f t="shared" si="141"/>
        <v>Não</v>
      </c>
      <c r="S967" s="84">
        <f t="shared" si="142"/>
        <v>0</v>
      </c>
      <c r="T967" s="85">
        <f t="shared" si="143"/>
        <v>0</v>
      </c>
      <c r="U967" s="86"/>
    </row>
    <row r="968" spans="1:21" s="58" customFormat="1" ht="37.5" customHeight="1" thickBot="1" x14ac:dyDescent="0.4">
      <c r="A968" s="180" t="s">
        <v>557</v>
      </c>
      <c r="B968" s="181" t="s">
        <v>569</v>
      </c>
      <c r="C968" s="182">
        <v>2029625223</v>
      </c>
      <c r="D968" s="183" t="s">
        <v>739</v>
      </c>
      <c r="E968" s="184" t="s">
        <v>740</v>
      </c>
      <c r="F968" s="130" t="str">
        <f t="shared" si="144"/>
        <v>P62-PPGM-PAR-2029625223-SS-1165/2024</v>
      </c>
      <c r="G968" s="131" t="s">
        <v>777</v>
      </c>
      <c r="H968" s="132" t="s">
        <v>778</v>
      </c>
      <c r="I968" s="133">
        <v>226.86500000000001</v>
      </c>
      <c r="J968" s="134">
        <f t="shared" si="139"/>
        <v>0.22686500000000001</v>
      </c>
      <c r="K968" s="135">
        <v>0</v>
      </c>
      <c r="L968" s="135" t="s">
        <v>779</v>
      </c>
      <c r="M968" s="185">
        <v>45830</v>
      </c>
      <c r="N968" s="139">
        <v>25</v>
      </c>
      <c r="O968" s="186"/>
      <c r="P968" s="139" t="str">
        <f t="shared" si="140"/>
        <v/>
      </c>
      <c r="Q968" s="137">
        <v>2025</v>
      </c>
      <c r="R968" s="140" t="str">
        <f t="shared" si="141"/>
        <v>Não</v>
      </c>
      <c r="S968" s="141">
        <f t="shared" si="142"/>
        <v>0</v>
      </c>
      <c r="T968" s="142">
        <f t="shared" si="143"/>
        <v>0</v>
      </c>
      <c r="U968" s="143"/>
    </row>
    <row r="969" spans="1:21" s="58" customFormat="1" ht="37.5" customHeight="1" x14ac:dyDescent="0.35">
      <c r="A969" s="119" t="s">
        <v>81</v>
      </c>
      <c r="B969" s="120" t="s">
        <v>83</v>
      </c>
      <c r="C969" s="167">
        <v>2028716874</v>
      </c>
      <c r="D969" s="187" t="s">
        <v>99</v>
      </c>
      <c r="E969" s="169"/>
      <c r="F969" s="109" t="str">
        <f t="shared" si="144"/>
        <v>P31-PPGM-CAM-2028716874-SS-701/2025</v>
      </c>
      <c r="G969" s="188" t="s">
        <v>771</v>
      </c>
      <c r="H969" s="111" t="s">
        <v>772</v>
      </c>
      <c r="I969" s="170">
        <v>1850.41</v>
      </c>
      <c r="J969" s="112">
        <f t="shared" si="139"/>
        <v>1.8504100000000001</v>
      </c>
      <c r="K969" s="113">
        <v>1</v>
      </c>
      <c r="L969" s="113" t="s">
        <v>780</v>
      </c>
      <c r="M969" s="189">
        <v>45823</v>
      </c>
      <c r="N969" s="114">
        <v>24</v>
      </c>
      <c r="O969" s="190"/>
      <c r="P969" s="114" t="str">
        <f t="shared" si="140"/>
        <v/>
      </c>
      <c r="Q969" s="114">
        <v>2025</v>
      </c>
      <c r="R969" s="115" t="str">
        <f t="shared" si="141"/>
        <v>Não</v>
      </c>
      <c r="S969" s="116">
        <f t="shared" si="142"/>
        <v>0</v>
      </c>
      <c r="T969" s="117">
        <f t="shared" si="143"/>
        <v>0</v>
      </c>
      <c r="U969" s="118"/>
    </row>
    <row r="970" spans="1:21" s="58" customFormat="1" ht="37.5" customHeight="1" x14ac:dyDescent="0.35">
      <c r="A970" s="78" t="s">
        <v>81</v>
      </c>
      <c r="B970" s="3" t="s">
        <v>83</v>
      </c>
      <c r="C970" s="4">
        <v>2028716878</v>
      </c>
      <c r="D970" s="19" t="s">
        <v>103</v>
      </c>
      <c r="E970" s="16" t="s">
        <v>104</v>
      </c>
      <c r="F970" s="2" t="str">
        <f t="shared" si="144"/>
        <v>P31-PPGM-CAM-2028716878-SS-702/2025</v>
      </c>
      <c r="G970" s="152" t="s">
        <v>771</v>
      </c>
      <c r="H970" s="80" t="s">
        <v>772</v>
      </c>
      <c r="I970" s="6">
        <v>1850.41</v>
      </c>
      <c r="J970" s="81">
        <f t="shared" si="139"/>
        <v>1.8504100000000001</v>
      </c>
      <c r="K970" s="82">
        <v>1</v>
      </c>
      <c r="L970" s="113" t="s">
        <v>780</v>
      </c>
      <c r="M970" s="191">
        <v>45823</v>
      </c>
      <c r="N970" s="114">
        <v>24</v>
      </c>
      <c r="O970" s="15">
        <v>45804</v>
      </c>
      <c r="P970" s="83">
        <f t="shared" si="140"/>
        <v>22</v>
      </c>
      <c r="Q970" s="83">
        <v>2025</v>
      </c>
      <c r="R970" s="39" t="str">
        <f t="shared" si="141"/>
        <v>Sim</v>
      </c>
      <c r="S970" s="84">
        <f t="shared" si="142"/>
        <v>1.8504100000000001</v>
      </c>
      <c r="T970" s="85">
        <f t="shared" si="143"/>
        <v>1</v>
      </c>
      <c r="U970" s="86" t="s">
        <v>776</v>
      </c>
    </row>
    <row r="971" spans="1:21" s="58" customFormat="1" ht="37.5" customHeight="1" x14ac:dyDescent="0.35">
      <c r="A971" s="78" t="s">
        <v>81</v>
      </c>
      <c r="B971" s="3" t="s">
        <v>83</v>
      </c>
      <c r="C971" s="20">
        <v>2028716398</v>
      </c>
      <c r="D971" s="21" t="s">
        <v>244</v>
      </c>
      <c r="E971" s="22"/>
      <c r="F971" s="109" t="str">
        <f t="shared" si="144"/>
        <v>P31-PPGM-CAM-2028716398-SS-2019/2024</v>
      </c>
      <c r="G971" s="188" t="s">
        <v>771</v>
      </c>
      <c r="H971" s="111" t="s">
        <v>772</v>
      </c>
      <c r="I971" s="23">
        <v>69.16</v>
      </c>
      <c r="J971" s="112">
        <f t="shared" si="139"/>
        <v>6.9159999999999999E-2</v>
      </c>
      <c r="K971" s="113">
        <v>1</v>
      </c>
      <c r="L971" s="113" t="s">
        <v>780</v>
      </c>
      <c r="M971" s="191">
        <v>45823</v>
      </c>
      <c r="N971" s="114">
        <v>24</v>
      </c>
      <c r="O971" s="14"/>
      <c r="P971" s="83" t="str">
        <f t="shared" si="140"/>
        <v/>
      </c>
      <c r="Q971" s="114">
        <v>2025</v>
      </c>
      <c r="R971" s="115" t="str">
        <f t="shared" si="141"/>
        <v>Não</v>
      </c>
      <c r="S971" s="116">
        <f t="shared" si="142"/>
        <v>0</v>
      </c>
      <c r="T971" s="117">
        <f t="shared" si="143"/>
        <v>0</v>
      </c>
      <c r="U971" s="118"/>
    </row>
    <row r="972" spans="1:21" s="58" customFormat="1" ht="37.5" customHeight="1" x14ac:dyDescent="0.35">
      <c r="A972" s="78" t="s">
        <v>81</v>
      </c>
      <c r="B972" s="3" t="s">
        <v>83</v>
      </c>
      <c r="C972" s="20">
        <v>2028901551</v>
      </c>
      <c r="D972" s="21" t="s">
        <v>256</v>
      </c>
      <c r="E972" s="22"/>
      <c r="F972" s="2" t="str">
        <f t="shared" si="144"/>
        <v>P31-PPGM-CAM-2028901551-SS-660/2025</v>
      </c>
      <c r="G972" s="152" t="s">
        <v>771</v>
      </c>
      <c r="H972" s="80" t="s">
        <v>772</v>
      </c>
      <c r="I972" s="23">
        <v>135.28</v>
      </c>
      <c r="J972" s="81">
        <f t="shared" si="139"/>
        <v>0.13528000000000001</v>
      </c>
      <c r="K972" s="82">
        <v>1</v>
      </c>
      <c r="L972" s="113" t="s">
        <v>780</v>
      </c>
      <c r="M972" s="191">
        <v>45823</v>
      </c>
      <c r="N972" s="114">
        <v>24</v>
      </c>
      <c r="O972" s="14"/>
      <c r="P972" s="83" t="str">
        <f t="shared" si="140"/>
        <v/>
      </c>
      <c r="Q972" s="83">
        <v>2025</v>
      </c>
      <c r="R972" s="39" t="str">
        <f t="shared" si="141"/>
        <v>Não</v>
      </c>
      <c r="S972" s="84">
        <f t="shared" si="142"/>
        <v>0</v>
      </c>
      <c r="T972" s="85">
        <f t="shared" si="143"/>
        <v>0</v>
      </c>
      <c r="U972" s="86"/>
    </row>
    <row r="973" spans="1:21" s="58" customFormat="1" ht="37.5" customHeight="1" x14ac:dyDescent="0.35">
      <c r="A973" s="78" t="s">
        <v>81</v>
      </c>
      <c r="B973" s="3" t="s">
        <v>83</v>
      </c>
      <c r="C973" s="4">
        <v>2028860853</v>
      </c>
      <c r="D973" s="9" t="s">
        <v>90</v>
      </c>
      <c r="E973" s="16" t="s">
        <v>91</v>
      </c>
      <c r="F973" s="2" t="str">
        <f t="shared" si="144"/>
        <v>P31-PPGM-CAM-2028860853-SS-102/2025</v>
      </c>
      <c r="G973" s="79" t="s">
        <v>774</v>
      </c>
      <c r="H973" s="80" t="s">
        <v>775</v>
      </c>
      <c r="I973" s="6">
        <v>1850.41</v>
      </c>
      <c r="J973" s="81">
        <f t="shared" si="139"/>
        <v>1.8504100000000001</v>
      </c>
      <c r="K973" s="82">
        <v>1</v>
      </c>
      <c r="L973" s="113" t="s">
        <v>780</v>
      </c>
      <c r="M973" s="12">
        <v>45822</v>
      </c>
      <c r="N973" s="114">
        <v>24</v>
      </c>
      <c r="O973" s="15"/>
      <c r="P973" s="83" t="str">
        <f t="shared" si="140"/>
        <v/>
      </c>
      <c r="Q973" s="83">
        <v>2025</v>
      </c>
      <c r="R973" s="39" t="str">
        <f t="shared" si="141"/>
        <v>Não</v>
      </c>
      <c r="S973" s="84">
        <f t="shared" si="142"/>
        <v>0</v>
      </c>
      <c r="T973" s="85">
        <f t="shared" si="143"/>
        <v>0</v>
      </c>
      <c r="U973" s="86"/>
    </row>
    <row r="974" spans="1:21" s="58" customFormat="1" ht="37.5" customHeight="1" x14ac:dyDescent="0.35">
      <c r="A974" s="78" t="s">
        <v>81</v>
      </c>
      <c r="B974" s="3" t="s">
        <v>83</v>
      </c>
      <c r="C974" s="20" t="s">
        <v>108</v>
      </c>
      <c r="D974" s="21" t="s">
        <v>109</v>
      </c>
      <c r="E974" s="22" t="s">
        <v>114</v>
      </c>
      <c r="F974" s="87" t="str">
        <f t="shared" si="144"/>
        <v>P31-PPGM-CAM-CONJUNTO-SS-1497/2024</v>
      </c>
      <c r="G974" s="88" t="s">
        <v>774</v>
      </c>
      <c r="H974" s="89" t="s">
        <v>775</v>
      </c>
      <c r="I974" s="23">
        <v>12</v>
      </c>
      <c r="J974" s="90">
        <f t="shared" si="139"/>
        <v>1.2E-2</v>
      </c>
      <c r="K974" s="91">
        <v>1</v>
      </c>
      <c r="L974" s="113" t="s">
        <v>780</v>
      </c>
      <c r="M974" s="25">
        <v>45822</v>
      </c>
      <c r="N974" s="114">
        <v>24</v>
      </c>
      <c r="O974" s="15">
        <v>45805</v>
      </c>
      <c r="P974" s="83">
        <f t="shared" si="140"/>
        <v>22</v>
      </c>
      <c r="Q974" s="92">
        <v>2025</v>
      </c>
      <c r="R974" s="93" t="str">
        <f t="shared" si="141"/>
        <v>Sim</v>
      </c>
      <c r="S974" s="94">
        <f t="shared" si="142"/>
        <v>1.2E-2</v>
      </c>
      <c r="T974" s="95">
        <f t="shared" si="143"/>
        <v>1</v>
      </c>
      <c r="U974" s="96" t="s">
        <v>776</v>
      </c>
    </row>
    <row r="975" spans="1:21" s="58" customFormat="1" ht="37.5" customHeight="1" x14ac:dyDescent="0.35">
      <c r="A975" s="78" t="s">
        <v>81</v>
      </c>
      <c r="B975" s="3" t="s">
        <v>83</v>
      </c>
      <c r="C975" s="20" t="s">
        <v>108</v>
      </c>
      <c r="D975" s="21" t="s">
        <v>109</v>
      </c>
      <c r="E975" s="22" t="s">
        <v>116</v>
      </c>
      <c r="F975" s="2" t="str">
        <f t="shared" si="144"/>
        <v>P31-PPGM-CAM-CONJUNTO-SS-1497/2024</v>
      </c>
      <c r="G975" s="79" t="s">
        <v>774</v>
      </c>
      <c r="H975" s="80" t="s">
        <v>775</v>
      </c>
      <c r="I975" s="23">
        <v>8</v>
      </c>
      <c r="J975" s="81">
        <f t="shared" si="139"/>
        <v>8.0000000000000002E-3</v>
      </c>
      <c r="K975" s="82">
        <v>1</v>
      </c>
      <c r="L975" s="113" t="s">
        <v>780</v>
      </c>
      <c r="M975" s="25">
        <v>45822</v>
      </c>
      <c r="N975" s="114">
        <v>24</v>
      </c>
      <c r="O975" s="15">
        <v>45805</v>
      </c>
      <c r="P975" s="83">
        <f t="shared" si="140"/>
        <v>22</v>
      </c>
      <c r="Q975" s="83">
        <v>2025</v>
      </c>
      <c r="R975" s="39" t="str">
        <f t="shared" si="141"/>
        <v>Sim</v>
      </c>
      <c r="S975" s="84">
        <f t="shared" si="142"/>
        <v>8.0000000000000002E-3</v>
      </c>
      <c r="T975" s="85">
        <f t="shared" si="143"/>
        <v>1</v>
      </c>
      <c r="U975" s="86" t="s">
        <v>776</v>
      </c>
    </row>
    <row r="976" spans="1:21" s="58" customFormat="1" ht="37.5" customHeight="1" x14ac:dyDescent="0.35">
      <c r="A976" s="78" t="s">
        <v>81</v>
      </c>
      <c r="B976" s="3" t="s">
        <v>83</v>
      </c>
      <c r="C976" s="20" t="s">
        <v>108</v>
      </c>
      <c r="D976" s="21" t="s">
        <v>109</v>
      </c>
      <c r="E976" s="22" t="s">
        <v>118</v>
      </c>
      <c r="F976" s="87" t="str">
        <f t="shared" si="144"/>
        <v>P31-PPGM-CAM-CONJUNTO-SS-1497/2024</v>
      </c>
      <c r="G976" s="88" t="s">
        <v>774</v>
      </c>
      <c r="H976" s="89" t="s">
        <v>775</v>
      </c>
      <c r="I976" s="23">
        <v>7</v>
      </c>
      <c r="J976" s="90">
        <f t="shared" si="139"/>
        <v>7.0000000000000001E-3</v>
      </c>
      <c r="K976" s="91">
        <v>1</v>
      </c>
      <c r="L976" s="113" t="s">
        <v>780</v>
      </c>
      <c r="M976" s="25">
        <v>45822</v>
      </c>
      <c r="N976" s="114">
        <v>24</v>
      </c>
      <c r="O976" s="15"/>
      <c r="P976" s="83" t="str">
        <f t="shared" si="140"/>
        <v/>
      </c>
      <c r="Q976" s="92">
        <v>2025</v>
      </c>
      <c r="R976" s="93" t="str">
        <f t="shared" si="141"/>
        <v>Não</v>
      </c>
      <c r="S976" s="94">
        <f t="shared" si="142"/>
        <v>0</v>
      </c>
      <c r="T976" s="95">
        <f t="shared" si="143"/>
        <v>0</v>
      </c>
      <c r="U976" s="96"/>
    </row>
    <row r="977" spans="1:21" s="58" customFormat="1" ht="37.5" customHeight="1" x14ac:dyDescent="0.35">
      <c r="A977" s="78" t="s">
        <v>81</v>
      </c>
      <c r="B977" s="3" t="s">
        <v>83</v>
      </c>
      <c r="C977" s="20" t="s">
        <v>108</v>
      </c>
      <c r="D977" s="21" t="s">
        <v>109</v>
      </c>
      <c r="E977" s="22" t="s">
        <v>119</v>
      </c>
      <c r="F977" s="2" t="str">
        <f t="shared" si="144"/>
        <v>P31-PPGM-CAM-CONJUNTO-SS-1497/2024</v>
      </c>
      <c r="G977" s="79" t="s">
        <v>774</v>
      </c>
      <c r="H977" s="80" t="s">
        <v>775</v>
      </c>
      <c r="I977" s="23">
        <v>0.5</v>
      </c>
      <c r="J977" s="81">
        <f t="shared" si="139"/>
        <v>5.0000000000000001E-4</v>
      </c>
      <c r="K977" s="82">
        <v>1</v>
      </c>
      <c r="L977" s="113" t="s">
        <v>780</v>
      </c>
      <c r="M977" s="25">
        <v>45822</v>
      </c>
      <c r="N977" s="114">
        <v>24</v>
      </c>
      <c r="O977" s="15">
        <v>45807</v>
      </c>
      <c r="P977" s="83">
        <f t="shared" si="140"/>
        <v>22</v>
      </c>
      <c r="Q977" s="83">
        <v>2025</v>
      </c>
      <c r="R977" s="39" t="str">
        <f t="shared" si="141"/>
        <v>Sim</v>
      </c>
      <c r="S977" s="84">
        <f t="shared" si="142"/>
        <v>5.0000000000000001E-4</v>
      </c>
      <c r="T977" s="85">
        <f t="shared" si="143"/>
        <v>1</v>
      </c>
      <c r="U977" s="86" t="s">
        <v>776</v>
      </c>
    </row>
    <row r="978" spans="1:21" s="58" customFormat="1" ht="37.5" customHeight="1" x14ac:dyDescent="0.35">
      <c r="A978" s="78" t="s">
        <v>81</v>
      </c>
      <c r="B978" s="3" t="s">
        <v>83</v>
      </c>
      <c r="C978" s="20" t="s">
        <v>108</v>
      </c>
      <c r="D978" s="21" t="s">
        <v>109</v>
      </c>
      <c r="E978" s="22" t="s">
        <v>120</v>
      </c>
      <c r="F978" s="2" t="str">
        <f t="shared" si="144"/>
        <v>P31-PPGM-CAM-CONJUNTO-SS-1497/2024</v>
      </c>
      <c r="G978" s="79" t="s">
        <v>774</v>
      </c>
      <c r="H978" s="80" t="s">
        <v>775</v>
      </c>
      <c r="I978" s="23">
        <v>12</v>
      </c>
      <c r="J978" s="81">
        <f t="shared" si="139"/>
        <v>1.2E-2</v>
      </c>
      <c r="K978" s="82">
        <v>1</v>
      </c>
      <c r="L978" s="113" t="s">
        <v>780</v>
      </c>
      <c r="M978" s="25">
        <v>45822</v>
      </c>
      <c r="N978" s="114">
        <v>24</v>
      </c>
      <c r="O978" s="15">
        <v>45805</v>
      </c>
      <c r="P978" s="83">
        <f t="shared" si="140"/>
        <v>22</v>
      </c>
      <c r="Q978" s="83">
        <v>2025</v>
      </c>
      <c r="R978" s="39" t="str">
        <f t="shared" si="141"/>
        <v>Sim</v>
      </c>
      <c r="S978" s="84">
        <f t="shared" si="142"/>
        <v>1.2E-2</v>
      </c>
      <c r="T978" s="85">
        <f t="shared" si="143"/>
        <v>1</v>
      </c>
      <c r="U978" s="86" t="s">
        <v>776</v>
      </c>
    </row>
    <row r="979" spans="1:21" s="58" customFormat="1" ht="37.5" customHeight="1" x14ac:dyDescent="0.35">
      <c r="A979" s="78" t="s">
        <v>81</v>
      </c>
      <c r="B979" s="3" t="s">
        <v>83</v>
      </c>
      <c r="C979" s="20" t="s">
        <v>108</v>
      </c>
      <c r="D979" s="21" t="s">
        <v>109</v>
      </c>
      <c r="E979" s="22" t="s">
        <v>121</v>
      </c>
      <c r="F979" s="87" t="str">
        <f t="shared" si="144"/>
        <v>P31-PPGM-CAM-CONJUNTO-SS-1497/2024</v>
      </c>
      <c r="G979" s="88" t="s">
        <v>774</v>
      </c>
      <c r="H979" s="89" t="s">
        <v>775</v>
      </c>
      <c r="I979" s="23">
        <v>12</v>
      </c>
      <c r="J979" s="90">
        <f t="shared" si="139"/>
        <v>1.2E-2</v>
      </c>
      <c r="K979" s="91">
        <v>1</v>
      </c>
      <c r="L979" s="113" t="s">
        <v>780</v>
      </c>
      <c r="M979" s="25">
        <v>45822</v>
      </c>
      <c r="N979" s="114">
        <v>24</v>
      </c>
      <c r="O979" s="15">
        <v>45807</v>
      </c>
      <c r="P979" s="83">
        <f t="shared" si="140"/>
        <v>22</v>
      </c>
      <c r="Q979" s="92">
        <v>2025</v>
      </c>
      <c r="R979" s="93" t="str">
        <f t="shared" si="141"/>
        <v>Sim</v>
      </c>
      <c r="S979" s="94">
        <f t="shared" si="142"/>
        <v>1.2E-2</v>
      </c>
      <c r="T979" s="95">
        <f t="shared" si="143"/>
        <v>1</v>
      </c>
      <c r="U979" s="96" t="s">
        <v>776</v>
      </c>
    </row>
    <row r="980" spans="1:21" s="58" customFormat="1" ht="37.5" customHeight="1" x14ac:dyDescent="0.35">
      <c r="A980" s="78" t="s">
        <v>81</v>
      </c>
      <c r="B980" s="3" t="s">
        <v>83</v>
      </c>
      <c r="C980" s="20" t="s">
        <v>108</v>
      </c>
      <c r="D980" s="21" t="s">
        <v>109</v>
      </c>
      <c r="E980" s="22" t="s">
        <v>122</v>
      </c>
      <c r="F980" s="2" t="str">
        <f t="shared" si="144"/>
        <v>P31-PPGM-CAM-CONJUNTO-SS-1497/2024</v>
      </c>
      <c r="G980" s="79" t="s">
        <v>774</v>
      </c>
      <c r="H980" s="80" t="s">
        <v>775</v>
      </c>
      <c r="I980" s="23">
        <v>12</v>
      </c>
      <c r="J980" s="81">
        <f t="shared" si="139"/>
        <v>1.2E-2</v>
      </c>
      <c r="K980" s="82">
        <v>1</v>
      </c>
      <c r="L980" s="113" t="s">
        <v>780</v>
      </c>
      <c r="M980" s="25">
        <v>45822</v>
      </c>
      <c r="N980" s="114">
        <v>24</v>
      </c>
      <c r="O980" s="15">
        <v>45807</v>
      </c>
      <c r="P980" s="83">
        <f t="shared" si="140"/>
        <v>22</v>
      </c>
      <c r="Q980" s="83">
        <v>2025</v>
      </c>
      <c r="R980" s="39" t="str">
        <f t="shared" si="141"/>
        <v>Sim</v>
      </c>
      <c r="S980" s="84">
        <f t="shared" si="142"/>
        <v>1.2E-2</v>
      </c>
      <c r="T980" s="85">
        <f t="shared" si="143"/>
        <v>1</v>
      </c>
      <c r="U980" s="86" t="s">
        <v>776</v>
      </c>
    </row>
    <row r="981" spans="1:21" s="58" customFormat="1" ht="37.5" customHeight="1" x14ac:dyDescent="0.35">
      <c r="A981" s="78" t="s">
        <v>81</v>
      </c>
      <c r="B981" s="3" t="s">
        <v>83</v>
      </c>
      <c r="C981" s="20">
        <v>2028716876</v>
      </c>
      <c r="D981" s="21" t="s">
        <v>193</v>
      </c>
      <c r="E981" s="22"/>
      <c r="F981" s="87" t="str">
        <f t="shared" si="144"/>
        <v>P31-PPGM-CAM-2028716876-SS-1584/2024</v>
      </c>
      <c r="G981" s="88" t="s">
        <v>774</v>
      </c>
      <c r="H981" s="89" t="s">
        <v>775</v>
      </c>
      <c r="I981" s="23">
        <v>2</v>
      </c>
      <c r="J981" s="90">
        <f t="shared" si="139"/>
        <v>2E-3</v>
      </c>
      <c r="K981" s="91">
        <v>1</v>
      </c>
      <c r="L981" s="113" t="s">
        <v>780</v>
      </c>
      <c r="M981" s="12">
        <v>45822</v>
      </c>
      <c r="N981" s="114">
        <v>24</v>
      </c>
      <c r="O981" s="15"/>
      <c r="P981" s="83" t="str">
        <f t="shared" si="140"/>
        <v/>
      </c>
      <c r="Q981" s="92">
        <v>2025</v>
      </c>
      <c r="R981" s="93" t="str">
        <f t="shared" si="141"/>
        <v>Não</v>
      </c>
      <c r="S981" s="94">
        <f t="shared" si="142"/>
        <v>0</v>
      </c>
      <c r="T981" s="95">
        <f t="shared" si="143"/>
        <v>0</v>
      </c>
      <c r="U981" s="96"/>
    </row>
    <row r="982" spans="1:21" s="58" customFormat="1" ht="37.5" customHeight="1" x14ac:dyDescent="0.35">
      <c r="A982" s="78" t="s">
        <v>81</v>
      </c>
      <c r="B982" s="3" t="s">
        <v>83</v>
      </c>
      <c r="C982" s="20">
        <v>2027809526</v>
      </c>
      <c r="D982" s="21" t="s">
        <v>274</v>
      </c>
      <c r="E982" s="22"/>
      <c r="F982" s="2" t="str">
        <f t="shared" si="144"/>
        <v>P31-PPGM-CAM-2027809526-SS-704/2025</v>
      </c>
      <c r="G982" s="79" t="s">
        <v>774</v>
      </c>
      <c r="H982" s="80" t="s">
        <v>775</v>
      </c>
      <c r="I982" s="23">
        <v>142.07</v>
      </c>
      <c r="J982" s="81">
        <f t="shared" si="139"/>
        <v>0.14207</v>
      </c>
      <c r="K982" s="82">
        <v>1</v>
      </c>
      <c r="L982" s="113" t="s">
        <v>780</v>
      </c>
      <c r="M982" s="25">
        <v>45822</v>
      </c>
      <c r="N982" s="114">
        <v>24</v>
      </c>
      <c r="O982" s="15"/>
      <c r="P982" s="83" t="str">
        <f t="shared" si="140"/>
        <v/>
      </c>
      <c r="Q982" s="83">
        <v>2025</v>
      </c>
      <c r="R982" s="39" t="str">
        <f t="shared" si="141"/>
        <v>Não</v>
      </c>
      <c r="S982" s="84">
        <f t="shared" si="142"/>
        <v>0</v>
      </c>
      <c r="T982" s="85">
        <f t="shared" si="143"/>
        <v>0</v>
      </c>
      <c r="U982" s="86"/>
    </row>
    <row r="983" spans="1:21" s="58" customFormat="1" ht="37.5" customHeight="1" x14ac:dyDescent="0.35">
      <c r="A983" s="78" t="s">
        <v>281</v>
      </c>
      <c r="B983" s="3" t="s">
        <v>83</v>
      </c>
      <c r="C983" s="20">
        <v>2029267540</v>
      </c>
      <c r="D983" s="39" t="s">
        <v>483</v>
      </c>
      <c r="E983" s="22"/>
      <c r="F983" s="2" t="str">
        <f t="shared" si="144"/>
        <v>P54-PPGM-CAM-2029267540-SS-410/2025</v>
      </c>
      <c r="G983" s="79" t="s">
        <v>774</v>
      </c>
      <c r="H983" s="80" t="s">
        <v>775</v>
      </c>
      <c r="I983" s="23">
        <v>253</v>
      </c>
      <c r="J983" s="81">
        <f t="shared" si="139"/>
        <v>0.253</v>
      </c>
      <c r="K983" s="82">
        <v>1</v>
      </c>
      <c r="L983" s="113" t="s">
        <v>780</v>
      </c>
      <c r="M983" s="25">
        <v>45823</v>
      </c>
      <c r="N983" s="114">
        <v>24</v>
      </c>
      <c r="O983" s="15"/>
      <c r="P983" s="83" t="str">
        <f t="shared" si="140"/>
        <v/>
      </c>
      <c r="Q983" s="83">
        <v>2025</v>
      </c>
      <c r="R983" s="39" t="str">
        <f t="shared" si="141"/>
        <v>Não</v>
      </c>
      <c r="S983" s="84">
        <f t="shared" si="142"/>
        <v>0</v>
      </c>
      <c r="T983" s="85">
        <f t="shared" si="143"/>
        <v>0</v>
      </c>
      <c r="U983" s="86"/>
    </row>
    <row r="984" spans="1:21" s="58" customFormat="1" ht="37.5" customHeight="1" x14ac:dyDescent="0.35">
      <c r="A984" s="78" t="s">
        <v>557</v>
      </c>
      <c r="B984" s="3" t="s">
        <v>569</v>
      </c>
      <c r="C984" s="20">
        <v>2027784962</v>
      </c>
      <c r="D984" s="49" t="s">
        <v>713</v>
      </c>
      <c r="E984" s="22" t="s">
        <v>714</v>
      </c>
      <c r="F984" s="87" t="str">
        <f t="shared" si="144"/>
        <v>P62-PPGM-PAR-2027784962-SS-504/2025</v>
      </c>
      <c r="G984" s="88" t="s">
        <v>774</v>
      </c>
      <c r="H984" s="89" t="s">
        <v>775</v>
      </c>
      <c r="I984" s="23">
        <v>15.59</v>
      </c>
      <c r="J984" s="90">
        <f t="shared" si="139"/>
        <v>1.559E-2</v>
      </c>
      <c r="K984" s="91">
        <v>1</v>
      </c>
      <c r="L984" s="113" t="s">
        <v>780</v>
      </c>
      <c r="M984" s="24">
        <v>45821</v>
      </c>
      <c r="N984" s="114">
        <v>24</v>
      </c>
      <c r="O984" s="15">
        <v>45791</v>
      </c>
      <c r="P984" s="83">
        <f t="shared" si="140"/>
        <v>20</v>
      </c>
      <c r="Q984" s="92">
        <v>2025</v>
      </c>
      <c r="R984" s="93" t="str">
        <f t="shared" si="141"/>
        <v>Sim</v>
      </c>
      <c r="S984" s="94">
        <f t="shared" si="142"/>
        <v>1.559E-2</v>
      </c>
      <c r="T984" s="95">
        <f t="shared" si="143"/>
        <v>1</v>
      </c>
      <c r="U984" s="96" t="s">
        <v>776</v>
      </c>
    </row>
    <row r="985" spans="1:21" s="58" customFormat="1" ht="37.5" customHeight="1" x14ac:dyDescent="0.35">
      <c r="A985" s="78" t="s">
        <v>557</v>
      </c>
      <c r="B985" s="3" t="s">
        <v>569</v>
      </c>
      <c r="C985" s="20">
        <v>2023209479</v>
      </c>
      <c r="D985" s="49" t="s">
        <v>716</v>
      </c>
      <c r="E985" s="22" t="s">
        <v>627</v>
      </c>
      <c r="F985" s="2" t="str">
        <f t="shared" si="144"/>
        <v>P62-PPGM-PAR-2023209479-SS-630/2025</v>
      </c>
      <c r="G985" s="79" t="s">
        <v>774</v>
      </c>
      <c r="H985" s="80" t="s">
        <v>775</v>
      </c>
      <c r="I985" s="23">
        <v>17.7</v>
      </c>
      <c r="J985" s="81">
        <f t="shared" si="139"/>
        <v>1.77E-2</v>
      </c>
      <c r="K985" s="82">
        <v>1</v>
      </c>
      <c r="L985" s="113" t="s">
        <v>780</v>
      </c>
      <c r="M985" s="24">
        <v>45821</v>
      </c>
      <c r="N985" s="114">
        <v>24</v>
      </c>
      <c r="O985" s="15">
        <v>45804</v>
      </c>
      <c r="P985" s="83">
        <f t="shared" si="140"/>
        <v>22</v>
      </c>
      <c r="Q985" s="83">
        <v>2025</v>
      </c>
      <c r="R985" s="39" t="str">
        <f t="shared" si="141"/>
        <v>Sim</v>
      </c>
      <c r="S985" s="84">
        <f t="shared" si="142"/>
        <v>1.77E-2</v>
      </c>
      <c r="T985" s="85">
        <f t="shared" si="143"/>
        <v>1</v>
      </c>
      <c r="U985" s="86" t="s">
        <v>776</v>
      </c>
    </row>
    <row r="986" spans="1:21" s="58" customFormat="1" ht="37.5" customHeight="1" x14ac:dyDescent="0.35">
      <c r="A986" s="78" t="s">
        <v>557</v>
      </c>
      <c r="B986" s="3" t="s">
        <v>83</v>
      </c>
      <c r="C986" s="20">
        <v>2030096731</v>
      </c>
      <c r="D986" s="49" t="s">
        <v>718</v>
      </c>
      <c r="E986" s="22" t="s">
        <v>658</v>
      </c>
      <c r="F986" s="87" t="str">
        <f t="shared" si="144"/>
        <v>P62-PPGM-CAM-2030096731-SS-465/2025</v>
      </c>
      <c r="G986" s="88" t="s">
        <v>774</v>
      </c>
      <c r="H986" s="89" t="s">
        <v>775</v>
      </c>
      <c r="I986" s="23">
        <v>2.72</v>
      </c>
      <c r="J986" s="90">
        <f t="shared" ref="J986:J1049" si="145">I986/1000</f>
        <v>2.7200000000000002E-3</v>
      </c>
      <c r="K986" s="91">
        <v>1</v>
      </c>
      <c r="L986" s="113" t="s">
        <v>780</v>
      </c>
      <c r="M986" s="24">
        <v>45821</v>
      </c>
      <c r="N986" s="114">
        <v>24</v>
      </c>
      <c r="O986" s="15">
        <v>45804</v>
      </c>
      <c r="P986" s="83">
        <f t="shared" ref="P986:P1049" si="146">IF(O986="","",WEEKNUM(O986,21))</f>
        <v>22</v>
      </c>
      <c r="Q986" s="92">
        <v>2025</v>
      </c>
      <c r="R986" s="93" t="str">
        <f t="shared" ref="R986:R1049" si="147">IF(Q986&lt;=O986,"Sim","Não")</f>
        <v>Sim</v>
      </c>
      <c r="S986" s="94">
        <f t="shared" ref="S986:S1049" si="148">IF(R986="Não",0,J986)</f>
        <v>2.7200000000000002E-3</v>
      </c>
      <c r="T986" s="95">
        <f t="shared" ref="T986:T1049" si="149">IF(R986="Não",0,K986)</f>
        <v>1</v>
      </c>
      <c r="U986" s="96" t="s">
        <v>776</v>
      </c>
    </row>
    <row r="987" spans="1:21" s="58" customFormat="1" ht="37.5" customHeight="1" x14ac:dyDescent="0.35">
      <c r="A987" s="78" t="s">
        <v>557</v>
      </c>
      <c r="B987" s="3" t="s">
        <v>569</v>
      </c>
      <c r="C987" s="20">
        <v>2028936731</v>
      </c>
      <c r="D987" s="49" t="s">
        <v>720</v>
      </c>
      <c r="E987" s="22" t="s">
        <v>721</v>
      </c>
      <c r="F987" s="2" t="str">
        <f t="shared" si="144"/>
        <v>P62-PPGM-PAR-2028936731-SS-506/2025</v>
      </c>
      <c r="G987" s="79" t="s">
        <v>774</v>
      </c>
      <c r="H987" s="80" t="s">
        <v>775</v>
      </c>
      <c r="I987" s="23">
        <v>107.81</v>
      </c>
      <c r="J987" s="81">
        <f t="shared" si="145"/>
        <v>0.10781</v>
      </c>
      <c r="K987" s="82">
        <v>1</v>
      </c>
      <c r="L987" s="113" t="s">
        <v>780</v>
      </c>
      <c r="M987" s="24">
        <v>45821</v>
      </c>
      <c r="N987" s="114">
        <v>24</v>
      </c>
      <c r="O987" s="15">
        <v>45812</v>
      </c>
      <c r="P987" s="83">
        <f t="shared" si="146"/>
        <v>23</v>
      </c>
      <c r="Q987" s="83">
        <v>2025</v>
      </c>
      <c r="R987" s="39" t="str">
        <f t="shared" si="147"/>
        <v>Sim</v>
      </c>
      <c r="S987" s="84">
        <f t="shared" si="148"/>
        <v>0.10781</v>
      </c>
      <c r="T987" s="85">
        <f t="shared" si="149"/>
        <v>1</v>
      </c>
      <c r="U987" s="86" t="s">
        <v>776</v>
      </c>
    </row>
    <row r="988" spans="1:21" s="58" customFormat="1" ht="37.5" customHeight="1" x14ac:dyDescent="0.35">
      <c r="A988" s="78" t="s">
        <v>557</v>
      </c>
      <c r="B988" s="3" t="s">
        <v>569</v>
      </c>
      <c r="C988" s="20">
        <v>2029612109</v>
      </c>
      <c r="D988" s="49" t="s">
        <v>723</v>
      </c>
      <c r="E988" s="22" t="s">
        <v>724</v>
      </c>
      <c r="F988" s="2" t="str">
        <f t="shared" si="144"/>
        <v>P62-PPGM-PAR-2029612109-SS-1140/2024</v>
      </c>
      <c r="G988" s="79" t="s">
        <v>774</v>
      </c>
      <c r="H988" s="80" t="s">
        <v>775</v>
      </c>
      <c r="I988" s="8">
        <v>45.3</v>
      </c>
      <c r="J988" s="81">
        <f t="shared" si="145"/>
        <v>4.53E-2</v>
      </c>
      <c r="K988" s="82">
        <v>1</v>
      </c>
      <c r="L988" s="113" t="s">
        <v>780</v>
      </c>
      <c r="M988" s="24">
        <v>45821</v>
      </c>
      <c r="N988" s="114">
        <v>24</v>
      </c>
      <c r="O988" s="15">
        <v>45812</v>
      </c>
      <c r="P988" s="83">
        <f t="shared" si="146"/>
        <v>23</v>
      </c>
      <c r="Q988" s="83">
        <v>2025</v>
      </c>
      <c r="R988" s="39" t="str">
        <f t="shared" si="147"/>
        <v>Sim</v>
      </c>
      <c r="S988" s="84">
        <f t="shared" si="148"/>
        <v>4.53E-2</v>
      </c>
      <c r="T988" s="85">
        <f t="shared" si="149"/>
        <v>1</v>
      </c>
      <c r="U988" s="86" t="s">
        <v>776</v>
      </c>
    </row>
    <row r="989" spans="1:21" s="58" customFormat="1" ht="37.5" customHeight="1" x14ac:dyDescent="0.35">
      <c r="A989" s="78" t="s">
        <v>557</v>
      </c>
      <c r="B989" s="3" t="s">
        <v>569</v>
      </c>
      <c r="C989" s="20">
        <v>2029612109</v>
      </c>
      <c r="D989" s="49" t="s">
        <v>723</v>
      </c>
      <c r="E989" s="22" t="s">
        <v>726</v>
      </c>
      <c r="F989" s="87" t="str">
        <f t="shared" si="144"/>
        <v>P62-PPGM-PAR-2029612109-SS-1140/2024</v>
      </c>
      <c r="G989" s="88" t="s">
        <v>774</v>
      </c>
      <c r="H989" s="89" t="s">
        <v>775</v>
      </c>
      <c r="I989" s="8">
        <v>117.03</v>
      </c>
      <c r="J989" s="90">
        <f t="shared" si="145"/>
        <v>0.11703</v>
      </c>
      <c r="K989" s="91">
        <v>1</v>
      </c>
      <c r="L989" s="113" t="s">
        <v>780</v>
      </c>
      <c r="M989" s="24">
        <v>45821</v>
      </c>
      <c r="N989" s="114">
        <v>24</v>
      </c>
      <c r="O989" s="15">
        <v>45812</v>
      </c>
      <c r="P989" s="83">
        <f t="shared" si="146"/>
        <v>23</v>
      </c>
      <c r="Q989" s="92">
        <v>2025</v>
      </c>
      <c r="R989" s="93" t="str">
        <f t="shared" si="147"/>
        <v>Sim</v>
      </c>
      <c r="S989" s="94">
        <f t="shared" si="148"/>
        <v>0.11703</v>
      </c>
      <c r="T989" s="95">
        <f t="shared" si="149"/>
        <v>1</v>
      </c>
      <c r="U989" s="96" t="s">
        <v>776</v>
      </c>
    </row>
    <row r="990" spans="1:21" s="58" customFormat="1" ht="37.5" customHeight="1" x14ac:dyDescent="0.35">
      <c r="A990" s="78" t="s">
        <v>557</v>
      </c>
      <c r="B990" s="3" t="s">
        <v>569</v>
      </c>
      <c r="C990" s="20">
        <v>2027658255</v>
      </c>
      <c r="D990" s="49" t="s">
        <v>727</v>
      </c>
      <c r="E990" s="22" t="s">
        <v>728</v>
      </c>
      <c r="F990" s="2" t="str">
        <f t="shared" si="144"/>
        <v>P62-PPGM-PAR-2027658255-SS-595/2025</v>
      </c>
      <c r="G990" s="79" t="s">
        <v>774</v>
      </c>
      <c r="H990" s="80" t="s">
        <v>775</v>
      </c>
      <c r="I990" s="23">
        <v>22.52</v>
      </c>
      <c r="J990" s="81">
        <f t="shared" si="145"/>
        <v>2.2519999999999998E-2</v>
      </c>
      <c r="K990" s="82">
        <v>1</v>
      </c>
      <c r="L990" s="113" t="s">
        <v>780</v>
      </c>
      <c r="M990" s="24">
        <v>45821</v>
      </c>
      <c r="N990" s="114">
        <v>24</v>
      </c>
      <c r="O990" s="15">
        <v>45804</v>
      </c>
      <c r="P990" s="83">
        <f t="shared" si="146"/>
        <v>22</v>
      </c>
      <c r="Q990" s="83">
        <v>2025</v>
      </c>
      <c r="R990" s="39" t="str">
        <f t="shared" si="147"/>
        <v>Sim</v>
      </c>
      <c r="S990" s="84">
        <f t="shared" si="148"/>
        <v>2.2519999999999998E-2</v>
      </c>
      <c r="T990" s="85">
        <f t="shared" si="149"/>
        <v>1</v>
      </c>
      <c r="U990" s="86" t="s">
        <v>776</v>
      </c>
    </row>
    <row r="991" spans="1:21" s="58" customFormat="1" ht="37.5" customHeight="1" x14ac:dyDescent="0.35">
      <c r="A991" s="78" t="s">
        <v>557</v>
      </c>
      <c r="B991" s="3" t="s">
        <v>569</v>
      </c>
      <c r="C991" s="20">
        <v>2029130426</v>
      </c>
      <c r="D991" s="49" t="s">
        <v>731</v>
      </c>
      <c r="E991" s="22" t="s">
        <v>732</v>
      </c>
      <c r="F991" s="87" t="str">
        <f t="shared" si="144"/>
        <v>P62-PPGM-PAR-2029130426-SS-740/2025</v>
      </c>
      <c r="G991" s="88" t="s">
        <v>774</v>
      </c>
      <c r="H991" s="89" t="s">
        <v>775</v>
      </c>
      <c r="I991" s="23">
        <v>30.01</v>
      </c>
      <c r="J991" s="90">
        <f t="shared" si="145"/>
        <v>3.0010000000000002E-2</v>
      </c>
      <c r="K991" s="91">
        <v>1</v>
      </c>
      <c r="L991" s="113" t="s">
        <v>780</v>
      </c>
      <c r="M991" s="24">
        <v>45821</v>
      </c>
      <c r="N991" s="114">
        <v>24</v>
      </c>
      <c r="O991" s="15">
        <v>45804</v>
      </c>
      <c r="P991" s="83">
        <f t="shared" si="146"/>
        <v>22</v>
      </c>
      <c r="Q991" s="92">
        <v>2025</v>
      </c>
      <c r="R991" s="93" t="str">
        <f t="shared" si="147"/>
        <v>Sim</v>
      </c>
      <c r="S991" s="94">
        <f t="shared" si="148"/>
        <v>3.0010000000000002E-2</v>
      </c>
      <c r="T991" s="95">
        <f t="shared" si="149"/>
        <v>1</v>
      </c>
      <c r="U991" s="96" t="s">
        <v>776</v>
      </c>
    </row>
    <row r="992" spans="1:21" s="58" customFormat="1" ht="37.5" customHeight="1" x14ac:dyDescent="0.35">
      <c r="A992" s="78" t="s">
        <v>557</v>
      </c>
      <c r="B992" s="3" t="s">
        <v>569</v>
      </c>
      <c r="C992" s="20">
        <v>2029130426</v>
      </c>
      <c r="D992" s="49" t="s">
        <v>731</v>
      </c>
      <c r="E992" s="22" t="s">
        <v>734</v>
      </c>
      <c r="F992" s="2" t="str">
        <f t="shared" si="144"/>
        <v>P62-PPGM-PAR-2029130426-SS-740/2025</v>
      </c>
      <c r="G992" s="79" t="s">
        <v>774</v>
      </c>
      <c r="H992" s="80" t="s">
        <v>775</v>
      </c>
      <c r="I992" s="23">
        <v>14.16</v>
      </c>
      <c r="J992" s="81">
        <f t="shared" si="145"/>
        <v>1.4160000000000001E-2</v>
      </c>
      <c r="K992" s="82">
        <v>1</v>
      </c>
      <c r="L992" s="113" t="s">
        <v>780</v>
      </c>
      <c r="M992" s="24">
        <v>45821</v>
      </c>
      <c r="N992" s="114">
        <v>24</v>
      </c>
      <c r="O992" s="15">
        <v>45789</v>
      </c>
      <c r="P992" s="83">
        <f t="shared" si="146"/>
        <v>20</v>
      </c>
      <c r="Q992" s="83">
        <v>2025</v>
      </c>
      <c r="R992" s="39" t="str">
        <f t="shared" si="147"/>
        <v>Sim</v>
      </c>
      <c r="S992" s="84">
        <f t="shared" si="148"/>
        <v>1.4160000000000001E-2</v>
      </c>
      <c r="T992" s="85">
        <f t="shared" si="149"/>
        <v>1</v>
      </c>
      <c r="U992" s="86" t="s">
        <v>776</v>
      </c>
    </row>
    <row r="993" spans="1:21" s="58" customFormat="1" ht="37.5" customHeight="1" x14ac:dyDescent="0.35">
      <c r="A993" s="78" t="s">
        <v>81</v>
      </c>
      <c r="B993" s="3" t="s">
        <v>83</v>
      </c>
      <c r="C993" s="20">
        <v>2029366442</v>
      </c>
      <c r="D993" s="21" t="s">
        <v>208</v>
      </c>
      <c r="E993" s="22" t="s">
        <v>217</v>
      </c>
      <c r="F993" s="2" t="str">
        <f t="shared" si="144"/>
        <v>P31-PPGM-CAM-2029366442-SS-1753/2024</v>
      </c>
      <c r="G993" s="98" t="s">
        <v>777</v>
      </c>
      <c r="H993" s="80" t="s">
        <v>778</v>
      </c>
      <c r="I993" s="23">
        <v>53.21</v>
      </c>
      <c r="J993" s="81">
        <f t="shared" si="145"/>
        <v>5.321E-2</v>
      </c>
      <c r="K993" s="82">
        <v>0</v>
      </c>
      <c r="L993" s="113" t="s">
        <v>780</v>
      </c>
      <c r="M993" s="25">
        <v>45819</v>
      </c>
      <c r="N993" s="114">
        <v>24</v>
      </c>
      <c r="O993" s="15"/>
      <c r="P993" s="83" t="str">
        <f t="shared" si="146"/>
        <v/>
      </c>
      <c r="Q993" s="83">
        <v>2025</v>
      </c>
      <c r="R993" s="39" t="str">
        <f t="shared" si="147"/>
        <v>Não</v>
      </c>
      <c r="S993" s="84">
        <f t="shared" si="148"/>
        <v>0</v>
      </c>
      <c r="T993" s="85">
        <f t="shared" si="149"/>
        <v>0</v>
      </c>
      <c r="U993" s="86"/>
    </row>
    <row r="994" spans="1:21" s="58" customFormat="1" ht="37.5" customHeight="1" x14ac:dyDescent="0.35">
      <c r="A994" s="78" t="s">
        <v>81</v>
      </c>
      <c r="B994" s="3" t="s">
        <v>83</v>
      </c>
      <c r="C994" s="20">
        <v>2029366442</v>
      </c>
      <c r="D994" s="21" t="s">
        <v>208</v>
      </c>
      <c r="E994" s="22" t="s">
        <v>218</v>
      </c>
      <c r="F994" s="87" t="str">
        <f t="shared" si="144"/>
        <v>P31-PPGM-CAM-2029366442-SS-1753/2024</v>
      </c>
      <c r="G994" s="97" t="s">
        <v>777</v>
      </c>
      <c r="H994" s="89" t="s">
        <v>778</v>
      </c>
      <c r="I994" s="23">
        <v>63.19</v>
      </c>
      <c r="J994" s="90">
        <f t="shared" si="145"/>
        <v>6.3189999999999996E-2</v>
      </c>
      <c r="K994" s="91">
        <v>0</v>
      </c>
      <c r="L994" s="113" t="s">
        <v>780</v>
      </c>
      <c r="M994" s="25">
        <v>45818</v>
      </c>
      <c r="N994" s="114">
        <v>24</v>
      </c>
      <c r="O994" s="15"/>
      <c r="P994" s="83" t="str">
        <f t="shared" si="146"/>
        <v/>
      </c>
      <c r="Q994" s="92">
        <v>2025</v>
      </c>
      <c r="R994" s="93" t="str">
        <f t="shared" si="147"/>
        <v>Não</v>
      </c>
      <c r="S994" s="94">
        <f t="shared" si="148"/>
        <v>0</v>
      </c>
      <c r="T994" s="95">
        <f t="shared" si="149"/>
        <v>0</v>
      </c>
      <c r="U994" s="96"/>
    </row>
    <row r="995" spans="1:21" s="58" customFormat="1" ht="37.5" customHeight="1" x14ac:dyDescent="0.35">
      <c r="A995" s="78" t="s">
        <v>81</v>
      </c>
      <c r="B995" s="3" t="s">
        <v>83</v>
      </c>
      <c r="C995" s="20">
        <v>2029366442</v>
      </c>
      <c r="D995" s="21" t="s">
        <v>208</v>
      </c>
      <c r="E995" s="22" t="s">
        <v>219</v>
      </c>
      <c r="F995" s="2" t="str">
        <f t="shared" si="144"/>
        <v>P31-PPGM-CAM-2029366442-SS-1753/2024</v>
      </c>
      <c r="G995" s="98" t="s">
        <v>777</v>
      </c>
      <c r="H995" s="80" t="s">
        <v>778</v>
      </c>
      <c r="I995" s="23">
        <v>135.13</v>
      </c>
      <c r="J995" s="81">
        <f t="shared" si="145"/>
        <v>0.13513</v>
      </c>
      <c r="K995" s="82">
        <v>0</v>
      </c>
      <c r="L995" s="113" t="s">
        <v>780</v>
      </c>
      <c r="M995" s="25">
        <v>45818</v>
      </c>
      <c r="N995" s="114">
        <v>24</v>
      </c>
      <c r="O995" s="15"/>
      <c r="P995" s="83" t="str">
        <f t="shared" si="146"/>
        <v/>
      </c>
      <c r="Q995" s="83">
        <v>2025</v>
      </c>
      <c r="R995" s="39" t="str">
        <f t="shared" si="147"/>
        <v>Não</v>
      </c>
      <c r="S995" s="84">
        <f t="shared" si="148"/>
        <v>0</v>
      </c>
      <c r="T995" s="85">
        <f t="shared" si="149"/>
        <v>0</v>
      </c>
      <c r="U995" s="86"/>
    </row>
    <row r="996" spans="1:21" s="58" customFormat="1" ht="37.5" customHeight="1" x14ac:dyDescent="0.35">
      <c r="A996" s="78" t="s">
        <v>81</v>
      </c>
      <c r="B996" s="3" t="s">
        <v>83</v>
      </c>
      <c r="C996" s="20">
        <v>2029366442</v>
      </c>
      <c r="D996" s="21" t="s">
        <v>208</v>
      </c>
      <c r="E996" s="22" t="s">
        <v>220</v>
      </c>
      <c r="F996" s="87" t="str">
        <f t="shared" si="144"/>
        <v>P31-PPGM-CAM-2029366442-SS-1753/2024</v>
      </c>
      <c r="G996" s="97" t="s">
        <v>777</v>
      </c>
      <c r="H996" s="89" t="s">
        <v>778</v>
      </c>
      <c r="I996" s="23">
        <v>76.38</v>
      </c>
      <c r="J996" s="90">
        <f t="shared" si="145"/>
        <v>7.637999999999999E-2</v>
      </c>
      <c r="K996" s="91">
        <v>0</v>
      </c>
      <c r="L996" s="113" t="s">
        <v>780</v>
      </c>
      <c r="M996" s="24">
        <v>45822</v>
      </c>
      <c r="N996" s="114">
        <v>24</v>
      </c>
      <c r="O996" s="15"/>
      <c r="P996" s="83" t="str">
        <f t="shared" si="146"/>
        <v/>
      </c>
      <c r="Q996" s="92">
        <v>2025</v>
      </c>
      <c r="R996" s="93" t="str">
        <f t="shared" si="147"/>
        <v>Não</v>
      </c>
      <c r="S996" s="94">
        <f t="shared" si="148"/>
        <v>0</v>
      </c>
      <c r="T996" s="95">
        <f t="shared" si="149"/>
        <v>0</v>
      </c>
      <c r="U996" s="96"/>
    </row>
    <row r="997" spans="1:21" s="58" customFormat="1" ht="37.5" customHeight="1" x14ac:dyDescent="0.35">
      <c r="A997" s="78" t="s">
        <v>81</v>
      </c>
      <c r="B997" s="3" t="s">
        <v>83</v>
      </c>
      <c r="C997" s="20">
        <v>2029366442</v>
      </c>
      <c r="D997" s="21" t="s">
        <v>208</v>
      </c>
      <c r="E997" s="22" t="s">
        <v>221</v>
      </c>
      <c r="F997" s="2" t="str">
        <f t="shared" si="144"/>
        <v>P31-PPGM-CAM-2029366442-SS-1753/2024</v>
      </c>
      <c r="G997" s="98" t="s">
        <v>777</v>
      </c>
      <c r="H997" s="80" t="s">
        <v>778</v>
      </c>
      <c r="I997" s="23">
        <v>124.45</v>
      </c>
      <c r="J997" s="81">
        <f t="shared" si="145"/>
        <v>0.12445000000000001</v>
      </c>
      <c r="K997" s="82">
        <v>0</v>
      </c>
      <c r="L997" s="113" t="s">
        <v>780</v>
      </c>
      <c r="M997" s="24">
        <v>45822</v>
      </c>
      <c r="N997" s="114">
        <v>24</v>
      </c>
      <c r="O997" s="15">
        <v>45806</v>
      </c>
      <c r="P997" s="83">
        <f t="shared" si="146"/>
        <v>22</v>
      </c>
      <c r="Q997" s="83">
        <v>2025</v>
      </c>
      <c r="R997" s="39" t="str">
        <f t="shared" si="147"/>
        <v>Sim</v>
      </c>
      <c r="S997" s="84">
        <f t="shared" si="148"/>
        <v>0.12445000000000001</v>
      </c>
      <c r="T997" s="85">
        <f t="shared" si="149"/>
        <v>0</v>
      </c>
      <c r="U997" s="86"/>
    </row>
    <row r="998" spans="1:21" s="58" customFormat="1" ht="37.5" customHeight="1" x14ac:dyDescent="0.35">
      <c r="A998" s="78" t="s">
        <v>81</v>
      </c>
      <c r="B998" s="3" t="s">
        <v>83</v>
      </c>
      <c r="C998" s="20">
        <v>2029366442</v>
      </c>
      <c r="D998" s="21" t="s">
        <v>208</v>
      </c>
      <c r="E998" s="22" t="s">
        <v>222</v>
      </c>
      <c r="F998" s="2" t="str">
        <f t="shared" si="144"/>
        <v>P31-PPGM-CAM-2029366442-SS-1753/2024</v>
      </c>
      <c r="G998" s="98" t="s">
        <v>777</v>
      </c>
      <c r="H998" s="80" t="s">
        <v>778</v>
      </c>
      <c r="I998" s="23">
        <v>230.71</v>
      </c>
      <c r="J998" s="81">
        <f t="shared" si="145"/>
        <v>0.23071</v>
      </c>
      <c r="K998" s="82">
        <v>0</v>
      </c>
      <c r="L998" s="113" t="s">
        <v>780</v>
      </c>
      <c r="M998" s="24">
        <v>45822</v>
      </c>
      <c r="N998" s="114">
        <v>24</v>
      </c>
      <c r="O998" s="15">
        <v>45806</v>
      </c>
      <c r="P998" s="83">
        <f t="shared" si="146"/>
        <v>22</v>
      </c>
      <c r="Q998" s="83">
        <v>2025</v>
      </c>
      <c r="R998" s="39" t="str">
        <f t="shared" si="147"/>
        <v>Sim</v>
      </c>
      <c r="S998" s="84">
        <f t="shared" si="148"/>
        <v>0.23071</v>
      </c>
      <c r="T998" s="85">
        <f t="shared" si="149"/>
        <v>0</v>
      </c>
      <c r="U998" s="86"/>
    </row>
    <row r="999" spans="1:21" s="58" customFormat="1" ht="37.5" customHeight="1" thickBot="1" x14ac:dyDescent="0.4">
      <c r="A999" s="125" t="s">
        <v>81</v>
      </c>
      <c r="B999" s="126" t="s">
        <v>83</v>
      </c>
      <c r="C999" s="127">
        <v>2029366442</v>
      </c>
      <c r="D999" s="192" t="s">
        <v>208</v>
      </c>
      <c r="E999" s="129" t="s">
        <v>223</v>
      </c>
      <c r="F999" s="130" t="str">
        <f t="shared" si="144"/>
        <v>P31-PPGM-CAM-2029366442-SS-1753/2024</v>
      </c>
      <c r="G999" s="131" t="s">
        <v>777</v>
      </c>
      <c r="H999" s="132" t="s">
        <v>778</v>
      </c>
      <c r="I999" s="193">
        <v>112.87</v>
      </c>
      <c r="J999" s="134">
        <f t="shared" si="145"/>
        <v>0.11287</v>
      </c>
      <c r="K999" s="135">
        <v>0</v>
      </c>
      <c r="L999" s="135" t="s">
        <v>780</v>
      </c>
      <c r="M999" s="24">
        <v>45823</v>
      </c>
      <c r="N999" s="137">
        <v>24</v>
      </c>
      <c r="O999" s="15">
        <v>45806</v>
      </c>
      <c r="P999" s="83">
        <f t="shared" si="146"/>
        <v>22</v>
      </c>
      <c r="Q999" s="137">
        <v>2025</v>
      </c>
      <c r="R999" s="140" t="str">
        <f t="shared" si="147"/>
        <v>Sim</v>
      </c>
      <c r="S999" s="141">
        <f t="shared" si="148"/>
        <v>0.11287</v>
      </c>
      <c r="T999" s="142">
        <f t="shared" si="149"/>
        <v>0</v>
      </c>
      <c r="U999" s="143"/>
    </row>
    <row r="1000" spans="1:21" s="58" customFormat="1" ht="37.5" customHeight="1" x14ac:dyDescent="0.35">
      <c r="A1000" s="59" t="s">
        <v>81</v>
      </c>
      <c r="B1000" s="60" t="s">
        <v>83</v>
      </c>
      <c r="C1000" s="146">
        <v>2028860853</v>
      </c>
      <c r="D1000" s="194" t="s">
        <v>90</v>
      </c>
      <c r="E1000" s="195" t="s">
        <v>91</v>
      </c>
      <c r="F1000" s="196" t="str">
        <f t="shared" ref="F1000:F1063" si="150">CONCATENATE(A1000,"-",B1000,"-",C1000,"-",D1000)</f>
        <v>P31-PPGM-CAM-2028860853-SS-102/2025</v>
      </c>
      <c r="G1000" s="197" t="s">
        <v>771</v>
      </c>
      <c r="H1000" s="198" t="s">
        <v>772</v>
      </c>
      <c r="I1000" s="149">
        <v>1850.41</v>
      </c>
      <c r="J1000" s="199">
        <f t="shared" si="145"/>
        <v>1.8504100000000001</v>
      </c>
      <c r="K1000" s="200">
        <v>1</v>
      </c>
      <c r="L1000" s="200" t="s">
        <v>781</v>
      </c>
      <c r="M1000" s="201">
        <v>45815</v>
      </c>
      <c r="N1000" s="73">
        <v>23</v>
      </c>
      <c r="O1000" s="72">
        <v>45807</v>
      </c>
      <c r="P1000" s="73">
        <f t="shared" si="146"/>
        <v>22</v>
      </c>
      <c r="Q1000" s="73">
        <v>2025</v>
      </c>
      <c r="R1000" s="202" t="str">
        <f t="shared" si="147"/>
        <v>Sim</v>
      </c>
      <c r="S1000" s="203">
        <f t="shared" si="148"/>
        <v>1.8504100000000001</v>
      </c>
      <c r="T1000" s="204">
        <f t="shared" si="149"/>
        <v>1</v>
      </c>
      <c r="U1000" s="205" t="s">
        <v>776</v>
      </c>
    </row>
    <row r="1001" spans="1:21" s="58" customFormat="1" ht="37.5" customHeight="1" x14ac:dyDescent="0.35">
      <c r="A1001" s="78" t="s">
        <v>81</v>
      </c>
      <c r="B1001" s="3" t="s">
        <v>83</v>
      </c>
      <c r="C1001" s="20">
        <v>2028716876</v>
      </c>
      <c r="D1001" s="21" t="s">
        <v>193</v>
      </c>
      <c r="E1001" s="22"/>
      <c r="F1001" s="2" t="str">
        <f t="shared" si="150"/>
        <v>P31-PPGM-CAM-2028716876-SS-1584/2024</v>
      </c>
      <c r="G1001" s="152" t="s">
        <v>771</v>
      </c>
      <c r="H1001" s="80" t="s">
        <v>772</v>
      </c>
      <c r="I1001" s="23">
        <v>2</v>
      </c>
      <c r="J1001" s="81">
        <f t="shared" si="145"/>
        <v>2E-3</v>
      </c>
      <c r="K1001" s="82">
        <v>1</v>
      </c>
      <c r="L1001" s="113" t="s">
        <v>781</v>
      </c>
      <c r="M1001" s="191">
        <v>45815</v>
      </c>
      <c r="N1001" s="114">
        <v>23</v>
      </c>
      <c r="O1001" s="14">
        <v>45811</v>
      </c>
      <c r="P1001" s="83">
        <f t="shared" si="146"/>
        <v>23</v>
      </c>
      <c r="Q1001" s="83">
        <v>2025</v>
      </c>
      <c r="R1001" s="39" t="str">
        <f t="shared" si="147"/>
        <v>Sim</v>
      </c>
      <c r="S1001" s="84">
        <f t="shared" si="148"/>
        <v>2E-3</v>
      </c>
      <c r="T1001" s="85">
        <f t="shared" si="149"/>
        <v>1</v>
      </c>
      <c r="U1001" s="86" t="s">
        <v>782</v>
      </c>
    </row>
    <row r="1002" spans="1:21" s="58" customFormat="1" ht="37.5" customHeight="1" x14ac:dyDescent="0.35">
      <c r="A1002" s="78" t="s">
        <v>81</v>
      </c>
      <c r="B1002" s="3" t="s">
        <v>83</v>
      </c>
      <c r="C1002" s="20">
        <v>2027809526</v>
      </c>
      <c r="D1002" s="21" t="s">
        <v>274</v>
      </c>
      <c r="E1002" s="22"/>
      <c r="F1002" s="2" t="str">
        <f t="shared" si="150"/>
        <v>P31-PPGM-CAM-2027809526-SS-704/2025</v>
      </c>
      <c r="G1002" s="152" t="s">
        <v>771</v>
      </c>
      <c r="H1002" s="80" t="s">
        <v>772</v>
      </c>
      <c r="I1002" s="23">
        <v>142.07</v>
      </c>
      <c r="J1002" s="81">
        <f t="shared" si="145"/>
        <v>0.14207</v>
      </c>
      <c r="K1002" s="82">
        <v>1</v>
      </c>
      <c r="L1002" s="113" t="s">
        <v>781</v>
      </c>
      <c r="M1002" s="191">
        <v>45815</v>
      </c>
      <c r="N1002" s="114">
        <v>23</v>
      </c>
      <c r="O1002" s="15"/>
      <c r="P1002" s="83" t="str">
        <f t="shared" si="146"/>
        <v/>
      </c>
      <c r="Q1002" s="83">
        <v>2025</v>
      </c>
      <c r="R1002" s="39" t="str">
        <f t="shared" si="147"/>
        <v>Não</v>
      </c>
      <c r="S1002" s="84">
        <f t="shared" si="148"/>
        <v>0</v>
      </c>
      <c r="T1002" s="85">
        <f t="shared" si="149"/>
        <v>0</v>
      </c>
      <c r="U1002" s="86"/>
    </row>
    <row r="1003" spans="1:21" s="58" customFormat="1" ht="37.5" customHeight="1" x14ac:dyDescent="0.35">
      <c r="A1003" s="78" t="s">
        <v>281</v>
      </c>
      <c r="B1003" s="3" t="s">
        <v>83</v>
      </c>
      <c r="C1003" s="20">
        <v>2029357585</v>
      </c>
      <c r="D1003" s="39" t="s">
        <v>282</v>
      </c>
      <c r="E1003" s="22"/>
      <c r="F1003" s="109" t="str">
        <f t="shared" si="150"/>
        <v>P54-PPGM-CAM-2029357585-SS-1388/2024</v>
      </c>
      <c r="G1003" s="188" t="s">
        <v>771</v>
      </c>
      <c r="H1003" s="111" t="s">
        <v>772</v>
      </c>
      <c r="I1003" s="23">
        <v>7569</v>
      </c>
      <c r="J1003" s="112">
        <f t="shared" si="145"/>
        <v>7.569</v>
      </c>
      <c r="K1003" s="113">
        <v>1</v>
      </c>
      <c r="L1003" s="113" t="s">
        <v>781</v>
      </c>
      <c r="M1003" s="191">
        <v>45815</v>
      </c>
      <c r="N1003" s="114">
        <v>23</v>
      </c>
      <c r="O1003" s="14"/>
      <c r="P1003" s="114" t="str">
        <f t="shared" si="146"/>
        <v/>
      </c>
      <c r="Q1003" s="114">
        <v>2025</v>
      </c>
      <c r="R1003" s="115" t="str">
        <f t="shared" si="147"/>
        <v>Não</v>
      </c>
      <c r="S1003" s="116">
        <f t="shared" si="148"/>
        <v>0</v>
      </c>
      <c r="T1003" s="117">
        <f t="shared" si="149"/>
        <v>0</v>
      </c>
      <c r="U1003" s="118"/>
    </row>
    <row r="1004" spans="1:21" s="58" customFormat="1" ht="37.5" customHeight="1" x14ac:dyDescent="0.35">
      <c r="A1004" s="78" t="s">
        <v>281</v>
      </c>
      <c r="B1004" s="3" t="s">
        <v>83</v>
      </c>
      <c r="C1004" s="20">
        <v>2029269549</v>
      </c>
      <c r="D1004" s="39" t="s">
        <v>323</v>
      </c>
      <c r="E1004" s="22"/>
      <c r="F1004" s="2" t="str">
        <f t="shared" si="150"/>
        <v>P54-PPGM-CAM-2029269549-SS-1848/2024</v>
      </c>
      <c r="G1004" s="152" t="s">
        <v>771</v>
      </c>
      <c r="H1004" s="80" t="s">
        <v>772</v>
      </c>
      <c r="I1004" s="23">
        <v>5148.2174999999997</v>
      </c>
      <c r="J1004" s="81">
        <f t="shared" si="145"/>
        <v>5.1482174999999994</v>
      </c>
      <c r="K1004" s="82">
        <v>1</v>
      </c>
      <c r="L1004" s="113" t="s">
        <v>781</v>
      </c>
      <c r="M1004" s="191">
        <v>45815</v>
      </c>
      <c r="N1004" s="114">
        <v>23</v>
      </c>
      <c r="O1004" s="14"/>
      <c r="P1004" s="83" t="str">
        <f t="shared" si="146"/>
        <v/>
      </c>
      <c r="Q1004" s="83">
        <v>2025</v>
      </c>
      <c r="R1004" s="39" t="str">
        <f t="shared" si="147"/>
        <v>Não</v>
      </c>
      <c r="S1004" s="84">
        <f t="shared" si="148"/>
        <v>0</v>
      </c>
      <c r="T1004" s="85">
        <f t="shared" si="149"/>
        <v>0</v>
      </c>
      <c r="U1004" s="86"/>
    </row>
    <row r="1005" spans="1:21" s="58" customFormat="1" ht="37.5" customHeight="1" x14ac:dyDescent="0.35">
      <c r="A1005" s="78" t="s">
        <v>281</v>
      </c>
      <c r="B1005" s="3" t="s">
        <v>83</v>
      </c>
      <c r="C1005" s="20">
        <v>2029269562</v>
      </c>
      <c r="D1005" s="39" t="s">
        <v>467</v>
      </c>
      <c r="E1005" s="43"/>
      <c r="F1005" s="2" t="str">
        <f t="shared" si="150"/>
        <v>P54-PPGM-CAM-2029269562-SS-1647/2024</v>
      </c>
      <c r="G1005" s="152" t="s">
        <v>771</v>
      </c>
      <c r="H1005" s="80" t="s">
        <v>772</v>
      </c>
      <c r="I1005" s="23">
        <v>3293</v>
      </c>
      <c r="J1005" s="81">
        <f t="shared" si="145"/>
        <v>3.2930000000000001</v>
      </c>
      <c r="K1005" s="82">
        <v>1</v>
      </c>
      <c r="L1005" s="113" t="s">
        <v>781</v>
      </c>
      <c r="M1005" s="191">
        <v>45815</v>
      </c>
      <c r="N1005" s="114">
        <v>23</v>
      </c>
      <c r="O1005" s="14"/>
      <c r="P1005" s="83" t="str">
        <f t="shared" si="146"/>
        <v/>
      </c>
      <c r="Q1005" s="83">
        <v>2025</v>
      </c>
      <c r="R1005" s="39" t="str">
        <f t="shared" si="147"/>
        <v>Não</v>
      </c>
      <c r="S1005" s="84">
        <f t="shared" si="148"/>
        <v>0</v>
      </c>
      <c r="T1005" s="85">
        <f t="shared" si="149"/>
        <v>0</v>
      </c>
      <c r="U1005" s="86"/>
    </row>
    <row r="1006" spans="1:21" s="58" customFormat="1" ht="37.5" customHeight="1" x14ac:dyDescent="0.35">
      <c r="A1006" s="78" t="s">
        <v>281</v>
      </c>
      <c r="B1006" s="3" t="s">
        <v>83</v>
      </c>
      <c r="C1006" s="20">
        <v>2029267545</v>
      </c>
      <c r="D1006" s="39" t="s">
        <v>469</v>
      </c>
      <c r="E1006" s="43" t="s">
        <v>470</v>
      </c>
      <c r="F1006" s="109" t="str">
        <f t="shared" si="150"/>
        <v>P54-PPGM-CAM-2029267545-SS-1648/2024</v>
      </c>
      <c r="G1006" s="188" t="s">
        <v>771</v>
      </c>
      <c r="H1006" s="111" t="s">
        <v>772</v>
      </c>
      <c r="I1006" s="23">
        <v>465.94</v>
      </c>
      <c r="J1006" s="112">
        <f t="shared" si="145"/>
        <v>0.46594000000000002</v>
      </c>
      <c r="K1006" s="113">
        <v>1</v>
      </c>
      <c r="L1006" s="113" t="s">
        <v>781</v>
      </c>
      <c r="M1006" s="191">
        <v>45815</v>
      </c>
      <c r="N1006" s="114">
        <v>23</v>
      </c>
      <c r="O1006" s="14">
        <v>45807</v>
      </c>
      <c r="P1006" s="114">
        <f t="shared" si="146"/>
        <v>22</v>
      </c>
      <c r="Q1006" s="114">
        <v>2025</v>
      </c>
      <c r="R1006" s="115" t="str">
        <f t="shared" si="147"/>
        <v>Sim</v>
      </c>
      <c r="S1006" s="116">
        <f t="shared" si="148"/>
        <v>0.46594000000000002</v>
      </c>
      <c r="T1006" s="117">
        <f t="shared" si="149"/>
        <v>1</v>
      </c>
      <c r="U1006" s="118" t="s">
        <v>776</v>
      </c>
    </row>
    <row r="1007" spans="1:21" s="58" customFormat="1" ht="37.5" customHeight="1" x14ac:dyDescent="0.35">
      <c r="A1007" s="78" t="s">
        <v>281</v>
      </c>
      <c r="B1007" s="3" t="s">
        <v>83</v>
      </c>
      <c r="C1007" s="20">
        <v>2029267540</v>
      </c>
      <c r="D1007" s="39" t="s">
        <v>483</v>
      </c>
      <c r="E1007" s="22"/>
      <c r="F1007" s="2" t="str">
        <f t="shared" si="150"/>
        <v>P54-PPGM-CAM-2029267540-SS-410/2025</v>
      </c>
      <c r="G1007" s="152" t="s">
        <v>771</v>
      </c>
      <c r="H1007" s="80" t="s">
        <v>772</v>
      </c>
      <c r="I1007" s="23">
        <v>253</v>
      </c>
      <c r="J1007" s="81">
        <f t="shared" si="145"/>
        <v>0.253</v>
      </c>
      <c r="K1007" s="82">
        <v>1</v>
      </c>
      <c r="L1007" s="113" t="s">
        <v>781</v>
      </c>
      <c r="M1007" s="191">
        <v>45815</v>
      </c>
      <c r="N1007" s="114">
        <v>23</v>
      </c>
      <c r="O1007" s="15"/>
      <c r="P1007" s="83" t="str">
        <f t="shared" si="146"/>
        <v/>
      </c>
      <c r="Q1007" s="83">
        <v>2025</v>
      </c>
      <c r="R1007" s="39" t="str">
        <f t="shared" si="147"/>
        <v>Não</v>
      </c>
      <c r="S1007" s="84">
        <f t="shared" si="148"/>
        <v>0</v>
      </c>
      <c r="T1007" s="85">
        <f t="shared" si="149"/>
        <v>0</v>
      </c>
      <c r="U1007" s="86"/>
    </row>
    <row r="1008" spans="1:21" s="58" customFormat="1" ht="37.5" customHeight="1" x14ac:dyDescent="0.35">
      <c r="A1008" s="78" t="s">
        <v>281</v>
      </c>
      <c r="B1008" s="3" t="s">
        <v>83</v>
      </c>
      <c r="C1008" s="20">
        <v>2029269569</v>
      </c>
      <c r="D1008" s="39" t="s">
        <v>485</v>
      </c>
      <c r="E1008" s="22"/>
      <c r="F1008" s="2" t="str">
        <f t="shared" si="150"/>
        <v>P54-PPGM-CAM-2029269569-SS-344/2025</v>
      </c>
      <c r="G1008" s="152" t="s">
        <v>771</v>
      </c>
      <c r="H1008" s="80" t="s">
        <v>772</v>
      </c>
      <c r="I1008" s="23">
        <v>1279</v>
      </c>
      <c r="J1008" s="81">
        <f t="shared" si="145"/>
        <v>1.2789999999999999</v>
      </c>
      <c r="K1008" s="82">
        <v>1</v>
      </c>
      <c r="L1008" s="113" t="s">
        <v>781</v>
      </c>
      <c r="M1008" s="191">
        <v>45815</v>
      </c>
      <c r="N1008" s="114">
        <v>23</v>
      </c>
      <c r="O1008" s="15"/>
      <c r="P1008" s="83" t="str">
        <f t="shared" si="146"/>
        <v/>
      </c>
      <c r="Q1008" s="83">
        <v>2025</v>
      </c>
      <c r="R1008" s="39" t="str">
        <f t="shared" si="147"/>
        <v>Não</v>
      </c>
      <c r="S1008" s="84">
        <f t="shared" si="148"/>
        <v>0</v>
      </c>
      <c r="T1008" s="85">
        <f t="shared" si="149"/>
        <v>0</v>
      </c>
      <c r="U1008" s="86"/>
    </row>
    <row r="1009" spans="1:21" s="58" customFormat="1" ht="37.5" customHeight="1" x14ac:dyDescent="0.35">
      <c r="A1009" s="78" t="s">
        <v>281</v>
      </c>
      <c r="B1009" s="3" t="s">
        <v>83</v>
      </c>
      <c r="C1009" s="20">
        <v>2029267541</v>
      </c>
      <c r="D1009" s="39" t="s">
        <v>494</v>
      </c>
      <c r="E1009" s="22" t="s">
        <v>495</v>
      </c>
      <c r="F1009" s="109" t="str">
        <f t="shared" si="150"/>
        <v>P54-PPGM-CAM-2029267541-SS-340/2025</v>
      </c>
      <c r="G1009" s="188" t="s">
        <v>771</v>
      </c>
      <c r="H1009" s="111" t="s">
        <v>772</v>
      </c>
      <c r="I1009" s="23">
        <v>1799.1</v>
      </c>
      <c r="J1009" s="112">
        <f t="shared" si="145"/>
        <v>1.7990999999999999</v>
      </c>
      <c r="K1009" s="113">
        <v>1</v>
      </c>
      <c r="L1009" s="113" t="s">
        <v>781</v>
      </c>
      <c r="M1009" s="191">
        <v>45815</v>
      </c>
      <c r="N1009" s="114">
        <v>23</v>
      </c>
      <c r="O1009" s="15">
        <v>45807</v>
      </c>
      <c r="P1009" s="114">
        <f t="shared" si="146"/>
        <v>22</v>
      </c>
      <c r="Q1009" s="114">
        <v>2025</v>
      </c>
      <c r="R1009" s="115" t="str">
        <f t="shared" si="147"/>
        <v>Sim</v>
      </c>
      <c r="S1009" s="116">
        <f t="shared" si="148"/>
        <v>1.7990999999999999</v>
      </c>
      <c r="T1009" s="117">
        <f t="shared" si="149"/>
        <v>1</v>
      </c>
      <c r="U1009" s="118" t="s">
        <v>776</v>
      </c>
    </row>
    <row r="1010" spans="1:21" s="58" customFormat="1" ht="37.5" customHeight="1" x14ac:dyDescent="0.35">
      <c r="A1010" s="78" t="s">
        <v>281</v>
      </c>
      <c r="B1010" s="3" t="s">
        <v>83</v>
      </c>
      <c r="C1010" s="20">
        <v>2029267543</v>
      </c>
      <c r="D1010" s="39" t="s">
        <v>497</v>
      </c>
      <c r="E1010" s="22"/>
      <c r="F1010" s="2" t="str">
        <f t="shared" si="150"/>
        <v>P54-PPGM-CAM-2029267543-SS-339/2025</v>
      </c>
      <c r="G1010" s="152" t="s">
        <v>771</v>
      </c>
      <c r="H1010" s="80" t="s">
        <v>772</v>
      </c>
      <c r="I1010" s="23">
        <v>1046</v>
      </c>
      <c r="J1010" s="81">
        <f t="shared" si="145"/>
        <v>1.046</v>
      </c>
      <c r="K1010" s="82">
        <v>1</v>
      </c>
      <c r="L1010" s="113" t="s">
        <v>781</v>
      </c>
      <c r="M1010" s="191">
        <v>45815</v>
      </c>
      <c r="N1010" s="114">
        <v>23</v>
      </c>
      <c r="O1010" s="15"/>
      <c r="P1010" s="83" t="str">
        <f t="shared" si="146"/>
        <v/>
      </c>
      <c r="Q1010" s="83">
        <v>2025</v>
      </c>
      <c r="R1010" s="39" t="str">
        <f t="shared" si="147"/>
        <v>Não</v>
      </c>
      <c r="S1010" s="84">
        <f t="shared" si="148"/>
        <v>0</v>
      </c>
      <c r="T1010" s="85">
        <f t="shared" si="149"/>
        <v>0</v>
      </c>
      <c r="U1010" s="86"/>
    </row>
    <row r="1011" spans="1:21" s="58" customFormat="1" ht="37.5" customHeight="1" x14ac:dyDescent="0.35">
      <c r="A1011" s="78" t="s">
        <v>281</v>
      </c>
      <c r="B1011" s="3" t="s">
        <v>83</v>
      </c>
      <c r="C1011" s="20">
        <v>2029267545</v>
      </c>
      <c r="D1011" s="39" t="s">
        <v>501</v>
      </c>
      <c r="E1011" s="22"/>
      <c r="F1011" s="2" t="str">
        <f t="shared" si="150"/>
        <v>P54-PPGM-CAM-2029267545-SS-164/2025</v>
      </c>
      <c r="G1011" s="152" t="s">
        <v>771</v>
      </c>
      <c r="H1011" s="80" t="s">
        <v>772</v>
      </c>
      <c r="I1011" s="23">
        <v>2183.5</v>
      </c>
      <c r="J1011" s="81">
        <f t="shared" si="145"/>
        <v>2.1835</v>
      </c>
      <c r="K1011" s="82">
        <v>1</v>
      </c>
      <c r="L1011" s="82" t="s">
        <v>781</v>
      </c>
      <c r="M1011" s="191">
        <v>45815</v>
      </c>
      <c r="N1011" s="114">
        <v>23</v>
      </c>
      <c r="O1011" s="15"/>
      <c r="P1011" s="83" t="str">
        <f t="shared" si="146"/>
        <v/>
      </c>
      <c r="Q1011" s="83">
        <v>2025</v>
      </c>
      <c r="R1011" s="39" t="str">
        <f t="shared" si="147"/>
        <v>Não</v>
      </c>
      <c r="S1011" s="84">
        <f t="shared" si="148"/>
        <v>0</v>
      </c>
      <c r="T1011" s="85">
        <f t="shared" si="149"/>
        <v>0</v>
      </c>
      <c r="U1011" s="86"/>
    </row>
    <row r="1012" spans="1:21" s="58" customFormat="1" ht="37.5" customHeight="1" x14ac:dyDescent="0.35">
      <c r="A1012" s="78" t="s">
        <v>281</v>
      </c>
      <c r="B1012" s="3" t="s">
        <v>83</v>
      </c>
      <c r="C1012" s="20">
        <v>2029269550</v>
      </c>
      <c r="D1012" s="39" t="s">
        <v>503</v>
      </c>
      <c r="E1012" s="22"/>
      <c r="F1012" s="109" t="str">
        <f t="shared" si="150"/>
        <v>P54-PPGM-CAM-2029269550-SS-068/2025</v>
      </c>
      <c r="G1012" s="188" t="s">
        <v>771</v>
      </c>
      <c r="H1012" s="111" t="s">
        <v>772</v>
      </c>
      <c r="I1012" s="23">
        <v>543.25</v>
      </c>
      <c r="J1012" s="112">
        <f t="shared" si="145"/>
        <v>0.54325000000000001</v>
      </c>
      <c r="K1012" s="113">
        <v>1</v>
      </c>
      <c r="L1012" s="113" t="s">
        <v>781</v>
      </c>
      <c r="M1012" s="191">
        <v>45815</v>
      </c>
      <c r="N1012" s="114">
        <v>23</v>
      </c>
      <c r="O1012" s="15"/>
      <c r="P1012" s="114" t="str">
        <f t="shared" si="146"/>
        <v/>
      </c>
      <c r="Q1012" s="114">
        <v>2025</v>
      </c>
      <c r="R1012" s="115" t="str">
        <f t="shared" si="147"/>
        <v>Não</v>
      </c>
      <c r="S1012" s="116">
        <f t="shared" si="148"/>
        <v>0</v>
      </c>
      <c r="T1012" s="117">
        <f t="shared" si="149"/>
        <v>0</v>
      </c>
      <c r="U1012" s="118"/>
    </row>
    <row r="1013" spans="1:21" s="58" customFormat="1" ht="37.5" customHeight="1" x14ac:dyDescent="0.35">
      <c r="A1013" s="78" t="s">
        <v>281</v>
      </c>
      <c r="B1013" s="3" t="s">
        <v>83</v>
      </c>
      <c r="C1013" s="20">
        <v>2029269549</v>
      </c>
      <c r="D1013" s="39" t="s">
        <v>507</v>
      </c>
      <c r="E1013" s="22"/>
      <c r="F1013" s="2" t="str">
        <f t="shared" si="150"/>
        <v>P54-PPGM-CAM-2029269549-SS-111/2025</v>
      </c>
      <c r="G1013" s="152" t="s">
        <v>771</v>
      </c>
      <c r="H1013" s="80" t="s">
        <v>772</v>
      </c>
      <c r="I1013" s="23">
        <v>342.1</v>
      </c>
      <c r="J1013" s="81">
        <f t="shared" si="145"/>
        <v>0.34210000000000002</v>
      </c>
      <c r="K1013" s="82">
        <v>1</v>
      </c>
      <c r="L1013" s="113" t="s">
        <v>781</v>
      </c>
      <c r="M1013" s="191">
        <v>45815</v>
      </c>
      <c r="N1013" s="114">
        <v>23</v>
      </c>
      <c r="O1013" s="15"/>
      <c r="P1013" s="83" t="str">
        <f t="shared" si="146"/>
        <v/>
      </c>
      <c r="Q1013" s="83">
        <v>2025</v>
      </c>
      <c r="R1013" s="39" t="str">
        <f t="shared" si="147"/>
        <v>Não</v>
      </c>
      <c r="S1013" s="84">
        <f t="shared" si="148"/>
        <v>0</v>
      </c>
      <c r="T1013" s="85">
        <f t="shared" si="149"/>
        <v>0</v>
      </c>
      <c r="U1013" s="86"/>
    </row>
    <row r="1014" spans="1:21" s="58" customFormat="1" ht="37.5" customHeight="1" x14ac:dyDescent="0.35">
      <c r="A1014" s="78" t="s">
        <v>281</v>
      </c>
      <c r="B1014" s="3" t="s">
        <v>83</v>
      </c>
      <c r="C1014" s="20">
        <v>2029258080</v>
      </c>
      <c r="D1014" s="39" t="s">
        <v>509</v>
      </c>
      <c r="E1014" s="22" t="s">
        <v>510</v>
      </c>
      <c r="F1014" s="2" t="str">
        <f t="shared" si="150"/>
        <v>P54-PPGM-CAM-2029258080-SS-109/2025</v>
      </c>
      <c r="G1014" s="152" t="s">
        <v>771</v>
      </c>
      <c r="H1014" s="80" t="s">
        <v>772</v>
      </c>
      <c r="I1014" s="23">
        <v>188</v>
      </c>
      <c r="J1014" s="81">
        <f t="shared" si="145"/>
        <v>0.188</v>
      </c>
      <c r="K1014" s="82">
        <v>1</v>
      </c>
      <c r="L1014" s="113" t="s">
        <v>781</v>
      </c>
      <c r="M1014" s="191">
        <v>45815</v>
      </c>
      <c r="N1014" s="114">
        <v>23</v>
      </c>
      <c r="O1014" s="15">
        <v>45807</v>
      </c>
      <c r="P1014" s="83">
        <f t="shared" si="146"/>
        <v>22</v>
      </c>
      <c r="Q1014" s="83">
        <v>2025</v>
      </c>
      <c r="R1014" s="39" t="str">
        <f t="shared" si="147"/>
        <v>Sim</v>
      </c>
      <c r="S1014" s="84">
        <f t="shared" si="148"/>
        <v>0.188</v>
      </c>
      <c r="T1014" s="85">
        <f t="shared" si="149"/>
        <v>1</v>
      </c>
      <c r="U1014" s="86" t="s">
        <v>776</v>
      </c>
    </row>
    <row r="1015" spans="1:21" s="58" customFormat="1" ht="37.5" customHeight="1" x14ac:dyDescent="0.35">
      <c r="A1015" s="78" t="s">
        <v>281</v>
      </c>
      <c r="B1015" s="3" t="s">
        <v>83</v>
      </c>
      <c r="C1015" s="20">
        <v>2029277691</v>
      </c>
      <c r="D1015" s="39" t="s">
        <v>515</v>
      </c>
      <c r="E1015" s="22" t="s">
        <v>516</v>
      </c>
      <c r="F1015" s="109" t="str">
        <f t="shared" si="150"/>
        <v>P54-PPGM-CAM-2029277691-SS-106/2025</v>
      </c>
      <c r="G1015" s="188" t="s">
        <v>771</v>
      </c>
      <c r="H1015" s="111" t="s">
        <v>772</v>
      </c>
      <c r="I1015" s="23">
        <v>1081</v>
      </c>
      <c r="J1015" s="112">
        <f t="shared" si="145"/>
        <v>1.081</v>
      </c>
      <c r="K1015" s="113">
        <v>1</v>
      </c>
      <c r="L1015" s="113" t="s">
        <v>781</v>
      </c>
      <c r="M1015" s="191">
        <v>45815</v>
      </c>
      <c r="N1015" s="114">
        <v>23</v>
      </c>
      <c r="O1015" s="15">
        <v>45807</v>
      </c>
      <c r="P1015" s="114">
        <f t="shared" si="146"/>
        <v>22</v>
      </c>
      <c r="Q1015" s="114">
        <v>2025</v>
      </c>
      <c r="R1015" s="115" t="str">
        <f t="shared" si="147"/>
        <v>Sim</v>
      </c>
      <c r="S1015" s="116">
        <f t="shared" si="148"/>
        <v>1.081</v>
      </c>
      <c r="T1015" s="117">
        <f t="shared" si="149"/>
        <v>1</v>
      </c>
      <c r="U1015" s="118" t="s">
        <v>776</v>
      </c>
    </row>
    <row r="1016" spans="1:21" s="58" customFormat="1" ht="37.5" customHeight="1" x14ac:dyDescent="0.35">
      <c r="A1016" s="78" t="s">
        <v>281</v>
      </c>
      <c r="B1016" s="3" t="s">
        <v>83</v>
      </c>
      <c r="C1016" s="20">
        <v>2029267538</v>
      </c>
      <c r="D1016" s="39" t="s">
        <v>518</v>
      </c>
      <c r="E1016" s="22"/>
      <c r="F1016" s="2" t="str">
        <f t="shared" si="150"/>
        <v>P54-PPGM-CAM-2029267538-SS-0065/2025</v>
      </c>
      <c r="G1016" s="152" t="s">
        <v>771</v>
      </c>
      <c r="H1016" s="80" t="s">
        <v>772</v>
      </c>
      <c r="I1016" s="23">
        <v>814</v>
      </c>
      <c r="J1016" s="81">
        <f t="shared" si="145"/>
        <v>0.81399999999999995</v>
      </c>
      <c r="K1016" s="82">
        <v>1</v>
      </c>
      <c r="L1016" s="113" t="s">
        <v>781</v>
      </c>
      <c r="M1016" s="191">
        <v>45815</v>
      </c>
      <c r="N1016" s="114">
        <v>23</v>
      </c>
      <c r="O1016" s="15"/>
      <c r="P1016" s="83" t="str">
        <f t="shared" si="146"/>
        <v/>
      </c>
      <c r="Q1016" s="83">
        <v>2025</v>
      </c>
      <c r="R1016" s="39" t="str">
        <f t="shared" si="147"/>
        <v>Não</v>
      </c>
      <c r="S1016" s="84">
        <f t="shared" si="148"/>
        <v>0</v>
      </c>
      <c r="T1016" s="85">
        <f t="shared" si="149"/>
        <v>0</v>
      </c>
      <c r="U1016" s="86"/>
    </row>
    <row r="1017" spans="1:21" s="58" customFormat="1" ht="37.5" customHeight="1" x14ac:dyDescent="0.35">
      <c r="A1017" s="78" t="s">
        <v>281</v>
      </c>
      <c r="B1017" s="3" t="s">
        <v>83</v>
      </c>
      <c r="C1017" s="20">
        <v>2029269549</v>
      </c>
      <c r="D1017" s="39" t="s">
        <v>520</v>
      </c>
      <c r="E1017" s="22"/>
      <c r="F1017" s="2" t="str">
        <f t="shared" si="150"/>
        <v>P54-PPGM-CAM-2029269549-SS-468/2025</v>
      </c>
      <c r="G1017" s="152" t="s">
        <v>771</v>
      </c>
      <c r="H1017" s="80" t="s">
        <v>772</v>
      </c>
      <c r="I1017" s="23">
        <v>149.4</v>
      </c>
      <c r="J1017" s="81">
        <f t="shared" si="145"/>
        <v>0.14940000000000001</v>
      </c>
      <c r="K1017" s="82">
        <v>1</v>
      </c>
      <c r="L1017" s="113" t="s">
        <v>781</v>
      </c>
      <c r="M1017" s="191">
        <v>45815</v>
      </c>
      <c r="N1017" s="114">
        <v>23</v>
      </c>
      <c r="O1017" s="15"/>
      <c r="P1017" s="83" t="str">
        <f t="shared" si="146"/>
        <v/>
      </c>
      <c r="Q1017" s="83">
        <v>2025</v>
      </c>
      <c r="R1017" s="39" t="str">
        <f t="shared" si="147"/>
        <v>Não</v>
      </c>
      <c r="S1017" s="84">
        <f t="shared" si="148"/>
        <v>0</v>
      </c>
      <c r="T1017" s="85">
        <f t="shared" si="149"/>
        <v>0</v>
      </c>
      <c r="U1017" s="86"/>
    </row>
    <row r="1018" spans="1:21" s="58" customFormat="1" ht="37.5" customHeight="1" x14ac:dyDescent="0.35">
      <c r="A1018" s="78" t="s">
        <v>281</v>
      </c>
      <c r="B1018" s="3" t="s">
        <v>83</v>
      </c>
      <c r="C1018" s="20">
        <v>2029267541</v>
      </c>
      <c r="D1018" s="39" t="s">
        <v>522</v>
      </c>
      <c r="E1018" s="22"/>
      <c r="F1018" s="109" t="str">
        <f t="shared" si="150"/>
        <v>P54-PPGM-CAM-2029267541-SS-467/2025</v>
      </c>
      <c r="G1018" s="188" t="s">
        <v>771</v>
      </c>
      <c r="H1018" s="111" t="s">
        <v>772</v>
      </c>
      <c r="I1018" s="23">
        <v>686.94</v>
      </c>
      <c r="J1018" s="112">
        <f t="shared" si="145"/>
        <v>0.68694000000000011</v>
      </c>
      <c r="K1018" s="113">
        <v>1</v>
      </c>
      <c r="L1018" s="113" t="s">
        <v>781</v>
      </c>
      <c r="M1018" s="191">
        <v>45815</v>
      </c>
      <c r="N1018" s="114">
        <v>23</v>
      </c>
      <c r="O1018" s="15"/>
      <c r="P1018" s="114" t="str">
        <f t="shared" si="146"/>
        <v/>
      </c>
      <c r="Q1018" s="114">
        <v>2025</v>
      </c>
      <c r="R1018" s="115" t="str">
        <f t="shared" si="147"/>
        <v>Não</v>
      </c>
      <c r="S1018" s="116">
        <f t="shared" si="148"/>
        <v>0</v>
      </c>
      <c r="T1018" s="117">
        <f t="shared" si="149"/>
        <v>0</v>
      </c>
      <c r="U1018" s="118"/>
    </row>
    <row r="1019" spans="1:21" s="58" customFormat="1" ht="37.5" customHeight="1" x14ac:dyDescent="0.35">
      <c r="A1019" s="78" t="s">
        <v>281</v>
      </c>
      <c r="B1019" s="3" t="s">
        <v>83</v>
      </c>
      <c r="C1019" s="20">
        <v>2029258083</v>
      </c>
      <c r="D1019" s="39" t="s">
        <v>527</v>
      </c>
      <c r="E1019" s="22" t="s">
        <v>528</v>
      </c>
      <c r="F1019" s="2" t="str">
        <f t="shared" si="150"/>
        <v>P54-PPGM-CAM-2029258083-SS-461/2025</v>
      </c>
      <c r="G1019" s="152" t="s">
        <v>771</v>
      </c>
      <c r="H1019" s="80" t="s">
        <v>772</v>
      </c>
      <c r="I1019" s="23">
        <v>1109.0999999999999</v>
      </c>
      <c r="J1019" s="81">
        <f t="shared" si="145"/>
        <v>1.1091</v>
      </c>
      <c r="K1019" s="82">
        <v>1</v>
      </c>
      <c r="L1019" s="113" t="s">
        <v>781</v>
      </c>
      <c r="M1019" s="191">
        <v>45815</v>
      </c>
      <c r="N1019" s="114">
        <v>23</v>
      </c>
      <c r="O1019" s="15">
        <v>45807</v>
      </c>
      <c r="P1019" s="83">
        <f t="shared" si="146"/>
        <v>22</v>
      </c>
      <c r="Q1019" s="83">
        <v>2025</v>
      </c>
      <c r="R1019" s="39" t="str">
        <f t="shared" si="147"/>
        <v>Sim</v>
      </c>
      <c r="S1019" s="84">
        <f t="shared" si="148"/>
        <v>1.1091</v>
      </c>
      <c r="T1019" s="85">
        <f t="shared" si="149"/>
        <v>1</v>
      </c>
      <c r="U1019" s="86" t="s">
        <v>776</v>
      </c>
    </row>
    <row r="1020" spans="1:21" s="58" customFormat="1" ht="37.5" customHeight="1" x14ac:dyDescent="0.35">
      <c r="A1020" s="78" t="s">
        <v>281</v>
      </c>
      <c r="B1020" s="3" t="s">
        <v>83</v>
      </c>
      <c r="C1020" s="20" t="s">
        <v>742</v>
      </c>
      <c r="D1020" s="39" t="s">
        <v>743</v>
      </c>
      <c r="E1020" s="22"/>
      <c r="F1020" s="2" t="str">
        <f t="shared" si="150"/>
        <v>P54-PPGM-CAM-2023002808-SS-0590/2025</v>
      </c>
      <c r="G1020" s="152" t="s">
        <v>771</v>
      </c>
      <c r="H1020" s="80" t="s">
        <v>772</v>
      </c>
      <c r="I1020" s="23">
        <v>146.1</v>
      </c>
      <c r="J1020" s="81">
        <f t="shared" si="145"/>
        <v>0.14610000000000001</v>
      </c>
      <c r="K1020" s="82">
        <v>1</v>
      </c>
      <c r="L1020" s="113" t="s">
        <v>781</v>
      </c>
      <c r="M1020" s="191">
        <v>45815</v>
      </c>
      <c r="N1020" s="114">
        <v>23</v>
      </c>
      <c r="O1020" s="15"/>
      <c r="P1020" s="83" t="str">
        <f t="shared" si="146"/>
        <v/>
      </c>
      <c r="Q1020" s="83">
        <v>2025</v>
      </c>
      <c r="R1020" s="39" t="str">
        <f t="shared" si="147"/>
        <v>Não</v>
      </c>
      <c r="S1020" s="84">
        <f t="shared" si="148"/>
        <v>0</v>
      </c>
      <c r="T1020" s="85">
        <f t="shared" si="149"/>
        <v>0</v>
      </c>
      <c r="U1020" s="86"/>
    </row>
    <row r="1021" spans="1:21" s="58" customFormat="1" ht="37.5" customHeight="1" x14ac:dyDescent="0.35">
      <c r="A1021" s="78" t="s">
        <v>281</v>
      </c>
      <c r="B1021" s="3" t="s">
        <v>83</v>
      </c>
      <c r="C1021" s="20" t="s">
        <v>745</v>
      </c>
      <c r="D1021" s="39" t="s">
        <v>746</v>
      </c>
      <c r="E1021" s="22"/>
      <c r="F1021" s="109" t="str">
        <f t="shared" si="150"/>
        <v>P54-PPGM-CAM-2023002760-SS-0591/2025</v>
      </c>
      <c r="G1021" s="188" t="s">
        <v>771</v>
      </c>
      <c r="H1021" s="111" t="s">
        <v>772</v>
      </c>
      <c r="I1021" s="23">
        <v>24.8</v>
      </c>
      <c r="J1021" s="112">
        <f t="shared" si="145"/>
        <v>2.4799999999999999E-2</v>
      </c>
      <c r="K1021" s="113">
        <v>1</v>
      </c>
      <c r="L1021" s="113" t="s">
        <v>781</v>
      </c>
      <c r="M1021" s="191">
        <v>45815</v>
      </c>
      <c r="N1021" s="114">
        <v>23</v>
      </c>
      <c r="O1021" s="15"/>
      <c r="P1021" s="114" t="str">
        <f t="shared" si="146"/>
        <v/>
      </c>
      <c r="Q1021" s="114">
        <v>2025</v>
      </c>
      <c r="R1021" s="115" t="str">
        <f t="shared" si="147"/>
        <v>Não</v>
      </c>
      <c r="S1021" s="116">
        <f t="shared" si="148"/>
        <v>0</v>
      </c>
      <c r="T1021" s="117">
        <f t="shared" si="149"/>
        <v>0</v>
      </c>
      <c r="U1021" s="118"/>
    </row>
    <row r="1022" spans="1:21" s="58" customFormat="1" ht="37.5" customHeight="1" x14ac:dyDescent="0.35">
      <c r="A1022" s="78" t="s">
        <v>281</v>
      </c>
      <c r="B1022" s="3" t="s">
        <v>83</v>
      </c>
      <c r="C1022" s="20" t="s">
        <v>747</v>
      </c>
      <c r="D1022" s="39" t="s">
        <v>748</v>
      </c>
      <c r="E1022" s="22"/>
      <c r="F1022" s="2" t="str">
        <f t="shared" si="150"/>
        <v>P54-PPGM-CAM-2023002778-SS-0597/2025</v>
      </c>
      <c r="G1022" s="152" t="s">
        <v>771</v>
      </c>
      <c r="H1022" s="80" t="s">
        <v>772</v>
      </c>
      <c r="I1022" s="23">
        <v>215.2</v>
      </c>
      <c r="J1022" s="81">
        <f t="shared" si="145"/>
        <v>0.2152</v>
      </c>
      <c r="K1022" s="82">
        <v>1</v>
      </c>
      <c r="L1022" s="113" t="s">
        <v>781</v>
      </c>
      <c r="M1022" s="191">
        <v>45815</v>
      </c>
      <c r="N1022" s="114">
        <v>23</v>
      </c>
      <c r="O1022" s="15"/>
      <c r="P1022" s="83" t="str">
        <f t="shared" si="146"/>
        <v/>
      </c>
      <c r="Q1022" s="83">
        <v>2025</v>
      </c>
      <c r="R1022" s="39" t="str">
        <f t="shared" si="147"/>
        <v>Não</v>
      </c>
      <c r="S1022" s="84">
        <f t="shared" si="148"/>
        <v>0</v>
      </c>
      <c r="T1022" s="85">
        <f t="shared" si="149"/>
        <v>0</v>
      </c>
      <c r="U1022" s="86"/>
    </row>
    <row r="1023" spans="1:21" s="58" customFormat="1" ht="37.5" customHeight="1" x14ac:dyDescent="0.35">
      <c r="A1023" s="78" t="s">
        <v>281</v>
      </c>
      <c r="B1023" s="3" t="s">
        <v>83</v>
      </c>
      <c r="C1023" s="20" t="s">
        <v>750</v>
      </c>
      <c r="D1023" s="39" t="s">
        <v>751</v>
      </c>
      <c r="E1023" s="22"/>
      <c r="F1023" s="2" t="str">
        <f t="shared" si="150"/>
        <v>P54-PPGM-CAM-2029267540-SS-0600/2025</v>
      </c>
      <c r="G1023" s="152" t="s">
        <v>771</v>
      </c>
      <c r="H1023" s="80" t="s">
        <v>772</v>
      </c>
      <c r="I1023" s="23">
        <v>699</v>
      </c>
      <c r="J1023" s="81">
        <f t="shared" si="145"/>
        <v>0.69899999999999995</v>
      </c>
      <c r="K1023" s="82">
        <v>1</v>
      </c>
      <c r="L1023" s="113" t="s">
        <v>781</v>
      </c>
      <c r="M1023" s="191">
        <v>45815</v>
      </c>
      <c r="N1023" s="114">
        <v>23</v>
      </c>
      <c r="O1023" s="15"/>
      <c r="P1023" s="83" t="str">
        <f t="shared" si="146"/>
        <v/>
      </c>
      <c r="Q1023" s="83">
        <v>2025</v>
      </c>
      <c r="R1023" s="39" t="str">
        <f t="shared" si="147"/>
        <v>Não</v>
      </c>
      <c r="S1023" s="84">
        <f t="shared" si="148"/>
        <v>0</v>
      </c>
      <c r="T1023" s="85">
        <f t="shared" si="149"/>
        <v>0</v>
      </c>
      <c r="U1023" s="86"/>
    </row>
    <row r="1024" spans="1:21" s="58" customFormat="1" ht="37.5" customHeight="1" x14ac:dyDescent="0.35">
      <c r="A1024" s="78" t="s">
        <v>81</v>
      </c>
      <c r="B1024" s="3" t="s">
        <v>83</v>
      </c>
      <c r="C1024" s="4">
        <v>2028716878</v>
      </c>
      <c r="D1024" s="19" t="s">
        <v>103</v>
      </c>
      <c r="E1024" s="16" t="s">
        <v>104</v>
      </c>
      <c r="F1024" s="2" t="str">
        <f t="shared" si="150"/>
        <v>P31-PPGM-CAM-2028716878-SS-702/2025</v>
      </c>
      <c r="G1024" s="79" t="s">
        <v>774</v>
      </c>
      <c r="H1024" s="80" t="s">
        <v>775</v>
      </c>
      <c r="I1024" s="6">
        <v>1850.41</v>
      </c>
      <c r="J1024" s="81">
        <f t="shared" si="145"/>
        <v>1.8504100000000001</v>
      </c>
      <c r="K1024" s="82">
        <v>1</v>
      </c>
      <c r="L1024" s="113" t="s">
        <v>781</v>
      </c>
      <c r="M1024" s="191">
        <v>45815</v>
      </c>
      <c r="N1024" s="114">
        <v>23</v>
      </c>
      <c r="O1024" s="10">
        <v>45804</v>
      </c>
      <c r="P1024" s="83">
        <f t="shared" si="146"/>
        <v>22</v>
      </c>
      <c r="Q1024" s="83">
        <v>2025</v>
      </c>
      <c r="R1024" s="39" t="str">
        <f t="shared" si="147"/>
        <v>Sim</v>
      </c>
      <c r="S1024" s="84">
        <f t="shared" si="148"/>
        <v>1.8504100000000001</v>
      </c>
      <c r="T1024" s="85">
        <f t="shared" si="149"/>
        <v>1</v>
      </c>
      <c r="U1024" s="86" t="s">
        <v>776</v>
      </c>
    </row>
    <row r="1025" spans="1:21" s="58" customFormat="1" ht="37.5" customHeight="1" x14ac:dyDescent="0.35">
      <c r="A1025" s="78" t="s">
        <v>81</v>
      </c>
      <c r="B1025" s="3" t="s">
        <v>83</v>
      </c>
      <c r="C1025" s="20" t="s">
        <v>108</v>
      </c>
      <c r="D1025" s="21" t="s">
        <v>109</v>
      </c>
      <c r="E1025" s="22" t="s">
        <v>110</v>
      </c>
      <c r="F1025" s="87" t="str">
        <f t="shared" si="150"/>
        <v>P31-PPGM-CAM-CONJUNTO-SS-1497/2024</v>
      </c>
      <c r="G1025" s="88" t="s">
        <v>774</v>
      </c>
      <c r="H1025" s="89" t="s">
        <v>775</v>
      </c>
      <c r="I1025" s="23">
        <v>15.262</v>
      </c>
      <c r="J1025" s="90">
        <f t="shared" si="145"/>
        <v>1.5262000000000001E-2</v>
      </c>
      <c r="K1025" s="91">
        <v>1</v>
      </c>
      <c r="L1025" s="113" t="s">
        <v>781</v>
      </c>
      <c r="M1025" s="191">
        <v>45815</v>
      </c>
      <c r="N1025" s="114">
        <v>23</v>
      </c>
      <c r="O1025" s="15">
        <v>45807</v>
      </c>
      <c r="P1025" s="92">
        <f t="shared" si="146"/>
        <v>22</v>
      </c>
      <c r="Q1025" s="92">
        <v>2025</v>
      </c>
      <c r="R1025" s="93" t="str">
        <f t="shared" si="147"/>
        <v>Sim</v>
      </c>
      <c r="S1025" s="94">
        <f t="shared" si="148"/>
        <v>1.5262000000000001E-2</v>
      </c>
      <c r="T1025" s="95">
        <f t="shared" si="149"/>
        <v>1</v>
      </c>
      <c r="U1025" s="96" t="s">
        <v>776</v>
      </c>
    </row>
    <row r="1026" spans="1:21" s="58" customFormat="1" ht="37.5" customHeight="1" x14ac:dyDescent="0.35">
      <c r="A1026" s="78" t="s">
        <v>81</v>
      </c>
      <c r="B1026" s="3" t="s">
        <v>83</v>
      </c>
      <c r="C1026" s="20">
        <v>202871697</v>
      </c>
      <c r="D1026" s="21" t="s">
        <v>162</v>
      </c>
      <c r="E1026" s="22"/>
      <c r="F1026" s="2" t="str">
        <f t="shared" si="150"/>
        <v>P31-PPGM-CAM-202871697-SS-1574/2024</v>
      </c>
      <c r="G1026" s="79" t="s">
        <v>774</v>
      </c>
      <c r="H1026" s="80" t="s">
        <v>775</v>
      </c>
      <c r="I1026" s="23">
        <v>264</v>
      </c>
      <c r="J1026" s="81">
        <f t="shared" si="145"/>
        <v>0.26400000000000001</v>
      </c>
      <c r="K1026" s="82">
        <v>1</v>
      </c>
      <c r="L1026" s="113" t="s">
        <v>781</v>
      </c>
      <c r="M1026" s="191">
        <v>45815</v>
      </c>
      <c r="N1026" s="114">
        <v>23</v>
      </c>
      <c r="O1026" s="15"/>
      <c r="P1026" s="83" t="str">
        <f t="shared" si="146"/>
        <v/>
      </c>
      <c r="Q1026" s="83">
        <v>2025</v>
      </c>
      <c r="R1026" s="39" t="str">
        <f t="shared" si="147"/>
        <v>Não</v>
      </c>
      <c r="S1026" s="84">
        <f t="shared" si="148"/>
        <v>0</v>
      </c>
      <c r="T1026" s="85">
        <f t="shared" si="149"/>
        <v>0</v>
      </c>
      <c r="U1026" s="86"/>
    </row>
    <row r="1027" spans="1:21" s="58" customFormat="1" ht="37.5" customHeight="1" x14ac:dyDescent="0.35">
      <c r="A1027" s="78" t="s">
        <v>81</v>
      </c>
      <c r="B1027" s="3" t="s">
        <v>83</v>
      </c>
      <c r="C1027" s="20">
        <v>2028911331</v>
      </c>
      <c r="D1027" s="21" t="s">
        <v>180</v>
      </c>
      <c r="E1027" s="22" t="s">
        <v>181</v>
      </c>
      <c r="F1027" s="87" t="str">
        <f t="shared" si="150"/>
        <v>P31-PPGM-CAM-2028911331-SS-1578/2024</v>
      </c>
      <c r="G1027" s="88" t="s">
        <v>774</v>
      </c>
      <c r="H1027" s="89" t="s">
        <v>775</v>
      </c>
      <c r="I1027" s="23">
        <v>5</v>
      </c>
      <c r="J1027" s="90">
        <f t="shared" si="145"/>
        <v>5.0000000000000001E-3</v>
      </c>
      <c r="K1027" s="91">
        <v>1</v>
      </c>
      <c r="L1027" s="113" t="s">
        <v>781</v>
      </c>
      <c r="M1027" s="191">
        <v>45815</v>
      </c>
      <c r="N1027" s="114">
        <v>23</v>
      </c>
      <c r="O1027" s="15">
        <v>45810</v>
      </c>
      <c r="P1027" s="92">
        <f t="shared" si="146"/>
        <v>23</v>
      </c>
      <c r="Q1027" s="92">
        <v>2025</v>
      </c>
      <c r="R1027" s="93" t="str">
        <f t="shared" si="147"/>
        <v>Sim</v>
      </c>
      <c r="S1027" s="94">
        <f t="shared" si="148"/>
        <v>5.0000000000000001E-3</v>
      </c>
      <c r="T1027" s="95">
        <f t="shared" si="149"/>
        <v>1</v>
      </c>
      <c r="U1027" s="96" t="s">
        <v>782</v>
      </c>
    </row>
    <row r="1028" spans="1:21" s="58" customFormat="1" ht="37.5" customHeight="1" x14ac:dyDescent="0.35">
      <c r="A1028" s="78" t="s">
        <v>81</v>
      </c>
      <c r="B1028" s="3" t="s">
        <v>83</v>
      </c>
      <c r="C1028" s="20">
        <v>2028911331</v>
      </c>
      <c r="D1028" s="21" t="s">
        <v>180</v>
      </c>
      <c r="E1028" s="22" t="s">
        <v>185</v>
      </c>
      <c r="F1028" s="2" t="str">
        <f t="shared" si="150"/>
        <v>P31-PPGM-CAM-2028911331-SS-1578/2024</v>
      </c>
      <c r="G1028" s="79" t="s">
        <v>774</v>
      </c>
      <c r="H1028" s="80" t="s">
        <v>775</v>
      </c>
      <c r="I1028" s="23">
        <v>20</v>
      </c>
      <c r="J1028" s="81">
        <f t="shared" si="145"/>
        <v>0.02</v>
      </c>
      <c r="K1028" s="82">
        <v>1</v>
      </c>
      <c r="L1028" s="113" t="s">
        <v>781</v>
      </c>
      <c r="M1028" s="191">
        <v>45815</v>
      </c>
      <c r="N1028" s="114">
        <v>23</v>
      </c>
      <c r="O1028" s="15">
        <v>45810</v>
      </c>
      <c r="P1028" s="83">
        <f t="shared" si="146"/>
        <v>23</v>
      </c>
      <c r="Q1028" s="83">
        <v>2025</v>
      </c>
      <c r="R1028" s="39" t="str">
        <f t="shared" si="147"/>
        <v>Sim</v>
      </c>
      <c r="S1028" s="84">
        <f t="shared" si="148"/>
        <v>0.02</v>
      </c>
      <c r="T1028" s="85">
        <f t="shared" si="149"/>
        <v>1</v>
      </c>
      <c r="U1028" s="86" t="s">
        <v>782</v>
      </c>
    </row>
    <row r="1029" spans="1:21" s="58" customFormat="1" ht="37.5" customHeight="1" x14ac:dyDescent="0.35">
      <c r="A1029" s="78" t="s">
        <v>81</v>
      </c>
      <c r="B1029" s="3" t="s">
        <v>83</v>
      </c>
      <c r="C1029" s="20">
        <v>2029422882</v>
      </c>
      <c r="D1029" s="21" t="s">
        <v>250</v>
      </c>
      <c r="E1029" s="22"/>
      <c r="F1029" s="2" t="str">
        <f t="shared" si="150"/>
        <v>P31-PPGM-CAM-2029422882-SS-659/2025</v>
      </c>
      <c r="G1029" s="79" t="s">
        <v>774</v>
      </c>
      <c r="H1029" s="80" t="s">
        <v>775</v>
      </c>
      <c r="I1029" s="23">
        <v>4.17</v>
      </c>
      <c r="J1029" s="81">
        <f t="shared" si="145"/>
        <v>4.1700000000000001E-3</v>
      </c>
      <c r="K1029" s="82">
        <v>1</v>
      </c>
      <c r="L1029" s="113" t="s">
        <v>781</v>
      </c>
      <c r="M1029" s="191">
        <v>45815</v>
      </c>
      <c r="N1029" s="114">
        <v>23</v>
      </c>
      <c r="O1029" s="15"/>
      <c r="P1029" s="83" t="str">
        <f t="shared" si="146"/>
        <v/>
      </c>
      <c r="Q1029" s="83">
        <v>2025</v>
      </c>
      <c r="R1029" s="39" t="str">
        <f t="shared" si="147"/>
        <v>Não</v>
      </c>
      <c r="S1029" s="84">
        <f t="shared" si="148"/>
        <v>0</v>
      </c>
      <c r="T1029" s="85">
        <f t="shared" si="149"/>
        <v>0</v>
      </c>
      <c r="U1029" s="86"/>
    </row>
    <row r="1030" spans="1:21" s="58" customFormat="1" ht="37.5" customHeight="1" x14ac:dyDescent="0.35">
      <c r="A1030" s="78" t="s">
        <v>281</v>
      </c>
      <c r="B1030" s="3" t="s">
        <v>83</v>
      </c>
      <c r="C1030" s="20">
        <v>2029258082</v>
      </c>
      <c r="D1030" s="39" t="s">
        <v>305</v>
      </c>
      <c r="E1030" s="42"/>
      <c r="F1030" s="87" t="str">
        <f t="shared" si="150"/>
        <v>P54-PPGM-CAM-2029258082-SS-1639/2024</v>
      </c>
      <c r="G1030" s="88" t="s">
        <v>774</v>
      </c>
      <c r="H1030" s="89" t="s">
        <v>775</v>
      </c>
      <c r="I1030" s="23">
        <v>133.4</v>
      </c>
      <c r="J1030" s="90">
        <f t="shared" si="145"/>
        <v>0.13340000000000002</v>
      </c>
      <c r="K1030" s="91">
        <v>1</v>
      </c>
      <c r="L1030" s="113" t="s">
        <v>781</v>
      </c>
      <c r="M1030" s="191">
        <v>45815</v>
      </c>
      <c r="N1030" s="114">
        <v>23</v>
      </c>
      <c r="O1030" s="15"/>
      <c r="P1030" s="92" t="str">
        <f t="shared" si="146"/>
        <v/>
      </c>
      <c r="Q1030" s="92">
        <v>2025</v>
      </c>
      <c r="R1030" s="93" t="str">
        <f t="shared" si="147"/>
        <v>Não</v>
      </c>
      <c r="S1030" s="94">
        <f t="shared" si="148"/>
        <v>0</v>
      </c>
      <c r="T1030" s="95">
        <f t="shared" si="149"/>
        <v>0</v>
      </c>
      <c r="U1030" s="96"/>
    </row>
    <row r="1031" spans="1:21" s="58" customFormat="1" ht="37.5" customHeight="1" x14ac:dyDescent="0.35">
      <c r="A1031" s="78" t="s">
        <v>281</v>
      </c>
      <c r="B1031" s="3" t="s">
        <v>83</v>
      </c>
      <c r="C1031" s="20">
        <v>2029269549</v>
      </c>
      <c r="D1031" s="39" t="s">
        <v>323</v>
      </c>
      <c r="E1031" s="22"/>
      <c r="F1031" s="2" t="str">
        <f t="shared" si="150"/>
        <v>P54-PPGM-CAM-2029269549-SS-1848/2024</v>
      </c>
      <c r="G1031" s="79" t="s">
        <v>774</v>
      </c>
      <c r="H1031" s="80" t="s">
        <v>775</v>
      </c>
      <c r="I1031" s="23">
        <v>5148.2174999999997</v>
      </c>
      <c r="J1031" s="81">
        <f t="shared" si="145"/>
        <v>5.1482174999999994</v>
      </c>
      <c r="K1031" s="82">
        <v>1</v>
      </c>
      <c r="L1031" s="113" t="s">
        <v>781</v>
      </c>
      <c r="M1031" s="191">
        <v>45815</v>
      </c>
      <c r="N1031" s="114">
        <v>23</v>
      </c>
      <c r="O1031" s="15"/>
      <c r="P1031" s="83" t="str">
        <f t="shared" si="146"/>
        <v/>
      </c>
      <c r="Q1031" s="83">
        <v>2025</v>
      </c>
      <c r="R1031" s="39" t="str">
        <f t="shared" si="147"/>
        <v>Não</v>
      </c>
      <c r="S1031" s="84">
        <f t="shared" si="148"/>
        <v>0</v>
      </c>
      <c r="T1031" s="85">
        <f t="shared" si="149"/>
        <v>0</v>
      </c>
      <c r="U1031" s="86"/>
    </row>
    <row r="1032" spans="1:21" s="58" customFormat="1" ht="37.5" customHeight="1" x14ac:dyDescent="0.35">
      <c r="A1032" s="78" t="s">
        <v>281</v>
      </c>
      <c r="B1032" s="3" t="s">
        <v>83</v>
      </c>
      <c r="C1032" s="20">
        <v>2029269555</v>
      </c>
      <c r="D1032" s="22" t="s">
        <v>387</v>
      </c>
      <c r="E1032" s="43"/>
      <c r="F1032" s="87" t="str">
        <f t="shared" si="150"/>
        <v>P54-PPGM-CAM-2029269555-SS-1362/2024</v>
      </c>
      <c r="G1032" s="88" t="s">
        <v>774</v>
      </c>
      <c r="H1032" s="89" t="s">
        <v>775</v>
      </c>
      <c r="I1032" s="23">
        <v>5054.915</v>
      </c>
      <c r="J1032" s="90">
        <f t="shared" si="145"/>
        <v>5.0549150000000003</v>
      </c>
      <c r="K1032" s="91">
        <v>1</v>
      </c>
      <c r="L1032" s="113" t="s">
        <v>781</v>
      </c>
      <c r="M1032" s="191">
        <v>45815</v>
      </c>
      <c r="N1032" s="114">
        <v>23</v>
      </c>
      <c r="O1032" s="15"/>
      <c r="P1032" s="92" t="str">
        <f t="shared" si="146"/>
        <v/>
      </c>
      <c r="Q1032" s="92">
        <v>2025</v>
      </c>
      <c r="R1032" s="93" t="str">
        <f t="shared" si="147"/>
        <v>Não</v>
      </c>
      <c r="S1032" s="94">
        <f t="shared" si="148"/>
        <v>0</v>
      </c>
      <c r="T1032" s="95">
        <f t="shared" si="149"/>
        <v>0</v>
      </c>
      <c r="U1032" s="96"/>
    </row>
    <row r="1033" spans="1:21" s="58" customFormat="1" ht="37.5" customHeight="1" x14ac:dyDescent="0.35">
      <c r="A1033" s="78" t="s">
        <v>281</v>
      </c>
      <c r="B1033" s="3" t="s">
        <v>83</v>
      </c>
      <c r="C1033" s="20">
        <v>2029269555</v>
      </c>
      <c r="D1033" s="22" t="s">
        <v>387</v>
      </c>
      <c r="E1033" s="43"/>
      <c r="F1033" s="2" t="str">
        <f t="shared" si="150"/>
        <v>P54-PPGM-CAM-2029269555-SS-1362/2024</v>
      </c>
      <c r="G1033" s="79" t="s">
        <v>774</v>
      </c>
      <c r="H1033" s="80" t="s">
        <v>775</v>
      </c>
      <c r="I1033" s="23">
        <v>5054.915</v>
      </c>
      <c r="J1033" s="81">
        <f t="shared" si="145"/>
        <v>5.0549150000000003</v>
      </c>
      <c r="K1033" s="82">
        <v>1</v>
      </c>
      <c r="L1033" s="113" t="s">
        <v>781</v>
      </c>
      <c r="M1033" s="191">
        <v>45815</v>
      </c>
      <c r="N1033" s="114">
        <v>23</v>
      </c>
      <c r="O1033" s="15"/>
      <c r="P1033" s="83" t="str">
        <f t="shared" si="146"/>
        <v/>
      </c>
      <c r="Q1033" s="83">
        <v>2025</v>
      </c>
      <c r="R1033" s="39" t="str">
        <f t="shared" si="147"/>
        <v>Não</v>
      </c>
      <c r="S1033" s="84">
        <f t="shared" si="148"/>
        <v>0</v>
      </c>
      <c r="T1033" s="85">
        <f t="shared" si="149"/>
        <v>0</v>
      </c>
      <c r="U1033" s="86"/>
    </row>
    <row r="1034" spans="1:21" s="58" customFormat="1" ht="37.5" customHeight="1" x14ac:dyDescent="0.35">
      <c r="A1034" s="78" t="s">
        <v>281</v>
      </c>
      <c r="B1034" s="3" t="s">
        <v>83</v>
      </c>
      <c r="C1034" s="20">
        <v>2029269555</v>
      </c>
      <c r="D1034" s="22" t="s">
        <v>387</v>
      </c>
      <c r="E1034" s="43"/>
      <c r="F1034" s="2" t="str">
        <f t="shared" si="150"/>
        <v>P54-PPGM-CAM-2029269555-SS-1362/2024</v>
      </c>
      <c r="G1034" s="79" t="s">
        <v>774</v>
      </c>
      <c r="H1034" s="80" t="s">
        <v>775</v>
      </c>
      <c r="I1034" s="23">
        <v>5054.915</v>
      </c>
      <c r="J1034" s="81">
        <f t="shared" si="145"/>
        <v>5.0549150000000003</v>
      </c>
      <c r="K1034" s="82">
        <v>1</v>
      </c>
      <c r="L1034" s="113" t="s">
        <v>781</v>
      </c>
      <c r="M1034" s="191">
        <v>45815</v>
      </c>
      <c r="N1034" s="114">
        <v>23</v>
      </c>
      <c r="O1034" s="15"/>
      <c r="P1034" s="83" t="str">
        <f t="shared" si="146"/>
        <v/>
      </c>
      <c r="Q1034" s="83">
        <v>2025</v>
      </c>
      <c r="R1034" s="39" t="str">
        <f t="shared" si="147"/>
        <v>Não</v>
      </c>
      <c r="S1034" s="84">
        <f t="shared" si="148"/>
        <v>0</v>
      </c>
      <c r="T1034" s="85">
        <f t="shared" si="149"/>
        <v>0</v>
      </c>
      <c r="U1034" s="86"/>
    </row>
    <row r="1035" spans="1:21" s="58" customFormat="1" ht="37.5" customHeight="1" x14ac:dyDescent="0.35">
      <c r="A1035" s="78" t="s">
        <v>281</v>
      </c>
      <c r="B1035" s="3" t="s">
        <v>83</v>
      </c>
      <c r="C1035" s="20">
        <v>2029269562</v>
      </c>
      <c r="D1035" s="39" t="s">
        <v>467</v>
      </c>
      <c r="E1035" s="43"/>
      <c r="F1035" s="87" t="str">
        <f t="shared" si="150"/>
        <v>P54-PPGM-CAM-2029269562-SS-1647/2024</v>
      </c>
      <c r="G1035" s="88" t="s">
        <v>774</v>
      </c>
      <c r="H1035" s="89" t="s">
        <v>775</v>
      </c>
      <c r="I1035" s="23">
        <v>3293</v>
      </c>
      <c r="J1035" s="90">
        <f t="shared" si="145"/>
        <v>3.2930000000000001</v>
      </c>
      <c r="K1035" s="91">
        <v>1</v>
      </c>
      <c r="L1035" s="113" t="s">
        <v>781</v>
      </c>
      <c r="M1035" s="191">
        <v>45815</v>
      </c>
      <c r="N1035" s="114">
        <v>23</v>
      </c>
      <c r="O1035" s="15"/>
      <c r="P1035" s="92" t="str">
        <f t="shared" si="146"/>
        <v/>
      </c>
      <c r="Q1035" s="92">
        <v>2025</v>
      </c>
      <c r="R1035" s="93" t="str">
        <f t="shared" si="147"/>
        <v>Não</v>
      </c>
      <c r="S1035" s="94">
        <f t="shared" si="148"/>
        <v>0</v>
      </c>
      <c r="T1035" s="95">
        <f t="shared" si="149"/>
        <v>0</v>
      </c>
      <c r="U1035" s="96"/>
    </row>
    <row r="1036" spans="1:21" s="58" customFormat="1" ht="37.5" customHeight="1" x14ac:dyDescent="0.35">
      <c r="A1036" s="78" t="s">
        <v>281</v>
      </c>
      <c r="B1036" s="3" t="s">
        <v>83</v>
      </c>
      <c r="C1036" s="20">
        <v>2029782818</v>
      </c>
      <c r="D1036" s="39" t="s">
        <v>479</v>
      </c>
      <c r="E1036" s="22"/>
      <c r="F1036" s="2" t="str">
        <f t="shared" si="150"/>
        <v>P54-PPGM-CAM-2029782818-SS-407/2025</v>
      </c>
      <c r="G1036" s="79" t="s">
        <v>774</v>
      </c>
      <c r="H1036" s="80" t="s">
        <v>775</v>
      </c>
      <c r="I1036" s="23">
        <v>315.89999999999998</v>
      </c>
      <c r="J1036" s="81">
        <f t="shared" si="145"/>
        <v>0.31589999999999996</v>
      </c>
      <c r="K1036" s="82">
        <v>1</v>
      </c>
      <c r="L1036" s="113" t="s">
        <v>781</v>
      </c>
      <c r="M1036" s="191">
        <v>45815</v>
      </c>
      <c r="N1036" s="114">
        <v>23</v>
      </c>
      <c r="O1036" s="15"/>
      <c r="P1036" s="83" t="str">
        <f t="shared" si="146"/>
        <v/>
      </c>
      <c r="Q1036" s="83">
        <v>2025</v>
      </c>
      <c r="R1036" s="39" t="str">
        <f t="shared" si="147"/>
        <v>Não</v>
      </c>
      <c r="S1036" s="84">
        <f t="shared" si="148"/>
        <v>0</v>
      </c>
      <c r="T1036" s="85">
        <f t="shared" si="149"/>
        <v>0</v>
      </c>
      <c r="U1036" s="86"/>
    </row>
    <row r="1037" spans="1:21" s="58" customFormat="1" ht="37.5" customHeight="1" x14ac:dyDescent="0.35">
      <c r="A1037" s="78" t="s">
        <v>557</v>
      </c>
      <c r="B1037" s="3" t="s">
        <v>569</v>
      </c>
      <c r="C1037" s="20">
        <v>2019009694</v>
      </c>
      <c r="D1037" s="49" t="s">
        <v>574</v>
      </c>
      <c r="E1037" s="22" t="s">
        <v>575</v>
      </c>
      <c r="F1037" s="87" t="str">
        <f t="shared" si="150"/>
        <v>P62-PPGM-PAR-2019009694-SS-117/2025</v>
      </c>
      <c r="G1037" s="88" t="s">
        <v>774</v>
      </c>
      <c r="H1037" s="89" t="s">
        <v>775</v>
      </c>
      <c r="I1037" s="23">
        <v>23.26</v>
      </c>
      <c r="J1037" s="90">
        <f t="shared" si="145"/>
        <v>2.3260000000000003E-2</v>
      </c>
      <c r="K1037" s="91">
        <v>1</v>
      </c>
      <c r="L1037" s="113" t="s">
        <v>781</v>
      </c>
      <c r="M1037" s="191">
        <v>45815</v>
      </c>
      <c r="N1037" s="114">
        <v>23</v>
      </c>
      <c r="O1037" s="15">
        <v>45807</v>
      </c>
      <c r="P1037" s="92">
        <f t="shared" si="146"/>
        <v>22</v>
      </c>
      <c r="Q1037" s="92">
        <v>2025</v>
      </c>
      <c r="R1037" s="93" t="str">
        <f t="shared" si="147"/>
        <v>Sim</v>
      </c>
      <c r="S1037" s="94">
        <f t="shared" si="148"/>
        <v>2.3260000000000003E-2</v>
      </c>
      <c r="T1037" s="95">
        <f t="shared" si="149"/>
        <v>1</v>
      </c>
      <c r="U1037" s="96" t="s">
        <v>776</v>
      </c>
    </row>
    <row r="1038" spans="1:21" s="58" customFormat="1" ht="37.5" customHeight="1" x14ac:dyDescent="0.35">
      <c r="A1038" s="78" t="s">
        <v>557</v>
      </c>
      <c r="B1038" s="3" t="s">
        <v>569</v>
      </c>
      <c r="C1038" s="20">
        <v>2026162344</v>
      </c>
      <c r="D1038" s="49" t="s">
        <v>579</v>
      </c>
      <c r="E1038" s="22" t="s">
        <v>580</v>
      </c>
      <c r="F1038" s="2" t="str">
        <f t="shared" si="150"/>
        <v>P62-PPGM-PAR-2026162344-SS-141/2025</v>
      </c>
      <c r="G1038" s="79" t="s">
        <v>774</v>
      </c>
      <c r="H1038" s="80" t="s">
        <v>775</v>
      </c>
      <c r="I1038" s="23">
        <v>7.53</v>
      </c>
      <c r="J1038" s="81">
        <f t="shared" si="145"/>
        <v>7.5300000000000002E-3</v>
      </c>
      <c r="K1038" s="82">
        <v>1</v>
      </c>
      <c r="L1038" s="113" t="s">
        <v>781</v>
      </c>
      <c r="M1038" s="191">
        <v>45815</v>
      </c>
      <c r="N1038" s="114">
        <v>23</v>
      </c>
      <c r="O1038" s="15">
        <v>45802</v>
      </c>
      <c r="P1038" s="83">
        <f t="shared" si="146"/>
        <v>21</v>
      </c>
      <c r="Q1038" s="83">
        <v>2025</v>
      </c>
      <c r="R1038" s="39" t="str">
        <f t="shared" si="147"/>
        <v>Sim</v>
      </c>
      <c r="S1038" s="84">
        <f t="shared" si="148"/>
        <v>7.5300000000000002E-3</v>
      </c>
      <c r="T1038" s="85">
        <f t="shared" si="149"/>
        <v>1</v>
      </c>
      <c r="U1038" s="86" t="s">
        <v>776</v>
      </c>
    </row>
    <row r="1039" spans="1:21" s="58" customFormat="1" ht="37.5" customHeight="1" x14ac:dyDescent="0.35">
      <c r="A1039" s="78" t="s">
        <v>557</v>
      </c>
      <c r="B1039" s="3" t="s">
        <v>569</v>
      </c>
      <c r="C1039" s="20">
        <v>2026162344</v>
      </c>
      <c r="D1039" s="49" t="s">
        <v>579</v>
      </c>
      <c r="E1039" s="22" t="s">
        <v>582</v>
      </c>
      <c r="F1039" s="2" t="str">
        <f t="shared" si="150"/>
        <v>P62-PPGM-PAR-2026162344-SS-141/2025</v>
      </c>
      <c r="G1039" s="79" t="s">
        <v>774</v>
      </c>
      <c r="H1039" s="80" t="s">
        <v>775</v>
      </c>
      <c r="I1039" s="23">
        <v>5.6</v>
      </c>
      <c r="J1039" s="81">
        <f t="shared" si="145"/>
        <v>5.5999999999999999E-3</v>
      </c>
      <c r="K1039" s="82">
        <v>1</v>
      </c>
      <c r="L1039" s="113" t="s">
        <v>781</v>
      </c>
      <c r="M1039" s="191">
        <v>45815</v>
      </c>
      <c r="N1039" s="114">
        <v>23</v>
      </c>
      <c r="O1039" s="15">
        <v>45802</v>
      </c>
      <c r="P1039" s="83">
        <f t="shared" si="146"/>
        <v>21</v>
      </c>
      <c r="Q1039" s="83">
        <v>2025</v>
      </c>
      <c r="R1039" s="39" t="str">
        <f t="shared" si="147"/>
        <v>Sim</v>
      </c>
      <c r="S1039" s="84">
        <f t="shared" si="148"/>
        <v>5.5999999999999999E-3</v>
      </c>
      <c r="T1039" s="85">
        <f t="shared" si="149"/>
        <v>1</v>
      </c>
      <c r="U1039" s="86" t="s">
        <v>776</v>
      </c>
    </row>
    <row r="1040" spans="1:21" s="58" customFormat="1" ht="37.5" customHeight="1" x14ac:dyDescent="0.35">
      <c r="A1040" s="78" t="s">
        <v>557</v>
      </c>
      <c r="B1040" s="3" t="s">
        <v>569</v>
      </c>
      <c r="C1040" s="20">
        <v>2024236436</v>
      </c>
      <c r="D1040" s="49" t="s">
        <v>599</v>
      </c>
      <c r="E1040" s="22" t="s">
        <v>600</v>
      </c>
      <c r="F1040" s="87" t="str">
        <f t="shared" si="150"/>
        <v>P62-PPGM-PAR-2024236436-SS-206/2025</v>
      </c>
      <c r="G1040" s="88" t="s">
        <v>774</v>
      </c>
      <c r="H1040" s="89" t="s">
        <v>775</v>
      </c>
      <c r="I1040" s="23">
        <v>2.72</v>
      </c>
      <c r="J1040" s="90">
        <f t="shared" si="145"/>
        <v>2.7200000000000002E-3</v>
      </c>
      <c r="K1040" s="91">
        <v>1</v>
      </c>
      <c r="L1040" s="113" t="s">
        <v>781</v>
      </c>
      <c r="M1040" s="191">
        <v>45815</v>
      </c>
      <c r="N1040" s="114">
        <v>23</v>
      </c>
      <c r="O1040" s="15">
        <v>45805</v>
      </c>
      <c r="P1040" s="92">
        <f t="shared" si="146"/>
        <v>22</v>
      </c>
      <c r="Q1040" s="92">
        <v>2025</v>
      </c>
      <c r="R1040" s="93" t="str">
        <f t="shared" si="147"/>
        <v>Sim</v>
      </c>
      <c r="S1040" s="94">
        <f t="shared" si="148"/>
        <v>2.7200000000000002E-3</v>
      </c>
      <c r="T1040" s="95">
        <f t="shared" si="149"/>
        <v>1</v>
      </c>
      <c r="U1040" s="96" t="s">
        <v>776</v>
      </c>
    </row>
    <row r="1041" spans="1:21" s="58" customFormat="1" ht="37.5" customHeight="1" x14ac:dyDescent="0.35">
      <c r="A1041" s="78" t="s">
        <v>557</v>
      </c>
      <c r="B1041" s="3" t="s">
        <v>569</v>
      </c>
      <c r="C1041" s="20">
        <v>2024236436</v>
      </c>
      <c r="D1041" s="49" t="s">
        <v>599</v>
      </c>
      <c r="E1041" s="22" t="s">
        <v>603</v>
      </c>
      <c r="F1041" s="2" t="str">
        <f t="shared" si="150"/>
        <v>P62-PPGM-PAR-2024236436-SS-206/2025</v>
      </c>
      <c r="G1041" s="79" t="s">
        <v>774</v>
      </c>
      <c r="H1041" s="80" t="s">
        <v>775</v>
      </c>
      <c r="I1041" s="23">
        <v>9.6999999999999993</v>
      </c>
      <c r="J1041" s="81">
        <f t="shared" si="145"/>
        <v>9.6999999999999986E-3</v>
      </c>
      <c r="K1041" s="82">
        <v>1</v>
      </c>
      <c r="L1041" s="113" t="s">
        <v>781</v>
      </c>
      <c r="M1041" s="191">
        <v>45815</v>
      </c>
      <c r="N1041" s="114">
        <v>23</v>
      </c>
      <c r="O1041" s="15">
        <v>45805</v>
      </c>
      <c r="P1041" s="83">
        <f t="shared" si="146"/>
        <v>22</v>
      </c>
      <c r="Q1041" s="83">
        <v>2025</v>
      </c>
      <c r="R1041" s="39" t="str">
        <f t="shared" si="147"/>
        <v>Sim</v>
      </c>
      <c r="S1041" s="84">
        <f t="shared" si="148"/>
        <v>9.6999999999999986E-3</v>
      </c>
      <c r="T1041" s="85">
        <f t="shared" si="149"/>
        <v>1</v>
      </c>
      <c r="U1041" s="86" t="s">
        <v>776</v>
      </c>
    </row>
    <row r="1042" spans="1:21" s="58" customFormat="1" ht="37.5" customHeight="1" x14ac:dyDescent="0.35">
      <c r="A1042" s="78" t="s">
        <v>557</v>
      </c>
      <c r="B1042" s="3" t="s">
        <v>569</v>
      </c>
      <c r="C1042" s="20">
        <v>2023859228</v>
      </c>
      <c r="D1042" s="49" t="s">
        <v>607</v>
      </c>
      <c r="E1042" s="22" t="s">
        <v>610</v>
      </c>
      <c r="F1042" s="87" t="str">
        <f t="shared" si="150"/>
        <v>P62-PPGM-PAR-2023859228-SS-228/2025</v>
      </c>
      <c r="G1042" s="88" t="s">
        <v>774</v>
      </c>
      <c r="H1042" s="89" t="s">
        <v>775</v>
      </c>
      <c r="I1042" s="23">
        <v>6.8</v>
      </c>
      <c r="J1042" s="90">
        <f t="shared" si="145"/>
        <v>6.7999999999999996E-3</v>
      </c>
      <c r="K1042" s="91">
        <v>1</v>
      </c>
      <c r="L1042" s="113" t="s">
        <v>781</v>
      </c>
      <c r="M1042" s="191">
        <v>45815</v>
      </c>
      <c r="N1042" s="114">
        <v>23</v>
      </c>
      <c r="O1042" s="15">
        <v>45802</v>
      </c>
      <c r="P1042" s="92">
        <f t="shared" si="146"/>
        <v>21</v>
      </c>
      <c r="Q1042" s="92">
        <v>2025</v>
      </c>
      <c r="R1042" s="93" t="str">
        <f t="shared" si="147"/>
        <v>Sim</v>
      </c>
      <c r="S1042" s="94">
        <f t="shared" si="148"/>
        <v>6.7999999999999996E-3</v>
      </c>
      <c r="T1042" s="95">
        <f t="shared" si="149"/>
        <v>1</v>
      </c>
      <c r="U1042" s="96" t="s">
        <v>776</v>
      </c>
    </row>
    <row r="1043" spans="1:21" s="58" customFormat="1" ht="37.5" customHeight="1" x14ac:dyDescent="0.35">
      <c r="A1043" s="78" t="s">
        <v>557</v>
      </c>
      <c r="B1043" s="3" t="s">
        <v>569</v>
      </c>
      <c r="C1043" s="20">
        <v>2023859228</v>
      </c>
      <c r="D1043" s="49" t="s">
        <v>607</v>
      </c>
      <c r="E1043" s="22" t="s">
        <v>611</v>
      </c>
      <c r="F1043" s="2" t="str">
        <f t="shared" si="150"/>
        <v>P62-PPGM-PAR-2023859228-SS-228/2025</v>
      </c>
      <c r="G1043" s="79" t="s">
        <v>774</v>
      </c>
      <c r="H1043" s="80" t="s">
        <v>775</v>
      </c>
      <c r="I1043" s="23">
        <v>2.72</v>
      </c>
      <c r="J1043" s="81">
        <f t="shared" si="145"/>
        <v>2.7200000000000002E-3</v>
      </c>
      <c r="K1043" s="82">
        <v>1</v>
      </c>
      <c r="L1043" s="113" t="s">
        <v>781</v>
      </c>
      <c r="M1043" s="191">
        <v>45815</v>
      </c>
      <c r="N1043" s="114">
        <v>23</v>
      </c>
      <c r="O1043" s="15">
        <v>45802</v>
      </c>
      <c r="P1043" s="83">
        <f t="shared" si="146"/>
        <v>21</v>
      </c>
      <c r="Q1043" s="83">
        <v>2025</v>
      </c>
      <c r="R1043" s="39" t="str">
        <f t="shared" si="147"/>
        <v>Sim</v>
      </c>
      <c r="S1043" s="84">
        <f t="shared" si="148"/>
        <v>2.7200000000000002E-3</v>
      </c>
      <c r="T1043" s="85">
        <f t="shared" si="149"/>
        <v>1</v>
      </c>
      <c r="U1043" s="86" t="s">
        <v>776</v>
      </c>
    </row>
    <row r="1044" spans="1:21" s="58" customFormat="1" ht="37.5" customHeight="1" x14ac:dyDescent="0.35">
      <c r="A1044" s="78" t="s">
        <v>557</v>
      </c>
      <c r="B1044" s="3" t="s">
        <v>569</v>
      </c>
      <c r="C1044" s="20">
        <v>2023859228</v>
      </c>
      <c r="D1044" s="49" t="s">
        <v>607</v>
      </c>
      <c r="E1044" s="22" t="s">
        <v>612</v>
      </c>
      <c r="F1044" s="2" t="str">
        <f t="shared" si="150"/>
        <v>P62-PPGM-PAR-2023859228-SS-228/2025</v>
      </c>
      <c r="G1044" s="79" t="s">
        <v>774</v>
      </c>
      <c r="H1044" s="80" t="s">
        <v>775</v>
      </c>
      <c r="I1044" s="23">
        <v>6.8</v>
      </c>
      <c r="J1044" s="81">
        <f t="shared" si="145"/>
        <v>6.7999999999999996E-3</v>
      </c>
      <c r="K1044" s="82">
        <v>1</v>
      </c>
      <c r="L1044" s="113" t="s">
        <v>781</v>
      </c>
      <c r="M1044" s="191">
        <v>45815</v>
      </c>
      <c r="N1044" s="114">
        <v>23</v>
      </c>
      <c r="O1044" s="15">
        <v>45802</v>
      </c>
      <c r="P1044" s="83">
        <f t="shared" si="146"/>
        <v>21</v>
      </c>
      <c r="Q1044" s="83">
        <v>2025</v>
      </c>
      <c r="R1044" s="39" t="str">
        <f t="shared" si="147"/>
        <v>Sim</v>
      </c>
      <c r="S1044" s="84">
        <f t="shared" si="148"/>
        <v>6.7999999999999996E-3</v>
      </c>
      <c r="T1044" s="85">
        <f t="shared" si="149"/>
        <v>1</v>
      </c>
      <c r="U1044" s="86" t="s">
        <v>776</v>
      </c>
    </row>
    <row r="1045" spans="1:21" s="58" customFormat="1" ht="37.5" customHeight="1" x14ac:dyDescent="0.35">
      <c r="A1045" s="78" t="s">
        <v>557</v>
      </c>
      <c r="B1045" s="3" t="s">
        <v>569</v>
      </c>
      <c r="C1045" s="20">
        <v>2023859228</v>
      </c>
      <c r="D1045" s="49" t="s">
        <v>607</v>
      </c>
      <c r="E1045" s="22" t="s">
        <v>613</v>
      </c>
      <c r="F1045" s="87" t="str">
        <f t="shared" si="150"/>
        <v>P62-PPGM-PAR-2023859228-SS-228/2025</v>
      </c>
      <c r="G1045" s="88" t="s">
        <v>774</v>
      </c>
      <c r="H1045" s="89" t="s">
        <v>775</v>
      </c>
      <c r="I1045" s="23">
        <v>6.8</v>
      </c>
      <c r="J1045" s="90">
        <f t="shared" si="145"/>
        <v>6.7999999999999996E-3</v>
      </c>
      <c r="K1045" s="91">
        <v>1</v>
      </c>
      <c r="L1045" s="113" t="s">
        <v>781</v>
      </c>
      <c r="M1045" s="191">
        <v>45815</v>
      </c>
      <c r="N1045" s="114">
        <v>23</v>
      </c>
      <c r="O1045" s="15">
        <v>45802</v>
      </c>
      <c r="P1045" s="92">
        <f t="shared" si="146"/>
        <v>21</v>
      </c>
      <c r="Q1045" s="92">
        <v>2025</v>
      </c>
      <c r="R1045" s="93" t="str">
        <f t="shared" si="147"/>
        <v>Sim</v>
      </c>
      <c r="S1045" s="94">
        <f t="shared" si="148"/>
        <v>6.7999999999999996E-3</v>
      </c>
      <c r="T1045" s="95">
        <f t="shared" si="149"/>
        <v>1</v>
      </c>
      <c r="U1045" s="96" t="s">
        <v>776</v>
      </c>
    </row>
    <row r="1046" spans="1:21" s="58" customFormat="1" ht="37.5" customHeight="1" x14ac:dyDescent="0.35">
      <c r="A1046" s="78" t="s">
        <v>557</v>
      </c>
      <c r="B1046" s="3" t="s">
        <v>569</v>
      </c>
      <c r="C1046" s="20">
        <v>2023859228</v>
      </c>
      <c r="D1046" s="49" t="s">
        <v>607</v>
      </c>
      <c r="E1046" s="22" t="s">
        <v>614</v>
      </c>
      <c r="F1046" s="2" t="str">
        <f t="shared" si="150"/>
        <v>P62-PPGM-PAR-2023859228-SS-228/2025</v>
      </c>
      <c r="G1046" s="79" t="s">
        <v>774</v>
      </c>
      <c r="H1046" s="80" t="s">
        <v>775</v>
      </c>
      <c r="I1046" s="23">
        <v>6.8</v>
      </c>
      <c r="J1046" s="81">
        <f t="shared" si="145"/>
        <v>6.7999999999999996E-3</v>
      </c>
      <c r="K1046" s="82">
        <v>1</v>
      </c>
      <c r="L1046" s="113" t="s">
        <v>781</v>
      </c>
      <c r="M1046" s="191">
        <v>45815</v>
      </c>
      <c r="N1046" s="114">
        <v>23</v>
      </c>
      <c r="O1046" s="15">
        <v>45802</v>
      </c>
      <c r="P1046" s="83">
        <f t="shared" si="146"/>
        <v>21</v>
      </c>
      <c r="Q1046" s="83">
        <v>2025</v>
      </c>
      <c r="R1046" s="39" t="str">
        <f t="shared" si="147"/>
        <v>Sim</v>
      </c>
      <c r="S1046" s="84">
        <f t="shared" si="148"/>
        <v>6.7999999999999996E-3</v>
      </c>
      <c r="T1046" s="85">
        <f t="shared" si="149"/>
        <v>1</v>
      </c>
      <c r="U1046" s="86" t="s">
        <v>776</v>
      </c>
    </row>
    <row r="1047" spans="1:21" s="58" customFormat="1" ht="37.5" customHeight="1" x14ac:dyDescent="0.35">
      <c r="A1047" s="78" t="s">
        <v>557</v>
      </c>
      <c r="B1047" s="3" t="s">
        <v>83</v>
      </c>
      <c r="C1047" s="20">
        <v>2023859228</v>
      </c>
      <c r="D1047" s="49" t="s">
        <v>616</v>
      </c>
      <c r="E1047" s="22" t="s">
        <v>617</v>
      </c>
      <c r="F1047" s="87" t="str">
        <f t="shared" si="150"/>
        <v>P62-PPGM-CAM-2023859228-SS-993/2024</v>
      </c>
      <c r="G1047" s="88" t="s">
        <v>774</v>
      </c>
      <c r="H1047" s="89" t="s">
        <v>775</v>
      </c>
      <c r="I1047" s="23">
        <v>142.43700000000001</v>
      </c>
      <c r="J1047" s="90">
        <f t="shared" si="145"/>
        <v>0.14243700000000001</v>
      </c>
      <c r="K1047" s="91">
        <v>1</v>
      </c>
      <c r="L1047" s="113" t="s">
        <v>781</v>
      </c>
      <c r="M1047" s="191">
        <v>45815</v>
      </c>
      <c r="N1047" s="114">
        <v>23</v>
      </c>
      <c r="O1047" s="15">
        <v>45810</v>
      </c>
      <c r="P1047" s="92">
        <f t="shared" si="146"/>
        <v>23</v>
      </c>
      <c r="Q1047" s="92">
        <v>2025</v>
      </c>
      <c r="R1047" s="93" t="str">
        <f t="shared" si="147"/>
        <v>Sim</v>
      </c>
      <c r="S1047" s="94">
        <f t="shared" si="148"/>
        <v>0.14243700000000001</v>
      </c>
      <c r="T1047" s="95">
        <f t="shared" si="149"/>
        <v>1</v>
      </c>
      <c r="U1047" s="96" t="s">
        <v>776</v>
      </c>
    </row>
    <row r="1048" spans="1:21" s="58" customFormat="1" ht="37.5" customHeight="1" x14ac:dyDescent="0.35">
      <c r="A1048" s="78" t="s">
        <v>557</v>
      </c>
      <c r="B1048" s="3" t="s">
        <v>569</v>
      </c>
      <c r="C1048" s="20">
        <v>2023206601</v>
      </c>
      <c r="D1048" s="49" t="s">
        <v>626</v>
      </c>
      <c r="E1048" s="22" t="s">
        <v>627</v>
      </c>
      <c r="F1048" s="2" t="str">
        <f t="shared" si="150"/>
        <v>P62-PPGM-PAR-2023206601-SS-250/2024</v>
      </c>
      <c r="G1048" s="79" t="s">
        <v>774</v>
      </c>
      <c r="H1048" s="80" t="s">
        <v>775</v>
      </c>
      <c r="I1048" s="23">
        <v>17.7</v>
      </c>
      <c r="J1048" s="81">
        <f t="shared" si="145"/>
        <v>1.77E-2</v>
      </c>
      <c r="K1048" s="82">
        <v>1</v>
      </c>
      <c r="L1048" s="113" t="s">
        <v>781</v>
      </c>
      <c r="M1048" s="191">
        <v>45815</v>
      </c>
      <c r="N1048" s="114">
        <v>23</v>
      </c>
      <c r="O1048" s="15">
        <v>45807</v>
      </c>
      <c r="P1048" s="83">
        <f t="shared" si="146"/>
        <v>22</v>
      </c>
      <c r="Q1048" s="83">
        <v>2025</v>
      </c>
      <c r="R1048" s="39" t="str">
        <f t="shared" si="147"/>
        <v>Sim</v>
      </c>
      <c r="S1048" s="84">
        <f t="shared" si="148"/>
        <v>1.77E-2</v>
      </c>
      <c r="T1048" s="85">
        <f t="shared" si="149"/>
        <v>1</v>
      </c>
      <c r="U1048" s="86" t="s">
        <v>776</v>
      </c>
    </row>
    <row r="1049" spans="1:21" s="58" customFormat="1" ht="37.5" customHeight="1" x14ac:dyDescent="0.35">
      <c r="A1049" s="78" t="s">
        <v>557</v>
      </c>
      <c r="B1049" s="3" t="s">
        <v>569</v>
      </c>
      <c r="C1049" s="20">
        <v>2028524781</v>
      </c>
      <c r="D1049" s="49" t="s">
        <v>628</v>
      </c>
      <c r="E1049" s="22" t="s">
        <v>629</v>
      </c>
      <c r="F1049" s="2" t="str">
        <f t="shared" si="150"/>
        <v>P62-PPGM-PAR-2028524781-SS-260/2025</v>
      </c>
      <c r="G1049" s="79" t="s">
        <v>774</v>
      </c>
      <c r="H1049" s="80" t="s">
        <v>775</v>
      </c>
      <c r="I1049" s="23">
        <v>17.7</v>
      </c>
      <c r="J1049" s="81">
        <f t="shared" si="145"/>
        <v>1.77E-2</v>
      </c>
      <c r="K1049" s="82">
        <v>1</v>
      </c>
      <c r="L1049" s="113" t="s">
        <v>781</v>
      </c>
      <c r="M1049" s="191">
        <v>45815</v>
      </c>
      <c r="N1049" s="114">
        <v>23</v>
      </c>
      <c r="O1049" s="15">
        <v>45799</v>
      </c>
      <c r="P1049" s="83">
        <f t="shared" si="146"/>
        <v>21</v>
      </c>
      <c r="Q1049" s="83">
        <v>2025</v>
      </c>
      <c r="R1049" s="39" t="str">
        <f t="shared" si="147"/>
        <v>Sim</v>
      </c>
      <c r="S1049" s="84">
        <f t="shared" si="148"/>
        <v>1.77E-2</v>
      </c>
      <c r="T1049" s="85">
        <f t="shared" si="149"/>
        <v>1</v>
      </c>
      <c r="U1049" s="86" t="s">
        <v>776</v>
      </c>
    </row>
    <row r="1050" spans="1:21" s="58" customFormat="1" ht="37.5" customHeight="1" x14ac:dyDescent="0.35">
      <c r="A1050" s="78" t="s">
        <v>557</v>
      </c>
      <c r="B1050" s="3" t="s">
        <v>569</v>
      </c>
      <c r="C1050" s="20">
        <v>2027078500</v>
      </c>
      <c r="D1050" s="49" t="s">
        <v>633</v>
      </c>
      <c r="E1050" s="22" t="s">
        <v>634</v>
      </c>
      <c r="F1050" s="87" t="str">
        <f t="shared" si="150"/>
        <v>P62-PPGM-PAR-2027078500-SS-299/2024</v>
      </c>
      <c r="G1050" s="88" t="s">
        <v>774</v>
      </c>
      <c r="H1050" s="89" t="s">
        <v>775</v>
      </c>
      <c r="I1050" s="23">
        <v>49.16</v>
      </c>
      <c r="J1050" s="90">
        <f t="shared" ref="J1050:J1113" si="151">I1050/1000</f>
        <v>4.9159999999999995E-2</v>
      </c>
      <c r="K1050" s="91">
        <v>1</v>
      </c>
      <c r="L1050" s="113" t="s">
        <v>781</v>
      </c>
      <c r="M1050" s="191">
        <v>45815</v>
      </c>
      <c r="N1050" s="114">
        <v>23</v>
      </c>
      <c r="O1050" s="15">
        <v>45804</v>
      </c>
      <c r="P1050" s="92">
        <f t="shared" ref="P1050:P1113" si="152">IF(O1050="","",WEEKNUM(O1050,21))</f>
        <v>22</v>
      </c>
      <c r="Q1050" s="92">
        <v>2025</v>
      </c>
      <c r="R1050" s="93" t="str">
        <f t="shared" ref="R1050:R1113" si="153">IF(Q1050&lt;=O1050,"Sim","Não")</f>
        <v>Sim</v>
      </c>
      <c r="S1050" s="94">
        <f t="shared" ref="S1050:S1113" si="154">IF(R1050="Não",0,J1050)</f>
        <v>4.9159999999999995E-2</v>
      </c>
      <c r="T1050" s="95">
        <f t="shared" ref="T1050:T1113" si="155">IF(R1050="Não",0,K1050)</f>
        <v>1</v>
      </c>
      <c r="U1050" s="96" t="s">
        <v>776</v>
      </c>
    </row>
    <row r="1051" spans="1:21" s="58" customFormat="1" ht="37.5" customHeight="1" x14ac:dyDescent="0.35">
      <c r="A1051" s="78" t="s">
        <v>557</v>
      </c>
      <c r="B1051" s="3" t="s">
        <v>569</v>
      </c>
      <c r="C1051" s="20">
        <v>2027104450</v>
      </c>
      <c r="D1051" s="49" t="s">
        <v>657</v>
      </c>
      <c r="E1051" s="22" t="s">
        <v>658</v>
      </c>
      <c r="F1051" s="2" t="str">
        <f t="shared" si="150"/>
        <v>P62-PPGM-PAR-2027104450-SS-465/2024</v>
      </c>
      <c r="G1051" s="79" t="s">
        <v>774</v>
      </c>
      <c r="H1051" s="80" t="s">
        <v>775</v>
      </c>
      <c r="I1051" s="23">
        <v>2.72</v>
      </c>
      <c r="J1051" s="81">
        <f t="shared" si="151"/>
        <v>2.7200000000000002E-3</v>
      </c>
      <c r="K1051" s="82">
        <v>1</v>
      </c>
      <c r="L1051" s="113" t="s">
        <v>781</v>
      </c>
      <c r="M1051" s="191">
        <v>45815</v>
      </c>
      <c r="N1051" s="114">
        <v>23</v>
      </c>
      <c r="O1051" s="15">
        <v>45811</v>
      </c>
      <c r="P1051" s="83">
        <f t="shared" si="152"/>
        <v>23</v>
      </c>
      <c r="Q1051" s="83">
        <v>2025</v>
      </c>
      <c r="R1051" s="39" t="str">
        <f t="shared" si="153"/>
        <v>Sim</v>
      </c>
      <c r="S1051" s="84">
        <f t="shared" si="154"/>
        <v>2.7200000000000002E-3</v>
      </c>
      <c r="T1051" s="85">
        <f t="shared" si="155"/>
        <v>1</v>
      </c>
      <c r="U1051" s="86" t="s">
        <v>782</v>
      </c>
    </row>
    <row r="1052" spans="1:21" s="58" customFormat="1" ht="37.5" customHeight="1" x14ac:dyDescent="0.35">
      <c r="A1052" s="78" t="s">
        <v>557</v>
      </c>
      <c r="B1052" s="3" t="s">
        <v>569</v>
      </c>
      <c r="C1052" s="20">
        <v>2027979433</v>
      </c>
      <c r="D1052" s="49" t="s">
        <v>662</v>
      </c>
      <c r="E1052" s="22" t="s">
        <v>663</v>
      </c>
      <c r="F1052" s="87" t="str">
        <f t="shared" si="150"/>
        <v>P62-PPGM-PAR-2027979433-SS-448/2024</v>
      </c>
      <c r="G1052" s="88" t="s">
        <v>774</v>
      </c>
      <c r="H1052" s="89" t="s">
        <v>775</v>
      </c>
      <c r="I1052" s="23">
        <v>15.798999999999999</v>
      </c>
      <c r="J1052" s="90">
        <f t="shared" si="151"/>
        <v>1.5799000000000001E-2</v>
      </c>
      <c r="K1052" s="91">
        <v>1</v>
      </c>
      <c r="L1052" s="113" t="s">
        <v>781</v>
      </c>
      <c r="M1052" s="191">
        <v>45815</v>
      </c>
      <c r="N1052" s="114">
        <v>23</v>
      </c>
      <c r="O1052" s="15">
        <v>45807</v>
      </c>
      <c r="P1052" s="92">
        <f t="shared" si="152"/>
        <v>22</v>
      </c>
      <c r="Q1052" s="92">
        <v>2025</v>
      </c>
      <c r="R1052" s="93" t="str">
        <f t="shared" si="153"/>
        <v>Sim</v>
      </c>
      <c r="S1052" s="94">
        <f t="shared" si="154"/>
        <v>1.5799000000000001E-2</v>
      </c>
      <c r="T1052" s="95">
        <f t="shared" si="155"/>
        <v>1</v>
      </c>
      <c r="U1052" s="96" t="s">
        <v>776</v>
      </c>
    </row>
    <row r="1053" spans="1:21" s="58" customFormat="1" ht="37.5" customHeight="1" x14ac:dyDescent="0.35">
      <c r="A1053" s="78" t="s">
        <v>557</v>
      </c>
      <c r="B1053" s="3" t="s">
        <v>569</v>
      </c>
      <c r="C1053" s="20">
        <v>2028664950</v>
      </c>
      <c r="D1053" s="49" t="s">
        <v>735</v>
      </c>
      <c r="E1053" s="22" t="s">
        <v>738</v>
      </c>
      <c r="F1053" s="2" t="str">
        <f t="shared" si="150"/>
        <v>P62-PPGM-PAR-2028664950-SS-747/2025</v>
      </c>
      <c r="G1053" s="79" t="s">
        <v>774</v>
      </c>
      <c r="H1053" s="80" t="s">
        <v>775</v>
      </c>
      <c r="I1053" s="23">
        <v>20.67</v>
      </c>
      <c r="J1053" s="81">
        <f t="shared" si="151"/>
        <v>2.0670000000000001E-2</v>
      </c>
      <c r="K1053" s="82">
        <v>1</v>
      </c>
      <c r="L1053" s="113" t="s">
        <v>781</v>
      </c>
      <c r="M1053" s="191">
        <v>45815</v>
      </c>
      <c r="N1053" s="114">
        <v>23</v>
      </c>
      <c r="O1053" s="15">
        <v>45812</v>
      </c>
      <c r="P1053" s="83">
        <f t="shared" si="152"/>
        <v>23</v>
      </c>
      <c r="Q1053" s="83">
        <v>2025</v>
      </c>
      <c r="R1053" s="39" t="str">
        <f t="shared" si="153"/>
        <v>Sim</v>
      </c>
      <c r="S1053" s="84">
        <f t="shared" si="154"/>
        <v>2.0670000000000001E-2</v>
      </c>
      <c r="T1053" s="85">
        <f t="shared" si="155"/>
        <v>1</v>
      </c>
      <c r="U1053" s="86" t="s">
        <v>782</v>
      </c>
    </row>
    <row r="1054" spans="1:21" s="58" customFormat="1" ht="37.5" customHeight="1" x14ac:dyDescent="0.35">
      <c r="A1054" s="78" t="s">
        <v>81</v>
      </c>
      <c r="B1054" s="3" t="s">
        <v>83</v>
      </c>
      <c r="C1054" s="20">
        <v>2029366442</v>
      </c>
      <c r="D1054" s="21" t="s">
        <v>208</v>
      </c>
      <c r="E1054" s="22" t="s">
        <v>216</v>
      </c>
      <c r="F1054" s="87" t="str">
        <f t="shared" si="150"/>
        <v>P31-PPGM-CAM-2029366442-SS-1753/2024</v>
      </c>
      <c r="G1054" s="97" t="s">
        <v>777</v>
      </c>
      <c r="H1054" s="89" t="s">
        <v>778</v>
      </c>
      <c r="I1054" s="23">
        <v>40.54</v>
      </c>
      <c r="J1054" s="90">
        <f t="shared" si="151"/>
        <v>4.054E-2</v>
      </c>
      <c r="K1054" s="91">
        <v>0</v>
      </c>
      <c r="L1054" s="113" t="s">
        <v>781</v>
      </c>
      <c r="M1054" s="191">
        <v>45815</v>
      </c>
      <c r="N1054" s="114">
        <v>23</v>
      </c>
      <c r="O1054" s="15"/>
      <c r="P1054" s="92" t="str">
        <f t="shared" si="152"/>
        <v/>
      </c>
      <c r="Q1054" s="92">
        <v>2025</v>
      </c>
      <c r="R1054" s="93" t="str">
        <f t="shared" si="153"/>
        <v>Não</v>
      </c>
      <c r="S1054" s="94">
        <f t="shared" si="154"/>
        <v>0</v>
      </c>
      <c r="T1054" s="95">
        <f t="shared" si="155"/>
        <v>0</v>
      </c>
      <c r="U1054" s="96"/>
    </row>
    <row r="1055" spans="1:21" s="58" customFormat="1" ht="37.5" customHeight="1" x14ac:dyDescent="0.35">
      <c r="A1055" s="78" t="s">
        <v>81</v>
      </c>
      <c r="B1055" s="3" t="s">
        <v>83</v>
      </c>
      <c r="C1055" s="20">
        <v>2029366442</v>
      </c>
      <c r="D1055" s="21" t="s">
        <v>208</v>
      </c>
      <c r="E1055" s="22" t="s">
        <v>217</v>
      </c>
      <c r="F1055" s="2" t="str">
        <f t="shared" si="150"/>
        <v>P31-PPGM-CAM-2029366442-SS-1753/2024</v>
      </c>
      <c r="G1055" s="98" t="s">
        <v>777</v>
      </c>
      <c r="H1055" s="80" t="s">
        <v>778</v>
      </c>
      <c r="I1055" s="23">
        <v>53.21</v>
      </c>
      <c r="J1055" s="81">
        <f t="shared" si="151"/>
        <v>5.321E-2</v>
      </c>
      <c r="K1055" s="82">
        <v>0</v>
      </c>
      <c r="L1055" s="113" t="s">
        <v>781</v>
      </c>
      <c r="M1055" s="191">
        <v>45815</v>
      </c>
      <c r="N1055" s="114">
        <v>23</v>
      </c>
      <c r="O1055" s="15"/>
      <c r="P1055" s="83" t="str">
        <f t="shared" si="152"/>
        <v/>
      </c>
      <c r="Q1055" s="83">
        <v>2025</v>
      </c>
      <c r="R1055" s="39" t="str">
        <f t="shared" si="153"/>
        <v>Não</v>
      </c>
      <c r="S1055" s="84">
        <f t="shared" si="154"/>
        <v>0</v>
      </c>
      <c r="T1055" s="85">
        <f t="shared" si="155"/>
        <v>0</v>
      </c>
      <c r="U1055" s="86"/>
    </row>
    <row r="1056" spans="1:21" s="58" customFormat="1" ht="37.5" customHeight="1" x14ac:dyDescent="0.35">
      <c r="A1056" s="78" t="s">
        <v>81</v>
      </c>
      <c r="B1056" s="3" t="s">
        <v>83</v>
      </c>
      <c r="C1056" s="20">
        <v>2029366442</v>
      </c>
      <c r="D1056" s="21" t="s">
        <v>208</v>
      </c>
      <c r="E1056" s="22" t="s">
        <v>218</v>
      </c>
      <c r="F1056" s="87" t="str">
        <f t="shared" si="150"/>
        <v>P31-PPGM-CAM-2029366442-SS-1753/2024</v>
      </c>
      <c r="G1056" s="97" t="s">
        <v>777</v>
      </c>
      <c r="H1056" s="89" t="s">
        <v>778</v>
      </c>
      <c r="I1056" s="23">
        <v>63.19</v>
      </c>
      <c r="J1056" s="90">
        <f t="shared" si="151"/>
        <v>6.3189999999999996E-2</v>
      </c>
      <c r="K1056" s="91">
        <v>0</v>
      </c>
      <c r="L1056" s="113" t="s">
        <v>781</v>
      </c>
      <c r="M1056" s="191">
        <v>45815</v>
      </c>
      <c r="N1056" s="114">
        <v>23</v>
      </c>
      <c r="O1056" s="15"/>
      <c r="P1056" s="92" t="str">
        <f t="shared" si="152"/>
        <v/>
      </c>
      <c r="Q1056" s="92">
        <v>2025</v>
      </c>
      <c r="R1056" s="93" t="str">
        <f t="shared" si="153"/>
        <v>Não</v>
      </c>
      <c r="S1056" s="94">
        <f t="shared" si="154"/>
        <v>0</v>
      </c>
      <c r="T1056" s="95">
        <f t="shared" si="155"/>
        <v>0</v>
      </c>
      <c r="U1056" s="96"/>
    </row>
    <row r="1057" spans="1:21" s="58" customFormat="1" ht="37.5" customHeight="1" x14ac:dyDescent="0.35">
      <c r="A1057" s="78" t="s">
        <v>81</v>
      </c>
      <c r="B1057" s="3" t="s">
        <v>83</v>
      </c>
      <c r="C1057" s="20">
        <v>2029366442</v>
      </c>
      <c r="D1057" s="21" t="s">
        <v>208</v>
      </c>
      <c r="E1057" s="22" t="s">
        <v>219</v>
      </c>
      <c r="F1057" s="2" t="str">
        <f t="shared" si="150"/>
        <v>P31-PPGM-CAM-2029366442-SS-1753/2024</v>
      </c>
      <c r="G1057" s="98" t="s">
        <v>777</v>
      </c>
      <c r="H1057" s="80" t="s">
        <v>778</v>
      </c>
      <c r="I1057" s="23">
        <v>135.13</v>
      </c>
      <c r="J1057" s="81">
        <f t="shared" si="151"/>
        <v>0.13513</v>
      </c>
      <c r="K1057" s="82">
        <v>0</v>
      </c>
      <c r="L1057" s="113" t="s">
        <v>781</v>
      </c>
      <c r="M1057" s="191">
        <v>45815</v>
      </c>
      <c r="N1057" s="114">
        <v>23</v>
      </c>
      <c r="O1057" s="15"/>
      <c r="P1057" s="83" t="str">
        <f t="shared" si="152"/>
        <v/>
      </c>
      <c r="Q1057" s="83">
        <v>2025</v>
      </c>
      <c r="R1057" s="39" t="str">
        <f t="shared" si="153"/>
        <v>Não</v>
      </c>
      <c r="S1057" s="84">
        <f t="shared" si="154"/>
        <v>0</v>
      </c>
      <c r="T1057" s="85">
        <f t="shared" si="155"/>
        <v>0</v>
      </c>
      <c r="U1057" s="86"/>
    </row>
    <row r="1058" spans="1:21" s="58" customFormat="1" ht="37.5" customHeight="1" x14ac:dyDescent="0.35">
      <c r="A1058" s="78" t="s">
        <v>81</v>
      </c>
      <c r="B1058" s="3" t="s">
        <v>83</v>
      </c>
      <c r="C1058" s="20">
        <v>2029366442</v>
      </c>
      <c r="D1058" s="21" t="s">
        <v>208</v>
      </c>
      <c r="E1058" s="22" t="s">
        <v>220</v>
      </c>
      <c r="F1058" s="87" t="str">
        <f t="shared" si="150"/>
        <v>P31-PPGM-CAM-2029366442-SS-1753/2024</v>
      </c>
      <c r="G1058" s="97" t="s">
        <v>777</v>
      </c>
      <c r="H1058" s="89" t="s">
        <v>778</v>
      </c>
      <c r="I1058" s="23">
        <v>76.38</v>
      </c>
      <c r="J1058" s="90">
        <f t="shared" si="151"/>
        <v>7.637999999999999E-2</v>
      </c>
      <c r="K1058" s="91">
        <v>0</v>
      </c>
      <c r="L1058" s="113" t="s">
        <v>781</v>
      </c>
      <c r="M1058" s="191">
        <v>45815</v>
      </c>
      <c r="N1058" s="114">
        <v>23</v>
      </c>
      <c r="O1058" s="15"/>
      <c r="P1058" s="92" t="str">
        <f t="shared" si="152"/>
        <v/>
      </c>
      <c r="Q1058" s="92">
        <v>2025</v>
      </c>
      <c r="R1058" s="93" t="str">
        <f t="shared" si="153"/>
        <v>Não</v>
      </c>
      <c r="S1058" s="94">
        <f t="shared" si="154"/>
        <v>0</v>
      </c>
      <c r="T1058" s="95">
        <f t="shared" si="155"/>
        <v>0</v>
      </c>
      <c r="U1058" s="96"/>
    </row>
    <row r="1059" spans="1:21" s="58" customFormat="1" ht="37.5" customHeight="1" x14ac:dyDescent="0.35">
      <c r="A1059" s="78" t="s">
        <v>81</v>
      </c>
      <c r="B1059" s="3" t="s">
        <v>83</v>
      </c>
      <c r="C1059" s="20">
        <v>2029366442</v>
      </c>
      <c r="D1059" s="21" t="s">
        <v>208</v>
      </c>
      <c r="E1059" s="22" t="s">
        <v>221</v>
      </c>
      <c r="F1059" s="2" t="str">
        <f t="shared" si="150"/>
        <v>P31-PPGM-CAM-2029366442-SS-1753/2024</v>
      </c>
      <c r="G1059" s="98" t="s">
        <v>777</v>
      </c>
      <c r="H1059" s="80" t="s">
        <v>778</v>
      </c>
      <c r="I1059" s="23">
        <v>124.45</v>
      </c>
      <c r="J1059" s="81">
        <f t="shared" si="151"/>
        <v>0.12445000000000001</v>
      </c>
      <c r="K1059" s="82">
        <v>0</v>
      </c>
      <c r="L1059" s="113" t="s">
        <v>781</v>
      </c>
      <c r="M1059" s="191">
        <v>45815</v>
      </c>
      <c r="N1059" s="114">
        <v>23</v>
      </c>
      <c r="O1059" s="15">
        <v>45806</v>
      </c>
      <c r="P1059" s="83">
        <f t="shared" si="152"/>
        <v>22</v>
      </c>
      <c r="Q1059" s="83">
        <v>2025</v>
      </c>
      <c r="R1059" s="39" t="str">
        <f t="shared" si="153"/>
        <v>Sim</v>
      </c>
      <c r="S1059" s="84">
        <f t="shared" si="154"/>
        <v>0.12445000000000001</v>
      </c>
      <c r="T1059" s="85">
        <f t="shared" si="155"/>
        <v>0</v>
      </c>
      <c r="U1059" s="86" t="s">
        <v>776</v>
      </c>
    </row>
    <row r="1060" spans="1:21" s="58" customFormat="1" ht="37.5" customHeight="1" x14ac:dyDescent="0.35">
      <c r="A1060" s="78" t="s">
        <v>81</v>
      </c>
      <c r="B1060" s="3" t="s">
        <v>83</v>
      </c>
      <c r="C1060" s="20">
        <v>2029366442</v>
      </c>
      <c r="D1060" s="21" t="s">
        <v>208</v>
      </c>
      <c r="E1060" s="22" t="s">
        <v>222</v>
      </c>
      <c r="F1060" s="2" t="str">
        <f t="shared" si="150"/>
        <v>P31-PPGM-CAM-2029366442-SS-1753/2024</v>
      </c>
      <c r="G1060" s="98" t="s">
        <v>777</v>
      </c>
      <c r="H1060" s="80" t="s">
        <v>778</v>
      </c>
      <c r="I1060" s="23">
        <v>230.71</v>
      </c>
      <c r="J1060" s="81">
        <f t="shared" si="151"/>
        <v>0.23071</v>
      </c>
      <c r="K1060" s="82">
        <v>0</v>
      </c>
      <c r="L1060" s="113" t="s">
        <v>781</v>
      </c>
      <c r="M1060" s="191">
        <v>45815</v>
      </c>
      <c r="N1060" s="114">
        <v>23</v>
      </c>
      <c r="O1060" s="15">
        <v>45806</v>
      </c>
      <c r="P1060" s="83">
        <f t="shared" si="152"/>
        <v>22</v>
      </c>
      <c r="Q1060" s="83">
        <v>2025</v>
      </c>
      <c r="R1060" s="39" t="str">
        <f t="shared" si="153"/>
        <v>Sim</v>
      </c>
      <c r="S1060" s="84">
        <f t="shared" si="154"/>
        <v>0.23071</v>
      </c>
      <c r="T1060" s="85">
        <f t="shared" si="155"/>
        <v>0</v>
      </c>
      <c r="U1060" s="86" t="s">
        <v>776</v>
      </c>
    </row>
    <row r="1061" spans="1:21" s="58" customFormat="1" ht="37.5" customHeight="1" x14ac:dyDescent="0.35">
      <c r="A1061" s="78" t="s">
        <v>81</v>
      </c>
      <c r="B1061" s="3" t="s">
        <v>83</v>
      </c>
      <c r="C1061" s="20">
        <v>2029366442</v>
      </c>
      <c r="D1061" s="21" t="s">
        <v>208</v>
      </c>
      <c r="E1061" s="22" t="s">
        <v>223</v>
      </c>
      <c r="F1061" s="87" t="str">
        <f t="shared" si="150"/>
        <v>P31-PPGM-CAM-2029366442-SS-1753/2024</v>
      </c>
      <c r="G1061" s="97" t="s">
        <v>777</v>
      </c>
      <c r="H1061" s="89" t="s">
        <v>778</v>
      </c>
      <c r="I1061" s="23">
        <v>112.87</v>
      </c>
      <c r="J1061" s="90">
        <f t="shared" si="151"/>
        <v>0.11287</v>
      </c>
      <c r="K1061" s="91">
        <v>0</v>
      </c>
      <c r="L1061" s="113" t="s">
        <v>781</v>
      </c>
      <c r="M1061" s="191">
        <v>45815</v>
      </c>
      <c r="N1061" s="114">
        <v>23</v>
      </c>
      <c r="O1061" s="15">
        <v>45806</v>
      </c>
      <c r="P1061" s="92">
        <f t="shared" si="152"/>
        <v>22</v>
      </c>
      <c r="Q1061" s="92">
        <v>2025</v>
      </c>
      <c r="R1061" s="93" t="str">
        <f t="shared" si="153"/>
        <v>Sim</v>
      </c>
      <c r="S1061" s="94">
        <f t="shared" si="154"/>
        <v>0.11287</v>
      </c>
      <c r="T1061" s="95">
        <f t="shared" si="155"/>
        <v>0</v>
      </c>
      <c r="U1061" s="96" t="s">
        <v>776</v>
      </c>
    </row>
    <row r="1062" spans="1:21" s="58" customFormat="1" ht="37.5" customHeight="1" x14ac:dyDescent="0.35">
      <c r="A1062" s="78" t="s">
        <v>81</v>
      </c>
      <c r="B1062" s="3" t="s">
        <v>83</v>
      </c>
      <c r="C1062" s="20">
        <v>2029366442</v>
      </c>
      <c r="D1062" s="21" t="s">
        <v>208</v>
      </c>
      <c r="E1062" s="22" t="s">
        <v>224</v>
      </c>
      <c r="F1062" s="2" t="str">
        <f t="shared" si="150"/>
        <v>P31-PPGM-CAM-2029366442-SS-1753/2024</v>
      </c>
      <c r="G1062" s="98" t="s">
        <v>777</v>
      </c>
      <c r="H1062" s="80" t="s">
        <v>778</v>
      </c>
      <c r="I1062" s="23">
        <v>482.84</v>
      </c>
      <c r="J1062" s="81">
        <f t="shared" si="151"/>
        <v>0.48283999999999999</v>
      </c>
      <c r="K1062" s="82">
        <v>0</v>
      </c>
      <c r="L1062" s="113" t="s">
        <v>781</v>
      </c>
      <c r="M1062" s="191">
        <v>45815</v>
      </c>
      <c r="N1062" s="114">
        <v>23</v>
      </c>
      <c r="O1062" s="15">
        <v>45806</v>
      </c>
      <c r="P1062" s="83">
        <f t="shared" si="152"/>
        <v>22</v>
      </c>
      <c r="Q1062" s="83">
        <v>2025</v>
      </c>
      <c r="R1062" s="39" t="str">
        <f t="shared" si="153"/>
        <v>Sim</v>
      </c>
      <c r="S1062" s="84">
        <f t="shared" si="154"/>
        <v>0.48283999999999999</v>
      </c>
      <c r="T1062" s="85">
        <f t="shared" si="155"/>
        <v>0</v>
      </c>
      <c r="U1062" s="86" t="s">
        <v>776</v>
      </c>
    </row>
    <row r="1063" spans="1:21" s="58" customFormat="1" ht="37.5" customHeight="1" x14ac:dyDescent="0.35">
      <c r="A1063" s="78" t="s">
        <v>81</v>
      </c>
      <c r="B1063" s="3" t="s">
        <v>83</v>
      </c>
      <c r="C1063" s="20">
        <v>2029366442</v>
      </c>
      <c r="D1063" s="21" t="s">
        <v>208</v>
      </c>
      <c r="E1063" s="22" t="s">
        <v>225</v>
      </c>
      <c r="F1063" s="2" t="str">
        <f t="shared" si="150"/>
        <v>P31-PPGM-CAM-2029366442-SS-1753/2024</v>
      </c>
      <c r="G1063" s="98" t="s">
        <v>777</v>
      </c>
      <c r="H1063" s="80" t="s">
        <v>778</v>
      </c>
      <c r="I1063" s="23">
        <v>196.19</v>
      </c>
      <c r="J1063" s="81">
        <f t="shared" si="151"/>
        <v>0.19619</v>
      </c>
      <c r="K1063" s="82">
        <v>0</v>
      </c>
      <c r="L1063" s="113" t="s">
        <v>781</v>
      </c>
      <c r="M1063" s="191">
        <v>45815</v>
      </c>
      <c r="N1063" s="114">
        <v>23</v>
      </c>
      <c r="O1063" s="15">
        <v>45806</v>
      </c>
      <c r="P1063" s="83">
        <f t="shared" si="152"/>
        <v>22</v>
      </c>
      <c r="Q1063" s="83">
        <v>2025</v>
      </c>
      <c r="R1063" s="39" t="str">
        <f t="shared" si="153"/>
        <v>Sim</v>
      </c>
      <c r="S1063" s="84">
        <f t="shared" si="154"/>
        <v>0.19619</v>
      </c>
      <c r="T1063" s="85">
        <f t="shared" si="155"/>
        <v>0</v>
      </c>
      <c r="U1063" s="86" t="s">
        <v>776</v>
      </c>
    </row>
    <row r="1064" spans="1:21" s="58" customFormat="1" ht="37.5" customHeight="1" x14ac:dyDescent="0.35">
      <c r="A1064" s="78" t="s">
        <v>81</v>
      </c>
      <c r="B1064" s="3" t="s">
        <v>83</v>
      </c>
      <c r="C1064" s="20">
        <v>2029366442</v>
      </c>
      <c r="D1064" s="21" t="s">
        <v>208</v>
      </c>
      <c r="E1064" s="22" t="s">
        <v>226</v>
      </c>
      <c r="F1064" s="87" t="str">
        <f t="shared" ref="F1064:F1127" si="156">CONCATENATE(A1064,"-",B1064,"-",C1064,"-",D1064)</f>
        <v>P31-PPGM-CAM-2029366442-SS-1753/2024</v>
      </c>
      <c r="G1064" s="97" t="s">
        <v>777</v>
      </c>
      <c r="H1064" s="89" t="s">
        <v>778</v>
      </c>
      <c r="I1064" s="23">
        <v>222.61</v>
      </c>
      <c r="J1064" s="90">
        <f t="shared" si="151"/>
        <v>0.22261</v>
      </c>
      <c r="K1064" s="91">
        <v>0</v>
      </c>
      <c r="L1064" s="113" t="s">
        <v>781</v>
      </c>
      <c r="M1064" s="191">
        <v>45815</v>
      </c>
      <c r="N1064" s="114">
        <v>23</v>
      </c>
      <c r="O1064" s="15">
        <v>45806</v>
      </c>
      <c r="P1064" s="92">
        <f t="shared" si="152"/>
        <v>22</v>
      </c>
      <c r="Q1064" s="92">
        <v>2025</v>
      </c>
      <c r="R1064" s="93" t="str">
        <f t="shared" si="153"/>
        <v>Sim</v>
      </c>
      <c r="S1064" s="94">
        <f t="shared" si="154"/>
        <v>0.22261</v>
      </c>
      <c r="T1064" s="95">
        <f t="shared" si="155"/>
        <v>0</v>
      </c>
      <c r="U1064" s="96" t="s">
        <v>776</v>
      </c>
    </row>
    <row r="1065" spans="1:21" s="58" customFormat="1" ht="37.5" customHeight="1" x14ac:dyDescent="0.35">
      <c r="A1065" s="78" t="s">
        <v>81</v>
      </c>
      <c r="B1065" s="3" t="s">
        <v>83</v>
      </c>
      <c r="C1065" s="20">
        <v>2029366442</v>
      </c>
      <c r="D1065" s="21" t="s">
        <v>208</v>
      </c>
      <c r="E1065" s="22" t="s">
        <v>227</v>
      </c>
      <c r="F1065" s="2" t="str">
        <f t="shared" si="156"/>
        <v>P31-PPGM-CAM-2029366442-SS-1753/2024</v>
      </c>
      <c r="G1065" s="98" t="s">
        <v>777</v>
      </c>
      <c r="H1065" s="80" t="s">
        <v>778</v>
      </c>
      <c r="I1065" s="23">
        <v>16.62</v>
      </c>
      <c r="J1065" s="81">
        <f t="shared" si="151"/>
        <v>1.6619999999999999E-2</v>
      </c>
      <c r="K1065" s="82">
        <v>0</v>
      </c>
      <c r="L1065" s="113" t="s">
        <v>781</v>
      </c>
      <c r="M1065" s="191">
        <v>45815</v>
      </c>
      <c r="N1065" s="114">
        <v>23</v>
      </c>
      <c r="O1065" s="15">
        <v>45806</v>
      </c>
      <c r="P1065" s="83">
        <f t="shared" si="152"/>
        <v>22</v>
      </c>
      <c r="Q1065" s="83">
        <v>2025</v>
      </c>
      <c r="R1065" s="39" t="str">
        <f t="shared" si="153"/>
        <v>Sim</v>
      </c>
      <c r="S1065" s="84">
        <f t="shared" si="154"/>
        <v>1.6619999999999999E-2</v>
      </c>
      <c r="T1065" s="85">
        <f t="shared" si="155"/>
        <v>0</v>
      </c>
      <c r="U1065" s="86" t="s">
        <v>776</v>
      </c>
    </row>
    <row r="1066" spans="1:21" s="58" customFormat="1" ht="37.5" customHeight="1" x14ac:dyDescent="0.35">
      <c r="A1066" s="78" t="s">
        <v>81</v>
      </c>
      <c r="B1066" s="3" t="s">
        <v>83</v>
      </c>
      <c r="C1066" s="20">
        <v>2029366442</v>
      </c>
      <c r="D1066" s="21" t="s">
        <v>208</v>
      </c>
      <c r="E1066" s="22" t="s">
        <v>228</v>
      </c>
      <c r="F1066" s="87" t="str">
        <f t="shared" si="156"/>
        <v>P31-PPGM-CAM-2029366442-SS-1753/2024</v>
      </c>
      <c r="G1066" s="97" t="s">
        <v>777</v>
      </c>
      <c r="H1066" s="89" t="s">
        <v>778</v>
      </c>
      <c r="I1066" s="23">
        <v>25.56</v>
      </c>
      <c r="J1066" s="90">
        <f t="shared" si="151"/>
        <v>2.5559999999999999E-2</v>
      </c>
      <c r="K1066" s="91">
        <v>0</v>
      </c>
      <c r="L1066" s="113" t="s">
        <v>781</v>
      </c>
      <c r="M1066" s="191">
        <v>45815</v>
      </c>
      <c r="N1066" s="114">
        <v>23</v>
      </c>
      <c r="O1066" s="15">
        <v>45806</v>
      </c>
      <c r="P1066" s="92">
        <f t="shared" si="152"/>
        <v>22</v>
      </c>
      <c r="Q1066" s="92">
        <v>2025</v>
      </c>
      <c r="R1066" s="93" t="str">
        <f t="shared" si="153"/>
        <v>Sim</v>
      </c>
      <c r="S1066" s="94">
        <f t="shared" si="154"/>
        <v>2.5559999999999999E-2</v>
      </c>
      <c r="T1066" s="95">
        <f t="shared" si="155"/>
        <v>0</v>
      </c>
      <c r="U1066" s="96" t="s">
        <v>776</v>
      </c>
    </row>
    <row r="1067" spans="1:21" s="58" customFormat="1" ht="37.5" customHeight="1" x14ac:dyDescent="0.35">
      <c r="A1067" s="78" t="s">
        <v>81</v>
      </c>
      <c r="B1067" s="3" t="s">
        <v>83</v>
      </c>
      <c r="C1067" s="20">
        <v>2029366442</v>
      </c>
      <c r="D1067" s="21" t="s">
        <v>208</v>
      </c>
      <c r="E1067" s="22" t="s">
        <v>229</v>
      </c>
      <c r="F1067" s="2" t="str">
        <f t="shared" si="156"/>
        <v>P31-PPGM-CAM-2029366442-SS-1753/2024</v>
      </c>
      <c r="G1067" s="98" t="s">
        <v>777</v>
      </c>
      <c r="H1067" s="80" t="s">
        <v>778</v>
      </c>
      <c r="I1067" s="23">
        <v>26.11</v>
      </c>
      <c r="J1067" s="81">
        <f t="shared" si="151"/>
        <v>2.6109999999999998E-2</v>
      </c>
      <c r="K1067" s="82">
        <v>0</v>
      </c>
      <c r="L1067" s="113" t="s">
        <v>781</v>
      </c>
      <c r="M1067" s="191">
        <v>45815</v>
      </c>
      <c r="N1067" s="114">
        <v>23</v>
      </c>
      <c r="O1067" s="15">
        <v>45806</v>
      </c>
      <c r="P1067" s="83">
        <f t="shared" si="152"/>
        <v>22</v>
      </c>
      <c r="Q1067" s="83">
        <v>2025</v>
      </c>
      <c r="R1067" s="39" t="str">
        <f t="shared" si="153"/>
        <v>Sim</v>
      </c>
      <c r="S1067" s="84">
        <f t="shared" si="154"/>
        <v>2.6109999999999998E-2</v>
      </c>
      <c r="T1067" s="85">
        <f t="shared" si="155"/>
        <v>0</v>
      </c>
      <c r="U1067" s="86" t="s">
        <v>776</v>
      </c>
    </row>
    <row r="1068" spans="1:21" s="58" customFormat="1" ht="37.5" customHeight="1" x14ac:dyDescent="0.35">
      <c r="A1068" s="78" t="s">
        <v>81</v>
      </c>
      <c r="B1068" s="3" t="s">
        <v>83</v>
      </c>
      <c r="C1068" s="20">
        <v>2029366442</v>
      </c>
      <c r="D1068" s="21" t="s">
        <v>208</v>
      </c>
      <c r="E1068" s="22" t="s">
        <v>230</v>
      </c>
      <c r="F1068" s="2" t="str">
        <f t="shared" si="156"/>
        <v>P31-PPGM-CAM-2029366442-SS-1753/2024</v>
      </c>
      <c r="G1068" s="98" t="s">
        <v>777</v>
      </c>
      <c r="H1068" s="80" t="s">
        <v>778</v>
      </c>
      <c r="I1068" s="23">
        <v>198.96</v>
      </c>
      <c r="J1068" s="81">
        <f t="shared" si="151"/>
        <v>0.19896</v>
      </c>
      <c r="K1068" s="82">
        <v>0</v>
      </c>
      <c r="L1068" s="113" t="s">
        <v>781</v>
      </c>
      <c r="M1068" s="191">
        <v>45815</v>
      </c>
      <c r="N1068" s="114">
        <v>23</v>
      </c>
      <c r="O1068" s="15"/>
      <c r="P1068" s="83" t="str">
        <f t="shared" si="152"/>
        <v/>
      </c>
      <c r="Q1068" s="83">
        <v>2025</v>
      </c>
      <c r="R1068" s="39" t="str">
        <f t="shared" si="153"/>
        <v>Não</v>
      </c>
      <c r="S1068" s="84">
        <f t="shared" si="154"/>
        <v>0</v>
      </c>
      <c r="T1068" s="85">
        <f t="shared" si="155"/>
        <v>0</v>
      </c>
      <c r="U1068" s="86"/>
    </row>
    <row r="1069" spans="1:21" s="58" customFormat="1" ht="37.5" customHeight="1" x14ac:dyDescent="0.35">
      <c r="A1069" s="78" t="s">
        <v>81</v>
      </c>
      <c r="B1069" s="3" t="s">
        <v>83</v>
      </c>
      <c r="C1069" s="20">
        <v>2029366442</v>
      </c>
      <c r="D1069" s="21" t="s">
        <v>208</v>
      </c>
      <c r="E1069" s="22" t="s">
        <v>231</v>
      </c>
      <c r="F1069" s="87" t="str">
        <f t="shared" si="156"/>
        <v>P31-PPGM-CAM-2029366442-SS-1753/2024</v>
      </c>
      <c r="G1069" s="97" t="s">
        <v>777</v>
      </c>
      <c r="H1069" s="89" t="s">
        <v>778</v>
      </c>
      <c r="I1069" s="23">
        <v>65.540000000000006</v>
      </c>
      <c r="J1069" s="90">
        <f t="shared" si="151"/>
        <v>6.5540000000000001E-2</v>
      </c>
      <c r="K1069" s="91">
        <v>0</v>
      </c>
      <c r="L1069" s="113" t="s">
        <v>781</v>
      </c>
      <c r="M1069" s="191">
        <v>45815</v>
      </c>
      <c r="N1069" s="114">
        <v>23</v>
      </c>
      <c r="O1069" s="15"/>
      <c r="P1069" s="92" t="str">
        <f t="shared" si="152"/>
        <v/>
      </c>
      <c r="Q1069" s="92">
        <v>2025</v>
      </c>
      <c r="R1069" s="93" t="str">
        <f t="shared" si="153"/>
        <v>Não</v>
      </c>
      <c r="S1069" s="94">
        <f t="shared" si="154"/>
        <v>0</v>
      </c>
      <c r="T1069" s="95">
        <f t="shared" si="155"/>
        <v>0</v>
      </c>
      <c r="U1069" s="96"/>
    </row>
    <row r="1070" spans="1:21" s="58" customFormat="1" ht="37.5" customHeight="1" x14ac:dyDescent="0.35">
      <c r="A1070" s="78" t="s">
        <v>81</v>
      </c>
      <c r="B1070" s="3" t="s">
        <v>83</v>
      </c>
      <c r="C1070" s="20">
        <v>2029366442</v>
      </c>
      <c r="D1070" s="21" t="s">
        <v>208</v>
      </c>
      <c r="E1070" s="22" t="s">
        <v>232</v>
      </c>
      <c r="F1070" s="2" t="str">
        <f t="shared" si="156"/>
        <v>P31-PPGM-CAM-2029366442-SS-1753/2024</v>
      </c>
      <c r="G1070" s="98" t="s">
        <v>777</v>
      </c>
      <c r="H1070" s="80" t="s">
        <v>778</v>
      </c>
      <c r="I1070" s="23">
        <v>22.29</v>
      </c>
      <c r="J1070" s="81">
        <f t="shared" si="151"/>
        <v>2.2290000000000001E-2</v>
      </c>
      <c r="K1070" s="82">
        <v>0</v>
      </c>
      <c r="L1070" s="113" t="s">
        <v>781</v>
      </c>
      <c r="M1070" s="191">
        <v>45815</v>
      </c>
      <c r="N1070" s="114">
        <v>23</v>
      </c>
      <c r="O1070" s="15"/>
      <c r="P1070" s="83" t="str">
        <f t="shared" si="152"/>
        <v/>
      </c>
      <c r="Q1070" s="83">
        <v>2025</v>
      </c>
      <c r="R1070" s="39" t="str">
        <f t="shared" si="153"/>
        <v>Não</v>
      </c>
      <c r="S1070" s="84">
        <f t="shared" si="154"/>
        <v>0</v>
      </c>
      <c r="T1070" s="85">
        <f t="shared" si="155"/>
        <v>0</v>
      </c>
      <c r="U1070" s="86"/>
    </row>
    <row r="1071" spans="1:21" s="58" customFormat="1" ht="37.5" customHeight="1" x14ac:dyDescent="0.35">
      <c r="A1071" s="78" t="s">
        <v>81</v>
      </c>
      <c r="B1071" s="3" t="s">
        <v>83</v>
      </c>
      <c r="C1071" s="20">
        <v>2029366442</v>
      </c>
      <c r="D1071" s="21" t="s">
        <v>208</v>
      </c>
      <c r="E1071" s="22" t="s">
        <v>233</v>
      </c>
      <c r="F1071" s="87" t="str">
        <f t="shared" si="156"/>
        <v>P31-PPGM-CAM-2029366442-SS-1753/2024</v>
      </c>
      <c r="G1071" s="97" t="s">
        <v>777</v>
      </c>
      <c r="H1071" s="89" t="s">
        <v>778</v>
      </c>
      <c r="I1071" s="23">
        <v>60.32</v>
      </c>
      <c r="J1071" s="90">
        <f t="shared" si="151"/>
        <v>6.0319999999999999E-2</v>
      </c>
      <c r="K1071" s="91">
        <v>0</v>
      </c>
      <c r="L1071" s="113" t="s">
        <v>781</v>
      </c>
      <c r="M1071" s="191">
        <v>45815</v>
      </c>
      <c r="N1071" s="114">
        <v>23</v>
      </c>
      <c r="O1071" s="15"/>
      <c r="P1071" s="92" t="str">
        <f t="shared" si="152"/>
        <v/>
      </c>
      <c r="Q1071" s="92">
        <v>2025</v>
      </c>
      <c r="R1071" s="93" t="str">
        <f t="shared" si="153"/>
        <v>Não</v>
      </c>
      <c r="S1071" s="94">
        <f t="shared" si="154"/>
        <v>0</v>
      </c>
      <c r="T1071" s="95">
        <f t="shared" si="155"/>
        <v>0</v>
      </c>
      <c r="U1071" s="96"/>
    </row>
    <row r="1072" spans="1:21" s="58" customFormat="1" ht="37.5" customHeight="1" x14ac:dyDescent="0.35">
      <c r="A1072" s="78" t="s">
        <v>81</v>
      </c>
      <c r="B1072" s="3" t="s">
        <v>83</v>
      </c>
      <c r="C1072" s="20">
        <v>2029366442</v>
      </c>
      <c r="D1072" s="21" t="s">
        <v>208</v>
      </c>
      <c r="E1072" s="22" t="s">
        <v>234</v>
      </c>
      <c r="F1072" s="2" t="str">
        <f t="shared" si="156"/>
        <v>P31-PPGM-CAM-2029366442-SS-1753/2024</v>
      </c>
      <c r="G1072" s="98" t="s">
        <v>777</v>
      </c>
      <c r="H1072" s="80" t="s">
        <v>778</v>
      </c>
      <c r="I1072" s="23">
        <v>11.76</v>
      </c>
      <c r="J1072" s="81">
        <f t="shared" si="151"/>
        <v>1.176E-2</v>
      </c>
      <c r="K1072" s="82">
        <v>0</v>
      </c>
      <c r="L1072" s="113" t="s">
        <v>781</v>
      </c>
      <c r="M1072" s="191">
        <v>45815</v>
      </c>
      <c r="N1072" s="114">
        <v>23</v>
      </c>
      <c r="O1072" s="15"/>
      <c r="P1072" s="83" t="str">
        <f t="shared" si="152"/>
        <v/>
      </c>
      <c r="Q1072" s="83">
        <v>2025</v>
      </c>
      <c r="R1072" s="39" t="str">
        <f t="shared" si="153"/>
        <v>Não</v>
      </c>
      <c r="S1072" s="84">
        <f t="shared" si="154"/>
        <v>0</v>
      </c>
      <c r="T1072" s="85">
        <f t="shared" si="155"/>
        <v>0</v>
      </c>
      <c r="U1072" s="86"/>
    </row>
    <row r="1073" spans="1:21" s="58" customFormat="1" ht="37.5" customHeight="1" x14ac:dyDescent="0.35">
      <c r="A1073" s="78" t="s">
        <v>81</v>
      </c>
      <c r="B1073" s="3" t="s">
        <v>83</v>
      </c>
      <c r="C1073" s="20">
        <v>2029366442</v>
      </c>
      <c r="D1073" s="21" t="s">
        <v>208</v>
      </c>
      <c r="E1073" s="22" t="s">
        <v>235</v>
      </c>
      <c r="F1073" s="87" t="str">
        <f t="shared" si="156"/>
        <v>P31-PPGM-CAM-2029366442-SS-1753/2024</v>
      </c>
      <c r="G1073" s="97" t="s">
        <v>777</v>
      </c>
      <c r="H1073" s="89" t="s">
        <v>778</v>
      </c>
      <c r="I1073" s="23">
        <v>135.28</v>
      </c>
      <c r="J1073" s="90">
        <f t="shared" si="151"/>
        <v>0.13528000000000001</v>
      </c>
      <c r="K1073" s="91">
        <v>0</v>
      </c>
      <c r="L1073" s="113" t="s">
        <v>781</v>
      </c>
      <c r="M1073" s="191">
        <v>45815</v>
      </c>
      <c r="N1073" s="114">
        <v>23</v>
      </c>
      <c r="O1073" s="15"/>
      <c r="P1073" s="92" t="str">
        <f t="shared" si="152"/>
        <v/>
      </c>
      <c r="Q1073" s="92">
        <v>2025</v>
      </c>
      <c r="R1073" s="93" t="str">
        <f t="shared" si="153"/>
        <v>Não</v>
      </c>
      <c r="S1073" s="94">
        <f t="shared" si="154"/>
        <v>0</v>
      </c>
      <c r="T1073" s="95">
        <f t="shared" si="155"/>
        <v>0</v>
      </c>
      <c r="U1073" s="96"/>
    </row>
    <row r="1074" spans="1:21" s="58" customFormat="1" ht="37.5" customHeight="1" x14ac:dyDescent="0.35">
      <c r="A1074" s="78" t="s">
        <v>81</v>
      </c>
      <c r="B1074" s="3" t="s">
        <v>83</v>
      </c>
      <c r="C1074" s="20">
        <v>2029366442</v>
      </c>
      <c r="D1074" s="21" t="s">
        <v>208</v>
      </c>
      <c r="E1074" s="22" t="s">
        <v>236</v>
      </c>
      <c r="F1074" s="2" t="str">
        <f t="shared" si="156"/>
        <v>P31-PPGM-CAM-2029366442-SS-1753/2024</v>
      </c>
      <c r="G1074" s="98" t="s">
        <v>777</v>
      </c>
      <c r="H1074" s="80" t="s">
        <v>778</v>
      </c>
      <c r="I1074" s="23">
        <v>33.21</v>
      </c>
      <c r="J1074" s="81">
        <f t="shared" si="151"/>
        <v>3.3210000000000003E-2</v>
      </c>
      <c r="K1074" s="82">
        <v>0</v>
      </c>
      <c r="L1074" s="113" t="s">
        <v>781</v>
      </c>
      <c r="M1074" s="191">
        <v>45815</v>
      </c>
      <c r="N1074" s="114">
        <v>23</v>
      </c>
      <c r="O1074" s="15"/>
      <c r="P1074" s="83" t="str">
        <f t="shared" si="152"/>
        <v/>
      </c>
      <c r="Q1074" s="83">
        <v>2025</v>
      </c>
      <c r="R1074" s="39" t="str">
        <f t="shared" si="153"/>
        <v>Não</v>
      </c>
      <c r="S1074" s="84">
        <f t="shared" si="154"/>
        <v>0</v>
      </c>
      <c r="T1074" s="85">
        <f t="shared" si="155"/>
        <v>0</v>
      </c>
      <c r="U1074" s="86"/>
    </row>
    <row r="1075" spans="1:21" s="58" customFormat="1" ht="37.5" customHeight="1" x14ac:dyDescent="0.35">
      <c r="A1075" s="78" t="s">
        <v>81</v>
      </c>
      <c r="B1075" s="3" t="s">
        <v>83</v>
      </c>
      <c r="C1075" s="20">
        <v>2028881150</v>
      </c>
      <c r="D1075" s="21" t="s">
        <v>239</v>
      </c>
      <c r="E1075" s="22" t="s">
        <v>240</v>
      </c>
      <c r="F1075" s="2" t="str">
        <f t="shared" si="156"/>
        <v>P31-PPGM-CAM-2028881150-SS-1968/2024</v>
      </c>
      <c r="G1075" s="98" t="s">
        <v>777</v>
      </c>
      <c r="H1075" s="80" t="s">
        <v>778</v>
      </c>
      <c r="I1075" s="23">
        <v>72.2</v>
      </c>
      <c r="J1075" s="81">
        <f t="shared" si="151"/>
        <v>7.22E-2</v>
      </c>
      <c r="K1075" s="82">
        <v>0</v>
      </c>
      <c r="L1075" s="113" t="s">
        <v>781</v>
      </c>
      <c r="M1075" s="191">
        <v>45815</v>
      </c>
      <c r="N1075" s="114">
        <v>23</v>
      </c>
      <c r="O1075" s="15"/>
      <c r="P1075" s="83" t="str">
        <f t="shared" si="152"/>
        <v/>
      </c>
      <c r="Q1075" s="83">
        <v>2025</v>
      </c>
      <c r="R1075" s="39" t="str">
        <f t="shared" si="153"/>
        <v>Não</v>
      </c>
      <c r="S1075" s="84">
        <f t="shared" si="154"/>
        <v>0</v>
      </c>
      <c r="T1075" s="85">
        <f t="shared" si="155"/>
        <v>0</v>
      </c>
      <c r="U1075" s="86"/>
    </row>
    <row r="1076" spans="1:21" s="58" customFormat="1" ht="37.5" customHeight="1" x14ac:dyDescent="0.35">
      <c r="A1076" s="78" t="s">
        <v>81</v>
      </c>
      <c r="B1076" s="3" t="s">
        <v>83</v>
      </c>
      <c r="C1076" s="20">
        <v>2028881150</v>
      </c>
      <c r="D1076" s="21" t="s">
        <v>239</v>
      </c>
      <c r="E1076" s="22" t="s">
        <v>253</v>
      </c>
      <c r="F1076" s="87" t="str">
        <f t="shared" si="156"/>
        <v>P31-PPGM-CAM-2028881150-SS-1968/2024</v>
      </c>
      <c r="G1076" s="97" t="s">
        <v>777</v>
      </c>
      <c r="H1076" s="89" t="s">
        <v>778</v>
      </c>
      <c r="I1076" s="23">
        <v>72.2</v>
      </c>
      <c r="J1076" s="90">
        <f t="shared" si="151"/>
        <v>7.22E-2</v>
      </c>
      <c r="K1076" s="91">
        <v>0</v>
      </c>
      <c r="L1076" s="113" t="s">
        <v>781</v>
      </c>
      <c r="M1076" s="191">
        <v>45815</v>
      </c>
      <c r="N1076" s="114">
        <v>23</v>
      </c>
      <c r="O1076" s="15"/>
      <c r="P1076" s="92" t="str">
        <f t="shared" si="152"/>
        <v/>
      </c>
      <c r="Q1076" s="92">
        <v>2025</v>
      </c>
      <c r="R1076" s="93" t="str">
        <f t="shared" si="153"/>
        <v>Não</v>
      </c>
      <c r="S1076" s="94">
        <f t="shared" si="154"/>
        <v>0</v>
      </c>
      <c r="T1076" s="95">
        <f t="shared" si="155"/>
        <v>0</v>
      </c>
      <c r="U1076" s="96"/>
    </row>
    <row r="1077" spans="1:21" s="58" customFormat="1" ht="37.5" customHeight="1" x14ac:dyDescent="0.35">
      <c r="A1077" s="78" t="s">
        <v>81</v>
      </c>
      <c r="B1077" s="3" t="s">
        <v>83</v>
      </c>
      <c r="C1077" s="20">
        <v>2027824792</v>
      </c>
      <c r="D1077" s="21" t="s">
        <v>268</v>
      </c>
      <c r="E1077" s="22" t="s">
        <v>269</v>
      </c>
      <c r="F1077" s="2" t="str">
        <f t="shared" si="156"/>
        <v>P31-PPGM-CAM-2027824792-SS-1386/2024</v>
      </c>
      <c r="G1077" s="98" t="s">
        <v>777</v>
      </c>
      <c r="H1077" s="80" t="s">
        <v>778</v>
      </c>
      <c r="I1077" s="23">
        <v>142.07</v>
      </c>
      <c r="J1077" s="81">
        <f t="shared" si="151"/>
        <v>0.14207</v>
      </c>
      <c r="K1077" s="82">
        <v>0</v>
      </c>
      <c r="L1077" s="113" t="s">
        <v>781</v>
      </c>
      <c r="M1077" s="191">
        <v>45815</v>
      </c>
      <c r="N1077" s="114">
        <v>23</v>
      </c>
      <c r="O1077" s="15"/>
      <c r="P1077" s="83" t="str">
        <f t="shared" si="152"/>
        <v/>
      </c>
      <c r="Q1077" s="83">
        <v>2025</v>
      </c>
      <c r="R1077" s="39" t="str">
        <f t="shared" si="153"/>
        <v>Não</v>
      </c>
      <c r="S1077" s="84">
        <f t="shared" si="154"/>
        <v>0</v>
      </c>
      <c r="T1077" s="85">
        <f t="shared" si="155"/>
        <v>0</v>
      </c>
      <c r="U1077" s="86"/>
    </row>
    <row r="1078" spans="1:21" s="58" customFormat="1" ht="37.5" customHeight="1" x14ac:dyDescent="0.35">
      <c r="A1078" s="78" t="s">
        <v>281</v>
      </c>
      <c r="B1078" s="13" t="s">
        <v>83</v>
      </c>
      <c r="C1078" s="20">
        <v>2029269548</v>
      </c>
      <c r="D1078" s="39" t="s">
        <v>294</v>
      </c>
      <c r="E1078" s="22" t="s">
        <v>297</v>
      </c>
      <c r="F1078" s="2" t="str">
        <f t="shared" si="156"/>
        <v>P54-PPGM-CAM-2029269548-SS-61/2025</v>
      </c>
      <c r="G1078" s="98" t="s">
        <v>777</v>
      </c>
      <c r="H1078" s="80" t="s">
        <v>778</v>
      </c>
      <c r="I1078" s="40">
        <v>547.4</v>
      </c>
      <c r="J1078" s="81">
        <f t="shared" si="151"/>
        <v>0.5474</v>
      </c>
      <c r="K1078" s="82">
        <v>0</v>
      </c>
      <c r="L1078" s="113" t="s">
        <v>781</v>
      </c>
      <c r="M1078" s="191">
        <v>45815</v>
      </c>
      <c r="N1078" s="114">
        <v>23</v>
      </c>
      <c r="O1078" s="15"/>
      <c r="P1078" s="83" t="str">
        <f t="shared" si="152"/>
        <v/>
      </c>
      <c r="Q1078" s="83">
        <v>2025</v>
      </c>
      <c r="R1078" s="39" t="str">
        <f t="shared" si="153"/>
        <v>Não</v>
      </c>
      <c r="S1078" s="84">
        <f t="shared" si="154"/>
        <v>0</v>
      </c>
      <c r="T1078" s="85">
        <f t="shared" si="155"/>
        <v>0</v>
      </c>
      <c r="U1078" s="86"/>
    </row>
    <row r="1079" spans="1:21" s="58" customFormat="1" ht="37.5" customHeight="1" x14ac:dyDescent="0.35">
      <c r="A1079" s="78" t="s">
        <v>281</v>
      </c>
      <c r="B1079" s="3" t="s">
        <v>83</v>
      </c>
      <c r="C1079" s="20">
        <v>2029277489</v>
      </c>
      <c r="D1079" s="39" t="s">
        <v>302</v>
      </c>
      <c r="E1079" s="22" t="s">
        <v>303</v>
      </c>
      <c r="F1079" s="87" t="str">
        <f t="shared" si="156"/>
        <v>P54-PPGM-CAM-2029277489-SS-1382/2024</v>
      </c>
      <c r="G1079" s="97" t="s">
        <v>777</v>
      </c>
      <c r="H1079" s="89" t="s">
        <v>778</v>
      </c>
      <c r="I1079" s="41">
        <v>510</v>
      </c>
      <c r="J1079" s="90">
        <f t="shared" si="151"/>
        <v>0.51</v>
      </c>
      <c r="K1079" s="91">
        <v>0</v>
      </c>
      <c r="L1079" s="113" t="s">
        <v>781</v>
      </c>
      <c r="M1079" s="191">
        <v>45815</v>
      </c>
      <c r="N1079" s="114">
        <v>23</v>
      </c>
      <c r="O1079" s="15"/>
      <c r="P1079" s="92" t="str">
        <f t="shared" si="152"/>
        <v/>
      </c>
      <c r="Q1079" s="92">
        <v>2025</v>
      </c>
      <c r="R1079" s="93" t="str">
        <f t="shared" si="153"/>
        <v>Não</v>
      </c>
      <c r="S1079" s="94">
        <f t="shared" si="154"/>
        <v>0</v>
      </c>
      <c r="T1079" s="95">
        <f t="shared" si="155"/>
        <v>0</v>
      </c>
      <c r="U1079" s="96"/>
    </row>
    <row r="1080" spans="1:21" s="58" customFormat="1" ht="37.5" customHeight="1" x14ac:dyDescent="0.35">
      <c r="A1080" s="78" t="s">
        <v>281</v>
      </c>
      <c r="B1080" s="3" t="s">
        <v>83</v>
      </c>
      <c r="C1080" s="20">
        <v>2029258082</v>
      </c>
      <c r="D1080" s="39" t="s">
        <v>305</v>
      </c>
      <c r="E1080" s="42"/>
      <c r="F1080" s="2" t="str">
        <f t="shared" si="156"/>
        <v>P54-PPGM-CAM-2029258082-SS-1639/2024</v>
      </c>
      <c r="G1080" s="98" t="s">
        <v>777</v>
      </c>
      <c r="H1080" s="80" t="s">
        <v>778</v>
      </c>
      <c r="I1080" s="23">
        <v>133.4</v>
      </c>
      <c r="J1080" s="81">
        <f t="shared" si="151"/>
        <v>0.13340000000000002</v>
      </c>
      <c r="K1080" s="82">
        <v>0</v>
      </c>
      <c r="L1080" s="113" t="s">
        <v>781</v>
      </c>
      <c r="M1080" s="191">
        <v>45815</v>
      </c>
      <c r="N1080" s="114">
        <v>23</v>
      </c>
      <c r="O1080" s="15"/>
      <c r="P1080" s="83" t="str">
        <f t="shared" si="152"/>
        <v/>
      </c>
      <c r="Q1080" s="83">
        <v>2025</v>
      </c>
      <c r="R1080" s="39" t="str">
        <f t="shared" si="153"/>
        <v>Não</v>
      </c>
      <c r="S1080" s="84">
        <f t="shared" si="154"/>
        <v>0</v>
      </c>
      <c r="T1080" s="85">
        <f t="shared" si="155"/>
        <v>0</v>
      </c>
      <c r="U1080" s="86"/>
    </row>
    <row r="1081" spans="1:21" s="58" customFormat="1" ht="37.5" customHeight="1" x14ac:dyDescent="0.35">
      <c r="A1081" s="78" t="s">
        <v>281</v>
      </c>
      <c r="B1081" s="3" t="s">
        <v>83</v>
      </c>
      <c r="C1081" s="20">
        <v>2029277489</v>
      </c>
      <c r="D1081" s="39" t="s">
        <v>302</v>
      </c>
      <c r="E1081" s="22" t="s">
        <v>308</v>
      </c>
      <c r="F1081" s="87" t="str">
        <f t="shared" si="156"/>
        <v>P54-PPGM-CAM-2029277489-SS-1382/2024</v>
      </c>
      <c r="G1081" s="97" t="s">
        <v>777</v>
      </c>
      <c r="H1081" s="89" t="s">
        <v>778</v>
      </c>
      <c r="I1081" s="23">
        <v>1672.7860000000001</v>
      </c>
      <c r="J1081" s="90">
        <f t="shared" si="151"/>
        <v>1.6727860000000001</v>
      </c>
      <c r="K1081" s="91">
        <v>0</v>
      </c>
      <c r="L1081" s="113" t="s">
        <v>781</v>
      </c>
      <c r="M1081" s="191">
        <v>45815</v>
      </c>
      <c r="N1081" s="114">
        <v>23</v>
      </c>
      <c r="O1081" s="15"/>
      <c r="P1081" s="92" t="str">
        <f t="shared" si="152"/>
        <v/>
      </c>
      <c r="Q1081" s="92">
        <v>2025</v>
      </c>
      <c r="R1081" s="93" t="str">
        <f t="shared" si="153"/>
        <v>Não</v>
      </c>
      <c r="S1081" s="94">
        <f t="shared" si="154"/>
        <v>0</v>
      </c>
      <c r="T1081" s="95">
        <f t="shared" si="155"/>
        <v>0</v>
      </c>
      <c r="U1081" s="96"/>
    </row>
    <row r="1082" spans="1:21" s="58" customFormat="1" ht="37.5" customHeight="1" x14ac:dyDescent="0.35">
      <c r="A1082" s="78" t="s">
        <v>281</v>
      </c>
      <c r="B1082" s="3" t="s">
        <v>83</v>
      </c>
      <c r="C1082" s="20">
        <v>2029269555</v>
      </c>
      <c r="D1082" s="22" t="s">
        <v>387</v>
      </c>
      <c r="E1082" s="43"/>
      <c r="F1082" s="2" t="str">
        <f t="shared" si="156"/>
        <v>P54-PPGM-CAM-2029269555-SS-1362/2024</v>
      </c>
      <c r="G1082" s="98" t="s">
        <v>777</v>
      </c>
      <c r="H1082" s="80" t="s">
        <v>778</v>
      </c>
      <c r="I1082" s="23">
        <v>5054.915</v>
      </c>
      <c r="J1082" s="81">
        <f t="shared" si="151"/>
        <v>5.0549150000000003</v>
      </c>
      <c r="K1082" s="82">
        <v>0</v>
      </c>
      <c r="L1082" s="113" t="s">
        <v>781</v>
      </c>
      <c r="M1082" s="191">
        <v>45815</v>
      </c>
      <c r="N1082" s="114">
        <v>23</v>
      </c>
      <c r="O1082" s="15"/>
      <c r="P1082" s="83" t="str">
        <f t="shared" si="152"/>
        <v/>
      </c>
      <c r="Q1082" s="83">
        <v>2025</v>
      </c>
      <c r="R1082" s="39" t="str">
        <f t="shared" si="153"/>
        <v>Não</v>
      </c>
      <c r="S1082" s="84">
        <f t="shared" si="154"/>
        <v>0</v>
      </c>
      <c r="T1082" s="85">
        <f t="shared" si="155"/>
        <v>0</v>
      </c>
      <c r="U1082" s="86"/>
    </row>
    <row r="1083" spans="1:21" s="58" customFormat="1" ht="37.5" customHeight="1" x14ac:dyDescent="0.35">
      <c r="A1083" s="78" t="s">
        <v>281</v>
      </c>
      <c r="B1083" s="3" t="s">
        <v>83</v>
      </c>
      <c r="C1083" s="20">
        <v>2029269572</v>
      </c>
      <c r="D1083" s="39" t="s">
        <v>475</v>
      </c>
      <c r="E1083" s="43" t="s">
        <v>476</v>
      </c>
      <c r="F1083" s="2" t="str">
        <f t="shared" si="156"/>
        <v>P54-PPGM-CAM-2029269572-SS-1680/2024</v>
      </c>
      <c r="G1083" s="98" t="s">
        <v>777</v>
      </c>
      <c r="H1083" s="80" t="s">
        <v>778</v>
      </c>
      <c r="I1083" s="23">
        <v>2535.23</v>
      </c>
      <c r="J1083" s="81">
        <f t="shared" si="151"/>
        <v>2.5352299999999999</v>
      </c>
      <c r="K1083" s="82">
        <v>0</v>
      </c>
      <c r="L1083" s="113" t="s">
        <v>781</v>
      </c>
      <c r="M1083" s="191">
        <v>45815</v>
      </c>
      <c r="N1083" s="114">
        <v>23</v>
      </c>
      <c r="O1083" s="15"/>
      <c r="P1083" s="83" t="str">
        <f t="shared" si="152"/>
        <v/>
      </c>
      <c r="Q1083" s="83">
        <v>2025</v>
      </c>
      <c r="R1083" s="39" t="str">
        <f t="shared" si="153"/>
        <v>Não</v>
      </c>
      <c r="S1083" s="84">
        <f t="shared" si="154"/>
        <v>0</v>
      </c>
      <c r="T1083" s="85">
        <f t="shared" si="155"/>
        <v>0</v>
      </c>
      <c r="U1083" s="86"/>
    </row>
    <row r="1084" spans="1:21" s="58" customFormat="1" ht="37.5" customHeight="1" x14ac:dyDescent="0.35">
      <c r="A1084" s="78" t="s">
        <v>281</v>
      </c>
      <c r="B1084" s="3" t="s">
        <v>83</v>
      </c>
      <c r="C1084" s="20">
        <v>2029782818</v>
      </c>
      <c r="D1084" s="39" t="s">
        <v>479</v>
      </c>
      <c r="E1084" s="22"/>
      <c r="F1084" s="87" t="str">
        <f t="shared" si="156"/>
        <v>P54-PPGM-CAM-2029782818-SS-407/2025</v>
      </c>
      <c r="G1084" s="97" t="s">
        <v>777</v>
      </c>
      <c r="H1084" s="89" t="s">
        <v>778</v>
      </c>
      <c r="I1084" s="23">
        <v>315.89999999999998</v>
      </c>
      <c r="J1084" s="90">
        <f t="shared" si="151"/>
        <v>0.31589999999999996</v>
      </c>
      <c r="K1084" s="91">
        <v>0</v>
      </c>
      <c r="L1084" s="113" t="s">
        <v>781</v>
      </c>
      <c r="M1084" s="191">
        <v>45815</v>
      </c>
      <c r="N1084" s="114">
        <v>23</v>
      </c>
      <c r="O1084" s="15"/>
      <c r="P1084" s="92" t="str">
        <f t="shared" si="152"/>
        <v/>
      </c>
      <c r="Q1084" s="92">
        <v>2025</v>
      </c>
      <c r="R1084" s="93" t="str">
        <f t="shared" si="153"/>
        <v>Não</v>
      </c>
      <c r="S1084" s="94">
        <f t="shared" si="154"/>
        <v>0</v>
      </c>
      <c r="T1084" s="95">
        <f t="shared" si="155"/>
        <v>0</v>
      </c>
      <c r="U1084" s="96"/>
    </row>
    <row r="1085" spans="1:21" s="58" customFormat="1" ht="37.5" customHeight="1" x14ac:dyDescent="0.35">
      <c r="A1085" s="78" t="s">
        <v>557</v>
      </c>
      <c r="B1085" s="3" t="s">
        <v>83</v>
      </c>
      <c r="C1085" s="20">
        <v>2023206789</v>
      </c>
      <c r="D1085" s="46" t="s">
        <v>566</v>
      </c>
      <c r="E1085" s="22" t="s">
        <v>567</v>
      </c>
      <c r="F1085" s="2" t="str">
        <f t="shared" si="156"/>
        <v>P62-PPGM-CAM-2023206789-SS-960/2024</v>
      </c>
      <c r="G1085" s="98" t="s">
        <v>777</v>
      </c>
      <c r="H1085" s="80" t="s">
        <v>778</v>
      </c>
      <c r="I1085" s="23">
        <v>44.32</v>
      </c>
      <c r="J1085" s="81">
        <f t="shared" si="151"/>
        <v>4.4319999999999998E-2</v>
      </c>
      <c r="K1085" s="82">
        <v>0</v>
      </c>
      <c r="L1085" s="113" t="s">
        <v>781</v>
      </c>
      <c r="M1085" s="191">
        <v>45815</v>
      </c>
      <c r="N1085" s="114">
        <v>23</v>
      </c>
      <c r="O1085" s="15"/>
      <c r="P1085" s="83" t="str">
        <f t="shared" si="152"/>
        <v/>
      </c>
      <c r="Q1085" s="83">
        <v>2025</v>
      </c>
      <c r="R1085" s="39" t="str">
        <f t="shared" si="153"/>
        <v>Não</v>
      </c>
      <c r="S1085" s="84">
        <f t="shared" si="154"/>
        <v>0</v>
      </c>
      <c r="T1085" s="85">
        <f t="shared" si="155"/>
        <v>0</v>
      </c>
      <c r="U1085" s="86"/>
    </row>
    <row r="1086" spans="1:21" s="58" customFormat="1" ht="37.5" customHeight="1" x14ac:dyDescent="0.35">
      <c r="A1086" s="78" t="s">
        <v>557</v>
      </c>
      <c r="B1086" s="3" t="s">
        <v>569</v>
      </c>
      <c r="C1086" s="20">
        <v>2023859228</v>
      </c>
      <c r="D1086" s="49" t="s">
        <v>607</v>
      </c>
      <c r="E1086" s="22" t="s">
        <v>608</v>
      </c>
      <c r="F1086" s="87" t="str">
        <f t="shared" si="156"/>
        <v>P62-PPGM-PAR-2023859228-SS-228/2025</v>
      </c>
      <c r="G1086" s="97" t="s">
        <v>777</v>
      </c>
      <c r="H1086" s="89" t="s">
        <v>778</v>
      </c>
      <c r="I1086" s="23">
        <v>6.8</v>
      </c>
      <c r="J1086" s="90">
        <f t="shared" si="151"/>
        <v>6.7999999999999996E-3</v>
      </c>
      <c r="K1086" s="91">
        <v>0</v>
      </c>
      <c r="L1086" s="113" t="s">
        <v>781</v>
      </c>
      <c r="M1086" s="191">
        <v>45815</v>
      </c>
      <c r="N1086" s="114">
        <v>23</v>
      </c>
      <c r="O1086" s="15"/>
      <c r="P1086" s="92" t="str">
        <f t="shared" si="152"/>
        <v/>
      </c>
      <c r="Q1086" s="92">
        <v>2025</v>
      </c>
      <c r="R1086" s="93" t="str">
        <f t="shared" si="153"/>
        <v>Não</v>
      </c>
      <c r="S1086" s="94">
        <f t="shared" si="154"/>
        <v>0</v>
      </c>
      <c r="T1086" s="95">
        <f t="shared" si="155"/>
        <v>0</v>
      </c>
      <c r="U1086" s="96"/>
    </row>
    <row r="1087" spans="1:21" s="58" customFormat="1" ht="37.5" customHeight="1" x14ac:dyDescent="0.35">
      <c r="A1087" s="78" t="s">
        <v>557</v>
      </c>
      <c r="B1087" s="3" t="s">
        <v>569</v>
      </c>
      <c r="C1087" s="20">
        <v>2027742441</v>
      </c>
      <c r="D1087" s="49" t="s">
        <v>638</v>
      </c>
      <c r="E1087" s="22" t="s">
        <v>639</v>
      </c>
      <c r="F1087" s="2" t="str">
        <f t="shared" si="156"/>
        <v>P62-PPGM-PAR-2027742441-SS-310/2025</v>
      </c>
      <c r="G1087" s="98" t="s">
        <v>777</v>
      </c>
      <c r="H1087" s="80" t="s">
        <v>778</v>
      </c>
      <c r="I1087" s="23">
        <v>18.72</v>
      </c>
      <c r="J1087" s="81">
        <f t="shared" si="151"/>
        <v>1.8720000000000001E-2</v>
      </c>
      <c r="K1087" s="82">
        <v>0</v>
      </c>
      <c r="L1087" s="113" t="s">
        <v>781</v>
      </c>
      <c r="M1087" s="191">
        <v>45815</v>
      </c>
      <c r="N1087" s="114">
        <v>23</v>
      </c>
      <c r="O1087" s="15"/>
      <c r="P1087" s="83" t="str">
        <f t="shared" si="152"/>
        <v/>
      </c>
      <c r="Q1087" s="83">
        <v>2025</v>
      </c>
      <c r="R1087" s="39" t="str">
        <f t="shared" si="153"/>
        <v>Não</v>
      </c>
      <c r="S1087" s="84">
        <f t="shared" si="154"/>
        <v>0</v>
      </c>
      <c r="T1087" s="85">
        <f t="shared" si="155"/>
        <v>0</v>
      </c>
      <c r="U1087" s="86"/>
    </row>
    <row r="1088" spans="1:21" s="58" customFormat="1" ht="37.5" customHeight="1" x14ac:dyDescent="0.35">
      <c r="A1088" s="78" t="s">
        <v>557</v>
      </c>
      <c r="B1088" s="3" t="s">
        <v>569</v>
      </c>
      <c r="C1088" s="20">
        <v>2027742441</v>
      </c>
      <c r="D1088" s="49" t="s">
        <v>638</v>
      </c>
      <c r="E1088" s="22" t="s">
        <v>642</v>
      </c>
      <c r="F1088" s="87" t="str">
        <f t="shared" si="156"/>
        <v>P62-PPGM-PAR-2027742441-SS-310/2025</v>
      </c>
      <c r="G1088" s="97" t="s">
        <v>777</v>
      </c>
      <c r="H1088" s="89" t="s">
        <v>778</v>
      </c>
      <c r="I1088" s="23">
        <v>2.7</v>
      </c>
      <c r="J1088" s="90">
        <f t="shared" si="151"/>
        <v>2.7000000000000001E-3</v>
      </c>
      <c r="K1088" s="91">
        <v>0</v>
      </c>
      <c r="L1088" s="113" t="s">
        <v>781</v>
      </c>
      <c r="M1088" s="191">
        <v>45815</v>
      </c>
      <c r="N1088" s="114">
        <v>23</v>
      </c>
      <c r="O1088" s="15"/>
      <c r="P1088" s="92" t="str">
        <f t="shared" si="152"/>
        <v/>
      </c>
      <c r="Q1088" s="92">
        <v>2025</v>
      </c>
      <c r="R1088" s="93" t="str">
        <f t="shared" si="153"/>
        <v>Não</v>
      </c>
      <c r="S1088" s="94">
        <f t="shared" si="154"/>
        <v>0</v>
      </c>
      <c r="T1088" s="95">
        <f t="shared" si="155"/>
        <v>0</v>
      </c>
      <c r="U1088" s="96"/>
    </row>
    <row r="1089" spans="1:21" s="58" customFormat="1" ht="37.5" customHeight="1" x14ac:dyDescent="0.35">
      <c r="A1089" s="78" t="s">
        <v>557</v>
      </c>
      <c r="B1089" s="3" t="s">
        <v>569</v>
      </c>
      <c r="C1089" s="20">
        <v>2027715571</v>
      </c>
      <c r="D1089" s="49" t="s">
        <v>644</v>
      </c>
      <c r="E1089" s="22" t="s">
        <v>645</v>
      </c>
      <c r="F1089" s="2" t="str">
        <f t="shared" si="156"/>
        <v>P62-PPGM-PAR-2027715571-SS-322/2025</v>
      </c>
      <c r="G1089" s="98" t="s">
        <v>777</v>
      </c>
      <c r="H1089" s="80" t="s">
        <v>778</v>
      </c>
      <c r="I1089" s="23">
        <v>292.49900000000002</v>
      </c>
      <c r="J1089" s="81">
        <f t="shared" si="151"/>
        <v>0.29249900000000001</v>
      </c>
      <c r="K1089" s="82">
        <v>0</v>
      </c>
      <c r="L1089" s="113" t="s">
        <v>781</v>
      </c>
      <c r="M1089" s="191">
        <v>45815</v>
      </c>
      <c r="N1089" s="114">
        <v>23</v>
      </c>
      <c r="O1089" s="15"/>
      <c r="P1089" s="83" t="str">
        <f t="shared" si="152"/>
        <v/>
      </c>
      <c r="Q1089" s="83">
        <v>2025</v>
      </c>
      <c r="R1089" s="39" t="str">
        <f t="shared" si="153"/>
        <v>Não</v>
      </c>
      <c r="S1089" s="84">
        <f t="shared" si="154"/>
        <v>0</v>
      </c>
      <c r="T1089" s="85">
        <f t="shared" si="155"/>
        <v>0</v>
      </c>
      <c r="U1089" s="86"/>
    </row>
    <row r="1090" spans="1:21" s="58" customFormat="1" ht="37.5" customHeight="1" x14ac:dyDescent="0.35">
      <c r="A1090" s="78" t="s">
        <v>557</v>
      </c>
      <c r="B1090" s="3" t="s">
        <v>569</v>
      </c>
      <c r="C1090" s="20">
        <v>2028215100</v>
      </c>
      <c r="D1090" s="49" t="s">
        <v>646</v>
      </c>
      <c r="E1090" s="22" t="s">
        <v>647</v>
      </c>
      <c r="F1090" s="2" t="str">
        <f t="shared" si="156"/>
        <v>P62-PPGM-PAR-2028215100-SS-330/2025</v>
      </c>
      <c r="G1090" s="98" t="s">
        <v>777</v>
      </c>
      <c r="H1090" s="80" t="s">
        <v>778</v>
      </c>
      <c r="I1090" s="23">
        <v>59.287999999999997</v>
      </c>
      <c r="J1090" s="81">
        <f t="shared" si="151"/>
        <v>5.9287999999999993E-2</v>
      </c>
      <c r="K1090" s="82">
        <v>0</v>
      </c>
      <c r="L1090" s="113" t="s">
        <v>781</v>
      </c>
      <c r="M1090" s="191">
        <v>45815</v>
      </c>
      <c r="N1090" s="114">
        <v>23</v>
      </c>
      <c r="O1090" s="15"/>
      <c r="P1090" s="83" t="str">
        <f t="shared" si="152"/>
        <v/>
      </c>
      <c r="Q1090" s="83">
        <v>2025</v>
      </c>
      <c r="R1090" s="39" t="str">
        <f t="shared" si="153"/>
        <v>Não</v>
      </c>
      <c r="S1090" s="84">
        <f t="shared" si="154"/>
        <v>0</v>
      </c>
      <c r="T1090" s="85">
        <f t="shared" si="155"/>
        <v>0</v>
      </c>
      <c r="U1090" s="86"/>
    </row>
    <row r="1091" spans="1:21" s="58" customFormat="1" ht="37.5" customHeight="1" x14ac:dyDescent="0.35">
      <c r="A1091" s="78" t="s">
        <v>557</v>
      </c>
      <c r="B1091" s="3" t="s">
        <v>569</v>
      </c>
      <c r="C1091" s="20">
        <v>2027715566</v>
      </c>
      <c r="D1091" s="49" t="s">
        <v>648</v>
      </c>
      <c r="E1091" s="22" t="s">
        <v>649</v>
      </c>
      <c r="F1091" s="87" t="str">
        <f t="shared" si="156"/>
        <v>P62-PPGM-PAR-2027715566-SS-331/2025</v>
      </c>
      <c r="G1091" s="97" t="s">
        <v>777</v>
      </c>
      <c r="H1091" s="89" t="s">
        <v>778</v>
      </c>
      <c r="I1091" s="23">
        <v>400.15</v>
      </c>
      <c r="J1091" s="90">
        <f t="shared" si="151"/>
        <v>0.40014999999999995</v>
      </c>
      <c r="K1091" s="91">
        <v>0</v>
      </c>
      <c r="L1091" s="113" t="s">
        <v>781</v>
      </c>
      <c r="M1091" s="191">
        <v>45815</v>
      </c>
      <c r="N1091" s="114">
        <v>23</v>
      </c>
      <c r="O1091" s="15"/>
      <c r="P1091" s="92" t="str">
        <f t="shared" si="152"/>
        <v/>
      </c>
      <c r="Q1091" s="92">
        <v>2025</v>
      </c>
      <c r="R1091" s="93" t="str">
        <f t="shared" si="153"/>
        <v>Não</v>
      </c>
      <c r="S1091" s="94">
        <f t="shared" si="154"/>
        <v>0</v>
      </c>
      <c r="T1091" s="95">
        <f t="shared" si="155"/>
        <v>0</v>
      </c>
      <c r="U1091" s="96"/>
    </row>
    <row r="1092" spans="1:21" s="58" customFormat="1" ht="37.5" customHeight="1" x14ac:dyDescent="0.35">
      <c r="A1092" s="78" t="s">
        <v>557</v>
      </c>
      <c r="B1092" s="3" t="s">
        <v>569</v>
      </c>
      <c r="C1092" s="20">
        <v>2027658254</v>
      </c>
      <c r="D1092" s="49" t="s">
        <v>650</v>
      </c>
      <c r="E1092" s="22" t="s">
        <v>651</v>
      </c>
      <c r="F1092" s="2" t="str">
        <f t="shared" si="156"/>
        <v>P62-PPGM-PAR-2027658254-SS-332/2025</v>
      </c>
      <c r="G1092" s="98" t="s">
        <v>777</v>
      </c>
      <c r="H1092" s="80" t="s">
        <v>778</v>
      </c>
      <c r="I1092" s="23">
        <v>57.6</v>
      </c>
      <c r="J1092" s="81">
        <f t="shared" si="151"/>
        <v>5.7599999999999998E-2</v>
      </c>
      <c r="K1092" s="82">
        <v>0</v>
      </c>
      <c r="L1092" s="113" t="s">
        <v>781</v>
      </c>
      <c r="M1092" s="191">
        <v>45815</v>
      </c>
      <c r="N1092" s="114">
        <v>23</v>
      </c>
      <c r="O1092" s="15"/>
      <c r="P1092" s="83" t="str">
        <f t="shared" si="152"/>
        <v/>
      </c>
      <c r="Q1092" s="83">
        <v>2025</v>
      </c>
      <c r="R1092" s="39" t="str">
        <f t="shared" si="153"/>
        <v>Não</v>
      </c>
      <c r="S1092" s="84">
        <f t="shared" si="154"/>
        <v>0</v>
      </c>
      <c r="T1092" s="85">
        <f t="shared" si="155"/>
        <v>0</v>
      </c>
      <c r="U1092" s="86"/>
    </row>
    <row r="1093" spans="1:21" s="58" customFormat="1" ht="37.5" customHeight="1" x14ac:dyDescent="0.35">
      <c r="A1093" s="78" t="s">
        <v>557</v>
      </c>
      <c r="B1093" s="3" t="s">
        <v>569</v>
      </c>
      <c r="C1093" s="20">
        <v>2027658254</v>
      </c>
      <c r="D1093" s="49" t="s">
        <v>650</v>
      </c>
      <c r="E1093" s="22" t="s">
        <v>652</v>
      </c>
      <c r="F1093" s="2" t="str">
        <f t="shared" si="156"/>
        <v>P62-PPGM-PAR-2027658254-SS-332/2025</v>
      </c>
      <c r="G1093" s="98" t="s">
        <v>777</v>
      </c>
      <c r="H1093" s="80" t="s">
        <v>778</v>
      </c>
      <c r="I1093" s="23">
        <v>271.79999999999995</v>
      </c>
      <c r="J1093" s="81">
        <f t="shared" si="151"/>
        <v>0.27179999999999993</v>
      </c>
      <c r="K1093" s="82">
        <v>0</v>
      </c>
      <c r="L1093" s="113" t="s">
        <v>781</v>
      </c>
      <c r="M1093" s="191">
        <v>45815</v>
      </c>
      <c r="N1093" s="114">
        <v>23</v>
      </c>
      <c r="O1093" s="15"/>
      <c r="P1093" s="83" t="str">
        <f t="shared" si="152"/>
        <v/>
      </c>
      <c r="Q1093" s="83">
        <v>2025</v>
      </c>
      <c r="R1093" s="39" t="str">
        <f t="shared" si="153"/>
        <v>Não</v>
      </c>
      <c r="S1093" s="84">
        <f t="shared" si="154"/>
        <v>0</v>
      </c>
      <c r="T1093" s="85">
        <f t="shared" si="155"/>
        <v>0</v>
      </c>
      <c r="U1093" s="86"/>
    </row>
    <row r="1094" spans="1:21" s="58" customFormat="1" ht="37.5" customHeight="1" x14ac:dyDescent="0.35">
      <c r="A1094" s="78" t="s">
        <v>557</v>
      </c>
      <c r="B1094" s="3" t="s">
        <v>569</v>
      </c>
      <c r="C1094" s="20">
        <v>2027715567</v>
      </c>
      <c r="D1094" s="49" t="s">
        <v>654</v>
      </c>
      <c r="E1094" s="22" t="s">
        <v>655</v>
      </c>
      <c r="F1094" s="87" t="str">
        <f t="shared" si="156"/>
        <v>P62-PPGM-PAR-2027715567-SS-333/2025</v>
      </c>
      <c r="G1094" s="97" t="s">
        <v>777</v>
      </c>
      <c r="H1094" s="89" t="s">
        <v>778</v>
      </c>
      <c r="I1094" s="23">
        <v>17.341000000000001</v>
      </c>
      <c r="J1094" s="90">
        <f t="shared" si="151"/>
        <v>1.7341000000000002E-2</v>
      </c>
      <c r="K1094" s="91">
        <v>0</v>
      </c>
      <c r="L1094" s="113" t="s">
        <v>781</v>
      </c>
      <c r="M1094" s="191">
        <v>45815</v>
      </c>
      <c r="N1094" s="114">
        <v>23</v>
      </c>
      <c r="O1094" s="15"/>
      <c r="P1094" s="92" t="str">
        <f t="shared" si="152"/>
        <v/>
      </c>
      <c r="Q1094" s="92">
        <v>2025</v>
      </c>
      <c r="R1094" s="93" t="str">
        <f t="shared" si="153"/>
        <v>Não</v>
      </c>
      <c r="S1094" s="94">
        <f t="shared" si="154"/>
        <v>0</v>
      </c>
      <c r="T1094" s="95">
        <f t="shared" si="155"/>
        <v>0</v>
      </c>
      <c r="U1094" s="96"/>
    </row>
    <row r="1095" spans="1:21" s="58" customFormat="1" ht="37.5" customHeight="1" x14ac:dyDescent="0.35">
      <c r="A1095" s="78" t="s">
        <v>557</v>
      </c>
      <c r="B1095" s="3" t="s">
        <v>83</v>
      </c>
      <c r="C1095" s="20">
        <v>2029625222</v>
      </c>
      <c r="D1095" s="49" t="s">
        <v>690</v>
      </c>
      <c r="E1095" s="22" t="s">
        <v>693</v>
      </c>
      <c r="F1095" s="2" t="str">
        <f t="shared" si="156"/>
        <v>P62-PPGM-CAM-2029625222-SS-1911/2024</v>
      </c>
      <c r="G1095" s="98" t="s">
        <v>777</v>
      </c>
      <c r="H1095" s="80" t="s">
        <v>778</v>
      </c>
      <c r="I1095" s="23">
        <v>134.81399999999999</v>
      </c>
      <c r="J1095" s="81">
        <f t="shared" si="151"/>
        <v>0.13481399999999999</v>
      </c>
      <c r="K1095" s="82">
        <v>0</v>
      </c>
      <c r="L1095" s="113" t="s">
        <v>781</v>
      </c>
      <c r="M1095" s="191">
        <v>45815</v>
      </c>
      <c r="N1095" s="114">
        <v>23</v>
      </c>
      <c r="O1095" s="15"/>
      <c r="P1095" s="83" t="str">
        <f t="shared" si="152"/>
        <v/>
      </c>
      <c r="Q1095" s="83">
        <v>2025</v>
      </c>
      <c r="R1095" s="39" t="str">
        <f t="shared" si="153"/>
        <v>Não</v>
      </c>
      <c r="S1095" s="84">
        <f t="shared" si="154"/>
        <v>0</v>
      </c>
      <c r="T1095" s="85">
        <f t="shared" si="155"/>
        <v>0</v>
      </c>
      <c r="U1095" s="86"/>
    </row>
    <row r="1096" spans="1:21" s="58" customFormat="1" ht="37.5" customHeight="1" x14ac:dyDescent="0.35">
      <c r="A1096" s="78" t="s">
        <v>557</v>
      </c>
      <c r="B1096" s="3" t="s">
        <v>83</v>
      </c>
      <c r="C1096" s="20">
        <v>2029625222</v>
      </c>
      <c r="D1096" s="49" t="s">
        <v>699</v>
      </c>
      <c r="E1096" s="22" t="s">
        <v>700</v>
      </c>
      <c r="F1096" s="87" t="str">
        <f t="shared" si="156"/>
        <v>P62-PPGM-CAM-2029625222-SS-418/2024</v>
      </c>
      <c r="G1096" s="97" t="s">
        <v>777</v>
      </c>
      <c r="H1096" s="89" t="s">
        <v>778</v>
      </c>
      <c r="I1096" s="23">
        <v>165.77</v>
      </c>
      <c r="J1096" s="90">
        <f t="shared" si="151"/>
        <v>0.16577</v>
      </c>
      <c r="K1096" s="91">
        <v>0</v>
      </c>
      <c r="L1096" s="113" t="s">
        <v>781</v>
      </c>
      <c r="M1096" s="191">
        <v>45815</v>
      </c>
      <c r="N1096" s="114">
        <v>23</v>
      </c>
      <c r="O1096" s="15"/>
      <c r="P1096" s="92" t="str">
        <f t="shared" si="152"/>
        <v/>
      </c>
      <c r="Q1096" s="92">
        <v>2025</v>
      </c>
      <c r="R1096" s="93" t="str">
        <f t="shared" si="153"/>
        <v>Não</v>
      </c>
      <c r="S1096" s="94">
        <f t="shared" si="154"/>
        <v>0</v>
      </c>
      <c r="T1096" s="95">
        <f t="shared" si="155"/>
        <v>0</v>
      </c>
      <c r="U1096" s="96"/>
    </row>
    <row r="1097" spans="1:21" s="58" customFormat="1" ht="37.5" customHeight="1" x14ac:dyDescent="0.35">
      <c r="A1097" s="78" t="s">
        <v>557</v>
      </c>
      <c r="B1097" s="3" t="s">
        <v>83</v>
      </c>
      <c r="C1097" s="20">
        <v>2029625222</v>
      </c>
      <c r="D1097" s="49" t="s">
        <v>703</v>
      </c>
      <c r="E1097" s="22" t="s">
        <v>704</v>
      </c>
      <c r="F1097" s="2" t="str">
        <f t="shared" si="156"/>
        <v>P62-PPGM-CAM-2029625222-SS-504/2024</v>
      </c>
      <c r="G1097" s="98" t="s">
        <v>777</v>
      </c>
      <c r="H1097" s="80" t="s">
        <v>778</v>
      </c>
      <c r="I1097" s="23">
        <v>100.727</v>
      </c>
      <c r="J1097" s="81">
        <f t="shared" si="151"/>
        <v>0.100727</v>
      </c>
      <c r="K1097" s="82">
        <v>0</v>
      </c>
      <c r="L1097" s="113" t="s">
        <v>781</v>
      </c>
      <c r="M1097" s="191">
        <v>45815</v>
      </c>
      <c r="N1097" s="114">
        <v>23</v>
      </c>
      <c r="O1097" s="15"/>
      <c r="P1097" s="83" t="str">
        <f t="shared" si="152"/>
        <v/>
      </c>
      <c r="Q1097" s="83">
        <v>2025</v>
      </c>
      <c r="R1097" s="39" t="str">
        <f t="shared" si="153"/>
        <v>Não</v>
      </c>
      <c r="S1097" s="84">
        <f t="shared" si="154"/>
        <v>0</v>
      </c>
      <c r="T1097" s="85">
        <f t="shared" si="155"/>
        <v>0</v>
      </c>
      <c r="U1097" s="86"/>
    </row>
    <row r="1098" spans="1:21" s="58" customFormat="1" ht="37.5" customHeight="1" x14ac:dyDescent="0.35">
      <c r="A1098" s="78" t="s">
        <v>557</v>
      </c>
      <c r="B1098" s="3" t="s">
        <v>83</v>
      </c>
      <c r="C1098" s="20">
        <v>2029625222</v>
      </c>
      <c r="D1098" s="49" t="s">
        <v>703</v>
      </c>
      <c r="E1098" s="22" t="s">
        <v>706</v>
      </c>
      <c r="F1098" s="2" t="str">
        <f t="shared" si="156"/>
        <v>P62-PPGM-CAM-2029625222-SS-504/2024</v>
      </c>
      <c r="G1098" s="98" t="s">
        <v>777</v>
      </c>
      <c r="H1098" s="80" t="s">
        <v>778</v>
      </c>
      <c r="I1098" s="23">
        <v>4764.9030000000002</v>
      </c>
      <c r="J1098" s="81">
        <f t="shared" si="151"/>
        <v>4.7649030000000003</v>
      </c>
      <c r="K1098" s="82">
        <v>0</v>
      </c>
      <c r="L1098" s="113" t="s">
        <v>781</v>
      </c>
      <c r="M1098" s="191">
        <v>45815</v>
      </c>
      <c r="N1098" s="114">
        <v>23</v>
      </c>
      <c r="O1098" s="15"/>
      <c r="P1098" s="83" t="str">
        <f t="shared" si="152"/>
        <v/>
      </c>
      <c r="Q1098" s="83">
        <v>2025</v>
      </c>
      <c r="R1098" s="39" t="str">
        <f t="shared" si="153"/>
        <v>Não</v>
      </c>
      <c r="S1098" s="84">
        <f t="shared" si="154"/>
        <v>0</v>
      </c>
      <c r="T1098" s="85">
        <f t="shared" si="155"/>
        <v>0</v>
      </c>
      <c r="U1098" s="86"/>
    </row>
    <row r="1099" spans="1:21" s="58" customFormat="1" ht="37.5" customHeight="1" x14ac:dyDescent="0.35">
      <c r="A1099" s="78" t="s">
        <v>557</v>
      </c>
      <c r="B1099" s="3" t="s">
        <v>83</v>
      </c>
      <c r="C1099" s="20">
        <v>2029625222</v>
      </c>
      <c r="D1099" s="49" t="s">
        <v>703</v>
      </c>
      <c r="E1099" s="22" t="s">
        <v>707</v>
      </c>
      <c r="F1099" s="87" t="str">
        <f t="shared" si="156"/>
        <v>P62-PPGM-CAM-2029625222-SS-504/2024</v>
      </c>
      <c r="G1099" s="97" t="s">
        <v>777</v>
      </c>
      <c r="H1099" s="89" t="s">
        <v>778</v>
      </c>
      <c r="I1099" s="23">
        <v>4439.47</v>
      </c>
      <c r="J1099" s="90">
        <f t="shared" si="151"/>
        <v>4.43947</v>
      </c>
      <c r="K1099" s="91">
        <v>0</v>
      </c>
      <c r="L1099" s="113" t="s">
        <v>781</v>
      </c>
      <c r="M1099" s="191">
        <v>45815</v>
      </c>
      <c r="N1099" s="114">
        <v>23</v>
      </c>
      <c r="O1099" s="15"/>
      <c r="P1099" s="92" t="str">
        <f t="shared" si="152"/>
        <v/>
      </c>
      <c r="Q1099" s="92">
        <v>2025</v>
      </c>
      <c r="R1099" s="93" t="str">
        <f t="shared" si="153"/>
        <v>Não</v>
      </c>
      <c r="S1099" s="94">
        <f t="shared" si="154"/>
        <v>0</v>
      </c>
      <c r="T1099" s="95">
        <f t="shared" si="155"/>
        <v>0</v>
      </c>
      <c r="U1099" s="96"/>
    </row>
    <row r="1100" spans="1:21" s="58" customFormat="1" ht="37.5" customHeight="1" x14ac:dyDescent="0.35">
      <c r="A1100" s="78" t="s">
        <v>557</v>
      </c>
      <c r="B1100" s="3" t="s">
        <v>83</v>
      </c>
      <c r="C1100" s="20">
        <v>2029625222</v>
      </c>
      <c r="D1100" s="49" t="s">
        <v>703</v>
      </c>
      <c r="E1100" s="22" t="s">
        <v>708</v>
      </c>
      <c r="F1100" s="2" t="str">
        <f t="shared" si="156"/>
        <v>P62-PPGM-CAM-2029625222-SS-504/2024</v>
      </c>
      <c r="G1100" s="98" t="s">
        <v>777</v>
      </c>
      <c r="H1100" s="80" t="s">
        <v>778</v>
      </c>
      <c r="I1100" s="23">
        <v>270.10000000000002</v>
      </c>
      <c r="J1100" s="81">
        <f t="shared" si="151"/>
        <v>0.27010000000000001</v>
      </c>
      <c r="K1100" s="82">
        <v>0</v>
      </c>
      <c r="L1100" s="113" t="s">
        <v>781</v>
      </c>
      <c r="M1100" s="191">
        <v>45815</v>
      </c>
      <c r="N1100" s="114">
        <v>23</v>
      </c>
      <c r="O1100" s="15"/>
      <c r="P1100" s="83" t="str">
        <f t="shared" si="152"/>
        <v/>
      </c>
      <c r="Q1100" s="83">
        <v>2025</v>
      </c>
      <c r="R1100" s="39" t="str">
        <f t="shared" si="153"/>
        <v>Não</v>
      </c>
      <c r="S1100" s="84">
        <f t="shared" si="154"/>
        <v>0</v>
      </c>
      <c r="T1100" s="85">
        <f t="shared" si="155"/>
        <v>0</v>
      </c>
      <c r="U1100" s="86"/>
    </row>
    <row r="1101" spans="1:21" s="58" customFormat="1" ht="37.5" customHeight="1" x14ac:dyDescent="0.35">
      <c r="A1101" s="78" t="s">
        <v>557</v>
      </c>
      <c r="B1101" s="3" t="s">
        <v>83</v>
      </c>
      <c r="C1101" s="20">
        <v>2029625222</v>
      </c>
      <c r="D1101" s="49" t="s">
        <v>703</v>
      </c>
      <c r="E1101" s="22" t="s">
        <v>712</v>
      </c>
      <c r="F1101" s="2" t="str">
        <f t="shared" si="156"/>
        <v>P62-PPGM-CAM-2029625222-SS-504/2024</v>
      </c>
      <c r="G1101" s="98" t="s">
        <v>777</v>
      </c>
      <c r="H1101" s="80" t="s">
        <v>778</v>
      </c>
      <c r="I1101" s="23">
        <v>5049.3419999999996</v>
      </c>
      <c r="J1101" s="81">
        <f t="shared" si="151"/>
        <v>5.0493419999999993</v>
      </c>
      <c r="K1101" s="82">
        <v>0</v>
      </c>
      <c r="L1101" s="113" t="s">
        <v>781</v>
      </c>
      <c r="M1101" s="191">
        <v>45815</v>
      </c>
      <c r="N1101" s="114">
        <v>23</v>
      </c>
      <c r="O1101" s="15"/>
      <c r="P1101" s="83" t="str">
        <f t="shared" si="152"/>
        <v/>
      </c>
      <c r="Q1101" s="83">
        <v>2025</v>
      </c>
      <c r="R1101" s="39" t="str">
        <f t="shared" si="153"/>
        <v>Não</v>
      </c>
      <c r="S1101" s="84">
        <f t="shared" si="154"/>
        <v>0</v>
      </c>
      <c r="T1101" s="85">
        <f t="shared" si="155"/>
        <v>0</v>
      </c>
      <c r="U1101" s="86"/>
    </row>
    <row r="1102" spans="1:21" s="58" customFormat="1" ht="37.5" customHeight="1" thickBot="1" x14ac:dyDescent="0.4">
      <c r="A1102" s="125" t="s">
        <v>557</v>
      </c>
      <c r="B1102" s="126" t="s">
        <v>569</v>
      </c>
      <c r="C1102" s="127">
        <v>2027784962</v>
      </c>
      <c r="D1102" s="128" t="s">
        <v>713</v>
      </c>
      <c r="E1102" s="129" t="s">
        <v>714</v>
      </c>
      <c r="F1102" s="130" t="str">
        <f t="shared" si="156"/>
        <v>P62-PPGM-PAR-2027784962-SS-504/2025</v>
      </c>
      <c r="G1102" s="131" t="s">
        <v>777</v>
      </c>
      <c r="H1102" s="132" t="s">
        <v>778</v>
      </c>
      <c r="I1102" s="193">
        <v>15.59</v>
      </c>
      <c r="J1102" s="134">
        <f t="shared" si="151"/>
        <v>1.559E-2</v>
      </c>
      <c r="K1102" s="135">
        <v>0</v>
      </c>
      <c r="L1102" s="135" t="s">
        <v>781</v>
      </c>
      <c r="M1102" s="206">
        <v>45815</v>
      </c>
      <c r="N1102" s="137">
        <v>23</v>
      </c>
      <c r="O1102" s="186"/>
      <c r="P1102" s="137" t="str">
        <f t="shared" si="152"/>
        <v/>
      </c>
      <c r="Q1102" s="137">
        <v>2025</v>
      </c>
      <c r="R1102" s="140" t="str">
        <f t="shared" si="153"/>
        <v>Não</v>
      </c>
      <c r="S1102" s="141">
        <f t="shared" si="154"/>
        <v>0</v>
      </c>
      <c r="T1102" s="142">
        <f t="shared" si="155"/>
        <v>0</v>
      </c>
      <c r="U1102" s="143"/>
    </row>
    <row r="1103" spans="1:21" s="58" customFormat="1" ht="37.5" customHeight="1" x14ac:dyDescent="0.35">
      <c r="A1103" s="120" t="s">
        <v>81</v>
      </c>
      <c r="B1103" s="120" t="s">
        <v>83</v>
      </c>
      <c r="C1103" s="121" t="s">
        <v>108</v>
      </c>
      <c r="D1103" s="178" t="s">
        <v>109</v>
      </c>
      <c r="E1103" s="179" t="s">
        <v>114</v>
      </c>
      <c r="F1103" s="109" t="str">
        <f t="shared" si="156"/>
        <v>P31-PPGM-CAM-CONJUNTO-SS-1497/2024</v>
      </c>
      <c r="G1103" s="188" t="s">
        <v>771</v>
      </c>
      <c r="H1103" s="111" t="s">
        <v>772</v>
      </c>
      <c r="I1103" s="123">
        <v>12</v>
      </c>
      <c r="J1103" s="112">
        <f t="shared" si="151"/>
        <v>1.2E-2</v>
      </c>
      <c r="K1103" s="113">
        <v>1</v>
      </c>
      <c r="L1103" s="113" t="s">
        <v>783</v>
      </c>
      <c r="M1103" s="189">
        <v>45807</v>
      </c>
      <c r="N1103" s="114">
        <v>22</v>
      </c>
      <c r="O1103" s="190">
        <v>45756</v>
      </c>
      <c r="P1103" s="114">
        <f t="shared" si="152"/>
        <v>15</v>
      </c>
      <c r="Q1103" s="114">
        <v>2025</v>
      </c>
      <c r="R1103" s="115" t="str">
        <f t="shared" si="153"/>
        <v>Sim</v>
      </c>
      <c r="S1103" s="116">
        <f t="shared" si="154"/>
        <v>1.2E-2</v>
      </c>
      <c r="T1103" s="117">
        <f t="shared" si="155"/>
        <v>1</v>
      </c>
      <c r="U1103" s="118"/>
    </row>
    <row r="1104" spans="1:21" s="58" customFormat="1" ht="37.5" customHeight="1" x14ac:dyDescent="0.35">
      <c r="A1104" s="3" t="s">
        <v>81</v>
      </c>
      <c r="B1104" s="3" t="s">
        <v>83</v>
      </c>
      <c r="C1104" s="20" t="s">
        <v>108</v>
      </c>
      <c r="D1104" s="21" t="s">
        <v>109</v>
      </c>
      <c r="E1104" s="22" t="s">
        <v>116</v>
      </c>
      <c r="F1104" s="2" t="str">
        <f t="shared" si="156"/>
        <v>P31-PPGM-CAM-CONJUNTO-SS-1497/2024</v>
      </c>
      <c r="G1104" s="152" t="s">
        <v>771</v>
      </c>
      <c r="H1104" s="80" t="s">
        <v>772</v>
      </c>
      <c r="I1104" s="23">
        <v>8</v>
      </c>
      <c r="J1104" s="81">
        <f t="shared" si="151"/>
        <v>8.0000000000000002E-3</v>
      </c>
      <c r="K1104" s="82">
        <v>1</v>
      </c>
      <c r="L1104" s="113" t="s">
        <v>783</v>
      </c>
      <c r="M1104" s="191">
        <v>45807</v>
      </c>
      <c r="N1104" s="114">
        <v>22</v>
      </c>
      <c r="O1104" s="15">
        <v>45756</v>
      </c>
      <c r="P1104" s="83">
        <f t="shared" si="152"/>
        <v>15</v>
      </c>
      <c r="Q1104" s="83">
        <v>2025</v>
      </c>
      <c r="R1104" s="39" t="str">
        <f t="shared" si="153"/>
        <v>Sim</v>
      </c>
      <c r="S1104" s="84">
        <f t="shared" si="154"/>
        <v>8.0000000000000002E-3</v>
      </c>
      <c r="T1104" s="85">
        <f t="shared" si="155"/>
        <v>1</v>
      </c>
      <c r="U1104" s="86"/>
    </row>
    <row r="1105" spans="1:21" s="58" customFormat="1" ht="37.5" customHeight="1" x14ac:dyDescent="0.35">
      <c r="A1105" s="3" t="s">
        <v>81</v>
      </c>
      <c r="B1105" s="3" t="s">
        <v>83</v>
      </c>
      <c r="C1105" s="20" t="s">
        <v>108</v>
      </c>
      <c r="D1105" s="21" t="s">
        <v>109</v>
      </c>
      <c r="E1105" s="22" t="s">
        <v>118</v>
      </c>
      <c r="F1105" s="2" t="str">
        <f t="shared" si="156"/>
        <v>P31-PPGM-CAM-CONJUNTO-SS-1497/2024</v>
      </c>
      <c r="G1105" s="152" t="s">
        <v>771</v>
      </c>
      <c r="H1105" s="80" t="s">
        <v>772</v>
      </c>
      <c r="I1105" s="23">
        <v>7</v>
      </c>
      <c r="J1105" s="81">
        <f t="shared" si="151"/>
        <v>7.0000000000000001E-3</v>
      </c>
      <c r="K1105" s="82">
        <v>1</v>
      </c>
      <c r="L1105" s="113" t="s">
        <v>783</v>
      </c>
      <c r="M1105" s="191">
        <v>45807</v>
      </c>
      <c r="N1105" s="114">
        <v>22</v>
      </c>
      <c r="O1105" s="15">
        <v>45756</v>
      </c>
      <c r="P1105" s="83">
        <f t="shared" si="152"/>
        <v>15</v>
      </c>
      <c r="Q1105" s="83">
        <v>2025</v>
      </c>
      <c r="R1105" s="39" t="str">
        <f t="shared" si="153"/>
        <v>Sim</v>
      </c>
      <c r="S1105" s="84">
        <f t="shared" si="154"/>
        <v>7.0000000000000001E-3</v>
      </c>
      <c r="T1105" s="85">
        <f t="shared" si="155"/>
        <v>1</v>
      </c>
      <c r="U1105" s="86"/>
    </row>
    <row r="1106" spans="1:21" s="58" customFormat="1" ht="37.5" customHeight="1" x14ac:dyDescent="0.35">
      <c r="A1106" s="3" t="s">
        <v>81</v>
      </c>
      <c r="B1106" s="3" t="s">
        <v>83</v>
      </c>
      <c r="C1106" s="20" t="s">
        <v>108</v>
      </c>
      <c r="D1106" s="21" t="s">
        <v>109</v>
      </c>
      <c r="E1106" s="22" t="s">
        <v>119</v>
      </c>
      <c r="F1106" s="109" t="str">
        <f t="shared" si="156"/>
        <v>P31-PPGM-CAM-CONJUNTO-SS-1497/2024</v>
      </c>
      <c r="G1106" s="188" t="s">
        <v>771</v>
      </c>
      <c r="H1106" s="111" t="s">
        <v>772</v>
      </c>
      <c r="I1106" s="23">
        <v>0.5</v>
      </c>
      <c r="J1106" s="112">
        <f t="shared" si="151"/>
        <v>5.0000000000000001E-4</v>
      </c>
      <c r="K1106" s="113">
        <v>1</v>
      </c>
      <c r="L1106" s="113" t="s">
        <v>783</v>
      </c>
      <c r="M1106" s="191">
        <v>45807</v>
      </c>
      <c r="N1106" s="114">
        <v>22</v>
      </c>
      <c r="O1106" s="15">
        <v>45756</v>
      </c>
      <c r="P1106" s="114">
        <f t="shared" si="152"/>
        <v>15</v>
      </c>
      <c r="Q1106" s="114">
        <v>2025</v>
      </c>
      <c r="R1106" s="115" t="str">
        <f t="shared" si="153"/>
        <v>Sim</v>
      </c>
      <c r="S1106" s="116">
        <f t="shared" si="154"/>
        <v>5.0000000000000001E-4</v>
      </c>
      <c r="T1106" s="117">
        <f t="shared" si="155"/>
        <v>1</v>
      </c>
      <c r="U1106" s="118"/>
    </row>
    <row r="1107" spans="1:21" s="58" customFormat="1" ht="37.5" customHeight="1" x14ac:dyDescent="0.35">
      <c r="A1107" s="3" t="s">
        <v>81</v>
      </c>
      <c r="B1107" s="3" t="s">
        <v>83</v>
      </c>
      <c r="C1107" s="20" t="s">
        <v>108</v>
      </c>
      <c r="D1107" s="21" t="s">
        <v>109</v>
      </c>
      <c r="E1107" s="22" t="s">
        <v>120</v>
      </c>
      <c r="F1107" s="2" t="str">
        <f t="shared" si="156"/>
        <v>P31-PPGM-CAM-CONJUNTO-SS-1497/2024</v>
      </c>
      <c r="G1107" s="152" t="s">
        <v>771</v>
      </c>
      <c r="H1107" s="80" t="s">
        <v>772</v>
      </c>
      <c r="I1107" s="23">
        <v>12</v>
      </c>
      <c r="J1107" s="81">
        <f t="shared" si="151"/>
        <v>1.2E-2</v>
      </c>
      <c r="K1107" s="82">
        <v>1</v>
      </c>
      <c r="L1107" s="113" t="s">
        <v>783</v>
      </c>
      <c r="M1107" s="191">
        <v>45807</v>
      </c>
      <c r="N1107" s="114">
        <v>22</v>
      </c>
      <c r="O1107" s="15">
        <v>45756</v>
      </c>
      <c r="P1107" s="83">
        <f t="shared" si="152"/>
        <v>15</v>
      </c>
      <c r="Q1107" s="83">
        <v>2025</v>
      </c>
      <c r="R1107" s="39" t="str">
        <f t="shared" si="153"/>
        <v>Sim</v>
      </c>
      <c r="S1107" s="84">
        <f t="shared" si="154"/>
        <v>1.2E-2</v>
      </c>
      <c r="T1107" s="85">
        <f t="shared" si="155"/>
        <v>1</v>
      </c>
      <c r="U1107" s="86"/>
    </row>
    <row r="1108" spans="1:21" s="58" customFormat="1" ht="37.5" customHeight="1" x14ac:dyDescent="0.35">
      <c r="A1108" s="3" t="s">
        <v>81</v>
      </c>
      <c r="B1108" s="3" t="s">
        <v>83</v>
      </c>
      <c r="C1108" s="20" t="s">
        <v>108</v>
      </c>
      <c r="D1108" s="21" t="s">
        <v>109</v>
      </c>
      <c r="E1108" s="22" t="s">
        <v>121</v>
      </c>
      <c r="F1108" s="2" t="str">
        <f t="shared" si="156"/>
        <v>P31-PPGM-CAM-CONJUNTO-SS-1497/2024</v>
      </c>
      <c r="G1108" s="152" t="s">
        <v>771</v>
      </c>
      <c r="H1108" s="80" t="s">
        <v>772</v>
      </c>
      <c r="I1108" s="23">
        <v>12</v>
      </c>
      <c r="J1108" s="81">
        <f t="shared" si="151"/>
        <v>1.2E-2</v>
      </c>
      <c r="K1108" s="82">
        <v>1</v>
      </c>
      <c r="L1108" s="113" t="s">
        <v>783</v>
      </c>
      <c r="M1108" s="191">
        <v>45807</v>
      </c>
      <c r="N1108" s="114">
        <v>22</v>
      </c>
      <c r="O1108" s="15">
        <v>45756</v>
      </c>
      <c r="P1108" s="83">
        <f t="shared" si="152"/>
        <v>15</v>
      </c>
      <c r="Q1108" s="83">
        <v>2025</v>
      </c>
      <c r="R1108" s="39" t="str">
        <f t="shared" si="153"/>
        <v>Sim</v>
      </c>
      <c r="S1108" s="84">
        <f t="shared" si="154"/>
        <v>1.2E-2</v>
      </c>
      <c r="T1108" s="85">
        <f t="shared" si="155"/>
        <v>1</v>
      </c>
      <c r="U1108" s="86"/>
    </row>
    <row r="1109" spans="1:21" s="58" customFormat="1" ht="37.5" customHeight="1" x14ac:dyDescent="0.35">
      <c r="A1109" s="3" t="s">
        <v>81</v>
      </c>
      <c r="B1109" s="3" t="s">
        <v>83</v>
      </c>
      <c r="C1109" s="20" t="s">
        <v>108</v>
      </c>
      <c r="D1109" s="21" t="s">
        <v>109</v>
      </c>
      <c r="E1109" s="22" t="s">
        <v>122</v>
      </c>
      <c r="F1109" s="109" t="str">
        <f t="shared" si="156"/>
        <v>P31-PPGM-CAM-CONJUNTO-SS-1497/2024</v>
      </c>
      <c r="G1109" s="188" t="s">
        <v>771</v>
      </c>
      <c r="H1109" s="111" t="s">
        <v>772</v>
      </c>
      <c r="I1109" s="23">
        <v>12</v>
      </c>
      <c r="J1109" s="112">
        <f t="shared" si="151"/>
        <v>1.2E-2</v>
      </c>
      <c r="K1109" s="113">
        <v>1</v>
      </c>
      <c r="L1109" s="113" t="s">
        <v>783</v>
      </c>
      <c r="M1109" s="191">
        <v>45807</v>
      </c>
      <c r="N1109" s="114">
        <v>22</v>
      </c>
      <c r="O1109" s="15">
        <v>45756</v>
      </c>
      <c r="P1109" s="114">
        <f t="shared" si="152"/>
        <v>15</v>
      </c>
      <c r="Q1109" s="114">
        <v>2025</v>
      </c>
      <c r="R1109" s="115" t="str">
        <f t="shared" si="153"/>
        <v>Sim</v>
      </c>
      <c r="S1109" s="116">
        <f t="shared" si="154"/>
        <v>1.2E-2</v>
      </c>
      <c r="T1109" s="117">
        <f t="shared" si="155"/>
        <v>1</v>
      </c>
      <c r="U1109" s="118"/>
    </row>
    <row r="1110" spans="1:21" s="58" customFormat="1" ht="37.5" customHeight="1" x14ac:dyDescent="0.35">
      <c r="A1110" s="3" t="s">
        <v>81</v>
      </c>
      <c r="B1110" s="3" t="s">
        <v>83</v>
      </c>
      <c r="C1110" s="20">
        <v>2028881150</v>
      </c>
      <c r="D1110" s="21" t="s">
        <v>239</v>
      </c>
      <c r="E1110" s="22" t="s">
        <v>240</v>
      </c>
      <c r="F1110" s="2" t="str">
        <f t="shared" si="156"/>
        <v>P31-PPGM-CAM-2028881150-SS-1968/2024</v>
      </c>
      <c r="G1110" s="152" t="s">
        <v>771</v>
      </c>
      <c r="H1110" s="80" t="s">
        <v>772</v>
      </c>
      <c r="I1110" s="23">
        <v>72.2</v>
      </c>
      <c r="J1110" s="81">
        <f t="shared" si="151"/>
        <v>7.22E-2</v>
      </c>
      <c r="K1110" s="82">
        <v>1</v>
      </c>
      <c r="L1110" s="113" t="s">
        <v>783</v>
      </c>
      <c r="M1110" s="191">
        <v>45807</v>
      </c>
      <c r="N1110" s="114">
        <v>22</v>
      </c>
      <c r="O1110" s="15">
        <v>45797</v>
      </c>
      <c r="P1110" s="83">
        <f t="shared" si="152"/>
        <v>21</v>
      </c>
      <c r="Q1110" s="83">
        <v>2025</v>
      </c>
      <c r="R1110" s="39" t="str">
        <f t="shared" si="153"/>
        <v>Sim</v>
      </c>
      <c r="S1110" s="84">
        <f t="shared" si="154"/>
        <v>7.22E-2</v>
      </c>
      <c r="T1110" s="85">
        <f t="shared" si="155"/>
        <v>1</v>
      </c>
      <c r="U1110" s="86"/>
    </row>
    <row r="1111" spans="1:21" s="58" customFormat="1" ht="37.5" customHeight="1" x14ac:dyDescent="0.35">
      <c r="A1111" s="3" t="s">
        <v>81</v>
      </c>
      <c r="B1111" s="3" t="s">
        <v>83</v>
      </c>
      <c r="C1111" s="20">
        <v>2028881150</v>
      </c>
      <c r="D1111" s="21" t="s">
        <v>239</v>
      </c>
      <c r="E1111" s="22" t="s">
        <v>253</v>
      </c>
      <c r="F1111" s="2" t="str">
        <f t="shared" si="156"/>
        <v>P31-PPGM-CAM-2028881150-SS-1968/2024</v>
      </c>
      <c r="G1111" s="152" t="s">
        <v>771</v>
      </c>
      <c r="H1111" s="80" t="s">
        <v>772</v>
      </c>
      <c r="I1111" s="23">
        <v>72.2</v>
      </c>
      <c r="J1111" s="81">
        <f t="shared" si="151"/>
        <v>7.22E-2</v>
      </c>
      <c r="K1111" s="82">
        <v>1</v>
      </c>
      <c r="L1111" s="113" t="s">
        <v>783</v>
      </c>
      <c r="M1111" s="191">
        <v>45807</v>
      </c>
      <c r="N1111" s="114">
        <v>22</v>
      </c>
      <c r="O1111" s="15">
        <v>45797</v>
      </c>
      <c r="P1111" s="83">
        <f t="shared" si="152"/>
        <v>21</v>
      </c>
      <c r="Q1111" s="83">
        <v>2025</v>
      </c>
      <c r="R1111" s="39" t="str">
        <f t="shared" si="153"/>
        <v>Sim</v>
      </c>
      <c r="S1111" s="84">
        <f t="shared" si="154"/>
        <v>7.22E-2</v>
      </c>
      <c r="T1111" s="85">
        <f t="shared" si="155"/>
        <v>1</v>
      </c>
      <c r="U1111" s="86"/>
    </row>
    <row r="1112" spans="1:21" s="58" customFormat="1" ht="37.5" customHeight="1" x14ac:dyDescent="0.35">
      <c r="A1112" s="3" t="s">
        <v>281</v>
      </c>
      <c r="B1112" s="3" t="s">
        <v>83</v>
      </c>
      <c r="C1112" s="20">
        <v>2029277495</v>
      </c>
      <c r="D1112" s="39" t="s">
        <v>512</v>
      </c>
      <c r="E1112" s="22"/>
      <c r="F1112" s="109" t="str">
        <f t="shared" si="156"/>
        <v>P54-PPGM-CAM-2029277495-SS-107/2025</v>
      </c>
      <c r="G1112" s="188" t="s">
        <v>771</v>
      </c>
      <c r="H1112" s="111" t="s">
        <v>772</v>
      </c>
      <c r="I1112" s="23">
        <v>146.30000000000001</v>
      </c>
      <c r="J1112" s="112">
        <f t="shared" si="151"/>
        <v>0.14630000000000001</v>
      </c>
      <c r="K1112" s="113">
        <v>1</v>
      </c>
      <c r="L1112" s="113" t="s">
        <v>783</v>
      </c>
      <c r="M1112" s="191">
        <v>45807</v>
      </c>
      <c r="N1112" s="114">
        <v>22</v>
      </c>
      <c r="O1112" s="190">
        <v>45809</v>
      </c>
      <c r="P1112" s="114">
        <f t="shared" si="152"/>
        <v>22</v>
      </c>
      <c r="Q1112" s="114">
        <v>2025</v>
      </c>
      <c r="R1112" s="115" t="str">
        <f t="shared" si="153"/>
        <v>Sim</v>
      </c>
      <c r="S1112" s="116">
        <f t="shared" si="154"/>
        <v>0.14630000000000001</v>
      </c>
      <c r="T1112" s="117">
        <f t="shared" si="155"/>
        <v>1</v>
      </c>
      <c r="U1112" s="118"/>
    </row>
    <row r="1113" spans="1:21" s="58" customFormat="1" ht="37.5" customHeight="1" x14ac:dyDescent="0.35">
      <c r="A1113" s="3" t="s">
        <v>281</v>
      </c>
      <c r="B1113" s="3" t="s">
        <v>83</v>
      </c>
      <c r="C1113" s="20">
        <v>2029269548</v>
      </c>
      <c r="D1113" s="39" t="s">
        <v>517</v>
      </c>
      <c r="E1113" s="22"/>
      <c r="F1113" s="2" t="str">
        <f t="shared" si="156"/>
        <v>P54-PPGM-CAM-2029269548-SS-105/2025</v>
      </c>
      <c r="G1113" s="152" t="s">
        <v>771</v>
      </c>
      <c r="H1113" s="80" t="s">
        <v>772</v>
      </c>
      <c r="I1113" s="23">
        <v>458</v>
      </c>
      <c r="J1113" s="81">
        <f t="shared" si="151"/>
        <v>0.45800000000000002</v>
      </c>
      <c r="K1113" s="82">
        <v>1</v>
      </c>
      <c r="L1113" s="113" t="s">
        <v>783</v>
      </c>
      <c r="M1113" s="191">
        <v>45807</v>
      </c>
      <c r="N1113" s="114">
        <v>22</v>
      </c>
      <c r="O1113" s="190">
        <v>45809</v>
      </c>
      <c r="P1113" s="83">
        <f t="shared" si="152"/>
        <v>22</v>
      </c>
      <c r="Q1113" s="83">
        <v>2025</v>
      </c>
      <c r="R1113" s="39" t="str">
        <f t="shared" si="153"/>
        <v>Sim</v>
      </c>
      <c r="S1113" s="84">
        <f t="shared" si="154"/>
        <v>0.45800000000000002</v>
      </c>
      <c r="T1113" s="85">
        <f t="shared" si="155"/>
        <v>1</v>
      </c>
      <c r="U1113" s="86"/>
    </row>
    <row r="1114" spans="1:21" s="58" customFormat="1" ht="37.5" customHeight="1" x14ac:dyDescent="0.35">
      <c r="A1114" s="3" t="s">
        <v>557</v>
      </c>
      <c r="B1114" s="3" t="s">
        <v>569</v>
      </c>
      <c r="C1114" s="20">
        <v>2027784962</v>
      </c>
      <c r="D1114" s="49" t="s">
        <v>713</v>
      </c>
      <c r="E1114" s="22" t="s">
        <v>714</v>
      </c>
      <c r="F1114" s="2" t="str">
        <f t="shared" si="156"/>
        <v>P62-PPGM-PAR-2027784962-SS-504/2025</v>
      </c>
      <c r="G1114" s="152" t="s">
        <v>771</v>
      </c>
      <c r="H1114" s="80" t="s">
        <v>772</v>
      </c>
      <c r="I1114" s="23">
        <v>15.59</v>
      </c>
      <c r="J1114" s="81">
        <f t="shared" ref="J1114:J1177" si="157">I1114/1000</f>
        <v>1.559E-2</v>
      </c>
      <c r="K1114" s="82">
        <v>1</v>
      </c>
      <c r="L1114" s="113" t="s">
        <v>783</v>
      </c>
      <c r="M1114" s="191">
        <v>45807</v>
      </c>
      <c r="N1114" s="114">
        <v>22</v>
      </c>
      <c r="O1114" s="15">
        <v>45787</v>
      </c>
      <c r="P1114" s="83">
        <f t="shared" ref="P1114:P1177" si="158">IF(O1114="","",WEEKNUM(O1114,21))</f>
        <v>19</v>
      </c>
      <c r="Q1114" s="83">
        <v>2025</v>
      </c>
      <c r="R1114" s="39" t="str">
        <f t="shared" ref="R1114:R1177" si="159">IF(Q1114&lt;=O1114,"Sim","Não")</f>
        <v>Sim</v>
      </c>
      <c r="S1114" s="84">
        <f t="shared" ref="S1114:S1177" si="160">IF(R1114="Não",0,J1114)</f>
        <v>1.559E-2</v>
      </c>
      <c r="T1114" s="85">
        <f t="shared" ref="T1114:T1177" si="161">IF(R1114="Não",0,K1114)</f>
        <v>1</v>
      </c>
      <c r="U1114" s="86"/>
    </row>
    <row r="1115" spans="1:21" s="58" customFormat="1" ht="37.5" customHeight="1" x14ac:dyDescent="0.35">
      <c r="A1115" s="3" t="s">
        <v>81</v>
      </c>
      <c r="B1115" s="3" t="s">
        <v>83</v>
      </c>
      <c r="C1115" s="20">
        <v>2028716881</v>
      </c>
      <c r="D1115" s="21" t="s">
        <v>169</v>
      </c>
      <c r="E1115" s="22" t="s">
        <v>170</v>
      </c>
      <c r="F1115" s="2" t="str">
        <f t="shared" si="156"/>
        <v>P31-PPGM-CAM-2028716881-SS-1575/2024</v>
      </c>
      <c r="G1115" s="79" t="s">
        <v>774</v>
      </c>
      <c r="H1115" s="80" t="s">
        <v>775</v>
      </c>
      <c r="I1115" s="23">
        <v>14</v>
      </c>
      <c r="J1115" s="81">
        <f t="shared" si="157"/>
        <v>1.4E-2</v>
      </c>
      <c r="K1115" s="82">
        <v>1</v>
      </c>
      <c r="L1115" s="113" t="s">
        <v>783</v>
      </c>
      <c r="M1115" s="191">
        <v>45807</v>
      </c>
      <c r="N1115" s="114">
        <v>22</v>
      </c>
      <c r="O1115" s="15">
        <v>45807</v>
      </c>
      <c r="P1115" s="83">
        <f t="shared" si="158"/>
        <v>22</v>
      </c>
      <c r="Q1115" s="83">
        <v>2025</v>
      </c>
      <c r="R1115" s="39" t="str">
        <f t="shared" si="159"/>
        <v>Sim</v>
      </c>
      <c r="S1115" s="84">
        <f t="shared" si="160"/>
        <v>1.4E-2</v>
      </c>
      <c r="T1115" s="85">
        <f t="shared" si="161"/>
        <v>1</v>
      </c>
      <c r="U1115" s="86"/>
    </row>
    <row r="1116" spans="1:21" s="58" customFormat="1" ht="37.5" customHeight="1" x14ac:dyDescent="0.35">
      <c r="A1116" s="3" t="s">
        <v>81</v>
      </c>
      <c r="B1116" s="3" t="s">
        <v>83</v>
      </c>
      <c r="C1116" s="20">
        <v>2028941219</v>
      </c>
      <c r="D1116" s="21" t="s">
        <v>187</v>
      </c>
      <c r="E1116" s="22" t="s">
        <v>191</v>
      </c>
      <c r="F1116" s="87" t="str">
        <f t="shared" si="156"/>
        <v>P31-PPGM-CAM-2028941219-SS-1579/2024</v>
      </c>
      <c r="G1116" s="88" t="s">
        <v>774</v>
      </c>
      <c r="H1116" s="89" t="s">
        <v>775</v>
      </c>
      <c r="I1116" s="23">
        <v>10</v>
      </c>
      <c r="J1116" s="90">
        <f t="shared" si="157"/>
        <v>0.01</v>
      </c>
      <c r="K1116" s="91">
        <v>1</v>
      </c>
      <c r="L1116" s="113" t="s">
        <v>783</v>
      </c>
      <c r="M1116" s="191">
        <v>45807</v>
      </c>
      <c r="N1116" s="114">
        <v>22</v>
      </c>
      <c r="O1116" s="15">
        <v>45791</v>
      </c>
      <c r="P1116" s="92">
        <f t="shared" si="158"/>
        <v>20</v>
      </c>
      <c r="Q1116" s="92">
        <v>2025</v>
      </c>
      <c r="R1116" s="93" t="str">
        <f t="shared" si="159"/>
        <v>Sim</v>
      </c>
      <c r="S1116" s="94">
        <f t="shared" si="160"/>
        <v>0.01</v>
      </c>
      <c r="T1116" s="95">
        <f t="shared" si="161"/>
        <v>1</v>
      </c>
      <c r="U1116" s="96"/>
    </row>
    <row r="1117" spans="1:21" s="58" customFormat="1" ht="37.5" customHeight="1" x14ac:dyDescent="0.35">
      <c r="A1117" s="3" t="s">
        <v>81</v>
      </c>
      <c r="B1117" s="3" t="s">
        <v>83</v>
      </c>
      <c r="C1117" s="20">
        <v>2029366442</v>
      </c>
      <c r="D1117" s="21" t="s">
        <v>208</v>
      </c>
      <c r="E1117" s="22" t="s">
        <v>234</v>
      </c>
      <c r="F1117" s="2" t="str">
        <f t="shared" si="156"/>
        <v>P31-PPGM-CAM-2029366442-SS-1753/2024</v>
      </c>
      <c r="G1117" s="79" t="s">
        <v>774</v>
      </c>
      <c r="H1117" s="80" t="s">
        <v>775</v>
      </c>
      <c r="I1117" s="23">
        <v>11.76</v>
      </c>
      <c r="J1117" s="81">
        <f t="shared" si="157"/>
        <v>1.176E-2</v>
      </c>
      <c r="K1117" s="82">
        <v>1</v>
      </c>
      <c r="L1117" s="113" t="s">
        <v>783</v>
      </c>
      <c r="M1117" s="191">
        <v>45807</v>
      </c>
      <c r="N1117" s="114">
        <v>22</v>
      </c>
      <c r="O1117" s="15">
        <v>45802</v>
      </c>
      <c r="P1117" s="83">
        <f t="shared" si="158"/>
        <v>21</v>
      </c>
      <c r="Q1117" s="83">
        <v>2025</v>
      </c>
      <c r="R1117" s="39" t="str">
        <f t="shared" si="159"/>
        <v>Sim</v>
      </c>
      <c r="S1117" s="84">
        <f t="shared" si="160"/>
        <v>1.176E-2</v>
      </c>
      <c r="T1117" s="85">
        <f t="shared" si="161"/>
        <v>1</v>
      </c>
      <c r="U1117" s="86"/>
    </row>
    <row r="1118" spans="1:21" s="58" customFormat="1" ht="37.5" customHeight="1" x14ac:dyDescent="0.35">
      <c r="A1118" s="3" t="s">
        <v>81</v>
      </c>
      <c r="B1118" s="3" t="s">
        <v>83</v>
      </c>
      <c r="C1118" s="20">
        <v>2029366442</v>
      </c>
      <c r="D1118" s="21" t="s">
        <v>208</v>
      </c>
      <c r="E1118" s="22" t="s">
        <v>235</v>
      </c>
      <c r="F1118" s="87" t="str">
        <f t="shared" si="156"/>
        <v>P31-PPGM-CAM-2029366442-SS-1753/2024</v>
      </c>
      <c r="G1118" s="88" t="s">
        <v>774</v>
      </c>
      <c r="H1118" s="89" t="s">
        <v>775</v>
      </c>
      <c r="I1118" s="23">
        <v>135.28</v>
      </c>
      <c r="J1118" s="90">
        <f t="shared" si="157"/>
        <v>0.13528000000000001</v>
      </c>
      <c r="K1118" s="91">
        <v>1</v>
      </c>
      <c r="L1118" s="113" t="s">
        <v>783</v>
      </c>
      <c r="M1118" s="191">
        <v>45807</v>
      </c>
      <c r="N1118" s="114">
        <v>22</v>
      </c>
      <c r="O1118" s="15">
        <v>45802</v>
      </c>
      <c r="P1118" s="92">
        <f t="shared" si="158"/>
        <v>21</v>
      </c>
      <c r="Q1118" s="92">
        <v>2025</v>
      </c>
      <c r="R1118" s="93" t="str">
        <f t="shared" si="159"/>
        <v>Sim</v>
      </c>
      <c r="S1118" s="94">
        <f t="shared" si="160"/>
        <v>0.13528000000000001</v>
      </c>
      <c r="T1118" s="95">
        <f t="shared" si="161"/>
        <v>1</v>
      </c>
      <c r="U1118" s="96"/>
    </row>
    <row r="1119" spans="1:21" s="58" customFormat="1" ht="37.5" customHeight="1" x14ac:dyDescent="0.35">
      <c r="A1119" s="3" t="s">
        <v>81</v>
      </c>
      <c r="B1119" s="3" t="s">
        <v>83</v>
      </c>
      <c r="C1119" s="20">
        <v>2029366442</v>
      </c>
      <c r="D1119" s="21" t="s">
        <v>208</v>
      </c>
      <c r="E1119" s="22" t="s">
        <v>236</v>
      </c>
      <c r="F1119" s="2" t="str">
        <f t="shared" si="156"/>
        <v>P31-PPGM-CAM-2029366442-SS-1753/2024</v>
      </c>
      <c r="G1119" s="79" t="s">
        <v>774</v>
      </c>
      <c r="H1119" s="80" t="s">
        <v>775</v>
      </c>
      <c r="I1119" s="23">
        <v>33.21</v>
      </c>
      <c r="J1119" s="81">
        <f t="shared" si="157"/>
        <v>3.3210000000000003E-2</v>
      </c>
      <c r="K1119" s="82">
        <v>1</v>
      </c>
      <c r="L1119" s="113" t="s">
        <v>783</v>
      </c>
      <c r="M1119" s="191">
        <v>45807</v>
      </c>
      <c r="N1119" s="114">
        <v>22</v>
      </c>
      <c r="O1119" s="15">
        <v>45802</v>
      </c>
      <c r="P1119" s="83">
        <f t="shared" si="158"/>
        <v>21</v>
      </c>
      <c r="Q1119" s="83">
        <v>2025</v>
      </c>
      <c r="R1119" s="39" t="str">
        <f t="shared" si="159"/>
        <v>Sim</v>
      </c>
      <c r="S1119" s="84">
        <f t="shared" si="160"/>
        <v>3.3210000000000003E-2</v>
      </c>
      <c r="T1119" s="85">
        <f t="shared" si="161"/>
        <v>1</v>
      </c>
      <c r="U1119" s="86"/>
    </row>
    <row r="1120" spans="1:21" s="58" customFormat="1" ht="37.5" customHeight="1" x14ac:dyDescent="0.35">
      <c r="A1120" s="3" t="s">
        <v>81</v>
      </c>
      <c r="B1120" s="3" t="s">
        <v>83</v>
      </c>
      <c r="C1120" s="20">
        <v>2028881150</v>
      </c>
      <c r="D1120" s="21" t="s">
        <v>239</v>
      </c>
      <c r="E1120" s="22" t="s">
        <v>240</v>
      </c>
      <c r="F1120" s="2" t="str">
        <f t="shared" si="156"/>
        <v>P31-PPGM-CAM-2028881150-SS-1968/2024</v>
      </c>
      <c r="G1120" s="79" t="s">
        <v>774</v>
      </c>
      <c r="H1120" s="80" t="s">
        <v>775</v>
      </c>
      <c r="I1120" s="23">
        <v>72.2</v>
      </c>
      <c r="J1120" s="81">
        <f t="shared" si="157"/>
        <v>7.22E-2</v>
      </c>
      <c r="K1120" s="82">
        <v>1</v>
      </c>
      <c r="L1120" s="113" t="s">
        <v>783</v>
      </c>
      <c r="M1120" s="191">
        <v>45807</v>
      </c>
      <c r="N1120" s="114">
        <v>22</v>
      </c>
      <c r="O1120" s="15">
        <v>45804</v>
      </c>
      <c r="P1120" s="83">
        <f t="shared" si="158"/>
        <v>22</v>
      </c>
      <c r="Q1120" s="83">
        <v>2025</v>
      </c>
      <c r="R1120" s="39" t="str">
        <f t="shared" si="159"/>
        <v>Sim</v>
      </c>
      <c r="S1120" s="84">
        <f t="shared" si="160"/>
        <v>7.22E-2</v>
      </c>
      <c r="T1120" s="85">
        <f t="shared" si="161"/>
        <v>1</v>
      </c>
      <c r="U1120" s="86"/>
    </row>
    <row r="1121" spans="1:21" s="58" customFormat="1" ht="37.5" customHeight="1" x14ac:dyDescent="0.35">
      <c r="A1121" s="3" t="s">
        <v>81</v>
      </c>
      <c r="B1121" s="3" t="s">
        <v>83</v>
      </c>
      <c r="C1121" s="20">
        <v>2029422882</v>
      </c>
      <c r="D1121" s="21" t="s">
        <v>245</v>
      </c>
      <c r="E1121" s="22"/>
      <c r="F1121" s="87" t="str">
        <f t="shared" si="156"/>
        <v>P31-PPGM-CAM-2029422882-SS-2022/2024</v>
      </c>
      <c r="G1121" s="88" t="s">
        <v>774</v>
      </c>
      <c r="H1121" s="89" t="s">
        <v>775</v>
      </c>
      <c r="I1121" s="23">
        <v>4.17</v>
      </c>
      <c r="J1121" s="90">
        <f t="shared" si="157"/>
        <v>4.1700000000000001E-3</v>
      </c>
      <c r="K1121" s="91">
        <v>1</v>
      </c>
      <c r="L1121" s="113" t="s">
        <v>783</v>
      </c>
      <c r="M1121" s="191">
        <v>45807</v>
      </c>
      <c r="N1121" s="114">
        <v>22</v>
      </c>
      <c r="O1121" s="15"/>
      <c r="P1121" s="92" t="str">
        <f t="shared" si="158"/>
        <v/>
      </c>
      <c r="Q1121" s="92">
        <v>2025</v>
      </c>
      <c r="R1121" s="93" t="str">
        <f t="shared" si="159"/>
        <v>Não</v>
      </c>
      <c r="S1121" s="94">
        <f t="shared" si="160"/>
        <v>0</v>
      </c>
      <c r="T1121" s="95">
        <f t="shared" si="161"/>
        <v>0</v>
      </c>
      <c r="U1121" s="96" t="s">
        <v>784</v>
      </c>
    </row>
    <row r="1122" spans="1:21" s="58" customFormat="1" ht="37.5" customHeight="1" x14ac:dyDescent="0.35">
      <c r="A1122" s="3" t="s">
        <v>81</v>
      </c>
      <c r="B1122" s="3" t="s">
        <v>83</v>
      </c>
      <c r="C1122" s="20">
        <v>2028881150</v>
      </c>
      <c r="D1122" s="21" t="s">
        <v>239</v>
      </c>
      <c r="E1122" s="22" t="s">
        <v>253</v>
      </c>
      <c r="F1122" s="2" t="str">
        <f t="shared" si="156"/>
        <v>P31-PPGM-CAM-2028881150-SS-1968/2024</v>
      </c>
      <c r="G1122" s="79" t="s">
        <v>774</v>
      </c>
      <c r="H1122" s="80" t="s">
        <v>775</v>
      </c>
      <c r="I1122" s="23">
        <v>72.2</v>
      </c>
      <c r="J1122" s="81">
        <f t="shared" si="157"/>
        <v>7.22E-2</v>
      </c>
      <c r="K1122" s="82">
        <v>1</v>
      </c>
      <c r="L1122" s="113" t="s">
        <v>783</v>
      </c>
      <c r="M1122" s="191">
        <v>45807</v>
      </c>
      <c r="N1122" s="114">
        <v>22</v>
      </c>
      <c r="O1122" s="15">
        <v>45806</v>
      </c>
      <c r="P1122" s="83">
        <f t="shared" si="158"/>
        <v>22</v>
      </c>
      <c r="Q1122" s="83">
        <v>2025</v>
      </c>
      <c r="R1122" s="39" t="str">
        <f t="shared" si="159"/>
        <v>Sim</v>
      </c>
      <c r="S1122" s="84">
        <f t="shared" si="160"/>
        <v>7.22E-2</v>
      </c>
      <c r="T1122" s="85">
        <f t="shared" si="161"/>
        <v>1</v>
      </c>
      <c r="U1122" s="86"/>
    </row>
    <row r="1123" spans="1:21" s="58" customFormat="1" ht="37.5" customHeight="1" x14ac:dyDescent="0.35">
      <c r="A1123" s="3" t="s">
        <v>81</v>
      </c>
      <c r="B1123" s="3" t="s">
        <v>83</v>
      </c>
      <c r="C1123" s="20">
        <v>2027824792</v>
      </c>
      <c r="D1123" s="21" t="s">
        <v>268</v>
      </c>
      <c r="E1123" s="22" t="s">
        <v>269</v>
      </c>
      <c r="F1123" s="87" t="str">
        <f t="shared" si="156"/>
        <v>P31-PPGM-CAM-2027824792-SS-1386/2024</v>
      </c>
      <c r="G1123" s="88" t="s">
        <v>774</v>
      </c>
      <c r="H1123" s="89" t="s">
        <v>775</v>
      </c>
      <c r="I1123" s="23">
        <v>142.07</v>
      </c>
      <c r="J1123" s="90">
        <f t="shared" si="157"/>
        <v>0.14207</v>
      </c>
      <c r="K1123" s="91">
        <v>1</v>
      </c>
      <c r="L1123" s="113" t="s">
        <v>783</v>
      </c>
      <c r="M1123" s="191">
        <v>45807</v>
      </c>
      <c r="N1123" s="114">
        <v>22</v>
      </c>
      <c r="O1123" s="15">
        <v>45805</v>
      </c>
      <c r="P1123" s="92">
        <f t="shared" si="158"/>
        <v>22</v>
      </c>
      <c r="Q1123" s="92">
        <v>2025</v>
      </c>
      <c r="R1123" s="93" t="str">
        <f t="shared" si="159"/>
        <v>Sim</v>
      </c>
      <c r="S1123" s="94">
        <f t="shared" si="160"/>
        <v>0.14207</v>
      </c>
      <c r="T1123" s="95">
        <f t="shared" si="161"/>
        <v>1</v>
      </c>
      <c r="U1123" s="96"/>
    </row>
    <row r="1124" spans="1:21" s="58" customFormat="1" ht="37.5" customHeight="1" x14ac:dyDescent="0.35">
      <c r="A1124" s="3" t="s">
        <v>557</v>
      </c>
      <c r="B1124" s="3" t="s">
        <v>83</v>
      </c>
      <c r="C1124" s="47">
        <v>2029541997</v>
      </c>
      <c r="D1124" s="13" t="s">
        <v>561</v>
      </c>
      <c r="E1124" s="48" t="s">
        <v>562</v>
      </c>
      <c r="F1124" s="2" t="str">
        <f t="shared" si="156"/>
        <v>P62-PPGM-CAM-2029541997-SS-1177/2024</v>
      </c>
      <c r="G1124" s="79" t="s">
        <v>774</v>
      </c>
      <c r="H1124" s="80" t="s">
        <v>775</v>
      </c>
      <c r="I1124" s="23">
        <v>99.76</v>
      </c>
      <c r="J1124" s="81">
        <f t="shared" si="157"/>
        <v>9.9760000000000001E-2</v>
      </c>
      <c r="K1124" s="82">
        <v>1</v>
      </c>
      <c r="L1124" s="113" t="s">
        <v>783</v>
      </c>
      <c r="M1124" s="191">
        <v>45807</v>
      </c>
      <c r="N1124" s="114">
        <v>22</v>
      </c>
      <c r="O1124" s="15">
        <v>45809</v>
      </c>
      <c r="P1124" s="83">
        <f t="shared" si="158"/>
        <v>22</v>
      </c>
      <c r="Q1124" s="83">
        <v>2025</v>
      </c>
      <c r="R1124" s="39" t="str">
        <f t="shared" si="159"/>
        <v>Sim</v>
      </c>
      <c r="S1124" s="84">
        <f t="shared" si="160"/>
        <v>9.9760000000000001E-2</v>
      </c>
      <c r="T1124" s="85">
        <f t="shared" si="161"/>
        <v>1</v>
      </c>
      <c r="U1124" s="86"/>
    </row>
    <row r="1125" spans="1:21" s="58" customFormat="1" ht="37.5" customHeight="1" x14ac:dyDescent="0.35">
      <c r="A1125" s="3" t="s">
        <v>557</v>
      </c>
      <c r="B1125" s="3" t="s">
        <v>569</v>
      </c>
      <c r="C1125" s="20">
        <v>2023206858</v>
      </c>
      <c r="D1125" s="49" t="s">
        <v>570</v>
      </c>
      <c r="E1125" s="22" t="s">
        <v>571</v>
      </c>
      <c r="F1125" s="2" t="str">
        <f t="shared" si="156"/>
        <v>P62-PPGM-PAR-2023206858-SS-108/2025</v>
      </c>
      <c r="G1125" s="79" t="s">
        <v>774</v>
      </c>
      <c r="H1125" s="80" t="s">
        <v>775</v>
      </c>
      <c r="I1125" s="23">
        <v>6.8</v>
      </c>
      <c r="J1125" s="81">
        <f t="shared" si="157"/>
        <v>6.7999999999999996E-3</v>
      </c>
      <c r="K1125" s="82">
        <v>1</v>
      </c>
      <c r="L1125" s="113" t="s">
        <v>783</v>
      </c>
      <c r="M1125" s="191">
        <v>45807</v>
      </c>
      <c r="N1125" s="114">
        <v>22</v>
      </c>
      <c r="O1125" s="15">
        <v>45804</v>
      </c>
      <c r="P1125" s="83">
        <f t="shared" si="158"/>
        <v>22</v>
      </c>
      <c r="Q1125" s="83">
        <v>2025</v>
      </c>
      <c r="R1125" s="39" t="str">
        <f t="shared" si="159"/>
        <v>Sim</v>
      </c>
      <c r="S1125" s="84">
        <f t="shared" si="160"/>
        <v>6.7999999999999996E-3</v>
      </c>
      <c r="T1125" s="85">
        <f t="shared" si="161"/>
        <v>1</v>
      </c>
      <c r="U1125" s="86"/>
    </row>
    <row r="1126" spans="1:21" s="58" customFormat="1" ht="37.5" customHeight="1" x14ac:dyDescent="0.35">
      <c r="A1126" s="3" t="s">
        <v>557</v>
      </c>
      <c r="B1126" s="3" t="s">
        <v>569</v>
      </c>
      <c r="C1126" s="20">
        <v>2023206963</v>
      </c>
      <c r="D1126" s="49" t="s">
        <v>589</v>
      </c>
      <c r="E1126" s="22" t="s">
        <v>590</v>
      </c>
      <c r="F1126" s="87" t="str">
        <f t="shared" si="156"/>
        <v>P62-PPGM-PAR-2023206963-SS-110/2025</v>
      </c>
      <c r="G1126" s="88" t="s">
        <v>774</v>
      </c>
      <c r="H1126" s="89" t="s">
        <v>775</v>
      </c>
      <c r="I1126" s="23">
        <v>1.22</v>
      </c>
      <c r="J1126" s="90">
        <f t="shared" si="157"/>
        <v>1.2199999999999999E-3</v>
      </c>
      <c r="K1126" s="91">
        <v>1</v>
      </c>
      <c r="L1126" s="113" t="s">
        <v>783</v>
      </c>
      <c r="M1126" s="191">
        <v>45807</v>
      </c>
      <c r="N1126" s="114">
        <v>22</v>
      </c>
      <c r="O1126" s="15">
        <v>45803</v>
      </c>
      <c r="P1126" s="92">
        <f t="shared" si="158"/>
        <v>22</v>
      </c>
      <c r="Q1126" s="92">
        <v>2025</v>
      </c>
      <c r="R1126" s="93" t="str">
        <f t="shared" si="159"/>
        <v>Sim</v>
      </c>
      <c r="S1126" s="94">
        <f t="shared" si="160"/>
        <v>1.2199999999999999E-3</v>
      </c>
      <c r="T1126" s="95">
        <f t="shared" si="161"/>
        <v>1</v>
      </c>
      <c r="U1126" s="96"/>
    </row>
    <row r="1127" spans="1:21" s="58" customFormat="1" ht="34" customHeight="1" x14ac:dyDescent="0.35">
      <c r="A1127" s="3" t="s">
        <v>557</v>
      </c>
      <c r="B1127" s="3" t="s">
        <v>569</v>
      </c>
      <c r="C1127" s="20">
        <v>2023859228</v>
      </c>
      <c r="D1127" s="49" t="s">
        <v>618</v>
      </c>
      <c r="E1127" s="22" t="s">
        <v>619</v>
      </c>
      <c r="F1127" s="2" t="str">
        <f t="shared" si="156"/>
        <v>P62-PPGM-PAR-2023859228-SS-1158/2024</v>
      </c>
      <c r="G1127" s="79" t="s">
        <v>774</v>
      </c>
      <c r="H1127" s="80" t="s">
        <v>775</v>
      </c>
      <c r="I1127" s="23">
        <v>84.34</v>
      </c>
      <c r="J1127" s="81">
        <f t="shared" si="157"/>
        <v>8.4339999999999998E-2</v>
      </c>
      <c r="K1127" s="82">
        <v>1</v>
      </c>
      <c r="L1127" s="113" t="s">
        <v>783</v>
      </c>
      <c r="M1127" s="191">
        <v>45807</v>
      </c>
      <c r="N1127" s="114">
        <v>22</v>
      </c>
      <c r="O1127" s="15">
        <v>45803</v>
      </c>
      <c r="P1127" s="83">
        <f t="shared" si="158"/>
        <v>22</v>
      </c>
      <c r="Q1127" s="83">
        <v>2025</v>
      </c>
      <c r="R1127" s="39" t="str">
        <f t="shared" si="159"/>
        <v>Sim</v>
      </c>
      <c r="S1127" s="84">
        <f t="shared" si="160"/>
        <v>8.4339999999999998E-2</v>
      </c>
      <c r="T1127" s="85">
        <f t="shared" si="161"/>
        <v>1</v>
      </c>
      <c r="U1127" s="86"/>
    </row>
    <row r="1128" spans="1:21" s="58" customFormat="1" ht="34.5" customHeight="1" x14ac:dyDescent="0.35">
      <c r="A1128" s="3" t="s">
        <v>557</v>
      </c>
      <c r="B1128" s="3" t="s">
        <v>569</v>
      </c>
      <c r="C1128" s="20">
        <v>2023859228</v>
      </c>
      <c r="D1128" s="49" t="s">
        <v>618</v>
      </c>
      <c r="E1128" s="22" t="s">
        <v>575</v>
      </c>
      <c r="F1128" s="87" t="str">
        <f t="shared" ref="F1128:F1191" si="162">CONCATENATE(A1128,"-",B1128,"-",C1128,"-",D1128)</f>
        <v>P62-PPGM-PAR-2023859228-SS-1158/2024</v>
      </c>
      <c r="G1128" s="88" t="s">
        <v>774</v>
      </c>
      <c r="H1128" s="89" t="s">
        <v>775</v>
      </c>
      <c r="I1128" s="23">
        <v>17.7</v>
      </c>
      <c r="J1128" s="90">
        <f t="shared" si="157"/>
        <v>1.77E-2</v>
      </c>
      <c r="K1128" s="91">
        <v>1</v>
      </c>
      <c r="L1128" s="113" t="s">
        <v>783</v>
      </c>
      <c r="M1128" s="191">
        <v>45807</v>
      </c>
      <c r="N1128" s="114">
        <v>22</v>
      </c>
      <c r="O1128" s="15">
        <v>45803</v>
      </c>
      <c r="P1128" s="92">
        <f t="shared" si="158"/>
        <v>22</v>
      </c>
      <c r="Q1128" s="92">
        <v>2025</v>
      </c>
      <c r="R1128" s="93" t="str">
        <f t="shared" si="159"/>
        <v>Sim</v>
      </c>
      <c r="S1128" s="94">
        <f t="shared" si="160"/>
        <v>1.77E-2</v>
      </c>
      <c r="T1128" s="95">
        <f t="shared" si="161"/>
        <v>1</v>
      </c>
      <c r="U1128" s="96"/>
    </row>
    <row r="1129" spans="1:21" s="58" customFormat="1" ht="32.25" customHeight="1" x14ac:dyDescent="0.35">
      <c r="A1129" s="3" t="s">
        <v>557</v>
      </c>
      <c r="B1129" s="3" t="s">
        <v>83</v>
      </c>
      <c r="C1129" s="20">
        <v>2029625222</v>
      </c>
      <c r="D1129" s="49" t="s">
        <v>703</v>
      </c>
      <c r="E1129" s="22" t="s">
        <v>706</v>
      </c>
      <c r="F1129" s="2" t="str">
        <f t="shared" si="162"/>
        <v>P62-PPGM-CAM-2029625222-SS-504/2024</v>
      </c>
      <c r="G1129" s="79" t="s">
        <v>774</v>
      </c>
      <c r="H1129" s="80" t="s">
        <v>775</v>
      </c>
      <c r="I1129" s="23">
        <v>4764.9030000000002</v>
      </c>
      <c r="J1129" s="81">
        <f t="shared" si="157"/>
        <v>4.7649030000000003</v>
      </c>
      <c r="K1129" s="82">
        <v>1</v>
      </c>
      <c r="L1129" s="113" t="s">
        <v>783</v>
      </c>
      <c r="M1129" s="191">
        <v>45807</v>
      </c>
      <c r="N1129" s="114">
        <v>22</v>
      </c>
      <c r="O1129" s="15">
        <v>45809</v>
      </c>
      <c r="P1129" s="83">
        <f t="shared" si="158"/>
        <v>22</v>
      </c>
      <c r="Q1129" s="83">
        <v>2025</v>
      </c>
      <c r="R1129" s="39" t="str">
        <f t="shared" si="159"/>
        <v>Sim</v>
      </c>
      <c r="S1129" s="84">
        <f t="shared" si="160"/>
        <v>4.7649030000000003</v>
      </c>
      <c r="T1129" s="85">
        <f t="shared" si="161"/>
        <v>1</v>
      </c>
      <c r="U1129" s="86"/>
    </row>
    <row r="1130" spans="1:21" s="58" customFormat="1" ht="34.5" customHeight="1" x14ac:dyDescent="0.35">
      <c r="A1130" s="3" t="s">
        <v>557</v>
      </c>
      <c r="B1130" s="3" t="s">
        <v>83</v>
      </c>
      <c r="C1130" s="20">
        <v>2029625222</v>
      </c>
      <c r="D1130" s="49" t="s">
        <v>703</v>
      </c>
      <c r="E1130" s="22" t="s">
        <v>707</v>
      </c>
      <c r="F1130" s="2" t="str">
        <f t="shared" si="162"/>
        <v>P62-PPGM-CAM-2029625222-SS-504/2024</v>
      </c>
      <c r="G1130" s="79" t="s">
        <v>774</v>
      </c>
      <c r="H1130" s="80" t="s">
        <v>775</v>
      </c>
      <c r="I1130" s="23">
        <v>4439.47</v>
      </c>
      <c r="J1130" s="81">
        <f t="shared" si="157"/>
        <v>4.43947</v>
      </c>
      <c r="K1130" s="82">
        <v>1</v>
      </c>
      <c r="L1130" s="113" t="s">
        <v>783</v>
      </c>
      <c r="M1130" s="191">
        <v>45807</v>
      </c>
      <c r="N1130" s="114">
        <v>22</v>
      </c>
      <c r="O1130" s="15">
        <v>45809</v>
      </c>
      <c r="P1130" s="83">
        <f t="shared" si="158"/>
        <v>22</v>
      </c>
      <c r="Q1130" s="83">
        <v>2025</v>
      </c>
      <c r="R1130" s="39" t="str">
        <f t="shared" si="159"/>
        <v>Sim</v>
      </c>
      <c r="S1130" s="84">
        <f t="shared" si="160"/>
        <v>4.43947</v>
      </c>
      <c r="T1130" s="85">
        <f t="shared" si="161"/>
        <v>1</v>
      </c>
      <c r="U1130" s="86"/>
    </row>
    <row r="1131" spans="1:21" s="58" customFormat="1" ht="28.5" customHeight="1" x14ac:dyDescent="0.35">
      <c r="A1131" s="3" t="s">
        <v>557</v>
      </c>
      <c r="B1131" s="3" t="s">
        <v>83</v>
      </c>
      <c r="C1131" s="20">
        <v>2029625222</v>
      </c>
      <c r="D1131" s="49" t="s">
        <v>703</v>
      </c>
      <c r="E1131" s="22" t="s">
        <v>708</v>
      </c>
      <c r="F1131" s="87" t="str">
        <f t="shared" si="162"/>
        <v>P62-PPGM-CAM-2029625222-SS-504/2024</v>
      </c>
      <c r="G1131" s="88" t="s">
        <v>774</v>
      </c>
      <c r="H1131" s="89" t="s">
        <v>775</v>
      </c>
      <c r="I1131" s="23">
        <v>270.10000000000002</v>
      </c>
      <c r="J1131" s="90">
        <f t="shared" si="157"/>
        <v>0.27010000000000001</v>
      </c>
      <c r="K1131" s="91">
        <v>1</v>
      </c>
      <c r="L1131" s="113" t="s">
        <v>783</v>
      </c>
      <c r="M1131" s="191">
        <v>45807</v>
      </c>
      <c r="N1131" s="114">
        <v>22</v>
      </c>
      <c r="O1131" s="15">
        <v>45809</v>
      </c>
      <c r="P1131" s="92">
        <f t="shared" si="158"/>
        <v>22</v>
      </c>
      <c r="Q1131" s="92">
        <v>2025</v>
      </c>
      <c r="R1131" s="93" t="str">
        <f t="shared" si="159"/>
        <v>Sim</v>
      </c>
      <c r="S1131" s="94">
        <f t="shared" si="160"/>
        <v>0.27010000000000001</v>
      </c>
      <c r="T1131" s="95">
        <f t="shared" si="161"/>
        <v>1</v>
      </c>
      <c r="U1131" s="96"/>
    </row>
    <row r="1132" spans="1:21" s="58" customFormat="1" ht="28.5" customHeight="1" x14ac:dyDescent="0.35">
      <c r="A1132" s="3" t="s">
        <v>557</v>
      </c>
      <c r="B1132" s="3" t="s">
        <v>83</v>
      </c>
      <c r="C1132" s="20">
        <v>2029625222</v>
      </c>
      <c r="D1132" s="49" t="s">
        <v>703</v>
      </c>
      <c r="E1132" s="22" t="s">
        <v>712</v>
      </c>
      <c r="F1132" s="2" t="str">
        <f t="shared" si="162"/>
        <v>P62-PPGM-CAM-2029625222-SS-504/2024</v>
      </c>
      <c r="G1132" s="79" t="s">
        <v>774</v>
      </c>
      <c r="H1132" s="80" t="s">
        <v>775</v>
      </c>
      <c r="I1132" s="23">
        <v>5049.3419999999996</v>
      </c>
      <c r="J1132" s="81">
        <f t="shared" si="157"/>
        <v>5.0493419999999993</v>
      </c>
      <c r="K1132" s="82">
        <v>1</v>
      </c>
      <c r="L1132" s="113" t="s">
        <v>783</v>
      </c>
      <c r="M1132" s="191">
        <v>45807</v>
      </c>
      <c r="N1132" s="114">
        <v>22</v>
      </c>
      <c r="O1132" s="15">
        <v>45809</v>
      </c>
      <c r="P1132" s="83">
        <f t="shared" si="158"/>
        <v>22</v>
      </c>
      <c r="Q1132" s="83">
        <v>2025</v>
      </c>
      <c r="R1132" s="39" t="str">
        <f t="shared" si="159"/>
        <v>Sim</v>
      </c>
      <c r="S1132" s="84">
        <f t="shared" si="160"/>
        <v>5.0493419999999993</v>
      </c>
      <c r="T1132" s="85">
        <f t="shared" si="161"/>
        <v>1</v>
      </c>
      <c r="U1132" s="86"/>
    </row>
    <row r="1133" spans="1:21" s="58" customFormat="1" ht="31.5" customHeight="1" x14ac:dyDescent="0.35">
      <c r="A1133" s="3" t="s">
        <v>81</v>
      </c>
      <c r="B1133" s="3" t="s">
        <v>83</v>
      </c>
      <c r="C1133" s="20">
        <v>2028911331</v>
      </c>
      <c r="D1133" s="21" t="s">
        <v>180</v>
      </c>
      <c r="E1133" s="22" t="s">
        <v>181</v>
      </c>
      <c r="F1133" s="87" t="str">
        <f t="shared" si="162"/>
        <v>P31-PPGM-CAM-2028911331-SS-1578/2024</v>
      </c>
      <c r="G1133" s="97" t="s">
        <v>777</v>
      </c>
      <c r="H1133" s="89" t="s">
        <v>778</v>
      </c>
      <c r="I1133" s="123">
        <v>5</v>
      </c>
      <c r="J1133" s="90">
        <f t="shared" si="157"/>
        <v>5.0000000000000001E-3</v>
      </c>
      <c r="K1133" s="91">
        <v>0</v>
      </c>
      <c r="L1133" s="113" t="s">
        <v>783</v>
      </c>
      <c r="M1133" s="189">
        <v>45807</v>
      </c>
      <c r="N1133" s="114">
        <v>22</v>
      </c>
      <c r="O1133" s="160"/>
      <c r="P1133" s="92" t="str">
        <f t="shared" si="158"/>
        <v/>
      </c>
      <c r="Q1133" s="92">
        <v>2025</v>
      </c>
      <c r="R1133" s="93" t="str">
        <f t="shared" si="159"/>
        <v>Não</v>
      </c>
      <c r="S1133" s="94">
        <f t="shared" si="160"/>
        <v>0</v>
      </c>
      <c r="T1133" s="95">
        <f t="shared" si="161"/>
        <v>0</v>
      </c>
      <c r="U1133" s="96" t="s">
        <v>784</v>
      </c>
    </row>
    <row r="1134" spans="1:21" s="58" customFormat="1" ht="34.5" customHeight="1" x14ac:dyDescent="0.35">
      <c r="A1134" s="3" t="s">
        <v>81</v>
      </c>
      <c r="B1134" s="3" t="s">
        <v>83</v>
      </c>
      <c r="C1134" s="20">
        <v>2028911331</v>
      </c>
      <c r="D1134" s="21" t="s">
        <v>180</v>
      </c>
      <c r="E1134" s="22" t="s">
        <v>185</v>
      </c>
      <c r="F1134" s="2" t="str">
        <f t="shared" si="162"/>
        <v>P31-PPGM-CAM-2028911331-SS-1578/2024</v>
      </c>
      <c r="G1134" s="98" t="s">
        <v>777</v>
      </c>
      <c r="H1134" s="80" t="s">
        <v>778</v>
      </c>
      <c r="I1134" s="23">
        <v>20</v>
      </c>
      <c r="J1134" s="81">
        <f t="shared" si="157"/>
        <v>0.02</v>
      </c>
      <c r="K1134" s="82">
        <v>0</v>
      </c>
      <c r="L1134" s="113" t="s">
        <v>783</v>
      </c>
      <c r="M1134" s="191">
        <v>45807</v>
      </c>
      <c r="N1134" s="114">
        <v>22</v>
      </c>
      <c r="O1134" s="15"/>
      <c r="P1134" s="83" t="str">
        <f t="shared" si="158"/>
        <v/>
      </c>
      <c r="Q1134" s="83">
        <v>2025</v>
      </c>
      <c r="R1134" s="39" t="str">
        <f t="shared" si="159"/>
        <v>Não</v>
      </c>
      <c r="S1134" s="84">
        <f t="shared" si="160"/>
        <v>0</v>
      </c>
      <c r="T1134" s="85">
        <f t="shared" si="161"/>
        <v>0</v>
      </c>
      <c r="U1134" s="86" t="s">
        <v>784</v>
      </c>
    </row>
    <row r="1135" spans="1:21" s="58" customFormat="1" ht="33.75" customHeight="1" x14ac:dyDescent="0.35">
      <c r="A1135" s="3" t="s">
        <v>281</v>
      </c>
      <c r="B1135" s="3" t="s">
        <v>83</v>
      </c>
      <c r="C1135" s="20">
        <v>2029267538</v>
      </c>
      <c r="D1135" s="39" t="s">
        <v>284</v>
      </c>
      <c r="E1135" s="22" t="s">
        <v>289</v>
      </c>
      <c r="F1135" s="87" t="str">
        <f t="shared" si="162"/>
        <v>P54-PPGM-CAM-2029267538-SS-0063/2025</v>
      </c>
      <c r="G1135" s="97" t="s">
        <v>777</v>
      </c>
      <c r="H1135" s="89" t="s">
        <v>778</v>
      </c>
      <c r="I1135" s="29">
        <v>150.5</v>
      </c>
      <c r="J1135" s="90">
        <f t="shared" si="157"/>
        <v>0.15049999999999999</v>
      </c>
      <c r="K1135" s="91">
        <v>0</v>
      </c>
      <c r="L1135" s="113" t="s">
        <v>783</v>
      </c>
      <c r="M1135" s="191">
        <v>45807</v>
      </c>
      <c r="N1135" s="114">
        <v>22</v>
      </c>
      <c r="O1135" s="15">
        <v>45752</v>
      </c>
      <c r="P1135" s="92">
        <f t="shared" si="158"/>
        <v>14</v>
      </c>
      <c r="Q1135" s="92">
        <v>2025</v>
      </c>
      <c r="R1135" s="93" t="str">
        <f t="shared" si="159"/>
        <v>Sim</v>
      </c>
      <c r="S1135" s="94">
        <f t="shared" si="160"/>
        <v>0.15049999999999999</v>
      </c>
      <c r="T1135" s="95">
        <f t="shared" si="161"/>
        <v>0</v>
      </c>
      <c r="U1135" s="96"/>
    </row>
    <row r="1136" spans="1:21" s="58" customFormat="1" ht="35.25" customHeight="1" thickBot="1" x14ac:dyDescent="0.4">
      <c r="A1136" s="3" t="s">
        <v>281</v>
      </c>
      <c r="B1136" s="3" t="s">
        <v>83</v>
      </c>
      <c r="C1136" s="20">
        <v>2029267544</v>
      </c>
      <c r="D1136" s="39" t="s">
        <v>290</v>
      </c>
      <c r="E1136" s="22" t="s">
        <v>293</v>
      </c>
      <c r="F1136" s="2" t="str">
        <f t="shared" si="162"/>
        <v>P54-PPGM-CAM-2029267544-SS-0062/2025</v>
      </c>
      <c r="G1136" s="98" t="s">
        <v>777</v>
      </c>
      <c r="H1136" s="80" t="s">
        <v>778</v>
      </c>
      <c r="I1136" s="38">
        <v>49.4</v>
      </c>
      <c r="J1136" s="81">
        <f t="shared" si="157"/>
        <v>4.9399999999999999E-2</v>
      </c>
      <c r="K1136" s="82">
        <v>0</v>
      </c>
      <c r="L1136" s="113" t="s">
        <v>783</v>
      </c>
      <c r="M1136" s="191">
        <v>45807</v>
      </c>
      <c r="N1136" s="114">
        <v>22</v>
      </c>
      <c r="O1136" s="160">
        <v>45752</v>
      </c>
      <c r="P1136" s="83">
        <f t="shared" si="158"/>
        <v>14</v>
      </c>
      <c r="Q1136" s="83">
        <v>2025</v>
      </c>
      <c r="R1136" s="39" t="str">
        <f t="shared" si="159"/>
        <v>Sim</v>
      </c>
      <c r="S1136" s="84">
        <f t="shared" si="160"/>
        <v>4.9399999999999999E-2</v>
      </c>
      <c r="T1136" s="85">
        <f t="shared" si="161"/>
        <v>0</v>
      </c>
      <c r="U1136" s="86"/>
    </row>
    <row r="1137" spans="1:21" s="58" customFormat="1" ht="40.5" customHeight="1" x14ac:dyDescent="0.35">
      <c r="A1137" s="59" t="s">
        <v>81</v>
      </c>
      <c r="B1137" s="60" t="s">
        <v>83</v>
      </c>
      <c r="C1137" s="146">
        <v>2028860853</v>
      </c>
      <c r="D1137" s="207" t="s">
        <v>90</v>
      </c>
      <c r="E1137" s="208"/>
      <c r="F1137" s="196" t="str">
        <f t="shared" si="162"/>
        <v>P31-PPGM-CAM-2028860853-SS-102/2025</v>
      </c>
      <c r="G1137" s="197" t="s">
        <v>771</v>
      </c>
      <c r="H1137" s="198" t="s">
        <v>772</v>
      </c>
      <c r="I1137" s="149">
        <v>1850.41</v>
      </c>
      <c r="J1137" s="199">
        <f t="shared" si="157"/>
        <v>1.8504100000000001</v>
      </c>
      <c r="K1137" s="200">
        <v>1</v>
      </c>
      <c r="L1137" s="200" t="s">
        <v>785</v>
      </c>
      <c r="M1137" s="201">
        <v>45800</v>
      </c>
      <c r="N1137" s="73">
        <v>21</v>
      </c>
      <c r="O1137" s="209">
        <v>45807</v>
      </c>
      <c r="P1137" s="73">
        <f t="shared" si="158"/>
        <v>22</v>
      </c>
      <c r="Q1137" s="73">
        <v>2025</v>
      </c>
      <c r="R1137" s="202" t="str">
        <f t="shared" si="159"/>
        <v>Sim</v>
      </c>
      <c r="S1137" s="203">
        <f t="shared" si="160"/>
        <v>1.8504100000000001</v>
      </c>
      <c r="T1137" s="204">
        <f t="shared" si="161"/>
        <v>1</v>
      </c>
      <c r="U1137" s="205"/>
    </row>
    <row r="1138" spans="1:21" s="58" customFormat="1" ht="35.25" customHeight="1" x14ac:dyDescent="0.35">
      <c r="A1138" s="78" t="s">
        <v>81</v>
      </c>
      <c r="B1138" s="3" t="s">
        <v>83</v>
      </c>
      <c r="C1138" s="20">
        <v>2028716876</v>
      </c>
      <c r="D1138" s="21" t="s">
        <v>193</v>
      </c>
      <c r="E1138" s="22"/>
      <c r="F1138" s="2" t="str">
        <f t="shared" si="162"/>
        <v>P31-PPGM-CAM-2028716876-SS-1584/2024</v>
      </c>
      <c r="G1138" s="152" t="s">
        <v>771</v>
      </c>
      <c r="H1138" s="80" t="s">
        <v>772</v>
      </c>
      <c r="I1138" s="23">
        <v>2</v>
      </c>
      <c r="J1138" s="81">
        <f t="shared" si="157"/>
        <v>2E-3</v>
      </c>
      <c r="K1138" s="82">
        <v>1</v>
      </c>
      <c r="L1138" s="113" t="s">
        <v>785</v>
      </c>
      <c r="M1138" s="191">
        <v>45800</v>
      </c>
      <c r="N1138" s="114">
        <v>21</v>
      </c>
      <c r="O1138" s="15">
        <v>45811</v>
      </c>
      <c r="P1138" s="83">
        <f t="shared" si="158"/>
        <v>23</v>
      </c>
      <c r="Q1138" s="83">
        <v>2025</v>
      </c>
      <c r="R1138" s="39" t="str">
        <f t="shared" si="159"/>
        <v>Sim</v>
      </c>
      <c r="S1138" s="84">
        <f t="shared" si="160"/>
        <v>2E-3</v>
      </c>
      <c r="T1138" s="85">
        <f t="shared" si="161"/>
        <v>1</v>
      </c>
      <c r="U1138" s="86"/>
    </row>
    <row r="1139" spans="1:21" s="58" customFormat="1" ht="39" customHeight="1" x14ac:dyDescent="0.35">
      <c r="A1139" s="78" t="s">
        <v>81</v>
      </c>
      <c r="B1139" s="3" t="s">
        <v>83</v>
      </c>
      <c r="C1139" s="20">
        <v>2028901551</v>
      </c>
      <c r="D1139" s="21" t="s">
        <v>256</v>
      </c>
      <c r="E1139" s="43"/>
      <c r="F1139" s="2" t="str">
        <f t="shared" si="162"/>
        <v>P31-PPGM-CAM-2028901551-SS-660/2025</v>
      </c>
      <c r="G1139" s="152" t="s">
        <v>771</v>
      </c>
      <c r="H1139" s="80" t="s">
        <v>772</v>
      </c>
      <c r="I1139" s="23">
        <v>135.28</v>
      </c>
      <c r="J1139" s="81">
        <f t="shared" si="157"/>
        <v>0.13528000000000001</v>
      </c>
      <c r="K1139" s="82">
        <v>1</v>
      </c>
      <c r="L1139" s="113" t="s">
        <v>785</v>
      </c>
      <c r="M1139" s="191">
        <v>45800</v>
      </c>
      <c r="N1139" s="114">
        <v>21</v>
      </c>
      <c r="O1139" s="15"/>
      <c r="P1139" s="83" t="str">
        <f t="shared" si="158"/>
        <v/>
      </c>
      <c r="Q1139" s="83">
        <v>2025</v>
      </c>
      <c r="R1139" s="39" t="str">
        <f t="shared" si="159"/>
        <v>Não</v>
      </c>
      <c r="S1139" s="84">
        <f t="shared" si="160"/>
        <v>0</v>
      </c>
      <c r="T1139" s="85">
        <f t="shared" si="161"/>
        <v>0</v>
      </c>
      <c r="U1139" s="86" t="s">
        <v>786</v>
      </c>
    </row>
    <row r="1140" spans="1:21" s="58" customFormat="1" ht="35.25" customHeight="1" x14ac:dyDescent="0.35">
      <c r="A1140" s="78" t="s">
        <v>81</v>
      </c>
      <c r="B1140" s="3" t="s">
        <v>83</v>
      </c>
      <c r="C1140" s="20">
        <v>2027809526</v>
      </c>
      <c r="D1140" s="21" t="s">
        <v>274</v>
      </c>
      <c r="E1140" s="22"/>
      <c r="F1140" s="109" t="str">
        <f t="shared" si="162"/>
        <v>P31-PPGM-CAM-2027809526-SS-704/2025</v>
      </c>
      <c r="G1140" s="188" t="s">
        <v>771</v>
      </c>
      <c r="H1140" s="111" t="s">
        <v>772</v>
      </c>
      <c r="I1140" s="23">
        <v>142.07</v>
      </c>
      <c r="J1140" s="112">
        <f t="shared" si="157"/>
        <v>0.14207</v>
      </c>
      <c r="K1140" s="113">
        <v>1</v>
      </c>
      <c r="L1140" s="113" t="s">
        <v>785</v>
      </c>
      <c r="M1140" s="191">
        <v>45800</v>
      </c>
      <c r="N1140" s="114">
        <v>21</v>
      </c>
      <c r="O1140" s="190"/>
      <c r="P1140" s="114" t="str">
        <f t="shared" si="158"/>
        <v/>
      </c>
      <c r="Q1140" s="114">
        <v>2025</v>
      </c>
      <c r="R1140" s="115" t="str">
        <f t="shared" si="159"/>
        <v>Não</v>
      </c>
      <c r="S1140" s="116">
        <f t="shared" si="160"/>
        <v>0</v>
      </c>
      <c r="T1140" s="117">
        <f t="shared" si="161"/>
        <v>0</v>
      </c>
      <c r="U1140" s="118" t="s">
        <v>786</v>
      </c>
    </row>
    <row r="1141" spans="1:21" s="58" customFormat="1" ht="36" customHeight="1" x14ac:dyDescent="0.35">
      <c r="A1141" s="78" t="s">
        <v>281</v>
      </c>
      <c r="B1141" s="3" t="s">
        <v>83</v>
      </c>
      <c r="C1141" s="20">
        <v>2029269549</v>
      </c>
      <c r="D1141" s="39" t="s">
        <v>323</v>
      </c>
      <c r="E1141" s="22"/>
      <c r="F1141" s="2" t="str">
        <f t="shared" si="162"/>
        <v>P54-PPGM-CAM-2029269549-SS-1848/2024</v>
      </c>
      <c r="G1141" s="152" t="s">
        <v>771</v>
      </c>
      <c r="H1141" s="80" t="s">
        <v>772</v>
      </c>
      <c r="I1141" s="23">
        <v>5148.2174999999997</v>
      </c>
      <c r="J1141" s="81">
        <f t="shared" si="157"/>
        <v>5.1482174999999994</v>
      </c>
      <c r="K1141" s="82">
        <v>1</v>
      </c>
      <c r="L1141" s="113" t="s">
        <v>785</v>
      </c>
      <c r="M1141" s="191">
        <v>45800</v>
      </c>
      <c r="N1141" s="114">
        <v>21</v>
      </c>
      <c r="O1141" s="15"/>
      <c r="P1141" s="83" t="str">
        <f t="shared" si="158"/>
        <v/>
      </c>
      <c r="Q1141" s="83">
        <v>2025</v>
      </c>
      <c r="R1141" s="39" t="str">
        <f t="shared" si="159"/>
        <v>Não</v>
      </c>
      <c r="S1141" s="84">
        <f t="shared" si="160"/>
        <v>0</v>
      </c>
      <c r="T1141" s="85">
        <f t="shared" si="161"/>
        <v>0</v>
      </c>
      <c r="U1141" s="86" t="s">
        <v>786</v>
      </c>
    </row>
    <row r="1142" spans="1:21" s="58" customFormat="1" ht="34.5" customHeight="1" x14ac:dyDescent="0.35">
      <c r="A1142" s="78" t="s">
        <v>281</v>
      </c>
      <c r="B1142" s="3" t="s">
        <v>83</v>
      </c>
      <c r="C1142" s="20">
        <v>2029269562</v>
      </c>
      <c r="D1142" s="39" t="s">
        <v>467</v>
      </c>
      <c r="E1142" s="22"/>
      <c r="F1142" s="2" t="str">
        <f t="shared" si="162"/>
        <v>P54-PPGM-CAM-2029269562-SS-1647/2024</v>
      </c>
      <c r="G1142" s="152" t="s">
        <v>771</v>
      </c>
      <c r="H1142" s="80" t="s">
        <v>772</v>
      </c>
      <c r="I1142" s="23">
        <v>3293</v>
      </c>
      <c r="J1142" s="81">
        <f t="shared" si="157"/>
        <v>3.2930000000000001</v>
      </c>
      <c r="K1142" s="82">
        <v>1</v>
      </c>
      <c r="L1142" s="113" t="s">
        <v>785</v>
      </c>
      <c r="M1142" s="191">
        <v>45800</v>
      </c>
      <c r="N1142" s="114">
        <v>21</v>
      </c>
      <c r="O1142" s="15"/>
      <c r="P1142" s="83" t="str">
        <f t="shared" si="158"/>
        <v/>
      </c>
      <c r="Q1142" s="83">
        <v>2025</v>
      </c>
      <c r="R1142" s="39" t="str">
        <f t="shared" si="159"/>
        <v>Não</v>
      </c>
      <c r="S1142" s="84">
        <f t="shared" si="160"/>
        <v>0</v>
      </c>
      <c r="T1142" s="85">
        <f t="shared" si="161"/>
        <v>0</v>
      </c>
      <c r="U1142" s="86" t="s">
        <v>786</v>
      </c>
    </row>
    <row r="1143" spans="1:21" s="58" customFormat="1" ht="37.5" customHeight="1" x14ac:dyDescent="0.35">
      <c r="A1143" s="78" t="s">
        <v>281</v>
      </c>
      <c r="B1143" s="3" t="s">
        <v>83</v>
      </c>
      <c r="C1143" s="20">
        <v>2029267545</v>
      </c>
      <c r="D1143" s="39" t="s">
        <v>469</v>
      </c>
      <c r="E1143" s="22"/>
      <c r="F1143" s="109" t="str">
        <f t="shared" si="162"/>
        <v>P54-PPGM-CAM-2029267545-SS-1648/2024</v>
      </c>
      <c r="G1143" s="188" t="s">
        <v>771</v>
      </c>
      <c r="H1143" s="111" t="s">
        <v>772</v>
      </c>
      <c r="I1143" s="23">
        <v>465.94</v>
      </c>
      <c r="J1143" s="112">
        <f t="shared" si="157"/>
        <v>0.46594000000000002</v>
      </c>
      <c r="K1143" s="113">
        <v>1</v>
      </c>
      <c r="L1143" s="113" t="s">
        <v>785</v>
      </c>
      <c r="M1143" s="191">
        <v>45800</v>
      </c>
      <c r="N1143" s="114">
        <v>21</v>
      </c>
      <c r="O1143" s="190">
        <v>45807</v>
      </c>
      <c r="P1143" s="114">
        <f t="shared" si="158"/>
        <v>22</v>
      </c>
      <c r="Q1143" s="114">
        <v>2025</v>
      </c>
      <c r="R1143" s="115" t="str">
        <f t="shared" si="159"/>
        <v>Sim</v>
      </c>
      <c r="S1143" s="116">
        <f t="shared" si="160"/>
        <v>0.46594000000000002</v>
      </c>
      <c r="T1143" s="117">
        <f t="shared" si="161"/>
        <v>1</v>
      </c>
      <c r="U1143" s="118"/>
    </row>
    <row r="1144" spans="1:21" s="58" customFormat="1" ht="36.75" customHeight="1" x14ac:dyDescent="0.35">
      <c r="A1144" s="78" t="s">
        <v>281</v>
      </c>
      <c r="B1144" s="3" t="s">
        <v>83</v>
      </c>
      <c r="C1144" s="20">
        <v>2029267540</v>
      </c>
      <c r="D1144" s="39" t="s">
        <v>483</v>
      </c>
      <c r="E1144" s="22"/>
      <c r="F1144" s="2" t="str">
        <f t="shared" si="162"/>
        <v>P54-PPGM-CAM-2029267540-SS-410/2025</v>
      </c>
      <c r="G1144" s="152" t="s">
        <v>771</v>
      </c>
      <c r="H1144" s="80" t="s">
        <v>772</v>
      </c>
      <c r="I1144" s="23">
        <v>253</v>
      </c>
      <c r="J1144" s="81">
        <f t="shared" si="157"/>
        <v>0.253</v>
      </c>
      <c r="K1144" s="82">
        <v>1</v>
      </c>
      <c r="L1144" s="113" t="s">
        <v>785</v>
      </c>
      <c r="M1144" s="191">
        <v>45800</v>
      </c>
      <c r="N1144" s="114">
        <v>21</v>
      </c>
      <c r="O1144" s="15"/>
      <c r="P1144" s="83" t="str">
        <f t="shared" si="158"/>
        <v/>
      </c>
      <c r="Q1144" s="83">
        <v>2025</v>
      </c>
      <c r="R1144" s="39" t="str">
        <f t="shared" si="159"/>
        <v>Não</v>
      </c>
      <c r="S1144" s="84">
        <f t="shared" si="160"/>
        <v>0</v>
      </c>
      <c r="T1144" s="85">
        <f t="shared" si="161"/>
        <v>0</v>
      </c>
      <c r="U1144" s="86" t="s">
        <v>786</v>
      </c>
    </row>
    <row r="1145" spans="1:21" s="58" customFormat="1" ht="37.5" customHeight="1" x14ac:dyDescent="0.35">
      <c r="A1145" s="78" t="s">
        <v>281</v>
      </c>
      <c r="B1145" s="3" t="s">
        <v>83</v>
      </c>
      <c r="C1145" s="20">
        <v>2029269569</v>
      </c>
      <c r="D1145" s="39" t="s">
        <v>485</v>
      </c>
      <c r="E1145" s="43"/>
      <c r="F1145" s="2" t="str">
        <f t="shared" si="162"/>
        <v>P54-PPGM-CAM-2029269569-SS-344/2025</v>
      </c>
      <c r="G1145" s="152" t="s">
        <v>771</v>
      </c>
      <c r="H1145" s="80" t="s">
        <v>772</v>
      </c>
      <c r="I1145" s="23">
        <v>1279</v>
      </c>
      <c r="J1145" s="81">
        <f t="shared" si="157"/>
        <v>1.2789999999999999</v>
      </c>
      <c r="K1145" s="82">
        <v>1</v>
      </c>
      <c r="L1145" s="113" t="s">
        <v>785</v>
      </c>
      <c r="M1145" s="191">
        <v>45800</v>
      </c>
      <c r="N1145" s="114">
        <v>21</v>
      </c>
      <c r="O1145" s="15"/>
      <c r="P1145" s="83" t="str">
        <f t="shared" si="158"/>
        <v/>
      </c>
      <c r="Q1145" s="83">
        <v>2025</v>
      </c>
      <c r="R1145" s="39" t="str">
        <f t="shared" si="159"/>
        <v>Não</v>
      </c>
      <c r="S1145" s="84">
        <f t="shared" si="160"/>
        <v>0</v>
      </c>
      <c r="T1145" s="85">
        <f t="shared" si="161"/>
        <v>0</v>
      </c>
      <c r="U1145" s="86" t="s">
        <v>786</v>
      </c>
    </row>
    <row r="1146" spans="1:21" s="58" customFormat="1" ht="36.75" customHeight="1" x14ac:dyDescent="0.35">
      <c r="A1146" s="78" t="s">
        <v>281</v>
      </c>
      <c r="B1146" s="3" t="s">
        <v>83</v>
      </c>
      <c r="C1146" s="20">
        <v>2029267541</v>
      </c>
      <c r="D1146" s="39" t="s">
        <v>494</v>
      </c>
      <c r="E1146" s="22" t="s">
        <v>728</v>
      </c>
      <c r="F1146" s="109" t="str">
        <f t="shared" si="162"/>
        <v>P54-PPGM-CAM-2029267541-SS-340/2025</v>
      </c>
      <c r="G1146" s="188" t="s">
        <v>771</v>
      </c>
      <c r="H1146" s="111" t="s">
        <v>772</v>
      </c>
      <c r="I1146" s="23">
        <v>1799.1</v>
      </c>
      <c r="J1146" s="112">
        <f t="shared" si="157"/>
        <v>1.7990999999999999</v>
      </c>
      <c r="K1146" s="113">
        <v>1</v>
      </c>
      <c r="L1146" s="113" t="s">
        <v>785</v>
      </c>
      <c r="M1146" s="191">
        <v>45800</v>
      </c>
      <c r="N1146" s="114">
        <v>21</v>
      </c>
      <c r="O1146" s="190">
        <v>45807</v>
      </c>
      <c r="P1146" s="114">
        <f t="shared" si="158"/>
        <v>22</v>
      </c>
      <c r="Q1146" s="114">
        <v>2025</v>
      </c>
      <c r="R1146" s="115" t="str">
        <f t="shared" si="159"/>
        <v>Sim</v>
      </c>
      <c r="S1146" s="116">
        <f t="shared" si="160"/>
        <v>1.7990999999999999</v>
      </c>
      <c r="T1146" s="117">
        <f t="shared" si="161"/>
        <v>1</v>
      </c>
      <c r="U1146" s="118"/>
    </row>
    <row r="1147" spans="1:21" s="58" customFormat="1" ht="36" customHeight="1" x14ac:dyDescent="0.35">
      <c r="A1147" s="78" t="s">
        <v>281</v>
      </c>
      <c r="B1147" s="3" t="s">
        <v>83</v>
      </c>
      <c r="C1147" s="20">
        <v>2029267543</v>
      </c>
      <c r="D1147" s="39" t="s">
        <v>497</v>
      </c>
      <c r="E1147" s="22"/>
      <c r="F1147" s="2" t="str">
        <f t="shared" si="162"/>
        <v>P54-PPGM-CAM-2029267543-SS-339/2025</v>
      </c>
      <c r="G1147" s="152" t="s">
        <v>771</v>
      </c>
      <c r="H1147" s="80" t="s">
        <v>772</v>
      </c>
      <c r="I1147" s="23">
        <v>1046</v>
      </c>
      <c r="J1147" s="81">
        <f t="shared" si="157"/>
        <v>1.046</v>
      </c>
      <c r="K1147" s="82">
        <v>1</v>
      </c>
      <c r="L1147" s="113" t="s">
        <v>785</v>
      </c>
      <c r="M1147" s="191">
        <v>45800</v>
      </c>
      <c r="N1147" s="114">
        <v>21</v>
      </c>
      <c r="O1147" s="15"/>
      <c r="P1147" s="83" t="str">
        <f t="shared" si="158"/>
        <v/>
      </c>
      <c r="Q1147" s="83">
        <v>2025</v>
      </c>
      <c r="R1147" s="39" t="str">
        <f t="shared" si="159"/>
        <v>Não</v>
      </c>
      <c r="S1147" s="84">
        <f t="shared" si="160"/>
        <v>0</v>
      </c>
      <c r="T1147" s="85">
        <f t="shared" si="161"/>
        <v>0</v>
      </c>
      <c r="U1147" s="86" t="s">
        <v>786</v>
      </c>
    </row>
    <row r="1148" spans="1:21" s="58" customFormat="1" ht="50.25" customHeight="1" x14ac:dyDescent="0.35">
      <c r="A1148" s="78" t="s">
        <v>281</v>
      </c>
      <c r="B1148" s="3" t="s">
        <v>83</v>
      </c>
      <c r="C1148" s="20">
        <v>2029267545</v>
      </c>
      <c r="D1148" s="39" t="s">
        <v>501</v>
      </c>
      <c r="E1148" s="22"/>
      <c r="F1148" s="2" t="str">
        <f t="shared" si="162"/>
        <v>P54-PPGM-CAM-2029267545-SS-164/2025</v>
      </c>
      <c r="G1148" s="152" t="s">
        <v>771</v>
      </c>
      <c r="H1148" s="80" t="s">
        <v>772</v>
      </c>
      <c r="I1148" s="23">
        <v>2183.5</v>
      </c>
      <c r="J1148" s="81">
        <f t="shared" si="157"/>
        <v>2.1835</v>
      </c>
      <c r="K1148" s="82">
        <v>1</v>
      </c>
      <c r="L1148" s="113" t="s">
        <v>785</v>
      </c>
      <c r="M1148" s="191">
        <v>45800</v>
      </c>
      <c r="N1148" s="114">
        <v>21</v>
      </c>
      <c r="O1148" s="15"/>
      <c r="P1148" s="83" t="str">
        <f t="shared" si="158"/>
        <v/>
      </c>
      <c r="Q1148" s="83">
        <v>2025</v>
      </c>
      <c r="R1148" s="39" t="str">
        <f t="shared" si="159"/>
        <v>Não</v>
      </c>
      <c r="S1148" s="84">
        <f t="shared" si="160"/>
        <v>0</v>
      </c>
      <c r="T1148" s="85">
        <f t="shared" si="161"/>
        <v>0</v>
      </c>
      <c r="U1148" s="86" t="s">
        <v>786</v>
      </c>
    </row>
    <row r="1149" spans="1:21" s="58" customFormat="1" ht="28.5" customHeight="1" x14ac:dyDescent="0.35">
      <c r="A1149" s="78" t="s">
        <v>281</v>
      </c>
      <c r="B1149" s="3" t="s">
        <v>83</v>
      </c>
      <c r="C1149" s="20">
        <v>2029269550</v>
      </c>
      <c r="D1149" s="39" t="s">
        <v>503</v>
      </c>
      <c r="E1149" s="22"/>
      <c r="F1149" s="109" t="str">
        <f t="shared" si="162"/>
        <v>P54-PPGM-CAM-2029269550-SS-068/2025</v>
      </c>
      <c r="G1149" s="188" t="s">
        <v>771</v>
      </c>
      <c r="H1149" s="111" t="s">
        <v>772</v>
      </c>
      <c r="I1149" s="23">
        <v>543.25</v>
      </c>
      <c r="J1149" s="112">
        <f t="shared" si="157"/>
        <v>0.54325000000000001</v>
      </c>
      <c r="K1149" s="113">
        <v>1</v>
      </c>
      <c r="L1149" s="113" t="s">
        <v>785</v>
      </c>
      <c r="M1149" s="191">
        <v>45800</v>
      </c>
      <c r="N1149" s="114">
        <v>21</v>
      </c>
      <c r="O1149" s="190"/>
      <c r="P1149" s="114" t="str">
        <f t="shared" si="158"/>
        <v/>
      </c>
      <c r="Q1149" s="114">
        <v>2025</v>
      </c>
      <c r="R1149" s="115" t="str">
        <f t="shared" si="159"/>
        <v>Não</v>
      </c>
      <c r="S1149" s="116">
        <f t="shared" si="160"/>
        <v>0</v>
      </c>
      <c r="T1149" s="117">
        <f t="shared" si="161"/>
        <v>0</v>
      </c>
      <c r="U1149" s="118" t="s">
        <v>786</v>
      </c>
    </row>
    <row r="1150" spans="1:21" s="58" customFormat="1" ht="30.75" customHeight="1" x14ac:dyDescent="0.35">
      <c r="A1150" s="78" t="s">
        <v>281</v>
      </c>
      <c r="B1150" s="3" t="s">
        <v>83</v>
      </c>
      <c r="C1150" s="20">
        <v>2029269549</v>
      </c>
      <c r="D1150" s="39" t="s">
        <v>507</v>
      </c>
      <c r="E1150" s="22"/>
      <c r="F1150" s="2" t="str">
        <f t="shared" si="162"/>
        <v>P54-PPGM-CAM-2029269549-SS-111/2025</v>
      </c>
      <c r="G1150" s="152" t="s">
        <v>771</v>
      </c>
      <c r="H1150" s="80" t="s">
        <v>772</v>
      </c>
      <c r="I1150" s="23">
        <v>342.1</v>
      </c>
      <c r="J1150" s="81">
        <f t="shared" si="157"/>
        <v>0.34210000000000002</v>
      </c>
      <c r="K1150" s="82">
        <v>1</v>
      </c>
      <c r="L1150" s="113" t="s">
        <v>785</v>
      </c>
      <c r="M1150" s="191">
        <v>45800</v>
      </c>
      <c r="N1150" s="114">
        <v>21</v>
      </c>
      <c r="O1150" s="15"/>
      <c r="P1150" s="83" t="str">
        <f t="shared" si="158"/>
        <v/>
      </c>
      <c r="Q1150" s="83">
        <v>2025</v>
      </c>
      <c r="R1150" s="39" t="str">
        <f t="shared" si="159"/>
        <v>Não</v>
      </c>
      <c r="S1150" s="84">
        <f t="shared" si="160"/>
        <v>0</v>
      </c>
      <c r="T1150" s="85">
        <f t="shared" si="161"/>
        <v>0</v>
      </c>
      <c r="U1150" s="86" t="s">
        <v>786</v>
      </c>
    </row>
    <row r="1151" spans="1:21" s="58" customFormat="1" ht="36" customHeight="1" x14ac:dyDescent="0.35">
      <c r="A1151" s="78" t="s">
        <v>281</v>
      </c>
      <c r="B1151" s="3" t="s">
        <v>83</v>
      </c>
      <c r="C1151" s="20">
        <v>2029258080</v>
      </c>
      <c r="D1151" s="39" t="s">
        <v>509</v>
      </c>
      <c r="E1151" s="43"/>
      <c r="F1151" s="2" t="str">
        <f t="shared" si="162"/>
        <v>P54-PPGM-CAM-2029258080-SS-109/2025</v>
      </c>
      <c r="G1151" s="152" t="s">
        <v>771</v>
      </c>
      <c r="H1151" s="80" t="s">
        <v>772</v>
      </c>
      <c r="I1151" s="23">
        <v>188</v>
      </c>
      <c r="J1151" s="81">
        <f t="shared" si="157"/>
        <v>0.188</v>
      </c>
      <c r="K1151" s="82">
        <v>1</v>
      </c>
      <c r="L1151" s="113" t="s">
        <v>785</v>
      </c>
      <c r="M1151" s="191">
        <v>45800</v>
      </c>
      <c r="N1151" s="114">
        <v>21</v>
      </c>
      <c r="O1151" s="190">
        <v>45807</v>
      </c>
      <c r="P1151" s="83">
        <f t="shared" si="158"/>
        <v>22</v>
      </c>
      <c r="Q1151" s="83">
        <v>2025</v>
      </c>
      <c r="R1151" s="39" t="str">
        <f t="shared" si="159"/>
        <v>Sim</v>
      </c>
      <c r="S1151" s="84">
        <f t="shared" si="160"/>
        <v>0.188</v>
      </c>
      <c r="T1151" s="85">
        <f t="shared" si="161"/>
        <v>1</v>
      </c>
      <c r="U1151" s="86"/>
    </row>
    <row r="1152" spans="1:21" s="58" customFormat="1" ht="29.25" customHeight="1" x14ac:dyDescent="0.35">
      <c r="A1152" s="78" t="s">
        <v>281</v>
      </c>
      <c r="B1152" s="3" t="s">
        <v>83</v>
      </c>
      <c r="C1152" s="20">
        <v>2029277691</v>
      </c>
      <c r="D1152" s="39" t="s">
        <v>515</v>
      </c>
      <c r="E1152" s="22" t="s">
        <v>728</v>
      </c>
      <c r="F1152" s="109" t="str">
        <f t="shared" si="162"/>
        <v>P54-PPGM-CAM-2029277691-SS-106/2025</v>
      </c>
      <c r="G1152" s="188" t="s">
        <v>771</v>
      </c>
      <c r="H1152" s="111" t="s">
        <v>772</v>
      </c>
      <c r="I1152" s="23">
        <v>1081</v>
      </c>
      <c r="J1152" s="112">
        <f t="shared" si="157"/>
        <v>1.081</v>
      </c>
      <c r="K1152" s="113">
        <v>1</v>
      </c>
      <c r="L1152" s="113" t="s">
        <v>785</v>
      </c>
      <c r="M1152" s="191">
        <v>45800</v>
      </c>
      <c r="N1152" s="114">
        <v>21</v>
      </c>
      <c r="O1152" s="190">
        <v>45807</v>
      </c>
      <c r="P1152" s="114">
        <f t="shared" si="158"/>
        <v>22</v>
      </c>
      <c r="Q1152" s="114">
        <v>2025</v>
      </c>
      <c r="R1152" s="115" t="str">
        <f t="shared" si="159"/>
        <v>Sim</v>
      </c>
      <c r="S1152" s="116">
        <f t="shared" si="160"/>
        <v>1.081</v>
      </c>
      <c r="T1152" s="117">
        <f t="shared" si="161"/>
        <v>1</v>
      </c>
      <c r="U1152" s="118"/>
    </row>
    <row r="1153" spans="1:21" s="58" customFormat="1" ht="39" customHeight="1" x14ac:dyDescent="0.35">
      <c r="A1153" s="78" t="s">
        <v>281</v>
      </c>
      <c r="B1153" s="3" t="s">
        <v>83</v>
      </c>
      <c r="C1153" s="20">
        <v>2029267538</v>
      </c>
      <c r="D1153" s="39" t="s">
        <v>518</v>
      </c>
      <c r="E1153" s="22"/>
      <c r="F1153" s="2" t="str">
        <f t="shared" si="162"/>
        <v>P54-PPGM-CAM-2029267538-SS-0065/2025</v>
      </c>
      <c r="G1153" s="152" t="s">
        <v>771</v>
      </c>
      <c r="H1153" s="80" t="s">
        <v>772</v>
      </c>
      <c r="I1153" s="23">
        <v>814</v>
      </c>
      <c r="J1153" s="81">
        <f t="shared" si="157"/>
        <v>0.81399999999999995</v>
      </c>
      <c r="K1153" s="82">
        <v>1</v>
      </c>
      <c r="L1153" s="113" t="s">
        <v>785</v>
      </c>
      <c r="M1153" s="191">
        <v>45800</v>
      </c>
      <c r="N1153" s="114">
        <v>21</v>
      </c>
      <c r="O1153" s="15"/>
      <c r="P1153" s="83" t="str">
        <f t="shared" si="158"/>
        <v/>
      </c>
      <c r="Q1153" s="83">
        <v>2025</v>
      </c>
      <c r="R1153" s="39" t="str">
        <f t="shared" si="159"/>
        <v>Não</v>
      </c>
      <c r="S1153" s="84">
        <f t="shared" si="160"/>
        <v>0</v>
      </c>
      <c r="T1153" s="85">
        <f t="shared" si="161"/>
        <v>0</v>
      </c>
      <c r="U1153" s="86" t="s">
        <v>786</v>
      </c>
    </row>
    <row r="1154" spans="1:21" s="58" customFormat="1" ht="39" customHeight="1" x14ac:dyDescent="0.35">
      <c r="A1154" s="78" t="s">
        <v>281</v>
      </c>
      <c r="B1154" s="3" t="s">
        <v>83</v>
      </c>
      <c r="C1154" s="20">
        <v>2029269549</v>
      </c>
      <c r="D1154" s="39" t="s">
        <v>520</v>
      </c>
      <c r="E1154" s="22"/>
      <c r="F1154" s="2" t="str">
        <f t="shared" si="162"/>
        <v>P54-PPGM-CAM-2029269549-SS-468/2025</v>
      </c>
      <c r="G1154" s="152" t="s">
        <v>771</v>
      </c>
      <c r="H1154" s="80" t="s">
        <v>772</v>
      </c>
      <c r="I1154" s="23">
        <v>149.4</v>
      </c>
      <c r="J1154" s="81">
        <f t="shared" si="157"/>
        <v>0.14940000000000001</v>
      </c>
      <c r="K1154" s="82">
        <v>1</v>
      </c>
      <c r="L1154" s="113" t="s">
        <v>785</v>
      </c>
      <c r="M1154" s="191">
        <v>45800</v>
      </c>
      <c r="N1154" s="114">
        <v>21</v>
      </c>
      <c r="O1154" s="15"/>
      <c r="P1154" s="83" t="str">
        <f t="shared" si="158"/>
        <v/>
      </c>
      <c r="Q1154" s="83">
        <v>2025</v>
      </c>
      <c r="R1154" s="39" t="str">
        <f t="shared" si="159"/>
        <v>Não</v>
      </c>
      <c r="S1154" s="84">
        <f t="shared" si="160"/>
        <v>0</v>
      </c>
      <c r="T1154" s="85">
        <f t="shared" si="161"/>
        <v>0</v>
      </c>
      <c r="U1154" s="86" t="s">
        <v>786</v>
      </c>
    </row>
    <row r="1155" spans="1:21" s="58" customFormat="1" ht="39" customHeight="1" x14ac:dyDescent="0.35">
      <c r="A1155" s="78" t="s">
        <v>281</v>
      </c>
      <c r="B1155" s="3" t="s">
        <v>83</v>
      </c>
      <c r="C1155" s="20">
        <v>2029267541</v>
      </c>
      <c r="D1155" s="39" t="s">
        <v>522</v>
      </c>
      <c r="E1155" s="22"/>
      <c r="F1155" s="2" t="str">
        <f t="shared" si="162"/>
        <v>P54-PPGM-CAM-2029267541-SS-467/2025</v>
      </c>
      <c r="G1155" s="152" t="s">
        <v>771</v>
      </c>
      <c r="H1155" s="80" t="s">
        <v>772</v>
      </c>
      <c r="I1155" s="23">
        <v>686.94</v>
      </c>
      <c r="J1155" s="81">
        <f t="shared" si="157"/>
        <v>0.68694000000000011</v>
      </c>
      <c r="K1155" s="82">
        <v>1</v>
      </c>
      <c r="L1155" s="113" t="s">
        <v>785</v>
      </c>
      <c r="M1155" s="191">
        <v>45800</v>
      </c>
      <c r="N1155" s="114">
        <v>21</v>
      </c>
      <c r="O1155" s="15"/>
      <c r="P1155" s="83" t="str">
        <f t="shared" si="158"/>
        <v/>
      </c>
      <c r="Q1155" s="83">
        <v>2025</v>
      </c>
      <c r="R1155" s="39" t="str">
        <f t="shared" si="159"/>
        <v>Não</v>
      </c>
      <c r="S1155" s="84">
        <f t="shared" si="160"/>
        <v>0</v>
      </c>
      <c r="T1155" s="85">
        <f t="shared" si="161"/>
        <v>0</v>
      </c>
      <c r="U1155" s="86" t="s">
        <v>786</v>
      </c>
    </row>
    <row r="1156" spans="1:21" s="58" customFormat="1" ht="39" customHeight="1" x14ac:dyDescent="0.35">
      <c r="A1156" s="78" t="s">
        <v>281</v>
      </c>
      <c r="B1156" s="3" t="s">
        <v>83</v>
      </c>
      <c r="C1156" s="20">
        <v>2029258083</v>
      </c>
      <c r="D1156" s="39" t="s">
        <v>527</v>
      </c>
      <c r="E1156" s="22"/>
      <c r="F1156" s="2" t="str">
        <f t="shared" si="162"/>
        <v>P54-PPGM-CAM-2029258083-SS-461/2025</v>
      </c>
      <c r="G1156" s="152" t="s">
        <v>771</v>
      </c>
      <c r="H1156" s="80" t="s">
        <v>772</v>
      </c>
      <c r="I1156" s="23">
        <v>1109.0999999999999</v>
      </c>
      <c r="J1156" s="81">
        <f t="shared" si="157"/>
        <v>1.1091</v>
      </c>
      <c r="K1156" s="82">
        <v>1</v>
      </c>
      <c r="L1156" s="113" t="s">
        <v>785</v>
      </c>
      <c r="M1156" s="191">
        <v>45800</v>
      </c>
      <c r="N1156" s="114">
        <v>21</v>
      </c>
      <c r="O1156" s="190">
        <v>45807</v>
      </c>
      <c r="P1156" s="83">
        <f t="shared" si="158"/>
        <v>22</v>
      </c>
      <c r="Q1156" s="83">
        <v>2025</v>
      </c>
      <c r="R1156" s="39" t="str">
        <f t="shared" si="159"/>
        <v>Sim</v>
      </c>
      <c r="S1156" s="84">
        <f t="shared" si="160"/>
        <v>1.1091</v>
      </c>
      <c r="T1156" s="85">
        <f t="shared" si="161"/>
        <v>1</v>
      </c>
      <c r="U1156" s="86"/>
    </row>
    <row r="1157" spans="1:21" s="58" customFormat="1" ht="39" customHeight="1" x14ac:dyDescent="0.35">
      <c r="A1157" s="78" t="s">
        <v>81</v>
      </c>
      <c r="B1157" s="3" t="s">
        <v>83</v>
      </c>
      <c r="C1157" s="20">
        <v>2028911331</v>
      </c>
      <c r="D1157" s="21" t="s">
        <v>180</v>
      </c>
      <c r="E1157" s="21"/>
      <c r="F1157" s="87" t="str">
        <f t="shared" si="162"/>
        <v>P31-PPGM-CAM-2028911331-SS-1578/2024</v>
      </c>
      <c r="G1157" s="88" t="s">
        <v>774</v>
      </c>
      <c r="H1157" s="89" t="s">
        <v>775</v>
      </c>
      <c r="I1157" s="23">
        <v>5</v>
      </c>
      <c r="J1157" s="90">
        <f t="shared" si="157"/>
        <v>5.0000000000000001E-3</v>
      </c>
      <c r="K1157" s="91">
        <v>1</v>
      </c>
      <c r="L1157" s="113" t="s">
        <v>785</v>
      </c>
      <c r="M1157" s="191">
        <v>45800</v>
      </c>
      <c r="N1157" s="114">
        <v>21</v>
      </c>
      <c r="O1157" s="15">
        <v>45810</v>
      </c>
      <c r="P1157" s="92">
        <f t="shared" si="158"/>
        <v>23</v>
      </c>
      <c r="Q1157" s="92">
        <v>2025</v>
      </c>
      <c r="R1157" s="93" t="str">
        <f t="shared" si="159"/>
        <v>Sim</v>
      </c>
      <c r="S1157" s="94">
        <f t="shared" si="160"/>
        <v>5.0000000000000001E-3</v>
      </c>
      <c r="T1157" s="95">
        <f t="shared" si="161"/>
        <v>1</v>
      </c>
      <c r="U1157" s="96"/>
    </row>
    <row r="1158" spans="1:21" s="58" customFormat="1" ht="39" customHeight="1" x14ac:dyDescent="0.35">
      <c r="A1158" s="78" t="s">
        <v>81</v>
      </c>
      <c r="B1158" s="3" t="s">
        <v>83</v>
      </c>
      <c r="C1158" s="20">
        <v>2028911331</v>
      </c>
      <c r="D1158" s="21" t="s">
        <v>180</v>
      </c>
      <c r="E1158" s="21"/>
      <c r="F1158" s="2" t="str">
        <f t="shared" si="162"/>
        <v>P31-PPGM-CAM-2028911331-SS-1578/2024</v>
      </c>
      <c r="G1158" s="79" t="s">
        <v>774</v>
      </c>
      <c r="H1158" s="80" t="s">
        <v>775</v>
      </c>
      <c r="I1158" s="23">
        <v>20</v>
      </c>
      <c r="J1158" s="81">
        <f t="shared" si="157"/>
        <v>0.02</v>
      </c>
      <c r="K1158" s="82">
        <v>1</v>
      </c>
      <c r="L1158" s="113" t="s">
        <v>785</v>
      </c>
      <c r="M1158" s="191">
        <v>45800</v>
      </c>
      <c r="N1158" s="114">
        <v>21</v>
      </c>
      <c r="O1158" s="15">
        <v>45810</v>
      </c>
      <c r="P1158" s="83">
        <f t="shared" si="158"/>
        <v>23</v>
      </c>
      <c r="Q1158" s="83">
        <v>2025</v>
      </c>
      <c r="R1158" s="39" t="str">
        <f t="shared" si="159"/>
        <v>Sim</v>
      </c>
      <c r="S1158" s="84">
        <f t="shared" si="160"/>
        <v>0.02</v>
      </c>
      <c r="T1158" s="85">
        <f t="shared" si="161"/>
        <v>1</v>
      </c>
      <c r="U1158" s="86"/>
    </row>
    <row r="1159" spans="1:21" s="58" customFormat="1" ht="27.75" customHeight="1" x14ac:dyDescent="0.35">
      <c r="A1159" s="78" t="s">
        <v>281</v>
      </c>
      <c r="B1159" s="3" t="s">
        <v>83</v>
      </c>
      <c r="C1159" s="20">
        <v>2029258082</v>
      </c>
      <c r="D1159" s="39" t="s">
        <v>305</v>
      </c>
      <c r="E1159" s="22"/>
      <c r="F1159" s="87" t="str">
        <f t="shared" si="162"/>
        <v>P54-PPGM-CAM-2029258082-SS-1639/2024</v>
      </c>
      <c r="G1159" s="88" t="s">
        <v>774</v>
      </c>
      <c r="H1159" s="89" t="s">
        <v>775</v>
      </c>
      <c r="I1159" s="23">
        <v>133.4</v>
      </c>
      <c r="J1159" s="90">
        <f t="shared" si="157"/>
        <v>0.13340000000000002</v>
      </c>
      <c r="K1159" s="91">
        <v>1</v>
      </c>
      <c r="L1159" s="113" t="s">
        <v>785</v>
      </c>
      <c r="M1159" s="191">
        <v>45800</v>
      </c>
      <c r="N1159" s="114">
        <v>21</v>
      </c>
      <c r="O1159" s="15"/>
      <c r="P1159" s="92" t="str">
        <f t="shared" si="158"/>
        <v/>
      </c>
      <c r="Q1159" s="92">
        <v>2025</v>
      </c>
      <c r="R1159" s="93" t="str">
        <f t="shared" si="159"/>
        <v>Não</v>
      </c>
      <c r="S1159" s="94">
        <f t="shared" si="160"/>
        <v>0</v>
      </c>
      <c r="T1159" s="95">
        <f t="shared" si="161"/>
        <v>0</v>
      </c>
      <c r="U1159" s="96" t="s">
        <v>784</v>
      </c>
    </row>
    <row r="1160" spans="1:21" s="58" customFormat="1" ht="28.5" customHeight="1" x14ac:dyDescent="0.35">
      <c r="A1160" s="78" t="s">
        <v>281</v>
      </c>
      <c r="B1160" s="3" t="s">
        <v>83</v>
      </c>
      <c r="C1160" s="20">
        <v>2029782818</v>
      </c>
      <c r="D1160" s="39" t="s">
        <v>479</v>
      </c>
      <c r="E1160" s="22"/>
      <c r="F1160" s="2" t="str">
        <f t="shared" si="162"/>
        <v>P54-PPGM-CAM-2029782818-SS-407/2025</v>
      </c>
      <c r="G1160" s="79" t="s">
        <v>774</v>
      </c>
      <c r="H1160" s="80" t="s">
        <v>775</v>
      </c>
      <c r="I1160" s="23">
        <v>315.89999999999998</v>
      </c>
      <c r="J1160" s="81">
        <f t="shared" si="157"/>
        <v>0.31589999999999996</v>
      </c>
      <c r="K1160" s="82">
        <v>1</v>
      </c>
      <c r="L1160" s="113" t="s">
        <v>785</v>
      </c>
      <c r="M1160" s="191">
        <v>45800</v>
      </c>
      <c r="N1160" s="114">
        <v>21</v>
      </c>
      <c r="O1160" s="15"/>
      <c r="P1160" s="83" t="str">
        <f t="shared" si="158"/>
        <v/>
      </c>
      <c r="Q1160" s="83">
        <v>2025</v>
      </c>
      <c r="R1160" s="39" t="str">
        <f t="shared" si="159"/>
        <v>Não</v>
      </c>
      <c r="S1160" s="84">
        <f t="shared" si="160"/>
        <v>0</v>
      </c>
      <c r="T1160" s="85">
        <f t="shared" si="161"/>
        <v>0</v>
      </c>
      <c r="U1160" s="86" t="s">
        <v>784</v>
      </c>
    </row>
    <row r="1161" spans="1:21" s="58" customFormat="1" ht="28.5" customHeight="1" x14ac:dyDescent="0.35">
      <c r="A1161" s="78" t="s">
        <v>81</v>
      </c>
      <c r="B1161" s="3" t="s">
        <v>83</v>
      </c>
      <c r="C1161" s="20">
        <v>2028716881</v>
      </c>
      <c r="D1161" s="21" t="s">
        <v>169</v>
      </c>
      <c r="E1161" s="22"/>
      <c r="F1161" s="87" t="str">
        <f t="shared" si="162"/>
        <v>P31-PPGM-CAM-2028716881-SS-1575/2024</v>
      </c>
      <c r="G1161" s="97" t="s">
        <v>777</v>
      </c>
      <c r="H1161" s="89" t="s">
        <v>778</v>
      </c>
      <c r="I1161" s="23">
        <v>14</v>
      </c>
      <c r="J1161" s="90">
        <f t="shared" si="157"/>
        <v>1.4E-2</v>
      </c>
      <c r="K1161" s="91">
        <v>0</v>
      </c>
      <c r="L1161" s="113" t="s">
        <v>785</v>
      </c>
      <c r="M1161" s="191">
        <v>45800</v>
      </c>
      <c r="N1161" s="114">
        <v>21</v>
      </c>
      <c r="O1161" s="160"/>
      <c r="P1161" s="92" t="str">
        <f t="shared" si="158"/>
        <v/>
      </c>
      <c r="Q1161" s="92">
        <v>2025</v>
      </c>
      <c r="R1161" s="93" t="str">
        <f t="shared" si="159"/>
        <v>Não</v>
      </c>
      <c r="S1161" s="94">
        <f t="shared" si="160"/>
        <v>0</v>
      </c>
      <c r="T1161" s="95">
        <f t="shared" si="161"/>
        <v>0</v>
      </c>
      <c r="U1161" s="96" t="s">
        <v>784</v>
      </c>
    </row>
    <row r="1162" spans="1:21" s="58" customFormat="1" ht="30" customHeight="1" x14ac:dyDescent="0.35">
      <c r="A1162" s="78" t="s">
        <v>81</v>
      </c>
      <c r="B1162" s="3" t="s">
        <v>83</v>
      </c>
      <c r="C1162" s="20">
        <v>2027824792</v>
      </c>
      <c r="D1162" s="21" t="s">
        <v>268</v>
      </c>
      <c r="E1162" s="22"/>
      <c r="F1162" s="2" t="str">
        <f t="shared" si="162"/>
        <v>P31-PPGM-CAM-2027824792-SS-1386/2024</v>
      </c>
      <c r="G1162" s="98" t="s">
        <v>777</v>
      </c>
      <c r="H1162" s="80" t="s">
        <v>778</v>
      </c>
      <c r="I1162" s="23">
        <v>142.07</v>
      </c>
      <c r="J1162" s="81">
        <f t="shared" si="157"/>
        <v>0.14207</v>
      </c>
      <c r="K1162" s="82">
        <v>0</v>
      </c>
      <c r="L1162" s="113" t="s">
        <v>785</v>
      </c>
      <c r="M1162" s="191">
        <v>45800</v>
      </c>
      <c r="N1162" s="114">
        <v>21</v>
      </c>
      <c r="O1162" s="15"/>
      <c r="P1162" s="83" t="str">
        <f t="shared" si="158"/>
        <v/>
      </c>
      <c r="Q1162" s="83">
        <v>2025</v>
      </c>
      <c r="R1162" s="39" t="str">
        <f t="shared" si="159"/>
        <v>Não</v>
      </c>
      <c r="S1162" s="84">
        <f t="shared" si="160"/>
        <v>0</v>
      </c>
      <c r="T1162" s="85">
        <f t="shared" si="161"/>
        <v>0</v>
      </c>
      <c r="U1162" s="86" t="s">
        <v>784</v>
      </c>
    </row>
    <row r="1163" spans="1:21" s="58" customFormat="1" ht="30.75" customHeight="1" x14ac:dyDescent="0.35">
      <c r="A1163" s="78" t="s">
        <v>281</v>
      </c>
      <c r="B1163" s="3" t="s">
        <v>83</v>
      </c>
      <c r="C1163" s="20">
        <v>2029782818</v>
      </c>
      <c r="D1163" s="39" t="s">
        <v>479</v>
      </c>
      <c r="E1163" s="22"/>
      <c r="F1163" s="87" t="str">
        <f t="shared" si="162"/>
        <v>P54-PPGM-CAM-2029782818-SS-407/2025</v>
      </c>
      <c r="G1163" s="97" t="s">
        <v>777</v>
      </c>
      <c r="H1163" s="89" t="s">
        <v>778</v>
      </c>
      <c r="I1163" s="23">
        <v>315.89999999999998</v>
      </c>
      <c r="J1163" s="90">
        <f t="shared" si="157"/>
        <v>0.31589999999999996</v>
      </c>
      <c r="K1163" s="91">
        <v>0</v>
      </c>
      <c r="L1163" s="113" t="s">
        <v>785</v>
      </c>
      <c r="M1163" s="191">
        <v>45800</v>
      </c>
      <c r="N1163" s="114">
        <v>21</v>
      </c>
      <c r="O1163" s="160"/>
      <c r="P1163" s="92" t="str">
        <f t="shared" si="158"/>
        <v/>
      </c>
      <c r="Q1163" s="92">
        <v>2025</v>
      </c>
      <c r="R1163" s="93" t="str">
        <f t="shared" si="159"/>
        <v>Não</v>
      </c>
      <c r="S1163" s="94">
        <f t="shared" si="160"/>
        <v>0</v>
      </c>
      <c r="T1163" s="95">
        <f t="shared" si="161"/>
        <v>0</v>
      </c>
      <c r="U1163" s="96" t="s">
        <v>784</v>
      </c>
    </row>
    <row r="1164" spans="1:21" s="58" customFormat="1" ht="29.25" customHeight="1" x14ac:dyDescent="0.35">
      <c r="A1164" s="78" t="s">
        <v>557</v>
      </c>
      <c r="B1164" s="3" t="s">
        <v>83</v>
      </c>
      <c r="C1164" s="47">
        <v>2029541997</v>
      </c>
      <c r="D1164" s="13" t="s">
        <v>561</v>
      </c>
      <c r="E1164" s="48" t="s">
        <v>562</v>
      </c>
      <c r="F1164" s="2" t="str">
        <f t="shared" si="162"/>
        <v>P62-PPGM-CAM-2029541997-SS-1177/2024</v>
      </c>
      <c r="G1164" s="98" t="s">
        <v>777</v>
      </c>
      <c r="H1164" s="80" t="s">
        <v>778</v>
      </c>
      <c r="I1164" s="23">
        <v>99.76</v>
      </c>
      <c r="J1164" s="81">
        <f t="shared" si="157"/>
        <v>9.9760000000000001E-2</v>
      </c>
      <c r="K1164" s="82">
        <v>0</v>
      </c>
      <c r="L1164" s="113" t="s">
        <v>785</v>
      </c>
      <c r="M1164" s="191">
        <v>45800</v>
      </c>
      <c r="N1164" s="114">
        <v>21</v>
      </c>
      <c r="O1164" s="15"/>
      <c r="P1164" s="83" t="str">
        <f t="shared" si="158"/>
        <v/>
      </c>
      <c r="Q1164" s="83">
        <v>2025</v>
      </c>
      <c r="R1164" s="39" t="str">
        <f t="shared" si="159"/>
        <v>Não</v>
      </c>
      <c r="S1164" s="84">
        <f t="shared" si="160"/>
        <v>0</v>
      </c>
      <c r="T1164" s="85">
        <f t="shared" si="161"/>
        <v>0</v>
      </c>
      <c r="U1164" s="86" t="s">
        <v>784</v>
      </c>
    </row>
    <row r="1165" spans="1:21" s="58" customFormat="1" ht="29.25" customHeight="1" x14ac:dyDescent="0.35">
      <c r="A1165" s="78" t="s">
        <v>557</v>
      </c>
      <c r="B1165" s="3" t="s">
        <v>569</v>
      </c>
      <c r="C1165" s="20">
        <v>2023206858</v>
      </c>
      <c r="D1165" s="49" t="s">
        <v>570</v>
      </c>
      <c r="E1165" s="22" t="s">
        <v>571</v>
      </c>
      <c r="F1165" s="87" t="str">
        <f t="shared" si="162"/>
        <v>P62-PPGM-PAR-2023206858-SS-108/2025</v>
      </c>
      <c r="G1165" s="97" t="s">
        <v>777</v>
      </c>
      <c r="H1165" s="89" t="s">
        <v>778</v>
      </c>
      <c r="I1165" s="23">
        <v>6.8</v>
      </c>
      <c r="J1165" s="90">
        <f t="shared" si="157"/>
        <v>6.7999999999999996E-3</v>
      </c>
      <c r="K1165" s="91">
        <v>0</v>
      </c>
      <c r="L1165" s="113" t="s">
        <v>785</v>
      </c>
      <c r="M1165" s="191">
        <v>45800</v>
      </c>
      <c r="N1165" s="114">
        <v>21</v>
      </c>
      <c r="O1165" s="210"/>
      <c r="P1165" s="92" t="str">
        <f t="shared" si="158"/>
        <v/>
      </c>
      <c r="Q1165" s="92">
        <v>2025</v>
      </c>
      <c r="R1165" s="93" t="str">
        <f t="shared" si="159"/>
        <v>Não</v>
      </c>
      <c r="S1165" s="94">
        <f t="shared" si="160"/>
        <v>0</v>
      </c>
      <c r="T1165" s="95">
        <f t="shared" si="161"/>
        <v>0</v>
      </c>
      <c r="U1165" s="96" t="s">
        <v>784</v>
      </c>
    </row>
    <row r="1166" spans="1:21" s="58" customFormat="1" ht="27" customHeight="1" x14ac:dyDescent="0.35">
      <c r="A1166" s="78" t="s">
        <v>557</v>
      </c>
      <c r="B1166" s="3" t="s">
        <v>569</v>
      </c>
      <c r="C1166" s="20">
        <v>2023206963</v>
      </c>
      <c r="D1166" s="49" t="s">
        <v>589</v>
      </c>
      <c r="E1166" s="22" t="s">
        <v>590</v>
      </c>
      <c r="F1166" s="2" t="str">
        <f t="shared" si="162"/>
        <v>P62-PPGM-PAR-2023206963-SS-110/2025</v>
      </c>
      <c r="G1166" s="98" t="s">
        <v>777</v>
      </c>
      <c r="H1166" s="80" t="s">
        <v>778</v>
      </c>
      <c r="I1166" s="23">
        <v>1.22</v>
      </c>
      <c r="J1166" s="81">
        <f t="shared" si="157"/>
        <v>1.2199999999999999E-3</v>
      </c>
      <c r="K1166" s="82">
        <v>0</v>
      </c>
      <c r="L1166" s="113" t="s">
        <v>785</v>
      </c>
      <c r="M1166" s="191">
        <v>45800</v>
      </c>
      <c r="N1166" s="114">
        <v>21</v>
      </c>
      <c r="O1166" s="15"/>
      <c r="P1166" s="83" t="str">
        <f t="shared" si="158"/>
        <v/>
      </c>
      <c r="Q1166" s="83">
        <v>2025</v>
      </c>
      <c r="R1166" s="39" t="str">
        <f t="shared" si="159"/>
        <v>Não</v>
      </c>
      <c r="S1166" s="84">
        <f t="shared" si="160"/>
        <v>0</v>
      </c>
      <c r="T1166" s="85">
        <f t="shared" si="161"/>
        <v>0</v>
      </c>
      <c r="U1166" s="86" t="s">
        <v>784</v>
      </c>
    </row>
    <row r="1167" spans="1:21" s="58" customFormat="1" ht="22.5" customHeight="1" x14ac:dyDescent="0.35">
      <c r="A1167" s="78" t="s">
        <v>557</v>
      </c>
      <c r="B1167" s="3" t="s">
        <v>569</v>
      </c>
      <c r="C1167" s="20">
        <v>2023859228</v>
      </c>
      <c r="D1167" s="49" t="s">
        <v>618</v>
      </c>
      <c r="E1167" s="22" t="s">
        <v>619</v>
      </c>
      <c r="F1167" s="2" t="str">
        <f t="shared" si="162"/>
        <v>P62-PPGM-PAR-2023859228-SS-1158/2024</v>
      </c>
      <c r="G1167" s="98" t="s">
        <v>777</v>
      </c>
      <c r="H1167" s="80" t="s">
        <v>778</v>
      </c>
      <c r="I1167" s="23">
        <v>84.34</v>
      </c>
      <c r="J1167" s="81">
        <f t="shared" si="157"/>
        <v>8.4339999999999998E-2</v>
      </c>
      <c r="K1167" s="82">
        <v>0</v>
      </c>
      <c r="L1167" s="113" t="s">
        <v>785</v>
      </c>
      <c r="M1167" s="191">
        <v>45800</v>
      </c>
      <c r="N1167" s="114">
        <v>21</v>
      </c>
      <c r="O1167" s="15"/>
      <c r="P1167" s="83" t="str">
        <f t="shared" si="158"/>
        <v/>
      </c>
      <c r="Q1167" s="83">
        <v>2025</v>
      </c>
      <c r="R1167" s="39" t="str">
        <f t="shared" si="159"/>
        <v>Não</v>
      </c>
      <c r="S1167" s="84">
        <f t="shared" si="160"/>
        <v>0</v>
      </c>
      <c r="T1167" s="85">
        <f t="shared" si="161"/>
        <v>0</v>
      </c>
      <c r="U1167" s="86" t="s">
        <v>784</v>
      </c>
    </row>
    <row r="1168" spans="1:21" s="58" customFormat="1" ht="27" customHeight="1" x14ac:dyDescent="0.35">
      <c r="A1168" s="172" t="s">
        <v>557</v>
      </c>
      <c r="B1168" s="173" t="s">
        <v>569</v>
      </c>
      <c r="C1168" s="174">
        <v>2023859228</v>
      </c>
      <c r="D1168" s="211" t="s">
        <v>618</v>
      </c>
      <c r="E1168" s="22" t="s">
        <v>575</v>
      </c>
      <c r="F1168" s="87" t="str">
        <f t="shared" si="162"/>
        <v>P62-PPGM-PAR-2023859228-SS-1158/2024</v>
      </c>
      <c r="G1168" s="97" t="s">
        <v>777</v>
      </c>
      <c r="H1168" s="89" t="s">
        <v>778</v>
      </c>
      <c r="I1168" s="177">
        <v>17.7</v>
      </c>
      <c r="J1168" s="90">
        <f t="shared" si="157"/>
        <v>1.77E-2</v>
      </c>
      <c r="K1168" s="91">
        <v>0</v>
      </c>
      <c r="L1168" s="91" t="s">
        <v>785</v>
      </c>
      <c r="M1168" s="212">
        <v>45800</v>
      </c>
      <c r="N1168" s="114">
        <v>21</v>
      </c>
      <c r="O1168" s="160"/>
      <c r="P1168" s="92" t="str">
        <f t="shared" si="158"/>
        <v/>
      </c>
      <c r="Q1168" s="92">
        <v>2025</v>
      </c>
      <c r="R1168" s="93" t="str">
        <f t="shared" si="159"/>
        <v>Não</v>
      </c>
      <c r="S1168" s="94">
        <f t="shared" si="160"/>
        <v>0</v>
      </c>
      <c r="T1168" s="95">
        <f t="shared" si="161"/>
        <v>0</v>
      </c>
      <c r="U1168" s="96" t="s">
        <v>784</v>
      </c>
    </row>
    <row r="1169" spans="1:21" s="58" customFormat="1" ht="34.5" customHeight="1" x14ac:dyDescent="0.35">
      <c r="A1169" s="78" t="s">
        <v>557</v>
      </c>
      <c r="B1169" s="3" t="s">
        <v>569</v>
      </c>
      <c r="C1169" s="20">
        <v>2027715567</v>
      </c>
      <c r="D1169" s="49" t="s">
        <v>654</v>
      </c>
      <c r="E1169" s="22" t="s">
        <v>655</v>
      </c>
      <c r="F1169" s="2" t="str">
        <f t="shared" si="162"/>
        <v>P62-PPGM-PAR-2027715567-SS-333/2025</v>
      </c>
      <c r="G1169" s="98" t="s">
        <v>777</v>
      </c>
      <c r="H1169" s="80" t="s">
        <v>778</v>
      </c>
      <c r="I1169" s="23">
        <v>17.34</v>
      </c>
      <c r="J1169" s="81">
        <f t="shared" si="157"/>
        <v>1.7340000000000001E-2</v>
      </c>
      <c r="K1169" s="82">
        <v>0</v>
      </c>
      <c r="L1169" s="82" t="s">
        <v>785</v>
      </c>
      <c r="M1169" s="191">
        <v>45800</v>
      </c>
      <c r="N1169" s="114">
        <v>21</v>
      </c>
      <c r="O1169" s="15"/>
      <c r="P1169" s="83" t="str">
        <f t="shared" si="158"/>
        <v/>
      </c>
      <c r="Q1169" s="83">
        <v>2025</v>
      </c>
      <c r="R1169" s="39" t="str">
        <f t="shared" si="159"/>
        <v>Não</v>
      </c>
      <c r="S1169" s="84">
        <f t="shared" si="160"/>
        <v>0</v>
      </c>
      <c r="T1169" s="85">
        <f t="shared" si="161"/>
        <v>0</v>
      </c>
      <c r="U1169" s="86" t="s">
        <v>784</v>
      </c>
    </row>
    <row r="1170" spans="1:21" s="58" customFormat="1" ht="39" customHeight="1" x14ac:dyDescent="0.35">
      <c r="A1170" s="78" t="s">
        <v>557</v>
      </c>
      <c r="B1170" s="3" t="s">
        <v>83</v>
      </c>
      <c r="C1170" s="20">
        <v>2029625222</v>
      </c>
      <c r="D1170" s="49" t="s">
        <v>699</v>
      </c>
      <c r="E1170" s="22" t="s">
        <v>700</v>
      </c>
      <c r="F1170" s="2" t="str">
        <f t="shared" si="162"/>
        <v>P62-PPGM-CAM-2029625222-SS-418/2024</v>
      </c>
      <c r="G1170" s="98" t="s">
        <v>777</v>
      </c>
      <c r="H1170" s="80" t="s">
        <v>778</v>
      </c>
      <c r="I1170" s="23">
        <v>165.77</v>
      </c>
      <c r="J1170" s="81">
        <f t="shared" si="157"/>
        <v>0.16577</v>
      </c>
      <c r="K1170" s="82">
        <v>0</v>
      </c>
      <c r="L1170" s="113" t="s">
        <v>785</v>
      </c>
      <c r="M1170" s="191">
        <v>45800</v>
      </c>
      <c r="N1170" s="114">
        <v>21</v>
      </c>
      <c r="O1170" s="15"/>
      <c r="P1170" s="83" t="str">
        <f t="shared" si="158"/>
        <v/>
      </c>
      <c r="Q1170" s="83">
        <v>2025</v>
      </c>
      <c r="R1170" s="39" t="str">
        <f t="shared" si="159"/>
        <v>Não</v>
      </c>
      <c r="S1170" s="84">
        <f t="shared" si="160"/>
        <v>0</v>
      </c>
      <c r="T1170" s="85">
        <f t="shared" si="161"/>
        <v>0</v>
      </c>
      <c r="U1170" s="86" t="s">
        <v>784</v>
      </c>
    </row>
    <row r="1171" spans="1:21" s="58" customFormat="1" ht="33.75" customHeight="1" x14ac:dyDescent="0.35">
      <c r="A1171" s="78" t="s">
        <v>557</v>
      </c>
      <c r="B1171" s="3" t="s">
        <v>83</v>
      </c>
      <c r="C1171" s="20">
        <v>2029625222</v>
      </c>
      <c r="D1171" s="49" t="s">
        <v>703</v>
      </c>
      <c r="E1171" s="22" t="s">
        <v>704</v>
      </c>
      <c r="F1171" s="87" t="str">
        <f t="shared" si="162"/>
        <v>P62-PPGM-CAM-2029625222-SS-504/2024</v>
      </c>
      <c r="G1171" s="97" t="s">
        <v>777</v>
      </c>
      <c r="H1171" s="89" t="s">
        <v>778</v>
      </c>
      <c r="I1171" s="23">
        <v>100.727</v>
      </c>
      <c r="J1171" s="90">
        <f t="shared" si="157"/>
        <v>0.100727</v>
      </c>
      <c r="K1171" s="91">
        <v>0</v>
      </c>
      <c r="L1171" s="113" t="s">
        <v>785</v>
      </c>
      <c r="M1171" s="191">
        <v>45800</v>
      </c>
      <c r="N1171" s="114">
        <v>21</v>
      </c>
      <c r="O1171" s="160"/>
      <c r="P1171" s="92" t="str">
        <f t="shared" si="158"/>
        <v/>
      </c>
      <c r="Q1171" s="92">
        <v>2025</v>
      </c>
      <c r="R1171" s="93" t="str">
        <f t="shared" si="159"/>
        <v>Não</v>
      </c>
      <c r="S1171" s="94">
        <f t="shared" si="160"/>
        <v>0</v>
      </c>
      <c r="T1171" s="95">
        <f t="shared" si="161"/>
        <v>0</v>
      </c>
      <c r="U1171" s="96" t="s">
        <v>784</v>
      </c>
    </row>
    <row r="1172" spans="1:21" s="58" customFormat="1" ht="28.5" customHeight="1" x14ac:dyDescent="0.35">
      <c r="A1172" s="78" t="s">
        <v>557</v>
      </c>
      <c r="B1172" s="3" t="s">
        <v>83</v>
      </c>
      <c r="C1172" s="20">
        <v>2029625222</v>
      </c>
      <c r="D1172" s="49" t="s">
        <v>703</v>
      </c>
      <c r="E1172" s="22" t="s">
        <v>706</v>
      </c>
      <c r="F1172" s="2" t="str">
        <f t="shared" si="162"/>
        <v>P62-PPGM-CAM-2029625222-SS-504/2024</v>
      </c>
      <c r="G1172" s="98" t="s">
        <v>777</v>
      </c>
      <c r="H1172" s="80" t="s">
        <v>778</v>
      </c>
      <c r="I1172" s="23">
        <v>4764.9030000000002</v>
      </c>
      <c r="J1172" s="81">
        <f t="shared" si="157"/>
        <v>4.7649030000000003</v>
      </c>
      <c r="K1172" s="82">
        <v>0</v>
      </c>
      <c r="L1172" s="113" t="s">
        <v>785</v>
      </c>
      <c r="M1172" s="191">
        <v>45800</v>
      </c>
      <c r="N1172" s="114">
        <v>21</v>
      </c>
      <c r="O1172" s="15"/>
      <c r="P1172" s="83" t="str">
        <f t="shared" si="158"/>
        <v/>
      </c>
      <c r="Q1172" s="83">
        <v>2025</v>
      </c>
      <c r="R1172" s="39" t="str">
        <f t="shared" si="159"/>
        <v>Não</v>
      </c>
      <c r="S1172" s="84">
        <f t="shared" si="160"/>
        <v>0</v>
      </c>
      <c r="T1172" s="85">
        <f t="shared" si="161"/>
        <v>0</v>
      </c>
      <c r="U1172" s="86" t="s">
        <v>784</v>
      </c>
    </row>
    <row r="1173" spans="1:21" s="58" customFormat="1" ht="25.5" customHeight="1" x14ac:dyDescent="0.35">
      <c r="A1173" s="78" t="s">
        <v>557</v>
      </c>
      <c r="B1173" s="3" t="s">
        <v>83</v>
      </c>
      <c r="C1173" s="20">
        <v>2029625222</v>
      </c>
      <c r="D1173" s="49" t="s">
        <v>703</v>
      </c>
      <c r="E1173" s="22" t="s">
        <v>707</v>
      </c>
      <c r="F1173" s="87" t="str">
        <f t="shared" si="162"/>
        <v>P62-PPGM-CAM-2029625222-SS-504/2024</v>
      </c>
      <c r="G1173" s="97" t="s">
        <v>777</v>
      </c>
      <c r="H1173" s="89" t="s">
        <v>778</v>
      </c>
      <c r="I1173" s="23">
        <v>4439.47</v>
      </c>
      <c r="J1173" s="90">
        <f t="shared" si="157"/>
        <v>4.43947</v>
      </c>
      <c r="K1173" s="91">
        <v>0</v>
      </c>
      <c r="L1173" s="113" t="s">
        <v>785</v>
      </c>
      <c r="M1173" s="191">
        <v>45800</v>
      </c>
      <c r="N1173" s="114">
        <v>21</v>
      </c>
      <c r="O1173" s="210"/>
      <c r="P1173" s="92" t="str">
        <f t="shared" si="158"/>
        <v/>
      </c>
      <c r="Q1173" s="92">
        <v>2025</v>
      </c>
      <c r="R1173" s="93" t="str">
        <f t="shared" si="159"/>
        <v>Não</v>
      </c>
      <c r="S1173" s="94">
        <f t="shared" si="160"/>
        <v>0</v>
      </c>
      <c r="T1173" s="95">
        <f t="shared" si="161"/>
        <v>0</v>
      </c>
      <c r="U1173" s="96" t="s">
        <v>784</v>
      </c>
    </row>
    <row r="1174" spans="1:21" s="58" customFormat="1" ht="24" customHeight="1" x14ac:dyDescent="0.35">
      <c r="A1174" s="78" t="s">
        <v>557</v>
      </c>
      <c r="B1174" s="3" t="s">
        <v>83</v>
      </c>
      <c r="C1174" s="20">
        <v>2029625222</v>
      </c>
      <c r="D1174" s="49" t="s">
        <v>703</v>
      </c>
      <c r="E1174" s="22" t="s">
        <v>708</v>
      </c>
      <c r="F1174" s="2" t="str">
        <f t="shared" si="162"/>
        <v>P62-PPGM-CAM-2029625222-SS-504/2024</v>
      </c>
      <c r="G1174" s="98" t="s">
        <v>777</v>
      </c>
      <c r="H1174" s="80" t="s">
        <v>778</v>
      </c>
      <c r="I1174" s="23">
        <v>270.10000000000002</v>
      </c>
      <c r="J1174" s="81">
        <f t="shared" si="157"/>
        <v>0.27010000000000001</v>
      </c>
      <c r="K1174" s="82">
        <v>0</v>
      </c>
      <c r="L1174" s="113" t="s">
        <v>785</v>
      </c>
      <c r="M1174" s="191">
        <v>45800</v>
      </c>
      <c r="N1174" s="114">
        <v>21</v>
      </c>
      <c r="O1174" s="15"/>
      <c r="P1174" s="83" t="str">
        <f t="shared" si="158"/>
        <v/>
      </c>
      <c r="Q1174" s="83">
        <v>2025</v>
      </c>
      <c r="R1174" s="39" t="str">
        <f t="shared" si="159"/>
        <v>Não</v>
      </c>
      <c r="S1174" s="84">
        <f t="shared" si="160"/>
        <v>0</v>
      </c>
      <c r="T1174" s="85">
        <f t="shared" si="161"/>
        <v>0</v>
      </c>
      <c r="U1174" s="86" t="s">
        <v>784</v>
      </c>
    </row>
    <row r="1175" spans="1:21" s="58" customFormat="1" ht="31.5" customHeight="1" x14ac:dyDescent="0.35">
      <c r="A1175" s="78" t="s">
        <v>557</v>
      </c>
      <c r="B1175" s="3" t="s">
        <v>83</v>
      </c>
      <c r="C1175" s="20">
        <v>2029625222</v>
      </c>
      <c r="D1175" s="49" t="s">
        <v>703</v>
      </c>
      <c r="E1175" s="22" t="s">
        <v>712</v>
      </c>
      <c r="F1175" s="2" t="str">
        <f t="shared" si="162"/>
        <v>P62-PPGM-CAM-2029625222-SS-504/2024</v>
      </c>
      <c r="G1175" s="98" t="s">
        <v>777</v>
      </c>
      <c r="H1175" s="80" t="s">
        <v>778</v>
      </c>
      <c r="I1175" s="23">
        <v>5049.3419999999996</v>
      </c>
      <c r="J1175" s="81">
        <f t="shared" si="157"/>
        <v>5.0493419999999993</v>
      </c>
      <c r="K1175" s="82">
        <v>0</v>
      </c>
      <c r="L1175" s="113" t="s">
        <v>785</v>
      </c>
      <c r="M1175" s="191">
        <v>45800</v>
      </c>
      <c r="N1175" s="114">
        <v>21</v>
      </c>
      <c r="O1175" s="15"/>
      <c r="P1175" s="83" t="str">
        <f t="shared" si="158"/>
        <v/>
      </c>
      <c r="Q1175" s="83">
        <v>2025</v>
      </c>
      <c r="R1175" s="39" t="str">
        <f t="shared" si="159"/>
        <v>Não</v>
      </c>
      <c r="S1175" s="84">
        <f t="shared" si="160"/>
        <v>0</v>
      </c>
      <c r="T1175" s="85">
        <f t="shared" si="161"/>
        <v>0</v>
      </c>
      <c r="U1175" s="86" t="s">
        <v>784</v>
      </c>
    </row>
    <row r="1176" spans="1:21" s="58" customFormat="1" ht="39" customHeight="1" thickBot="1" x14ac:dyDescent="0.4">
      <c r="A1176" s="125" t="s">
        <v>557</v>
      </c>
      <c r="B1176" s="126" t="s">
        <v>569</v>
      </c>
      <c r="C1176" s="127">
        <v>2027784962</v>
      </c>
      <c r="D1176" s="128" t="s">
        <v>713</v>
      </c>
      <c r="E1176" s="129" t="s">
        <v>714</v>
      </c>
      <c r="F1176" s="130" t="str">
        <f t="shared" si="162"/>
        <v>P62-PPGM-PAR-2027784962-SS-504/2025</v>
      </c>
      <c r="G1176" s="131" t="s">
        <v>777</v>
      </c>
      <c r="H1176" s="132" t="s">
        <v>778</v>
      </c>
      <c r="I1176" s="193">
        <v>15.59</v>
      </c>
      <c r="J1176" s="134">
        <f t="shared" si="157"/>
        <v>1.559E-2</v>
      </c>
      <c r="K1176" s="135">
        <v>0</v>
      </c>
      <c r="L1176" s="135" t="s">
        <v>785</v>
      </c>
      <c r="M1176" s="206">
        <v>45800</v>
      </c>
      <c r="N1176" s="137">
        <v>21</v>
      </c>
      <c r="O1176" s="138"/>
      <c r="P1176" s="137" t="str">
        <f t="shared" si="158"/>
        <v/>
      </c>
      <c r="Q1176" s="137">
        <v>2025</v>
      </c>
      <c r="R1176" s="140" t="str">
        <f t="shared" si="159"/>
        <v>Não</v>
      </c>
      <c r="S1176" s="141">
        <f t="shared" si="160"/>
        <v>0</v>
      </c>
      <c r="T1176" s="142">
        <f t="shared" si="161"/>
        <v>0</v>
      </c>
      <c r="U1176" s="143" t="s">
        <v>784</v>
      </c>
    </row>
    <row r="1177" spans="1:21" s="58" customFormat="1" ht="29.25" customHeight="1" x14ac:dyDescent="0.35">
      <c r="A1177" s="59" t="s">
        <v>81</v>
      </c>
      <c r="B1177" s="60" t="s">
        <v>569</v>
      </c>
      <c r="C1177" s="146">
        <v>2028930624</v>
      </c>
      <c r="D1177" s="207" t="s">
        <v>84</v>
      </c>
      <c r="E1177" s="148"/>
      <c r="F1177" s="196" t="str">
        <f t="shared" si="162"/>
        <v>P31-PPGM-PAR-2028930624-SS-157/2025</v>
      </c>
      <c r="G1177" s="197" t="s">
        <v>771</v>
      </c>
      <c r="H1177" s="198" t="s">
        <v>772</v>
      </c>
      <c r="I1177" s="149">
        <v>77.938000000000002</v>
      </c>
      <c r="J1177" s="199">
        <f t="shared" si="157"/>
        <v>7.7938000000000007E-2</v>
      </c>
      <c r="K1177" s="200">
        <v>1</v>
      </c>
      <c r="L1177" s="200" t="s">
        <v>787</v>
      </c>
      <c r="M1177" s="201">
        <v>45793</v>
      </c>
      <c r="N1177" s="73">
        <v>20</v>
      </c>
      <c r="O1177" s="15"/>
      <c r="P1177" s="73" t="str">
        <f t="shared" si="158"/>
        <v/>
      </c>
      <c r="Q1177" s="73">
        <v>2025</v>
      </c>
      <c r="R1177" s="202" t="str">
        <f t="shared" si="159"/>
        <v>Não</v>
      </c>
      <c r="S1177" s="203">
        <f t="shared" si="160"/>
        <v>0</v>
      </c>
      <c r="T1177" s="204">
        <f t="shared" si="161"/>
        <v>0</v>
      </c>
      <c r="U1177" s="205" t="s">
        <v>786</v>
      </c>
    </row>
    <row r="1178" spans="1:21" s="58" customFormat="1" ht="30.75" customHeight="1" x14ac:dyDescent="0.35">
      <c r="A1178" s="78" t="s">
        <v>81</v>
      </c>
      <c r="B1178" s="3" t="s">
        <v>569</v>
      </c>
      <c r="C1178" s="20">
        <v>2028716876</v>
      </c>
      <c r="D1178" s="21" t="s">
        <v>193</v>
      </c>
      <c r="E1178" s="22"/>
      <c r="F1178" s="2" t="str">
        <f t="shared" si="162"/>
        <v>P31-PPGM-PAR-2028716876-SS-1584/2024</v>
      </c>
      <c r="G1178" s="152" t="s">
        <v>771</v>
      </c>
      <c r="H1178" s="80" t="s">
        <v>772</v>
      </c>
      <c r="I1178" s="23">
        <v>2</v>
      </c>
      <c r="J1178" s="81">
        <f t="shared" ref="J1178:J1241" si="163">I1178/1000</f>
        <v>2E-3</v>
      </c>
      <c r="K1178" s="82">
        <v>1</v>
      </c>
      <c r="L1178" s="113" t="s">
        <v>787</v>
      </c>
      <c r="M1178" s="191">
        <v>45793</v>
      </c>
      <c r="N1178" s="114">
        <v>20</v>
      </c>
      <c r="O1178" s="14"/>
      <c r="P1178" s="83" t="str">
        <f t="shared" ref="P1178:P1241" si="164">IF(O1178="","",WEEKNUM(O1178,21))</f>
        <v/>
      </c>
      <c r="Q1178" s="83">
        <v>2025</v>
      </c>
      <c r="R1178" s="39" t="str">
        <f t="shared" ref="R1178:R1241" si="165">IF(Q1178&lt;=O1178,"Sim","Não")</f>
        <v>Não</v>
      </c>
      <c r="S1178" s="84">
        <f t="shared" ref="S1178:S1241" si="166">IF(R1178="Não",0,J1178)</f>
        <v>0</v>
      </c>
      <c r="T1178" s="85">
        <f t="shared" ref="T1178:T1241" si="167">IF(R1178="Não",0,K1178)</f>
        <v>0</v>
      </c>
      <c r="U1178" s="86" t="s">
        <v>786</v>
      </c>
    </row>
    <row r="1179" spans="1:21" s="58" customFormat="1" ht="25.5" customHeight="1" x14ac:dyDescent="0.35">
      <c r="A1179" s="78" t="s">
        <v>557</v>
      </c>
      <c r="B1179" s="120" t="s">
        <v>569</v>
      </c>
      <c r="C1179" s="20">
        <v>2030096731</v>
      </c>
      <c r="D1179" s="49" t="s">
        <v>718</v>
      </c>
      <c r="E1179" s="22" t="s">
        <v>658</v>
      </c>
      <c r="F1179" s="109" t="str">
        <f t="shared" si="162"/>
        <v>P62-PPGM-PAR-2030096731-SS-465/2025</v>
      </c>
      <c r="G1179" s="188" t="s">
        <v>771</v>
      </c>
      <c r="H1179" s="111" t="s">
        <v>772</v>
      </c>
      <c r="I1179" s="23">
        <v>2.72</v>
      </c>
      <c r="J1179" s="112">
        <f t="shared" si="163"/>
        <v>2.7200000000000002E-3</v>
      </c>
      <c r="K1179" s="113">
        <v>1</v>
      </c>
      <c r="L1179" s="113" t="s">
        <v>787</v>
      </c>
      <c r="M1179" s="191">
        <v>45793</v>
      </c>
      <c r="N1179" s="114">
        <v>20</v>
      </c>
      <c r="O1179" s="14">
        <v>45763</v>
      </c>
      <c r="P1179" s="114">
        <f t="shared" si="164"/>
        <v>16</v>
      </c>
      <c r="Q1179" s="114">
        <v>2025</v>
      </c>
      <c r="R1179" s="115" t="str">
        <f t="shared" si="165"/>
        <v>Sim</v>
      </c>
      <c r="S1179" s="116">
        <f t="shared" si="166"/>
        <v>2.7200000000000002E-3</v>
      </c>
      <c r="T1179" s="117">
        <f t="shared" si="167"/>
        <v>1</v>
      </c>
      <c r="U1179" s="118"/>
    </row>
    <row r="1180" spans="1:21" s="58" customFormat="1" ht="32.25" customHeight="1" x14ac:dyDescent="0.35">
      <c r="A1180" s="3" t="s">
        <v>281</v>
      </c>
      <c r="B1180" s="3" t="s">
        <v>83</v>
      </c>
      <c r="C1180" s="20">
        <v>2029269549</v>
      </c>
      <c r="D1180" s="39" t="s">
        <v>299</v>
      </c>
      <c r="E1180" s="22" t="s">
        <v>300</v>
      </c>
      <c r="F1180" s="2" t="str">
        <f t="shared" si="162"/>
        <v>P54-PPGM-CAM-2029269549-SS-1851/2024</v>
      </c>
      <c r="G1180" s="79" t="s">
        <v>774</v>
      </c>
      <c r="H1180" s="80" t="s">
        <v>775</v>
      </c>
      <c r="I1180" s="23">
        <v>526.79999999999995</v>
      </c>
      <c r="J1180" s="81">
        <f t="shared" si="163"/>
        <v>0.52679999999999993</v>
      </c>
      <c r="K1180" s="82">
        <v>1</v>
      </c>
      <c r="L1180" s="113" t="s">
        <v>787</v>
      </c>
      <c r="M1180" s="191">
        <v>45793</v>
      </c>
      <c r="N1180" s="114">
        <v>20</v>
      </c>
      <c r="O1180" s="15">
        <v>45774</v>
      </c>
      <c r="P1180" s="83">
        <f t="shared" si="164"/>
        <v>17</v>
      </c>
      <c r="Q1180" s="83">
        <v>2025</v>
      </c>
      <c r="R1180" s="39" t="str">
        <f t="shared" si="165"/>
        <v>Sim</v>
      </c>
      <c r="S1180" s="84">
        <f t="shared" si="166"/>
        <v>0.52679999999999993</v>
      </c>
      <c r="T1180" s="85">
        <f t="shared" si="167"/>
        <v>1</v>
      </c>
      <c r="U1180" s="86"/>
    </row>
    <row r="1181" spans="1:21" s="58" customFormat="1" ht="29.25" customHeight="1" x14ac:dyDescent="0.35">
      <c r="A1181" s="3" t="s">
        <v>534</v>
      </c>
      <c r="B1181" s="155" t="s">
        <v>83</v>
      </c>
      <c r="C1181" s="20" t="s">
        <v>542</v>
      </c>
      <c r="D1181" s="39" t="s">
        <v>543</v>
      </c>
      <c r="E1181" s="21" t="s">
        <v>544</v>
      </c>
      <c r="F1181" s="87" t="str">
        <f t="shared" si="162"/>
        <v>PRA1-PPGM-CAM-2026292899-SS-1517/2024</v>
      </c>
      <c r="G1181" s="88" t="s">
        <v>774</v>
      </c>
      <c r="H1181" s="89" t="s">
        <v>775</v>
      </c>
      <c r="I1181" s="23">
        <v>445.64400000000001</v>
      </c>
      <c r="J1181" s="90">
        <f t="shared" si="163"/>
        <v>0.44564399999999998</v>
      </c>
      <c r="K1181" s="91">
        <v>1</v>
      </c>
      <c r="L1181" s="113" t="s">
        <v>787</v>
      </c>
      <c r="M1181" s="191">
        <v>45793</v>
      </c>
      <c r="N1181" s="114">
        <v>20</v>
      </c>
      <c r="O1181" s="15">
        <v>45776</v>
      </c>
      <c r="P1181" s="92">
        <f t="shared" si="164"/>
        <v>18</v>
      </c>
      <c r="Q1181" s="92">
        <v>2025</v>
      </c>
      <c r="R1181" s="93" t="str">
        <f t="shared" si="165"/>
        <v>Sim</v>
      </c>
      <c r="S1181" s="94">
        <f t="shared" si="166"/>
        <v>0.44564399999999998</v>
      </c>
      <c r="T1181" s="95">
        <f t="shared" si="167"/>
        <v>1</v>
      </c>
      <c r="U1181" s="96"/>
    </row>
    <row r="1182" spans="1:21" s="58" customFormat="1" ht="32.25" customHeight="1" x14ac:dyDescent="0.35">
      <c r="A1182" s="3" t="s">
        <v>534</v>
      </c>
      <c r="B1182" s="3" t="s">
        <v>83</v>
      </c>
      <c r="C1182" s="20" t="s">
        <v>542</v>
      </c>
      <c r="D1182" s="39" t="s">
        <v>543</v>
      </c>
      <c r="E1182" s="21" t="s">
        <v>549</v>
      </c>
      <c r="F1182" s="2" t="str">
        <f t="shared" si="162"/>
        <v>PRA1-PPGM-CAM-2026292899-SS-1517/2024</v>
      </c>
      <c r="G1182" s="79" t="s">
        <v>774</v>
      </c>
      <c r="H1182" s="80" t="s">
        <v>775</v>
      </c>
      <c r="I1182" s="23">
        <v>36.055999999999997</v>
      </c>
      <c r="J1182" s="81">
        <f t="shared" si="163"/>
        <v>3.6055999999999998E-2</v>
      </c>
      <c r="K1182" s="82">
        <v>1</v>
      </c>
      <c r="L1182" s="113" t="s">
        <v>787</v>
      </c>
      <c r="M1182" s="191">
        <v>45793</v>
      </c>
      <c r="N1182" s="114">
        <v>20</v>
      </c>
      <c r="O1182" s="15">
        <v>45776</v>
      </c>
      <c r="P1182" s="83">
        <f t="shared" si="164"/>
        <v>18</v>
      </c>
      <c r="Q1182" s="83">
        <v>2025</v>
      </c>
      <c r="R1182" s="39" t="str">
        <f t="shared" si="165"/>
        <v>Sim</v>
      </c>
      <c r="S1182" s="84">
        <f t="shared" si="166"/>
        <v>3.6055999999999998E-2</v>
      </c>
      <c r="T1182" s="85">
        <f t="shared" si="167"/>
        <v>1</v>
      </c>
      <c r="U1182" s="86"/>
    </row>
    <row r="1183" spans="1:21" s="58" customFormat="1" ht="32.25" customHeight="1" x14ac:dyDescent="0.35">
      <c r="A1183" s="3" t="s">
        <v>557</v>
      </c>
      <c r="B1183" s="155" t="s">
        <v>83</v>
      </c>
      <c r="C1183" s="20">
        <v>2027715567</v>
      </c>
      <c r="D1183" s="49" t="s">
        <v>654</v>
      </c>
      <c r="E1183" s="22" t="s">
        <v>655</v>
      </c>
      <c r="F1183" s="87" t="str">
        <f t="shared" si="162"/>
        <v>P62-PPGM-CAM-2027715567-SS-333/2025</v>
      </c>
      <c r="G1183" s="88" t="s">
        <v>774</v>
      </c>
      <c r="H1183" s="89" t="s">
        <v>775</v>
      </c>
      <c r="I1183" s="23">
        <v>17.34</v>
      </c>
      <c r="J1183" s="90">
        <f t="shared" si="163"/>
        <v>1.7340000000000001E-2</v>
      </c>
      <c r="K1183" s="91">
        <v>1</v>
      </c>
      <c r="L1183" s="113" t="s">
        <v>787</v>
      </c>
      <c r="M1183" s="191">
        <v>45793</v>
      </c>
      <c r="N1183" s="114">
        <v>20</v>
      </c>
      <c r="O1183" s="15">
        <v>45777</v>
      </c>
      <c r="P1183" s="92">
        <f t="shared" si="164"/>
        <v>18</v>
      </c>
      <c r="Q1183" s="92">
        <v>2025</v>
      </c>
      <c r="R1183" s="93" t="str">
        <f t="shared" si="165"/>
        <v>Sim</v>
      </c>
      <c r="S1183" s="94">
        <f t="shared" si="166"/>
        <v>1.7340000000000001E-2</v>
      </c>
      <c r="T1183" s="95">
        <f t="shared" si="167"/>
        <v>1</v>
      </c>
      <c r="U1183" s="96"/>
    </row>
    <row r="1184" spans="1:21" s="58" customFormat="1" ht="28.5" customHeight="1" x14ac:dyDescent="0.35">
      <c r="A1184" s="3" t="s">
        <v>557</v>
      </c>
      <c r="B1184" s="3" t="s">
        <v>83</v>
      </c>
      <c r="C1184" s="20">
        <v>2029625222</v>
      </c>
      <c r="D1184" s="49" t="s">
        <v>703</v>
      </c>
      <c r="E1184" s="22" t="s">
        <v>704</v>
      </c>
      <c r="F1184" s="2" t="str">
        <f t="shared" si="162"/>
        <v>P62-PPGM-CAM-2029625222-SS-504/2024</v>
      </c>
      <c r="G1184" s="79" t="s">
        <v>774</v>
      </c>
      <c r="H1184" s="80" t="s">
        <v>775</v>
      </c>
      <c r="I1184" s="23">
        <v>100.727</v>
      </c>
      <c r="J1184" s="81">
        <f t="shared" si="163"/>
        <v>0.100727</v>
      </c>
      <c r="K1184" s="82">
        <v>1</v>
      </c>
      <c r="L1184" s="113" t="s">
        <v>787</v>
      </c>
      <c r="M1184" s="191">
        <v>45793</v>
      </c>
      <c r="N1184" s="114">
        <v>20</v>
      </c>
      <c r="O1184" s="15">
        <v>45777</v>
      </c>
      <c r="P1184" s="83">
        <f t="shared" si="164"/>
        <v>18</v>
      </c>
      <c r="Q1184" s="83">
        <v>2025</v>
      </c>
      <c r="R1184" s="39" t="str">
        <f t="shared" si="165"/>
        <v>Sim</v>
      </c>
      <c r="S1184" s="84">
        <f t="shared" si="166"/>
        <v>0.100727</v>
      </c>
      <c r="T1184" s="85">
        <f t="shared" si="167"/>
        <v>1</v>
      </c>
      <c r="U1184" s="86"/>
    </row>
    <row r="1185" spans="1:21" s="58" customFormat="1" ht="25.5" customHeight="1" x14ac:dyDescent="0.35">
      <c r="A1185" s="3" t="s">
        <v>281</v>
      </c>
      <c r="B1185" s="155" t="s">
        <v>83</v>
      </c>
      <c r="C1185" s="20">
        <v>2029269548</v>
      </c>
      <c r="D1185" s="39" t="s">
        <v>294</v>
      </c>
      <c r="E1185" s="22" t="s">
        <v>297</v>
      </c>
      <c r="F1185" s="87" t="str">
        <f t="shared" si="162"/>
        <v>P54-PPGM-CAM-2029269548-SS-61/2025</v>
      </c>
      <c r="G1185" s="97" t="s">
        <v>777</v>
      </c>
      <c r="H1185" s="89" t="s">
        <v>778</v>
      </c>
      <c r="I1185" s="40">
        <v>547.4</v>
      </c>
      <c r="J1185" s="90">
        <f t="shared" si="163"/>
        <v>0.5474</v>
      </c>
      <c r="K1185" s="91">
        <v>0</v>
      </c>
      <c r="L1185" s="113" t="s">
        <v>787</v>
      </c>
      <c r="M1185" s="191">
        <v>45793</v>
      </c>
      <c r="N1185" s="114">
        <v>20</v>
      </c>
      <c r="O1185" s="160"/>
      <c r="P1185" s="92" t="str">
        <f t="shared" si="164"/>
        <v/>
      </c>
      <c r="Q1185" s="92">
        <v>2025</v>
      </c>
      <c r="R1185" s="93" t="str">
        <f t="shared" si="165"/>
        <v>Não</v>
      </c>
      <c r="S1185" s="94">
        <f t="shared" si="166"/>
        <v>0</v>
      </c>
      <c r="T1185" s="95">
        <f t="shared" si="167"/>
        <v>0</v>
      </c>
      <c r="U1185" s="96" t="s">
        <v>784</v>
      </c>
    </row>
    <row r="1186" spans="1:21" s="58" customFormat="1" ht="26.25" customHeight="1" x14ac:dyDescent="0.35">
      <c r="A1186" s="3" t="s">
        <v>281</v>
      </c>
      <c r="B1186" s="3" t="s">
        <v>83</v>
      </c>
      <c r="C1186" s="20">
        <v>2029277489</v>
      </c>
      <c r="D1186" s="39" t="s">
        <v>302</v>
      </c>
      <c r="E1186" s="22" t="s">
        <v>303</v>
      </c>
      <c r="F1186" s="2" t="str">
        <f t="shared" si="162"/>
        <v>P54-PPGM-CAM-2029277489-SS-1382/2024</v>
      </c>
      <c r="G1186" s="98" t="s">
        <v>777</v>
      </c>
      <c r="H1186" s="80" t="s">
        <v>778</v>
      </c>
      <c r="I1186" s="41">
        <v>510</v>
      </c>
      <c r="J1186" s="81">
        <f t="shared" si="163"/>
        <v>0.51</v>
      </c>
      <c r="K1186" s="82">
        <v>0</v>
      </c>
      <c r="L1186" s="113" t="s">
        <v>787</v>
      </c>
      <c r="M1186" s="191">
        <v>45793</v>
      </c>
      <c r="N1186" s="114">
        <v>20</v>
      </c>
      <c r="O1186" s="15"/>
      <c r="P1186" s="83" t="str">
        <f t="shared" si="164"/>
        <v/>
      </c>
      <c r="Q1186" s="83">
        <v>2025</v>
      </c>
      <c r="R1186" s="39" t="str">
        <f t="shared" si="165"/>
        <v>Não</v>
      </c>
      <c r="S1186" s="84">
        <f t="shared" si="166"/>
        <v>0</v>
      </c>
      <c r="T1186" s="85">
        <f t="shared" si="167"/>
        <v>0</v>
      </c>
      <c r="U1186" s="86" t="s">
        <v>784</v>
      </c>
    </row>
    <row r="1187" spans="1:21" s="58" customFormat="1" ht="23.25" customHeight="1" x14ac:dyDescent="0.35">
      <c r="A1187" s="3" t="s">
        <v>281</v>
      </c>
      <c r="B1187" s="155" t="s">
        <v>83</v>
      </c>
      <c r="C1187" s="20">
        <v>2029258082</v>
      </c>
      <c r="D1187" s="39" t="s">
        <v>305</v>
      </c>
      <c r="E1187" s="42"/>
      <c r="F1187" s="87" t="str">
        <f t="shared" si="162"/>
        <v>P54-PPGM-CAM-2029258082-SS-1639/2024</v>
      </c>
      <c r="G1187" s="97" t="s">
        <v>777</v>
      </c>
      <c r="H1187" s="89" t="s">
        <v>778</v>
      </c>
      <c r="I1187" s="23">
        <v>133.4</v>
      </c>
      <c r="J1187" s="90">
        <f t="shared" si="163"/>
        <v>0.13340000000000002</v>
      </c>
      <c r="K1187" s="91">
        <v>0</v>
      </c>
      <c r="L1187" s="113" t="s">
        <v>787</v>
      </c>
      <c r="M1187" s="191">
        <v>45793</v>
      </c>
      <c r="N1187" s="114">
        <v>20</v>
      </c>
      <c r="O1187" s="160"/>
      <c r="P1187" s="92" t="str">
        <f t="shared" si="164"/>
        <v/>
      </c>
      <c r="Q1187" s="92">
        <v>2025</v>
      </c>
      <c r="R1187" s="93" t="str">
        <f t="shared" si="165"/>
        <v>Não</v>
      </c>
      <c r="S1187" s="94">
        <f t="shared" si="166"/>
        <v>0</v>
      </c>
      <c r="T1187" s="95">
        <f t="shared" si="167"/>
        <v>0</v>
      </c>
      <c r="U1187" s="96" t="s">
        <v>784</v>
      </c>
    </row>
    <row r="1188" spans="1:21" s="58" customFormat="1" ht="39" customHeight="1" x14ac:dyDescent="0.35">
      <c r="A1188" s="3" t="s">
        <v>281</v>
      </c>
      <c r="B1188" s="3" t="s">
        <v>83</v>
      </c>
      <c r="C1188" s="20">
        <v>2029277489</v>
      </c>
      <c r="D1188" s="39" t="s">
        <v>302</v>
      </c>
      <c r="E1188" s="22" t="s">
        <v>308</v>
      </c>
      <c r="F1188" s="2" t="str">
        <f t="shared" si="162"/>
        <v>P54-PPGM-CAM-2029277489-SS-1382/2024</v>
      </c>
      <c r="G1188" s="98" t="s">
        <v>777</v>
      </c>
      <c r="H1188" s="80" t="s">
        <v>778</v>
      </c>
      <c r="I1188" s="23">
        <v>1672.7860000000001</v>
      </c>
      <c r="J1188" s="81">
        <f t="shared" si="163"/>
        <v>1.6727860000000001</v>
      </c>
      <c r="K1188" s="82">
        <v>0</v>
      </c>
      <c r="L1188" s="113" t="s">
        <v>787</v>
      </c>
      <c r="M1188" s="191">
        <v>45793</v>
      </c>
      <c r="N1188" s="114">
        <v>20</v>
      </c>
      <c r="O1188" s="15"/>
      <c r="P1188" s="83" t="str">
        <f t="shared" si="164"/>
        <v/>
      </c>
      <c r="Q1188" s="83">
        <v>2025</v>
      </c>
      <c r="R1188" s="39" t="str">
        <f t="shared" si="165"/>
        <v>Não</v>
      </c>
      <c r="S1188" s="84">
        <f t="shared" si="166"/>
        <v>0</v>
      </c>
      <c r="T1188" s="85">
        <f t="shared" si="167"/>
        <v>0</v>
      </c>
      <c r="U1188" s="86" t="s">
        <v>784</v>
      </c>
    </row>
    <row r="1189" spans="1:21" s="58" customFormat="1" ht="39" customHeight="1" x14ac:dyDescent="0.35">
      <c r="A1189" s="3" t="s">
        <v>557</v>
      </c>
      <c r="B1189" s="155" t="s">
        <v>83</v>
      </c>
      <c r="C1189" s="20">
        <v>2028215100</v>
      </c>
      <c r="D1189" s="49" t="s">
        <v>646</v>
      </c>
      <c r="E1189" s="22" t="s">
        <v>647</v>
      </c>
      <c r="F1189" s="87" t="str">
        <f t="shared" si="162"/>
        <v>P62-PPGM-CAM-2028215100-SS-330/2025</v>
      </c>
      <c r="G1189" s="97" t="s">
        <v>777</v>
      </c>
      <c r="H1189" s="89" t="s">
        <v>778</v>
      </c>
      <c r="I1189" s="23">
        <v>59.287999999999997</v>
      </c>
      <c r="J1189" s="90">
        <f t="shared" si="163"/>
        <v>5.9287999999999993E-2</v>
      </c>
      <c r="K1189" s="91">
        <v>0</v>
      </c>
      <c r="L1189" s="113" t="s">
        <v>787</v>
      </c>
      <c r="M1189" s="191">
        <v>45793</v>
      </c>
      <c r="N1189" s="114">
        <v>20</v>
      </c>
      <c r="O1189" s="210"/>
      <c r="P1189" s="92" t="str">
        <f t="shared" si="164"/>
        <v/>
      </c>
      <c r="Q1189" s="92">
        <v>2025</v>
      </c>
      <c r="R1189" s="93" t="str">
        <f t="shared" si="165"/>
        <v>Não</v>
      </c>
      <c r="S1189" s="94">
        <f t="shared" si="166"/>
        <v>0</v>
      </c>
      <c r="T1189" s="95">
        <f t="shared" si="167"/>
        <v>0</v>
      </c>
      <c r="U1189" s="96" t="s">
        <v>784</v>
      </c>
    </row>
    <row r="1190" spans="1:21" s="58" customFormat="1" ht="39" customHeight="1" x14ac:dyDescent="0.35">
      <c r="A1190" s="3" t="s">
        <v>557</v>
      </c>
      <c r="B1190" s="3" t="s">
        <v>83</v>
      </c>
      <c r="C1190" s="20">
        <v>2027715566</v>
      </c>
      <c r="D1190" s="49" t="s">
        <v>648</v>
      </c>
      <c r="E1190" s="22" t="s">
        <v>649</v>
      </c>
      <c r="F1190" s="2" t="str">
        <f t="shared" si="162"/>
        <v>P62-PPGM-CAM-2027715566-SS-331/2025</v>
      </c>
      <c r="G1190" s="98" t="s">
        <v>777</v>
      </c>
      <c r="H1190" s="80" t="s">
        <v>778</v>
      </c>
      <c r="I1190" s="23">
        <v>400.15</v>
      </c>
      <c r="J1190" s="81">
        <f t="shared" si="163"/>
        <v>0.40014999999999995</v>
      </c>
      <c r="K1190" s="82">
        <v>0</v>
      </c>
      <c r="L1190" s="113" t="s">
        <v>787</v>
      </c>
      <c r="M1190" s="191">
        <v>45793</v>
      </c>
      <c r="N1190" s="114">
        <v>20</v>
      </c>
      <c r="O1190" s="15"/>
      <c r="P1190" s="83" t="str">
        <f t="shared" si="164"/>
        <v/>
      </c>
      <c r="Q1190" s="83">
        <v>2025</v>
      </c>
      <c r="R1190" s="39" t="str">
        <f t="shared" si="165"/>
        <v>Não</v>
      </c>
      <c r="S1190" s="84">
        <f t="shared" si="166"/>
        <v>0</v>
      </c>
      <c r="T1190" s="85">
        <f t="shared" si="167"/>
        <v>0</v>
      </c>
      <c r="U1190" s="86" t="s">
        <v>784</v>
      </c>
    </row>
    <row r="1191" spans="1:21" s="58" customFormat="1" ht="39" customHeight="1" x14ac:dyDescent="0.35">
      <c r="A1191" s="3" t="s">
        <v>557</v>
      </c>
      <c r="B1191" s="3" t="s">
        <v>83</v>
      </c>
      <c r="C1191" s="20">
        <v>2027658254</v>
      </c>
      <c r="D1191" s="49" t="s">
        <v>650</v>
      </c>
      <c r="E1191" s="22" t="s">
        <v>651</v>
      </c>
      <c r="F1191" s="2" t="str">
        <f t="shared" si="162"/>
        <v>P62-PPGM-CAM-2027658254-SS-332/2025</v>
      </c>
      <c r="G1191" s="98" t="s">
        <v>777</v>
      </c>
      <c r="H1191" s="80" t="s">
        <v>778</v>
      </c>
      <c r="I1191" s="23">
        <v>57.6</v>
      </c>
      <c r="J1191" s="81">
        <f t="shared" si="163"/>
        <v>5.7599999999999998E-2</v>
      </c>
      <c r="K1191" s="82">
        <v>0</v>
      </c>
      <c r="L1191" s="113" t="s">
        <v>787</v>
      </c>
      <c r="M1191" s="191">
        <v>45793</v>
      </c>
      <c r="N1191" s="114">
        <v>20</v>
      </c>
      <c r="O1191" s="15"/>
      <c r="P1191" s="83" t="str">
        <f t="shared" si="164"/>
        <v/>
      </c>
      <c r="Q1191" s="83">
        <v>2025</v>
      </c>
      <c r="R1191" s="39" t="str">
        <f t="shared" si="165"/>
        <v>Não</v>
      </c>
      <c r="S1191" s="84">
        <f t="shared" si="166"/>
        <v>0</v>
      </c>
      <c r="T1191" s="85">
        <f t="shared" si="167"/>
        <v>0</v>
      </c>
      <c r="U1191" s="86" t="s">
        <v>784</v>
      </c>
    </row>
    <row r="1192" spans="1:21" s="58" customFormat="1" ht="39" customHeight="1" thickBot="1" x14ac:dyDescent="0.4">
      <c r="A1192" s="3" t="s">
        <v>557</v>
      </c>
      <c r="B1192" s="181" t="s">
        <v>83</v>
      </c>
      <c r="C1192" s="20">
        <v>2027658254</v>
      </c>
      <c r="D1192" s="49" t="s">
        <v>650</v>
      </c>
      <c r="E1192" s="22"/>
      <c r="F1192" s="130" t="str">
        <f t="shared" ref="F1192:F1255" si="168">CONCATENATE(A1192,"-",B1192,"-",C1192,"-",D1192)</f>
        <v>P62-PPGM-CAM-2027658254-SS-332/2025</v>
      </c>
      <c r="G1192" s="131" t="s">
        <v>777</v>
      </c>
      <c r="H1192" s="132" t="s">
        <v>778</v>
      </c>
      <c r="I1192" s="23">
        <v>271.79999999999995</v>
      </c>
      <c r="J1192" s="134">
        <f t="shared" si="163"/>
        <v>0.27179999999999993</v>
      </c>
      <c r="K1192" s="135">
        <v>0</v>
      </c>
      <c r="L1192" s="135" t="s">
        <v>787</v>
      </c>
      <c r="M1192" s="206">
        <v>45793</v>
      </c>
      <c r="N1192" s="137">
        <v>20</v>
      </c>
      <c r="O1192" s="138"/>
      <c r="P1192" s="137" t="str">
        <f t="shared" si="164"/>
        <v/>
      </c>
      <c r="Q1192" s="137">
        <v>2025</v>
      </c>
      <c r="R1192" s="140" t="str">
        <f t="shared" si="165"/>
        <v>Não</v>
      </c>
      <c r="S1192" s="141">
        <f t="shared" si="166"/>
        <v>0</v>
      </c>
      <c r="T1192" s="142">
        <f t="shared" si="167"/>
        <v>0</v>
      </c>
      <c r="U1192" s="143" t="s">
        <v>784</v>
      </c>
    </row>
    <row r="1193" spans="1:21" s="58" customFormat="1" ht="39" customHeight="1" x14ac:dyDescent="0.35">
      <c r="A1193" s="3" t="s">
        <v>81</v>
      </c>
      <c r="B1193" s="120" t="s">
        <v>569</v>
      </c>
      <c r="C1193" s="20">
        <v>2028901551</v>
      </c>
      <c r="D1193" s="21" t="s">
        <v>256</v>
      </c>
      <c r="E1193" s="22"/>
      <c r="F1193" s="109" t="str">
        <f t="shared" si="168"/>
        <v>P31-PPGM-PAR-2028901551-SS-660/2025</v>
      </c>
      <c r="G1193" s="188" t="s">
        <v>771</v>
      </c>
      <c r="H1193" s="111" t="s">
        <v>772</v>
      </c>
      <c r="I1193" s="23">
        <v>135.28</v>
      </c>
      <c r="J1193" s="112">
        <f t="shared" si="163"/>
        <v>0.13528000000000001</v>
      </c>
      <c r="K1193" s="113">
        <v>1</v>
      </c>
      <c r="L1193" s="113" t="s">
        <v>788</v>
      </c>
      <c r="M1193" s="191">
        <v>45787</v>
      </c>
      <c r="N1193" s="114">
        <v>19</v>
      </c>
      <c r="O1193" s="190"/>
      <c r="P1193" s="114" t="str">
        <f t="shared" si="164"/>
        <v/>
      </c>
      <c r="Q1193" s="114">
        <v>2025</v>
      </c>
      <c r="R1193" s="115" t="str">
        <f t="shared" si="165"/>
        <v>Não</v>
      </c>
      <c r="S1193" s="116">
        <f t="shared" si="166"/>
        <v>0</v>
      </c>
      <c r="T1193" s="117">
        <f t="shared" si="167"/>
        <v>0</v>
      </c>
      <c r="U1193" s="118" t="s">
        <v>786</v>
      </c>
    </row>
    <row r="1194" spans="1:21" s="58" customFormat="1" ht="39" customHeight="1" x14ac:dyDescent="0.35">
      <c r="A1194" s="3" t="s">
        <v>81</v>
      </c>
      <c r="B1194" s="3" t="s">
        <v>569</v>
      </c>
      <c r="C1194" s="20">
        <v>2027809526</v>
      </c>
      <c r="D1194" s="21" t="s">
        <v>274</v>
      </c>
      <c r="E1194" s="22"/>
      <c r="F1194" s="2" t="str">
        <f t="shared" si="168"/>
        <v>P31-PPGM-PAR-2027809526-SS-704/2025</v>
      </c>
      <c r="G1194" s="152" t="s">
        <v>771</v>
      </c>
      <c r="H1194" s="80" t="s">
        <v>772</v>
      </c>
      <c r="I1194" s="23">
        <v>142.07</v>
      </c>
      <c r="J1194" s="81">
        <f t="shared" si="163"/>
        <v>0.14207</v>
      </c>
      <c r="K1194" s="82">
        <v>1</v>
      </c>
      <c r="L1194" s="113" t="s">
        <v>788</v>
      </c>
      <c r="M1194" s="191">
        <v>45787</v>
      </c>
      <c r="N1194" s="114">
        <v>19</v>
      </c>
      <c r="O1194" s="15"/>
      <c r="P1194" s="83" t="str">
        <f t="shared" si="164"/>
        <v/>
      </c>
      <c r="Q1194" s="83">
        <v>2025</v>
      </c>
      <c r="R1194" s="39" t="str">
        <f t="shared" si="165"/>
        <v>Não</v>
      </c>
      <c r="S1194" s="84">
        <f t="shared" si="166"/>
        <v>0</v>
      </c>
      <c r="T1194" s="85">
        <f t="shared" si="167"/>
        <v>0</v>
      </c>
      <c r="U1194" s="86" t="s">
        <v>786</v>
      </c>
    </row>
    <row r="1195" spans="1:21" s="58" customFormat="1" ht="39" customHeight="1" x14ac:dyDescent="0.35">
      <c r="A1195" s="3" t="s">
        <v>281</v>
      </c>
      <c r="B1195" s="3" t="s">
        <v>569</v>
      </c>
      <c r="C1195" s="20">
        <v>2029269555</v>
      </c>
      <c r="D1195" s="22" t="s">
        <v>387</v>
      </c>
      <c r="E1195" s="43"/>
      <c r="F1195" s="2" t="str">
        <f t="shared" si="168"/>
        <v>P54-PPGM-PAR-2029269555-SS-1362/2024</v>
      </c>
      <c r="G1195" s="152" t="s">
        <v>771</v>
      </c>
      <c r="H1195" s="80" t="s">
        <v>772</v>
      </c>
      <c r="I1195" s="23">
        <v>5054.915</v>
      </c>
      <c r="J1195" s="81">
        <f t="shared" si="163"/>
        <v>5.0549150000000003</v>
      </c>
      <c r="K1195" s="82">
        <v>1</v>
      </c>
      <c r="L1195" s="113" t="s">
        <v>788</v>
      </c>
      <c r="M1195" s="191">
        <v>45787</v>
      </c>
      <c r="N1195" s="114">
        <v>19</v>
      </c>
      <c r="O1195" s="15">
        <v>45743</v>
      </c>
      <c r="P1195" s="83">
        <f t="shared" si="164"/>
        <v>13</v>
      </c>
      <c r="Q1195" s="83">
        <v>2025</v>
      </c>
      <c r="R1195" s="39" t="str">
        <f t="shared" si="165"/>
        <v>Sim</v>
      </c>
      <c r="S1195" s="84">
        <f t="shared" si="166"/>
        <v>5.0549150000000003</v>
      </c>
      <c r="T1195" s="85">
        <f t="shared" si="167"/>
        <v>1</v>
      </c>
      <c r="U1195" s="86"/>
    </row>
    <row r="1196" spans="1:21" s="58" customFormat="1" ht="39" customHeight="1" x14ac:dyDescent="0.35">
      <c r="A1196" s="3" t="s">
        <v>557</v>
      </c>
      <c r="B1196" s="120" t="s">
        <v>569</v>
      </c>
      <c r="C1196" s="20">
        <v>2027658255</v>
      </c>
      <c r="D1196" s="49" t="s">
        <v>727</v>
      </c>
      <c r="E1196" s="22" t="s">
        <v>728</v>
      </c>
      <c r="F1196" s="109" t="str">
        <f t="shared" si="168"/>
        <v>P62-PPGM-PAR-2027658255-SS-595/2025</v>
      </c>
      <c r="G1196" s="188" t="s">
        <v>771</v>
      </c>
      <c r="H1196" s="111" t="s">
        <v>772</v>
      </c>
      <c r="I1196" s="23">
        <v>22.52</v>
      </c>
      <c r="J1196" s="112">
        <f t="shared" si="163"/>
        <v>2.2519999999999998E-2</v>
      </c>
      <c r="K1196" s="113">
        <v>1</v>
      </c>
      <c r="L1196" s="113" t="s">
        <v>788</v>
      </c>
      <c r="M1196" s="191">
        <v>45787</v>
      </c>
      <c r="N1196" s="114">
        <v>19</v>
      </c>
      <c r="O1196" s="190">
        <v>45777</v>
      </c>
      <c r="P1196" s="114">
        <f t="shared" si="164"/>
        <v>18</v>
      </c>
      <c r="Q1196" s="114">
        <v>2025</v>
      </c>
      <c r="R1196" s="115" t="str">
        <f t="shared" si="165"/>
        <v>Sim</v>
      </c>
      <c r="S1196" s="116">
        <f t="shared" si="166"/>
        <v>2.2519999999999998E-2</v>
      </c>
      <c r="T1196" s="117">
        <f t="shared" si="167"/>
        <v>1</v>
      </c>
      <c r="U1196" s="118"/>
    </row>
    <row r="1197" spans="1:21" s="58" customFormat="1" ht="39" customHeight="1" x14ac:dyDescent="0.35">
      <c r="A1197" s="3" t="s">
        <v>281</v>
      </c>
      <c r="B1197" s="3" t="s">
        <v>569</v>
      </c>
      <c r="C1197" s="20" t="s">
        <v>745</v>
      </c>
      <c r="D1197" s="39" t="s">
        <v>746</v>
      </c>
      <c r="E1197" s="22"/>
      <c r="F1197" s="2" t="str">
        <f t="shared" si="168"/>
        <v>P54-PPGM-PAR-2023002760-SS-0591/2025</v>
      </c>
      <c r="G1197" s="152" t="s">
        <v>771</v>
      </c>
      <c r="H1197" s="80" t="s">
        <v>772</v>
      </c>
      <c r="I1197" s="23">
        <v>24.8</v>
      </c>
      <c r="J1197" s="81">
        <f t="shared" si="163"/>
        <v>2.4799999999999999E-2</v>
      </c>
      <c r="K1197" s="82">
        <v>1</v>
      </c>
      <c r="L1197" s="113" t="s">
        <v>788</v>
      </c>
      <c r="M1197" s="191">
        <v>45787</v>
      </c>
      <c r="N1197" s="114">
        <v>19</v>
      </c>
      <c r="O1197" s="15"/>
      <c r="P1197" s="83" t="str">
        <f t="shared" si="164"/>
        <v/>
      </c>
      <c r="Q1197" s="83">
        <v>2025</v>
      </c>
      <c r="R1197" s="39" t="str">
        <f t="shared" si="165"/>
        <v>Não</v>
      </c>
      <c r="S1197" s="84">
        <f t="shared" si="166"/>
        <v>0</v>
      </c>
      <c r="T1197" s="85">
        <f t="shared" si="167"/>
        <v>0</v>
      </c>
      <c r="U1197" s="86" t="s">
        <v>786</v>
      </c>
    </row>
    <row r="1198" spans="1:21" s="58" customFormat="1" ht="39" customHeight="1" x14ac:dyDescent="0.35">
      <c r="A1198" s="3" t="s">
        <v>281</v>
      </c>
      <c r="B1198" s="3" t="s">
        <v>569</v>
      </c>
      <c r="C1198" s="20" t="s">
        <v>747</v>
      </c>
      <c r="D1198" s="39" t="s">
        <v>748</v>
      </c>
      <c r="E1198" s="22"/>
      <c r="F1198" s="2" t="str">
        <f t="shared" si="168"/>
        <v>P54-PPGM-PAR-2023002778-SS-0597/2025</v>
      </c>
      <c r="G1198" s="152" t="s">
        <v>771</v>
      </c>
      <c r="H1198" s="80" t="s">
        <v>772</v>
      </c>
      <c r="I1198" s="23">
        <v>215.2</v>
      </c>
      <c r="J1198" s="81">
        <f t="shared" si="163"/>
        <v>0.2152</v>
      </c>
      <c r="K1198" s="82">
        <v>1</v>
      </c>
      <c r="L1198" s="113" t="s">
        <v>788</v>
      </c>
      <c r="M1198" s="191">
        <v>45787</v>
      </c>
      <c r="N1198" s="114">
        <v>19</v>
      </c>
      <c r="O1198" s="15"/>
      <c r="P1198" s="83" t="str">
        <f t="shared" si="164"/>
        <v/>
      </c>
      <c r="Q1198" s="83">
        <v>2025</v>
      </c>
      <c r="R1198" s="39" t="str">
        <f t="shared" si="165"/>
        <v>Não</v>
      </c>
      <c r="S1198" s="84">
        <f t="shared" si="166"/>
        <v>0</v>
      </c>
      <c r="T1198" s="85">
        <f t="shared" si="167"/>
        <v>0</v>
      </c>
      <c r="U1198" s="86" t="s">
        <v>786</v>
      </c>
    </row>
    <row r="1199" spans="1:21" s="58" customFormat="1" ht="39" customHeight="1" x14ac:dyDescent="0.35">
      <c r="A1199" s="3" t="s">
        <v>81</v>
      </c>
      <c r="B1199" s="3" t="s">
        <v>83</v>
      </c>
      <c r="C1199" s="20">
        <v>2029317515</v>
      </c>
      <c r="D1199" s="21" t="s">
        <v>263</v>
      </c>
      <c r="E1199" s="22" t="s">
        <v>264</v>
      </c>
      <c r="F1199" s="2" t="str">
        <f t="shared" si="168"/>
        <v>P31-PPGM-CAM-2029317515-SS-1387/2024</v>
      </c>
      <c r="G1199" s="79" t="s">
        <v>774</v>
      </c>
      <c r="H1199" s="80" t="s">
        <v>775</v>
      </c>
      <c r="I1199" s="23">
        <v>1130</v>
      </c>
      <c r="J1199" s="81">
        <f t="shared" si="163"/>
        <v>1.1299999999999999</v>
      </c>
      <c r="K1199" s="82">
        <v>1</v>
      </c>
      <c r="L1199" s="113" t="s">
        <v>788</v>
      </c>
      <c r="M1199" s="191">
        <v>45787</v>
      </c>
      <c r="N1199" s="114">
        <v>19</v>
      </c>
      <c r="O1199" s="15">
        <v>45769</v>
      </c>
      <c r="P1199" s="83">
        <f t="shared" si="164"/>
        <v>17</v>
      </c>
      <c r="Q1199" s="83">
        <v>2025</v>
      </c>
      <c r="R1199" s="39" t="str">
        <f t="shared" si="165"/>
        <v>Sim</v>
      </c>
      <c r="S1199" s="84">
        <f t="shared" si="166"/>
        <v>1.1299999999999999</v>
      </c>
      <c r="T1199" s="85">
        <f t="shared" si="167"/>
        <v>1</v>
      </c>
      <c r="U1199" s="86"/>
    </row>
    <row r="1200" spans="1:21" s="58" customFormat="1" ht="39" customHeight="1" x14ac:dyDescent="0.35">
      <c r="A1200" s="3" t="s">
        <v>81</v>
      </c>
      <c r="B1200" s="155" t="s">
        <v>83</v>
      </c>
      <c r="C1200" s="20">
        <v>2029317515</v>
      </c>
      <c r="D1200" s="21" t="s">
        <v>263</v>
      </c>
      <c r="E1200" s="22" t="s">
        <v>267</v>
      </c>
      <c r="F1200" s="87" t="str">
        <f t="shared" si="168"/>
        <v>P31-PPGM-CAM-2029317515-SS-1387/2024</v>
      </c>
      <c r="G1200" s="88" t="s">
        <v>774</v>
      </c>
      <c r="H1200" s="89" t="s">
        <v>775</v>
      </c>
      <c r="I1200" s="23">
        <v>1130</v>
      </c>
      <c r="J1200" s="90">
        <f t="shared" si="163"/>
        <v>1.1299999999999999</v>
      </c>
      <c r="K1200" s="91">
        <v>1</v>
      </c>
      <c r="L1200" s="113" t="s">
        <v>788</v>
      </c>
      <c r="M1200" s="191">
        <v>45787</v>
      </c>
      <c r="N1200" s="114">
        <v>19</v>
      </c>
      <c r="O1200" s="15">
        <v>45769</v>
      </c>
      <c r="P1200" s="92">
        <f t="shared" si="164"/>
        <v>17</v>
      </c>
      <c r="Q1200" s="92">
        <v>2025</v>
      </c>
      <c r="R1200" s="93" t="str">
        <f t="shared" si="165"/>
        <v>Sim</v>
      </c>
      <c r="S1200" s="94">
        <f t="shared" si="166"/>
        <v>1.1299999999999999</v>
      </c>
      <c r="T1200" s="95">
        <f t="shared" si="167"/>
        <v>1</v>
      </c>
      <c r="U1200" s="96"/>
    </row>
    <row r="1201" spans="1:21" s="58" customFormat="1" ht="32.25" customHeight="1" x14ac:dyDescent="0.35">
      <c r="A1201" s="3" t="s">
        <v>281</v>
      </c>
      <c r="B1201" s="3" t="s">
        <v>83</v>
      </c>
      <c r="C1201" s="20">
        <v>2029267538</v>
      </c>
      <c r="D1201" s="39" t="s">
        <v>284</v>
      </c>
      <c r="E1201" s="22" t="s">
        <v>289</v>
      </c>
      <c r="F1201" s="2" t="str">
        <f t="shared" si="168"/>
        <v>P54-PPGM-CAM-2029267538-SS-0063/2025</v>
      </c>
      <c r="G1201" s="79" t="s">
        <v>774</v>
      </c>
      <c r="H1201" s="80" t="s">
        <v>775</v>
      </c>
      <c r="I1201" s="40">
        <v>120.5</v>
      </c>
      <c r="J1201" s="81">
        <f t="shared" si="163"/>
        <v>0.1205</v>
      </c>
      <c r="K1201" s="82">
        <v>1</v>
      </c>
      <c r="L1201" s="113" t="s">
        <v>788</v>
      </c>
      <c r="M1201" s="191">
        <v>45787</v>
      </c>
      <c r="N1201" s="114">
        <v>19</v>
      </c>
      <c r="O1201" s="15">
        <v>45734</v>
      </c>
      <c r="P1201" s="83">
        <f t="shared" si="164"/>
        <v>12</v>
      </c>
      <c r="Q1201" s="83">
        <v>2025</v>
      </c>
      <c r="R1201" s="39" t="str">
        <f t="shared" si="165"/>
        <v>Sim</v>
      </c>
      <c r="S1201" s="84">
        <f t="shared" si="166"/>
        <v>0.1205</v>
      </c>
      <c r="T1201" s="85">
        <f t="shared" si="167"/>
        <v>1</v>
      </c>
      <c r="U1201" s="86"/>
    </row>
    <row r="1202" spans="1:21" s="58" customFormat="1" ht="30" customHeight="1" x14ac:dyDescent="0.35">
      <c r="A1202" s="3" t="s">
        <v>281</v>
      </c>
      <c r="B1202" s="155" t="s">
        <v>83</v>
      </c>
      <c r="C1202" s="20">
        <v>2029267544</v>
      </c>
      <c r="D1202" s="39" t="s">
        <v>290</v>
      </c>
      <c r="E1202" s="22" t="s">
        <v>293</v>
      </c>
      <c r="F1202" s="87" t="str">
        <f t="shared" si="168"/>
        <v>P54-PPGM-CAM-2029267544-SS-0062/2025</v>
      </c>
      <c r="G1202" s="88" t="s">
        <v>774</v>
      </c>
      <c r="H1202" s="89" t="s">
        <v>775</v>
      </c>
      <c r="I1202" s="40">
        <v>49.4</v>
      </c>
      <c r="J1202" s="90">
        <f t="shared" si="163"/>
        <v>4.9399999999999999E-2</v>
      </c>
      <c r="K1202" s="91">
        <v>1</v>
      </c>
      <c r="L1202" s="113" t="s">
        <v>788</v>
      </c>
      <c r="M1202" s="191">
        <v>45787</v>
      </c>
      <c r="N1202" s="114">
        <v>19</v>
      </c>
      <c r="O1202" s="15">
        <v>45734</v>
      </c>
      <c r="P1202" s="92">
        <f t="shared" si="164"/>
        <v>12</v>
      </c>
      <c r="Q1202" s="92">
        <v>2025</v>
      </c>
      <c r="R1202" s="93" t="str">
        <f t="shared" si="165"/>
        <v>Sim</v>
      </c>
      <c r="S1202" s="94">
        <f t="shared" si="166"/>
        <v>4.9399999999999999E-2</v>
      </c>
      <c r="T1202" s="95">
        <f t="shared" si="167"/>
        <v>1</v>
      </c>
      <c r="U1202" s="96"/>
    </row>
    <row r="1203" spans="1:21" s="58" customFormat="1" ht="33.75" customHeight="1" x14ac:dyDescent="0.35">
      <c r="A1203" s="3" t="s">
        <v>281</v>
      </c>
      <c r="B1203" s="3" t="s">
        <v>83</v>
      </c>
      <c r="C1203" s="20">
        <v>2029258082</v>
      </c>
      <c r="D1203" s="39" t="s">
        <v>305</v>
      </c>
      <c r="E1203" s="42"/>
      <c r="F1203" s="2" t="str">
        <f t="shared" si="168"/>
        <v>P54-PPGM-CAM-2029258082-SS-1639/2024</v>
      </c>
      <c r="G1203" s="79" t="s">
        <v>774</v>
      </c>
      <c r="H1203" s="80" t="s">
        <v>775</v>
      </c>
      <c r="I1203" s="23">
        <v>133.4</v>
      </c>
      <c r="J1203" s="81">
        <f t="shared" si="163"/>
        <v>0.13340000000000002</v>
      </c>
      <c r="K1203" s="82">
        <v>1</v>
      </c>
      <c r="L1203" s="113" t="s">
        <v>788</v>
      </c>
      <c r="M1203" s="191">
        <v>45787</v>
      </c>
      <c r="N1203" s="114">
        <v>19</v>
      </c>
      <c r="O1203" s="15"/>
      <c r="P1203" s="83" t="str">
        <f t="shared" si="164"/>
        <v/>
      </c>
      <c r="Q1203" s="83">
        <v>2025</v>
      </c>
      <c r="R1203" s="39" t="str">
        <f t="shared" si="165"/>
        <v>Não</v>
      </c>
      <c r="S1203" s="84">
        <f t="shared" si="166"/>
        <v>0</v>
      </c>
      <c r="T1203" s="85">
        <f t="shared" si="167"/>
        <v>0</v>
      </c>
      <c r="U1203" s="86" t="s">
        <v>784</v>
      </c>
    </row>
    <row r="1204" spans="1:21" s="58" customFormat="1" ht="35.25" customHeight="1" x14ac:dyDescent="0.35">
      <c r="A1204" s="3" t="s">
        <v>281</v>
      </c>
      <c r="B1204" s="155" t="s">
        <v>83</v>
      </c>
      <c r="C1204" s="20">
        <v>2029782818</v>
      </c>
      <c r="D1204" s="39" t="s">
        <v>479</v>
      </c>
      <c r="E1204" s="22"/>
      <c r="F1204" s="87" t="str">
        <f t="shared" si="168"/>
        <v>P54-PPGM-CAM-2029782818-SS-407/2025</v>
      </c>
      <c r="G1204" s="88" t="s">
        <v>774</v>
      </c>
      <c r="H1204" s="89" t="s">
        <v>775</v>
      </c>
      <c r="I1204" s="23">
        <v>315.89999999999998</v>
      </c>
      <c r="J1204" s="90">
        <f t="shared" si="163"/>
        <v>0.31589999999999996</v>
      </c>
      <c r="K1204" s="91">
        <v>1</v>
      </c>
      <c r="L1204" s="113" t="s">
        <v>788</v>
      </c>
      <c r="M1204" s="191">
        <v>45787</v>
      </c>
      <c r="N1204" s="114">
        <v>19</v>
      </c>
      <c r="O1204" s="15"/>
      <c r="P1204" s="92" t="str">
        <f t="shared" si="164"/>
        <v/>
      </c>
      <c r="Q1204" s="92">
        <v>2025</v>
      </c>
      <c r="R1204" s="93" t="str">
        <f t="shared" si="165"/>
        <v>Não</v>
      </c>
      <c r="S1204" s="94">
        <f t="shared" si="166"/>
        <v>0</v>
      </c>
      <c r="T1204" s="95">
        <f t="shared" si="167"/>
        <v>0</v>
      </c>
      <c r="U1204" s="96" t="s">
        <v>784</v>
      </c>
    </row>
    <row r="1205" spans="1:21" s="58" customFormat="1" ht="36.75" customHeight="1" x14ac:dyDescent="0.35">
      <c r="A1205" s="3" t="s">
        <v>557</v>
      </c>
      <c r="B1205" s="3" t="s">
        <v>83</v>
      </c>
      <c r="C1205" s="20">
        <v>2028664950</v>
      </c>
      <c r="D1205" s="49" t="s">
        <v>735</v>
      </c>
      <c r="E1205" s="22" t="s">
        <v>736</v>
      </c>
      <c r="F1205" s="2" t="str">
        <f t="shared" si="168"/>
        <v>P62-PPGM-CAM-2028664950-SS-747/2025</v>
      </c>
      <c r="G1205" s="79" t="s">
        <v>774</v>
      </c>
      <c r="H1205" s="80" t="s">
        <v>775</v>
      </c>
      <c r="I1205" s="23">
        <v>3.6</v>
      </c>
      <c r="J1205" s="81">
        <f t="shared" si="163"/>
        <v>3.5999999999999999E-3</v>
      </c>
      <c r="K1205" s="82">
        <v>1</v>
      </c>
      <c r="L1205" s="113" t="s">
        <v>788</v>
      </c>
      <c r="M1205" s="191">
        <v>45787</v>
      </c>
      <c r="N1205" s="114">
        <v>19</v>
      </c>
      <c r="O1205" s="15">
        <v>45783</v>
      </c>
      <c r="P1205" s="83">
        <f t="shared" si="164"/>
        <v>19</v>
      </c>
      <c r="Q1205" s="83">
        <v>2025</v>
      </c>
      <c r="R1205" s="39" t="str">
        <f t="shared" si="165"/>
        <v>Sim</v>
      </c>
      <c r="S1205" s="84">
        <f t="shared" si="166"/>
        <v>3.5999999999999999E-3</v>
      </c>
      <c r="T1205" s="85">
        <f t="shared" si="167"/>
        <v>1</v>
      </c>
      <c r="U1205" s="86"/>
    </row>
    <row r="1206" spans="1:21" s="58" customFormat="1" ht="30.75" customHeight="1" x14ac:dyDescent="0.35">
      <c r="A1206" s="3" t="s">
        <v>557</v>
      </c>
      <c r="B1206" s="120" t="s">
        <v>83</v>
      </c>
      <c r="C1206" s="20">
        <v>2029625223</v>
      </c>
      <c r="D1206" s="49" t="s">
        <v>739</v>
      </c>
      <c r="E1206" s="22" t="s">
        <v>740</v>
      </c>
      <c r="F1206" s="109" t="str">
        <f t="shared" si="168"/>
        <v>P62-PPGM-CAM-2029625223-SS-1165/2024</v>
      </c>
      <c r="G1206" s="213" t="s">
        <v>774</v>
      </c>
      <c r="H1206" s="111" t="s">
        <v>775</v>
      </c>
      <c r="I1206" s="23">
        <v>226.86500000000001</v>
      </c>
      <c r="J1206" s="112">
        <f t="shared" si="163"/>
        <v>0.22686500000000001</v>
      </c>
      <c r="K1206" s="113">
        <v>1</v>
      </c>
      <c r="L1206" s="113" t="s">
        <v>788</v>
      </c>
      <c r="M1206" s="191">
        <v>45787</v>
      </c>
      <c r="N1206" s="114">
        <v>19</v>
      </c>
      <c r="O1206" s="15">
        <v>45783</v>
      </c>
      <c r="P1206" s="114">
        <f t="shared" si="164"/>
        <v>19</v>
      </c>
      <c r="Q1206" s="114">
        <v>2025</v>
      </c>
      <c r="R1206" s="115" t="str">
        <f t="shared" si="165"/>
        <v>Sim</v>
      </c>
      <c r="S1206" s="116">
        <f t="shared" si="166"/>
        <v>0.22686500000000001</v>
      </c>
      <c r="T1206" s="117">
        <f t="shared" si="167"/>
        <v>1</v>
      </c>
      <c r="U1206" s="118"/>
    </row>
    <row r="1207" spans="1:21" s="58" customFormat="1" ht="27.75" customHeight="1" x14ac:dyDescent="0.35">
      <c r="A1207" s="3" t="s">
        <v>81</v>
      </c>
      <c r="B1207" s="155" t="s">
        <v>83</v>
      </c>
      <c r="C1207" s="20">
        <v>2028716881</v>
      </c>
      <c r="D1207" s="21" t="s">
        <v>177</v>
      </c>
      <c r="E1207" s="22" t="s">
        <v>178</v>
      </c>
      <c r="F1207" s="87" t="str">
        <f t="shared" si="168"/>
        <v>P31-PPGM-CAM-2028716881-SS-158/2025</v>
      </c>
      <c r="G1207" s="97" t="s">
        <v>777</v>
      </c>
      <c r="H1207" s="89" t="s">
        <v>778</v>
      </c>
      <c r="I1207" s="23">
        <f>432.1+120.4</f>
        <v>552.5</v>
      </c>
      <c r="J1207" s="90">
        <f t="shared" si="163"/>
        <v>0.55249999999999999</v>
      </c>
      <c r="K1207" s="91">
        <v>0</v>
      </c>
      <c r="L1207" s="113" t="s">
        <v>788</v>
      </c>
      <c r="M1207" s="189">
        <v>45787</v>
      </c>
      <c r="N1207" s="114">
        <v>19</v>
      </c>
      <c r="O1207" s="15">
        <v>45777</v>
      </c>
      <c r="P1207" s="92">
        <f t="shared" si="164"/>
        <v>18</v>
      </c>
      <c r="Q1207" s="92">
        <v>2025</v>
      </c>
      <c r="R1207" s="93" t="str">
        <f t="shared" si="165"/>
        <v>Sim</v>
      </c>
      <c r="S1207" s="94">
        <f t="shared" si="166"/>
        <v>0.55249999999999999</v>
      </c>
      <c r="T1207" s="95">
        <f t="shared" si="167"/>
        <v>0</v>
      </c>
      <c r="U1207" s="96"/>
    </row>
    <row r="1208" spans="1:21" s="58" customFormat="1" ht="28.5" customHeight="1" x14ac:dyDescent="0.35">
      <c r="A1208" s="3" t="s">
        <v>81</v>
      </c>
      <c r="B1208" s="3" t="s">
        <v>83</v>
      </c>
      <c r="C1208" s="20">
        <v>2029366442</v>
      </c>
      <c r="D1208" s="21" t="s">
        <v>208</v>
      </c>
      <c r="E1208" s="22" t="s">
        <v>216</v>
      </c>
      <c r="F1208" s="2" t="str">
        <f t="shared" si="168"/>
        <v>P31-PPGM-CAM-2029366442-SS-1753/2024</v>
      </c>
      <c r="G1208" s="98" t="s">
        <v>777</v>
      </c>
      <c r="H1208" s="80" t="s">
        <v>778</v>
      </c>
      <c r="I1208" s="23">
        <v>40.54</v>
      </c>
      <c r="J1208" s="81">
        <f t="shared" si="163"/>
        <v>4.054E-2</v>
      </c>
      <c r="K1208" s="82">
        <v>0</v>
      </c>
      <c r="L1208" s="113" t="s">
        <v>788</v>
      </c>
      <c r="M1208" s="191">
        <v>45787</v>
      </c>
      <c r="N1208" s="114">
        <v>19</v>
      </c>
      <c r="O1208" s="15">
        <v>45775</v>
      </c>
      <c r="P1208" s="83">
        <f t="shared" si="164"/>
        <v>18</v>
      </c>
      <c r="Q1208" s="83">
        <v>2025</v>
      </c>
      <c r="R1208" s="39" t="str">
        <f t="shared" si="165"/>
        <v>Sim</v>
      </c>
      <c r="S1208" s="84">
        <f t="shared" si="166"/>
        <v>4.054E-2</v>
      </c>
      <c r="T1208" s="85">
        <f t="shared" si="167"/>
        <v>0</v>
      </c>
      <c r="U1208" s="86"/>
    </row>
    <row r="1209" spans="1:21" s="58" customFormat="1" ht="39" customHeight="1" x14ac:dyDescent="0.35">
      <c r="A1209" s="3" t="s">
        <v>81</v>
      </c>
      <c r="B1209" s="155" t="s">
        <v>83</v>
      </c>
      <c r="C1209" s="20">
        <v>2029366442</v>
      </c>
      <c r="D1209" s="21" t="s">
        <v>208</v>
      </c>
      <c r="E1209" s="22" t="s">
        <v>217</v>
      </c>
      <c r="F1209" s="87" t="str">
        <f t="shared" si="168"/>
        <v>P31-PPGM-CAM-2029366442-SS-1753/2024</v>
      </c>
      <c r="G1209" s="97" t="s">
        <v>777</v>
      </c>
      <c r="H1209" s="89" t="s">
        <v>778</v>
      </c>
      <c r="I1209" s="23">
        <v>53.21</v>
      </c>
      <c r="J1209" s="90">
        <f t="shared" si="163"/>
        <v>5.321E-2</v>
      </c>
      <c r="K1209" s="91">
        <v>0</v>
      </c>
      <c r="L1209" s="113" t="s">
        <v>788</v>
      </c>
      <c r="M1209" s="191">
        <v>45787</v>
      </c>
      <c r="N1209" s="114">
        <v>19</v>
      </c>
      <c r="O1209" s="15">
        <v>45777</v>
      </c>
      <c r="P1209" s="92">
        <f t="shared" si="164"/>
        <v>18</v>
      </c>
      <c r="Q1209" s="92">
        <v>2025</v>
      </c>
      <c r="R1209" s="93" t="str">
        <f t="shared" si="165"/>
        <v>Sim</v>
      </c>
      <c r="S1209" s="94">
        <f t="shared" si="166"/>
        <v>5.321E-2</v>
      </c>
      <c r="T1209" s="95">
        <f t="shared" si="167"/>
        <v>0</v>
      </c>
      <c r="U1209" s="96"/>
    </row>
    <row r="1210" spans="1:21" s="58" customFormat="1" ht="39" customHeight="1" x14ac:dyDescent="0.35">
      <c r="A1210" s="3" t="s">
        <v>81</v>
      </c>
      <c r="B1210" s="3" t="s">
        <v>83</v>
      </c>
      <c r="C1210" s="20">
        <v>2029366442</v>
      </c>
      <c r="D1210" s="21" t="s">
        <v>208</v>
      </c>
      <c r="E1210" s="22" t="s">
        <v>218</v>
      </c>
      <c r="F1210" s="2" t="str">
        <f t="shared" si="168"/>
        <v>P31-PPGM-CAM-2029366442-SS-1753/2024</v>
      </c>
      <c r="G1210" s="98" t="s">
        <v>777</v>
      </c>
      <c r="H1210" s="80" t="s">
        <v>778</v>
      </c>
      <c r="I1210" s="23">
        <v>63.19</v>
      </c>
      <c r="J1210" s="81">
        <f t="shared" si="163"/>
        <v>6.3189999999999996E-2</v>
      </c>
      <c r="K1210" s="82">
        <v>0</v>
      </c>
      <c r="L1210" s="113" t="s">
        <v>788</v>
      </c>
      <c r="M1210" s="191">
        <v>45787</v>
      </c>
      <c r="N1210" s="114">
        <v>19</v>
      </c>
      <c r="O1210" s="15">
        <v>45777</v>
      </c>
      <c r="P1210" s="83">
        <f t="shared" si="164"/>
        <v>18</v>
      </c>
      <c r="Q1210" s="83">
        <v>2025</v>
      </c>
      <c r="R1210" s="39" t="str">
        <f t="shared" si="165"/>
        <v>Sim</v>
      </c>
      <c r="S1210" s="84">
        <f t="shared" si="166"/>
        <v>6.3189999999999996E-2</v>
      </c>
      <c r="T1210" s="85">
        <f t="shared" si="167"/>
        <v>0</v>
      </c>
      <c r="U1210" s="86"/>
    </row>
    <row r="1211" spans="1:21" s="58" customFormat="1" ht="39" customHeight="1" x14ac:dyDescent="0.35">
      <c r="A1211" s="173" t="s">
        <v>81</v>
      </c>
      <c r="B1211" s="155" t="s">
        <v>83</v>
      </c>
      <c r="C1211" s="174">
        <v>2029366442</v>
      </c>
      <c r="D1211" s="175" t="s">
        <v>208</v>
      </c>
      <c r="E1211" s="176" t="s">
        <v>219</v>
      </c>
      <c r="F1211" s="87" t="str">
        <f t="shared" si="168"/>
        <v>P31-PPGM-CAM-2029366442-SS-1753/2024</v>
      </c>
      <c r="G1211" s="97" t="s">
        <v>777</v>
      </c>
      <c r="H1211" s="89" t="s">
        <v>778</v>
      </c>
      <c r="I1211" s="177">
        <v>135.13</v>
      </c>
      <c r="J1211" s="90">
        <f t="shared" si="163"/>
        <v>0.13513</v>
      </c>
      <c r="K1211" s="91">
        <v>0</v>
      </c>
      <c r="L1211" s="91" t="s">
        <v>788</v>
      </c>
      <c r="M1211" s="212">
        <v>45787</v>
      </c>
      <c r="N1211" s="92">
        <v>19</v>
      </c>
      <c r="O1211" s="210">
        <v>45777</v>
      </c>
      <c r="P1211" s="92">
        <f t="shared" si="164"/>
        <v>18</v>
      </c>
      <c r="Q1211" s="92">
        <v>2025</v>
      </c>
      <c r="R1211" s="93" t="str">
        <f t="shared" si="165"/>
        <v>Sim</v>
      </c>
      <c r="S1211" s="94">
        <f t="shared" si="166"/>
        <v>0.13513</v>
      </c>
      <c r="T1211" s="95">
        <f t="shared" si="167"/>
        <v>0</v>
      </c>
      <c r="U1211" s="96"/>
    </row>
    <row r="1212" spans="1:21" s="58" customFormat="1" ht="39" customHeight="1" x14ac:dyDescent="0.35">
      <c r="A1212" s="3" t="s">
        <v>81</v>
      </c>
      <c r="B1212" s="3" t="s">
        <v>83</v>
      </c>
      <c r="C1212" s="20">
        <v>2029366442</v>
      </c>
      <c r="D1212" s="21" t="s">
        <v>208</v>
      </c>
      <c r="E1212" s="22" t="s">
        <v>220</v>
      </c>
      <c r="F1212" s="2" t="str">
        <f t="shared" si="168"/>
        <v>P31-PPGM-CAM-2029366442-SS-1753/2024</v>
      </c>
      <c r="G1212" s="98" t="s">
        <v>777</v>
      </c>
      <c r="H1212" s="80" t="s">
        <v>778</v>
      </c>
      <c r="I1212" s="23">
        <v>76.38</v>
      </c>
      <c r="J1212" s="81">
        <f t="shared" si="163"/>
        <v>7.637999999999999E-2</v>
      </c>
      <c r="K1212" s="82">
        <v>0</v>
      </c>
      <c r="L1212" s="82" t="s">
        <v>788</v>
      </c>
      <c r="M1212" s="191">
        <v>45787</v>
      </c>
      <c r="N1212" s="83">
        <v>19</v>
      </c>
      <c r="O1212" s="15">
        <v>45777</v>
      </c>
      <c r="P1212" s="83">
        <f t="shared" si="164"/>
        <v>18</v>
      </c>
      <c r="Q1212" s="83">
        <v>2025</v>
      </c>
      <c r="R1212" s="39" t="str">
        <f t="shared" si="165"/>
        <v>Sim</v>
      </c>
      <c r="S1212" s="84">
        <f t="shared" si="166"/>
        <v>7.637999999999999E-2</v>
      </c>
      <c r="T1212" s="85">
        <f t="shared" si="167"/>
        <v>0</v>
      </c>
      <c r="U1212" s="86"/>
    </row>
    <row r="1213" spans="1:21" s="58" customFormat="1" ht="39" customHeight="1" x14ac:dyDescent="0.35">
      <c r="A1213" s="3" t="s">
        <v>557</v>
      </c>
      <c r="B1213" s="3" t="s">
        <v>83</v>
      </c>
      <c r="C1213" s="20">
        <v>2023206789</v>
      </c>
      <c r="D1213" s="46" t="s">
        <v>566</v>
      </c>
      <c r="E1213" s="22" t="s">
        <v>567</v>
      </c>
      <c r="F1213" s="2" t="str">
        <f t="shared" si="168"/>
        <v>P62-PPGM-CAM-2023206789-SS-960/2024</v>
      </c>
      <c r="G1213" s="98" t="s">
        <v>777</v>
      </c>
      <c r="H1213" s="80" t="s">
        <v>778</v>
      </c>
      <c r="I1213" s="23">
        <v>44.32</v>
      </c>
      <c r="J1213" s="81">
        <f t="shared" si="163"/>
        <v>4.4319999999999998E-2</v>
      </c>
      <c r="K1213" s="82">
        <v>0</v>
      </c>
      <c r="L1213" s="113" t="s">
        <v>788</v>
      </c>
      <c r="M1213" s="191">
        <v>45787</v>
      </c>
      <c r="N1213" s="114">
        <v>19</v>
      </c>
      <c r="O1213" s="15">
        <v>45775</v>
      </c>
      <c r="P1213" s="83">
        <f t="shared" si="164"/>
        <v>18</v>
      </c>
      <c r="Q1213" s="83">
        <v>2025</v>
      </c>
      <c r="R1213" s="39" t="str">
        <f t="shared" si="165"/>
        <v>Sim</v>
      </c>
      <c r="S1213" s="84">
        <f t="shared" si="166"/>
        <v>4.4319999999999998E-2</v>
      </c>
      <c r="T1213" s="85">
        <f t="shared" si="167"/>
        <v>0</v>
      </c>
      <c r="U1213" s="86"/>
    </row>
    <row r="1214" spans="1:21" s="58" customFormat="1" ht="39" customHeight="1" x14ac:dyDescent="0.35">
      <c r="A1214" s="3" t="s">
        <v>557</v>
      </c>
      <c r="B1214" s="155" t="s">
        <v>83</v>
      </c>
      <c r="C1214" s="20">
        <v>2028208601</v>
      </c>
      <c r="D1214" s="49" t="s">
        <v>596</v>
      </c>
      <c r="E1214" s="22" t="s">
        <v>597</v>
      </c>
      <c r="F1214" s="87" t="str">
        <f t="shared" si="168"/>
        <v>P62-PPGM-CAM-2028208601-SS-201/2025</v>
      </c>
      <c r="G1214" s="97" t="s">
        <v>777</v>
      </c>
      <c r="H1214" s="89" t="s">
        <v>778</v>
      </c>
      <c r="I1214" s="23">
        <v>6.0810000000000004</v>
      </c>
      <c r="J1214" s="90">
        <f t="shared" si="163"/>
        <v>6.0810000000000005E-3</v>
      </c>
      <c r="K1214" s="91">
        <v>0</v>
      </c>
      <c r="L1214" s="113" t="s">
        <v>788</v>
      </c>
      <c r="M1214" s="191">
        <v>45787</v>
      </c>
      <c r="N1214" s="114">
        <v>19</v>
      </c>
      <c r="O1214" s="160"/>
      <c r="P1214" s="92" t="str">
        <f t="shared" si="164"/>
        <v/>
      </c>
      <c r="Q1214" s="92">
        <v>2025</v>
      </c>
      <c r="R1214" s="93" t="str">
        <f t="shared" si="165"/>
        <v>Não</v>
      </c>
      <c r="S1214" s="94">
        <f t="shared" si="166"/>
        <v>0</v>
      </c>
      <c r="T1214" s="95">
        <f t="shared" si="167"/>
        <v>0</v>
      </c>
      <c r="U1214" s="96" t="s">
        <v>784</v>
      </c>
    </row>
    <row r="1215" spans="1:21" s="58" customFormat="1" ht="39" customHeight="1" x14ac:dyDescent="0.35">
      <c r="A1215" s="3" t="s">
        <v>557</v>
      </c>
      <c r="B1215" s="3" t="s">
        <v>83</v>
      </c>
      <c r="C1215" s="20">
        <v>2023859228</v>
      </c>
      <c r="D1215" s="49" t="s">
        <v>607</v>
      </c>
      <c r="E1215" s="22" t="s">
        <v>608</v>
      </c>
      <c r="F1215" s="2" t="str">
        <f t="shared" si="168"/>
        <v>P62-PPGM-CAM-2023859228-SS-228/2025</v>
      </c>
      <c r="G1215" s="98" t="s">
        <v>777</v>
      </c>
      <c r="H1215" s="80" t="s">
        <v>778</v>
      </c>
      <c r="I1215" s="23">
        <v>6.8</v>
      </c>
      <c r="J1215" s="81">
        <f t="shared" si="163"/>
        <v>6.7999999999999996E-3</v>
      </c>
      <c r="K1215" s="82">
        <v>0</v>
      </c>
      <c r="L1215" s="113" t="s">
        <v>788</v>
      </c>
      <c r="M1215" s="191">
        <v>45787</v>
      </c>
      <c r="N1215" s="114">
        <v>19</v>
      </c>
      <c r="O1215" s="15">
        <v>45777</v>
      </c>
      <c r="P1215" s="83">
        <f t="shared" si="164"/>
        <v>18</v>
      </c>
      <c r="Q1215" s="83">
        <v>2025</v>
      </c>
      <c r="R1215" s="39" t="str">
        <f t="shared" si="165"/>
        <v>Sim</v>
      </c>
      <c r="S1215" s="84">
        <f t="shared" si="166"/>
        <v>6.7999999999999996E-3</v>
      </c>
      <c r="T1215" s="85">
        <f t="shared" si="167"/>
        <v>0</v>
      </c>
      <c r="U1215" s="86"/>
    </row>
    <row r="1216" spans="1:21" s="58" customFormat="1" ht="39.75" customHeight="1" x14ac:dyDescent="0.35">
      <c r="A1216" s="173" t="s">
        <v>557</v>
      </c>
      <c r="B1216" s="155" t="s">
        <v>83</v>
      </c>
      <c r="C1216" s="174">
        <v>2027742441</v>
      </c>
      <c r="D1216" s="211" t="s">
        <v>638</v>
      </c>
      <c r="E1216" s="176" t="s">
        <v>639</v>
      </c>
      <c r="F1216" s="87" t="str">
        <f t="shared" si="168"/>
        <v>P62-PPGM-CAM-2027742441-SS-310/2025</v>
      </c>
      <c r="G1216" s="97" t="s">
        <v>777</v>
      </c>
      <c r="H1216" s="89" t="s">
        <v>778</v>
      </c>
      <c r="I1216" s="177">
        <v>18.72</v>
      </c>
      <c r="J1216" s="90">
        <f t="shared" si="163"/>
        <v>1.8720000000000001E-2</v>
      </c>
      <c r="K1216" s="91">
        <v>0</v>
      </c>
      <c r="L1216" s="91" t="s">
        <v>788</v>
      </c>
      <c r="M1216" s="212">
        <v>45787</v>
      </c>
      <c r="N1216" s="92">
        <v>19</v>
      </c>
      <c r="O1216" s="210">
        <v>45777</v>
      </c>
      <c r="P1216" s="92">
        <f t="shared" si="164"/>
        <v>18</v>
      </c>
      <c r="Q1216" s="92">
        <v>2025</v>
      </c>
      <c r="R1216" s="93" t="str">
        <f t="shared" si="165"/>
        <v>Sim</v>
      </c>
      <c r="S1216" s="94">
        <f t="shared" si="166"/>
        <v>1.8720000000000001E-2</v>
      </c>
      <c r="T1216" s="95">
        <f t="shared" si="167"/>
        <v>0</v>
      </c>
      <c r="U1216" s="96"/>
    </row>
    <row r="1217" spans="1:21" s="58" customFormat="1" ht="50.25" customHeight="1" x14ac:dyDescent="0.35">
      <c r="A1217" s="3" t="s">
        <v>557</v>
      </c>
      <c r="B1217" s="3" t="s">
        <v>83</v>
      </c>
      <c r="C1217" s="20">
        <v>2027742441</v>
      </c>
      <c r="D1217" s="49" t="s">
        <v>638</v>
      </c>
      <c r="E1217" s="22" t="s">
        <v>642</v>
      </c>
      <c r="F1217" s="2" t="str">
        <f t="shared" si="168"/>
        <v>P62-PPGM-CAM-2027742441-SS-310/2025</v>
      </c>
      <c r="G1217" s="98" t="s">
        <v>777</v>
      </c>
      <c r="H1217" s="80" t="s">
        <v>778</v>
      </c>
      <c r="I1217" s="23">
        <v>2.7</v>
      </c>
      <c r="J1217" s="81">
        <f t="shared" si="163"/>
        <v>2.7000000000000001E-3</v>
      </c>
      <c r="K1217" s="82">
        <v>0</v>
      </c>
      <c r="L1217" s="82" t="s">
        <v>788</v>
      </c>
      <c r="M1217" s="191">
        <v>45787</v>
      </c>
      <c r="N1217" s="83">
        <v>19</v>
      </c>
      <c r="O1217" s="15"/>
      <c r="P1217" s="83" t="str">
        <f t="shared" si="164"/>
        <v/>
      </c>
      <c r="Q1217" s="83">
        <v>2025</v>
      </c>
      <c r="R1217" s="39" t="str">
        <f t="shared" si="165"/>
        <v>Não</v>
      </c>
      <c r="S1217" s="84">
        <f t="shared" si="166"/>
        <v>0</v>
      </c>
      <c r="T1217" s="85">
        <f t="shared" si="167"/>
        <v>0</v>
      </c>
      <c r="U1217" s="86" t="s">
        <v>784</v>
      </c>
    </row>
    <row r="1218" spans="1:21" s="58" customFormat="1" ht="44.25" customHeight="1" x14ac:dyDescent="0.35">
      <c r="A1218" s="3" t="s">
        <v>557</v>
      </c>
      <c r="B1218" s="3" t="s">
        <v>83</v>
      </c>
      <c r="C1218" s="20">
        <v>2027715571</v>
      </c>
      <c r="D1218" s="49" t="s">
        <v>644</v>
      </c>
      <c r="E1218" s="22" t="s">
        <v>645</v>
      </c>
      <c r="F1218" s="2" t="str">
        <f t="shared" si="168"/>
        <v>P62-PPGM-CAM-2027715571-SS-322/2025</v>
      </c>
      <c r="G1218" s="98" t="s">
        <v>777</v>
      </c>
      <c r="H1218" s="80" t="s">
        <v>778</v>
      </c>
      <c r="I1218" s="23">
        <v>292.49900000000002</v>
      </c>
      <c r="J1218" s="81">
        <f t="shared" si="163"/>
        <v>0.29249900000000001</v>
      </c>
      <c r="K1218" s="82">
        <v>0</v>
      </c>
      <c r="L1218" s="113" t="s">
        <v>788</v>
      </c>
      <c r="M1218" s="191">
        <v>45787</v>
      </c>
      <c r="N1218" s="114">
        <v>19</v>
      </c>
      <c r="O1218" s="15">
        <v>45777</v>
      </c>
      <c r="P1218" s="83">
        <f t="shared" si="164"/>
        <v>18</v>
      </c>
      <c r="Q1218" s="83">
        <v>2025</v>
      </c>
      <c r="R1218" s="39" t="str">
        <f t="shared" si="165"/>
        <v>Sim</v>
      </c>
      <c r="S1218" s="84">
        <f t="shared" si="166"/>
        <v>0.29249900000000001</v>
      </c>
      <c r="T1218" s="85">
        <f t="shared" si="167"/>
        <v>0</v>
      </c>
      <c r="U1218" s="86"/>
    </row>
    <row r="1219" spans="1:21" s="58" customFormat="1" ht="43.5" customHeight="1" x14ac:dyDescent="0.35">
      <c r="A1219" s="3" t="s">
        <v>557</v>
      </c>
      <c r="B1219" s="155" t="s">
        <v>83</v>
      </c>
      <c r="C1219" s="20">
        <v>2026076078</v>
      </c>
      <c r="D1219" s="49" t="s">
        <v>679</v>
      </c>
      <c r="E1219" s="22" t="s">
        <v>680</v>
      </c>
      <c r="F1219" s="87" t="str">
        <f t="shared" si="168"/>
        <v>P62-PPGM-CAM-2026076078-SS-1963/2024</v>
      </c>
      <c r="G1219" s="97" t="s">
        <v>777</v>
      </c>
      <c r="H1219" s="89" t="s">
        <v>778</v>
      </c>
      <c r="I1219" s="23">
        <v>13.76</v>
      </c>
      <c r="J1219" s="90">
        <f t="shared" si="163"/>
        <v>1.376E-2</v>
      </c>
      <c r="K1219" s="91">
        <v>0</v>
      </c>
      <c r="L1219" s="113" t="s">
        <v>788</v>
      </c>
      <c r="M1219" s="191">
        <v>45787</v>
      </c>
      <c r="N1219" s="114">
        <v>19</v>
      </c>
      <c r="O1219" s="15">
        <v>45777</v>
      </c>
      <c r="P1219" s="92">
        <f t="shared" si="164"/>
        <v>18</v>
      </c>
      <c r="Q1219" s="92">
        <v>2025</v>
      </c>
      <c r="R1219" s="93" t="str">
        <f t="shared" si="165"/>
        <v>Sim</v>
      </c>
      <c r="S1219" s="94">
        <f t="shared" si="166"/>
        <v>1.376E-2</v>
      </c>
      <c r="T1219" s="95">
        <f t="shared" si="167"/>
        <v>0</v>
      </c>
      <c r="U1219" s="96"/>
    </row>
    <row r="1220" spans="1:21" s="58" customFormat="1" ht="42.75" customHeight="1" thickBot="1" x14ac:dyDescent="0.4">
      <c r="A1220" s="3" t="s">
        <v>557</v>
      </c>
      <c r="B1220" s="173" t="s">
        <v>83</v>
      </c>
      <c r="C1220" s="20">
        <v>2029625222</v>
      </c>
      <c r="D1220" s="49" t="s">
        <v>690</v>
      </c>
      <c r="E1220" s="22" t="s">
        <v>693</v>
      </c>
      <c r="F1220" s="99" t="str">
        <f t="shared" si="168"/>
        <v>P62-PPGM-CAM-2029625222-SS-1911/2024</v>
      </c>
      <c r="G1220" s="100" t="s">
        <v>777</v>
      </c>
      <c r="H1220" s="101" t="s">
        <v>778</v>
      </c>
      <c r="I1220" s="23">
        <v>134.81399999999999</v>
      </c>
      <c r="J1220" s="102">
        <f t="shared" si="163"/>
        <v>0.13481399999999999</v>
      </c>
      <c r="K1220" s="103">
        <v>0</v>
      </c>
      <c r="L1220" s="113" t="s">
        <v>788</v>
      </c>
      <c r="M1220" s="191">
        <v>45787</v>
      </c>
      <c r="N1220" s="114">
        <v>19</v>
      </c>
      <c r="O1220" s="15">
        <v>45777</v>
      </c>
      <c r="P1220" s="104">
        <f t="shared" si="164"/>
        <v>18</v>
      </c>
      <c r="Q1220" s="104">
        <v>2025</v>
      </c>
      <c r="R1220" s="105" t="str">
        <f t="shared" si="165"/>
        <v>Sim</v>
      </c>
      <c r="S1220" s="106">
        <f t="shared" si="166"/>
        <v>0.13481399999999999</v>
      </c>
      <c r="T1220" s="107">
        <f t="shared" si="167"/>
        <v>0</v>
      </c>
      <c r="U1220" s="108"/>
    </row>
    <row r="1221" spans="1:21" s="58" customFormat="1" ht="39.75" customHeight="1" thickBot="1" x14ac:dyDescent="0.4">
      <c r="A1221" s="59" t="s">
        <v>81</v>
      </c>
      <c r="B1221" s="60" t="s">
        <v>569</v>
      </c>
      <c r="C1221" s="146">
        <v>2028930624</v>
      </c>
      <c r="D1221" s="207" t="s">
        <v>84</v>
      </c>
      <c r="E1221" s="148"/>
      <c r="F1221" s="196" t="str">
        <f t="shared" si="168"/>
        <v>P31-PPGM-PAR-2028930624-SS-157/2025</v>
      </c>
      <c r="G1221" s="197" t="s">
        <v>771</v>
      </c>
      <c r="H1221" s="198" t="s">
        <v>772</v>
      </c>
      <c r="I1221" s="149">
        <v>77.938000000000002</v>
      </c>
      <c r="J1221" s="199">
        <f t="shared" si="163"/>
        <v>7.7938000000000007E-2</v>
      </c>
      <c r="K1221" s="200">
        <v>1</v>
      </c>
      <c r="L1221" s="200" t="s">
        <v>789</v>
      </c>
      <c r="M1221" s="201">
        <v>45777</v>
      </c>
      <c r="N1221" s="73">
        <v>18</v>
      </c>
      <c r="O1221" s="209"/>
      <c r="P1221" s="73" t="str">
        <f t="shared" si="164"/>
        <v/>
      </c>
      <c r="Q1221" s="73">
        <v>2025</v>
      </c>
      <c r="R1221" s="202" t="str">
        <f t="shared" si="165"/>
        <v>Não</v>
      </c>
      <c r="S1221" s="203">
        <f t="shared" si="166"/>
        <v>0</v>
      </c>
      <c r="T1221" s="204">
        <f t="shared" si="167"/>
        <v>0</v>
      </c>
      <c r="U1221" s="205" t="s">
        <v>786</v>
      </c>
    </row>
    <row r="1222" spans="1:21" s="58" customFormat="1" ht="40.5" customHeight="1" thickBot="1" x14ac:dyDescent="0.4">
      <c r="A1222" s="78" t="s">
        <v>81</v>
      </c>
      <c r="B1222" s="3" t="s">
        <v>569</v>
      </c>
      <c r="C1222" s="4">
        <v>2028860853</v>
      </c>
      <c r="D1222" s="214" t="s">
        <v>90</v>
      </c>
      <c r="E1222" s="1"/>
      <c r="F1222" s="2" t="str">
        <f t="shared" si="168"/>
        <v>P31-PPGM-PAR-2028860853-SS-102/2025</v>
      </c>
      <c r="G1222" s="152" t="s">
        <v>771</v>
      </c>
      <c r="H1222" s="80" t="s">
        <v>772</v>
      </c>
      <c r="I1222" s="6">
        <v>1850.41</v>
      </c>
      <c r="J1222" s="81">
        <f t="shared" si="163"/>
        <v>1.8504100000000001</v>
      </c>
      <c r="K1222" s="82">
        <v>1</v>
      </c>
      <c r="L1222" s="113" t="s">
        <v>789</v>
      </c>
      <c r="M1222" s="191">
        <v>45777</v>
      </c>
      <c r="N1222" s="83">
        <v>18</v>
      </c>
      <c r="O1222" s="15"/>
      <c r="P1222" s="83" t="str">
        <f t="shared" si="164"/>
        <v/>
      </c>
      <c r="Q1222" s="83">
        <v>2025</v>
      </c>
      <c r="R1222" s="39" t="str">
        <f t="shared" si="165"/>
        <v>Não</v>
      </c>
      <c r="S1222" s="84">
        <f t="shared" si="166"/>
        <v>0</v>
      </c>
      <c r="T1222" s="85">
        <f t="shared" si="167"/>
        <v>0</v>
      </c>
      <c r="U1222" s="205" t="s">
        <v>786</v>
      </c>
    </row>
    <row r="1223" spans="1:21" s="58" customFormat="1" ht="40.5" customHeight="1" thickBot="1" x14ac:dyDescent="0.4">
      <c r="A1223" s="78" t="s">
        <v>81</v>
      </c>
      <c r="B1223" s="3" t="s">
        <v>569</v>
      </c>
      <c r="C1223" s="4">
        <v>2028849929</v>
      </c>
      <c r="D1223" s="215" t="s">
        <v>94</v>
      </c>
      <c r="E1223" s="1"/>
      <c r="F1223" s="2" t="str">
        <f t="shared" si="168"/>
        <v>P31-PPGM-PAR-2028849929-SS-700/2025</v>
      </c>
      <c r="G1223" s="152" t="s">
        <v>771</v>
      </c>
      <c r="H1223" s="80" t="s">
        <v>772</v>
      </c>
      <c r="I1223" s="6">
        <v>1850.41</v>
      </c>
      <c r="J1223" s="81">
        <f t="shared" si="163"/>
        <v>1.8504100000000001</v>
      </c>
      <c r="K1223" s="82">
        <v>1</v>
      </c>
      <c r="L1223" s="113" t="s">
        <v>789</v>
      </c>
      <c r="M1223" s="191">
        <v>45777</v>
      </c>
      <c r="N1223" s="83">
        <v>18</v>
      </c>
      <c r="O1223" s="15"/>
      <c r="P1223" s="83" t="str">
        <f t="shared" si="164"/>
        <v/>
      </c>
      <c r="Q1223" s="83">
        <v>2025</v>
      </c>
      <c r="R1223" s="39" t="str">
        <f t="shared" si="165"/>
        <v>Não</v>
      </c>
      <c r="S1223" s="84">
        <f t="shared" si="166"/>
        <v>0</v>
      </c>
      <c r="T1223" s="85">
        <f t="shared" si="167"/>
        <v>0</v>
      </c>
      <c r="U1223" s="205" t="s">
        <v>786</v>
      </c>
    </row>
    <row r="1224" spans="1:21" s="58" customFormat="1" ht="39.75" customHeight="1" thickBot="1" x14ac:dyDescent="0.4">
      <c r="A1224" s="78" t="s">
        <v>81</v>
      </c>
      <c r="B1224" s="120" t="s">
        <v>569</v>
      </c>
      <c r="C1224" s="4">
        <v>2028716874</v>
      </c>
      <c r="D1224" s="214" t="s">
        <v>99</v>
      </c>
      <c r="E1224" s="1"/>
      <c r="F1224" s="109" t="str">
        <f t="shared" si="168"/>
        <v>P31-PPGM-PAR-2028716874-SS-701/2025</v>
      </c>
      <c r="G1224" s="188" t="s">
        <v>771</v>
      </c>
      <c r="H1224" s="111" t="s">
        <v>772</v>
      </c>
      <c r="I1224" s="6">
        <v>1850.41</v>
      </c>
      <c r="J1224" s="112">
        <f t="shared" si="163"/>
        <v>1.8504100000000001</v>
      </c>
      <c r="K1224" s="113">
        <v>1</v>
      </c>
      <c r="L1224" s="113" t="s">
        <v>789</v>
      </c>
      <c r="M1224" s="191">
        <v>45777</v>
      </c>
      <c r="N1224" s="83">
        <v>18</v>
      </c>
      <c r="O1224" s="190"/>
      <c r="P1224" s="114" t="str">
        <f t="shared" si="164"/>
        <v/>
      </c>
      <c r="Q1224" s="114">
        <v>2025</v>
      </c>
      <c r="R1224" s="115" t="str">
        <f t="shared" si="165"/>
        <v>Não</v>
      </c>
      <c r="S1224" s="116">
        <f t="shared" si="166"/>
        <v>0</v>
      </c>
      <c r="T1224" s="117">
        <f t="shared" si="167"/>
        <v>0</v>
      </c>
      <c r="U1224" s="205" t="s">
        <v>786</v>
      </c>
    </row>
    <row r="1225" spans="1:21" s="58" customFormat="1" ht="39.75" customHeight="1" thickBot="1" x14ac:dyDescent="0.4">
      <c r="A1225" s="78" t="s">
        <v>81</v>
      </c>
      <c r="B1225" s="3" t="s">
        <v>569</v>
      </c>
      <c r="C1225" s="4">
        <v>2028716878</v>
      </c>
      <c r="D1225" s="215" t="s">
        <v>103</v>
      </c>
      <c r="E1225" s="1"/>
      <c r="F1225" s="2" t="str">
        <f t="shared" si="168"/>
        <v>P31-PPGM-PAR-2028716878-SS-702/2025</v>
      </c>
      <c r="G1225" s="152" t="s">
        <v>771</v>
      </c>
      <c r="H1225" s="80" t="s">
        <v>772</v>
      </c>
      <c r="I1225" s="6">
        <v>1850.41</v>
      </c>
      <c r="J1225" s="81">
        <f t="shared" si="163"/>
        <v>1.8504100000000001</v>
      </c>
      <c r="K1225" s="82">
        <v>1</v>
      </c>
      <c r="L1225" s="113" t="s">
        <v>789</v>
      </c>
      <c r="M1225" s="191">
        <v>45777</v>
      </c>
      <c r="N1225" s="83">
        <v>18</v>
      </c>
      <c r="O1225" s="15"/>
      <c r="P1225" s="83" t="str">
        <f t="shared" si="164"/>
        <v/>
      </c>
      <c r="Q1225" s="83">
        <v>2025</v>
      </c>
      <c r="R1225" s="39" t="str">
        <f t="shared" si="165"/>
        <v>Não</v>
      </c>
      <c r="S1225" s="84">
        <f t="shared" si="166"/>
        <v>0</v>
      </c>
      <c r="T1225" s="85">
        <f t="shared" si="167"/>
        <v>0</v>
      </c>
      <c r="U1225" s="205" t="s">
        <v>786</v>
      </c>
    </row>
    <row r="1226" spans="1:21" s="58" customFormat="1" ht="44.25" customHeight="1" thickBot="1" x14ac:dyDescent="0.4">
      <c r="A1226" s="78" t="s">
        <v>81</v>
      </c>
      <c r="B1226" s="3" t="s">
        <v>569</v>
      </c>
      <c r="C1226" s="20" t="s">
        <v>108</v>
      </c>
      <c r="D1226" s="21" t="s">
        <v>109</v>
      </c>
      <c r="E1226" s="22"/>
      <c r="F1226" s="2" t="str">
        <f t="shared" si="168"/>
        <v>P31-PPGM-PAR-CONJUNTO-SS-1497/2024</v>
      </c>
      <c r="G1226" s="152" t="s">
        <v>771</v>
      </c>
      <c r="H1226" s="80" t="s">
        <v>772</v>
      </c>
      <c r="I1226" s="23">
        <v>12</v>
      </c>
      <c r="J1226" s="81">
        <f t="shared" si="163"/>
        <v>1.2E-2</v>
      </c>
      <c r="K1226" s="82">
        <v>1</v>
      </c>
      <c r="L1226" s="113" t="s">
        <v>789</v>
      </c>
      <c r="M1226" s="24">
        <v>45777</v>
      </c>
      <c r="N1226" s="83">
        <v>18</v>
      </c>
      <c r="O1226" s="15">
        <v>45756</v>
      </c>
      <c r="P1226" s="83">
        <f t="shared" si="164"/>
        <v>15</v>
      </c>
      <c r="Q1226" s="83">
        <v>2025</v>
      </c>
      <c r="R1226" s="39" t="str">
        <f t="shared" si="165"/>
        <v>Sim</v>
      </c>
      <c r="S1226" s="84">
        <f t="shared" si="166"/>
        <v>1.2E-2</v>
      </c>
      <c r="T1226" s="85">
        <f t="shared" si="167"/>
        <v>1</v>
      </c>
      <c r="U1226" s="205" t="s">
        <v>786</v>
      </c>
    </row>
    <row r="1227" spans="1:21" s="58" customFormat="1" ht="40.5" customHeight="1" thickBot="1" x14ac:dyDescent="0.4">
      <c r="A1227" s="78" t="s">
        <v>81</v>
      </c>
      <c r="B1227" s="120" t="s">
        <v>569</v>
      </c>
      <c r="C1227" s="20">
        <v>2028881150</v>
      </c>
      <c r="D1227" s="21" t="s">
        <v>239</v>
      </c>
      <c r="E1227" s="22"/>
      <c r="F1227" s="109" t="str">
        <f t="shared" si="168"/>
        <v>P31-PPGM-PAR-2028881150-SS-1968/2024</v>
      </c>
      <c r="G1227" s="188" t="s">
        <v>771</v>
      </c>
      <c r="H1227" s="111" t="s">
        <v>772</v>
      </c>
      <c r="I1227" s="23">
        <v>72.2</v>
      </c>
      <c r="J1227" s="112">
        <f t="shared" si="163"/>
        <v>7.22E-2</v>
      </c>
      <c r="K1227" s="113">
        <v>1</v>
      </c>
      <c r="L1227" s="113" t="s">
        <v>789</v>
      </c>
      <c r="M1227" s="36">
        <v>45777</v>
      </c>
      <c r="N1227" s="83">
        <v>18</v>
      </c>
      <c r="O1227" s="190"/>
      <c r="P1227" s="114" t="str">
        <f t="shared" si="164"/>
        <v/>
      </c>
      <c r="Q1227" s="114">
        <v>2025</v>
      </c>
      <c r="R1227" s="115" t="str">
        <f t="shared" si="165"/>
        <v>Não</v>
      </c>
      <c r="S1227" s="116">
        <f t="shared" si="166"/>
        <v>0</v>
      </c>
      <c r="T1227" s="117">
        <f t="shared" si="167"/>
        <v>0</v>
      </c>
      <c r="U1227" s="205" t="s">
        <v>786</v>
      </c>
    </row>
    <row r="1228" spans="1:21" s="58" customFormat="1" ht="38.25" customHeight="1" thickBot="1" x14ac:dyDescent="0.4">
      <c r="A1228" s="78" t="s">
        <v>81</v>
      </c>
      <c r="B1228" s="120" t="s">
        <v>569</v>
      </c>
      <c r="C1228" s="20">
        <v>2028716398</v>
      </c>
      <c r="D1228" s="21" t="s">
        <v>244</v>
      </c>
      <c r="E1228" s="22"/>
      <c r="F1228" s="109" t="str">
        <f t="shared" si="168"/>
        <v>P31-PPGM-PAR-2028716398-SS-2019/2024</v>
      </c>
      <c r="G1228" s="188" t="s">
        <v>771</v>
      </c>
      <c r="H1228" s="111" t="s">
        <v>772</v>
      </c>
      <c r="I1228" s="23">
        <v>69.16</v>
      </c>
      <c r="J1228" s="112">
        <f t="shared" si="163"/>
        <v>6.9159999999999999E-2</v>
      </c>
      <c r="K1228" s="113">
        <v>1</v>
      </c>
      <c r="L1228" s="113" t="s">
        <v>789</v>
      </c>
      <c r="M1228" s="14">
        <v>45777</v>
      </c>
      <c r="N1228" s="83">
        <v>18</v>
      </c>
      <c r="O1228" s="190"/>
      <c r="P1228" s="114" t="str">
        <f t="shared" si="164"/>
        <v/>
      </c>
      <c r="Q1228" s="114">
        <v>2025</v>
      </c>
      <c r="R1228" s="115" t="str">
        <f t="shared" si="165"/>
        <v>Não</v>
      </c>
      <c r="S1228" s="116">
        <f t="shared" si="166"/>
        <v>0</v>
      </c>
      <c r="T1228" s="117">
        <f t="shared" si="167"/>
        <v>0</v>
      </c>
      <c r="U1228" s="205" t="s">
        <v>786</v>
      </c>
    </row>
    <row r="1229" spans="1:21" s="58" customFormat="1" ht="47.25" customHeight="1" thickBot="1" x14ac:dyDescent="0.4">
      <c r="A1229" s="78" t="s">
        <v>81</v>
      </c>
      <c r="B1229" s="3" t="s">
        <v>569</v>
      </c>
      <c r="C1229" s="20">
        <v>2029422882</v>
      </c>
      <c r="D1229" s="21" t="s">
        <v>245</v>
      </c>
      <c r="E1229" s="22"/>
      <c r="F1229" s="2" t="str">
        <f t="shared" si="168"/>
        <v>P31-PPGM-PAR-2029422882-SS-2022/2024</v>
      </c>
      <c r="G1229" s="152" t="s">
        <v>771</v>
      </c>
      <c r="H1229" s="80" t="s">
        <v>772</v>
      </c>
      <c r="I1229" s="23">
        <v>4.17</v>
      </c>
      <c r="J1229" s="81">
        <f t="shared" si="163"/>
        <v>4.1700000000000001E-3</v>
      </c>
      <c r="K1229" s="82">
        <v>1</v>
      </c>
      <c r="L1229" s="113" t="s">
        <v>789</v>
      </c>
      <c r="M1229" s="36">
        <v>45775</v>
      </c>
      <c r="N1229" s="83">
        <v>18</v>
      </c>
      <c r="O1229" s="15">
        <v>45752</v>
      </c>
      <c r="P1229" s="83">
        <f t="shared" si="164"/>
        <v>14</v>
      </c>
      <c r="Q1229" s="83">
        <v>2025</v>
      </c>
      <c r="R1229" s="39" t="str">
        <f t="shared" si="165"/>
        <v>Sim</v>
      </c>
      <c r="S1229" s="84">
        <f t="shared" si="166"/>
        <v>4.1700000000000001E-3</v>
      </c>
      <c r="T1229" s="85">
        <f t="shared" si="167"/>
        <v>1</v>
      </c>
      <c r="U1229" s="205" t="s">
        <v>786</v>
      </c>
    </row>
    <row r="1230" spans="1:21" s="58" customFormat="1" ht="41.25" customHeight="1" thickBot="1" x14ac:dyDescent="0.4">
      <c r="A1230" s="78" t="s">
        <v>81</v>
      </c>
      <c r="B1230" s="3" t="s">
        <v>569</v>
      </c>
      <c r="C1230" s="20">
        <v>2029422882</v>
      </c>
      <c r="D1230" s="21" t="s">
        <v>250</v>
      </c>
      <c r="E1230" s="22"/>
      <c r="F1230" s="2" t="str">
        <f t="shared" si="168"/>
        <v>P31-PPGM-PAR-2029422882-SS-659/2025</v>
      </c>
      <c r="G1230" s="152" t="s">
        <v>771</v>
      </c>
      <c r="H1230" s="80" t="s">
        <v>772</v>
      </c>
      <c r="I1230" s="23">
        <v>4.17</v>
      </c>
      <c r="J1230" s="81">
        <f t="shared" si="163"/>
        <v>4.1700000000000001E-3</v>
      </c>
      <c r="K1230" s="82">
        <v>1</v>
      </c>
      <c r="L1230" s="113" t="s">
        <v>789</v>
      </c>
      <c r="M1230" s="14">
        <v>45779</v>
      </c>
      <c r="N1230" s="83">
        <v>18</v>
      </c>
      <c r="O1230" s="15">
        <v>45783</v>
      </c>
      <c r="P1230" s="83">
        <f t="shared" si="164"/>
        <v>19</v>
      </c>
      <c r="Q1230" s="83">
        <v>2025</v>
      </c>
      <c r="R1230" s="39" t="str">
        <f t="shared" si="165"/>
        <v>Sim</v>
      </c>
      <c r="S1230" s="84">
        <f t="shared" si="166"/>
        <v>4.1700000000000001E-3</v>
      </c>
      <c r="T1230" s="85">
        <f t="shared" si="167"/>
        <v>1</v>
      </c>
      <c r="U1230" s="205" t="s">
        <v>786</v>
      </c>
    </row>
    <row r="1231" spans="1:21" s="58" customFormat="1" ht="42" customHeight="1" thickBot="1" x14ac:dyDescent="0.4">
      <c r="A1231" s="78" t="s">
        <v>81</v>
      </c>
      <c r="B1231" s="120" t="s">
        <v>569</v>
      </c>
      <c r="C1231" s="20">
        <v>2027824792</v>
      </c>
      <c r="D1231" s="21" t="s">
        <v>268</v>
      </c>
      <c r="E1231" s="22"/>
      <c r="F1231" s="109" t="str">
        <f t="shared" si="168"/>
        <v>P31-PPGM-PAR-2027824792-SS-1386/2024</v>
      </c>
      <c r="G1231" s="188" t="s">
        <v>771</v>
      </c>
      <c r="H1231" s="111" t="s">
        <v>772</v>
      </c>
      <c r="I1231" s="23">
        <v>142.07</v>
      </c>
      <c r="J1231" s="112">
        <f t="shared" si="163"/>
        <v>0.14207</v>
      </c>
      <c r="K1231" s="113">
        <v>1</v>
      </c>
      <c r="L1231" s="113" t="s">
        <v>789</v>
      </c>
      <c r="M1231" s="36">
        <v>45775</v>
      </c>
      <c r="N1231" s="83">
        <v>18</v>
      </c>
      <c r="O1231" s="15">
        <v>45783</v>
      </c>
      <c r="P1231" s="114">
        <f t="shared" si="164"/>
        <v>19</v>
      </c>
      <c r="Q1231" s="114">
        <v>2025</v>
      </c>
      <c r="R1231" s="115" t="str">
        <f t="shared" si="165"/>
        <v>Sim</v>
      </c>
      <c r="S1231" s="116">
        <f t="shared" si="166"/>
        <v>0.14207</v>
      </c>
      <c r="T1231" s="117">
        <f t="shared" si="167"/>
        <v>1</v>
      </c>
      <c r="U1231" s="205" t="s">
        <v>786</v>
      </c>
    </row>
    <row r="1232" spans="1:21" s="58" customFormat="1" ht="40.5" customHeight="1" thickBot="1" x14ac:dyDescent="0.4">
      <c r="A1232" s="78" t="s">
        <v>81</v>
      </c>
      <c r="B1232" s="3" t="s">
        <v>569</v>
      </c>
      <c r="C1232" s="20">
        <v>2027809526</v>
      </c>
      <c r="D1232" s="21" t="s">
        <v>274</v>
      </c>
      <c r="E1232" s="22"/>
      <c r="F1232" s="2" t="str">
        <f t="shared" si="168"/>
        <v>P31-PPGM-PAR-2027809526-SS-704/2025</v>
      </c>
      <c r="G1232" s="152" t="s">
        <v>771</v>
      </c>
      <c r="H1232" s="80" t="s">
        <v>772</v>
      </c>
      <c r="I1232" s="23">
        <v>142.07</v>
      </c>
      <c r="J1232" s="81">
        <f t="shared" si="163"/>
        <v>0.14207</v>
      </c>
      <c r="K1232" s="82">
        <v>1</v>
      </c>
      <c r="L1232" s="113" t="s">
        <v>789</v>
      </c>
      <c r="M1232" s="14">
        <v>45775</v>
      </c>
      <c r="N1232" s="83">
        <v>18</v>
      </c>
      <c r="O1232" s="15"/>
      <c r="P1232" s="83" t="str">
        <f t="shared" si="164"/>
        <v/>
      </c>
      <c r="Q1232" s="83">
        <v>2025</v>
      </c>
      <c r="R1232" s="39" t="str">
        <f t="shared" si="165"/>
        <v>Não</v>
      </c>
      <c r="S1232" s="84">
        <f t="shared" si="166"/>
        <v>0</v>
      </c>
      <c r="T1232" s="85">
        <f t="shared" si="167"/>
        <v>0</v>
      </c>
      <c r="U1232" s="205" t="s">
        <v>786</v>
      </c>
    </row>
    <row r="1233" spans="1:21" s="58" customFormat="1" ht="40.5" customHeight="1" thickBot="1" x14ac:dyDescent="0.4">
      <c r="A1233" s="78" t="s">
        <v>281</v>
      </c>
      <c r="B1233" s="3" t="s">
        <v>569</v>
      </c>
      <c r="C1233" s="20">
        <v>2029269562</v>
      </c>
      <c r="D1233" s="39" t="s">
        <v>467</v>
      </c>
      <c r="E1233" s="43"/>
      <c r="F1233" s="2" t="str">
        <f t="shared" si="168"/>
        <v>P54-PPGM-PAR-2029269562-SS-1647/2024</v>
      </c>
      <c r="G1233" s="152" t="s">
        <v>771</v>
      </c>
      <c r="H1233" s="80" t="s">
        <v>772</v>
      </c>
      <c r="I1233" s="23">
        <v>3293</v>
      </c>
      <c r="J1233" s="81">
        <f t="shared" si="163"/>
        <v>3.2930000000000001</v>
      </c>
      <c r="K1233" s="82">
        <v>1</v>
      </c>
      <c r="L1233" s="113" t="s">
        <v>789</v>
      </c>
      <c r="M1233" s="14">
        <v>45778</v>
      </c>
      <c r="N1233" s="83">
        <v>18</v>
      </c>
      <c r="O1233" s="15"/>
      <c r="P1233" s="83" t="str">
        <f t="shared" si="164"/>
        <v/>
      </c>
      <c r="Q1233" s="83">
        <v>2025</v>
      </c>
      <c r="R1233" s="39" t="str">
        <f t="shared" si="165"/>
        <v>Não</v>
      </c>
      <c r="S1233" s="84">
        <f t="shared" si="166"/>
        <v>0</v>
      </c>
      <c r="T1233" s="85">
        <f t="shared" si="167"/>
        <v>0</v>
      </c>
      <c r="U1233" s="205" t="s">
        <v>786</v>
      </c>
    </row>
    <row r="1234" spans="1:21" s="58" customFormat="1" ht="37.5" customHeight="1" thickBot="1" x14ac:dyDescent="0.4">
      <c r="A1234" s="78" t="s">
        <v>281</v>
      </c>
      <c r="B1234" s="120" t="s">
        <v>569</v>
      </c>
      <c r="C1234" s="20">
        <v>2029267545</v>
      </c>
      <c r="D1234" s="39" t="s">
        <v>469</v>
      </c>
      <c r="E1234" s="43"/>
      <c r="F1234" s="109" t="str">
        <f t="shared" si="168"/>
        <v>P54-PPGM-PAR-2029267545-SS-1648/2024</v>
      </c>
      <c r="G1234" s="188" t="s">
        <v>771</v>
      </c>
      <c r="H1234" s="111" t="s">
        <v>772</v>
      </c>
      <c r="I1234" s="23">
        <v>465.94</v>
      </c>
      <c r="J1234" s="112">
        <f t="shared" si="163"/>
        <v>0.46594000000000002</v>
      </c>
      <c r="K1234" s="113">
        <v>1</v>
      </c>
      <c r="L1234" s="113" t="s">
        <v>789</v>
      </c>
      <c r="M1234" s="14">
        <v>45778</v>
      </c>
      <c r="N1234" s="83">
        <v>18</v>
      </c>
      <c r="O1234" s="190"/>
      <c r="P1234" s="114" t="str">
        <f t="shared" si="164"/>
        <v/>
      </c>
      <c r="Q1234" s="114">
        <v>2025</v>
      </c>
      <c r="R1234" s="115" t="str">
        <f t="shared" si="165"/>
        <v>Não</v>
      </c>
      <c r="S1234" s="116">
        <f t="shared" si="166"/>
        <v>0</v>
      </c>
      <c r="T1234" s="117">
        <f t="shared" si="167"/>
        <v>0</v>
      </c>
      <c r="U1234" s="205" t="s">
        <v>786</v>
      </c>
    </row>
    <row r="1235" spans="1:21" s="58" customFormat="1" ht="37.5" customHeight="1" thickBot="1" x14ac:dyDescent="0.4">
      <c r="A1235" s="78" t="s">
        <v>281</v>
      </c>
      <c r="B1235" s="120" t="s">
        <v>569</v>
      </c>
      <c r="C1235" s="20">
        <v>2029267540</v>
      </c>
      <c r="D1235" s="39" t="s">
        <v>483</v>
      </c>
      <c r="E1235" s="22"/>
      <c r="F1235" s="109" t="str">
        <f t="shared" si="168"/>
        <v>P54-PPGM-PAR-2029267540-SS-410/2025</v>
      </c>
      <c r="G1235" s="188" t="s">
        <v>771</v>
      </c>
      <c r="H1235" s="111" t="s">
        <v>772</v>
      </c>
      <c r="I1235" s="23">
        <v>253</v>
      </c>
      <c r="J1235" s="112">
        <f t="shared" si="163"/>
        <v>0.253</v>
      </c>
      <c r="K1235" s="113">
        <v>1</v>
      </c>
      <c r="L1235" s="113" t="s">
        <v>789</v>
      </c>
      <c r="M1235" s="14">
        <v>45778</v>
      </c>
      <c r="N1235" s="83">
        <v>18</v>
      </c>
      <c r="O1235" s="190"/>
      <c r="P1235" s="114" t="str">
        <f t="shared" si="164"/>
        <v/>
      </c>
      <c r="Q1235" s="114">
        <v>2025</v>
      </c>
      <c r="R1235" s="115" t="str">
        <f t="shared" si="165"/>
        <v>Não</v>
      </c>
      <c r="S1235" s="116">
        <f t="shared" si="166"/>
        <v>0</v>
      </c>
      <c r="T1235" s="117">
        <f t="shared" si="167"/>
        <v>0</v>
      </c>
      <c r="U1235" s="205" t="s">
        <v>786</v>
      </c>
    </row>
    <row r="1236" spans="1:21" s="58" customFormat="1" ht="35.25" customHeight="1" thickBot="1" x14ac:dyDescent="0.4">
      <c r="A1236" s="78" t="s">
        <v>281</v>
      </c>
      <c r="B1236" s="3" t="s">
        <v>569</v>
      </c>
      <c r="C1236" s="20">
        <v>2029269569</v>
      </c>
      <c r="D1236" s="39" t="s">
        <v>485</v>
      </c>
      <c r="E1236" s="22"/>
      <c r="F1236" s="2" t="str">
        <f t="shared" si="168"/>
        <v>P54-PPGM-PAR-2029269569-SS-344/2025</v>
      </c>
      <c r="G1236" s="152" t="s">
        <v>771</v>
      </c>
      <c r="H1236" s="80" t="s">
        <v>772</v>
      </c>
      <c r="I1236" s="23">
        <v>1279</v>
      </c>
      <c r="J1236" s="81">
        <f t="shared" si="163"/>
        <v>1.2789999999999999</v>
      </c>
      <c r="K1236" s="82">
        <v>1</v>
      </c>
      <c r="L1236" s="113" t="s">
        <v>789</v>
      </c>
      <c r="M1236" s="14">
        <v>45778</v>
      </c>
      <c r="N1236" s="83">
        <v>18</v>
      </c>
      <c r="O1236" s="15"/>
      <c r="P1236" s="83" t="str">
        <f t="shared" si="164"/>
        <v/>
      </c>
      <c r="Q1236" s="83">
        <v>2025</v>
      </c>
      <c r="R1236" s="39" t="str">
        <f t="shared" si="165"/>
        <v>Não</v>
      </c>
      <c r="S1236" s="84">
        <f t="shared" si="166"/>
        <v>0</v>
      </c>
      <c r="T1236" s="85">
        <f t="shared" si="167"/>
        <v>0</v>
      </c>
      <c r="U1236" s="205" t="s">
        <v>786</v>
      </c>
    </row>
    <row r="1237" spans="1:21" s="58" customFormat="1" ht="36.75" customHeight="1" thickBot="1" x14ac:dyDescent="0.4">
      <c r="A1237" s="78" t="s">
        <v>281</v>
      </c>
      <c r="B1237" s="3" t="s">
        <v>569</v>
      </c>
      <c r="C1237" s="20">
        <v>2029267541</v>
      </c>
      <c r="D1237" s="39" t="s">
        <v>494</v>
      </c>
      <c r="E1237" s="22"/>
      <c r="F1237" s="2" t="str">
        <f t="shared" si="168"/>
        <v>P54-PPGM-PAR-2029267541-SS-340/2025</v>
      </c>
      <c r="G1237" s="152" t="s">
        <v>771</v>
      </c>
      <c r="H1237" s="80" t="s">
        <v>772</v>
      </c>
      <c r="I1237" s="23">
        <v>1799.1</v>
      </c>
      <c r="J1237" s="81">
        <f t="shared" si="163"/>
        <v>1.7990999999999999</v>
      </c>
      <c r="K1237" s="82">
        <v>1</v>
      </c>
      <c r="L1237" s="113" t="s">
        <v>789</v>
      </c>
      <c r="M1237" s="14">
        <v>45778</v>
      </c>
      <c r="N1237" s="83">
        <v>18</v>
      </c>
      <c r="O1237" s="15"/>
      <c r="P1237" s="83" t="str">
        <f t="shared" si="164"/>
        <v/>
      </c>
      <c r="Q1237" s="83">
        <v>2025</v>
      </c>
      <c r="R1237" s="39" t="str">
        <f t="shared" si="165"/>
        <v>Não</v>
      </c>
      <c r="S1237" s="84">
        <f t="shared" si="166"/>
        <v>0</v>
      </c>
      <c r="T1237" s="85">
        <f t="shared" si="167"/>
        <v>0</v>
      </c>
      <c r="U1237" s="205" t="s">
        <v>786</v>
      </c>
    </row>
    <row r="1238" spans="1:21" s="58" customFormat="1" ht="39" customHeight="1" thickBot="1" x14ac:dyDescent="0.4">
      <c r="A1238" s="78" t="s">
        <v>281</v>
      </c>
      <c r="B1238" s="120" t="s">
        <v>569</v>
      </c>
      <c r="C1238" s="20">
        <v>2029267543</v>
      </c>
      <c r="D1238" s="39" t="s">
        <v>497</v>
      </c>
      <c r="E1238" s="22"/>
      <c r="F1238" s="109" t="str">
        <f t="shared" si="168"/>
        <v>P54-PPGM-PAR-2029267543-SS-339/2025</v>
      </c>
      <c r="G1238" s="188" t="s">
        <v>771</v>
      </c>
      <c r="H1238" s="111" t="s">
        <v>772</v>
      </c>
      <c r="I1238" s="23">
        <v>1046</v>
      </c>
      <c r="J1238" s="112">
        <f t="shared" si="163"/>
        <v>1.046</v>
      </c>
      <c r="K1238" s="113">
        <v>1</v>
      </c>
      <c r="L1238" s="113" t="s">
        <v>789</v>
      </c>
      <c r="M1238" s="14">
        <v>45778</v>
      </c>
      <c r="N1238" s="83">
        <v>18</v>
      </c>
      <c r="O1238" s="190"/>
      <c r="P1238" s="114" t="str">
        <f t="shared" si="164"/>
        <v/>
      </c>
      <c r="Q1238" s="114">
        <v>2025</v>
      </c>
      <c r="R1238" s="115" t="str">
        <f t="shared" si="165"/>
        <v>Não</v>
      </c>
      <c r="S1238" s="116">
        <f t="shared" si="166"/>
        <v>0</v>
      </c>
      <c r="T1238" s="117">
        <f t="shared" si="167"/>
        <v>0</v>
      </c>
      <c r="U1238" s="205" t="s">
        <v>786</v>
      </c>
    </row>
    <row r="1239" spans="1:21" s="58" customFormat="1" ht="35.25" customHeight="1" thickBot="1" x14ac:dyDescent="0.4">
      <c r="A1239" s="78" t="s">
        <v>281</v>
      </c>
      <c r="B1239" s="3" t="s">
        <v>569</v>
      </c>
      <c r="C1239" s="20">
        <v>2029267545</v>
      </c>
      <c r="D1239" s="39" t="s">
        <v>501</v>
      </c>
      <c r="E1239" s="22"/>
      <c r="F1239" s="2" t="str">
        <f t="shared" si="168"/>
        <v>P54-PPGM-PAR-2029267545-SS-164/2025</v>
      </c>
      <c r="G1239" s="152" t="s">
        <v>771</v>
      </c>
      <c r="H1239" s="80" t="s">
        <v>772</v>
      </c>
      <c r="I1239" s="23">
        <v>2183.5</v>
      </c>
      <c r="J1239" s="81">
        <f t="shared" si="163"/>
        <v>2.1835</v>
      </c>
      <c r="K1239" s="82">
        <v>1</v>
      </c>
      <c r="L1239" s="113" t="s">
        <v>789</v>
      </c>
      <c r="M1239" s="14">
        <v>45778</v>
      </c>
      <c r="N1239" s="83">
        <v>18</v>
      </c>
      <c r="O1239" s="15"/>
      <c r="P1239" s="83" t="str">
        <f t="shared" si="164"/>
        <v/>
      </c>
      <c r="Q1239" s="83">
        <v>2025</v>
      </c>
      <c r="R1239" s="39" t="str">
        <f t="shared" si="165"/>
        <v>Não</v>
      </c>
      <c r="S1239" s="84">
        <f t="shared" si="166"/>
        <v>0</v>
      </c>
      <c r="T1239" s="85">
        <f t="shared" si="167"/>
        <v>0</v>
      </c>
      <c r="U1239" s="205" t="s">
        <v>786</v>
      </c>
    </row>
    <row r="1240" spans="1:21" s="58" customFormat="1" ht="36" customHeight="1" thickBot="1" x14ac:dyDescent="0.4">
      <c r="A1240" s="78" t="s">
        <v>281</v>
      </c>
      <c r="B1240" s="3" t="s">
        <v>569</v>
      </c>
      <c r="C1240" s="20">
        <v>2029269550</v>
      </c>
      <c r="D1240" s="39" t="s">
        <v>503</v>
      </c>
      <c r="E1240" s="22"/>
      <c r="F1240" s="2" t="str">
        <f t="shared" si="168"/>
        <v>P54-PPGM-PAR-2029269550-SS-068/2025</v>
      </c>
      <c r="G1240" s="152" t="s">
        <v>771</v>
      </c>
      <c r="H1240" s="80" t="s">
        <v>772</v>
      </c>
      <c r="I1240" s="23">
        <v>543.25</v>
      </c>
      <c r="J1240" s="81">
        <f t="shared" si="163"/>
        <v>0.54325000000000001</v>
      </c>
      <c r="K1240" s="82">
        <v>1</v>
      </c>
      <c r="L1240" s="113" t="s">
        <v>789</v>
      </c>
      <c r="M1240" s="14">
        <v>45778</v>
      </c>
      <c r="N1240" s="83">
        <v>18</v>
      </c>
      <c r="O1240" s="15"/>
      <c r="P1240" s="83" t="str">
        <f t="shared" si="164"/>
        <v/>
      </c>
      <c r="Q1240" s="83">
        <v>2025</v>
      </c>
      <c r="R1240" s="39" t="str">
        <f t="shared" si="165"/>
        <v>Não</v>
      </c>
      <c r="S1240" s="84">
        <f t="shared" si="166"/>
        <v>0</v>
      </c>
      <c r="T1240" s="85">
        <f t="shared" si="167"/>
        <v>0</v>
      </c>
      <c r="U1240" s="205" t="s">
        <v>786</v>
      </c>
    </row>
    <row r="1241" spans="1:21" s="58" customFormat="1" ht="34" customHeight="1" thickBot="1" x14ac:dyDescent="0.4">
      <c r="A1241" s="78" t="s">
        <v>281</v>
      </c>
      <c r="B1241" s="120" t="s">
        <v>569</v>
      </c>
      <c r="C1241" s="20">
        <v>2029269549</v>
      </c>
      <c r="D1241" s="39" t="s">
        <v>507</v>
      </c>
      <c r="E1241" s="22"/>
      <c r="F1241" s="109" t="str">
        <f t="shared" si="168"/>
        <v>P54-PPGM-PAR-2029269549-SS-111/2025</v>
      </c>
      <c r="G1241" s="188" t="s">
        <v>771</v>
      </c>
      <c r="H1241" s="111" t="s">
        <v>772</v>
      </c>
      <c r="I1241" s="23">
        <v>342.1</v>
      </c>
      <c r="J1241" s="112">
        <f t="shared" si="163"/>
        <v>0.34210000000000002</v>
      </c>
      <c r="K1241" s="113">
        <v>1</v>
      </c>
      <c r="L1241" s="113" t="s">
        <v>789</v>
      </c>
      <c r="M1241" s="14">
        <v>45778</v>
      </c>
      <c r="N1241" s="83">
        <v>18</v>
      </c>
      <c r="O1241" s="190"/>
      <c r="P1241" s="114" t="str">
        <f t="shared" si="164"/>
        <v/>
      </c>
      <c r="Q1241" s="114">
        <v>2025</v>
      </c>
      <c r="R1241" s="115" t="str">
        <f t="shared" si="165"/>
        <v>Não</v>
      </c>
      <c r="S1241" s="116">
        <f t="shared" si="166"/>
        <v>0</v>
      </c>
      <c r="T1241" s="117">
        <f t="shared" si="167"/>
        <v>0</v>
      </c>
      <c r="U1241" s="205" t="s">
        <v>786</v>
      </c>
    </row>
    <row r="1242" spans="1:21" s="58" customFormat="1" ht="39.75" customHeight="1" thickBot="1" x14ac:dyDescent="0.4">
      <c r="A1242" s="78" t="s">
        <v>281</v>
      </c>
      <c r="B1242" s="120" t="s">
        <v>569</v>
      </c>
      <c r="C1242" s="20">
        <v>2029258080</v>
      </c>
      <c r="D1242" s="39" t="s">
        <v>509</v>
      </c>
      <c r="E1242" s="22"/>
      <c r="F1242" s="109" t="str">
        <f t="shared" si="168"/>
        <v>P54-PPGM-PAR-2029258080-SS-109/2025</v>
      </c>
      <c r="G1242" s="188" t="s">
        <v>771</v>
      </c>
      <c r="H1242" s="111" t="s">
        <v>772</v>
      </c>
      <c r="I1242" s="23">
        <v>188</v>
      </c>
      <c r="J1242" s="112">
        <f t="shared" ref="J1242:J1305" si="169">I1242/1000</f>
        <v>0.188</v>
      </c>
      <c r="K1242" s="113">
        <v>1</v>
      </c>
      <c r="L1242" s="113" t="s">
        <v>789</v>
      </c>
      <c r="M1242" s="14">
        <v>45778</v>
      </c>
      <c r="N1242" s="83">
        <v>18</v>
      </c>
      <c r="O1242" s="190"/>
      <c r="P1242" s="114" t="str">
        <f t="shared" ref="P1242:P1305" si="170">IF(O1242="","",WEEKNUM(O1242,21))</f>
        <v/>
      </c>
      <c r="Q1242" s="114">
        <v>2025</v>
      </c>
      <c r="R1242" s="115" t="str">
        <f t="shared" ref="R1242:R1305" si="171">IF(Q1242&lt;=O1242,"Sim","Não")</f>
        <v>Não</v>
      </c>
      <c r="S1242" s="116">
        <f t="shared" ref="S1242:S1305" si="172">IF(R1242="Não",0,J1242)</f>
        <v>0</v>
      </c>
      <c r="T1242" s="117">
        <f t="shared" ref="T1242:T1305" si="173">IF(R1242="Não",0,K1242)</f>
        <v>0</v>
      </c>
      <c r="U1242" s="205" t="s">
        <v>786</v>
      </c>
    </row>
    <row r="1243" spans="1:21" s="58" customFormat="1" ht="40.5" customHeight="1" thickBot="1" x14ac:dyDescent="0.4">
      <c r="A1243" s="78" t="s">
        <v>281</v>
      </c>
      <c r="B1243" s="3" t="s">
        <v>569</v>
      </c>
      <c r="C1243" s="20">
        <v>2029277691</v>
      </c>
      <c r="D1243" s="39" t="s">
        <v>515</v>
      </c>
      <c r="E1243" s="22"/>
      <c r="F1243" s="2" t="str">
        <f t="shared" si="168"/>
        <v>P54-PPGM-PAR-2029277691-SS-106/2025</v>
      </c>
      <c r="G1243" s="152" t="s">
        <v>771</v>
      </c>
      <c r="H1243" s="80" t="s">
        <v>772</v>
      </c>
      <c r="I1243" s="23">
        <v>1081</v>
      </c>
      <c r="J1243" s="81">
        <f t="shared" si="169"/>
        <v>1.081</v>
      </c>
      <c r="K1243" s="82">
        <v>1</v>
      </c>
      <c r="L1243" s="113" t="s">
        <v>789</v>
      </c>
      <c r="M1243" s="14">
        <v>45778</v>
      </c>
      <c r="N1243" s="83">
        <v>18</v>
      </c>
      <c r="O1243" s="15"/>
      <c r="P1243" s="83" t="str">
        <f t="shared" si="170"/>
        <v/>
      </c>
      <c r="Q1243" s="83">
        <v>2025</v>
      </c>
      <c r="R1243" s="39" t="str">
        <f t="shared" si="171"/>
        <v>Não</v>
      </c>
      <c r="S1243" s="84">
        <f t="shared" si="172"/>
        <v>0</v>
      </c>
      <c r="T1243" s="85">
        <f t="shared" si="173"/>
        <v>0</v>
      </c>
      <c r="U1243" s="205" t="s">
        <v>786</v>
      </c>
    </row>
    <row r="1244" spans="1:21" s="58" customFormat="1" ht="54" customHeight="1" thickBot="1" x14ac:dyDescent="0.4">
      <c r="A1244" s="78" t="s">
        <v>281</v>
      </c>
      <c r="B1244" s="3" t="s">
        <v>569</v>
      </c>
      <c r="C1244" s="20">
        <v>2029267538</v>
      </c>
      <c r="D1244" s="39" t="s">
        <v>518</v>
      </c>
      <c r="E1244" s="22"/>
      <c r="F1244" s="2" t="str">
        <f t="shared" si="168"/>
        <v>P54-PPGM-PAR-2029267538-SS-0065/2025</v>
      </c>
      <c r="G1244" s="152" t="s">
        <v>771</v>
      </c>
      <c r="H1244" s="80" t="s">
        <v>772</v>
      </c>
      <c r="I1244" s="23">
        <v>814</v>
      </c>
      <c r="J1244" s="81">
        <f t="shared" si="169"/>
        <v>0.81399999999999995</v>
      </c>
      <c r="K1244" s="82">
        <v>1</v>
      </c>
      <c r="L1244" s="113" t="s">
        <v>789</v>
      </c>
      <c r="M1244" s="14">
        <v>45778</v>
      </c>
      <c r="N1244" s="83">
        <v>18</v>
      </c>
      <c r="O1244" s="15"/>
      <c r="P1244" s="83" t="str">
        <f t="shared" si="170"/>
        <v/>
      </c>
      <c r="Q1244" s="83">
        <v>2025</v>
      </c>
      <c r="R1244" s="39" t="str">
        <f t="shared" si="171"/>
        <v>Não</v>
      </c>
      <c r="S1244" s="84">
        <f t="shared" si="172"/>
        <v>0</v>
      </c>
      <c r="T1244" s="85">
        <f t="shared" si="173"/>
        <v>0</v>
      </c>
      <c r="U1244" s="205" t="s">
        <v>786</v>
      </c>
    </row>
    <row r="1245" spans="1:21" s="58" customFormat="1" ht="57" customHeight="1" thickBot="1" x14ac:dyDescent="0.4">
      <c r="A1245" s="78" t="s">
        <v>281</v>
      </c>
      <c r="B1245" s="120" t="s">
        <v>569</v>
      </c>
      <c r="C1245" s="20">
        <v>2029269549</v>
      </c>
      <c r="D1245" s="39" t="s">
        <v>520</v>
      </c>
      <c r="E1245" s="22"/>
      <c r="F1245" s="109" t="str">
        <f t="shared" si="168"/>
        <v>P54-PPGM-PAR-2029269549-SS-468/2025</v>
      </c>
      <c r="G1245" s="188" t="s">
        <v>771</v>
      </c>
      <c r="H1245" s="111" t="s">
        <v>772</v>
      </c>
      <c r="I1245" s="23">
        <v>149.4</v>
      </c>
      <c r="J1245" s="112">
        <f t="shared" si="169"/>
        <v>0.14940000000000001</v>
      </c>
      <c r="K1245" s="113">
        <v>1</v>
      </c>
      <c r="L1245" s="113" t="s">
        <v>789</v>
      </c>
      <c r="M1245" s="14">
        <v>45778</v>
      </c>
      <c r="N1245" s="83">
        <v>18</v>
      </c>
      <c r="O1245" s="190"/>
      <c r="P1245" s="114" t="str">
        <f t="shared" si="170"/>
        <v/>
      </c>
      <c r="Q1245" s="114">
        <v>2025</v>
      </c>
      <c r="R1245" s="115" t="str">
        <f t="shared" si="171"/>
        <v>Não</v>
      </c>
      <c r="S1245" s="116">
        <f t="shared" si="172"/>
        <v>0</v>
      </c>
      <c r="T1245" s="117">
        <f t="shared" si="173"/>
        <v>0</v>
      </c>
      <c r="U1245" s="205" t="s">
        <v>786</v>
      </c>
    </row>
    <row r="1246" spans="1:21" s="58" customFormat="1" ht="66.75" customHeight="1" thickBot="1" x14ac:dyDescent="0.4">
      <c r="A1246" s="78" t="s">
        <v>281</v>
      </c>
      <c r="B1246" s="3" t="s">
        <v>569</v>
      </c>
      <c r="C1246" s="20">
        <v>2029267541</v>
      </c>
      <c r="D1246" s="39" t="s">
        <v>522</v>
      </c>
      <c r="E1246" s="22"/>
      <c r="F1246" s="2" t="str">
        <f t="shared" si="168"/>
        <v>P54-PPGM-PAR-2029267541-SS-467/2025</v>
      </c>
      <c r="G1246" s="152" t="s">
        <v>771</v>
      </c>
      <c r="H1246" s="80" t="s">
        <v>772</v>
      </c>
      <c r="I1246" s="23">
        <v>686.94</v>
      </c>
      <c r="J1246" s="81">
        <f t="shared" si="169"/>
        <v>0.68694000000000011</v>
      </c>
      <c r="K1246" s="82">
        <v>1</v>
      </c>
      <c r="L1246" s="113" t="s">
        <v>789</v>
      </c>
      <c r="M1246" s="14">
        <v>45778</v>
      </c>
      <c r="N1246" s="83">
        <v>18</v>
      </c>
      <c r="O1246" s="15"/>
      <c r="P1246" s="83" t="str">
        <f t="shared" si="170"/>
        <v/>
      </c>
      <c r="Q1246" s="83">
        <v>2025</v>
      </c>
      <c r="R1246" s="39" t="str">
        <f t="shared" si="171"/>
        <v>Não</v>
      </c>
      <c r="S1246" s="84">
        <f t="shared" si="172"/>
        <v>0</v>
      </c>
      <c r="T1246" s="85">
        <f t="shared" si="173"/>
        <v>0</v>
      </c>
      <c r="U1246" s="205" t="s">
        <v>786</v>
      </c>
    </row>
    <row r="1247" spans="1:21" s="58" customFormat="1" ht="48" customHeight="1" x14ac:dyDescent="0.35">
      <c r="A1247" s="78" t="s">
        <v>281</v>
      </c>
      <c r="B1247" s="3" t="s">
        <v>569</v>
      </c>
      <c r="C1247" s="20">
        <v>2029258083</v>
      </c>
      <c r="D1247" s="39" t="s">
        <v>527</v>
      </c>
      <c r="E1247" s="22"/>
      <c r="F1247" s="2" t="str">
        <f t="shared" si="168"/>
        <v>P54-PPGM-PAR-2029258083-SS-461/2025</v>
      </c>
      <c r="G1247" s="152" t="s">
        <v>771</v>
      </c>
      <c r="H1247" s="80" t="s">
        <v>772</v>
      </c>
      <c r="I1247" s="23">
        <v>1109.0999999999999</v>
      </c>
      <c r="J1247" s="81">
        <f t="shared" si="169"/>
        <v>1.1091</v>
      </c>
      <c r="K1247" s="82">
        <v>1</v>
      </c>
      <c r="L1247" s="113" t="s">
        <v>789</v>
      </c>
      <c r="M1247" s="14">
        <v>45778</v>
      </c>
      <c r="N1247" s="83">
        <v>18</v>
      </c>
      <c r="O1247" s="15"/>
      <c r="P1247" s="83" t="str">
        <f t="shared" si="170"/>
        <v/>
      </c>
      <c r="Q1247" s="83">
        <v>2025</v>
      </c>
      <c r="R1247" s="39" t="str">
        <f t="shared" si="171"/>
        <v>Não</v>
      </c>
      <c r="S1247" s="84">
        <f t="shared" si="172"/>
        <v>0</v>
      </c>
      <c r="T1247" s="85">
        <f t="shared" si="173"/>
        <v>0</v>
      </c>
      <c r="U1247" s="205" t="s">
        <v>786</v>
      </c>
    </row>
    <row r="1248" spans="1:21" s="58" customFormat="1" ht="53.25" customHeight="1" x14ac:dyDescent="0.35">
      <c r="A1248" s="78" t="s">
        <v>281</v>
      </c>
      <c r="B1248" s="3" t="s">
        <v>83</v>
      </c>
      <c r="C1248" s="20">
        <v>2029269549</v>
      </c>
      <c r="D1248" s="39" t="s">
        <v>299</v>
      </c>
      <c r="E1248" s="22" t="s">
        <v>790</v>
      </c>
      <c r="F1248" s="2" t="str">
        <f t="shared" si="168"/>
        <v>P54-PPGM-CAM-2029269549-SS-1851/2024</v>
      </c>
      <c r="G1248" s="79" t="s">
        <v>774</v>
      </c>
      <c r="H1248" s="80" t="s">
        <v>775</v>
      </c>
      <c r="I1248" s="23">
        <v>526.79999999999995</v>
      </c>
      <c r="J1248" s="81">
        <f t="shared" si="169"/>
        <v>0.52679999999999993</v>
      </c>
      <c r="K1248" s="82">
        <v>1</v>
      </c>
      <c r="L1248" s="113" t="s">
        <v>789</v>
      </c>
      <c r="M1248" s="14">
        <v>45772</v>
      </c>
      <c r="N1248" s="83">
        <v>18</v>
      </c>
      <c r="O1248" s="15">
        <v>45775</v>
      </c>
      <c r="P1248" s="83">
        <f t="shared" si="170"/>
        <v>18</v>
      </c>
      <c r="Q1248" s="83">
        <v>2025</v>
      </c>
      <c r="R1248" s="39" t="str">
        <f t="shared" si="171"/>
        <v>Sim</v>
      </c>
      <c r="S1248" s="84">
        <f t="shared" si="172"/>
        <v>0.52679999999999993</v>
      </c>
      <c r="T1248" s="85">
        <f t="shared" si="173"/>
        <v>1</v>
      </c>
      <c r="U1248" s="86"/>
    </row>
    <row r="1249" spans="1:21" s="58" customFormat="1" ht="53.25" customHeight="1" x14ac:dyDescent="0.35">
      <c r="A1249" s="78" t="s">
        <v>281</v>
      </c>
      <c r="B1249" s="155" t="s">
        <v>83</v>
      </c>
      <c r="C1249" s="20">
        <v>2029269552</v>
      </c>
      <c r="D1249" s="39" t="s">
        <v>458</v>
      </c>
      <c r="E1249" s="42" t="s">
        <v>791</v>
      </c>
      <c r="F1249" s="87" t="str">
        <f t="shared" si="168"/>
        <v>P54-PPGM-CAM-2029269552-SS-1638/2024</v>
      </c>
      <c r="G1249" s="88" t="s">
        <v>774</v>
      </c>
      <c r="H1249" s="89" t="s">
        <v>775</v>
      </c>
      <c r="I1249" s="23">
        <v>392</v>
      </c>
      <c r="J1249" s="90">
        <f t="shared" si="169"/>
        <v>0.39200000000000002</v>
      </c>
      <c r="K1249" s="91">
        <v>1</v>
      </c>
      <c r="L1249" s="113" t="s">
        <v>789</v>
      </c>
      <c r="M1249" s="163">
        <v>45772</v>
      </c>
      <c r="N1249" s="83">
        <v>18</v>
      </c>
      <c r="O1249" s="160"/>
      <c r="P1249" s="92" t="str">
        <f t="shared" si="170"/>
        <v/>
      </c>
      <c r="Q1249" s="92">
        <v>2025</v>
      </c>
      <c r="R1249" s="93" t="str">
        <f t="shared" si="171"/>
        <v>Não</v>
      </c>
      <c r="S1249" s="94">
        <f t="shared" si="172"/>
        <v>0</v>
      </c>
      <c r="T1249" s="95">
        <f t="shared" si="173"/>
        <v>0</v>
      </c>
      <c r="U1249" s="96" t="s">
        <v>784</v>
      </c>
    </row>
    <row r="1250" spans="1:21" s="58" customFormat="1" ht="48" customHeight="1" x14ac:dyDescent="0.35">
      <c r="A1250" s="78" t="s">
        <v>281</v>
      </c>
      <c r="B1250" s="3" t="s">
        <v>83</v>
      </c>
      <c r="C1250" s="20">
        <v>2029277342</v>
      </c>
      <c r="D1250" s="39" t="s">
        <v>461</v>
      </c>
      <c r="E1250" s="42" t="s">
        <v>792</v>
      </c>
      <c r="F1250" s="2" t="str">
        <f t="shared" si="168"/>
        <v>P54-PPGM-CAM-2029277342-SS-1641/2024</v>
      </c>
      <c r="G1250" s="79" t="s">
        <v>774</v>
      </c>
      <c r="H1250" s="80" t="s">
        <v>775</v>
      </c>
      <c r="I1250" s="23">
        <v>867.4</v>
      </c>
      <c r="J1250" s="81">
        <f t="shared" si="169"/>
        <v>0.86739999999999995</v>
      </c>
      <c r="K1250" s="82">
        <v>1</v>
      </c>
      <c r="L1250" s="113" t="s">
        <v>789</v>
      </c>
      <c r="M1250" s="14">
        <v>45772</v>
      </c>
      <c r="N1250" s="83">
        <v>18</v>
      </c>
      <c r="O1250" s="15"/>
      <c r="P1250" s="83" t="str">
        <f t="shared" si="170"/>
        <v/>
      </c>
      <c r="Q1250" s="83">
        <v>2025</v>
      </c>
      <c r="R1250" s="39" t="str">
        <f t="shared" si="171"/>
        <v>Não</v>
      </c>
      <c r="S1250" s="84">
        <f t="shared" si="172"/>
        <v>0</v>
      </c>
      <c r="T1250" s="85">
        <f t="shared" si="173"/>
        <v>0</v>
      </c>
      <c r="U1250" s="86" t="s">
        <v>784</v>
      </c>
    </row>
    <row r="1251" spans="1:21" s="58" customFormat="1" ht="48.75" customHeight="1" x14ac:dyDescent="0.35">
      <c r="A1251" s="78" t="s">
        <v>281</v>
      </c>
      <c r="B1251" s="155" t="s">
        <v>83</v>
      </c>
      <c r="C1251" s="20">
        <v>2029267545</v>
      </c>
      <c r="D1251" s="39" t="s">
        <v>465</v>
      </c>
      <c r="E1251" s="42" t="s">
        <v>466</v>
      </c>
      <c r="F1251" s="87" t="str">
        <f t="shared" si="168"/>
        <v>P54-PPGM-CAM-2029267545-SS-1644/2024</v>
      </c>
      <c r="G1251" s="88" t="s">
        <v>774</v>
      </c>
      <c r="H1251" s="89" t="s">
        <v>775</v>
      </c>
      <c r="I1251" s="23">
        <v>711.74900000000002</v>
      </c>
      <c r="J1251" s="90">
        <f t="shared" si="169"/>
        <v>0.71174900000000008</v>
      </c>
      <c r="K1251" s="91">
        <v>1</v>
      </c>
      <c r="L1251" s="113" t="s">
        <v>789</v>
      </c>
      <c r="M1251" s="163">
        <v>45772</v>
      </c>
      <c r="N1251" s="83">
        <v>18</v>
      </c>
      <c r="O1251" s="160"/>
      <c r="P1251" s="92" t="str">
        <f t="shared" si="170"/>
        <v/>
      </c>
      <c r="Q1251" s="92">
        <v>2025</v>
      </c>
      <c r="R1251" s="93" t="str">
        <f t="shared" si="171"/>
        <v>Não</v>
      </c>
      <c r="S1251" s="94">
        <f t="shared" si="172"/>
        <v>0</v>
      </c>
      <c r="T1251" s="95">
        <f t="shared" si="173"/>
        <v>0</v>
      </c>
      <c r="U1251" s="96" t="s">
        <v>784</v>
      </c>
    </row>
    <row r="1252" spans="1:21" s="58" customFormat="1" ht="50.25" customHeight="1" x14ac:dyDescent="0.35">
      <c r="A1252" s="78" t="s">
        <v>281</v>
      </c>
      <c r="B1252" s="3" t="s">
        <v>83</v>
      </c>
      <c r="C1252" s="20">
        <v>2029269568</v>
      </c>
      <c r="D1252" s="39" t="s">
        <v>487</v>
      </c>
      <c r="E1252" s="22"/>
      <c r="F1252" s="2" t="str">
        <f t="shared" si="168"/>
        <v>P54-PPGM-CAM-2029269568-SS-343/2025</v>
      </c>
      <c r="G1252" s="79" t="s">
        <v>774</v>
      </c>
      <c r="H1252" s="80" t="s">
        <v>775</v>
      </c>
      <c r="I1252" s="23">
        <v>6859</v>
      </c>
      <c r="J1252" s="81">
        <f t="shared" si="169"/>
        <v>6.859</v>
      </c>
      <c r="K1252" s="82">
        <v>1</v>
      </c>
      <c r="L1252" s="113" t="s">
        <v>789</v>
      </c>
      <c r="M1252" s="14">
        <v>45772</v>
      </c>
      <c r="N1252" s="83">
        <v>18</v>
      </c>
      <c r="O1252" s="15"/>
      <c r="P1252" s="83" t="str">
        <f t="shared" si="170"/>
        <v/>
      </c>
      <c r="Q1252" s="83">
        <v>2025</v>
      </c>
      <c r="R1252" s="39" t="str">
        <f t="shared" si="171"/>
        <v>Não</v>
      </c>
      <c r="S1252" s="84">
        <f t="shared" si="172"/>
        <v>0</v>
      </c>
      <c r="T1252" s="85">
        <f t="shared" si="173"/>
        <v>0</v>
      </c>
      <c r="U1252" s="86" t="s">
        <v>784</v>
      </c>
    </row>
    <row r="1253" spans="1:21" s="58" customFormat="1" ht="47.25" customHeight="1" x14ac:dyDescent="0.35">
      <c r="A1253" s="78" t="s">
        <v>534</v>
      </c>
      <c r="B1253" s="155" t="s">
        <v>83</v>
      </c>
      <c r="C1253" s="20" t="s">
        <v>542</v>
      </c>
      <c r="D1253" s="39" t="s">
        <v>543</v>
      </c>
      <c r="E1253" s="21" t="s">
        <v>544</v>
      </c>
      <c r="F1253" s="87" t="str">
        <f t="shared" si="168"/>
        <v>PRA1-PPGM-CAM-2026292899-SS-1517/2024</v>
      </c>
      <c r="G1253" s="88" t="s">
        <v>774</v>
      </c>
      <c r="H1253" s="89" t="s">
        <v>775</v>
      </c>
      <c r="I1253" s="23">
        <v>445.64400000000001</v>
      </c>
      <c r="J1253" s="90">
        <f t="shared" si="169"/>
        <v>0.44564399999999998</v>
      </c>
      <c r="K1253" s="91">
        <v>1</v>
      </c>
      <c r="L1253" s="113" t="s">
        <v>789</v>
      </c>
      <c r="M1253" s="163">
        <v>45772</v>
      </c>
      <c r="N1253" s="83">
        <v>18</v>
      </c>
      <c r="O1253" s="160">
        <v>45775</v>
      </c>
      <c r="P1253" s="92">
        <f t="shared" si="170"/>
        <v>18</v>
      </c>
      <c r="Q1253" s="92">
        <v>2025</v>
      </c>
      <c r="R1253" s="93" t="str">
        <f t="shared" si="171"/>
        <v>Sim</v>
      </c>
      <c r="S1253" s="94">
        <f t="shared" si="172"/>
        <v>0.44564399999999998</v>
      </c>
      <c r="T1253" s="95">
        <f t="shared" si="173"/>
        <v>1</v>
      </c>
      <c r="U1253" s="96"/>
    </row>
    <row r="1254" spans="1:21" s="58" customFormat="1" ht="63.75" customHeight="1" x14ac:dyDescent="0.35">
      <c r="A1254" s="78" t="s">
        <v>534</v>
      </c>
      <c r="B1254" s="3" t="s">
        <v>83</v>
      </c>
      <c r="C1254" s="20" t="s">
        <v>542</v>
      </c>
      <c r="D1254" s="39" t="s">
        <v>543</v>
      </c>
      <c r="E1254" s="21" t="s">
        <v>549</v>
      </c>
      <c r="F1254" s="2" t="str">
        <f t="shared" si="168"/>
        <v>PRA1-PPGM-CAM-2026292899-SS-1517/2024</v>
      </c>
      <c r="G1254" s="79" t="s">
        <v>774</v>
      </c>
      <c r="H1254" s="80" t="s">
        <v>775</v>
      </c>
      <c r="I1254" s="23">
        <v>36.055999999999997</v>
      </c>
      <c r="J1254" s="81">
        <f t="shared" si="169"/>
        <v>3.6055999999999998E-2</v>
      </c>
      <c r="K1254" s="82">
        <v>1</v>
      </c>
      <c r="L1254" s="113" t="s">
        <v>789</v>
      </c>
      <c r="M1254" s="14">
        <v>45772</v>
      </c>
      <c r="N1254" s="83">
        <v>18</v>
      </c>
      <c r="O1254" s="15">
        <v>45775</v>
      </c>
      <c r="P1254" s="83">
        <f t="shared" si="170"/>
        <v>18</v>
      </c>
      <c r="Q1254" s="83">
        <v>2025</v>
      </c>
      <c r="R1254" s="39" t="str">
        <f t="shared" si="171"/>
        <v>Sim</v>
      </c>
      <c r="S1254" s="84">
        <f t="shared" si="172"/>
        <v>3.6055999999999998E-2</v>
      </c>
      <c r="T1254" s="85">
        <f t="shared" si="173"/>
        <v>1</v>
      </c>
      <c r="U1254" s="86"/>
    </row>
    <row r="1255" spans="1:21" s="58" customFormat="1" ht="34" customHeight="1" x14ac:dyDescent="0.35">
      <c r="A1255" s="78" t="s">
        <v>557</v>
      </c>
      <c r="B1255" s="155" t="s">
        <v>83</v>
      </c>
      <c r="C1255" s="20">
        <v>2023206858</v>
      </c>
      <c r="D1255" s="49" t="s">
        <v>570</v>
      </c>
      <c r="E1255" s="22" t="s">
        <v>571</v>
      </c>
      <c r="F1255" s="87" t="str">
        <f t="shared" si="168"/>
        <v>P62-PPGM-CAM-2023206858-SS-108/2025</v>
      </c>
      <c r="G1255" s="88" t="s">
        <v>774</v>
      </c>
      <c r="H1255" s="89" t="s">
        <v>775</v>
      </c>
      <c r="I1255" s="23">
        <v>6.8</v>
      </c>
      <c r="J1255" s="90">
        <f t="shared" si="169"/>
        <v>6.7999999999999996E-3</v>
      </c>
      <c r="K1255" s="91">
        <v>1</v>
      </c>
      <c r="L1255" s="113" t="s">
        <v>789</v>
      </c>
      <c r="M1255" s="163">
        <v>45772</v>
      </c>
      <c r="N1255" s="83">
        <v>18</v>
      </c>
      <c r="O1255" s="160"/>
      <c r="P1255" s="92" t="str">
        <f t="shared" si="170"/>
        <v/>
      </c>
      <c r="Q1255" s="92">
        <v>2025</v>
      </c>
      <c r="R1255" s="93" t="str">
        <f t="shared" si="171"/>
        <v>Não</v>
      </c>
      <c r="S1255" s="94">
        <f t="shared" si="172"/>
        <v>0</v>
      </c>
      <c r="T1255" s="95">
        <f t="shared" si="173"/>
        <v>0</v>
      </c>
      <c r="U1255" s="96" t="s">
        <v>784</v>
      </c>
    </row>
    <row r="1256" spans="1:21" s="58" customFormat="1" ht="47.25" customHeight="1" x14ac:dyDescent="0.35">
      <c r="A1256" s="78" t="s">
        <v>557</v>
      </c>
      <c r="B1256" s="3" t="s">
        <v>83</v>
      </c>
      <c r="C1256" s="20">
        <v>2023206963</v>
      </c>
      <c r="D1256" s="49" t="s">
        <v>589</v>
      </c>
      <c r="E1256" s="22" t="s">
        <v>590</v>
      </c>
      <c r="F1256" s="2" t="str">
        <f t="shared" ref="F1256:F1319" si="174">CONCATENATE(A1256,"-",B1256,"-",C1256,"-",D1256)</f>
        <v>P62-PPGM-CAM-2023206963-SS-110/2025</v>
      </c>
      <c r="G1256" s="79" t="s">
        <v>774</v>
      </c>
      <c r="H1256" s="80" t="s">
        <v>775</v>
      </c>
      <c r="I1256" s="23">
        <v>1.22</v>
      </c>
      <c r="J1256" s="81">
        <f t="shared" si="169"/>
        <v>1.2199999999999999E-3</v>
      </c>
      <c r="K1256" s="82">
        <v>1</v>
      </c>
      <c r="L1256" s="113" t="s">
        <v>789</v>
      </c>
      <c r="M1256" s="14">
        <v>45772</v>
      </c>
      <c r="N1256" s="83">
        <v>18</v>
      </c>
      <c r="O1256" s="15"/>
      <c r="P1256" s="83" t="str">
        <f t="shared" si="170"/>
        <v/>
      </c>
      <c r="Q1256" s="83">
        <v>2025</v>
      </c>
      <c r="R1256" s="39" t="str">
        <f t="shared" si="171"/>
        <v>Não</v>
      </c>
      <c r="S1256" s="84">
        <f t="shared" si="172"/>
        <v>0</v>
      </c>
      <c r="T1256" s="85">
        <f t="shared" si="173"/>
        <v>0</v>
      </c>
      <c r="U1256" s="86" t="s">
        <v>784</v>
      </c>
    </row>
    <row r="1257" spans="1:21" s="58" customFormat="1" ht="34.5" customHeight="1" x14ac:dyDescent="0.35">
      <c r="A1257" s="78" t="s">
        <v>557</v>
      </c>
      <c r="B1257" s="155" t="s">
        <v>83</v>
      </c>
      <c r="C1257" s="20">
        <v>2023859228</v>
      </c>
      <c r="D1257" s="49" t="s">
        <v>618</v>
      </c>
      <c r="E1257" s="22" t="s">
        <v>619</v>
      </c>
      <c r="F1257" s="87" t="str">
        <f t="shared" si="174"/>
        <v>P62-PPGM-CAM-2023859228-SS-1158/2024</v>
      </c>
      <c r="G1257" s="88" t="s">
        <v>774</v>
      </c>
      <c r="H1257" s="89" t="s">
        <v>775</v>
      </c>
      <c r="I1257" s="23">
        <v>84.34</v>
      </c>
      <c r="J1257" s="90">
        <f t="shared" si="169"/>
        <v>8.4339999999999998E-2</v>
      </c>
      <c r="K1257" s="91">
        <v>1</v>
      </c>
      <c r="L1257" s="113" t="s">
        <v>789</v>
      </c>
      <c r="M1257" s="163">
        <v>45772</v>
      </c>
      <c r="N1257" s="83">
        <v>18</v>
      </c>
      <c r="O1257" s="160"/>
      <c r="P1257" s="92" t="str">
        <f t="shared" si="170"/>
        <v/>
      </c>
      <c r="Q1257" s="92">
        <v>2025</v>
      </c>
      <c r="R1257" s="93" t="str">
        <f t="shared" si="171"/>
        <v>Não</v>
      </c>
      <c r="S1257" s="94">
        <f t="shared" si="172"/>
        <v>0</v>
      </c>
      <c r="T1257" s="95">
        <f t="shared" si="173"/>
        <v>0</v>
      </c>
      <c r="U1257" s="96" t="s">
        <v>784</v>
      </c>
    </row>
    <row r="1258" spans="1:21" s="58" customFormat="1" ht="38.25" customHeight="1" x14ac:dyDescent="0.35">
      <c r="A1258" s="78" t="s">
        <v>557</v>
      </c>
      <c r="B1258" s="3" t="s">
        <v>83</v>
      </c>
      <c r="C1258" s="20">
        <v>2023859228</v>
      </c>
      <c r="D1258" s="49" t="s">
        <v>618</v>
      </c>
      <c r="E1258" s="22" t="s">
        <v>575</v>
      </c>
      <c r="F1258" s="2" t="str">
        <f t="shared" si="174"/>
        <v>P62-PPGM-CAM-2023859228-SS-1158/2024</v>
      </c>
      <c r="G1258" s="79" t="s">
        <v>774</v>
      </c>
      <c r="H1258" s="80" t="s">
        <v>775</v>
      </c>
      <c r="I1258" s="23">
        <v>17.7</v>
      </c>
      <c r="J1258" s="81">
        <f t="shared" si="169"/>
        <v>1.77E-2</v>
      </c>
      <c r="K1258" s="82">
        <v>1</v>
      </c>
      <c r="L1258" s="113" t="s">
        <v>789</v>
      </c>
      <c r="M1258" s="14">
        <v>45772</v>
      </c>
      <c r="N1258" s="83">
        <v>18</v>
      </c>
      <c r="O1258" s="15"/>
      <c r="P1258" s="83" t="str">
        <f t="shared" si="170"/>
        <v/>
      </c>
      <c r="Q1258" s="83">
        <v>2025</v>
      </c>
      <c r="R1258" s="39" t="str">
        <f t="shared" si="171"/>
        <v>Não</v>
      </c>
      <c r="S1258" s="84">
        <f t="shared" si="172"/>
        <v>0</v>
      </c>
      <c r="T1258" s="85">
        <f t="shared" si="173"/>
        <v>0</v>
      </c>
      <c r="U1258" s="86" t="s">
        <v>784</v>
      </c>
    </row>
    <row r="1259" spans="1:21" s="58" customFormat="1" ht="43.5" customHeight="1" x14ac:dyDescent="0.35">
      <c r="A1259" s="78" t="s">
        <v>557</v>
      </c>
      <c r="B1259" s="155" t="s">
        <v>83</v>
      </c>
      <c r="C1259" s="20">
        <v>2027715567</v>
      </c>
      <c r="D1259" s="49" t="s">
        <v>654</v>
      </c>
      <c r="E1259" s="22" t="s">
        <v>655</v>
      </c>
      <c r="F1259" s="87" t="str">
        <f t="shared" si="174"/>
        <v>P62-PPGM-CAM-2027715567-SS-333/2025</v>
      </c>
      <c r="G1259" s="88" t="s">
        <v>774</v>
      </c>
      <c r="H1259" s="89" t="s">
        <v>775</v>
      </c>
      <c r="I1259" s="23">
        <v>17.34</v>
      </c>
      <c r="J1259" s="90">
        <f t="shared" si="169"/>
        <v>1.7340000000000001E-2</v>
      </c>
      <c r="K1259" s="91">
        <v>1</v>
      </c>
      <c r="L1259" s="113" t="s">
        <v>789</v>
      </c>
      <c r="M1259" s="163">
        <v>45772</v>
      </c>
      <c r="N1259" s="83">
        <v>18</v>
      </c>
      <c r="O1259" s="15">
        <v>45777</v>
      </c>
      <c r="P1259" s="92">
        <f t="shared" si="170"/>
        <v>18</v>
      </c>
      <c r="Q1259" s="92">
        <v>2025</v>
      </c>
      <c r="R1259" s="93" t="str">
        <f t="shared" si="171"/>
        <v>Sim</v>
      </c>
      <c r="S1259" s="94">
        <f t="shared" si="172"/>
        <v>1.7340000000000001E-2</v>
      </c>
      <c r="T1259" s="95">
        <f t="shared" si="173"/>
        <v>1</v>
      </c>
      <c r="U1259" s="96"/>
    </row>
    <row r="1260" spans="1:21" s="58" customFormat="1" ht="36" customHeight="1" x14ac:dyDescent="0.35">
      <c r="A1260" s="78" t="s">
        <v>557</v>
      </c>
      <c r="B1260" s="3" t="s">
        <v>83</v>
      </c>
      <c r="C1260" s="20">
        <v>2029625222</v>
      </c>
      <c r="D1260" s="49" t="s">
        <v>703</v>
      </c>
      <c r="E1260" s="22" t="s">
        <v>704</v>
      </c>
      <c r="F1260" s="2" t="str">
        <f t="shared" si="174"/>
        <v>P62-PPGM-CAM-2029625222-SS-504/2024</v>
      </c>
      <c r="G1260" s="79" t="s">
        <v>774</v>
      </c>
      <c r="H1260" s="80" t="s">
        <v>775</v>
      </c>
      <c r="I1260" s="23">
        <v>100.727</v>
      </c>
      <c r="J1260" s="81">
        <f t="shared" si="169"/>
        <v>0.100727</v>
      </c>
      <c r="K1260" s="82">
        <v>1</v>
      </c>
      <c r="L1260" s="113" t="s">
        <v>789</v>
      </c>
      <c r="M1260" s="14">
        <v>45772</v>
      </c>
      <c r="N1260" s="83">
        <v>18</v>
      </c>
      <c r="O1260" s="15">
        <v>45777</v>
      </c>
      <c r="P1260" s="83">
        <f t="shared" si="170"/>
        <v>18</v>
      </c>
      <c r="Q1260" s="83">
        <v>2025</v>
      </c>
      <c r="R1260" s="39" t="str">
        <f t="shared" si="171"/>
        <v>Sim</v>
      </c>
      <c r="S1260" s="84">
        <f t="shared" si="172"/>
        <v>0.100727</v>
      </c>
      <c r="T1260" s="85">
        <f t="shared" si="173"/>
        <v>1</v>
      </c>
      <c r="U1260" s="86"/>
    </row>
    <row r="1261" spans="1:21" s="58" customFormat="1" ht="38.25" customHeight="1" x14ac:dyDescent="0.35">
      <c r="A1261" s="78" t="s">
        <v>557</v>
      </c>
      <c r="B1261" s="155" t="s">
        <v>83</v>
      </c>
      <c r="C1261" s="20">
        <v>2029625222</v>
      </c>
      <c r="D1261" s="49" t="s">
        <v>703</v>
      </c>
      <c r="E1261" s="22" t="s">
        <v>706</v>
      </c>
      <c r="F1261" s="87" t="str">
        <f t="shared" si="174"/>
        <v>P62-PPGM-CAM-2029625222-SS-504/2024</v>
      </c>
      <c r="G1261" s="88" t="s">
        <v>774</v>
      </c>
      <c r="H1261" s="89" t="s">
        <v>775</v>
      </c>
      <c r="I1261" s="23">
        <v>4764.9030000000002</v>
      </c>
      <c r="J1261" s="90">
        <f t="shared" si="169"/>
        <v>4.7649030000000003</v>
      </c>
      <c r="K1261" s="91">
        <v>1</v>
      </c>
      <c r="L1261" s="113" t="s">
        <v>789</v>
      </c>
      <c r="M1261" s="163">
        <v>45772</v>
      </c>
      <c r="N1261" s="83">
        <v>18</v>
      </c>
      <c r="O1261" s="160">
        <v>45787</v>
      </c>
      <c r="P1261" s="92">
        <f t="shared" si="170"/>
        <v>19</v>
      </c>
      <c r="Q1261" s="92">
        <v>2025</v>
      </c>
      <c r="R1261" s="93" t="str">
        <f t="shared" si="171"/>
        <v>Sim</v>
      </c>
      <c r="S1261" s="94">
        <f t="shared" si="172"/>
        <v>4.7649030000000003</v>
      </c>
      <c r="T1261" s="95">
        <f t="shared" si="173"/>
        <v>1</v>
      </c>
      <c r="U1261" s="96"/>
    </row>
    <row r="1262" spans="1:21" s="58" customFormat="1" ht="45.75" customHeight="1" x14ac:dyDescent="0.35">
      <c r="A1262" s="78" t="s">
        <v>557</v>
      </c>
      <c r="B1262" s="3" t="s">
        <v>83</v>
      </c>
      <c r="C1262" s="20">
        <v>2029625222</v>
      </c>
      <c r="D1262" s="49" t="s">
        <v>703</v>
      </c>
      <c r="E1262" s="22" t="s">
        <v>707</v>
      </c>
      <c r="F1262" s="2" t="str">
        <f t="shared" si="174"/>
        <v>P62-PPGM-CAM-2029625222-SS-504/2024</v>
      </c>
      <c r="G1262" s="79" t="s">
        <v>774</v>
      </c>
      <c r="H1262" s="80" t="s">
        <v>775</v>
      </c>
      <c r="I1262" s="23">
        <v>4439.47</v>
      </c>
      <c r="J1262" s="81">
        <f t="shared" si="169"/>
        <v>4.43947</v>
      </c>
      <c r="K1262" s="82">
        <v>1</v>
      </c>
      <c r="L1262" s="113" t="s">
        <v>789</v>
      </c>
      <c r="M1262" s="14">
        <v>45772</v>
      </c>
      <c r="N1262" s="83">
        <v>18</v>
      </c>
      <c r="O1262" s="160">
        <v>45787</v>
      </c>
      <c r="P1262" s="83">
        <f t="shared" si="170"/>
        <v>19</v>
      </c>
      <c r="Q1262" s="83">
        <v>2025</v>
      </c>
      <c r="R1262" s="39" t="str">
        <f t="shared" si="171"/>
        <v>Sim</v>
      </c>
      <c r="S1262" s="84">
        <f t="shared" si="172"/>
        <v>4.43947</v>
      </c>
      <c r="T1262" s="85">
        <f t="shared" si="173"/>
        <v>1</v>
      </c>
      <c r="U1262" s="86"/>
    </row>
    <row r="1263" spans="1:21" s="58" customFormat="1" ht="48.75" customHeight="1" x14ac:dyDescent="0.35">
      <c r="A1263" s="78" t="s">
        <v>557</v>
      </c>
      <c r="B1263" s="155" t="s">
        <v>83</v>
      </c>
      <c r="C1263" s="20">
        <v>2029625222</v>
      </c>
      <c r="D1263" s="49" t="s">
        <v>703</v>
      </c>
      <c r="E1263" s="22" t="s">
        <v>708</v>
      </c>
      <c r="F1263" s="87" t="str">
        <f t="shared" si="174"/>
        <v>P62-PPGM-CAM-2029625222-SS-504/2024</v>
      </c>
      <c r="G1263" s="88" t="s">
        <v>774</v>
      </c>
      <c r="H1263" s="89" t="s">
        <v>775</v>
      </c>
      <c r="I1263" s="23">
        <v>270.10000000000002</v>
      </c>
      <c r="J1263" s="90">
        <f t="shared" si="169"/>
        <v>0.27010000000000001</v>
      </c>
      <c r="K1263" s="91">
        <v>1</v>
      </c>
      <c r="L1263" s="113" t="s">
        <v>789</v>
      </c>
      <c r="M1263" s="163">
        <v>45772</v>
      </c>
      <c r="N1263" s="83">
        <v>18</v>
      </c>
      <c r="O1263" s="160">
        <v>45787</v>
      </c>
      <c r="P1263" s="92">
        <f t="shared" si="170"/>
        <v>19</v>
      </c>
      <c r="Q1263" s="92">
        <v>2025</v>
      </c>
      <c r="R1263" s="93" t="str">
        <f t="shared" si="171"/>
        <v>Sim</v>
      </c>
      <c r="S1263" s="94">
        <f t="shared" si="172"/>
        <v>0.27010000000000001</v>
      </c>
      <c r="T1263" s="95">
        <f t="shared" si="173"/>
        <v>1</v>
      </c>
      <c r="U1263" s="96"/>
    </row>
    <row r="1264" spans="1:21" s="58" customFormat="1" ht="47.25" customHeight="1" x14ac:dyDescent="0.35">
      <c r="A1264" s="78" t="s">
        <v>557</v>
      </c>
      <c r="B1264" s="155" t="s">
        <v>83</v>
      </c>
      <c r="C1264" s="20">
        <v>2029625222</v>
      </c>
      <c r="D1264" s="49" t="s">
        <v>703</v>
      </c>
      <c r="E1264" s="22" t="s">
        <v>712</v>
      </c>
      <c r="F1264" s="87" t="str">
        <f t="shared" si="174"/>
        <v>P62-PPGM-CAM-2029625222-SS-504/2024</v>
      </c>
      <c r="G1264" s="88" t="s">
        <v>774</v>
      </c>
      <c r="H1264" s="89" t="s">
        <v>775</v>
      </c>
      <c r="I1264" s="23">
        <v>5049.3419999999996</v>
      </c>
      <c r="J1264" s="90">
        <f t="shared" si="169"/>
        <v>5.0493419999999993</v>
      </c>
      <c r="K1264" s="91">
        <v>1</v>
      </c>
      <c r="L1264" s="113" t="s">
        <v>789</v>
      </c>
      <c r="M1264" s="163">
        <v>45772</v>
      </c>
      <c r="N1264" s="83">
        <v>18</v>
      </c>
      <c r="O1264" s="160">
        <v>45787</v>
      </c>
      <c r="P1264" s="92">
        <f t="shared" si="170"/>
        <v>19</v>
      </c>
      <c r="Q1264" s="92">
        <v>2025</v>
      </c>
      <c r="R1264" s="93" t="str">
        <f t="shared" si="171"/>
        <v>Sim</v>
      </c>
      <c r="S1264" s="94">
        <f t="shared" si="172"/>
        <v>5.0493419999999993</v>
      </c>
      <c r="T1264" s="95">
        <f t="shared" si="173"/>
        <v>1</v>
      </c>
      <c r="U1264" s="96"/>
    </row>
    <row r="1265" spans="1:21" s="58" customFormat="1" ht="39.75" customHeight="1" x14ac:dyDescent="0.35">
      <c r="A1265" s="78" t="s">
        <v>81</v>
      </c>
      <c r="B1265" s="155" t="s">
        <v>83</v>
      </c>
      <c r="C1265" s="20" t="s">
        <v>108</v>
      </c>
      <c r="D1265" s="21" t="s">
        <v>109</v>
      </c>
      <c r="E1265" s="22" t="s">
        <v>793</v>
      </c>
      <c r="F1265" s="87" t="str">
        <f t="shared" si="174"/>
        <v>P31-PPGM-CAM-CONJUNTO-SS-1497/2024</v>
      </c>
      <c r="G1265" s="97" t="s">
        <v>777</v>
      </c>
      <c r="H1265" s="89" t="s">
        <v>778</v>
      </c>
      <c r="I1265" s="23">
        <v>71</v>
      </c>
      <c r="J1265" s="90">
        <f t="shared" si="169"/>
        <v>7.0999999999999994E-2</v>
      </c>
      <c r="K1265" s="91">
        <v>0</v>
      </c>
      <c r="L1265" s="113" t="s">
        <v>789</v>
      </c>
      <c r="M1265" s="163">
        <v>45772</v>
      </c>
      <c r="N1265" s="83">
        <v>18</v>
      </c>
      <c r="O1265" s="160"/>
      <c r="P1265" s="92" t="str">
        <f t="shared" si="170"/>
        <v/>
      </c>
      <c r="Q1265" s="92">
        <v>2025</v>
      </c>
      <c r="R1265" s="93" t="str">
        <f t="shared" si="171"/>
        <v>Não</v>
      </c>
      <c r="S1265" s="94">
        <f t="shared" si="172"/>
        <v>0</v>
      </c>
      <c r="T1265" s="95">
        <f t="shared" si="173"/>
        <v>0</v>
      </c>
      <c r="U1265" s="96" t="s">
        <v>784</v>
      </c>
    </row>
    <row r="1266" spans="1:21" s="58" customFormat="1" ht="42.75" customHeight="1" x14ac:dyDescent="0.35">
      <c r="A1266" s="78" t="s">
        <v>81</v>
      </c>
      <c r="B1266" s="3" t="s">
        <v>83</v>
      </c>
      <c r="C1266" s="20">
        <v>202871697</v>
      </c>
      <c r="D1266" s="21" t="s">
        <v>162</v>
      </c>
      <c r="E1266" s="22" t="s">
        <v>794</v>
      </c>
      <c r="F1266" s="2" t="str">
        <f t="shared" si="174"/>
        <v>P31-PPGM-CAM-202871697-SS-1574/2024</v>
      </c>
      <c r="G1266" s="98" t="s">
        <v>777</v>
      </c>
      <c r="H1266" s="80" t="s">
        <v>778</v>
      </c>
      <c r="I1266" s="23">
        <v>264</v>
      </c>
      <c r="J1266" s="81">
        <f t="shared" si="169"/>
        <v>0.26400000000000001</v>
      </c>
      <c r="K1266" s="82">
        <v>0</v>
      </c>
      <c r="L1266" s="113" t="s">
        <v>789</v>
      </c>
      <c r="M1266" s="14">
        <v>45772</v>
      </c>
      <c r="N1266" s="83">
        <v>18</v>
      </c>
      <c r="O1266" s="15">
        <v>45775</v>
      </c>
      <c r="P1266" s="83">
        <f t="shared" si="170"/>
        <v>18</v>
      </c>
      <c r="Q1266" s="83">
        <v>2025</v>
      </c>
      <c r="R1266" s="39" t="str">
        <f t="shared" si="171"/>
        <v>Sim</v>
      </c>
      <c r="S1266" s="84">
        <f t="shared" si="172"/>
        <v>0.26400000000000001</v>
      </c>
      <c r="T1266" s="85">
        <f t="shared" si="173"/>
        <v>0</v>
      </c>
      <c r="U1266" s="86"/>
    </row>
    <row r="1267" spans="1:21" s="58" customFormat="1" ht="38.25" customHeight="1" x14ac:dyDescent="0.35">
      <c r="A1267" s="78" t="s">
        <v>281</v>
      </c>
      <c r="B1267" s="155" t="s">
        <v>83</v>
      </c>
      <c r="C1267" s="20">
        <v>2029269572</v>
      </c>
      <c r="D1267" s="39" t="s">
        <v>475</v>
      </c>
      <c r="E1267" s="43" t="s">
        <v>476</v>
      </c>
      <c r="F1267" s="87" t="str">
        <f t="shared" si="174"/>
        <v>P54-PPGM-CAM-2029269572-SS-1680/2024</v>
      </c>
      <c r="G1267" s="97" t="s">
        <v>777</v>
      </c>
      <c r="H1267" s="89" t="s">
        <v>778</v>
      </c>
      <c r="I1267" s="23">
        <v>2535.23</v>
      </c>
      <c r="J1267" s="90">
        <f t="shared" si="169"/>
        <v>2.5352299999999999</v>
      </c>
      <c r="K1267" s="91">
        <v>0</v>
      </c>
      <c r="L1267" s="113" t="s">
        <v>789</v>
      </c>
      <c r="M1267" s="163">
        <v>45772</v>
      </c>
      <c r="N1267" s="83">
        <v>18</v>
      </c>
      <c r="O1267" s="160"/>
      <c r="P1267" s="92" t="str">
        <f t="shared" si="170"/>
        <v/>
      </c>
      <c r="Q1267" s="92">
        <v>2025</v>
      </c>
      <c r="R1267" s="93" t="str">
        <f t="shared" si="171"/>
        <v>Não</v>
      </c>
      <c r="S1267" s="94">
        <f t="shared" si="172"/>
        <v>0</v>
      </c>
      <c r="T1267" s="95">
        <f t="shared" si="173"/>
        <v>0</v>
      </c>
      <c r="U1267" s="96" t="s">
        <v>784</v>
      </c>
    </row>
    <row r="1268" spans="1:21" s="58" customFormat="1" ht="47.25" customHeight="1" x14ac:dyDescent="0.35">
      <c r="A1268" s="78" t="s">
        <v>557</v>
      </c>
      <c r="B1268" s="3" t="s">
        <v>83</v>
      </c>
      <c r="C1268" s="20">
        <v>2029625222</v>
      </c>
      <c r="D1268" s="49" t="s">
        <v>690</v>
      </c>
      <c r="E1268" s="22" t="s">
        <v>691</v>
      </c>
      <c r="F1268" s="2" t="str">
        <f t="shared" si="174"/>
        <v>P62-PPGM-CAM-2029625222-SS-1911/2024</v>
      </c>
      <c r="G1268" s="98" t="s">
        <v>777</v>
      </c>
      <c r="H1268" s="80" t="s">
        <v>778</v>
      </c>
      <c r="I1268" s="23">
        <v>151.73500000000001</v>
      </c>
      <c r="J1268" s="81">
        <f t="shared" si="169"/>
        <v>0.15173500000000001</v>
      </c>
      <c r="K1268" s="82">
        <v>0</v>
      </c>
      <c r="L1268" s="113" t="s">
        <v>789</v>
      </c>
      <c r="M1268" s="14">
        <v>45772</v>
      </c>
      <c r="N1268" s="83">
        <v>18</v>
      </c>
      <c r="O1268" s="15">
        <v>45777</v>
      </c>
      <c r="P1268" s="83">
        <f t="shared" si="170"/>
        <v>18</v>
      </c>
      <c r="Q1268" s="83">
        <v>2025</v>
      </c>
      <c r="R1268" s="39" t="str">
        <f t="shared" si="171"/>
        <v>Sim</v>
      </c>
      <c r="S1268" s="84">
        <f t="shared" si="172"/>
        <v>0.15173500000000001</v>
      </c>
      <c r="T1268" s="85">
        <f t="shared" si="173"/>
        <v>0</v>
      </c>
      <c r="U1268" s="86"/>
    </row>
    <row r="1269" spans="1:21" s="58" customFormat="1" ht="40.5" customHeight="1" x14ac:dyDescent="0.35">
      <c r="A1269" s="78" t="s">
        <v>557</v>
      </c>
      <c r="B1269" s="155" t="s">
        <v>83</v>
      </c>
      <c r="C1269" s="20">
        <v>2029625222</v>
      </c>
      <c r="D1269" s="49" t="s">
        <v>690</v>
      </c>
      <c r="E1269" s="22" t="s">
        <v>693</v>
      </c>
      <c r="F1269" s="87" t="str">
        <f t="shared" si="174"/>
        <v>P62-PPGM-CAM-2029625222-SS-1911/2024</v>
      </c>
      <c r="G1269" s="97" t="s">
        <v>777</v>
      </c>
      <c r="H1269" s="89" t="s">
        <v>778</v>
      </c>
      <c r="I1269" s="23">
        <v>134.81399999999999</v>
      </c>
      <c r="J1269" s="90">
        <f t="shared" si="169"/>
        <v>0.13481399999999999</v>
      </c>
      <c r="K1269" s="91">
        <v>0</v>
      </c>
      <c r="L1269" s="113" t="s">
        <v>789</v>
      </c>
      <c r="M1269" s="163">
        <v>45772</v>
      </c>
      <c r="N1269" s="83">
        <v>18</v>
      </c>
      <c r="O1269" s="15">
        <v>45777</v>
      </c>
      <c r="P1269" s="92">
        <f t="shared" si="170"/>
        <v>18</v>
      </c>
      <c r="Q1269" s="92">
        <v>2025</v>
      </c>
      <c r="R1269" s="93" t="str">
        <f t="shared" si="171"/>
        <v>Sim</v>
      </c>
      <c r="S1269" s="94">
        <f t="shared" si="172"/>
        <v>0.13481399999999999</v>
      </c>
      <c r="T1269" s="95">
        <f t="shared" si="173"/>
        <v>0</v>
      </c>
      <c r="U1269" s="96"/>
    </row>
    <row r="1270" spans="1:21" s="58" customFormat="1" ht="44.25" customHeight="1" thickBot="1" x14ac:dyDescent="0.4">
      <c r="A1270" s="125" t="s">
        <v>557</v>
      </c>
      <c r="B1270" s="126" t="s">
        <v>83</v>
      </c>
      <c r="C1270" s="127">
        <v>2029625222</v>
      </c>
      <c r="D1270" s="128" t="s">
        <v>699</v>
      </c>
      <c r="E1270" s="129" t="s">
        <v>700</v>
      </c>
      <c r="F1270" s="216" t="str">
        <f t="shared" si="174"/>
        <v>P62-PPGM-CAM-2029625222-SS-418/2024</v>
      </c>
      <c r="G1270" s="217" t="s">
        <v>777</v>
      </c>
      <c r="H1270" s="218" t="s">
        <v>778</v>
      </c>
      <c r="I1270" s="193">
        <v>165.77</v>
      </c>
      <c r="J1270" s="219">
        <f t="shared" si="169"/>
        <v>0.16577</v>
      </c>
      <c r="K1270" s="220">
        <v>0</v>
      </c>
      <c r="L1270" s="135" t="s">
        <v>789</v>
      </c>
      <c r="M1270" s="221">
        <v>45772</v>
      </c>
      <c r="N1270" s="139">
        <v>18</v>
      </c>
      <c r="O1270" s="222"/>
      <c r="P1270" s="139" t="str">
        <f t="shared" si="170"/>
        <v/>
      </c>
      <c r="Q1270" s="139">
        <v>2025</v>
      </c>
      <c r="R1270" s="223" t="str">
        <f t="shared" si="171"/>
        <v>Não</v>
      </c>
      <c r="S1270" s="224">
        <f t="shared" si="172"/>
        <v>0</v>
      </c>
      <c r="T1270" s="225">
        <f t="shared" si="173"/>
        <v>0</v>
      </c>
      <c r="U1270" s="226" t="s">
        <v>784</v>
      </c>
    </row>
    <row r="1271" spans="1:21" s="58" customFormat="1" ht="50.25" customHeight="1" x14ac:dyDescent="0.35">
      <c r="A1271" s="144" t="s">
        <v>557</v>
      </c>
      <c r="B1271" s="145" t="s">
        <v>569</v>
      </c>
      <c r="C1271" s="227">
        <v>2028208601</v>
      </c>
      <c r="D1271" s="228" t="s">
        <v>596</v>
      </c>
      <c r="E1271" s="229"/>
      <c r="F1271" s="64" t="str">
        <f t="shared" si="174"/>
        <v>P62-PPGM-PAR-2028208601-SS-201/2025</v>
      </c>
      <c r="G1271" s="65" t="s">
        <v>771</v>
      </c>
      <c r="H1271" s="66" t="s">
        <v>772</v>
      </c>
      <c r="I1271" s="230">
        <v>39.872999999999998</v>
      </c>
      <c r="J1271" s="68">
        <f t="shared" si="169"/>
        <v>3.9872999999999999E-2</v>
      </c>
      <c r="K1271" s="69">
        <v>1</v>
      </c>
      <c r="L1271" s="69" t="s">
        <v>795</v>
      </c>
      <c r="M1271" s="231">
        <v>45772</v>
      </c>
      <c r="N1271" s="71">
        <v>17</v>
      </c>
      <c r="O1271" s="231">
        <v>45733</v>
      </c>
      <c r="P1271" s="71">
        <f t="shared" si="170"/>
        <v>12</v>
      </c>
      <c r="Q1271" s="71">
        <v>2025</v>
      </c>
      <c r="R1271" s="74" t="str">
        <f t="shared" si="171"/>
        <v>Sim</v>
      </c>
      <c r="S1271" s="75">
        <f t="shared" si="172"/>
        <v>3.9872999999999999E-2</v>
      </c>
      <c r="T1271" s="76">
        <f t="shared" si="173"/>
        <v>1</v>
      </c>
      <c r="U1271" s="77"/>
    </row>
    <row r="1272" spans="1:21" s="58" customFormat="1" ht="42" customHeight="1" x14ac:dyDescent="0.35">
      <c r="A1272" s="78" t="s">
        <v>81</v>
      </c>
      <c r="B1272" s="3" t="s">
        <v>83</v>
      </c>
      <c r="C1272" s="31">
        <v>2028849929</v>
      </c>
      <c r="D1272" s="17" t="s">
        <v>94</v>
      </c>
      <c r="E1272" s="151"/>
      <c r="F1272" s="2" t="str">
        <f t="shared" si="174"/>
        <v>P31-PPGM-CAM-2028849929-SS-700/2025</v>
      </c>
      <c r="G1272" s="79" t="s">
        <v>774</v>
      </c>
      <c r="H1272" s="80" t="s">
        <v>775</v>
      </c>
      <c r="I1272" s="153">
        <v>1850.41</v>
      </c>
      <c r="J1272" s="81">
        <f t="shared" si="169"/>
        <v>1.8504100000000001</v>
      </c>
      <c r="K1272" s="82">
        <v>1</v>
      </c>
      <c r="L1272" s="82" t="s">
        <v>795</v>
      </c>
      <c r="M1272" s="14">
        <v>45772</v>
      </c>
      <c r="N1272" s="83">
        <v>17</v>
      </c>
      <c r="O1272" s="15"/>
      <c r="P1272" s="83" t="str">
        <f t="shared" si="170"/>
        <v/>
      </c>
      <c r="Q1272" s="83">
        <v>2025</v>
      </c>
      <c r="R1272" s="39" t="str">
        <f t="shared" si="171"/>
        <v>Não</v>
      </c>
      <c r="S1272" s="84">
        <f t="shared" si="172"/>
        <v>0</v>
      </c>
      <c r="T1272" s="85">
        <f t="shared" si="173"/>
        <v>0</v>
      </c>
      <c r="U1272" s="86"/>
    </row>
    <row r="1273" spans="1:21" s="58" customFormat="1" ht="39" customHeight="1" x14ac:dyDescent="0.35">
      <c r="A1273" s="154" t="s">
        <v>81</v>
      </c>
      <c r="B1273" s="155" t="s">
        <v>83</v>
      </c>
      <c r="C1273" s="167">
        <v>2028716874</v>
      </c>
      <c r="D1273" s="168" t="s">
        <v>99</v>
      </c>
      <c r="E1273" s="169"/>
      <c r="F1273" s="87" t="str">
        <f t="shared" si="174"/>
        <v>P31-PPGM-CAM-2028716874-SS-701/2025</v>
      </c>
      <c r="G1273" s="88" t="s">
        <v>774</v>
      </c>
      <c r="H1273" s="89" t="s">
        <v>775</v>
      </c>
      <c r="I1273" s="170">
        <v>1850.41</v>
      </c>
      <c r="J1273" s="90">
        <f t="shared" si="169"/>
        <v>1.8504100000000001</v>
      </c>
      <c r="K1273" s="91">
        <v>1</v>
      </c>
      <c r="L1273" s="91" t="s">
        <v>795</v>
      </c>
      <c r="M1273" s="163">
        <v>45772</v>
      </c>
      <c r="N1273" s="92">
        <v>17</v>
      </c>
      <c r="O1273" s="160"/>
      <c r="P1273" s="92" t="str">
        <f t="shared" si="170"/>
        <v/>
      </c>
      <c r="Q1273" s="92">
        <v>2025</v>
      </c>
      <c r="R1273" s="93" t="str">
        <f t="shared" si="171"/>
        <v>Não</v>
      </c>
      <c r="S1273" s="94">
        <f t="shared" si="172"/>
        <v>0</v>
      </c>
      <c r="T1273" s="95">
        <f t="shared" si="173"/>
        <v>0</v>
      </c>
      <c r="U1273" s="96"/>
    </row>
    <row r="1274" spans="1:21" s="58" customFormat="1" ht="39" customHeight="1" x14ac:dyDescent="0.35">
      <c r="A1274" s="78" t="s">
        <v>81</v>
      </c>
      <c r="B1274" s="3" t="s">
        <v>83</v>
      </c>
      <c r="C1274" s="31">
        <v>2028716878</v>
      </c>
      <c r="D1274" s="17" t="s">
        <v>103</v>
      </c>
      <c r="E1274" s="151"/>
      <c r="F1274" s="2" t="str">
        <f t="shared" si="174"/>
        <v>P31-PPGM-CAM-2028716878-SS-702/2025</v>
      </c>
      <c r="G1274" s="79" t="s">
        <v>774</v>
      </c>
      <c r="H1274" s="80" t="s">
        <v>775</v>
      </c>
      <c r="I1274" s="153">
        <v>1850.41</v>
      </c>
      <c r="J1274" s="81">
        <f t="shared" si="169"/>
        <v>1.8504100000000001</v>
      </c>
      <c r="K1274" s="82">
        <v>1</v>
      </c>
      <c r="L1274" s="82" t="s">
        <v>795</v>
      </c>
      <c r="M1274" s="14">
        <v>45772</v>
      </c>
      <c r="N1274" s="83">
        <v>17</v>
      </c>
      <c r="O1274" s="15"/>
      <c r="P1274" s="83" t="str">
        <f t="shared" si="170"/>
        <v/>
      </c>
      <c r="Q1274" s="83">
        <v>2025</v>
      </c>
      <c r="R1274" s="39" t="str">
        <f t="shared" si="171"/>
        <v>Não</v>
      </c>
      <c r="S1274" s="84">
        <f t="shared" si="172"/>
        <v>0</v>
      </c>
      <c r="T1274" s="85">
        <f t="shared" si="173"/>
        <v>0</v>
      </c>
      <c r="U1274" s="86"/>
    </row>
    <row r="1275" spans="1:21" s="58" customFormat="1" ht="39" customHeight="1" x14ac:dyDescent="0.35">
      <c r="A1275" s="154" t="s">
        <v>281</v>
      </c>
      <c r="B1275" s="155" t="s">
        <v>83</v>
      </c>
      <c r="C1275" s="156">
        <v>2029269555</v>
      </c>
      <c r="D1275" s="157" t="s">
        <v>387</v>
      </c>
      <c r="E1275" s="162"/>
      <c r="F1275" s="87" t="str">
        <f t="shared" si="174"/>
        <v>P54-PPGM-CAM-2029269555-SS-1362/2024</v>
      </c>
      <c r="G1275" s="88" t="s">
        <v>774</v>
      </c>
      <c r="H1275" s="89" t="s">
        <v>775</v>
      </c>
      <c r="I1275" s="159">
        <v>5054.915</v>
      </c>
      <c r="J1275" s="90">
        <f t="shared" si="169"/>
        <v>5.0549150000000003</v>
      </c>
      <c r="K1275" s="91">
        <v>1</v>
      </c>
      <c r="L1275" s="91" t="s">
        <v>795</v>
      </c>
      <c r="M1275" s="163">
        <v>45772</v>
      </c>
      <c r="N1275" s="92">
        <v>17</v>
      </c>
      <c r="O1275" s="160"/>
      <c r="P1275" s="92" t="str">
        <f t="shared" si="170"/>
        <v/>
      </c>
      <c r="Q1275" s="92">
        <v>2025</v>
      </c>
      <c r="R1275" s="93" t="str">
        <f t="shared" si="171"/>
        <v>Não</v>
      </c>
      <c r="S1275" s="94">
        <f t="shared" si="172"/>
        <v>0</v>
      </c>
      <c r="T1275" s="95">
        <f t="shared" si="173"/>
        <v>0</v>
      </c>
      <c r="U1275" s="96"/>
    </row>
    <row r="1276" spans="1:21" s="58" customFormat="1" ht="39" customHeight="1" x14ac:dyDescent="0.35">
      <c r="A1276" s="78" t="s">
        <v>281</v>
      </c>
      <c r="B1276" s="3" t="s">
        <v>83</v>
      </c>
      <c r="C1276" s="20">
        <v>2029269555</v>
      </c>
      <c r="D1276" s="22" t="s">
        <v>387</v>
      </c>
      <c r="E1276" s="43"/>
      <c r="F1276" s="2" t="str">
        <f t="shared" si="174"/>
        <v>P54-PPGM-CAM-2029269555-SS-1362/2024</v>
      </c>
      <c r="G1276" s="79" t="s">
        <v>774</v>
      </c>
      <c r="H1276" s="80" t="s">
        <v>775</v>
      </c>
      <c r="I1276" s="23">
        <v>5054.915</v>
      </c>
      <c r="J1276" s="81">
        <f t="shared" si="169"/>
        <v>5.0549150000000003</v>
      </c>
      <c r="K1276" s="82">
        <v>1</v>
      </c>
      <c r="L1276" s="82" t="s">
        <v>795</v>
      </c>
      <c r="M1276" s="14">
        <v>45772</v>
      </c>
      <c r="N1276" s="83">
        <v>17</v>
      </c>
      <c r="O1276" s="15"/>
      <c r="P1276" s="83" t="str">
        <f t="shared" si="170"/>
        <v/>
      </c>
      <c r="Q1276" s="83">
        <v>2025</v>
      </c>
      <c r="R1276" s="39" t="str">
        <f t="shared" si="171"/>
        <v>Não</v>
      </c>
      <c r="S1276" s="84">
        <f t="shared" si="172"/>
        <v>0</v>
      </c>
      <c r="T1276" s="85">
        <f t="shared" si="173"/>
        <v>0</v>
      </c>
      <c r="U1276" s="86"/>
    </row>
    <row r="1277" spans="1:21" s="58" customFormat="1" ht="39" customHeight="1" x14ac:dyDescent="0.35">
      <c r="A1277" s="154" t="s">
        <v>281</v>
      </c>
      <c r="B1277" s="155" t="s">
        <v>83</v>
      </c>
      <c r="C1277" s="156">
        <v>2029269555</v>
      </c>
      <c r="D1277" s="157" t="s">
        <v>387</v>
      </c>
      <c r="E1277" s="162"/>
      <c r="F1277" s="87" t="str">
        <f t="shared" si="174"/>
        <v>P54-PPGM-CAM-2029269555-SS-1362/2024</v>
      </c>
      <c r="G1277" s="88" t="s">
        <v>774</v>
      </c>
      <c r="H1277" s="89" t="s">
        <v>775</v>
      </c>
      <c r="I1277" s="159">
        <v>5054.915</v>
      </c>
      <c r="J1277" s="90">
        <f t="shared" si="169"/>
        <v>5.0549150000000003</v>
      </c>
      <c r="K1277" s="91">
        <v>1</v>
      </c>
      <c r="L1277" s="91" t="s">
        <v>795</v>
      </c>
      <c r="M1277" s="163">
        <v>45772</v>
      </c>
      <c r="N1277" s="92">
        <v>17</v>
      </c>
      <c r="O1277" s="160"/>
      <c r="P1277" s="92" t="str">
        <f t="shared" si="170"/>
        <v/>
      </c>
      <c r="Q1277" s="92">
        <v>2025</v>
      </c>
      <c r="R1277" s="93" t="str">
        <f t="shared" si="171"/>
        <v>Não</v>
      </c>
      <c r="S1277" s="94">
        <f t="shared" si="172"/>
        <v>0</v>
      </c>
      <c r="T1277" s="95">
        <f t="shared" si="173"/>
        <v>0</v>
      </c>
      <c r="U1277" s="96"/>
    </row>
    <row r="1278" spans="1:21" s="58" customFormat="1" ht="39" customHeight="1" x14ac:dyDescent="0.35">
      <c r="A1278" s="78" t="s">
        <v>281</v>
      </c>
      <c r="B1278" s="3" t="s">
        <v>83</v>
      </c>
      <c r="C1278" s="20">
        <v>2029269555</v>
      </c>
      <c r="D1278" s="22" t="s">
        <v>387</v>
      </c>
      <c r="E1278" s="43"/>
      <c r="F1278" s="2" t="str">
        <f t="shared" si="174"/>
        <v>P54-PPGM-CAM-2029269555-SS-1362/2024</v>
      </c>
      <c r="G1278" s="79" t="s">
        <v>774</v>
      </c>
      <c r="H1278" s="80" t="s">
        <v>775</v>
      </c>
      <c r="I1278" s="23">
        <v>5054.915</v>
      </c>
      <c r="J1278" s="81">
        <f t="shared" si="169"/>
        <v>5.0549150000000003</v>
      </c>
      <c r="K1278" s="82">
        <v>1</v>
      </c>
      <c r="L1278" s="82" t="s">
        <v>795</v>
      </c>
      <c r="M1278" s="14">
        <v>45772</v>
      </c>
      <c r="N1278" s="83">
        <v>17</v>
      </c>
      <c r="O1278" s="15"/>
      <c r="P1278" s="83" t="str">
        <f t="shared" si="170"/>
        <v/>
      </c>
      <c r="Q1278" s="83">
        <v>2025</v>
      </c>
      <c r="R1278" s="39" t="str">
        <f t="shared" si="171"/>
        <v>Não</v>
      </c>
      <c r="S1278" s="84">
        <f t="shared" si="172"/>
        <v>0</v>
      </c>
      <c r="T1278" s="85">
        <f t="shared" si="173"/>
        <v>0</v>
      </c>
      <c r="U1278" s="86"/>
    </row>
    <row r="1279" spans="1:21" s="58" customFormat="1" ht="39" customHeight="1" x14ac:dyDescent="0.35">
      <c r="A1279" s="154" t="s">
        <v>281</v>
      </c>
      <c r="B1279" s="155" t="s">
        <v>83</v>
      </c>
      <c r="C1279" s="156">
        <v>2029782818</v>
      </c>
      <c r="D1279" s="93" t="s">
        <v>479</v>
      </c>
      <c r="E1279" s="157"/>
      <c r="F1279" s="87" t="str">
        <f t="shared" si="174"/>
        <v>P54-PPGM-CAM-2029782818-SS-407/2025</v>
      </c>
      <c r="G1279" s="88" t="s">
        <v>774</v>
      </c>
      <c r="H1279" s="89" t="s">
        <v>775</v>
      </c>
      <c r="I1279" s="159">
        <v>315.89999999999998</v>
      </c>
      <c r="J1279" s="90">
        <f t="shared" si="169"/>
        <v>0.31589999999999996</v>
      </c>
      <c r="K1279" s="91">
        <v>1</v>
      </c>
      <c r="L1279" s="91" t="s">
        <v>795</v>
      </c>
      <c r="M1279" s="163">
        <v>45772</v>
      </c>
      <c r="N1279" s="92">
        <v>17</v>
      </c>
      <c r="O1279" s="160"/>
      <c r="P1279" s="92" t="str">
        <f t="shared" si="170"/>
        <v/>
      </c>
      <c r="Q1279" s="92">
        <v>2025</v>
      </c>
      <c r="R1279" s="93" t="str">
        <f t="shared" si="171"/>
        <v>Não</v>
      </c>
      <c r="S1279" s="94">
        <f t="shared" si="172"/>
        <v>0</v>
      </c>
      <c r="T1279" s="95">
        <f t="shared" si="173"/>
        <v>0</v>
      </c>
      <c r="U1279" s="96"/>
    </row>
    <row r="1280" spans="1:21" s="58" customFormat="1" ht="39" customHeight="1" x14ac:dyDescent="0.35">
      <c r="A1280" s="78" t="s">
        <v>557</v>
      </c>
      <c r="B1280" s="3" t="s">
        <v>83</v>
      </c>
      <c r="C1280" s="20">
        <v>2029564936</v>
      </c>
      <c r="D1280" s="49" t="s">
        <v>796</v>
      </c>
      <c r="E1280" s="48" t="s">
        <v>797</v>
      </c>
      <c r="F1280" s="2" t="str">
        <f t="shared" si="174"/>
        <v>P62-PPGM-CAM-2029564936-SS-944/2024</v>
      </c>
      <c r="G1280" s="79" t="s">
        <v>774</v>
      </c>
      <c r="H1280" s="80" t="s">
        <v>775</v>
      </c>
      <c r="I1280" s="23">
        <v>20.04</v>
      </c>
      <c r="J1280" s="81">
        <f t="shared" si="169"/>
        <v>2.0039999999999999E-2</v>
      </c>
      <c r="K1280" s="82">
        <v>1</v>
      </c>
      <c r="L1280" s="82" t="s">
        <v>795</v>
      </c>
      <c r="M1280" s="14">
        <v>45772</v>
      </c>
      <c r="N1280" s="83">
        <v>17</v>
      </c>
      <c r="O1280" s="15"/>
      <c r="P1280" s="83" t="str">
        <f t="shared" si="170"/>
        <v/>
      </c>
      <c r="Q1280" s="83">
        <v>2025</v>
      </c>
      <c r="R1280" s="39" t="str">
        <f t="shared" si="171"/>
        <v>Não</v>
      </c>
      <c r="S1280" s="84">
        <f t="shared" si="172"/>
        <v>0</v>
      </c>
      <c r="T1280" s="85">
        <f t="shared" si="173"/>
        <v>0</v>
      </c>
      <c r="U1280" s="86"/>
    </row>
    <row r="1281" spans="1:21" s="58" customFormat="1" ht="39" customHeight="1" x14ac:dyDescent="0.35">
      <c r="A1281" s="154" t="s">
        <v>281</v>
      </c>
      <c r="B1281" s="155" t="s">
        <v>83</v>
      </c>
      <c r="C1281" s="156">
        <v>2029267541</v>
      </c>
      <c r="D1281" s="232" t="s">
        <v>530</v>
      </c>
      <c r="E1281" s="157" t="s">
        <v>531</v>
      </c>
      <c r="F1281" s="87" t="str">
        <f t="shared" si="174"/>
        <v>P54-PPGM-CAM-2029267541-SS-470/2025</v>
      </c>
      <c r="G1281" s="97" t="s">
        <v>777</v>
      </c>
      <c r="H1281" s="89" t="s">
        <v>778</v>
      </c>
      <c r="I1281" s="159">
        <v>57.834000000000003</v>
      </c>
      <c r="J1281" s="90">
        <f t="shared" si="169"/>
        <v>5.7834000000000003E-2</v>
      </c>
      <c r="K1281" s="91">
        <v>0</v>
      </c>
      <c r="L1281" s="91" t="s">
        <v>795</v>
      </c>
      <c r="M1281" s="163">
        <v>45772</v>
      </c>
      <c r="N1281" s="92">
        <v>17</v>
      </c>
      <c r="O1281" s="160">
        <v>45775</v>
      </c>
      <c r="P1281" s="92">
        <f t="shared" si="170"/>
        <v>18</v>
      </c>
      <c r="Q1281" s="92">
        <v>2025</v>
      </c>
      <c r="R1281" s="93" t="str">
        <f t="shared" si="171"/>
        <v>Sim</v>
      </c>
      <c r="S1281" s="94">
        <f t="shared" si="172"/>
        <v>5.7834000000000003E-2</v>
      </c>
      <c r="T1281" s="95">
        <f t="shared" si="173"/>
        <v>0</v>
      </c>
      <c r="U1281" s="96"/>
    </row>
    <row r="1282" spans="1:21" s="58" customFormat="1" ht="39" customHeight="1" x14ac:dyDescent="0.35">
      <c r="A1282" s="78" t="s">
        <v>281</v>
      </c>
      <c r="B1282" s="3" t="s">
        <v>83</v>
      </c>
      <c r="C1282" s="20">
        <v>2029277486</v>
      </c>
      <c r="D1282" s="39" t="s">
        <v>309</v>
      </c>
      <c r="E1282" s="22" t="s">
        <v>310</v>
      </c>
      <c r="F1282" s="2" t="str">
        <f t="shared" si="174"/>
        <v>P54-PPGM-CAM-2029277486-SS-1646/2024</v>
      </c>
      <c r="G1282" s="98" t="s">
        <v>777</v>
      </c>
      <c r="H1282" s="80" t="s">
        <v>778</v>
      </c>
      <c r="I1282" s="23">
        <v>760</v>
      </c>
      <c r="J1282" s="81">
        <f t="shared" si="169"/>
        <v>0.76</v>
      </c>
      <c r="K1282" s="82">
        <v>0</v>
      </c>
      <c r="L1282" s="82" t="s">
        <v>795</v>
      </c>
      <c r="M1282" s="14">
        <v>45772</v>
      </c>
      <c r="N1282" s="83">
        <v>17</v>
      </c>
      <c r="O1282" s="15">
        <v>45768</v>
      </c>
      <c r="P1282" s="83">
        <f t="shared" si="170"/>
        <v>17</v>
      </c>
      <c r="Q1282" s="83">
        <v>2025</v>
      </c>
      <c r="R1282" s="39" t="str">
        <f t="shared" si="171"/>
        <v>Sim</v>
      </c>
      <c r="S1282" s="84">
        <f t="shared" si="172"/>
        <v>0.76</v>
      </c>
      <c r="T1282" s="85">
        <f t="shared" si="173"/>
        <v>0</v>
      </c>
      <c r="U1282" s="86"/>
    </row>
    <row r="1283" spans="1:21" s="58" customFormat="1" ht="39" customHeight="1" x14ac:dyDescent="0.35">
      <c r="A1283" s="154" t="s">
        <v>281</v>
      </c>
      <c r="B1283" s="155" t="s">
        <v>83</v>
      </c>
      <c r="C1283" s="156">
        <v>2029269548</v>
      </c>
      <c r="D1283" s="93" t="s">
        <v>294</v>
      </c>
      <c r="E1283" s="157" t="s">
        <v>297</v>
      </c>
      <c r="F1283" s="87" t="str">
        <f t="shared" si="174"/>
        <v>P54-PPGM-CAM-2029269548-SS-61/2025</v>
      </c>
      <c r="G1283" s="97" t="s">
        <v>777</v>
      </c>
      <c r="H1283" s="89" t="s">
        <v>778</v>
      </c>
      <c r="I1283" s="233">
        <v>547.4</v>
      </c>
      <c r="J1283" s="90">
        <f t="shared" si="169"/>
        <v>0.5474</v>
      </c>
      <c r="K1283" s="91">
        <v>0</v>
      </c>
      <c r="L1283" s="91" t="s">
        <v>795</v>
      </c>
      <c r="M1283" s="163">
        <v>45772</v>
      </c>
      <c r="N1283" s="92">
        <v>17</v>
      </c>
      <c r="O1283" s="160">
        <v>45770</v>
      </c>
      <c r="P1283" s="92">
        <f t="shared" si="170"/>
        <v>17</v>
      </c>
      <c r="Q1283" s="92">
        <v>2025</v>
      </c>
      <c r="R1283" s="93" t="str">
        <f t="shared" si="171"/>
        <v>Sim</v>
      </c>
      <c r="S1283" s="94">
        <f t="shared" si="172"/>
        <v>0.5474</v>
      </c>
      <c r="T1283" s="95">
        <f t="shared" si="173"/>
        <v>0</v>
      </c>
      <c r="U1283" s="96"/>
    </row>
    <row r="1284" spans="1:21" s="58" customFormat="1" ht="39" customHeight="1" x14ac:dyDescent="0.35">
      <c r="A1284" s="78" t="s">
        <v>81</v>
      </c>
      <c r="B1284" s="3" t="s">
        <v>83</v>
      </c>
      <c r="C1284" s="20" t="s">
        <v>108</v>
      </c>
      <c r="D1284" s="21" t="s">
        <v>109</v>
      </c>
      <c r="E1284" s="22" t="s">
        <v>110</v>
      </c>
      <c r="F1284" s="2" t="str">
        <f t="shared" si="174"/>
        <v>P31-PPGM-CAM-CONJUNTO-SS-1497/2024</v>
      </c>
      <c r="G1284" s="98" t="s">
        <v>777</v>
      </c>
      <c r="H1284" s="80" t="s">
        <v>778</v>
      </c>
      <c r="I1284" s="23">
        <v>2.5</v>
      </c>
      <c r="J1284" s="81">
        <f t="shared" si="169"/>
        <v>2.5000000000000001E-3</v>
      </c>
      <c r="K1284" s="82">
        <v>0</v>
      </c>
      <c r="L1284" s="82" t="s">
        <v>795</v>
      </c>
      <c r="M1284" s="14">
        <v>45772</v>
      </c>
      <c r="N1284" s="83">
        <v>17</v>
      </c>
      <c r="O1284" s="15"/>
      <c r="P1284" s="83" t="str">
        <f t="shared" si="170"/>
        <v/>
      </c>
      <c r="Q1284" s="83">
        <v>2025</v>
      </c>
      <c r="R1284" s="39" t="str">
        <f t="shared" si="171"/>
        <v>Não</v>
      </c>
      <c r="S1284" s="84">
        <f t="shared" si="172"/>
        <v>0</v>
      </c>
      <c r="T1284" s="85">
        <f t="shared" si="173"/>
        <v>0</v>
      </c>
      <c r="U1284" s="86"/>
    </row>
    <row r="1285" spans="1:21" s="58" customFormat="1" ht="39" customHeight="1" x14ac:dyDescent="0.35">
      <c r="A1285" s="154" t="s">
        <v>81</v>
      </c>
      <c r="B1285" s="155" t="s">
        <v>83</v>
      </c>
      <c r="C1285" s="156" t="s">
        <v>108</v>
      </c>
      <c r="D1285" s="164" t="s">
        <v>109</v>
      </c>
      <c r="E1285" s="157" t="s">
        <v>114</v>
      </c>
      <c r="F1285" s="87" t="str">
        <f t="shared" si="174"/>
        <v>P31-PPGM-CAM-CONJUNTO-SS-1497/2024</v>
      </c>
      <c r="G1285" s="97" t="s">
        <v>777</v>
      </c>
      <c r="H1285" s="89" t="s">
        <v>778</v>
      </c>
      <c r="I1285" s="159">
        <v>4.5</v>
      </c>
      <c r="J1285" s="90">
        <f t="shared" si="169"/>
        <v>4.4999999999999997E-3</v>
      </c>
      <c r="K1285" s="91">
        <v>0</v>
      </c>
      <c r="L1285" s="91" t="s">
        <v>795</v>
      </c>
      <c r="M1285" s="163">
        <v>45772</v>
      </c>
      <c r="N1285" s="92">
        <v>17</v>
      </c>
      <c r="O1285" s="234"/>
      <c r="P1285" s="92" t="str">
        <f t="shared" si="170"/>
        <v/>
      </c>
      <c r="Q1285" s="92">
        <v>2025</v>
      </c>
      <c r="R1285" s="93" t="str">
        <f t="shared" si="171"/>
        <v>Não</v>
      </c>
      <c r="S1285" s="94">
        <f t="shared" si="172"/>
        <v>0</v>
      </c>
      <c r="T1285" s="95">
        <f t="shared" si="173"/>
        <v>0</v>
      </c>
      <c r="U1285" s="96"/>
    </row>
    <row r="1286" spans="1:21" s="58" customFormat="1" ht="39" customHeight="1" x14ac:dyDescent="0.35">
      <c r="A1286" s="78" t="s">
        <v>81</v>
      </c>
      <c r="B1286" s="3" t="s">
        <v>83</v>
      </c>
      <c r="C1286" s="20" t="s">
        <v>108</v>
      </c>
      <c r="D1286" s="21" t="s">
        <v>109</v>
      </c>
      <c r="E1286" s="22" t="s">
        <v>116</v>
      </c>
      <c r="F1286" s="2" t="str">
        <f t="shared" si="174"/>
        <v>P31-PPGM-CAM-CONJUNTO-SS-1497/2024</v>
      </c>
      <c r="G1286" s="98" t="s">
        <v>777</v>
      </c>
      <c r="H1286" s="80" t="s">
        <v>778</v>
      </c>
      <c r="I1286" s="23">
        <v>9.875</v>
      </c>
      <c r="J1286" s="81">
        <f t="shared" si="169"/>
        <v>9.8750000000000001E-3</v>
      </c>
      <c r="K1286" s="82">
        <v>0</v>
      </c>
      <c r="L1286" s="82" t="s">
        <v>795</v>
      </c>
      <c r="M1286" s="14">
        <v>45772</v>
      </c>
      <c r="N1286" s="83">
        <v>17</v>
      </c>
      <c r="O1286" s="27"/>
      <c r="P1286" s="83" t="str">
        <f t="shared" si="170"/>
        <v/>
      </c>
      <c r="Q1286" s="83">
        <v>2025</v>
      </c>
      <c r="R1286" s="39" t="str">
        <f t="shared" si="171"/>
        <v>Não</v>
      </c>
      <c r="S1286" s="84">
        <f t="shared" si="172"/>
        <v>0</v>
      </c>
      <c r="T1286" s="85">
        <f t="shared" si="173"/>
        <v>0</v>
      </c>
      <c r="U1286" s="86"/>
    </row>
    <row r="1287" spans="1:21" s="58" customFormat="1" ht="39" customHeight="1" x14ac:dyDescent="0.35">
      <c r="A1287" s="154" t="s">
        <v>81</v>
      </c>
      <c r="B1287" s="155" t="s">
        <v>83</v>
      </c>
      <c r="C1287" s="156" t="s">
        <v>108</v>
      </c>
      <c r="D1287" s="164" t="s">
        <v>109</v>
      </c>
      <c r="E1287" s="157" t="s">
        <v>118</v>
      </c>
      <c r="F1287" s="87" t="str">
        <f t="shared" si="174"/>
        <v>P31-PPGM-CAM-CONJUNTO-SS-1497/2024</v>
      </c>
      <c r="G1287" s="97" t="s">
        <v>777</v>
      </c>
      <c r="H1287" s="89" t="s">
        <v>778</v>
      </c>
      <c r="I1287" s="159">
        <v>9.875</v>
      </c>
      <c r="J1287" s="90">
        <f t="shared" si="169"/>
        <v>9.8750000000000001E-3</v>
      </c>
      <c r="K1287" s="91">
        <v>0</v>
      </c>
      <c r="L1287" s="91" t="s">
        <v>795</v>
      </c>
      <c r="M1287" s="163">
        <v>45772</v>
      </c>
      <c r="N1287" s="92">
        <v>17</v>
      </c>
      <c r="O1287" s="234"/>
      <c r="P1287" s="92" t="str">
        <f t="shared" si="170"/>
        <v/>
      </c>
      <c r="Q1287" s="92">
        <v>2025</v>
      </c>
      <c r="R1287" s="93" t="str">
        <f t="shared" si="171"/>
        <v>Não</v>
      </c>
      <c r="S1287" s="94">
        <f t="shared" si="172"/>
        <v>0</v>
      </c>
      <c r="T1287" s="95">
        <f t="shared" si="173"/>
        <v>0</v>
      </c>
      <c r="U1287" s="96"/>
    </row>
    <row r="1288" spans="1:21" s="58" customFormat="1" ht="39" customHeight="1" x14ac:dyDescent="0.35">
      <c r="A1288" s="78" t="s">
        <v>81</v>
      </c>
      <c r="B1288" s="3" t="s">
        <v>83</v>
      </c>
      <c r="C1288" s="20" t="s">
        <v>108</v>
      </c>
      <c r="D1288" s="21" t="s">
        <v>109</v>
      </c>
      <c r="E1288" s="22" t="s">
        <v>119</v>
      </c>
      <c r="F1288" s="2" t="str">
        <f t="shared" si="174"/>
        <v>P31-PPGM-CAM-CONJUNTO-SS-1497/2024</v>
      </c>
      <c r="G1288" s="98" t="s">
        <v>777</v>
      </c>
      <c r="H1288" s="80" t="s">
        <v>778</v>
      </c>
      <c r="I1288" s="23">
        <v>9.875</v>
      </c>
      <c r="J1288" s="81">
        <f t="shared" si="169"/>
        <v>9.8750000000000001E-3</v>
      </c>
      <c r="K1288" s="82">
        <v>0</v>
      </c>
      <c r="L1288" s="82" t="s">
        <v>795</v>
      </c>
      <c r="M1288" s="14">
        <v>45772</v>
      </c>
      <c r="N1288" s="83">
        <v>17</v>
      </c>
      <c r="O1288" s="27"/>
      <c r="P1288" s="83" t="str">
        <f t="shared" si="170"/>
        <v/>
      </c>
      <c r="Q1288" s="83">
        <v>2025</v>
      </c>
      <c r="R1288" s="39" t="str">
        <f t="shared" si="171"/>
        <v>Não</v>
      </c>
      <c r="S1288" s="84">
        <f t="shared" si="172"/>
        <v>0</v>
      </c>
      <c r="T1288" s="85">
        <f t="shared" si="173"/>
        <v>0</v>
      </c>
      <c r="U1288" s="86"/>
    </row>
    <row r="1289" spans="1:21" s="58" customFormat="1" ht="39" customHeight="1" x14ac:dyDescent="0.35">
      <c r="A1289" s="154" t="s">
        <v>81</v>
      </c>
      <c r="B1289" s="155" t="s">
        <v>83</v>
      </c>
      <c r="C1289" s="156" t="s">
        <v>108</v>
      </c>
      <c r="D1289" s="164" t="s">
        <v>109</v>
      </c>
      <c r="E1289" s="157" t="s">
        <v>120</v>
      </c>
      <c r="F1289" s="87" t="str">
        <f t="shared" si="174"/>
        <v>P31-PPGM-CAM-CONJUNTO-SS-1497/2024</v>
      </c>
      <c r="G1289" s="97" t="s">
        <v>777</v>
      </c>
      <c r="H1289" s="89" t="s">
        <v>778</v>
      </c>
      <c r="I1289" s="159">
        <v>9.875</v>
      </c>
      <c r="J1289" s="90">
        <f t="shared" si="169"/>
        <v>9.8750000000000001E-3</v>
      </c>
      <c r="K1289" s="91">
        <v>0</v>
      </c>
      <c r="L1289" s="91" t="s">
        <v>795</v>
      </c>
      <c r="M1289" s="163">
        <v>45772</v>
      </c>
      <c r="N1289" s="92">
        <v>17</v>
      </c>
      <c r="O1289" s="160"/>
      <c r="P1289" s="92" t="str">
        <f t="shared" si="170"/>
        <v/>
      </c>
      <c r="Q1289" s="92">
        <v>2025</v>
      </c>
      <c r="R1289" s="93" t="str">
        <f t="shared" si="171"/>
        <v>Não</v>
      </c>
      <c r="S1289" s="94">
        <f t="shared" si="172"/>
        <v>0</v>
      </c>
      <c r="T1289" s="95">
        <f t="shared" si="173"/>
        <v>0</v>
      </c>
      <c r="U1289" s="96"/>
    </row>
    <row r="1290" spans="1:21" s="58" customFormat="1" ht="39" customHeight="1" x14ac:dyDescent="0.35">
      <c r="A1290" s="78" t="s">
        <v>81</v>
      </c>
      <c r="B1290" s="3" t="s">
        <v>83</v>
      </c>
      <c r="C1290" s="20">
        <v>2029317515</v>
      </c>
      <c r="D1290" s="21" t="s">
        <v>263</v>
      </c>
      <c r="E1290" s="22" t="s">
        <v>264</v>
      </c>
      <c r="F1290" s="2" t="str">
        <f t="shared" si="174"/>
        <v>P31-PPGM-CAM-2029317515-SS-1387/2024</v>
      </c>
      <c r="G1290" s="98" t="s">
        <v>777</v>
      </c>
      <c r="H1290" s="80" t="s">
        <v>778</v>
      </c>
      <c r="I1290" s="23">
        <v>1130</v>
      </c>
      <c r="J1290" s="81">
        <f t="shared" si="169"/>
        <v>1.1299999999999999</v>
      </c>
      <c r="K1290" s="82">
        <v>0</v>
      </c>
      <c r="L1290" s="82" t="s">
        <v>795</v>
      </c>
      <c r="M1290" s="14">
        <v>45772</v>
      </c>
      <c r="N1290" s="83">
        <v>17</v>
      </c>
      <c r="O1290" s="15">
        <v>45775</v>
      </c>
      <c r="P1290" s="83">
        <f t="shared" si="170"/>
        <v>18</v>
      </c>
      <c r="Q1290" s="83">
        <v>2025</v>
      </c>
      <c r="R1290" s="39" t="str">
        <f t="shared" si="171"/>
        <v>Sim</v>
      </c>
      <c r="S1290" s="84">
        <f t="shared" si="172"/>
        <v>1.1299999999999999</v>
      </c>
      <c r="T1290" s="85">
        <f t="shared" si="173"/>
        <v>0</v>
      </c>
      <c r="U1290" s="86"/>
    </row>
    <row r="1291" spans="1:21" s="58" customFormat="1" ht="39" customHeight="1" x14ac:dyDescent="0.35">
      <c r="A1291" s="154" t="s">
        <v>81</v>
      </c>
      <c r="B1291" s="155" t="s">
        <v>83</v>
      </c>
      <c r="C1291" s="156">
        <v>2029317515</v>
      </c>
      <c r="D1291" s="164" t="s">
        <v>263</v>
      </c>
      <c r="E1291" s="157" t="s">
        <v>267</v>
      </c>
      <c r="F1291" s="87" t="str">
        <f t="shared" si="174"/>
        <v>P31-PPGM-CAM-2029317515-SS-1387/2024</v>
      </c>
      <c r="G1291" s="97" t="s">
        <v>777</v>
      </c>
      <c r="H1291" s="235"/>
      <c r="I1291" s="159">
        <v>1130</v>
      </c>
      <c r="J1291" s="90">
        <f t="shared" si="169"/>
        <v>1.1299999999999999</v>
      </c>
      <c r="K1291" s="91">
        <v>0</v>
      </c>
      <c r="L1291" s="91" t="s">
        <v>795</v>
      </c>
      <c r="M1291" s="163">
        <v>45772</v>
      </c>
      <c r="N1291" s="92">
        <v>17</v>
      </c>
      <c r="O1291" s="160">
        <v>45775</v>
      </c>
      <c r="P1291" s="92">
        <f t="shared" si="170"/>
        <v>18</v>
      </c>
      <c r="Q1291" s="92">
        <v>2025</v>
      </c>
      <c r="R1291" s="93" t="str">
        <f t="shared" si="171"/>
        <v>Sim</v>
      </c>
      <c r="S1291" s="94">
        <f t="shared" si="172"/>
        <v>1.1299999999999999</v>
      </c>
      <c r="T1291" s="95">
        <f t="shared" si="173"/>
        <v>0</v>
      </c>
      <c r="U1291" s="96"/>
    </row>
    <row r="1292" spans="1:21" s="58" customFormat="1" ht="39" customHeight="1" x14ac:dyDescent="0.35">
      <c r="A1292" s="78" t="s">
        <v>281</v>
      </c>
      <c r="B1292" s="3" t="s">
        <v>83</v>
      </c>
      <c r="C1292" s="20">
        <v>2029269573</v>
      </c>
      <c r="D1292" s="22" t="s">
        <v>364</v>
      </c>
      <c r="E1292" s="43" t="s">
        <v>365</v>
      </c>
      <c r="F1292" s="2" t="str">
        <f t="shared" si="174"/>
        <v>P54-PPGM-CAM-2029269573-SS-1466/2024</v>
      </c>
      <c r="G1292" s="98" t="s">
        <v>777</v>
      </c>
      <c r="H1292" s="80" t="s">
        <v>778</v>
      </c>
      <c r="I1292" s="23">
        <v>6519.1910000000007</v>
      </c>
      <c r="J1292" s="81">
        <f t="shared" si="169"/>
        <v>6.5191910000000011</v>
      </c>
      <c r="K1292" s="82">
        <v>0</v>
      </c>
      <c r="L1292" s="82" t="s">
        <v>795</v>
      </c>
      <c r="M1292" s="14">
        <v>45772</v>
      </c>
      <c r="N1292" s="83">
        <v>17</v>
      </c>
      <c r="O1292" s="15">
        <v>45774</v>
      </c>
      <c r="P1292" s="83">
        <f t="shared" si="170"/>
        <v>17</v>
      </c>
      <c r="Q1292" s="83">
        <v>2025</v>
      </c>
      <c r="R1292" s="39" t="str">
        <f t="shared" si="171"/>
        <v>Sim</v>
      </c>
      <c r="S1292" s="84">
        <f t="shared" si="172"/>
        <v>6.5191910000000011</v>
      </c>
      <c r="T1292" s="85">
        <f t="shared" si="173"/>
        <v>0</v>
      </c>
      <c r="U1292" s="86"/>
    </row>
    <row r="1293" spans="1:21" s="58" customFormat="1" ht="39" customHeight="1" x14ac:dyDescent="0.35">
      <c r="A1293" s="154" t="s">
        <v>557</v>
      </c>
      <c r="B1293" s="155" t="s">
        <v>83</v>
      </c>
      <c r="C1293" s="156">
        <v>2029625222</v>
      </c>
      <c r="D1293" s="166" t="s">
        <v>713</v>
      </c>
      <c r="E1293" s="157" t="s">
        <v>707</v>
      </c>
      <c r="F1293" s="87" t="str">
        <f t="shared" si="174"/>
        <v>P62-PPGM-CAM-2029625222-SS-504/2025</v>
      </c>
      <c r="G1293" s="97" t="s">
        <v>777</v>
      </c>
      <c r="H1293" s="89" t="s">
        <v>778</v>
      </c>
      <c r="I1293" s="159">
        <v>4439.47</v>
      </c>
      <c r="J1293" s="90">
        <f t="shared" si="169"/>
        <v>4.43947</v>
      </c>
      <c r="K1293" s="91">
        <v>0</v>
      </c>
      <c r="L1293" s="91" t="s">
        <v>795</v>
      </c>
      <c r="M1293" s="163">
        <v>45772</v>
      </c>
      <c r="N1293" s="92">
        <v>17</v>
      </c>
      <c r="O1293" s="160"/>
      <c r="P1293" s="92" t="str">
        <f t="shared" si="170"/>
        <v/>
      </c>
      <c r="Q1293" s="92">
        <v>2025</v>
      </c>
      <c r="R1293" s="93" t="str">
        <f t="shared" si="171"/>
        <v>Não</v>
      </c>
      <c r="S1293" s="94">
        <f t="shared" si="172"/>
        <v>0</v>
      </c>
      <c r="T1293" s="95">
        <f t="shared" si="173"/>
        <v>0</v>
      </c>
      <c r="U1293" s="96"/>
    </row>
    <row r="1294" spans="1:21" s="58" customFormat="1" ht="39" customHeight="1" x14ac:dyDescent="0.35">
      <c r="A1294" s="78" t="s">
        <v>557</v>
      </c>
      <c r="B1294" s="3" t="s">
        <v>83</v>
      </c>
      <c r="C1294" s="236">
        <v>2027742441</v>
      </c>
      <c r="D1294" s="49" t="s">
        <v>638</v>
      </c>
      <c r="E1294" s="21" t="s">
        <v>639</v>
      </c>
      <c r="F1294" s="2" t="str">
        <f t="shared" si="174"/>
        <v>P62-PPGM-CAM-2027742441-SS-310/2025</v>
      </c>
      <c r="G1294" s="98" t="s">
        <v>777</v>
      </c>
      <c r="H1294" s="80" t="s">
        <v>778</v>
      </c>
      <c r="I1294" s="237">
        <v>18.72</v>
      </c>
      <c r="J1294" s="81">
        <f t="shared" si="169"/>
        <v>1.8720000000000001E-2</v>
      </c>
      <c r="K1294" s="82">
        <v>0</v>
      </c>
      <c r="L1294" s="82" t="s">
        <v>795</v>
      </c>
      <c r="M1294" s="14">
        <v>45772</v>
      </c>
      <c r="N1294" s="83">
        <v>17</v>
      </c>
      <c r="O1294" s="15"/>
      <c r="P1294" s="83" t="str">
        <f t="shared" si="170"/>
        <v/>
      </c>
      <c r="Q1294" s="83">
        <v>2025</v>
      </c>
      <c r="R1294" s="39" t="str">
        <f t="shared" si="171"/>
        <v>Não</v>
      </c>
      <c r="S1294" s="84">
        <f t="shared" si="172"/>
        <v>0</v>
      </c>
      <c r="T1294" s="85">
        <f t="shared" si="173"/>
        <v>0</v>
      </c>
      <c r="U1294" s="86"/>
    </row>
    <row r="1295" spans="1:21" s="58" customFormat="1" ht="39" customHeight="1" x14ac:dyDescent="0.35">
      <c r="A1295" s="154" t="s">
        <v>557</v>
      </c>
      <c r="B1295" s="155" t="s">
        <v>83</v>
      </c>
      <c r="C1295" s="238">
        <v>2027742441</v>
      </c>
      <c r="D1295" s="166" t="s">
        <v>638</v>
      </c>
      <c r="E1295" s="164" t="s">
        <v>642</v>
      </c>
      <c r="F1295" s="87" t="str">
        <f t="shared" si="174"/>
        <v>P62-PPGM-CAM-2027742441-SS-310/2025</v>
      </c>
      <c r="G1295" s="97" t="s">
        <v>777</v>
      </c>
      <c r="H1295" s="89" t="s">
        <v>778</v>
      </c>
      <c r="I1295" s="239">
        <v>2.7</v>
      </c>
      <c r="J1295" s="90">
        <f t="shared" si="169"/>
        <v>2.7000000000000001E-3</v>
      </c>
      <c r="K1295" s="91">
        <v>0</v>
      </c>
      <c r="L1295" s="91" t="s">
        <v>795</v>
      </c>
      <c r="M1295" s="163">
        <v>45772</v>
      </c>
      <c r="N1295" s="92">
        <v>17</v>
      </c>
      <c r="O1295" s="160"/>
      <c r="P1295" s="92" t="str">
        <f t="shared" si="170"/>
        <v/>
      </c>
      <c r="Q1295" s="92">
        <v>2025</v>
      </c>
      <c r="R1295" s="93" t="str">
        <f t="shared" si="171"/>
        <v>Não</v>
      </c>
      <c r="S1295" s="94">
        <f t="shared" si="172"/>
        <v>0</v>
      </c>
      <c r="T1295" s="95">
        <f t="shared" si="173"/>
        <v>0</v>
      </c>
      <c r="U1295" s="96"/>
    </row>
    <row r="1296" spans="1:21" s="58" customFormat="1" ht="39" customHeight="1" x14ac:dyDescent="0.35">
      <c r="A1296" s="78" t="s">
        <v>557</v>
      </c>
      <c r="B1296" s="3" t="s">
        <v>83</v>
      </c>
      <c r="C1296" s="236">
        <v>2027715571</v>
      </c>
      <c r="D1296" s="49" t="s">
        <v>644</v>
      </c>
      <c r="E1296" s="21" t="s">
        <v>645</v>
      </c>
      <c r="F1296" s="2" t="str">
        <f t="shared" si="174"/>
        <v>P62-PPGM-CAM-2027715571-SS-322/2025</v>
      </c>
      <c r="G1296" s="98" t="s">
        <v>777</v>
      </c>
      <c r="H1296" s="80" t="s">
        <v>778</v>
      </c>
      <c r="I1296" s="237">
        <v>292.49900000000002</v>
      </c>
      <c r="J1296" s="81">
        <f t="shared" si="169"/>
        <v>0.29249900000000001</v>
      </c>
      <c r="K1296" s="82">
        <v>0</v>
      </c>
      <c r="L1296" s="82" t="s">
        <v>795</v>
      </c>
      <c r="M1296" s="14">
        <v>45772</v>
      </c>
      <c r="N1296" s="83">
        <v>17</v>
      </c>
      <c r="O1296" s="27"/>
      <c r="P1296" s="83" t="str">
        <f t="shared" si="170"/>
        <v/>
      </c>
      <c r="Q1296" s="83">
        <v>2025</v>
      </c>
      <c r="R1296" s="39" t="str">
        <f t="shared" si="171"/>
        <v>Não</v>
      </c>
      <c r="S1296" s="84">
        <f t="shared" si="172"/>
        <v>0</v>
      </c>
      <c r="T1296" s="85">
        <f t="shared" si="173"/>
        <v>0</v>
      </c>
      <c r="U1296" s="86"/>
    </row>
    <row r="1297" spans="1:21" s="58" customFormat="1" ht="39" customHeight="1" x14ac:dyDescent="0.35">
      <c r="A1297" s="154" t="s">
        <v>557</v>
      </c>
      <c r="B1297" s="155" t="s">
        <v>83</v>
      </c>
      <c r="C1297" s="238">
        <v>2028215100</v>
      </c>
      <c r="D1297" s="166" t="s">
        <v>646</v>
      </c>
      <c r="E1297" s="164" t="s">
        <v>647</v>
      </c>
      <c r="F1297" s="87" t="str">
        <f t="shared" si="174"/>
        <v>P62-PPGM-CAM-2028215100-SS-330/2025</v>
      </c>
      <c r="G1297" s="97" t="s">
        <v>777</v>
      </c>
      <c r="H1297" s="89" t="s">
        <v>778</v>
      </c>
      <c r="I1297" s="239">
        <v>59.287999999999997</v>
      </c>
      <c r="J1297" s="90">
        <f t="shared" si="169"/>
        <v>5.9287999999999993E-2</v>
      </c>
      <c r="K1297" s="91">
        <v>0</v>
      </c>
      <c r="L1297" s="91" t="s">
        <v>795</v>
      </c>
      <c r="M1297" s="163">
        <v>45772</v>
      </c>
      <c r="N1297" s="92">
        <v>17</v>
      </c>
      <c r="O1297" s="234"/>
      <c r="P1297" s="92" t="str">
        <f t="shared" si="170"/>
        <v/>
      </c>
      <c r="Q1297" s="92">
        <v>2025</v>
      </c>
      <c r="R1297" s="93" t="str">
        <f t="shared" si="171"/>
        <v>Não</v>
      </c>
      <c r="S1297" s="94">
        <f t="shared" si="172"/>
        <v>0</v>
      </c>
      <c r="T1297" s="95">
        <f t="shared" si="173"/>
        <v>0</v>
      </c>
      <c r="U1297" s="96"/>
    </row>
    <row r="1298" spans="1:21" s="58" customFormat="1" ht="39" customHeight="1" x14ac:dyDescent="0.35">
      <c r="A1298" s="78" t="s">
        <v>557</v>
      </c>
      <c r="B1298" s="3" t="s">
        <v>83</v>
      </c>
      <c r="C1298" s="236">
        <v>2027715566</v>
      </c>
      <c r="D1298" s="49" t="s">
        <v>648</v>
      </c>
      <c r="E1298" s="21" t="s">
        <v>649</v>
      </c>
      <c r="F1298" s="2" t="str">
        <f t="shared" si="174"/>
        <v>P62-PPGM-CAM-2027715566-SS-331/2025</v>
      </c>
      <c r="G1298" s="98" t="s">
        <v>777</v>
      </c>
      <c r="H1298" s="80" t="s">
        <v>778</v>
      </c>
      <c r="I1298" s="237">
        <v>400.15</v>
      </c>
      <c r="J1298" s="81">
        <f t="shared" si="169"/>
        <v>0.40014999999999995</v>
      </c>
      <c r="K1298" s="82">
        <v>0</v>
      </c>
      <c r="L1298" s="82" t="s">
        <v>795</v>
      </c>
      <c r="M1298" s="14">
        <v>45772</v>
      </c>
      <c r="N1298" s="83">
        <v>17</v>
      </c>
      <c r="O1298" s="27"/>
      <c r="P1298" s="83" t="str">
        <f t="shared" si="170"/>
        <v/>
      </c>
      <c r="Q1298" s="83">
        <v>2025</v>
      </c>
      <c r="R1298" s="39" t="str">
        <f t="shared" si="171"/>
        <v>Não</v>
      </c>
      <c r="S1298" s="84">
        <f t="shared" si="172"/>
        <v>0</v>
      </c>
      <c r="T1298" s="85">
        <f t="shared" si="173"/>
        <v>0</v>
      </c>
      <c r="U1298" s="86"/>
    </row>
    <row r="1299" spans="1:21" s="58" customFormat="1" ht="39" customHeight="1" x14ac:dyDescent="0.35">
      <c r="A1299" s="154" t="s">
        <v>557</v>
      </c>
      <c r="B1299" s="155" t="s">
        <v>83</v>
      </c>
      <c r="C1299" s="238">
        <v>2027658254</v>
      </c>
      <c r="D1299" s="166" t="s">
        <v>650</v>
      </c>
      <c r="E1299" s="164" t="s">
        <v>651</v>
      </c>
      <c r="F1299" s="87" t="str">
        <f t="shared" si="174"/>
        <v>P62-PPGM-CAM-2027658254-SS-332/2025</v>
      </c>
      <c r="G1299" s="97" t="s">
        <v>777</v>
      </c>
      <c r="H1299" s="89" t="s">
        <v>778</v>
      </c>
      <c r="I1299" s="239">
        <v>57.6</v>
      </c>
      <c r="J1299" s="90">
        <f t="shared" si="169"/>
        <v>5.7599999999999998E-2</v>
      </c>
      <c r="K1299" s="91">
        <v>0</v>
      </c>
      <c r="L1299" s="91" t="s">
        <v>795</v>
      </c>
      <c r="M1299" s="163">
        <v>45772</v>
      </c>
      <c r="N1299" s="92">
        <v>17</v>
      </c>
      <c r="O1299" s="234"/>
      <c r="P1299" s="92" t="str">
        <f t="shared" si="170"/>
        <v/>
      </c>
      <c r="Q1299" s="92">
        <v>2025</v>
      </c>
      <c r="R1299" s="93" t="str">
        <f t="shared" si="171"/>
        <v>Não</v>
      </c>
      <c r="S1299" s="94">
        <f t="shared" si="172"/>
        <v>0</v>
      </c>
      <c r="T1299" s="95">
        <f t="shared" si="173"/>
        <v>0</v>
      </c>
      <c r="U1299" s="96"/>
    </row>
    <row r="1300" spans="1:21" s="58" customFormat="1" ht="39" customHeight="1" x14ac:dyDescent="0.35">
      <c r="A1300" s="78" t="s">
        <v>557</v>
      </c>
      <c r="B1300" s="3" t="s">
        <v>83</v>
      </c>
      <c r="C1300" s="20">
        <v>2029625222</v>
      </c>
      <c r="D1300" s="49" t="s">
        <v>684</v>
      </c>
      <c r="E1300" s="22" t="s">
        <v>685</v>
      </c>
      <c r="F1300" s="2" t="str">
        <f t="shared" si="174"/>
        <v>P62-PPGM-CAM-2029625222-SS-841/2025</v>
      </c>
      <c r="G1300" s="98" t="s">
        <v>777</v>
      </c>
      <c r="H1300" s="80" t="s">
        <v>778</v>
      </c>
      <c r="I1300" s="23">
        <v>61.11</v>
      </c>
      <c r="J1300" s="81">
        <f t="shared" si="169"/>
        <v>6.1109999999999998E-2</v>
      </c>
      <c r="K1300" s="82">
        <v>0</v>
      </c>
      <c r="L1300" s="82" t="s">
        <v>795</v>
      </c>
      <c r="M1300" s="14">
        <v>45772</v>
      </c>
      <c r="N1300" s="83">
        <v>17</v>
      </c>
      <c r="O1300" s="15">
        <v>45756</v>
      </c>
      <c r="P1300" s="83">
        <f t="shared" si="170"/>
        <v>15</v>
      </c>
      <c r="Q1300" s="83">
        <v>2025</v>
      </c>
      <c r="R1300" s="39" t="str">
        <f t="shared" si="171"/>
        <v>Sim</v>
      </c>
      <c r="S1300" s="84">
        <f t="shared" si="172"/>
        <v>6.1109999999999998E-2</v>
      </c>
      <c r="T1300" s="85">
        <f t="shared" si="173"/>
        <v>0</v>
      </c>
      <c r="U1300" s="86"/>
    </row>
    <row r="1301" spans="1:21" s="58" customFormat="1" ht="39" customHeight="1" x14ac:dyDescent="0.35">
      <c r="A1301" s="154" t="s">
        <v>557</v>
      </c>
      <c r="B1301" s="155" t="s">
        <v>83</v>
      </c>
      <c r="C1301" s="156">
        <v>2029625222</v>
      </c>
      <c r="D1301" s="166" t="s">
        <v>684</v>
      </c>
      <c r="E1301" s="157" t="s">
        <v>686</v>
      </c>
      <c r="F1301" s="87" t="str">
        <f t="shared" si="174"/>
        <v>P62-PPGM-CAM-2029625222-SS-841/2025</v>
      </c>
      <c r="G1301" s="97" t="s">
        <v>777</v>
      </c>
      <c r="H1301" s="89" t="s">
        <v>778</v>
      </c>
      <c r="I1301" s="159">
        <v>1010.3</v>
      </c>
      <c r="J1301" s="90">
        <f t="shared" si="169"/>
        <v>1.0103</v>
      </c>
      <c r="K1301" s="91">
        <v>0</v>
      </c>
      <c r="L1301" s="91" t="s">
        <v>795</v>
      </c>
      <c r="M1301" s="163">
        <v>45772</v>
      </c>
      <c r="N1301" s="92">
        <v>17</v>
      </c>
      <c r="O1301" s="160">
        <v>45756</v>
      </c>
      <c r="P1301" s="92">
        <f t="shared" si="170"/>
        <v>15</v>
      </c>
      <c r="Q1301" s="92">
        <v>2025</v>
      </c>
      <c r="R1301" s="93" t="str">
        <f t="shared" si="171"/>
        <v>Sim</v>
      </c>
      <c r="S1301" s="94">
        <f t="shared" si="172"/>
        <v>1.0103</v>
      </c>
      <c r="T1301" s="95">
        <f t="shared" si="173"/>
        <v>0</v>
      </c>
      <c r="U1301" s="96"/>
    </row>
    <row r="1302" spans="1:21" s="58" customFormat="1" ht="39" customHeight="1" x14ac:dyDescent="0.35">
      <c r="A1302" s="78" t="s">
        <v>557</v>
      </c>
      <c r="B1302" s="3" t="s">
        <v>83</v>
      </c>
      <c r="C1302" s="20">
        <v>2029625222</v>
      </c>
      <c r="D1302" s="49" t="s">
        <v>687</v>
      </c>
      <c r="E1302" s="22" t="s">
        <v>688</v>
      </c>
      <c r="F1302" s="2" t="str">
        <f t="shared" si="174"/>
        <v>P62-PPGM-CAM-2029625222-SS-442/2024</v>
      </c>
      <c r="G1302" s="98" t="s">
        <v>777</v>
      </c>
      <c r="H1302" s="240"/>
      <c r="I1302" s="23">
        <v>9.07</v>
      </c>
      <c r="J1302" s="81">
        <f t="shared" si="169"/>
        <v>9.0699999999999999E-3</v>
      </c>
      <c r="K1302" s="82">
        <v>0</v>
      </c>
      <c r="L1302" s="82" t="s">
        <v>795</v>
      </c>
      <c r="M1302" s="14">
        <v>45772</v>
      </c>
      <c r="N1302" s="83">
        <v>17</v>
      </c>
      <c r="O1302" s="15">
        <v>45777</v>
      </c>
      <c r="P1302" s="83">
        <f t="shared" si="170"/>
        <v>18</v>
      </c>
      <c r="Q1302" s="83">
        <v>2025</v>
      </c>
      <c r="R1302" s="39" t="str">
        <f t="shared" si="171"/>
        <v>Sim</v>
      </c>
      <c r="S1302" s="84">
        <f t="shared" si="172"/>
        <v>9.0699999999999999E-3</v>
      </c>
      <c r="T1302" s="85">
        <f t="shared" si="173"/>
        <v>0</v>
      </c>
      <c r="U1302" s="86"/>
    </row>
    <row r="1303" spans="1:21" s="58" customFormat="1" ht="39" customHeight="1" x14ac:dyDescent="0.35">
      <c r="A1303" s="154" t="s">
        <v>557</v>
      </c>
      <c r="B1303" s="155" t="s">
        <v>83</v>
      </c>
      <c r="C1303" s="156">
        <v>2029625222</v>
      </c>
      <c r="D1303" s="166" t="s">
        <v>690</v>
      </c>
      <c r="E1303" s="157" t="s">
        <v>691</v>
      </c>
      <c r="F1303" s="87" t="str">
        <f t="shared" si="174"/>
        <v>P62-PPGM-CAM-2029625222-SS-1911/2024</v>
      </c>
      <c r="G1303" s="97" t="s">
        <v>777</v>
      </c>
      <c r="H1303" s="89" t="s">
        <v>778</v>
      </c>
      <c r="I1303" s="159">
        <v>151.73500000000001</v>
      </c>
      <c r="J1303" s="90">
        <f t="shared" si="169"/>
        <v>0.15173500000000001</v>
      </c>
      <c r="K1303" s="91">
        <v>0</v>
      </c>
      <c r="L1303" s="91" t="s">
        <v>795</v>
      </c>
      <c r="M1303" s="163">
        <v>45772</v>
      </c>
      <c r="N1303" s="92">
        <v>17</v>
      </c>
      <c r="O1303" s="15">
        <v>45777</v>
      </c>
      <c r="P1303" s="92">
        <f t="shared" si="170"/>
        <v>18</v>
      </c>
      <c r="Q1303" s="92">
        <v>2025</v>
      </c>
      <c r="R1303" s="93" t="str">
        <f t="shared" si="171"/>
        <v>Sim</v>
      </c>
      <c r="S1303" s="94">
        <f t="shared" si="172"/>
        <v>0.15173500000000001</v>
      </c>
      <c r="T1303" s="95">
        <f t="shared" si="173"/>
        <v>0</v>
      </c>
      <c r="U1303" s="96"/>
    </row>
    <row r="1304" spans="1:21" s="58" customFormat="1" ht="39" customHeight="1" x14ac:dyDescent="0.35">
      <c r="A1304" s="78" t="s">
        <v>557</v>
      </c>
      <c r="B1304" s="3" t="s">
        <v>83</v>
      </c>
      <c r="C1304" s="20">
        <v>2029625222</v>
      </c>
      <c r="D1304" s="49" t="s">
        <v>690</v>
      </c>
      <c r="E1304" s="22" t="s">
        <v>693</v>
      </c>
      <c r="F1304" s="2" t="str">
        <f t="shared" si="174"/>
        <v>P62-PPGM-CAM-2029625222-SS-1911/2024</v>
      </c>
      <c r="G1304" s="98" t="s">
        <v>777</v>
      </c>
      <c r="H1304" s="80" t="s">
        <v>778</v>
      </c>
      <c r="I1304" s="23">
        <v>134.81399999999999</v>
      </c>
      <c r="J1304" s="81">
        <f t="shared" si="169"/>
        <v>0.13481399999999999</v>
      </c>
      <c r="K1304" s="82">
        <v>0</v>
      </c>
      <c r="L1304" s="82" t="s">
        <v>795</v>
      </c>
      <c r="M1304" s="14">
        <v>45772</v>
      </c>
      <c r="N1304" s="83">
        <v>17</v>
      </c>
      <c r="O1304" s="15">
        <v>45777</v>
      </c>
      <c r="P1304" s="83">
        <f t="shared" si="170"/>
        <v>18</v>
      </c>
      <c r="Q1304" s="83">
        <v>2025</v>
      </c>
      <c r="R1304" s="39" t="str">
        <f t="shared" si="171"/>
        <v>Sim</v>
      </c>
      <c r="S1304" s="84">
        <f t="shared" si="172"/>
        <v>0.13481399999999999</v>
      </c>
      <c r="T1304" s="85">
        <f t="shared" si="173"/>
        <v>0</v>
      </c>
      <c r="U1304" s="86"/>
    </row>
    <row r="1305" spans="1:21" s="58" customFormat="1" ht="39" customHeight="1" x14ac:dyDescent="0.35">
      <c r="A1305" s="154" t="s">
        <v>557</v>
      </c>
      <c r="B1305" s="155" t="s">
        <v>83</v>
      </c>
      <c r="C1305" s="156">
        <v>2029625222</v>
      </c>
      <c r="D1305" s="166" t="s">
        <v>699</v>
      </c>
      <c r="E1305" s="157" t="s">
        <v>700</v>
      </c>
      <c r="F1305" s="87" t="str">
        <f t="shared" si="174"/>
        <v>P62-PPGM-CAM-2029625222-SS-418/2024</v>
      </c>
      <c r="G1305" s="97" t="s">
        <v>777</v>
      </c>
      <c r="H1305" s="89" t="s">
        <v>778</v>
      </c>
      <c r="I1305" s="159">
        <v>165.77</v>
      </c>
      <c r="J1305" s="90">
        <f t="shared" si="169"/>
        <v>0.16577</v>
      </c>
      <c r="K1305" s="91">
        <v>0</v>
      </c>
      <c r="L1305" s="91" t="s">
        <v>795</v>
      </c>
      <c r="M1305" s="163">
        <v>45772</v>
      </c>
      <c r="N1305" s="92">
        <v>17</v>
      </c>
      <c r="O1305" s="160"/>
      <c r="P1305" s="92" t="str">
        <f t="shared" si="170"/>
        <v/>
      </c>
      <c r="Q1305" s="92">
        <v>2025</v>
      </c>
      <c r="R1305" s="93" t="str">
        <f t="shared" si="171"/>
        <v>Não</v>
      </c>
      <c r="S1305" s="94">
        <f t="shared" si="172"/>
        <v>0</v>
      </c>
      <c r="T1305" s="95">
        <f t="shared" si="173"/>
        <v>0</v>
      </c>
      <c r="U1305" s="96"/>
    </row>
    <row r="1306" spans="1:21" s="58" customFormat="1" ht="39" customHeight="1" x14ac:dyDescent="0.35">
      <c r="A1306" s="78" t="s">
        <v>557</v>
      </c>
      <c r="B1306" s="3" t="s">
        <v>83</v>
      </c>
      <c r="C1306" s="20">
        <v>2029625222</v>
      </c>
      <c r="D1306" s="49" t="s">
        <v>713</v>
      </c>
      <c r="E1306" s="22" t="s">
        <v>706</v>
      </c>
      <c r="F1306" s="2" t="str">
        <f t="shared" si="174"/>
        <v>P62-PPGM-CAM-2029625222-SS-504/2025</v>
      </c>
      <c r="G1306" s="98" t="s">
        <v>777</v>
      </c>
      <c r="H1306" s="80" t="s">
        <v>778</v>
      </c>
      <c r="I1306" s="23">
        <v>4764.9030000000002</v>
      </c>
      <c r="J1306" s="81">
        <f t="shared" ref="J1306:J1340" si="175">I1306/1000</f>
        <v>4.7649030000000003</v>
      </c>
      <c r="K1306" s="82">
        <v>0</v>
      </c>
      <c r="L1306" s="82" t="s">
        <v>795</v>
      </c>
      <c r="M1306" s="14">
        <v>45772</v>
      </c>
      <c r="N1306" s="83">
        <v>17</v>
      </c>
      <c r="O1306" s="15"/>
      <c r="P1306" s="83" t="str">
        <f t="shared" ref="P1306:P1369" si="176">IF(O1306="","",WEEKNUM(O1306,21))</f>
        <v/>
      </c>
      <c r="Q1306" s="83">
        <v>2025</v>
      </c>
      <c r="R1306" s="39" t="str">
        <f t="shared" ref="R1306:R1340" si="177">IF(Q1306&lt;=O1306,"Sim","Não")</f>
        <v>Não</v>
      </c>
      <c r="S1306" s="84">
        <f t="shared" ref="S1306:S1340" si="178">IF(R1306="Não",0,J1306)</f>
        <v>0</v>
      </c>
      <c r="T1306" s="85">
        <f t="shared" ref="T1306:T1340" si="179">IF(R1306="Não",0,K1306)</f>
        <v>0</v>
      </c>
      <c r="U1306" s="86"/>
    </row>
    <row r="1307" spans="1:21" s="58" customFormat="1" ht="39" customHeight="1" thickBot="1" x14ac:dyDescent="0.4">
      <c r="A1307" s="180" t="s">
        <v>281</v>
      </c>
      <c r="B1307" s="181" t="s">
        <v>83</v>
      </c>
      <c r="C1307" s="182">
        <v>2029277327</v>
      </c>
      <c r="D1307" s="140" t="s">
        <v>314</v>
      </c>
      <c r="E1307" s="184" t="s">
        <v>315</v>
      </c>
      <c r="F1307" s="130" t="str">
        <f t="shared" si="174"/>
        <v>P54-PPGM-CAM-2029277327-SS-1649/2024</v>
      </c>
      <c r="G1307" s="131" t="s">
        <v>777</v>
      </c>
      <c r="H1307" s="241"/>
      <c r="I1307" s="133">
        <v>1209</v>
      </c>
      <c r="J1307" s="134">
        <f t="shared" si="175"/>
        <v>1.2090000000000001</v>
      </c>
      <c r="K1307" s="135">
        <v>0</v>
      </c>
      <c r="L1307" s="135" t="s">
        <v>795</v>
      </c>
      <c r="M1307" s="242">
        <v>45772</v>
      </c>
      <c r="N1307" s="137">
        <v>17</v>
      </c>
      <c r="O1307" s="138">
        <v>45776</v>
      </c>
      <c r="P1307" s="137">
        <f t="shared" si="176"/>
        <v>18</v>
      </c>
      <c r="Q1307" s="137">
        <v>2025</v>
      </c>
      <c r="R1307" s="140" t="str">
        <f t="shared" si="177"/>
        <v>Sim</v>
      </c>
      <c r="S1307" s="141">
        <f t="shared" si="178"/>
        <v>1.2090000000000001</v>
      </c>
      <c r="T1307" s="142">
        <f t="shared" si="179"/>
        <v>0</v>
      </c>
      <c r="U1307" s="143"/>
    </row>
    <row r="1308" spans="1:21" s="58" customFormat="1" ht="39" customHeight="1" x14ac:dyDescent="0.35">
      <c r="A1308" s="119" t="s">
        <v>81</v>
      </c>
      <c r="B1308" s="120" t="s">
        <v>569</v>
      </c>
      <c r="C1308" s="121">
        <v>202871697</v>
      </c>
      <c r="D1308" s="178" t="s">
        <v>162</v>
      </c>
      <c r="E1308" s="179"/>
      <c r="F1308" s="109" t="str">
        <f t="shared" si="174"/>
        <v>P31-PPGM-PAR-202871697-SS-1574/2024</v>
      </c>
      <c r="G1308" s="188" t="s">
        <v>771</v>
      </c>
      <c r="H1308" s="111" t="s">
        <v>772</v>
      </c>
      <c r="I1308" s="123">
        <v>264</v>
      </c>
      <c r="J1308" s="112">
        <f t="shared" si="175"/>
        <v>0.26400000000000001</v>
      </c>
      <c r="K1308" s="113">
        <v>1</v>
      </c>
      <c r="L1308" s="113" t="s">
        <v>798</v>
      </c>
      <c r="M1308" s="190">
        <v>45764</v>
      </c>
      <c r="N1308" s="114">
        <v>16</v>
      </c>
      <c r="O1308" s="15">
        <v>45757</v>
      </c>
      <c r="P1308" s="114">
        <f t="shared" si="176"/>
        <v>15</v>
      </c>
      <c r="Q1308" s="114">
        <v>2025</v>
      </c>
      <c r="R1308" s="115" t="str">
        <f t="shared" si="177"/>
        <v>Sim</v>
      </c>
      <c r="S1308" s="116">
        <f t="shared" si="178"/>
        <v>0.26400000000000001</v>
      </c>
      <c r="T1308" s="117">
        <f t="shared" si="179"/>
        <v>1</v>
      </c>
      <c r="U1308" s="118"/>
    </row>
    <row r="1309" spans="1:21" s="58" customFormat="1" ht="39" customHeight="1" x14ac:dyDescent="0.35">
      <c r="A1309" s="78" t="s">
        <v>81</v>
      </c>
      <c r="B1309" s="3" t="s">
        <v>569</v>
      </c>
      <c r="C1309" s="20">
        <v>2028716884</v>
      </c>
      <c r="D1309" s="21" t="s">
        <v>799</v>
      </c>
      <c r="E1309" s="22"/>
      <c r="F1309" s="2" t="str">
        <f t="shared" si="174"/>
        <v>P31-PPGM-PAR-2028716884-SS-1573/2024</v>
      </c>
      <c r="G1309" s="152" t="s">
        <v>771</v>
      </c>
      <c r="H1309" s="80" t="s">
        <v>772</v>
      </c>
      <c r="I1309" s="23">
        <v>264</v>
      </c>
      <c r="J1309" s="81">
        <f t="shared" si="175"/>
        <v>0.26400000000000001</v>
      </c>
      <c r="K1309" s="82">
        <v>1</v>
      </c>
      <c r="L1309" s="82" t="s">
        <v>798</v>
      </c>
      <c r="M1309" s="14">
        <v>45764</v>
      </c>
      <c r="N1309" s="83">
        <v>16</v>
      </c>
      <c r="O1309" s="15"/>
      <c r="P1309" s="83" t="str">
        <f t="shared" si="176"/>
        <v/>
      </c>
      <c r="Q1309" s="83">
        <v>2025</v>
      </c>
      <c r="R1309" s="39" t="str">
        <f t="shared" si="177"/>
        <v>Não</v>
      </c>
      <c r="S1309" s="84">
        <f t="shared" si="178"/>
        <v>0</v>
      </c>
      <c r="T1309" s="85">
        <f t="shared" si="179"/>
        <v>0</v>
      </c>
      <c r="U1309" s="86"/>
    </row>
    <row r="1310" spans="1:21" s="58" customFormat="1" ht="39" customHeight="1" x14ac:dyDescent="0.35">
      <c r="A1310" s="78" t="s">
        <v>81</v>
      </c>
      <c r="B1310" s="3" t="s">
        <v>569</v>
      </c>
      <c r="C1310" s="20">
        <v>2028911331</v>
      </c>
      <c r="D1310" s="21" t="s">
        <v>180</v>
      </c>
      <c r="E1310" s="22"/>
      <c r="F1310" s="2" t="str">
        <f t="shared" si="174"/>
        <v>P31-PPGM-PAR-2028911331-SS-1578/2024</v>
      </c>
      <c r="G1310" s="152" t="s">
        <v>771</v>
      </c>
      <c r="H1310" s="80" t="s">
        <v>772</v>
      </c>
      <c r="I1310" s="23">
        <v>5</v>
      </c>
      <c r="J1310" s="81">
        <f t="shared" si="175"/>
        <v>5.0000000000000001E-3</v>
      </c>
      <c r="K1310" s="82">
        <v>1</v>
      </c>
      <c r="L1310" s="82" t="s">
        <v>798</v>
      </c>
      <c r="M1310" s="14">
        <v>45764</v>
      </c>
      <c r="N1310" s="83">
        <v>16</v>
      </c>
      <c r="O1310" s="15">
        <v>45757</v>
      </c>
      <c r="P1310" s="83">
        <f t="shared" si="176"/>
        <v>15</v>
      </c>
      <c r="Q1310" s="83">
        <v>2025</v>
      </c>
      <c r="R1310" s="39" t="str">
        <f t="shared" si="177"/>
        <v>Sim</v>
      </c>
      <c r="S1310" s="84">
        <f t="shared" si="178"/>
        <v>5.0000000000000001E-3</v>
      </c>
      <c r="T1310" s="85">
        <f t="shared" si="179"/>
        <v>1</v>
      </c>
      <c r="U1310" s="86"/>
    </row>
    <row r="1311" spans="1:21" s="58" customFormat="1" ht="39" customHeight="1" x14ac:dyDescent="0.35">
      <c r="A1311" s="119" t="s">
        <v>81</v>
      </c>
      <c r="B1311" s="120" t="s">
        <v>569</v>
      </c>
      <c r="C1311" s="121">
        <v>2028716398</v>
      </c>
      <c r="D1311" s="178" t="s">
        <v>244</v>
      </c>
      <c r="E1311" s="179"/>
      <c r="F1311" s="109" t="str">
        <f t="shared" si="174"/>
        <v>P31-PPGM-PAR-2028716398-SS-2019/2024</v>
      </c>
      <c r="G1311" s="188" t="s">
        <v>771</v>
      </c>
      <c r="H1311" s="111" t="s">
        <v>772</v>
      </c>
      <c r="I1311" s="23">
        <v>69.16</v>
      </c>
      <c r="J1311" s="112">
        <f t="shared" si="175"/>
        <v>6.9159999999999999E-2</v>
      </c>
      <c r="K1311" s="113">
        <v>1</v>
      </c>
      <c r="L1311" s="82" t="s">
        <v>798</v>
      </c>
      <c r="M1311" s="14">
        <v>45764</v>
      </c>
      <c r="N1311" s="83">
        <v>16</v>
      </c>
      <c r="O1311" s="190"/>
      <c r="P1311" s="114" t="str">
        <f t="shared" si="176"/>
        <v/>
      </c>
      <c r="Q1311" s="114">
        <v>2025</v>
      </c>
      <c r="R1311" s="115" t="str">
        <f t="shared" si="177"/>
        <v>Não</v>
      </c>
      <c r="S1311" s="116">
        <f t="shared" si="178"/>
        <v>0</v>
      </c>
      <c r="T1311" s="117">
        <f t="shared" si="179"/>
        <v>0</v>
      </c>
      <c r="U1311" s="118"/>
    </row>
    <row r="1312" spans="1:21" s="58" customFormat="1" ht="39" customHeight="1" x14ac:dyDescent="0.35">
      <c r="A1312" s="78" t="s">
        <v>81</v>
      </c>
      <c r="B1312" s="3" t="s">
        <v>569</v>
      </c>
      <c r="C1312" s="20">
        <v>2028901551</v>
      </c>
      <c r="D1312" s="21" t="s">
        <v>256</v>
      </c>
      <c r="E1312" s="22"/>
      <c r="F1312" s="2" t="str">
        <f t="shared" si="174"/>
        <v>P31-PPGM-PAR-2028901551-SS-660/2025</v>
      </c>
      <c r="G1312" s="152" t="s">
        <v>771</v>
      </c>
      <c r="H1312" s="80" t="s">
        <v>772</v>
      </c>
      <c r="I1312" s="23">
        <v>135.28</v>
      </c>
      <c r="J1312" s="81">
        <f t="shared" si="175"/>
        <v>0.13528000000000001</v>
      </c>
      <c r="K1312" s="82">
        <v>1</v>
      </c>
      <c r="L1312" s="82" t="s">
        <v>798</v>
      </c>
      <c r="M1312" s="14">
        <v>45764</v>
      </c>
      <c r="N1312" s="83">
        <v>16</v>
      </c>
      <c r="O1312" s="15"/>
      <c r="P1312" s="83" t="str">
        <f t="shared" si="176"/>
        <v/>
      </c>
      <c r="Q1312" s="83">
        <v>2025</v>
      </c>
      <c r="R1312" s="39" t="str">
        <f t="shared" si="177"/>
        <v>Não</v>
      </c>
      <c r="S1312" s="84">
        <f t="shared" si="178"/>
        <v>0</v>
      </c>
      <c r="T1312" s="85">
        <f t="shared" si="179"/>
        <v>0</v>
      </c>
      <c r="U1312" s="86"/>
    </row>
    <row r="1313" spans="1:21" s="58" customFormat="1" ht="39" customHeight="1" x14ac:dyDescent="0.35">
      <c r="A1313" s="78" t="s">
        <v>281</v>
      </c>
      <c r="B1313" s="3" t="s">
        <v>569</v>
      </c>
      <c r="C1313" s="20">
        <v>2025663675</v>
      </c>
      <c r="D1313" s="44" t="s">
        <v>374</v>
      </c>
      <c r="E1313" s="43"/>
      <c r="F1313" s="2" t="str">
        <f t="shared" si="174"/>
        <v>P54-PPGM-PAR-2025663675-SS-1537/2024</v>
      </c>
      <c r="G1313" s="152" t="s">
        <v>771</v>
      </c>
      <c r="H1313" s="80" t="s">
        <v>772</v>
      </c>
      <c r="I1313" s="23">
        <v>323.26499999999999</v>
      </c>
      <c r="J1313" s="81">
        <f t="shared" si="175"/>
        <v>0.32326499999999997</v>
      </c>
      <c r="K1313" s="82">
        <v>1</v>
      </c>
      <c r="L1313" s="82" t="s">
        <v>798</v>
      </c>
      <c r="M1313" s="14">
        <v>45764</v>
      </c>
      <c r="N1313" s="83">
        <v>16</v>
      </c>
      <c r="O1313" s="15"/>
      <c r="P1313" s="83" t="str">
        <f t="shared" si="176"/>
        <v/>
      </c>
      <c r="Q1313" s="83">
        <v>2025</v>
      </c>
      <c r="R1313" s="39" t="str">
        <f t="shared" si="177"/>
        <v>Não</v>
      </c>
      <c r="S1313" s="84">
        <f t="shared" si="178"/>
        <v>0</v>
      </c>
      <c r="T1313" s="85">
        <f t="shared" si="179"/>
        <v>0</v>
      </c>
      <c r="U1313" s="86"/>
    </row>
    <row r="1314" spans="1:21" s="58" customFormat="1" ht="39" customHeight="1" x14ac:dyDescent="0.35">
      <c r="A1314" s="119" t="s">
        <v>281</v>
      </c>
      <c r="B1314" s="120" t="s">
        <v>569</v>
      </c>
      <c r="C1314" s="121">
        <v>2029277495</v>
      </c>
      <c r="D1314" s="115" t="s">
        <v>512</v>
      </c>
      <c r="E1314" s="179"/>
      <c r="F1314" s="109" t="str">
        <f t="shared" si="174"/>
        <v>P54-PPGM-PAR-2029277495-SS-107/2025</v>
      </c>
      <c r="G1314" s="188" t="s">
        <v>771</v>
      </c>
      <c r="H1314" s="111" t="s">
        <v>772</v>
      </c>
      <c r="I1314" s="23">
        <v>146.30000000000001</v>
      </c>
      <c r="J1314" s="112">
        <f t="shared" si="175"/>
        <v>0.14630000000000001</v>
      </c>
      <c r="K1314" s="113">
        <v>1</v>
      </c>
      <c r="L1314" s="82" t="s">
        <v>798</v>
      </c>
      <c r="M1314" s="14">
        <v>45764</v>
      </c>
      <c r="N1314" s="83">
        <v>16</v>
      </c>
      <c r="O1314" s="15">
        <v>45757</v>
      </c>
      <c r="P1314" s="114">
        <f t="shared" si="176"/>
        <v>15</v>
      </c>
      <c r="Q1314" s="114">
        <v>2025</v>
      </c>
      <c r="R1314" s="115" t="str">
        <f t="shared" si="177"/>
        <v>Sim</v>
      </c>
      <c r="S1314" s="116">
        <f t="shared" si="178"/>
        <v>0.14630000000000001</v>
      </c>
      <c r="T1314" s="117">
        <f t="shared" si="179"/>
        <v>1</v>
      </c>
      <c r="U1314" s="118"/>
    </row>
    <row r="1315" spans="1:21" s="58" customFormat="1" ht="39" customHeight="1" x14ac:dyDescent="0.35">
      <c r="A1315" s="78" t="s">
        <v>81</v>
      </c>
      <c r="B1315" s="3" t="s">
        <v>83</v>
      </c>
      <c r="C1315" s="20" t="s">
        <v>108</v>
      </c>
      <c r="D1315" s="21" t="s">
        <v>109</v>
      </c>
      <c r="E1315" s="22" t="s">
        <v>793</v>
      </c>
      <c r="F1315" s="2" t="str">
        <f t="shared" si="174"/>
        <v>P31-PPGM-CAM-CONJUNTO-SS-1497/2024</v>
      </c>
      <c r="G1315" s="213" t="s">
        <v>774</v>
      </c>
      <c r="H1315" s="111" t="s">
        <v>775</v>
      </c>
      <c r="I1315" s="23">
        <v>71</v>
      </c>
      <c r="J1315" s="112">
        <f t="shared" si="175"/>
        <v>7.0999999999999994E-2</v>
      </c>
      <c r="K1315" s="113">
        <v>1</v>
      </c>
      <c r="L1315" s="82" t="s">
        <v>798</v>
      </c>
      <c r="M1315" s="14">
        <v>45764</v>
      </c>
      <c r="N1315" s="83">
        <v>16</v>
      </c>
      <c r="O1315" s="15"/>
      <c r="P1315" s="83" t="str">
        <f t="shared" si="176"/>
        <v/>
      </c>
      <c r="Q1315" s="114">
        <v>2025</v>
      </c>
      <c r="R1315" s="39" t="str">
        <f t="shared" si="177"/>
        <v>Não</v>
      </c>
      <c r="S1315" s="116">
        <f t="shared" si="178"/>
        <v>0</v>
      </c>
      <c r="T1315" s="117">
        <f t="shared" si="179"/>
        <v>0</v>
      </c>
      <c r="U1315" s="118"/>
    </row>
    <row r="1316" spans="1:21" s="58" customFormat="1" ht="39" customHeight="1" x14ac:dyDescent="0.35">
      <c r="A1316" s="78" t="s">
        <v>81</v>
      </c>
      <c r="B1316" s="3" t="s">
        <v>83</v>
      </c>
      <c r="C1316" s="20">
        <v>2029366442</v>
      </c>
      <c r="D1316" s="21" t="s">
        <v>208</v>
      </c>
      <c r="E1316" s="22" t="s">
        <v>800</v>
      </c>
      <c r="F1316" s="2" t="str">
        <f t="shared" si="174"/>
        <v>P31-PPGM-CAM-2029366442-SS-1753/2024</v>
      </c>
      <c r="G1316" s="213" t="s">
        <v>774</v>
      </c>
      <c r="H1316" s="111" t="s">
        <v>775</v>
      </c>
      <c r="I1316" s="23">
        <v>1965.32</v>
      </c>
      <c r="J1316" s="112">
        <f t="shared" si="175"/>
        <v>1.96532</v>
      </c>
      <c r="K1316" s="113">
        <v>1</v>
      </c>
      <c r="L1316" s="82" t="s">
        <v>798</v>
      </c>
      <c r="M1316" s="14">
        <v>45764</v>
      </c>
      <c r="N1316" s="83">
        <v>16</v>
      </c>
      <c r="O1316" s="15">
        <v>45751</v>
      </c>
      <c r="P1316" s="83">
        <f t="shared" si="176"/>
        <v>14</v>
      </c>
      <c r="Q1316" s="114">
        <v>2025</v>
      </c>
      <c r="R1316" s="39" t="str">
        <f t="shared" si="177"/>
        <v>Sim</v>
      </c>
      <c r="S1316" s="116">
        <f t="shared" si="178"/>
        <v>1.96532</v>
      </c>
      <c r="T1316" s="117">
        <f t="shared" si="179"/>
        <v>1</v>
      </c>
      <c r="U1316" s="118"/>
    </row>
    <row r="1317" spans="1:21" s="58" customFormat="1" ht="39" customHeight="1" x14ac:dyDescent="0.35">
      <c r="A1317" s="78" t="s">
        <v>81</v>
      </c>
      <c r="B1317" s="3" t="s">
        <v>83</v>
      </c>
      <c r="C1317" s="20">
        <v>2029317515</v>
      </c>
      <c r="D1317" s="21" t="s">
        <v>263</v>
      </c>
      <c r="E1317" s="22" t="s">
        <v>801</v>
      </c>
      <c r="F1317" s="2" t="str">
        <f t="shared" si="174"/>
        <v>P31-PPGM-CAM-2029317515-SS-1387/2024</v>
      </c>
      <c r="G1317" s="213" t="s">
        <v>774</v>
      </c>
      <c r="H1317" s="111" t="s">
        <v>775</v>
      </c>
      <c r="I1317" s="23">
        <v>2260</v>
      </c>
      <c r="J1317" s="112">
        <f t="shared" si="175"/>
        <v>2.2599999999999998</v>
      </c>
      <c r="K1317" s="113">
        <v>1</v>
      </c>
      <c r="L1317" s="82" t="s">
        <v>798</v>
      </c>
      <c r="M1317" s="14">
        <v>45764</v>
      </c>
      <c r="N1317" s="83">
        <v>16</v>
      </c>
      <c r="O1317" s="15"/>
      <c r="P1317" s="83" t="str">
        <f t="shared" si="176"/>
        <v/>
      </c>
      <c r="Q1317" s="114">
        <v>2025</v>
      </c>
      <c r="R1317" s="39" t="str">
        <f t="shared" si="177"/>
        <v>Não</v>
      </c>
      <c r="S1317" s="116">
        <f t="shared" si="178"/>
        <v>0</v>
      </c>
      <c r="T1317" s="117">
        <f t="shared" si="179"/>
        <v>0</v>
      </c>
      <c r="U1317" s="118"/>
    </row>
    <row r="1318" spans="1:21" s="58" customFormat="1" ht="39" customHeight="1" x14ac:dyDescent="0.35">
      <c r="A1318" s="78" t="s">
        <v>281</v>
      </c>
      <c r="B1318" s="3" t="s">
        <v>83</v>
      </c>
      <c r="C1318" s="20">
        <v>2029258082</v>
      </c>
      <c r="D1318" s="39" t="s">
        <v>305</v>
      </c>
      <c r="E1318" s="42"/>
      <c r="F1318" s="2" t="str">
        <f t="shared" si="174"/>
        <v>P54-PPGM-CAM-2029258082-SS-1639/2024</v>
      </c>
      <c r="G1318" s="213" t="s">
        <v>774</v>
      </c>
      <c r="H1318" s="111" t="s">
        <v>775</v>
      </c>
      <c r="I1318" s="23">
        <v>133.4</v>
      </c>
      <c r="J1318" s="112">
        <f t="shared" si="175"/>
        <v>0.13340000000000002</v>
      </c>
      <c r="K1318" s="113">
        <v>1</v>
      </c>
      <c r="L1318" s="82" t="s">
        <v>798</v>
      </c>
      <c r="M1318" s="14">
        <v>45764</v>
      </c>
      <c r="N1318" s="83">
        <v>16</v>
      </c>
      <c r="O1318" s="15"/>
      <c r="P1318" s="83" t="str">
        <f t="shared" si="176"/>
        <v/>
      </c>
      <c r="Q1318" s="114">
        <v>2025</v>
      </c>
      <c r="R1318" s="39" t="str">
        <f t="shared" si="177"/>
        <v>Não</v>
      </c>
      <c r="S1318" s="116">
        <f t="shared" si="178"/>
        <v>0</v>
      </c>
      <c r="T1318" s="117">
        <f t="shared" si="179"/>
        <v>0</v>
      </c>
      <c r="U1318" s="118"/>
    </row>
    <row r="1319" spans="1:21" s="58" customFormat="1" ht="39" customHeight="1" x14ac:dyDescent="0.35">
      <c r="A1319" s="78" t="s">
        <v>281</v>
      </c>
      <c r="B1319" s="3" t="s">
        <v>83</v>
      </c>
      <c r="C1319" s="20">
        <v>2029269552</v>
      </c>
      <c r="D1319" s="39" t="s">
        <v>458</v>
      </c>
      <c r="E1319" s="42" t="s">
        <v>791</v>
      </c>
      <c r="F1319" s="2" t="str">
        <f t="shared" si="174"/>
        <v>P54-PPGM-CAM-2029269552-SS-1638/2024</v>
      </c>
      <c r="G1319" s="213" t="s">
        <v>774</v>
      </c>
      <c r="H1319" s="111" t="s">
        <v>775</v>
      </c>
      <c r="I1319" s="23">
        <v>392</v>
      </c>
      <c r="J1319" s="112">
        <f t="shared" si="175"/>
        <v>0.39200000000000002</v>
      </c>
      <c r="K1319" s="113">
        <v>1</v>
      </c>
      <c r="L1319" s="82" t="s">
        <v>798</v>
      </c>
      <c r="M1319" s="14">
        <v>45764</v>
      </c>
      <c r="N1319" s="83">
        <v>16</v>
      </c>
      <c r="O1319" s="15"/>
      <c r="P1319" s="83" t="str">
        <f t="shared" si="176"/>
        <v/>
      </c>
      <c r="Q1319" s="114">
        <v>2025</v>
      </c>
      <c r="R1319" s="39" t="str">
        <f t="shared" si="177"/>
        <v>Não</v>
      </c>
      <c r="S1319" s="116">
        <f t="shared" si="178"/>
        <v>0</v>
      </c>
      <c r="T1319" s="117">
        <f t="shared" si="179"/>
        <v>0</v>
      </c>
      <c r="U1319" s="118"/>
    </row>
    <row r="1320" spans="1:21" s="58" customFormat="1" ht="39" customHeight="1" x14ac:dyDescent="0.35">
      <c r="A1320" s="78" t="s">
        <v>281</v>
      </c>
      <c r="B1320" s="3" t="s">
        <v>83</v>
      </c>
      <c r="C1320" s="20">
        <v>2029277342</v>
      </c>
      <c r="D1320" s="39" t="s">
        <v>461</v>
      </c>
      <c r="E1320" s="42" t="s">
        <v>792</v>
      </c>
      <c r="F1320" s="2" t="str">
        <f t="shared" ref="F1320:F1383" si="180">CONCATENATE(A1320,"-",B1320,"-",C1320,"-",D1320)</f>
        <v>P54-PPGM-CAM-2029277342-SS-1641/2024</v>
      </c>
      <c r="G1320" s="213" t="s">
        <v>774</v>
      </c>
      <c r="H1320" s="111" t="s">
        <v>775</v>
      </c>
      <c r="I1320" s="23">
        <v>867.4</v>
      </c>
      <c r="J1320" s="112">
        <f t="shared" si="175"/>
        <v>0.86739999999999995</v>
      </c>
      <c r="K1320" s="113">
        <v>1</v>
      </c>
      <c r="L1320" s="82" t="s">
        <v>798</v>
      </c>
      <c r="M1320" s="14">
        <v>45764</v>
      </c>
      <c r="N1320" s="83">
        <v>16</v>
      </c>
      <c r="O1320" s="15"/>
      <c r="P1320" s="83" t="str">
        <f t="shared" si="176"/>
        <v/>
      </c>
      <c r="Q1320" s="114">
        <v>2025</v>
      </c>
      <c r="R1320" s="39" t="str">
        <f t="shared" si="177"/>
        <v>Não</v>
      </c>
      <c r="S1320" s="116">
        <f t="shared" si="178"/>
        <v>0</v>
      </c>
      <c r="T1320" s="117">
        <f t="shared" si="179"/>
        <v>0</v>
      </c>
      <c r="U1320" s="118"/>
    </row>
    <row r="1321" spans="1:21" s="58" customFormat="1" ht="39" customHeight="1" x14ac:dyDescent="0.35">
      <c r="A1321" s="78" t="s">
        <v>281</v>
      </c>
      <c r="B1321" s="3" t="s">
        <v>83</v>
      </c>
      <c r="C1321" s="20">
        <v>2029267545</v>
      </c>
      <c r="D1321" s="39" t="s">
        <v>465</v>
      </c>
      <c r="E1321" s="42" t="s">
        <v>466</v>
      </c>
      <c r="F1321" s="2" t="str">
        <f t="shared" si="180"/>
        <v>P54-PPGM-CAM-2029267545-SS-1644/2024</v>
      </c>
      <c r="G1321" s="213" t="s">
        <v>774</v>
      </c>
      <c r="H1321" s="111" t="s">
        <v>775</v>
      </c>
      <c r="I1321" s="23">
        <v>711.74900000000002</v>
      </c>
      <c r="J1321" s="112">
        <f t="shared" si="175"/>
        <v>0.71174900000000008</v>
      </c>
      <c r="K1321" s="113">
        <v>1</v>
      </c>
      <c r="L1321" s="82" t="s">
        <v>798</v>
      </c>
      <c r="M1321" s="14">
        <v>45764</v>
      </c>
      <c r="N1321" s="83">
        <v>16</v>
      </c>
      <c r="O1321" s="15"/>
      <c r="P1321" s="83" t="str">
        <f t="shared" si="176"/>
        <v/>
      </c>
      <c r="Q1321" s="114">
        <v>2025</v>
      </c>
      <c r="R1321" s="39" t="str">
        <f t="shared" si="177"/>
        <v>Não</v>
      </c>
      <c r="S1321" s="116">
        <f t="shared" si="178"/>
        <v>0</v>
      </c>
      <c r="T1321" s="117">
        <f t="shared" si="179"/>
        <v>0</v>
      </c>
      <c r="U1321" s="118"/>
    </row>
    <row r="1322" spans="1:21" s="58" customFormat="1" ht="39" customHeight="1" x14ac:dyDescent="0.35">
      <c r="A1322" s="78" t="s">
        <v>281</v>
      </c>
      <c r="B1322" s="3" t="s">
        <v>83</v>
      </c>
      <c r="C1322" s="20">
        <v>2029782818</v>
      </c>
      <c r="D1322" s="39" t="s">
        <v>479</v>
      </c>
      <c r="E1322" s="22"/>
      <c r="F1322" s="2" t="str">
        <f t="shared" si="180"/>
        <v>P54-PPGM-CAM-2029782818-SS-407/2025</v>
      </c>
      <c r="G1322" s="213" t="s">
        <v>774</v>
      </c>
      <c r="H1322" s="111" t="s">
        <v>775</v>
      </c>
      <c r="I1322" s="23">
        <v>315.89999999999998</v>
      </c>
      <c r="J1322" s="112">
        <f t="shared" si="175"/>
        <v>0.31589999999999996</v>
      </c>
      <c r="K1322" s="113">
        <v>1</v>
      </c>
      <c r="L1322" s="82" t="s">
        <v>798</v>
      </c>
      <c r="M1322" s="14">
        <v>45764</v>
      </c>
      <c r="N1322" s="83">
        <v>16</v>
      </c>
      <c r="O1322" s="15"/>
      <c r="P1322" s="83" t="str">
        <f t="shared" si="176"/>
        <v/>
      </c>
      <c r="Q1322" s="114">
        <v>2025</v>
      </c>
      <c r="R1322" s="39" t="str">
        <f t="shared" si="177"/>
        <v>Não</v>
      </c>
      <c r="S1322" s="116">
        <f t="shared" si="178"/>
        <v>0</v>
      </c>
      <c r="T1322" s="117">
        <f t="shared" si="179"/>
        <v>0</v>
      </c>
      <c r="U1322" s="118"/>
    </row>
    <row r="1323" spans="1:21" s="58" customFormat="1" ht="39" customHeight="1" x14ac:dyDescent="0.35">
      <c r="A1323" s="78" t="s">
        <v>534</v>
      </c>
      <c r="B1323" s="3" t="s">
        <v>83</v>
      </c>
      <c r="C1323" s="20" t="s">
        <v>542</v>
      </c>
      <c r="D1323" s="39" t="s">
        <v>543</v>
      </c>
      <c r="E1323" s="21" t="s">
        <v>802</v>
      </c>
      <c r="F1323" s="2" t="str">
        <f t="shared" si="180"/>
        <v>PRA1-PPGM-CAM-2026292899-SS-1517/2024</v>
      </c>
      <c r="G1323" s="213" t="s">
        <v>774</v>
      </c>
      <c r="H1323" s="111" t="s">
        <v>775</v>
      </c>
      <c r="I1323" s="23">
        <v>481.7</v>
      </c>
      <c r="J1323" s="112">
        <f t="shared" si="175"/>
        <v>0.48169999999999996</v>
      </c>
      <c r="K1323" s="113">
        <v>1</v>
      </c>
      <c r="L1323" s="82" t="s">
        <v>798</v>
      </c>
      <c r="M1323" s="14">
        <v>45764</v>
      </c>
      <c r="N1323" s="83">
        <v>16</v>
      </c>
      <c r="O1323" s="15"/>
      <c r="P1323" s="83" t="str">
        <f t="shared" si="176"/>
        <v/>
      </c>
      <c r="Q1323" s="114">
        <v>2025</v>
      </c>
      <c r="R1323" s="39" t="str">
        <f t="shared" si="177"/>
        <v>Não</v>
      </c>
      <c r="S1323" s="116">
        <f t="shared" si="178"/>
        <v>0</v>
      </c>
      <c r="T1323" s="117">
        <f t="shared" si="179"/>
        <v>0</v>
      </c>
      <c r="U1323" s="118"/>
    </row>
    <row r="1324" spans="1:21" s="58" customFormat="1" ht="39" customHeight="1" x14ac:dyDescent="0.35">
      <c r="A1324" s="78" t="s">
        <v>557</v>
      </c>
      <c r="B1324" s="3" t="s">
        <v>83</v>
      </c>
      <c r="C1324" s="20">
        <v>2023206858</v>
      </c>
      <c r="D1324" s="49" t="s">
        <v>570</v>
      </c>
      <c r="E1324" s="22" t="s">
        <v>571</v>
      </c>
      <c r="F1324" s="2" t="str">
        <f t="shared" si="180"/>
        <v>P62-PPGM-CAM-2023206858-SS-108/2025</v>
      </c>
      <c r="G1324" s="213" t="s">
        <v>774</v>
      </c>
      <c r="H1324" s="111" t="s">
        <v>775</v>
      </c>
      <c r="I1324" s="23">
        <v>6.8</v>
      </c>
      <c r="J1324" s="112">
        <f t="shared" si="175"/>
        <v>6.7999999999999996E-3</v>
      </c>
      <c r="K1324" s="113">
        <v>1</v>
      </c>
      <c r="L1324" s="82" t="s">
        <v>798</v>
      </c>
      <c r="M1324" s="14">
        <v>45764</v>
      </c>
      <c r="N1324" s="83">
        <v>16</v>
      </c>
      <c r="O1324" s="15"/>
      <c r="P1324" s="83" t="str">
        <f t="shared" si="176"/>
        <v/>
      </c>
      <c r="Q1324" s="114">
        <v>2025</v>
      </c>
      <c r="R1324" s="39" t="str">
        <f t="shared" si="177"/>
        <v>Não</v>
      </c>
      <c r="S1324" s="116">
        <f t="shared" si="178"/>
        <v>0</v>
      </c>
      <c r="T1324" s="117">
        <f t="shared" si="179"/>
        <v>0</v>
      </c>
      <c r="U1324" s="118"/>
    </row>
    <row r="1325" spans="1:21" s="58" customFormat="1" ht="39" customHeight="1" x14ac:dyDescent="0.35">
      <c r="A1325" s="78" t="s">
        <v>557</v>
      </c>
      <c r="B1325" s="3" t="s">
        <v>83</v>
      </c>
      <c r="C1325" s="20">
        <v>2023206963</v>
      </c>
      <c r="D1325" s="49" t="s">
        <v>589</v>
      </c>
      <c r="E1325" s="22" t="s">
        <v>590</v>
      </c>
      <c r="F1325" s="2" t="str">
        <f t="shared" si="180"/>
        <v>P62-PPGM-CAM-2023206963-SS-110/2025</v>
      </c>
      <c r="G1325" s="213" t="s">
        <v>774</v>
      </c>
      <c r="H1325" s="111" t="s">
        <v>775</v>
      </c>
      <c r="I1325" s="23">
        <v>1.22</v>
      </c>
      <c r="J1325" s="112">
        <f t="shared" si="175"/>
        <v>1.2199999999999999E-3</v>
      </c>
      <c r="K1325" s="113">
        <v>1</v>
      </c>
      <c r="L1325" s="82" t="s">
        <v>798</v>
      </c>
      <c r="M1325" s="14">
        <v>45764</v>
      </c>
      <c r="N1325" s="83">
        <v>16</v>
      </c>
      <c r="O1325" s="15"/>
      <c r="P1325" s="83" t="str">
        <f t="shared" si="176"/>
        <v/>
      </c>
      <c r="Q1325" s="114">
        <v>2025</v>
      </c>
      <c r="R1325" s="39" t="str">
        <f t="shared" si="177"/>
        <v>Não</v>
      </c>
      <c r="S1325" s="116">
        <f t="shared" si="178"/>
        <v>0</v>
      </c>
      <c r="T1325" s="117">
        <f t="shared" si="179"/>
        <v>0</v>
      </c>
      <c r="U1325" s="118"/>
    </row>
    <row r="1326" spans="1:21" s="58" customFormat="1" ht="39" customHeight="1" x14ac:dyDescent="0.35">
      <c r="A1326" s="78" t="s">
        <v>557</v>
      </c>
      <c r="B1326" s="3" t="s">
        <v>83</v>
      </c>
      <c r="C1326" s="236">
        <v>2028208601</v>
      </c>
      <c r="D1326" s="49" t="s">
        <v>596</v>
      </c>
      <c r="E1326" s="21" t="s">
        <v>597</v>
      </c>
      <c r="F1326" s="2" t="str">
        <f t="shared" si="180"/>
        <v>P62-PPGM-CAM-2028208601-SS-201/2025</v>
      </c>
      <c r="G1326" s="213" t="s">
        <v>774</v>
      </c>
      <c r="H1326" s="111" t="s">
        <v>775</v>
      </c>
      <c r="I1326" s="237">
        <v>6.08</v>
      </c>
      <c r="J1326" s="112">
        <f t="shared" si="175"/>
        <v>6.0800000000000003E-3</v>
      </c>
      <c r="K1326" s="113">
        <v>1</v>
      </c>
      <c r="L1326" s="82" t="s">
        <v>798</v>
      </c>
      <c r="M1326" s="14">
        <v>45764</v>
      </c>
      <c r="N1326" s="83">
        <v>16</v>
      </c>
      <c r="O1326" s="15"/>
      <c r="P1326" s="83" t="str">
        <f t="shared" si="176"/>
        <v/>
      </c>
      <c r="Q1326" s="114">
        <v>2025</v>
      </c>
      <c r="R1326" s="39" t="str">
        <f t="shared" si="177"/>
        <v>Não</v>
      </c>
      <c r="S1326" s="116">
        <f t="shared" si="178"/>
        <v>0</v>
      </c>
      <c r="T1326" s="117">
        <f t="shared" si="179"/>
        <v>0</v>
      </c>
      <c r="U1326" s="118"/>
    </row>
    <row r="1327" spans="1:21" s="58" customFormat="1" ht="39" customHeight="1" x14ac:dyDescent="0.35">
      <c r="A1327" s="78" t="s">
        <v>557</v>
      </c>
      <c r="B1327" s="3" t="s">
        <v>83</v>
      </c>
      <c r="C1327" s="236">
        <v>2023859228</v>
      </c>
      <c r="D1327" s="49" t="s">
        <v>618</v>
      </c>
      <c r="E1327" s="21" t="s">
        <v>619</v>
      </c>
      <c r="F1327" s="2" t="str">
        <f t="shared" si="180"/>
        <v>P62-PPGM-CAM-2023859228-SS-1158/2024</v>
      </c>
      <c r="G1327" s="213" t="s">
        <v>774</v>
      </c>
      <c r="H1327" s="111" t="s">
        <v>775</v>
      </c>
      <c r="I1327" s="237">
        <v>84.34</v>
      </c>
      <c r="J1327" s="112">
        <f t="shared" si="175"/>
        <v>8.4339999999999998E-2</v>
      </c>
      <c r="K1327" s="113">
        <v>1</v>
      </c>
      <c r="L1327" s="82" t="s">
        <v>798</v>
      </c>
      <c r="M1327" s="14">
        <v>45764</v>
      </c>
      <c r="N1327" s="83">
        <v>16</v>
      </c>
      <c r="O1327" s="15"/>
      <c r="P1327" s="83" t="str">
        <f t="shared" si="176"/>
        <v/>
      </c>
      <c r="Q1327" s="114">
        <v>2025</v>
      </c>
      <c r="R1327" s="39" t="str">
        <f t="shared" si="177"/>
        <v>Não</v>
      </c>
      <c r="S1327" s="116">
        <f t="shared" si="178"/>
        <v>0</v>
      </c>
      <c r="T1327" s="117">
        <f t="shared" si="179"/>
        <v>0</v>
      </c>
      <c r="U1327" s="118"/>
    </row>
    <row r="1328" spans="1:21" s="58" customFormat="1" ht="39" customHeight="1" x14ac:dyDescent="0.35">
      <c r="A1328" s="78" t="s">
        <v>557</v>
      </c>
      <c r="B1328" s="173" t="s">
        <v>83</v>
      </c>
      <c r="C1328" s="236">
        <v>2023859228</v>
      </c>
      <c r="D1328" s="49" t="s">
        <v>618</v>
      </c>
      <c r="E1328" s="21" t="s">
        <v>575</v>
      </c>
      <c r="F1328" s="2" t="str">
        <f t="shared" si="180"/>
        <v>P62-PPGM-CAM-2023859228-SS-1158/2024</v>
      </c>
      <c r="G1328" s="79" t="s">
        <v>774</v>
      </c>
      <c r="H1328" s="80" t="s">
        <v>778</v>
      </c>
      <c r="I1328" s="237">
        <v>17.7</v>
      </c>
      <c r="J1328" s="81">
        <f t="shared" si="175"/>
        <v>1.77E-2</v>
      </c>
      <c r="K1328" s="103">
        <v>0</v>
      </c>
      <c r="L1328" s="82" t="s">
        <v>798</v>
      </c>
      <c r="M1328" s="14">
        <v>45764</v>
      </c>
      <c r="N1328" s="83">
        <v>16</v>
      </c>
      <c r="O1328" s="27"/>
      <c r="P1328" s="104" t="str">
        <f t="shared" si="176"/>
        <v/>
      </c>
      <c r="Q1328" s="104">
        <v>2025</v>
      </c>
      <c r="R1328" s="105" t="str">
        <f t="shared" si="177"/>
        <v>Não</v>
      </c>
      <c r="S1328" s="84">
        <f t="shared" si="178"/>
        <v>0</v>
      </c>
      <c r="T1328" s="85">
        <f t="shared" si="179"/>
        <v>0</v>
      </c>
      <c r="U1328" s="86"/>
    </row>
    <row r="1329" spans="1:21" s="58" customFormat="1" ht="39" customHeight="1" x14ac:dyDescent="0.35">
      <c r="A1329" s="78" t="s">
        <v>557</v>
      </c>
      <c r="B1329" s="173" t="s">
        <v>83</v>
      </c>
      <c r="C1329" s="20">
        <v>2029625222</v>
      </c>
      <c r="D1329" s="49" t="s">
        <v>713</v>
      </c>
      <c r="E1329" s="22" t="s">
        <v>707</v>
      </c>
      <c r="F1329" s="87" t="str">
        <f t="shared" si="180"/>
        <v>P62-PPGM-CAM-2029625222-SS-504/2025</v>
      </c>
      <c r="G1329" s="213" t="s">
        <v>774</v>
      </c>
      <c r="H1329" s="89" t="s">
        <v>778</v>
      </c>
      <c r="I1329" s="123">
        <v>4439.47</v>
      </c>
      <c r="J1329" s="90">
        <f t="shared" si="175"/>
        <v>4.43947</v>
      </c>
      <c r="K1329" s="103">
        <v>0</v>
      </c>
      <c r="L1329" s="82" t="s">
        <v>798</v>
      </c>
      <c r="M1329" s="14">
        <v>45764</v>
      </c>
      <c r="N1329" s="83">
        <v>16</v>
      </c>
      <c r="O1329" s="27">
        <v>45759</v>
      </c>
      <c r="P1329" s="104">
        <f t="shared" si="176"/>
        <v>15</v>
      </c>
      <c r="Q1329" s="104">
        <v>2025</v>
      </c>
      <c r="R1329" s="105" t="str">
        <f t="shared" si="177"/>
        <v>Sim</v>
      </c>
      <c r="S1329" s="94">
        <f t="shared" si="178"/>
        <v>4.43947</v>
      </c>
      <c r="T1329" s="95">
        <f t="shared" si="179"/>
        <v>0</v>
      </c>
      <c r="U1329" s="96"/>
    </row>
    <row r="1330" spans="1:21" s="58" customFormat="1" ht="39" customHeight="1" x14ac:dyDescent="0.35">
      <c r="A1330" s="78" t="s">
        <v>81</v>
      </c>
      <c r="B1330" s="3" t="s">
        <v>83</v>
      </c>
      <c r="C1330" s="20">
        <v>2029366442</v>
      </c>
      <c r="D1330" s="21" t="s">
        <v>208</v>
      </c>
      <c r="E1330" s="22" t="s">
        <v>803</v>
      </c>
      <c r="F1330" s="2" t="str">
        <f t="shared" si="180"/>
        <v>P31-PPGM-CAM-2029366442-SS-1753/2024</v>
      </c>
      <c r="G1330" s="98" t="s">
        <v>777</v>
      </c>
      <c r="H1330" s="80" t="s">
        <v>778</v>
      </c>
      <c r="I1330" s="23">
        <v>2381.71</v>
      </c>
      <c r="J1330" s="81">
        <f t="shared" si="175"/>
        <v>2.38171</v>
      </c>
      <c r="K1330" s="82">
        <v>0</v>
      </c>
      <c r="L1330" s="82" t="s">
        <v>798</v>
      </c>
      <c r="M1330" s="14">
        <v>45764</v>
      </c>
      <c r="N1330" s="83">
        <v>16</v>
      </c>
      <c r="O1330" s="15">
        <v>45751</v>
      </c>
      <c r="P1330" s="83">
        <f t="shared" si="176"/>
        <v>14</v>
      </c>
      <c r="Q1330" s="83">
        <v>2025</v>
      </c>
      <c r="R1330" s="39" t="str">
        <f t="shared" si="177"/>
        <v>Sim</v>
      </c>
      <c r="S1330" s="84">
        <f t="shared" si="178"/>
        <v>2.38171</v>
      </c>
      <c r="T1330" s="85">
        <f t="shared" si="179"/>
        <v>0</v>
      </c>
      <c r="U1330" s="86"/>
    </row>
    <row r="1331" spans="1:21" s="58" customFormat="1" ht="39" customHeight="1" x14ac:dyDescent="0.35">
      <c r="A1331" s="78" t="s">
        <v>281</v>
      </c>
      <c r="B1331" s="173" t="s">
        <v>83</v>
      </c>
      <c r="C1331" s="20" t="s">
        <v>410</v>
      </c>
      <c r="D1331" s="21" t="s">
        <v>411</v>
      </c>
      <c r="E1331" s="43" t="s">
        <v>412</v>
      </c>
      <c r="F1331" s="87" t="str">
        <f t="shared" si="180"/>
        <v>P54-PPGM-CAM-2029269553-SS-1377/2024</v>
      </c>
      <c r="G1331" s="100" t="s">
        <v>777</v>
      </c>
      <c r="H1331" s="101" t="s">
        <v>778</v>
      </c>
      <c r="I1331" s="23">
        <v>818.43250000000012</v>
      </c>
      <c r="J1331" s="90">
        <f t="shared" si="175"/>
        <v>0.81843250000000012</v>
      </c>
      <c r="K1331" s="103">
        <v>0</v>
      </c>
      <c r="L1331" s="82" t="s">
        <v>798</v>
      </c>
      <c r="M1331" s="14">
        <v>45764</v>
      </c>
      <c r="N1331" s="83">
        <v>16</v>
      </c>
      <c r="O1331" s="27">
        <v>45759</v>
      </c>
      <c r="P1331" s="104">
        <f t="shared" si="176"/>
        <v>15</v>
      </c>
      <c r="Q1331" s="104">
        <v>2025</v>
      </c>
      <c r="R1331" s="105" t="str">
        <f t="shared" si="177"/>
        <v>Sim</v>
      </c>
      <c r="S1331" s="94">
        <f t="shared" si="178"/>
        <v>0.81843250000000012</v>
      </c>
      <c r="T1331" s="95">
        <f t="shared" si="179"/>
        <v>0</v>
      </c>
      <c r="U1331" s="96"/>
    </row>
    <row r="1332" spans="1:21" s="58" customFormat="1" ht="39" customHeight="1" x14ac:dyDescent="0.35">
      <c r="A1332" s="78" t="s">
        <v>281</v>
      </c>
      <c r="B1332" s="3" t="s">
        <v>83</v>
      </c>
      <c r="C1332" s="20">
        <v>2029277335</v>
      </c>
      <c r="D1332" s="21" t="s">
        <v>423</v>
      </c>
      <c r="E1332" s="43" t="s">
        <v>424</v>
      </c>
      <c r="F1332" s="2" t="str">
        <f t="shared" si="180"/>
        <v>P54-PPGM-CAM-2029277335-SS-1352/2024</v>
      </c>
      <c r="G1332" s="98" t="s">
        <v>777</v>
      </c>
      <c r="H1332" s="80" t="s">
        <v>778</v>
      </c>
      <c r="I1332" s="23">
        <v>606.70000000000005</v>
      </c>
      <c r="J1332" s="81">
        <f t="shared" si="175"/>
        <v>0.60670000000000002</v>
      </c>
      <c r="K1332" s="82">
        <v>0</v>
      </c>
      <c r="L1332" s="82" t="s">
        <v>798</v>
      </c>
      <c r="M1332" s="14">
        <v>45764</v>
      </c>
      <c r="N1332" s="83">
        <v>16</v>
      </c>
      <c r="O1332" s="15">
        <v>45770</v>
      </c>
      <c r="P1332" s="83">
        <f t="shared" si="176"/>
        <v>17</v>
      </c>
      <c r="Q1332" s="83">
        <v>2025</v>
      </c>
      <c r="R1332" s="39" t="str">
        <f t="shared" si="177"/>
        <v>Sim</v>
      </c>
      <c r="S1332" s="84">
        <f t="shared" si="178"/>
        <v>0.60670000000000002</v>
      </c>
      <c r="T1332" s="85">
        <f t="shared" si="179"/>
        <v>0</v>
      </c>
      <c r="U1332" s="86"/>
    </row>
    <row r="1333" spans="1:21" s="58" customFormat="1" ht="39" customHeight="1" x14ac:dyDescent="0.35">
      <c r="A1333" s="78" t="s">
        <v>534</v>
      </c>
      <c r="B1333" s="173" t="s">
        <v>83</v>
      </c>
      <c r="C1333" s="20" t="s">
        <v>542</v>
      </c>
      <c r="D1333" s="39" t="s">
        <v>543</v>
      </c>
      <c r="E1333" s="21" t="s">
        <v>549</v>
      </c>
      <c r="F1333" s="87" t="str">
        <f t="shared" si="180"/>
        <v>PRA1-PPGM-CAM-2026292899-SS-1517/2024</v>
      </c>
      <c r="G1333" s="100" t="s">
        <v>777</v>
      </c>
      <c r="H1333" s="101" t="s">
        <v>778</v>
      </c>
      <c r="I1333" s="23">
        <v>481.7</v>
      </c>
      <c r="J1333" s="90">
        <f t="shared" si="175"/>
        <v>0.48169999999999996</v>
      </c>
      <c r="K1333" s="103">
        <v>0</v>
      </c>
      <c r="L1333" s="82" t="s">
        <v>798</v>
      </c>
      <c r="M1333" s="14">
        <v>45764</v>
      </c>
      <c r="N1333" s="83">
        <v>16</v>
      </c>
      <c r="O1333" s="15"/>
      <c r="P1333" s="104" t="str">
        <f t="shared" si="176"/>
        <v/>
      </c>
      <c r="Q1333" s="104">
        <v>2025</v>
      </c>
      <c r="R1333" s="105" t="str">
        <f t="shared" si="177"/>
        <v>Não</v>
      </c>
      <c r="S1333" s="94">
        <f t="shared" si="178"/>
        <v>0</v>
      </c>
      <c r="T1333" s="95">
        <f t="shared" si="179"/>
        <v>0</v>
      </c>
      <c r="U1333" s="96"/>
    </row>
    <row r="1334" spans="1:21" s="58" customFormat="1" ht="39" customHeight="1" x14ac:dyDescent="0.35">
      <c r="A1334" s="78" t="s">
        <v>557</v>
      </c>
      <c r="B1334" s="3" t="s">
        <v>83</v>
      </c>
      <c r="C1334" s="20">
        <v>2023206789</v>
      </c>
      <c r="D1334" s="46" t="s">
        <v>558</v>
      </c>
      <c r="E1334" s="22" t="s">
        <v>559</v>
      </c>
      <c r="F1334" s="2" t="str">
        <f t="shared" si="180"/>
        <v>P62-PPGM-CAM-2023206789-SS-945/2024</v>
      </c>
      <c r="G1334" s="98" t="s">
        <v>777</v>
      </c>
      <c r="H1334" s="80" t="s">
        <v>778</v>
      </c>
      <c r="I1334" s="23">
        <v>44.32</v>
      </c>
      <c r="J1334" s="81">
        <f t="shared" si="175"/>
        <v>4.4319999999999998E-2</v>
      </c>
      <c r="K1334" s="82">
        <v>0</v>
      </c>
      <c r="L1334" s="82" t="s">
        <v>798</v>
      </c>
      <c r="M1334" s="14">
        <v>45764</v>
      </c>
      <c r="N1334" s="83">
        <v>16</v>
      </c>
      <c r="O1334" s="27"/>
      <c r="P1334" s="83" t="str">
        <f t="shared" si="176"/>
        <v/>
      </c>
      <c r="Q1334" s="83">
        <v>2025</v>
      </c>
      <c r="R1334" s="39" t="str">
        <f t="shared" si="177"/>
        <v>Não</v>
      </c>
      <c r="S1334" s="84">
        <f t="shared" si="178"/>
        <v>0</v>
      </c>
      <c r="T1334" s="85">
        <f t="shared" si="179"/>
        <v>0</v>
      </c>
      <c r="U1334" s="86"/>
    </row>
    <row r="1335" spans="1:21" s="58" customFormat="1" ht="39" customHeight="1" x14ac:dyDescent="0.35">
      <c r="A1335" s="78" t="s">
        <v>557</v>
      </c>
      <c r="B1335" s="173" t="s">
        <v>83</v>
      </c>
      <c r="C1335" s="20">
        <v>2023206789</v>
      </c>
      <c r="D1335" s="46" t="s">
        <v>566</v>
      </c>
      <c r="E1335" s="22" t="s">
        <v>567</v>
      </c>
      <c r="F1335" s="2" t="str">
        <f t="shared" si="180"/>
        <v>P62-PPGM-CAM-2023206789-SS-960/2024</v>
      </c>
      <c r="G1335" s="98" t="s">
        <v>777</v>
      </c>
      <c r="H1335" s="80" t="s">
        <v>778</v>
      </c>
      <c r="I1335" s="23">
        <v>44.32</v>
      </c>
      <c r="J1335" s="81">
        <f t="shared" si="175"/>
        <v>4.4319999999999998E-2</v>
      </c>
      <c r="K1335" s="103">
        <v>0</v>
      </c>
      <c r="L1335" s="82" t="s">
        <v>798</v>
      </c>
      <c r="M1335" s="14">
        <v>45764</v>
      </c>
      <c r="N1335" s="83">
        <v>16</v>
      </c>
      <c r="O1335" s="27"/>
      <c r="P1335" s="104" t="str">
        <f t="shared" si="176"/>
        <v/>
      </c>
      <c r="Q1335" s="104">
        <v>2025</v>
      </c>
      <c r="R1335" s="105" t="str">
        <f t="shared" si="177"/>
        <v>Não</v>
      </c>
      <c r="S1335" s="84">
        <f t="shared" si="178"/>
        <v>0</v>
      </c>
      <c r="T1335" s="85">
        <f t="shared" si="179"/>
        <v>0</v>
      </c>
      <c r="U1335" s="86"/>
    </row>
    <row r="1336" spans="1:21" s="58" customFormat="1" ht="39" customHeight="1" x14ac:dyDescent="0.35">
      <c r="A1336" s="78" t="s">
        <v>557</v>
      </c>
      <c r="B1336" s="173" t="s">
        <v>83</v>
      </c>
      <c r="C1336" s="20">
        <v>2023206858</v>
      </c>
      <c r="D1336" s="49" t="s">
        <v>570</v>
      </c>
      <c r="E1336" s="22" t="s">
        <v>571</v>
      </c>
      <c r="F1336" s="2" t="str">
        <f t="shared" si="180"/>
        <v>P62-PPGM-CAM-2023206858-SS-108/2025</v>
      </c>
      <c r="G1336" s="98" t="s">
        <v>777</v>
      </c>
      <c r="H1336" s="80" t="s">
        <v>778</v>
      </c>
      <c r="I1336" s="23">
        <v>6.8</v>
      </c>
      <c r="J1336" s="81">
        <f t="shared" si="175"/>
        <v>6.7999999999999996E-3</v>
      </c>
      <c r="K1336" s="103">
        <v>0</v>
      </c>
      <c r="L1336" s="82" t="s">
        <v>798</v>
      </c>
      <c r="M1336" s="14">
        <v>45764</v>
      </c>
      <c r="N1336" s="83">
        <v>16</v>
      </c>
      <c r="O1336" s="27"/>
      <c r="P1336" s="104" t="str">
        <f t="shared" si="176"/>
        <v/>
      </c>
      <c r="Q1336" s="104">
        <v>2025</v>
      </c>
      <c r="R1336" s="105" t="str">
        <f t="shared" si="177"/>
        <v>Não</v>
      </c>
      <c r="S1336" s="84">
        <f t="shared" si="178"/>
        <v>0</v>
      </c>
      <c r="T1336" s="85">
        <f t="shared" si="179"/>
        <v>0</v>
      </c>
      <c r="U1336" s="86"/>
    </row>
    <row r="1337" spans="1:21" s="58" customFormat="1" ht="39" customHeight="1" x14ac:dyDescent="0.35">
      <c r="A1337" s="78" t="s">
        <v>557</v>
      </c>
      <c r="B1337" s="173" t="s">
        <v>83</v>
      </c>
      <c r="C1337" s="20">
        <v>2023206963</v>
      </c>
      <c r="D1337" s="49" t="s">
        <v>589</v>
      </c>
      <c r="E1337" s="22" t="s">
        <v>590</v>
      </c>
      <c r="F1337" s="87" t="str">
        <f t="shared" si="180"/>
        <v>P62-PPGM-CAM-2023206963-SS-110/2025</v>
      </c>
      <c r="G1337" s="97" t="s">
        <v>777</v>
      </c>
      <c r="H1337" s="89" t="s">
        <v>778</v>
      </c>
      <c r="I1337" s="23">
        <v>1.22</v>
      </c>
      <c r="J1337" s="90">
        <f t="shared" si="175"/>
        <v>1.2199999999999999E-3</v>
      </c>
      <c r="K1337" s="103">
        <v>0</v>
      </c>
      <c r="L1337" s="82" t="s">
        <v>798</v>
      </c>
      <c r="M1337" s="14">
        <v>45764</v>
      </c>
      <c r="N1337" s="83">
        <v>16</v>
      </c>
      <c r="O1337" s="27"/>
      <c r="P1337" s="104" t="str">
        <f t="shared" si="176"/>
        <v/>
      </c>
      <c r="Q1337" s="104">
        <v>2025</v>
      </c>
      <c r="R1337" s="105" t="str">
        <f t="shared" si="177"/>
        <v>Não</v>
      </c>
      <c r="S1337" s="94">
        <f t="shared" si="178"/>
        <v>0</v>
      </c>
      <c r="T1337" s="95">
        <f t="shared" si="179"/>
        <v>0</v>
      </c>
      <c r="U1337" s="96"/>
    </row>
    <row r="1338" spans="1:21" s="58" customFormat="1" ht="39" customHeight="1" x14ac:dyDescent="0.35">
      <c r="A1338" s="78" t="s">
        <v>557</v>
      </c>
      <c r="B1338" s="3" t="s">
        <v>83</v>
      </c>
      <c r="C1338" s="236">
        <v>2028208601</v>
      </c>
      <c r="D1338" s="49" t="s">
        <v>596</v>
      </c>
      <c r="E1338" s="21" t="s">
        <v>597</v>
      </c>
      <c r="F1338" s="2" t="str">
        <f t="shared" si="180"/>
        <v>P62-PPGM-CAM-2028208601-SS-201/2025</v>
      </c>
      <c r="G1338" s="98" t="s">
        <v>777</v>
      </c>
      <c r="H1338" s="80" t="s">
        <v>778</v>
      </c>
      <c r="I1338" s="237">
        <v>6.08</v>
      </c>
      <c r="J1338" s="81">
        <f t="shared" si="175"/>
        <v>6.0800000000000003E-3</v>
      </c>
      <c r="K1338" s="82">
        <v>0</v>
      </c>
      <c r="L1338" s="82" t="s">
        <v>798</v>
      </c>
      <c r="M1338" s="14">
        <v>45764</v>
      </c>
      <c r="N1338" s="83">
        <v>16</v>
      </c>
      <c r="O1338" s="15"/>
      <c r="P1338" s="83" t="str">
        <f t="shared" si="176"/>
        <v/>
      </c>
      <c r="Q1338" s="83">
        <v>2025</v>
      </c>
      <c r="R1338" s="39" t="str">
        <f t="shared" si="177"/>
        <v>Não</v>
      </c>
      <c r="S1338" s="84">
        <f t="shared" si="178"/>
        <v>0</v>
      </c>
      <c r="T1338" s="85">
        <f t="shared" si="179"/>
        <v>0</v>
      </c>
      <c r="U1338" s="86"/>
    </row>
    <row r="1339" spans="1:21" s="58" customFormat="1" ht="39" customHeight="1" thickBot="1" x14ac:dyDescent="0.4">
      <c r="A1339" s="78" t="s">
        <v>557</v>
      </c>
      <c r="B1339" s="173" t="s">
        <v>83</v>
      </c>
      <c r="C1339" s="236">
        <v>2023859228</v>
      </c>
      <c r="D1339" s="49" t="s">
        <v>607</v>
      </c>
      <c r="E1339" s="21" t="s">
        <v>608</v>
      </c>
      <c r="F1339" s="2" t="str">
        <f t="shared" si="180"/>
        <v>P62-PPGM-CAM-2023859228-SS-228/2025</v>
      </c>
      <c r="G1339" s="100" t="s">
        <v>777</v>
      </c>
      <c r="H1339" s="101" t="s">
        <v>778</v>
      </c>
      <c r="I1339" s="237">
        <v>6.8</v>
      </c>
      <c r="J1339" s="90">
        <f t="shared" si="175"/>
        <v>6.7999999999999996E-3</v>
      </c>
      <c r="K1339" s="103">
        <v>0</v>
      </c>
      <c r="L1339" s="103" t="s">
        <v>798</v>
      </c>
      <c r="M1339" s="243">
        <v>45764</v>
      </c>
      <c r="N1339" s="104">
        <v>16</v>
      </c>
      <c r="O1339" s="210"/>
      <c r="P1339" s="104" t="str">
        <f t="shared" si="176"/>
        <v/>
      </c>
      <c r="Q1339" s="104">
        <v>2025</v>
      </c>
      <c r="R1339" s="105" t="str">
        <f t="shared" si="177"/>
        <v>Não</v>
      </c>
      <c r="S1339" s="94">
        <f t="shared" si="178"/>
        <v>0</v>
      </c>
      <c r="T1339" s="95">
        <f t="shared" si="179"/>
        <v>0</v>
      </c>
      <c r="U1339" s="96"/>
    </row>
    <row r="1340" spans="1:21" s="58" customFormat="1" ht="39" customHeight="1" thickBot="1" x14ac:dyDescent="0.4">
      <c r="A1340" s="125" t="s">
        <v>557</v>
      </c>
      <c r="B1340" s="126" t="s">
        <v>83</v>
      </c>
      <c r="C1340" s="127">
        <v>2026076078</v>
      </c>
      <c r="D1340" s="128" t="s">
        <v>679</v>
      </c>
      <c r="E1340" s="129" t="s">
        <v>680</v>
      </c>
      <c r="F1340" s="130" t="str">
        <f t="shared" si="180"/>
        <v>P62-PPGM-CAM-2026076078-SS-1963/2024</v>
      </c>
      <c r="G1340" s="217" t="s">
        <v>777</v>
      </c>
      <c r="H1340" s="244"/>
      <c r="I1340" s="193">
        <v>13.76</v>
      </c>
      <c r="J1340" s="219">
        <f t="shared" si="175"/>
        <v>1.376E-2</v>
      </c>
      <c r="K1340" s="220">
        <v>0</v>
      </c>
      <c r="L1340" s="220" t="s">
        <v>798</v>
      </c>
      <c r="M1340" s="221">
        <v>45764</v>
      </c>
      <c r="N1340" s="139">
        <v>16</v>
      </c>
      <c r="O1340" s="186"/>
      <c r="P1340" s="139" t="str">
        <f t="shared" si="176"/>
        <v/>
      </c>
      <c r="Q1340" s="139">
        <v>2025</v>
      </c>
      <c r="R1340" s="223" t="str">
        <f t="shared" si="177"/>
        <v>Não</v>
      </c>
      <c r="S1340" s="224">
        <f t="shared" si="178"/>
        <v>0</v>
      </c>
      <c r="T1340" s="225">
        <f t="shared" si="179"/>
        <v>0</v>
      </c>
      <c r="U1340" s="226"/>
    </row>
    <row r="1341" spans="1:21" s="58" customFormat="1" ht="39" customHeight="1" x14ac:dyDescent="0.35">
      <c r="A1341" s="119"/>
      <c r="B1341" s="120"/>
      <c r="C1341" s="121"/>
      <c r="D1341" s="178"/>
      <c r="E1341" s="179"/>
      <c r="F1341" s="109" t="str">
        <f t="shared" si="180"/>
        <v>---</v>
      </c>
      <c r="G1341" s="188" t="s">
        <v>771</v>
      </c>
      <c r="H1341" s="111" t="s">
        <v>772</v>
      </c>
      <c r="I1341" s="123"/>
      <c r="J1341" s="112"/>
      <c r="K1341" s="113"/>
      <c r="L1341" s="113"/>
      <c r="M1341" s="190"/>
      <c r="N1341" s="114"/>
      <c r="O1341" s="190"/>
      <c r="P1341" s="114" t="str">
        <f t="shared" si="176"/>
        <v/>
      </c>
      <c r="Q1341" s="114"/>
      <c r="R1341" s="115"/>
      <c r="S1341" s="116"/>
      <c r="T1341" s="117"/>
      <c r="U1341" s="118"/>
    </row>
    <row r="1342" spans="1:21" s="58" customFormat="1" ht="39" customHeight="1" x14ac:dyDescent="0.35">
      <c r="A1342" s="3" t="s">
        <v>557</v>
      </c>
      <c r="B1342" s="3" t="s">
        <v>83</v>
      </c>
      <c r="C1342" s="20">
        <v>2023206963</v>
      </c>
      <c r="D1342" s="49" t="s">
        <v>589</v>
      </c>
      <c r="E1342" s="22" t="s">
        <v>590</v>
      </c>
      <c r="F1342" s="2" t="str">
        <f t="shared" si="180"/>
        <v>P62-PPGM-CAM-2023206963-SS-110/2025</v>
      </c>
      <c r="G1342" s="213" t="s">
        <v>774</v>
      </c>
      <c r="H1342" s="111" t="s">
        <v>775</v>
      </c>
      <c r="I1342" s="23">
        <v>1.22</v>
      </c>
      <c r="J1342" s="112">
        <f t="shared" ref="J1342:J1405" si="181">I1342/1000</f>
        <v>1.2199999999999999E-3</v>
      </c>
      <c r="K1342" s="113">
        <v>1</v>
      </c>
      <c r="L1342" s="82" t="s">
        <v>804</v>
      </c>
      <c r="M1342" s="14">
        <v>45757</v>
      </c>
      <c r="N1342" s="83">
        <v>15</v>
      </c>
      <c r="O1342" s="15"/>
      <c r="P1342" s="83" t="str">
        <f t="shared" si="176"/>
        <v/>
      </c>
      <c r="Q1342" s="114">
        <v>2025</v>
      </c>
      <c r="R1342" s="39" t="str">
        <f t="shared" ref="R1342:R1405" si="182">IF(Q1342&lt;=O1342,"Sim","Não")</f>
        <v>Não</v>
      </c>
      <c r="S1342" s="116">
        <f t="shared" ref="S1342:S1405" si="183">IF(R1342="Não",0,J1342)</f>
        <v>0</v>
      </c>
      <c r="T1342" s="117">
        <f t="shared" ref="T1342:T1405" si="184">IF(R1342="Não",0,K1342)</f>
        <v>0</v>
      </c>
      <c r="U1342" s="118"/>
    </row>
    <row r="1343" spans="1:21" s="58" customFormat="1" ht="39" customHeight="1" x14ac:dyDescent="0.35">
      <c r="A1343" s="3" t="s">
        <v>557</v>
      </c>
      <c r="B1343" s="3" t="s">
        <v>83</v>
      </c>
      <c r="C1343" s="20">
        <v>2023859228</v>
      </c>
      <c r="D1343" s="49" t="s">
        <v>618</v>
      </c>
      <c r="E1343" s="22" t="s">
        <v>619</v>
      </c>
      <c r="F1343" s="2" t="str">
        <f t="shared" si="180"/>
        <v>P62-PPGM-CAM-2023859228-SS-1158/2024</v>
      </c>
      <c r="G1343" s="213" t="s">
        <v>774</v>
      </c>
      <c r="H1343" s="111" t="s">
        <v>775</v>
      </c>
      <c r="I1343" s="23">
        <v>84.34</v>
      </c>
      <c r="J1343" s="112">
        <f t="shared" si="181"/>
        <v>8.4339999999999998E-2</v>
      </c>
      <c r="K1343" s="113">
        <v>1</v>
      </c>
      <c r="L1343" s="82" t="s">
        <v>804</v>
      </c>
      <c r="M1343" s="14">
        <v>45757</v>
      </c>
      <c r="N1343" s="83">
        <v>15</v>
      </c>
      <c r="O1343" s="15"/>
      <c r="P1343" s="83" t="str">
        <f t="shared" si="176"/>
        <v/>
      </c>
      <c r="Q1343" s="114">
        <v>2025</v>
      </c>
      <c r="R1343" s="39" t="str">
        <f t="shared" si="182"/>
        <v>Não</v>
      </c>
      <c r="S1343" s="116">
        <f t="shared" si="183"/>
        <v>0</v>
      </c>
      <c r="T1343" s="117">
        <f t="shared" si="184"/>
        <v>0</v>
      </c>
      <c r="U1343" s="118"/>
    </row>
    <row r="1344" spans="1:21" s="58" customFormat="1" ht="39" customHeight="1" x14ac:dyDescent="0.35">
      <c r="A1344" s="3" t="s">
        <v>557</v>
      </c>
      <c r="B1344" s="3" t="s">
        <v>83</v>
      </c>
      <c r="C1344" s="20">
        <v>2023859228</v>
      </c>
      <c r="D1344" s="49" t="s">
        <v>618</v>
      </c>
      <c r="E1344" s="22" t="s">
        <v>575</v>
      </c>
      <c r="F1344" s="2" t="str">
        <f t="shared" si="180"/>
        <v>P62-PPGM-CAM-2023859228-SS-1158/2024</v>
      </c>
      <c r="G1344" s="213" t="s">
        <v>774</v>
      </c>
      <c r="H1344" s="111" t="s">
        <v>775</v>
      </c>
      <c r="I1344" s="23">
        <v>17.7</v>
      </c>
      <c r="J1344" s="112">
        <f t="shared" si="181"/>
        <v>1.77E-2</v>
      </c>
      <c r="K1344" s="113">
        <v>1</v>
      </c>
      <c r="L1344" s="82" t="s">
        <v>804</v>
      </c>
      <c r="M1344" s="14">
        <v>45757</v>
      </c>
      <c r="N1344" s="83">
        <v>15</v>
      </c>
      <c r="O1344" s="15"/>
      <c r="P1344" s="83" t="str">
        <f t="shared" si="176"/>
        <v/>
      </c>
      <c r="Q1344" s="114">
        <v>2025</v>
      </c>
      <c r="R1344" s="39" t="str">
        <f t="shared" si="182"/>
        <v>Não</v>
      </c>
      <c r="S1344" s="116">
        <f t="shared" si="183"/>
        <v>0</v>
      </c>
      <c r="T1344" s="117">
        <f t="shared" si="184"/>
        <v>0</v>
      </c>
      <c r="U1344" s="118"/>
    </row>
    <row r="1345" spans="1:21" s="58" customFormat="1" ht="39" customHeight="1" x14ac:dyDescent="0.35">
      <c r="A1345" s="3" t="s">
        <v>557</v>
      </c>
      <c r="B1345" s="3" t="s">
        <v>83</v>
      </c>
      <c r="C1345" s="20">
        <v>2027742441</v>
      </c>
      <c r="D1345" s="49" t="s">
        <v>638</v>
      </c>
      <c r="E1345" s="22" t="s">
        <v>642</v>
      </c>
      <c r="F1345" s="2" t="str">
        <f t="shared" si="180"/>
        <v>P62-PPGM-CAM-2027742441-SS-310/2025</v>
      </c>
      <c r="G1345" s="213" t="s">
        <v>774</v>
      </c>
      <c r="H1345" s="111" t="s">
        <v>775</v>
      </c>
      <c r="I1345" s="23">
        <v>2.7</v>
      </c>
      <c r="J1345" s="112">
        <f t="shared" si="181"/>
        <v>2.7000000000000001E-3</v>
      </c>
      <c r="K1345" s="113">
        <v>1</v>
      </c>
      <c r="L1345" s="82" t="s">
        <v>804</v>
      </c>
      <c r="M1345" s="14">
        <v>45757</v>
      </c>
      <c r="N1345" s="83">
        <v>15</v>
      </c>
      <c r="O1345" s="15">
        <v>45754</v>
      </c>
      <c r="P1345" s="83">
        <f t="shared" si="176"/>
        <v>15</v>
      </c>
      <c r="Q1345" s="114">
        <v>2025</v>
      </c>
      <c r="R1345" s="39" t="str">
        <f t="shared" si="182"/>
        <v>Sim</v>
      </c>
      <c r="S1345" s="116">
        <f t="shared" si="183"/>
        <v>2.7000000000000001E-3</v>
      </c>
      <c r="T1345" s="117">
        <f t="shared" si="184"/>
        <v>1</v>
      </c>
      <c r="U1345" s="118"/>
    </row>
    <row r="1346" spans="1:21" s="58" customFormat="1" ht="39" customHeight="1" x14ac:dyDescent="0.35">
      <c r="A1346" s="3" t="s">
        <v>557</v>
      </c>
      <c r="B1346" s="3" t="s">
        <v>83</v>
      </c>
      <c r="C1346" s="20">
        <v>2027715571</v>
      </c>
      <c r="D1346" s="49" t="s">
        <v>644</v>
      </c>
      <c r="E1346" s="22" t="s">
        <v>645</v>
      </c>
      <c r="F1346" s="2" t="str">
        <f t="shared" si="180"/>
        <v>P62-PPGM-CAM-2027715571-SS-322/2025</v>
      </c>
      <c r="G1346" s="213" t="s">
        <v>774</v>
      </c>
      <c r="H1346" s="111" t="s">
        <v>775</v>
      </c>
      <c r="I1346" s="23">
        <v>292.49900000000002</v>
      </c>
      <c r="J1346" s="112">
        <f t="shared" si="181"/>
        <v>0.29249900000000001</v>
      </c>
      <c r="K1346" s="113">
        <v>1</v>
      </c>
      <c r="L1346" s="82" t="s">
        <v>804</v>
      </c>
      <c r="M1346" s="14">
        <v>45757</v>
      </c>
      <c r="N1346" s="83">
        <v>15</v>
      </c>
      <c r="O1346" s="15">
        <v>45754</v>
      </c>
      <c r="P1346" s="83">
        <f t="shared" si="176"/>
        <v>15</v>
      </c>
      <c r="Q1346" s="114">
        <v>2025</v>
      </c>
      <c r="R1346" s="39" t="str">
        <f t="shared" si="182"/>
        <v>Sim</v>
      </c>
      <c r="S1346" s="116">
        <f t="shared" si="183"/>
        <v>0.29249900000000001</v>
      </c>
      <c r="T1346" s="117">
        <f t="shared" si="184"/>
        <v>1</v>
      </c>
      <c r="U1346" s="118"/>
    </row>
    <row r="1347" spans="1:21" s="58" customFormat="1" ht="39" customHeight="1" x14ac:dyDescent="0.35">
      <c r="A1347" s="3" t="s">
        <v>557</v>
      </c>
      <c r="B1347" s="3" t="s">
        <v>83</v>
      </c>
      <c r="C1347" s="20">
        <v>2028215100</v>
      </c>
      <c r="D1347" s="49" t="s">
        <v>646</v>
      </c>
      <c r="E1347" s="22" t="s">
        <v>647</v>
      </c>
      <c r="F1347" s="2" t="str">
        <f t="shared" si="180"/>
        <v>P62-PPGM-CAM-2028215100-SS-330/2025</v>
      </c>
      <c r="G1347" s="213" t="s">
        <v>774</v>
      </c>
      <c r="H1347" s="111" t="s">
        <v>775</v>
      </c>
      <c r="I1347" s="23">
        <v>59.287999999999997</v>
      </c>
      <c r="J1347" s="112">
        <f t="shared" si="181"/>
        <v>5.9287999999999993E-2</v>
      </c>
      <c r="K1347" s="113">
        <v>1</v>
      </c>
      <c r="L1347" s="82" t="s">
        <v>804</v>
      </c>
      <c r="M1347" s="14">
        <v>45757</v>
      </c>
      <c r="N1347" s="83">
        <v>15</v>
      </c>
      <c r="O1347" s="15">
        <v>45754</v>
      </c>
      <c r="P1347" s="83">
        <f t="shared" si="176"/>
        <v>15</v>
      </c>
      <c r="Q1347" s="114">
        <v>2025</v>
      </c>
      <c r="R1347" s="39" t="str">
        <f t="shared" si="182"/>
        <v>Sim</v>
      </c>
      <c r="S1347" s="116">
        <f t="shared" si="183"/>
        <v>5.9287999999999993E-2</v>
      </c>
      <c r="T1347" s="117">
        <f t="shared" si="184"/>
        <v>1</v>
      </c>
      <c r="U1347" s="118"/>
    </row>
    <row r="1348" spans="1:21" s="58" customFormat="1" ht="39" customHeight="1" x14ac:dyDescent="0.35">
      <c r="A1348" s="3" t="s">
        <v>557</v>
      </c>
      <c r="B1348" s="3" t="s">
        <v>83</v>
      </c>
      <c r="C1348" s="20">
        <v>2027715566</v>
      </c>
      <c r="D1348" s="49" t="s">
        <v>648</v>
      </c>
      <c r="E1348" s="22" t="s">
        <v>649</v>
      </c>
      <c r="F1348" s="2" t="str">
        <f t="shared" si="180"/>
        <v>P62-PPGM-CAM-2027715566-SS-331/2025</v>
      </c>
      <c r="G1348" s="213" t="s">
        <v>774</v>
      </c>
      <c r="H1348" s="111" t="s">
        <v>775</v>
      </c>
      <c r="I1348" s="23">
        <v>400.15</v>
      </c>
      <c r="J1348" s="112">
        <f t="shared" si="181"/>
        <v>0.40014999999999995</v>
      </c>
      <c r="K1348" s="113">
        <v>1</v>
      </c>
      <c r="L1348" s="82" t="s">
        <v>804</v>
      </c>
      <c r="M1348" s="14">
        <v>45757</v>
      </c>
      <c r="N1348" s="83">
        <v>15</v>
      </c>
      <c r="O1348" s="15">
        <v>45754</v>
      </c>
      <c r="P1348" s="83">
        <f t="shared" si="176"/>
        <v>15</v>
      </c>
      <c r="Q1348" s="114">
        <v>2025</v>
      </c>
      <c r="R1348" s="39" t="str">
        <f t="shared" si="182"/>
        <v>Sim</v>
      </c>
      <c r="S1348" s="116">
        <f t="shared" si="183"/>
        <v>0.40014999999999995</v>
      </c>
      <c r="T1348" s="117">
        <f t="shared" si="184"/>
        <v>1</v>
      </c>
      <c r="U1348" s="118"/>
    </row>
    <row r="1349" spans="1:21" s="58" customFormat="1" ht="39" customHeight="1" x14ac:dyDescent="0.35">
      <c r="A1349" s="3" t="s">
        <v>557</v>
      </c>
      <c r="B1349" s="3" t="s">
        <v>83</v>
      </c>
      <c r="C1349" s="20">
        <v>2027658254</v>
      </c>
      <c r="D1349" s="49" t="s">
        <v>650</v>
      </c>
      <c r="E1349" s="22" t="s">
        <v>651</v>
      </c>
      <c r="F1349" s="2" t="str">
        <f t="shared" si="180"/>
        <v>P62-PPGM-CAM-2027658254-SS-332/2025</v>
      </c>
      <c r="G1349" s="213" t="s">
        <v>774</v>
      </c>
      <c r="H1349" s="111" t="s">
        <v>775</v>
      </c>
      <c r="I1349" s="23">
        <v>57.6</v>
      </c>
      <c r="J1349" s="112">
        <f t="shared" si="181"/>
        <v>5.7599999999999998E-2</v>
      </c>
      <c r="K1349" s="113">
        <v>1</v>
      </c>
      <c r="L1349" s="82" t="s">
        <v>804</v>
      </c>
      <c r="M1349" s="14">
        <v>45757</v>
      </c>
      <c r="N1349" s="83">
        <v>15</v>
      </c>
      <c r="O1349" s="15">
        <v>45754</v>
      </c>
      <c r="P1349" s="83">
        <f t="shared" si="176"/>
        <v>15</v>
      </c>
      <c r="Q1349" s="114">
        <v>2025</v>
      </c>
      <c r="R1349" s="39" t="str">
        <f t="shared" si="182"/>
        <v>Sim</v>
      </c>
      <c r="S1349" s="116">
        <f t="shared" si="183"/>
        <v>5.7599999999999998E-2</v>
      </c>
      <c r="T1349" s="117">
        <f t="shared" si="184"/>
        <v>1</v>
      </c>
      <c r="U1349" s="118"/>
    </row>
    <row r="1350" spans="1:21" s="58" customFormat="1" ht="39" customHeight="1" x14ac:dyDescent="0.35">
      <c r="A1350" s="3" t="s">
        <v>557</v>
      </c>
      <c r="B1350" s="3" t="s">
        <v>83</v>
      </c>
      <c r="C1350" s="20">
        <v>2027715567</v>
      </c>
      <c r="D1350" s="49" t="s">
        <v>654</v>
      </c>
      <c r="E1350" s="22" t="s">
        <v>655</v>
      </c>
      <c r="F1350" s="2" t="str">
        <f t="shared" si="180"/>
        <v>P62-PPGM-CAM-2027715567-SS-333/2025</v>
      </c>
      <c r="G1350" s="213" t="s">
        <v>774</v>
      </c>
      <c r="H1350" s="111" t="s">
        <v>775</v>
      </c>
      <c r="I1350" s="23">
        <v>17.341000000000001</v>
      </c>
      <c r="J1350" s="112">
        <f t="shared" si="181"/>
        <v>1.7341000000000002E-2</v>
      </c>
      <c r="K1350" s="113">
        <v>1</v>
      </c>
      <c r="L1350" s="82" t="s">
        <v>804</v>
      </c>
      <c r="M1350" s="14">
        <v>45757</v>
      </c>
      <c r="N1350" s="83">
        <v>15</v>
      </c>
      <c r="O1350" s="15"/>
      <c r="P1350" s="83" t="str">
        <f t="shared" si="176"/>
        <v/>
      </c>
      <c r="Q1350" s="114">
        <v>2025</v>
      </c>
      <c r="R1350" s="39" t="str">
        <f t="shared" si="182"/>
        <v>Não</v>
      </c>
      <c r="S1350" s="116">
        <f t="shared" si="183"/>
        <v>0</v>
      </c>
      <c r="T1350" s="117">
        <f t="shared" si="184"/>
        <v>0</v>
      </c>
      <c r="U1350" s="118"/>
    </row>
    <row r="1351" spans="1:21" s="58" customFormat="1" ht="39" customHeight="1" x14ac:dyDescent="0.35">
      <c r="A1351" s="3" t="s">
        <v>557</v>
      </c>
      <c r="B1351" s="3" t="s">
        <v>83</v>
      </c>
      <c r="C1351" s="20">
        <v>2026076078</v>
      </c>
      <c r="D1351" s="49" t="s">
        <v>679</v>
      </c>
      <c r="E1351" s="22" t="s">
        <v>680</v>
      </c>
      <c r="F1351" s="2" t="str">
        <f t="shared" si="180"/>
        <v>P62-PPGM-CAM-2026076078-SS-1963/2024</v>
      </c>
      <c r="G1351" s="213" t="s">
        <v>774</v>
      </c>
      <c r="H1351" s="111" t="s">
        <v>775</v>
      </c>
      <c r="I1351" s="23">
        <v>13.76</v>
      </c>
      <c r="J1351" s="112">
        <f t="shared" si="181"/>
        <v>1.376E-2</v>
      </c>
      <c r="K1351" s="113">
        <v>1</v>
      </c>
      <c r="L1351" s="82" t="s">
        <v>804</v>
      </c>
      <c r="M1351" s="14">
        <v>45757</v>
      </c>
      <c r="N1351" s="83">
        <v>15</v>
      </c>
      <c r="O1351" s="15">
        <v>45751</v>
      </c>
      <c r="P1351" s="83">
        <f t="shared" si="176"/>
        <v>14</v>
      </c>
      <c r="Q1351" s="114">
        <v>2025</v>
      </c>
      <c r="R1351" s="39" t="str">
        <f t="shared" si="182"/>
        <v>Sim</v>
      </c>
      <c r="S1351" s="116">
        <f t="shared" si="183"/>
        <v>1.376E-2</v>
      </c>
      <c r="T1351" s="117">
        <f t="shared" si="184"/>
        <v>1</v>
      </c>
      <c r="U1351" s="118"/>
    </row>
    <row r="1352" spans="1:21" s="58" customFormat="1" ht="39" customHeight="1" x14ac:dyDescent="0.35">
      <c r="A1352" s="3" t="s">
        <v>557</v>
      </c>
      <c r="B1352" s="3" t="s">
        <v>83</v>
      </c>
      <c r="C1352" s="20">
        <v>2029625222</v>
      </c>
      <c r="D1352" s="49" t="s">
        <v>713</v>
      </c>
      <c r="E1352" s="22" t="s">
        <v>704</v>
      </c>
      <c r="F1352" s="2" t="str">
        <f t="shared" si="180"/>
        <v>P62-PPGM-CAM-2029625222-SS-504/2025</v>
      </c>
      <c r="G1352" s="213" t="s">
        <v>774</v>
      </c>
      <c r="H1352" s="111" t="s">
        <v>775</v>
      </c>
      <c r="I1352" s="23">
        <v>100.727</v>
      </c>
      <c r="J1352" s="112">
        <f t="shared" si="181"/>
        <v>0.100727</v>
      </c>
      <c r="K1352" s="113">
        <v>1</v>
      </c>
      <c r="L1352" s="82" t="s">
        <v>804</v>
      </c>
      <c r="M1352" s="14">
        <v>45757</v>
      </c>
      <c r="N1352" s="83">
        <v>15</v>
      </c>
      <c r="O1352" s="15">
        <v>45757</v>
      </c>
      <c r="P1352" s="83">
        <f t="shared" si="176"/>
        <v>15</v>
      </c>
      <c r="Q1352" s="114">
        <v>2025</v>
      </c>
      <c r="R1352" s="39" t="str">
        <f t="shared" si="182"/>
        <v>Sim</v>
      </c>
      <c r="S1352" s="116">
        <f t="shared" si="183"/>
        <v>0.100727</v>
      </c>
      <c r="T1352" s="117">
        <f t="shared" si="184"/>
        <v>1</v>
      </c>
      <c r="U1352" s="118"/>
    </row>
    <row r="1353" spans="1:21" s="58" customFormat="1" ht="39" customHeight="1" x14ac:dyDescent="0.35">
      <c r="A1353" s="3" t="s">
        <v>557</v>
      </c>
      <c r="B1353" s="3" t="s">
        <v>83</v>
      </c>
      <c r="C1353" s="20">
        <v>2029625222</v>
      </c>
      <c r="D1353" s="49" t="s">
        <v>713</v>
      </c>
      <c r="E1353" s="22" t="s">
        <v>706</v>
      </c>
      <c r="F1353" s="2" t="str">
        <f t="shared" si="180"/>
        <v>P62-PPGM-CAM-2029625222-SS-504/2025</v>
      </c>
      <c r="G1353" s="213" t="s">
        <v>774</v>
      </c>
      <c r="H1353" s="111" t="s">
        <v>775</v>
      </c>
      <c r="I1353" s="23">
        <v>4764.9030000000002</v>
      </c>
      <c r="J1353" s="112">
        <f t="shared" si="181"/>
        <v>4.7649030000000003</v>
      </c>
      <c r="K1353" s="113">
        <v>1</v>
      </c>
      <c r="L1353" s="82" t="s">
        <v>804</v>
      </c>
      <c r="M1353" s="14">
        <v>45757</v>
      </c>
      <c r="N1353" s="83">
        <v>15</v>
      </c>
      <c r="O1353" s="15">
        <v>45757</v>
      </c>
      <c r="P1353" s="83">
        <f t="shared" si="176"/>
        <v>15</v>
      </c>
      <c r="Q1353" s="114">
        <v>2025</v>
      </c>
      <c r="R1353" s="39" t="str">
        <f t="shared" si="182"/>
        <v>Sim</v>
      </c>
      <c r="S1353" s="116">
        <f t="shared" si="183"/>
        <v>4.7649030000000003</v>
      </c>
      <c r="T1353" s="117">
        <f t="shared" si="184"/>
        <v>1</v>
      </c>
      <c r="U1353" s="118"/>
    </row>
    <row r="1354" spans="1:21" s="58" customFormat="1" ht="39" customHeight="1" x14ac:dyDescent="0.35">
      <c r="A1354" s="3" t="s">
        <v>557</v>
      </c>
      <c r="B1354" s="3" t="s">
        <v>83</v>
      </c>
      <c r="C1354" s="20">
        <v>2029625222</v>
      </c>
      <c r="D1354" s="49" t="s">
        <v>713</v>
      </c>
      <c r="E1354" s="22" t="s">
        <v>707</v>
      </c>
      <c r="F1354" s="2" t="str">
        <f t="shared" si="180"/>
        <v>P62-PPGM-CAM-2029625222-SS-504/2025</v>
      </c>
      <c r="G1354" s="213" t="s">
        <v>774</v>
      </c>
      <c r="H1354" s="111" t="s">
        <v>775</v>
      </c>
      <c r="I1354" s="23">
        <v>4439.47</v>
      </c>
      <c r="J1354" s="112">
        <f t="shared" si="181"/>
        <v>4.43947</v>
      </c>
      <c r="K1354" s="113">
        <v>1</v>
      </c>
      <c r="L1354" s="82" t="s">
        <v>804</v>
      </c>
      <c r="M1354" s="14">
        <v>45757</v>
      </c>
      <c r="N1354" s="83">
        <v>15</v>
      </c>
      <c r="O1354" s="15"/>
      <c r="P1354" s="83" t="str">
        <f t="shared" si="176"/>
        <v/>
      </c>
      <c r="Q1354" s="114">
        <v>2025</v>
      </c>
      <c r="R1354" s="39" t="str">
        <f t="shared" si="182"/>
        <v>Não</v>
      </c>
      <c r="S1354" s="116">
        <f t="shared" si="183"/>
        <v>0</v>
      </c>
      <c r="T1354" s="117">
        <f t="shared" si="184"/>
        <v>0</v>
      </c>
      <c r="U1354" s="118"/>
    </row>
    <row r="1355" spans="1:21" s="58" customFormat="1" ht="39" customHeight="1" x14ac:dyDescent="0.35">
      <c r="A1355" s="3" t="s">
        <v>557</v>
      </c>
      <c r="B1355" s="3" t="s">
        <v>83</v>
      </c>
      <c r="C1355" s="20">
        <v>2029625222</v>
      </c>
      <c r="D1355" s="49" t="s">
        <v>713</v>
      </c>
      <c r="E1355" s="22" t="s">
        <v>708</v>
      </c>
      <c r="F1355" s="2" t="str">
        <f t="shared" si="180"/>
        <v>P62-PPGM-CAM-2029625222-SS-504/2025</v>
      </c>
      <c r="G1355" s="213" t="s">
        <v>774</v>
      </c>
      <c r="H1355" s="111" t="s">
        <v>775</v>
      </c>
      <c r="I1355" s="23">
        <v>270.10000000000002</v>
      </c>
      <c r="J1355" s="112">
        <f t="shared" si="181"/>
        <v>0.27010000000000001</v>
      </c>
      <c r="K1355" s="113">
        <v>1</v>
      </c>
      <c r="L1355" s="82" t="s">
        <v>804</v>
      </c>
      <c r="M1355" s="14">
        <v>45757</v>
      </c>
      <c r="N1355" s="83">
        <v>15</v>
      </c>
      <c r="O1355" s="15"/>
      <c r="P1355" s="83" t="str">
        <f t="shared" si="176"/>
        <v/>
      </c>
      <c r="Q1355" s="114">
        <v>2025</v>
      </c>
      <c r="R1355" s="39" t="str">
        <f t="shared" si="182"/>
        <v>Não</v>
      </c>
      <c r="S1355" s="116">
        <f t="shared" si="183"/>
        <v>0</v>
      </c>
      <c r="T1355" s="117">
        <f t="shared" si="184"/>
        <v>0</v>
      </c>
      <c r="U1355" s="118"/>
    </row>
    <row r="1356" spans="1:21" s="58" customFormat="1" ht="39" customHeight="1" x14ac:dyDescent="0.35">
      <c r="A1356" s="3" t="s">
        <v>557</v>
      </c>
      <c r="B1356" s="3" t="s">
        <v>83</v>
      </c>
      <c r="C1356" s="20">
        <v>2029625222</v>
      </c>
      <c r="D1356" s="49" t="s">
        <v>713</v>
      </c>
      <c r="E1356" s="22" t="s">
        <v>712</v>
      </c>
      <c r="F1356" s="2" t="str">
        <f t="shared" si="180"/>
        <v>P62-PPGM-CAM-2029625222-SS-504/2025</v>
      </c>
      <c r="G1356" s="213" t="s">
        <v>774</v>
      </c>
      <c r="H1356" s="111" t="s">
        <v>775</v>
      </c>
      <c r="I1356" s="23">
        <v>5049.3419999999996</v>
      </c>
      <c r="J1356" s="112">
        <f t="shared" si="181"/>
        <v>5.0493419999999993</v>
      </c>
      <c r="K1356" s="113">
        <v>1</v>
      </c>
      <c r="L1356" s="82" t="s">
        <v>804</v>
      </c>
      <c r="M1356" s="14">
        <v>45757</v>
      </c>
      <c r="N1356" s="83">
        <v>15</v>
      </c>
      <c r="O1356" s="15"/>
      <c r="P1356" s="83" t="str">
        <f t="shared" si="176"/>
        <v/>
      </c>
      <c r="Q1356" s="114">
        <v>2025</v>
      </c>
      <c r="R1356" s="39" t="str">
        <f t="shared" si="182"/>
        <v>Não</v>
      </c>
      <c r="S1356" s="116">
        <f t="shared" si="183"/>
        <v>0</v>
      </c>
      <c r="T1356" s="117">
        <f t="shared" si="184"/>
        <v>0</v>
      </c>
      <c r="U1356" s="118"/>
    </row>
    <row r="1357" spans="1:21" s="58" customFormat="1" ht="39" customHeight="1" x14ac:dyDescent="0.35">
      <c r="A1357" s="3" t="s">
        <v>81</v>
      </c>
      <c r="B1357" s="3" t="s">
        <v>83</v>
      </c>
      <c r="C1357" s="20" t="s">
        <v>108</v>
      </c>
      <c r="D1357" s="21" t="s">
        <v>109</v>
      </c>
      <c r="E1357" s="22" t="s">
        <v>793</v>
      </c>
      <c r="F1357" s="2" t="str">
        <f t="shared" si="180"/>
        <v>P31-PPGM-CAM-CONJUNTO-SS-1497/2024</v>
      </c>
      <c r="G1357" s="98" t="s">
        <v>777</v>
      </c>
      <c r="H1357" s="80" t="s">
        <v>778</v>
      </c>
      <c r="I1357" s="23">
        <v>71</v>
      </c>
      <c r="J1357" s="81">
        <f t="shared" si="181"/>
        <v>7.0999999999999994E-2</v>
      </c>
      <c r="K1357" s="82">
        <v>0</v>
      </c>
      <c r="L1357" s="82" t="s">
        <v>804</v>
      </c>
      <c r="M1357" s="14">
        <v>45757</v>
      </c>
      <c r="N1357" s="83">
        <v>15</v>
      </c>
      <c r="O1357" s="27"/>
      <c r="P1357" s="83" t="str">
        <f t="shared" si="176"/>
        <v/>
      </c>
      <c r="Q1357" s="83">
        <v>2025</v>
      </c>
      <c r="R1357" s="39" t="str">
        <f t="shared" si="182"/>
        <v>Não</v>
      </c>
      <c r="S1357" s="84">
        <f t="shared" si="183"/>
        <v>0</v>
      </c>
      <c r="T1357" s="85">
        <f t="shared" si="184"/>
        <v>0</v>
      </c>
      <c r="U1357" s="86"/>
    </row>
    <row r="1358" spans="1:21" s="58" customFormat="1" ht="39" customHeight="1" x14ac:dyDescent="0.35">
      <c r="A1358" s="120" t="s">
        <v>81</v>
      </c>
      <c r="B1358" s="155" t="s">
        <v>83</v>
      </c>
      <c r="C1358" s="121">
        <v>2028716881</v>
      </c>
      <c r="D1358" s="178" t="s">
        <v>177</v>
      </c>
      <c r="E1358" s="179" t="s">
        <v>178</v>
      </c>
      <c r="F1358" s="87" t="str">
        <f t="shared" si="180"/>
        <v>P31-PPGM-CAM-2028716881-SS-158/2025</v>
      </c>
      <c r="G1358" s="97" t="s">
        <v>777</v>
      </c>
      <c r="H1358" s="89" t="s">
        <v>778</v>
      </c>
      <c r="I1358" s="123">
        <f>432.1+120.4</f>
        <v>552.5</v>
      </c>
      <c r="J1358" s="90">
        <f t="shared" si="181"/>
        <v>0.55249999999999999</v>
      </c>
      <c r="K1358" s="91">
        <v>0</v>
      </c>
      <c r="L1358" s="113" t="s">
        <v>804</v>
      </c>
      <c r="M1358" s="190">
        <v>45757</v>
      </c>
      <c r="N1358" s="114">
        <v>15</v>
      </c>
      <c r="O1358" s="245"/>
      <c r="P1358" s="92" t="str">
        <f t="shared" si="176"/>
        <v/>
      </c>
      <c r="Q1358" s="92">
        <v>2025</v>
      </c>
      <c r="R1358" s="93" t="str">
        <f t="shared" si="182"/>
        <v>Não</v>
      </c>
      <c r="S1358" s="94">
        <f t="shared" si="183"/>
        <v>0</v>
      </c>
      <c r="T1358" s="95">
        <f t="shared" si="184"/>
        <v>0</v>
      </c>
      <c r="U1358" s="96"/>
    </row>
    <row r="1359" spans="1:21" s="58" customFormat="1" ht="39" customHeight="1" x14ac:dyDescent="0.35">
      <c r="A1359" s="3" t="s">
        <v>81</v>
      </c>
      <c r="B1359" s="3" t="s">
        <v>83</v>
      </c>
      <c r="C1359" s="20">
        <v>2028941219</v>
      </c>
      <c r="D1359" s="21" t="s">
        <v>187</v>
      </c>
      <c r="E1359" s="22" t="s">
        <v>188</v>
      </c>
      <c r="F1359" s="2" t="str">
        <f t="shared" si="180"/>
        <v>P31-PPGM-CAM-2028941219-SS-1579/2024</v>
      </c>
      <c r="G1359" s="98" t="s">
        <v>777</v>
      </c>
      <c r="H1359" s="80" t="s">
        <v>778</v>
      </c>
      <c r="I1359" s="23">
        <v>15</v>
      </c>
      <c r="J1359" s="81">
        <f t="shared" si="181"/>
        <v>1.4999999999999999E-2</v>
      </c>
      <c r="K1359" s="82">
        <v>0</v>
      </c>
      <c r="L1359" s="82" t="s">
        <v>804</v>
      </c>
      <c r="M1359" s="14">
        <v>45757</v>
      </c>
      <c r="N1359" s="83">
        <v>15</v>
      </c>
      <c r="O1359" s="15">
        <v>45743</v>
      </c>
      <c r="P1359" s="83">
        <f t="shared" si="176"/>
        <v>13</v>
      </c>
      <c r="Q1359" s="83">
        <v>2025</v>
      </c>
      <c r="R1359" s="39" t="str">
        <f t="shared" si="182"/>
        <v>Sim</v>
      </c>
      <c r="S1359" s="84">
        <f t="shared" si="183"/>
        <v>1.4999999999999999E-2</v>
      </c>
      <c r="T1359" s="85">
        <f t="shared" si="184"/>
        <v>0</v>
      </c>
      <c r="U1359" s="86"/>
    </row>
    <row r="1360" spans="1:21" s="58" customFormat="1" ht="39" customHeight="1" x14ac:dyDescent="0.35">
      <c r="A1360" s="3" t="s">
        <v>81</v>
      </c>
      <c r="B1360" s="173" t="s">
        <v>83</v>
      </c>
      <c r="C1360" s="20">
        <v>2028941216</v>
      </c>
      <c r="D1360" s="21" t="s">
        <v>199</v>
      </c>
      <c r="E1360" s="22" t="s">
        <v>200</v>
      </c>
      <c r="F1360" s="87" t="str">
        <f t="shared" si="180"/>
        <v>P31-PPGM-CAM-2028941216-SS-1582/2024</v>
      </c>
      <c r="G1360" s="100" t="s">
        <v>777</v>
      </c>
      <c r="H1360" s="101" t="s">
        <v>778</v>
      </c>
      <c r="I1360" s="23">
        <v>21.8</v>
      </c>
      <c r="J1360" s="90">
        <f t="shared" si="181"/>
        <v>2.18E-2</v>
      </c>
      <c r="K1360" s="103">
        <v>0</v>
      </c>
      <c r="L1360" s="82" t="s">
        <v>804</v>
      </c>
      <c r="M1360" s="14">
        <v>45757</v>
      </c>
      <c r="N1360" s="83">
        <v>15</v>
      </c>
      <c r="O1360" s="15"/>
      <c r="P1360" s="104" t="str">
        <f t="shared" si="176"/>
        <v/>
      </c>
      <c r="Q1360" s="104">
        <v>2025</v>
      </c>
      <c r="R1360" s="105" t="str">
        <f t="shared" si="182"/>
        <v>Não</v>
      </c>
      <c r="S1360" s="94">
        <f t="shared" si="183"/>
        <v>0</v>
      </c>
      <c r="T1360" s="95">
        <f t="shared" si="184"/>
        <v>0</v>
      </c>
      <c r="U1360" s="96"/>
    </row>
    <row r="1361" spans="1:21" s="58" customFormat="1" ht="39" customHeight="1" x14ac:dyDescent="0.35">
      <c r="A1361" s="3" t="s">
        <v>81</v>
      </c>
      <c r="B1361" s="3" t="s">
        <v>83</v>
      </c>
      <c r="C1361" s="20">
        <v>2028941216</v>
      </c>
      <c r="D1361" s="21" t="s">
        <v>199</v>
      </c>
      <c r="E1361" s="22" t="s">
        <v>202</v>
      </c>
      <c r="F1361" s="2" t="str">
        <f t="shared" si="180"/>
        <v>P31-PPGM-CAM-2028941216-SS-1582/2024</v>
      </c>
      <c r="G1361" s="98" t="s">
        <v>777</v>
      </c>
      <c r="H1361" s="80" t="s">
        <v>778</v>
      </c>
      <c r="I1361" s="23">
        <v>104.658</v>
      </c>
      <c r="J1361" s="81">
        <f t="shared" si="181"/>
        <v>0.104658</v>
      </c>
      <c r="K1361" s="82">
        <v>0</v>
      </c>
      <c r="L1361" s="82" t="s">
        <v>804</v>
      </c>
      <c r="M1361" s="14">
        <v>45757</v>
      </c>
      <c r="N1361" s="83">
        <v>15</v>
      </c>
      <c r="O1361" s="15"/>
      <c r="P1361" s="83" t="str">
        <f t="shared" si="176"/>
        <v/>
      </c>
      <c r="Q1361" s="83">
        <v>2025</v>
      </c>
      <c r="R1361" s="39" t="str">
        <f t="shared" si="182"/>
        <v>Não</v>
      </c>
      <c r="S1361" s="84">
        <f t="shared" si="183"/>
        <v>0</v>
      </c>
      <c r="T1361" s="85">
        <f t="shared" si="184"/>
        <v>0</v>
      </c>
      <c r="U1361" s="86"/>
    </row>
    <row r="1362" spans="1:21" s="58" customFormat="1" ht="39" customHeight="1" x14ac:dyDescent="0.35">
      <c r="A1362" s="3" t="s">
        <v>81</v>
      </c>
      <c r="B1362" s="173" t="s">
        <v>83</v>
      </c>
      <c r="C1362" s="20">
        <v>2029317515</v>
      </c>
      <c r="D1362" s="21" t="s">
        <v>263</v>
      </c>
      <c r="E1362" s="22" t="s">
        <v>264</v>
      </c>
      <c r="F1362" s="87" t="str">
        <f t="shared" si="180"/>
        <v>P31-PPGM-CAM-2029317515-SS-1387/2024</v>
      </c>
      <c r="G1362" s="100" t="s">
        <v>777</v>
      </c>
      <c r="H1362" s="101" t="s">
        <v>778</v>
      </c>
      <c r="I1362" s="23">
        <v>1130</v>
      </c>
      <c r="J1362" s="90">
        <f t="shared" si="181"/>
        <v>1.1299999999999999</v>
      </c>
      <c r="K1362" s="103">
        <v>0</v>
      </c>
      <c r="L1362" s="82" t="s">
        <v>804</v>
      </c>
      <c r="M1362" s="14">
        <v>45757</v>
      </c>
      <c r="N1362" s="83">
        <v>15</v>
      </c>
      <c r="O1362" s="15"/>
      <c r="P1362" s="104" t="str">
        <f t="shared" si="176"/>
        <v/>
      </c>
      <c r="Q1362" s="104">
        <v>2025</v>
      </c>
      <c r="R1362" s="105" t="str">
        <f t="shared" si="182"/>
        <v>Não</v>
      </c>
      <c r="S1362" s="94">
        <f t="shared" si="183"/>
        <v>0</v>
      </c>
      <c r="T1362" s="95">
        <f t="shared" si="184"/>
        <v>0</v>
      </c>
      <c r="U1362" s="96"/>
    </row>
    <row r="1363" spans="1:21" s="58" customFormat="1" ht="39" customHeight="1" x14ac:dyDescent="0.35">
      <c r="A1363" s="3" t="s">
        <v>81</v>
      </c>
      <c r="B1363" s="3" t="s">
        <v>83</v>
      </c>
      <c r="C1363" s="20">
        <v>2029317515</v>
      </c>
      <c r="D1363" s="21" t="s">
        <v>263</v>
      </c>
      <c r="E1363" s="22" t="s">
        <v>267</v>
      </c>
      <c r="F1363" s="2" t="str">
        <f t="shared" si="180"/>
        <v>P31-PPGM-CAM-2029317515-SS-1387/2024</v>
      </c>
      <c r="G1363" s="98" t="s">
        <v>777</v>
      </c>
      <c r="H1363" s="80" t="s">
        <v>778</v>
      </c>
      <c r="I1363" s="23">
        <v>1130</v>
      </c>
      <c r="J1363" s="81">
        <f t="shared" si="181"/>
        <v>1.1299999999999999</v>
      </c>
      <c r="K1363" s="82">
        <v>0</v>
      </c>
      <c r="L1363" s="82" t="s">
        <v>804</v>
      </c>
      <c r="M1363" s="14">
        <v>45757</v>
      </c>
      <c r="N1363" s="83">
        <v>15</v>
      </c>
      <c r="O1363" s="27"/>
      <c r="P1363" s="83" t="str">
        <f t="shared" si="176"/>
        <v/>
      </c>
      <c r="Q1363" s="83">
        <v>2025</v>
      </c>
      <c r="R1363" s="39" t="str">
        <f t="shared" si="182"/>
        <v>Não</v>
      </c>
      <c r="S1363" s="84">
        <f t="shared" si="183"/>
        <v>0</v>
      </c>
      <c r="T1363" s="85">
        <f t="shared" si="184"/>
        <v>0</v>
      </c>
      <c r="U1363" s="86"/>
    </row>
    <row r="1364" spans="1:21" s="58" customFormat="1" ht="39" customHeight="1" x14ac:dyDescent="0.35">
      <c r="A1364" s="3" t="s">
        <v>281</v>
      </c>
      <c r="B1364" s="3" t="s">
        <v>83</v>
      </c>
      <c r="C1364" s="20">
        <v>2029277489</v>
      </c>
      <c r="D1364" s="39" t="s">
        <v>302</v>
      </c>
      <c r="E1364" s="22" t="s">
        <v>303</v>
      </c>
      <c r="F1364" s="2" t="str">
        <f t="shared" si="180"/>
        <v>P54-PPGM-CAM-2029277489-SS-1382/2024</v>
      </c>
      <c r="G1364" s="98" t="s">
        <v>777</v>
      </c>
      <c r="H1364" s="80" t="s">
        <v>778</v>
      </c>
      <c r="I1364" s="246">
        <v>1672.768</v>
      </c>
      <c r="J1364" s="81">
        <f t="shared" si="181"/>
        <v>1.672768</v>
      </c>
      <c r="K1364" s="103">
        <v>0</v>
      </c>
      <c r="L1364" s="82" t="s">
        <v>804</v>
      </c>
      <c r="M1364" s="14">
        <v>45757</v>
      </c>
      <c r="N1364" s="83">
        <v>15</v>
      </c>
      <c r="O1364" s="27"/>
      <c r="P1364" s="104" t="str">
        <f t="shared" si="176"/>
        <v/>
      </c>
      <c r="Q1364" s="104">
        <v>2025</v>
      </c>
      <c r="R1364" s="105" t="str">
        <f t="shared" si="182"/>
        <v>Não</v>
      </c>
      <c r="S1364" s="84">
        <f t="shared" si="183"/>
        <v>0</v>
      </c>
      <c r="T1364" s="85">
        <f t="shared" si="184"/>
        <v>0</v>
      </c>
      <c r="U1364" s="86"/>
    </row>
    <row r="1365" spans="1:21" s="58" customFormat="1" ht="39" customHeight="1" x14ac:dyDescent="0.35">
      <c r="A1365" s="3" t="s">
        <v>281</v>
      </c>
      <c r="B1365" s="3" t="s">
        <v>83</v>
      </c>
      <c r="C1365" s="20">
        <v>2029277489</v>
      </c>
      <c r="D1365" s="39" t="s">
        <v>302</v>
      </c>
      <c r="E1365" s="22" t="s">
        <v>308</v>
      </c>
      <c r="F1365" s="2" t="str">
        <f t="shared" si="180"/>
        <v>P54-PPGM-CAM-2029277489-SS-1382/2024</v>
      </c>
      <c r="G1365" s="98" t="s">
        <v>777</v>
      </c>
      <c r="H1365" s="80" t="s">
        <v>778</v>
      </c>
      <c r="I1365" s="23">
        <v>510.81</v>
      </c>
      <c r="J1365" s="81">
        <f t="shared" si="181"/>
        <v>0.51080999999999999</v>
      </c>
      <c r="K1365" s="103">
        <v>0</v>
      </c>
      <c r="L1365" s="82" t="s">
        <v>804</v>
      </c>
      <c r="M1365" s="14">
        <v>45757</v>
      </c>
      <c r="N1365" s="83">
        <v>15</v>
      </c>
      <c r="O1365" s="27"/>
      <c r="P1365" s="104" t="str">
        <f t="shared" si="176"/>
        <v/>
      </c>
      <c r="Q1365" s="104">
        <v>2025</v>
      </c>
      <c r="R1365" s="105" t="str">
        <f t="shared" si="182"/>
        <v>Não</v>
      </c>
      <c r="S1365" s="84">
        <f t="shared" si="183"/>
        <v>0</v>
      </c>
      <c r="T1365" s="85">
        <f t="shared" si="184"/>
        <v>0</v>
      </c>
      <c r="U1365" s="86"/>
    </row>
    <row r="1366" spans="1:21" s="58" customFormat="1" ht="39" customHeight="1" x14ac:dyDescent="0.35">
      <c r="A1366" s="120" t="s">
        <v>281</v>
      </c>
      <c r="B1366" s="155" t="s">
        <v>83</v>
      </c>
      <c r="C1366" s="121">
        <v>2029277486</v>
      </c>
      <c r="D1366" s="115" t="s">
        <v>309</v>
      </c>
      <c r="E1366" s="179" t="s">
        <v>310</v>
      </c>
      <c r="F1366" s="87" t="str">
        <f t="shared" si="180"/>
        <v>P54-PPGM-CAM-2029277486-SS-1646/2024</v>
      </c>
      <c r="G1366" s="97" t="s">
        <v>777</v>
      </c>
      <c r="H1366" s="89" t="s">
        <v>778</v>
      </c>
      <c r="I1366" s="123">
        <v>760</v>
      </c>
      <c r="J1366" s="90">
        <f t="shared" si="181"/>
        <v>0.76</v>
      </c>
      <c r="K1366" s="103">
        <v>0</v>
      </c>
      <c r="L1366" s="82" t="s">
        <v>804</v>
      </c>
      <c r="M1366" s="14">
        <v>45757</v>
      </c>
      <c r="N1366" s="83">
        <v>15</v>
      </c>
      <c r="O1366" s="27"/>
      <c r="P1366" s="104" t="str">
        <f t="shared" si="176"/>
        <v/>
      </c>
      <c r="Q1366" s="104">
        <v>2025</v>
      </c>
      <c r="R1366" s="105" t="str">
        <f t="shared" si="182"/>
        <v>Não</v>
      </c>
      <c r="S1366" s="94">
        <f t="shared" si="183"/>
        <v>0</v>
      </c>
      <c r="T1366" s="95">
        <f t="shared" si="184"/>
        <v>0</v>
      </c>
      <c r="U1366" s="96"/>
    </row>
    <row r="1367" spans="1:21" s="58" customFormat="1" ht="39" customHeight="1" x14ac:dyDescent="0.35">
      <c r="A1367" s="3" t="s">
        <v>281</v>
      </c>
      <c r="B1367" s="3" t="s">
        <v>83</v>
      </c>
      <c r="C1367" s="20">
        <v>2029277327</v>
      </c>
      <c r="D1367" s="39" t="s">
        <v>314</v>
      </c>
      <c r="E1367" s="22" t="s">
        <v>315</v>
      </c>
      <c r="F1367" s="2" t="str">
        <f t="shared" si="180"/>
        <v>P54-PPGM-CAM-2029277327-SS-1649/2024</v>
      </c>
      <c r="G1367" s="98" t="s">
        <v>777</v>
      </c>
      <c r="H1367" s="80" t="s">
        <v>778</v>
      </c>
      <c r="I1367" s="23">
        <v>1209</v>
      </c>
      <c r="J1367" s="81">
        <f t="shared" si="181"/>
        <v>1.2090000000000001</v>
      </c>
      <c r="K1367" s="82">
        <v>0</v>
      </c>
      <c r="L1367" s="82" t="s">
        <v>804</v>
      </c>
      <c r="M1367" s="14">
        <v>45757</v>
      </c>
      <c r="N1367" s="83">
        <v>15</v>
      </c>
      <c r="O1367" s="15"/>
      <c r="P1367" s="83" t="str">
        <f t="shared" si="176"/>
        <v/>
      </c>
      <c r="Q1367" s="83">
        <v>2025</v>
      </c>
      <c r="R1367" s="39" t="str">
        <f t="shared" si="182"/>
        <v>Não</v>
      </c>
      <c r="S1367" s="84">
        <f t="shared" si="183"/>
        <v>0</v>
      </c>
      <c r="T1367" s="85">
        <f t="shared" si="184"/>
        <v>0</v>
      </c>
      <c r="U1367" s="86"/>
    </row>
    <row r="1368" spans="1:21" s="58" customFormat="1" ht="39" customHeight="1" x14ac:dyDescent="0.35">
      <c r="A1368" s="3" t="s">
        <v>281</v>
      </c>
      <c r="B1368" s="173" t="s">
        <v>83</v>
      </c>
      <c r="C1368" s="20">
        <v>2029269573</v>
      </c>
      <c r="D1368" s="22" t="s">
        <v>364</v>
      </c>
      <c r="E1368" s="43" t="s">
        <v>365</v>
      </c>
      <c r="F1368" s="87" t="str">
        <f t="shared" si="180"/>
        <v>P54-PPGM-CAM-2029269573-SS-1466/2024</v>
      </c>
      <c r="G1368" s="100" t="s">
        <v>777</v>
      </c>
      <c r="H1368" s="101" t="s">
        <v>778</v>
      </c>
      <c r="I1368" s="23">
        <v>6519.1910000000007</v>
      </c>
      <c r="J1368" s="90">
        <f t="shared" si="181"/>
        <v>6.5191910000000011</v>
      </c>
      <c r="K1368" s="103">
        <v>0</v>
      </c>
      <c r="L1368" s="82" t="s">
        <v>804</v>
      </c>
      <c r="M1368" s="14">
        <v>45757</v>
      </c>
      <c r="N1368" s="83">
        <v>15</v>
      </c>
      <c r="O1368" s="15"/>
      <c r="P1368" s="104" t="str">
        <f t="shared" si="176"/>
        <v/>
      </c>
      <c r="Q1368" s="104">
        <v>2025</v>
      </c>
      <c r="R1368" s="105" t="str">
        <f t="shared" si="182"/>
        <v>Não</v>
      </c>
      <c r="S1368" s="94">
        <f t="shared" si="183"/>
        <v>0</v>
      </c>
      <c r="T1368" s="95">
        <f t="shared" si="184"/>
        <v>0</v>
      </c>
      <c r="U1368" s="96"/>
    </row>
    <row r="1369" spans="1:21" s="58" customFormat="1" ht="39" customHeight="1" x14ac:dyDescent="0.35">
      <c r="A1369" s="3" t="s">
        <v>281</v>
      </c>
      <c r="B1369" s="3" t="s">
        <v>83</v>
      </c>
      <c r="C1369" s="20">
        <v>2029269546</v>
      </c>
      <c r="D1369" s="22" t="s">
        <v>415</v>
      </c>
      <c r="E1369" s="43" t="s">
        <v>416</v>
      </c>
      <c r="F1369" s="2" t="str">
        <f t="shared" si="180"/>
        <v>P54-PPGM-CAM-2029269546-SS-1378/2024</v>
      </c>
      <c r="G1369" s="98" t="s">
        <v>777</v>
      </c>
      <c r="H1369" s="80" t="s">
        <v>778</v>
      </c>
      <c r="I1369" s="23">
        <v>821.45500000000004</v>
      </c>
      <c r="J1369" s="81">
        <f t="shared" si="181"/>
        <v>0.82145500000000005</v>
      </c>
      <c r="K1369" s="82">
        <v>0</v>
      </c>
      <c r="L1369" s="82" t="s">
        <v>804</v>
      </c>
      <c r="M1369" s="14">
        <v>45757</v>
      </c>
      <c r="N1369" s="83">
        <v>15</v>
      </c>
      <c r="O1369" s="15"/>
      <c r="P1369" s="83" t="str">
        <f t="shared" si="176"/>
        <v/>
      </c>
      <c r="Q1369" s="83">
        <v>2025</v>
      </c>
      <c r="R1369" s="39" t="str">
        <f t="shared" si="182"/>
        <v>Não</v>
      </c>
      <c r="S1369" s="84">
        <f t="shared" si="183"/>
        <v>0</v>
      </c>
      <c r="T1369" s="85">
        <f t="shared" si="184"/>
        <v>0</v>
      </c>
      <c r="U1369" s="86"/>
    </row>
    <row r="1370" spans="1:21" s="58" customFormat="1" ht="39" customHeight="1" x14ac:dyDescent="0.35">
      <c r="A1370" s="3" t="s">
        <v>281</v>
      </c>
      <c r="B1370" s="173" t="s">
        <v>83</v>
      </c>
      <c r="C1370" s="20">
        <v>2029277335</v>
      </c>
      <c r="D1370" s="21" t="s">
        <v>423</v>
      </c>
      <c r="E1370" s="43" t="s">
        <v>424</v>
      </c>
      <c r="F1370" s="87" t="str">
        <f t="shared" si="180"/>
        <v>P54-PPGM-CAM-2029277335-SS-1352/2024</v>
      </c>
      <c r="G1370" s="100" t="s">
        <v>777</v>
      </c>
      <c r="H1370" s="101" t="s">
        <v>778</v>
      </c>
      <c r="I1370" s="23">
        <v>1181.97</v>
      </c>
      <c r="J1370" s="90">
        <f t="shared" si="181"/>
        <v>1.18197</v>
      </c>
      <c r="K1370" s="103">
        <v>0</v>
      </c>
      <c r="L1370" s="82" t="s">
        <v>804</v>
      </c>
      <c r="M1370" s="14">
        <v>45757</v>
      </c>
      <c r="N1370" s="83">
        <v>15</v>
      </c>
      <c r="O1370" s="15"/>
      <c r="P1370" s="104" t="str">
        <f t="shared" ref="P1370:P1433" si="185">IF(O1370="","",WEEKNUM(O1370,21))</f>
        <v/>
      </c>
      <c r="Q1370" s="104">
        <v>2025</v>
      </c>
      <c r="R1370" s="105" t="str">
        <f t="shared" si="182"/>
        <v>Não</v>
      </c>
      <c r="S1370" s="94">
        <f t="shared" si="183"/>
        <v>0</v>
      </c>
      <c r="T1370" s="95">
        <f t="shared" si="184"/>
        <v>0</v>
      </c>
      <c r="U1370" s="96"/>
    </row>
    <row r="1371" spans="1:21" s="58" customFormat="1" ht="39" customHeight="1" x14ac:dyDescent="0.35">
      <c r="A1371" s="3" t="s">
        <v>281</v>
      </c>
      <c r="B1371" s="3" t="s">
        <v>83</v>
      </c>
      <c r="C1371" s="20">
        <v>2029267541</v>
      </c>
      <c r="D1371" s="21" t="s">
        <v>441</v>
      </c>
      <c r="E1371" s="43" t="s">
        <v>442</v>
      </c>
      <c r="F1371" s="2" t="str">
        <f t="shared" si="180"/>
        <v>P54-PPGM-CAM-2029267541-SS-1576/2024</v>
      </c>
      <c r="G1371" s="98" t="s">
        <v>777</v>
      </c>
      <c r="H1371" s="80" t="s">
        <v>778</v>
      </c>
      <c r="I1371" s="23">
        <v>289.90000000000003</v>
      </c>
      <c r="J1371" s="81">
        <f t="shared" si="181"/>
        <v>0.28990000000000005</v>
      </c>
      <c r="K1371" s="82">
        <v>0</v>
      </c>
      <c r="L1371" s="82" t="s">
        <v>804</v>
      </c>
      <c r="M1371" s="14">
        <v>45757</v>
      </c>
      <c r="N1371" s="83">
        <v>15</v>
      </c>
      <c r="O1371" s="27">
        <v>45754</v>
      </c>
      <c r="P1371" s="83">
        <f t="shared" si="185"/>
        <v>15</v>
      </c>
      <c r="Q1371" s="83">
        <v>2025</v>
      </c>
      <c r="R1371" s="39" t="str">
        <f t="shared" si="182"/>
        <v>Sim</v>
      </c>
      <c r="S1371" s="84">
        <f t="shared" si="183"/>
        <v>0.28990000000000005</v>
      </c>
      <c r="T1371" s="85">
        <f t="shared" si="184"/>
        <v>0</v>
      </c>
      <c r="U1371" s="86"/>
    </row>
    <row r="1372" spans="1:21" s="58" customFormat="1" ht="39" customHeight="1" x14ac:dyDescent="0.35">
      <c r="A1372" s="3" t="s">
        <v>281</v>
      </c>
      <c r="B1372" s="3" t="s">
        <v>83</v>
      </c>
      <c r="C1372" s="20">
        <v>2029258079</v>
      </c>
      <c r="D1372" s="39" t="s">
        <v>491</v>
      </c>
      <c r="E1372" s="22" t="s">
        <v>492</v>
      </c>
      <c r="F1372" s="2" t="str">
        <f t="shared" si="180"/>
        <v>P54-PPGM-CAM-2029258079-SS-342/2025</v>
      </c>
      <c r="G1372" s="98" t="s">
        <v>777</v>
      </c>
      <c r="H1372" s="80" t="s">
        <v>778</v>
      </c>
      <c r="I1372" s="23">
        <v>189.24</v>
      </c>
      <c r="J1372" s="81">
        <f t="shared" si="181"/>
        <v>0.18924000000000002</v>
      </c>
      <c r="K1372" s="82">
        <v>0</v>
      </c>
      <c r="L1372" s="82" t="s">
        <v>804</v>
      </c>
      <c r="M1372" s="14">
        <v>45757</v>
      </c>
      <c r="N1372" s="83">
        <v>15</v>
      </c>
      <c r="O1372" s="27">
        <v>45754</v>
      </c>
      <c r="P1372" s="83">
        <f t="shared" si="185"/>
        <v>15</v>
      </c>
      <c r="Q1372" s="83">
        <v>2025</v>
      </c>
      <c r="R1372" s="39" t="str">
        <f t="shared" si="182"/>
        <v>Sim</v>
      </c>
      <c r="S1372" s="84">
        <f t="shared" si="183"/>
        <v>0.18924000000000002</v>
      </c>
      <c r="T1372" s="85">
        <f t="shared" si="184"/>
        <v>0</v>
      </c>
      <c r="U1372" s="86"/>
    </row>
    <row r="1373" spans="1:21" s="58" customFormat="1" ht="39" customHeight="1" x14ac:dyDescent="0.35">
      <c r="A1373" s="3" t="s">
        <v>557</v>
      </c>
      <c r="B1373" s="3" t="s">
        <v>83</v>
      </c>
      <c r="C1373" s="20">
        <v>2023206789</v>
      </c>
      <c r="D1373" s="46" t="s">
        <v>558</v>
      </c>
      <c r="E1373" s="22" t="s">
        <v>559</v>
      </c>
      <c r="F1373" s="2" t="str">
        <f t="shared" si="180"/>
        <v>P62-PPGM-CAM-2023206789-SS-945/2024</v>
      </c>
      <c r="G1373" s="98" t="s">
        <v>777</v>
      </c>
      <c r="H1373" s="80" t="s">
        <v>778</v>
      </c>
      <c r="I1373" s="23">
        <v>44.32</v>
      </c>
      <c r="J1373" s="81">
        <f t="shared" si="181"/>
        <v>4.4319999999999998E-2</v>
      </c>
      <c r="K1373" s="82">
        <v>0</v>
      </c>
      <c r="L1373" s="82" t="s">
        <v>804</v>
      </c>
      <c r="M1373" s="14">
        <v>45757</v>
      </c>
      <c r="N1373" s="83">
        <v>15</v>
      </c>
      <c r="O1373" s="27"/>
      <c r="P1373" s="83" t="str">
        <f t="shared" si="185"/>
        <v/>
      </c>
      <c r="Q1373" s="83">
        <v>2025</v>
      </c>
      <c r="R1373" s="39" t="str">
        <f t="shared" si="182"/>
        <v>Não</v>
      </c>
      <c r="S1373" s="84">
        <f t="shared" si="183"/>
        <v>0</v>
      </c>
      <c r="T1373" s="85">
        <f t="shared" si="184"/>
        <v>0</v>
      </c>
      <c r="U1373" s="86"/>
    </row>
    <row r="1374" spans="1:21" s="58" customFormat="1" ht="39" customHeight="1" x14ac:dyDescent="0.35">
      <c r="A1374" s="120" t="s">
        <v>557</v>
      </c>
      <c r="B1374" s="155" t="s">
        <v>83</v>
      </c>
      <c r="C1374" s="121">
        <v>2023206789</v>
      </c>
      <c r="D1374" s="247" t="s">
        <v>566</v>
      </c>
      <c r="E1374" s="179" t="s">
        <v>567</v>
      </c>
      <c r="F1374" s="87" t="str">
        <f t="shared" si="180"/>
        <v>P62-PPGM-CAM-2023206789-SS-960/2024</v>
      </c>
      <c r="G1374" s="97" t="s">
        <v>777</v>
      </c>
      <c r="H1374" s="89" t="s">
        <v>778</v>
      </c>
      <c r="I1374" s="123">
        <v>44.32</v>
      </c>
      <c r="J1374" s="90">
        <f t="shared" si="181"/>
        <v>4.4319999999999998E-2</v>
      </c>
      <c r="K1374" s="91">
        <v>0</v>
      </c>
      <c r="L1374" s="113" t="s">
        <v>804</v>
      </c>
      <c r="M1374" s="190">
        <v>45757</v>
      </c>
      <c r="N1374" s="114">
        <v>15</v>
      </c>
      <c r="O1374" s="245"/>
      <c r="P1374" s="92" t="str">
        <f t="shared" si="185"/>
        <v/>
      </c>
      <c r="Q1374" s="92">
        <v>2025</v>
      </c>
      <c r="R1374" s="93" t="str">
        <f t="shared" si="182"/>
        <v>Não</v>
      </c>
      <c r="S1374" s="94">
        <f t="shared" si="183"/>
        <v>0</v>
      </c>
      <c r="T1374" s="95">
        <f t="shared" si="184"/>
        <v>0</v>
      </c>
      <c r="U1374" s="96"/>
    </row>
    <row r="1375" spans="1:21" s="58" customFormat="1" ht="39" customHeight="1" x14ac:dyDescent="0.35">
      <c r="A1375" s="3" t="s">
        <v>557</v>
      </c>
      <c r="B1375" s="3" t="s">
        <v>83</v>
      </c>
      <c r="C1375" s="20">
        <v>2023206858</v>
      </c>
      <c r="D1375" s="49" t="s">
        <v>570</v>
      </c>
      <c r="E1375" s="22" t="s">
        <v>571</v>
      </c>
      <c r="F1375" s="2" t="str">
        <f t="shared" si="180"/>
        <v>P62-PPGM-CAM-2023206858-SS-108/2025</v>
      </c>
      <c r="G1375" s="98" t="s">
        <v>777</v>
      </c>
      <c r="H1375" s="80" t="s">
        <v>778</v>
      </c>
      <c r="I1375" s="23">
        <v>6.8</v>
      </c>
      <c r="J1375" s="81">
        <f t="shared" si="181"/>
        <v>6.7999999999999996E-3</v>
      </c>
      <c r="K1375" s="82">
        <v>0</v>
      </c>
      <c r="L1375" s="82" t="s">
        <v>804</v>
      </c>
      <c r="M1375" s="14">
        <v>45757</v>
      </c>
      <c r="N1375" s="83">
        <v>15</v>
      </c>
      <c r="O1375" s="15"/>
      <c r="P1375" s="83" t="str">
        <f t="shared" si="185"/>
        <v/>
      </c>
      <c r="Q1375" s="83">
        <v>2025</v>
      </c>
      <c r="R1375" s="39" t="str">
        <f t="shared" si="182"/>
        <v>Não</v>
      </c>
      <c r="S1375" s="84">
        <f t="shared" si="183"/>
        <v>0</v>
      </c>
      <c r="T1375" s="85">
        <f t="shared" si="184"/>
        <v>0</v>
      </c>
      <c r="U1375" s="86"/>
    </row>
    <row r="1376" spans="1:21" s="58" customFormat="1" ht="39" customHeight="1" x14ac:dyDescent="0.35">
      <c r="A1376" s="3" t="s">
        <v>557</v>
      </c>
      <c r="B1376" s="173" t="s">
        <v>83</v>
      </c>
      <c r="C1376" s="20">
        <v>2019009694</v>
      </c>
      <c r="D1376" s="49" t="s">
        <v>574</v>
      </c>
      <c r="E1376" s="22" t="s">
        <v>575</v>
      </c>
      <c r="F1376" s="87" t="str">
        <f t="shared" si="180"/>
        <v>P62-PPGM-CAM-2019009694-SS-117/2025</v>
      </c>
      <c r="G1376" s="100" t="s">
        <v>777</v>
      </c>
      <c r="H1376" s="101" t="s">
        <v>778</v>
      </c>
      <c r="I1376" s="23">
        <v>23.26</v>
      </c>
      <c r="J1376" s="90">
        <f t="shared" si="181"/>
        <v>2.3260000000000003E-2</v>
      </c>
      <c r="K1376" s="103">
        <v>0</v>
      </c>
      <c r="L1376" s="82" t="s">
        <v>804</v>
      </c>
      <c r="M1376" s="14">
        <v>45757</v>
      </c>
      <c r="N1376" s="83">
        <v>15</v>
      </c>
      <c r="O1376" s="15"/>
      <c r="P1376" s="104" t="str">
        <f t="shared" si="185"/>
        <v/>
      </c>
      <c r="Q1376" s="104">
        <v>2025</v>
      </c>
      <c r="R1376" s="105" t="str">
        <f t="shared" si="182"/>
        <v>Não</v>
      </c>
      <c r="S1376" s="94">
        <f t="shared" si="183"/>
        <v>0</v>
      </c>
      <c r="T1376" s="95">
        <f t="shared" si="184"/>
        <v>0</v>
      </c>
      <c r="U1376" s="96"/>
    </row>
    <row r="1377" spans="1:21" s="58" customFormat="1" ht="39" customHeight="1" x14ac:dyDescent="0.35">
      <c r="A1377" s="3" t="s">
        <v>557</v>
      </c>
      <c r="B1377" s="3" t="s">
        <v>83</v>
      </c>
      <c r="C1377" s="20">
        <v>2026162344</v>
      </c>
      <c r="D1377" s="49" t="s">
        <v>579</v>
      </c>
      <c r="E1377" s="22" t="s">
        <v>580</v>
      </c>
      <c r="F1377" s="2" t="str">
        <f t="shared" si="180"/>
        <v>P62-PPGM-CAM-2026162344-SS-141/2025</v>
      </c>
      <c r="G1377" s="98" t="s">
        <v>777</v>
      </c>
      <c r="H1377" s="80" t="s">
        <v>778</v>
      </c>
      <c r="I1377" s="23">
        <v>7.53</v>
      </c>
      <c r="J1377" s="81">
        <f t="shared" si="181"/>
        <v>7.5300000000000002E-3</v>
      </c>
      <c r="K1377" s="82">
        <v>0</v>
      </c>
      <c r="L1377" s="82" t="s">
        <v>804</v>
      </c>
      <c r="M1377" s="14">
        <v>45757</v>
      </c>
      <c r="N1377" s="83">
        <v>15</v>
      </c>
      <c r="O1377" s="15"/>
      <c r="P1377" s="83" t="str">
        <f t="shared" si="185"/>
        <v/>
      </c>
      <c r="Q1377" s="83">
        <v>2025</v>
      </c>
      <c r="R1377" s="39" t="str">
        <f t="shared" si="182"/>
        <v>Não</v>
      </c>
      <c r="S1377" s="84">
        <f t="shared" si="183"/>
        <v>0</v>
      </c>
      <c r="T1377" s="85">
        <f t="shared" si="184"/>
        <v>0</v>
      </c>
      <c r="U1377" s="86"/>
    </row>
    <row r="1378" spans="1:21" s="58" customFormat="1" ht="39" customHeight="1" x14ac:dyDescent="0.35">
      <c r="A1378" s="3" t="s">
        <v>557</v>
      </c>
      <c r="B1378" s="173" t="s">
        <v>83</v>
      </c>
      <c r="C1378" s="20">
        <v>2026162344</v>
      </c>
      <c r="D1378" s="49" t="s">
        <v>579</v>
      </c>
      <c r="E1378" s="22" t="s">
        <v>582</v>
      </c>
      <c r="F1378" s="87" t="str">
        <f t="shared" si="180"/>
        <v>P62-PPGM-CAM-2026162344-SS-141/2025</v>
      </c>
      <c r="G1378" s="100" t="s">
        <v>777</v>
      </c>
      <c r="H1378" s="101" t="s">
        <v>778</v>
      </c>
      <c r="I1378" s="23">
        <v>5.6</v>
      </c>
      <c r="J1378" s="90">
        <f t="shared" si="181"/>
        <v>5.5999999999999999E-3</v>
      </c>
      <c r="K1378" s="103">
        <v>0</v>
      </c>
      <c r="L1378" s="82" t="s">
        <v>804</v>
      </c>
      <c r="M1378" s="14">
        <v>45757</v>
      </c>
      <c r="N1378" s="83">
        <v>15</v>
      </c>
      <c r="O1378" s="15"/>
      <c r="P1378" s="104" t="str">
        <f t="shared" si="185"/>
        <v/>
      </c>
      <c r="Q1378" s="104">
        <v>2025</v>
      </c>
      <c r="R1378" s="105" t="str">
        <f t="shared" si="182"/>
        <v>Não</v>
      </c>
      <c r="S1378" s="94">
        <f t="shared" si="183"/>
        <v>0</v>
      </c>
      <c r="T1378" s="95">
        <f t="shared" si="184"/>
        <v>0</v>
      </c>
      <c r="U1378" s="96"/>
    </row>
    <row r="1379" spans="1:21" s="58" customFormat="1" ht="39" customHeight="1" x14ac:dyDescent="0.35">
      <c r="A1379" s="3" t="s">
        <v>557</v>
      </c>
      <c r="B1379" s="3" t="s">
        <v>83</v>
      </c>
      <c r="C1379" s="20">
        <v>2019633340</v>
      </c>
      <c r="D1379" s="49" t="s">
        <v>586</v>
      </c>
      <c r="E1379" s="22" t="s">
        <v>587</v>
      </c>
      <c r="F1379" s="2" t="str">
        <f t="shared" si="180"/>
        <v>P62-PPGM-CAM-2019633340-SS-144/2025</v>
      </c>
      <c r="G1379" s="98" t="s">
        <v>777</v>
      </c>
      <c r="H1379" s="80" t="s">
        <v>778</v>
      </c>
      <c r="I1379" s="23">
        <v>7.9619999999999997</v>
      </c>
      <c r="J1379" s="81">
        <f t="shared" si="181"/>
        <v>7.9620000000000003E-3</v>
      </c>
      <c r="K1379" s="82">
        <v>0</v>
      </c>
      <c r="L1379" s="82" t="s">
        <v>804</v>
      </c>
      <c r="M1379" s="14">
        <v>45757</v>
      </c>
      <c r="N1379" s="83">
        <v>15</v>
      </c>
      <c r="O1379" s="27">
        <v>45747</v>
      </c>
      <c r="P1379" s="83">
        <f t="shared" si="185"/>
        <v>14</v>
      </c>
      <c r="Q1379" s="83">
        <v>2025</v>
      </c>
      <c r="R1379" s="39" t="str">
        <f t="shared" si="182"/>
        <v>Sim</v>
      </c>
      <c r="S1379" s="84">
        <f t="shared" si="183"/>
        <v>7.9620000000000003E-3</v>
      </c>
      <c r="T1379" s="85">
        <f t="shared" si="184"/>
        <v>0</v>
      </c>
      <c r="U1379" s="86"/>
    </row>
    <row r="1380" spans="1:21" s="58" customFormat="1" ht="39" customHeight="1" x14ac:dyDescent="0.35">
      <c r="A1380" s="3" t="s">
        <v>557</v>
      </c>
      <c r="B1380" s="3" t="s">
        <v>83</v>
      </c>
      <c r="C1380" s="20">
        <v>2023206963</v>
      </c>
      <c r="D1380" s="49" t="s">
        <v>589</v>
      </c>
      <c r="E1380" s="22" t="s">
        <v>590</v>
      </c>
      <c r="F1380" s="2" t="str">
        <f t="shared" si="180"/>
        <v>P62-PPGM-CAM-2023206963-SS-110/2025</v>
      </c>
      <c r="G1380" s="98" t="s">
        <v>777</v>
      </c>
      <c r="H1380" s="80" t="s">
        <v>778</v>
      </c>
      <c r="I1380" s="23">
        <v>1.22</v>
      </c>
      <c r="J1380" s="81">
        <f t="shared" si="181"/>
        <v>1.2199999999999999E-3</v>
      </c>
      <c r="K1380" s="82">
        <v>0</v>
      </c>
      <c r="L1380" s="82" t="s">
        <v>804</v>
      </c>
      <c r="M1380" s="14">
        <v>45757</v>
      </c>
      <c r="N1380" s="83">
        <v>15</v>
      </c>
      <c r="O1380" s="27"/>
      <c r="P1380" s="83" t="str">
        <f t="shared" si="185"/>
        <v/>
      </c>
      <c r="Q1380" s="83">
        <v>2025</v>
      </c>
      <c r="R1380" s="39" t="str">
        <f t="shared" si="182"/>
        <v>Não</v>
      </c>
      <c r="S1380" s="84">
        <f t="shared" si="183"/>
        <v>0</v>
      </c>
      <c r="T1380" s="85">
        <f t="shared" si="184"/>
        <v>0</v>
      </c>
      <c r="U1380" s="86"/>
    </row>
    <row r="1381" spans="1:21" s="58" customFormat="1" ht="39" customHeight="1" x14ac:dyDescent="0.35">
      <c r="A1381" s="120" t="s">
        <v>557</v>
      </c>
      <c r="B1381" s="155" t="s">
        <v>83</v>
      </c>
      <c r="C1381" s="121">
        <v>2028208601</v>
      </c>
      <c r="D1381" s="248" t="s">
        <v>596</v>
      </c>
      <c r="E1381" s="179" t="s">
        <v>597</v>
      </c>
      <c r="F1381" s="87" t="str">
        <f t="shared" si="180"/>
        <v>P62-PPGM-CAM-2028208601-SS-201/2025</v>
      </c>
      <c r="G1381" s="97" t="s">
        <v>777</v>
      </c>
      <c r="H1381" s="89" t="s">
        <v>778</v>
      </c>
      <c r="I1381" s="123">
        <v>6.0810000000000004</v>
      </c>
      <c r="J1381" s="90">
        <f t="shared" si="181"/>
        <v>6.0810000000000005E-3</v>
      </c>
      <c r="K1381" s="91">
        <v>0</v>
      </c>
      <c r="L1381" s="113" t="s">
        <v>804</v>
      </c>
      <c r="M1381" s="190">
        <v>45757</v>
      </c>
      <c r="N1381" s="114">
        <v>15</v>
      </c>
      <c r="O1381" s="249"/>
      <c r="P1381" s="92" t="str">
        <f t="shared" si="185"/>
        <v/>
      </c>
      <c r="Q1381" s="92">
        <v>2025</v>
      </c>
      <c r="R1381" s="93" t="str">
        <f t="shared" si="182"/>
        <v>Não</v>
      </c>
      <c r="S1381" s="94">
        <f t="shared" si="183"/>
        <v>0</v>
      </c>
      <c r="T1381" s="95">
        <f t="shared" si="184"/>
        <v>0</v>
      </c>
      <c r="U1381" s="96"/>
    </row>
    <row r="1382" spans="1:21" s="58" customFormat="1" ht="39" customHeight="1" x14ac:dyDescent="0.35">
      <c r="A1382" s="3" t="s">
        <v>557</v>
      </c>
      <c r="B1382" s="3" t="s">
        <v>83</v>
      </c>
      <c r="C1382" s="20">
        <v>2024236436</v>
      </c>
      <c r="D1382" s="49" t="s">
        <v>599</v>
      </c>
      <c r="E1382" s="22" t="s">
        <v>603</v>
      </c>
      <c r="F1382" s="2" t="str">
        <f t="shared" si="180"/>
        <v>P62-PPGM-CAM-2024236436-SS-206/2025</v>
      </c>
      <c r="G1382" s="98" t="s">
        <v>777</v>
      </c>
      <c r="H1382" s="80" t="s">
        <v>778</v>
      </c>
      <c r="I1382" s="23">
        <v>9.6999999999999993</v>
      </c>
      <c r="J1382" s="81">
        <f t="shared" si="181"/>
        <v>9.6999999999999986E-3</v>
      </c>
      <c r="K1382" s="82">
        <v>0</v>
      </c>
      <c r="L1382" s="82" t="s">
        <v>804</v>
      </c>
      <c r="M1382" s="14">
        <v>45757</v>
      </c>
      <c r="N1382" s="83">
        <v>15</v>
      </c>
      <c r="O1382" s="15"/>
      <c r="P1382" s="83" t="str">
        <f t="shared" si="185"/>
        <v/>
      </c>
      <c r="Q1382" s="83">
        <v>2025</v>
      </c>
      <c r="R1382" s="39" t="str">
        <f t="shared" si="182"/>
        <v>Não</v>
      </c>
      <c r="S1382" s="84">
        <f t="shared" si="183"/>
        <v>0</v>
      </c>
      <c r="T1382" s="85">
        <f t="shared" si="184"/>
        <v>0</v>
      </c>
      <c r="U1382" s="86"/>
    </row>
    <row r="1383" spans="1:21" s="58" customFormat="1" ht="39" customHeight="1" x14ac:dyDescent="0.35">
      <c r="A1383" s="3" t="s">
        <v>557</v>
      </c>
      <c r="B1383" s="173" t="s">
        <v>83</v>
      </c>
      <c r="C1383" s="20">
        <v>2029625222</v>
      </c>
      <c r="D1383" s="49" t="s">
        <v>713</v>
      </c>
      <c r="E1383" s="22" t="s">
        <v>704</v>
      </c>
      <c r="F1383" s="87" t="str">
        <f t="shared" si="180"/>
        <v>P62-PPGM-CAM-2029625222-SS-504/2025</v>
      </c>
      <c r="G1383" s="100" t="s">
        <v>777</v>
      </c>
      <c r="H1383" s="101" t="s">
        <v>778</v>
      </c>
      <c r="I1383" s="23">
        <v>100.727</v>
      </c>
      <c r="J1383" s="90">
        <f t="shared" si="181"/>
        <v>0.100727</v>
      </c>
      <c r="K1383" s="103">
        <v>0</v>
      </c>
      <c r="L1383" s="82" t="s">
        <v>804</v>
      </c>
      <c r="M1383" s="14">
        <v>45757</v>
      </c>
      <c r="N1383" s="83">
        <v>15</v>
      </c>
      <c r="O1383" s="15">
        <v>45759</v>
      </c>
      <c r="P1383" s="104">
        <f t="shared" si="185"/>
        <v>15</v>
      </c>
      <c r="Q1383" s="104">
        <v>2025</v>
      </c>
      <c r="R1383" s="105" t="str">
        <f t="shared" si="182"/>
        <v>Sim</v>
      </c>
      <c r="S1383" s="94">
        <f t="shared" si="183"/>
        <v>0.100727</v>
      </c>
      <c r="T1383" s="95">
        <f t="shared" si="184"/>
        <v>0</v>
      </c>
      <c r="U1383" s="96"/>
    </row>
    <row r="1384" spans="1:21" s="58" customFormat="1" ht="39" customHeight="1" x14ac:dyDescent="0.35">
      <c r="A1384" s="3" t="s">
        <v>557</v>
      </c>
      <c r="B1384" s="3" t="s">
        <v>83</v>
      </c>
      <c r="C1384" s="20">
        <v>2029625222</v>
      </c>
      <c r="D1384" s="49" t="s">
        <v>713</v>
      </c>
      <c r="E1384" s="22" t="s">
        <v>706</v>
      </c>
      <c r="F1384" s="2" t="str">
        <f t="shared" ref="F1384:F1447" si="186">CONCATENATE(A1384,"-",B1384,"-",C1384,"-",D1384)</f>
        <v>P62-PPGM-CAM-2029625222-SS-504/2025</v>
      </c>
      <c r="G1384" s="98" t="s">
        <v>777</v>
      </c>
      <c r="H1384" s="80" t="s">
        <v>778</v>
      </c>
      <c r="I1384" s="23">
        <v>4764.9030000000002</v>
      </c>
      <c r="J1384" s="81">
        <f t="shared" si="181"/>
        <v>4.7649030000000003</v>
      </c>
      <c r="K1384" s="82">
        <v>0</v>
      </c>
      <c r="L1384" s="82" t="s">
        <v>804</v>
      </c>
      <c r="M1384" s="14">
        <v>45757</v>
      </c>
      <c r="N1384" s="83">
        <v>15</v>
      </c>
      <c r="O1384" s="15"/>
      <c r="P1384" s="83" t="str">
        <f t="shared" si="185"/>
        <v/>
      </c>
      <c r="Q1384" s="83">
        <v>2025</v>
      </c>
      <c r="R1384" s="39" t="str">
        <f t="shared" si="182"/>
        <v>Não</v>
      </c>
      <c r="S1384" s="84">
        <f t="shared" si="183"/>
        <v>0</v>
      </c>
      <c r="T1384" s="85">
        <f t="shared" si="184"/>
        <v>0</v>
      </c>
      <c r="U1384" s="86"/>
    </row>
    <row r="1385" spans="1:21" s="58" customFormat="1" ht="39" customHeight="1" x14ac:dyDescent="0.35">
      <c r="A1385" s="3" t="s">
        <v>557</v>
      </c>
      <c r="B1385" s="173" t="s">
        <v>83</v>
      </c>
      <c r="C1385" s="20">
        <v>2029625222</v>
      </c>
      <c r="D1385" s="49" t="s">
        <v>713</v>
      </c>
      <c r="E1385" s="22" t="s">
        <v>707</v>
      </c>
      <c r="F1385" s="87" t="str">
        <f t="shared" si="186"/>
        <v>P62-PPGM-CAM-2029625222-SS-504/2025</v>
      </c>
      <c r="G1385" s="100" t="s">
        <v>777</v>
      </c>
      <c r="H1385" s="101" t="s">
        <v>778</v>
      </c>
      <c r="I1385" s="23">
        <v>4439.47</v>
      </c>
      <c r="J1385" s="90">
        <f t="shared" si="181"/>
        <v>4.43947</v>
      </c>
      <c r="K1385" s="103">
        <v>0</v>
      </c>
      <c r="L1385" s="82" t="s">
        <v>804</v>
      </c>
      <c r="M1385" s="14">
        <v>45757</v>
      </c>
      <c r="N1385" s="83">
        <v>15</v>
      </c>
      <c r="O1385" s="15"/>
      <c r="P1385" s="104" t="str">
        <f t="shared" si="185"/>
        <v/>
      </c>
      <c r="Q1385" s="104">
        <v>2025</v>
      </c>
      <c r="R1385" s="105" t="str">
        <f t="shared" si="182"/>
        <v>Não</v>
      </c>
      <c r="S1385" s="94">
        <f t="shared" si="183"/>
        <v>0</v>
      </c>
      <c r="T1385" s="95">
        <f t="shared" si="184"/>
        <v>0</v>
      </c>
      <c r="U1385" s="96"/>
    </row>
    <row r="1386" spans="1:21" s="58" customFormat="1" ht="39" customHeight="1" x14ac:dyDescent="0.35">
      <c r="A1386" s="3" t="s">
        <v>557</v>
      </c>
      <c r="B1386" s="3" t="s">
        <v>83</v>
      </c>
      <c r="C1386" s="20">
        <v>2029625222</v>
      </c>
      <c r="D1386" s="49" t="s">
        <v>713</v>
      </c>
      <c r="E1386" s="22" t="s">
        <v>708</v>
      </c>
      <c r="F1386" s="2" t="str">
        <f t="shared" si="186"/>
        <v>P62-PPGM-CAM-2029625222-SS-504/2025</v>
      </c>
      <c r="G1386" s="98" t="s">
        <v>777</v>
      </c>
      <c r="H1386" s="80" t="s">
        <v>778</v>
      </c>
      <c r="I1386" s="23">
        <v>270.10000000000002</v>
      </c>
      <c r="J1386" s="81">
        <f t="shared" si="181"/>
        <v>0.27010000000000001</v>
      </c>
      <c r="K1386" s="82">
        <v>0</v>
      </c>
      <c r="L1386" s="82" t="s">
        <v>804</v>
      </c>
      <c r="M1386" s="14">
        <v>45757</v>
      </c>
      <c r="N1386" s="83">
        <v>15</v>
      </c>
      <c r="O1386" s="15"/>
      <c r="P1386" s="83" t="str">
        <f t="shared" si="185"/>
        <v/>
      </c>
      <c r="Q1386" s="83">
        <v>2025</v>
      </c>
      <c r="R1386" s="39" t="str">
        <f t="shared" si="182"/>
        <v>Não</v>
      </c>
      <c r="S1386" s="84">
        <f t="shared" si="183"/>
        <v>0</v>
      </c>
      <c r="T1386" s="85">
        <f t="shared" si="184"/>
        <v>0</v>
      </c>
      <c r="U1386" s="86"/>
    </row>
    <row r="1387" spans="1:21" s="58" customFormat="1" ht="39" customHeight="1" thickBot="1" x14ac:dyDescent="0.4">
      <c r="A1387" s="173" t="s">
        <v>557</v>
      </c>
      <c r="B1387" s="173" t="s">
        <v>83</v>
      </c>
      <c r="C1387" s="174">
        <v>2029625222</v>
      </c>
      <c r="D1387" s="211" t="s">
        <v>713</v>
      </c>
      <c r="E1387" s="176" t="s">
        <v>712</v>
      </c>
      <c r="F1387" s="87" t="str">
        <f t="shared" si="186"/>
        <v>P62-PPGM-CAM-2029625222-SS-504/2025</v>
      </c>
      <c r="G1387" s="100" t="s">
        <v>777</v>
      </c>
      <c r="H1387" s="101" t="s">
        <v>778</v>
      </c>
      <c r="I1387" s="177">
        <v>5049.3419999999996</v>
      </c>
      <c r="J1387" s="90">
        <f t="shared" si="181"/>
        <v>5.0493419999999993</v>
      </c>
      <c r="K1387" s="103">
        <v>0</v>
      </c>
      <c r="L1387" s="103" t="s">
        <v>804</v>
      </c>
      <c r="M1387" s="243">
        <v>45757</v>
      </c>
      <c r="N1387" s="104">
        <v>15</v>
      </c>
      <c r="O1387" s="210"/>
      <c r="P1387" s="104" t="str">
        <f t="shared" si="185"/>
        <v/>
      </c>
      <c r="Q1387" s="104">
        <v>2025</v>
      </c>
      <c r="R1387" s="105" t="str">
        <f t="shared" si="182"/>
        <v>Não</v>
      </c>
      <c r="S1387" s="94">
        <f t="shared" si="183"/>
        <v>0</v>
      </c>
      <c r="T1387" s="95">
        <f t="shared" si="184"/>
        <v>0</v>
      </c>
      <c r="U1387" s="96"/>
    </row>
    <row r="1388" spans="1:21" s="58" customFormat="1" ht="39" customHeight="1" x14ac:dyDescent="0.35">
      <c r="A1388" s="59" t="s">
        <v>81</v>
      </c>
      <c r="B1388" s="60" t="s">
        <v>569</v>
      </c>
      <c r="C1388" s="61">
        <v>202871697</v>
      </c>
      <c r="D1388" s="62" t="s">
        <v>162</v>
      </c>
      <c r="E1388" s="208"/>
      <c r="F1388" s="196" t="str">
        <f t="shared" si="186"/>
        <v>P31-PPGM-PAR-202871697-SS-1574/2024</v>
      </c>
      <c r="G1388" s="197" t="s">
        <v>771</v>
      </c>
      <c r="H1388" s="198" t="s">
        <v>772</v>
      </c>
      <c r="I1388" s="67">
        <v>264</v>
      </c>
      <c r="J1388" s="199">
        <f t="shared" si="181"/>
        <v>0.26400000000000001</v>
      </c>
      <c r="K1388" s="200">
        <v>1</v>
      </c>
      <c r="L1388" s="200" t="s">
        <v>805</v>
      </c>
      <c r="M1388" s="209">
        <v>45751</v>
      </c>
      <c r="N1388" s="73">
        <v>14</v>
      </c>
      <c r="O1388" s="209"/>
      <c r="P1388" s="73" t="str">
        <f t="shared" si="185"/>
        <v/>
      </c>
      <c r="Q1388" s="73">
        <v>2025</v>
      </c>
      <c r="R1388" s="202" t="str">
        <f t="shared" si="182"/>
        <v>Não</v>
      </c>
      <c r="S1388" s="203">
        <f t="shared" si="183"/>
        <v>0</v>
      </c>
      <c r="T1388" s="204">
        <f t="shared" si="184"/>
        <v>0</v>
      </c>
      <c r="U1388" s="205"/>
    </row>
    <row r="1389" spans="1:21" s="58" customFormat="1" ht="39" customHeight="1" x14ac:dyDescent="0.35">
      <c r="A1389" s="78" t="s">
        <v>81</v>
      </c>
      <c r="B1389" s="3" t="s">
        <v>569</v>
      </c>
      <c r="C1389" s="20">
        <v>2028716884</v>
      </c>
      <c r="D1389" s="21" t="s">
        <v>799</v>
      </c>
      <c r="E1389" s="22"/>
      <c r="F1389" s="2" t="str">
        <f t="shared" si="186"/>
        <v>P31-PPGM-PAR-2028716884-SS-1573/2024</v>
      </c>
      <c r="G1389" s="152" t="s">
        <v>771</v>
      </c>
      <c r="H1389" s="80" t="s">
        <v>772</v>
      </c>
      <c r="I1389" s="23">
        <v>264</v>
      </c>
      <c r="J1389" s="81">
        <f t="shared" si="181"/>
        <v>0.26400000000000001</v>
      </c>
      <c r="K1389" s="82">
        <v>1</v>
      </c>
      <c r="L1389" s="82" t="s">
        <v>805</v>
      </c>
      <c r="M1389" s="14">
        <v>45751</v>
      </c>
      <c r="N1389" s="83">
        <v>14</v>
      </c>
      <c r="O1389" s="15"/>
      <c r="P1389" s="83" t="str">
        <f t="shared" si="185"/>
        <v/>
      </c>
      <c r="Q1389" s="83">
        <v>2025</v>
      </c>
      <c r="R1389" s="39" t="str">
        <f t="shared" si="182"/>
        <v>Não</v>
      </c>
      <c r="S1389" s="84">
        <f t="shared" si="183"/>
        <v>0</v>
      </c>
      <c r="T1389" s="85">
        <f t="shared" si="184"/>
        <v>0</v>
      </c>
      <c r="U1389" s="86"/>
    </row>
    <row r="1390" spans="1:21" s="58" customFormat="1" ht="39" customHeight="1" x14ac:dyDescent="0.35">
      <c r="A1390" s="78" t="s">
        <v>81</v>
      </c>
      <c r="B1390" s="3" t="s">
        <v>569</v>
      </c>
      <c r="C1390" s="20">
        <v>2028901551</v>
      </c>
      <c r="D1390" s="21" t="s">
        <v>256</v>
      </c>
      <c r="E1390" s="22"/>
      <c r="F1390" s="2" t="str">
        <f t="shared" si="186"/>
        <v>P31-PPGM-PAR-2028901551-SS-660/2025</v>
      </c>
      <c r="G1390" s="152" t="s">
        <v>771</v>
      </c>
      <c r="H1390" s="80" t="s">
        <v>772</v>
      </c>
      <c r="I1390" s="23">
        <v>135.28</v>
      </c>
      <c r="J1390" s="81">
        <f t="shared" si="181"/>
        <v>0.13528000000000001</v>
      </c>
      <c r="K1390" s="82">
        <v>1</v>
      </c>
      <c r="L1390" s="82" t="s">
        <v>805</v>
      </c>
      <c r="M1390" s="14">
        <v>45751</v>
      </c>
      <c r="N1390" s="83">
        <v>14</v>
      </c>
      <c r="O1390" s="15"/>
      <c r="P1390" s="83" t="str">
        <f t="shared" si="185"/>
        <v/>
      </c>
      <c r="Q1390" s="83">
        <v>2025</v>
      </c>
      <c r="R1390" s="39" t="str">
        <f t="shared" si="182"/>
        <v>Não</v>
      </c>
      <c r="S1390" s="84">
        <f t="shared" si="183"/>
        <v>0</v>
      </c>
      <c r="T1390" s="85">
        <f t="shared" si="184"/>
        <v>0</v>
      </c>
      <c r="U1390" s="86"/>
    </row>
    <row r="1391" spans="1:21" s="58" customFormat="1" ht="39" customHeight="1" x14ac:dyDescent="0.35">
      <c r="A1391" s="78" t="s">
        <v>81</v>
      </c>
      <c r="B1391" s="3" t="s">
        <v>83</v>
      </c>
      <c r="C1391" s="20" t="s">
        <v>108</v>
      </c>
      <c r="D1391" s="21" t="s">
        <v>109</v>
      </c>
      <c r="E1391" s="22" t="s">
        <v>793</v>
      </c>
      <c r="F1391" s="2" t="str">
        <f t="shared" si="186"/>
        <v>P31-PPGM-CAM-CONJUNTO-SS-1497/2024</v>
      </c>
      <c r="G1391" s="213" t="s">
        <v>774</v>
      </c>
      <c r="H1391" s="111" t="s">
        <v>775</v>
      </c>
      <c r="I1391" s="23">
        <v>71</v>
      </c>
      <c r="J1391" s="112">
        <f t="shared" si="181"/>
        <v>7.0999999999999994E-2</v>
      </c>
      <c r="K1391" s="113">
        <v>1</v>
      </c>
      <c r="L1391" s="82" t="s">
        <v>805</v>
      </c>
      <c r="M1391" s="14">
        <v>45751</v>
      </c>
      <c r="N1391" s="83">
        <v>14</v>
      </c>
      <c r="O1391" s="15"/>
      <c r="P1391" s="83" t="str">
        <f t="shared" si="185"/>
        <v/>
      </c>
      <c r="Q1391" s="114">
        <v>2025</v>
      </c>
      <c r="R1391" s="39" t="str">
        <f t="shared" si="182"/>
        <v>Não</v>
      </c>
      <c r="S1391" s="116">
        <f t="shared" si="183"/>
        <v>0</v>
      </c>
      <c r="T1391" s="117">
        <f t="shared" si="184"/>
        <v>0</v>
      </c>
      <c r="U1391" s="118"/>
    </row>
    <row r="1392" spans="1:21" s="58" customFormat="1" ht="39" customHeight="1" x14ac:dyDescent="0.35">
      <c r="A1392" s="78" t="s">
        <v>81</v>
      </c>
      <c r="B1392" s="3" t="s">
        <v>83</v>
      </c>
      <c r="C1392" s="20" t="s">
        <v>108</v>
      </c>
      <c r="D1392" s="21" t="s">
        <v>109</v>
      </c>
      <c r="E1392" s="22"/>
      <c r="F1392" s="2" t="str">
        <f t="shared" si="186"/>
        <v>P31-PPGM-CAM-CONJUNTO-SS-1497/2024</v>
      </c>
      <c r="G1392" s="213" t="s">
        <v>774</v>
      </c>
      <c r="H1392" s="111" t="s">
        <v>775</v>
      </c>
      <c r="I1392" s="23">
        <v>12</v>
      </c>
      <c r="J1392" s="112">
        <f t="shared" si="181"/>
        <v>1.2E-2</v>
      </c>
      <c r="K1392" s="113">
        <v>1</v>
      </c>
      <c r="L1392" s="82" t="s">
        <v>805</v>
      </c>
      <c r="M1392" s="14">
        <v>45751</v>
      </c>
      <c r="N1392" s="83">
        <v>14</v>
      </c>
      <c r="O1392" s="15"/>
      <c r="P1392" s="83" t="str">
        <f t="shared" si="185"/>
        <v/>
      </c>
      <c r="Q1392" s="114">
        <v>2025</v>
      </c>
      <c r="R1392" s="39" t="str">
        <f t="shared" si="182"/>
        <v>Não</v>
      </c>
      <c r="S1392" s="116">
        <f t="shared" si="183"/>
        <v>0</v>
      </c>
      <c r="T1392" s="117">
        <f t="shared" si="184"/>
        <v>0</v>
      </c>
      <c r="U1392" s="118"/>
    </row>
    <row r="1393" spans="1:21" s="58" customFormat="1" ht="39" customHeight="1" x14ac:dyDescent="0.35">
      <c r="A1393" s="78" t="s">
        <v>81</v>
      </c>
      <c r="B1393" s="3" t="s">
        <v>83</v>
      </c>
      <c r="C1393" s="20">
        <v>2028911331</v>
      </c>
      <c r="D1393" s="21" t="s">
        <v>180</v>
      </c>
      <c r="E1393" s="22"/>
      <c r="F1393" s="2" t="str">
        <f t="shared" si="186"/>
        <v>P31-PPGM-CAM-2028911331-SS-1578/2024</v>
      </c>
      <c r="G1393" s="213" t="s">
        <v>774</v>
      </c>
      <c r="H1393" s="111" t="s">
        <v>775</v>
      </c>
      <c r="I1393" s="23">
        <v>5</v>
      </c>
      <c r="J1393" s="112">
        <f t="shared" si="181"/>
        <v>5.0000000000000001E-3</v>
      </c>
      <c r="K1393" s="113">
        <v>1</v>
      </c>
      <c r="L1393" s="82" t="s">
        <v>805</v>
      </c>
      <c r="M1393" s="14">
        <v>45751</v>
      </c>
      <c r="N1393" s="83">
        <v>14</v>
      </c>
      <c r="O1393" s="15"/>
      <c r="P1393" s="83" t="str">
        <f t="shared" si="185"/>
        <v/>
      </c>
      <c r="Q1393" s="114">
        <v>2025</v>
      </c>
      <c r="R1393" s="39" t="str">
        <f t="shared" si="182"/>
        <v>Não</v>
      </c>
      <c r="S1393" s="116">
        <f t="shared" si="183"/>
        <v>0</v>
      </c>
      <c r="T1393" s="117">
        <f t="shared" si="184"/>
        <v>0</v>
      </c>
      <c r="U1393" s="118"/>
    </row>
    <row r="1394" spans="1:21" s="58" customFormat="1" ht="39" customHeight="1" x14ac:dyDescent="0.35">
      <c r="A1394" s="78" t="s">
        <v>81</v>
      </c>
      <c r="B1394" s="3" t="s">
        <v>83</v>
      </c>
      <c r="C1394" s="20">
        <v>2028911331</v>
      </c>
      <c r="D1394" s="21" t="s">
        <v>180</v>
      </c>
      <c r="E1394" s="22"/>
      <c r="F1394" s="2" t="str">
        <f t="shared" si="186"/>
        <v>P31-PPGM-CAM-2028911331-SS-1578/2024</v>
      </c>
      <c r="G1394" s="213" t="s">
        <v>774</v>
      </c>
      <c r="H1394" s="111" t="s">
        <v>775</v>
      </c>
      <c r="I1394" s="23">
        <v>20</v>
      </c>
      <c r="J1394" s="112">
        <f t="shared" si="181"/>
        <v>0.02</v>
      </c>
      <c r="K1394" s="113">
        <v>1</v>
      </c>
      <c r="L1394" s="82" t="s">
        <v>805</v>
      </c>
      <c r="M1394" s="14">
        <v>45751</v>
      </c>
      <c r="N1394" s="83">
        <v>14</v>
      </c>
      <c r="O1394" s="15"/>
      <c r="P1394" s="83" t="str">
        <f t="shared" si="185"/>
        <v/>
      </c>
      <c r="Q1394" s="114">
        <v>2025</v>
      </c>
      <c r="R1394" s="39" t="str">
        <f t="shared" si="182"/>
        <v>Não</v>
      </c>
      <c r="S1394" s="116">
        <f t="shared" si="183"/>
        <v>0</v>
      </c>
      <c r="T1394" s="117">
        <f t="shared" si="184"/>
        <v>0</v>
      </c>
      <c r="U1394" s="118"/>
    </row>
    <row r="1395" spans="1:21" s="58" customFormat="1" ht="39" customHeight="1" x14ac:dyDescent="0.35">
      <c r="A1395" s="78" t="s">
        <v>81</v>
      </c>
      <c r="B1395" s="3" t="s">
        <v>83</v>
      </c>
      <c r="C1395" s="20">
        <v>2028716876</v>
      </c>
      <c r="D1395" s="21" t="s">
        <v>193</v>
      </c>
      <c r="E1395" s="22"/>
      <c r="F1395" s="2" t="str">
        <f t="shared" si="186"/>
        <v>P31-PPGM-CAM-2028716876-SS-1584/2024</v>
      </c>
      <c r="G1395" s="213" t="s">
        <v>774</v>
      </c>
      <c r="H1395" s="111" t="s">
        <v>775</v>
      </c>
      <c r="I1395" s="23">
        <v>2</v>
      </c>
      <c r="J1395" s="112">
        <f t="shared" si="181"/>
        <v>2E-3</v>
      </c>
      <c r="K1395" s="113">
        <v>1</v>
      </c>
      <c r="L1395" s="82" t="s">
        <v>805</v>
      </c>
      <c r="M1395" s="14">
        <v>45751</v>
      </c>
      <c r="N1395" s="83">
        <v>14</v>
      </c>
      <c r="O1395" s="15"/>
      <c r="P1395" s="83" t="str">
        <f t="shared" si="185"/>
        <v/>
      </c>
      <c r="Q1395" s="114">
        <v>2025</v>
      </c>
      <c r="R1395" s="39" t="str">
        <f t="shared" si="182"/>
        <v>Não</v>
      </c>
      <c r="S1395" s="116">
        <f t="shared" si="183"/>
        <v>0</v>
      </c>
      <c r="T1395" s="117">
        <f t="shared" si="184"/>
        <v>0</v>
      </c>
      <c r="U1395" s="118"/>
    </row>
    <row r="1396" spans="1:21" s="58" customFormat="1" ht="39" customHeight="1" x14ac:dyDescent="0.35">
      <c r="A1396" s="78" t="s">
        <v>81</v>
      </c>
      <c r="B1396" s="3" t="s">
        <v>83</v>
      </c>
      <c r="C1396" s="20">
        <v>2029366442</v>
      </c>
      <c r="D1396" s="21" t="s">
        <v>208</v>
      </c>
      <c r="E1396" s="22" t="s">
        <v>209</v>
      </c>
      <c r="F1396" s="2" t="str">
        <f t="shared" si="186"/>
        <v>P31-PPGM-CAM-2029366442-SS-1753/2024</v>
      </c>
      <c r="G1396" s="213" t="s">
        <v>774</v>
      </c>
      <c r="H1396" s="111" t="s">
        <v>775</v>
      </c>
      <c r="I1396" s="23">
        <v>8</v>
      </c>
      <c r="J1396" s="112">
        <f t="shared" si="181"/>
        <v>8.0000000000000002E-3</v>
      </c>
      <c r="K1396" s="113">
        <v>1</v>
      </c>
      <c r="L1396" s="82" t="s">
        <v>805</v>
      </c>
      <c r="M1396" s="14">
        <v>45751</v>
      </c>
      <c r="N1396" s="83">
        <v>14</v>
      </c>
      <c r="O1396" s="15">
        <v>45715</v>
      </c>
      <c r="P1396" s="83">
        <f t="shared" si="185"/>
        <v>9</v>
      </c>
      <c r="Q1396" s="114">
        <v>2025</v>
      </c>
      <c r="R1396" s="39" t="str">
        <f t="shared" si="182"/>
        <v>Sim</v>
      </c>
      <c r="S1396" s="116">
        <f t="shared" si="183"/>
        <v>8.0000000000000002E-3</v>
      </c>
      <c r="T1396" s="117">
        <f t="shared" si="184"/>
        <v>1</v>
      </c>
      <c r="U1396" s="118"/>
    </row>
    <row r="1397" spans="1:21" s="58" customFormat="1" ht="39" customHeight="1" x14ac:dyDescent="0.35">
      <c r="A1397" s="78" t="s">
        <v>81</v>
      </c>
      <c r="B1397" s="3" t="s">
        <v>83</v>
      </c>
      <c r="C1397" s="20">
        <v>2029366442</v>
      </c>
      <c r="D1397" s="21" t="s">
        <v>208</v>
      </c>
      <c r="E1397" s="22" t="s">
        <v>211</v>
      </c>
      <c r="F1397" s="2" t="str">
        <f t="shared" si="186"/>
        <v>P31-PPGM-CAM-2029366442-SS-1753/2024</v>
      </c>
      <c r="G1397" s="213" t="s">
        <v>774</v>
      </c>
      <c r="H1397" s="111" t="s">
        <v>775</v>
      </c>
      <c r="I1397" s="23">
        <v>35.82</v>
      </c>
      <c r="J1397" s="112">
        <f t="shared" si="181"/>
        <v>3.5819999999999998E-2</v>
      </c>
      <c r="K1397" s="113">
        <v>1</v>
      </c>
      <c r="L1397" s="82" t="s">
        <v>805</v>
      </c>
      <c r="M1397" s="14">
        <v>45751</v>
      </c>
      <c r="N1397" s="83">
        <v>14</v>
      </c>
      <c r="O1397" s="15">
        <v>45733</v>
      </c>
      <c r="P1397" s="83">
        <f t="shared" si="185"/>
        <v>12</v>
      </c>
      <c r="Q1397" s="114">
        <v>2025</v>
      </c>
      <c r="R1397" s="39" t="str">
        <f t="shared" si="182"/>
        <v>Sim</v>
      </c>
      <c r="S1397" s="116">
        <f t="shared" si="183"/>
        <v>3.5819999999999998E-2</v>
      </c>
      <c r="T1397" s="117">
        <f t="shared" si="184"/>
        <v>1</v>
      </c>
      <c r="U1397" s="118"/>
    </row>
    <row r="1398" spans="1:21" s="58" customFormat="1" ht="39" customHeight="1" x14ac:dyDescent="0.35">
      <c r="A1398" s="78" t="s">
        <v>81</v>
      </c>
      <c r="B1398" s="3" t="s">
        <v>83</v>
      </c>
      <c r="C1398" s="20">
        <v>2029366442</v>
      </c>
      <c r="D1398" s="21" t="s">
        <v>208</v>
      </c>
      <c r="E1398" s="22" t="s">
        <v>214</v>
      </c>
      <c r="F1398" s="2" t="str">
        <f t="shared" si="186"/>
        <v>P31-PPGM-CAM-2029366442-SS-1753/2024</v>
      </c>
      <c r="G1398" s="213" t="s">
        <v>774</v>
      </c>
      <c r="H1398" s="111" t="s">
        <v>775</v>
      </c>
      <c r="I1398" s="23">
        <v>138</v>
      </c>
      <c r="J1398" s="112">
        <f t="shared" si="181"/>
        <v>0.13800000000000001</v>
      </c>
      <c r="K1398" s="113">
        <v>1</v>
      </c>
      <c r="L1398" s="82" t="s">
        <v>805</v>
      </c>
      <c r="M1398" s="14">
        <v>45751</v>
      </c>
      <c r="N1398" s="83">
        <v>14</v>
      </c>
      <c r="O1398" s="15">
        <v>45734</v>
      </c>
      <c r="P1398" s="83">
        <f t="shared" si="185"/>
        <v>12</v>
      </c>
      <c r="Q1398" s="114">
        <v>2025</v>
      </c>
      <c r="R1398" s="39" t="str">
        <f t="shared" si="182"/>
        <v>Sim</v>
      </c>
      <c r="S1398" s="116">
        <f t="shared" si="183"/>
        <v>0.13800000000000001</v>
      </c>
      <c r="T1398" s="117">
        <f t="shared" si="184"/>
        <v>1</v>
      </c>
      <c r="U1398" s="118"/>
    </row>
    <row r="1399" spans="1:21" s="58" customFormat="1" ht="39" customHeight="1" x14ac:dyDescent="0.35">
      <c r="A1399" s="78" t="s">
        <v>81</v>
      </c>
      <c r="B1399" s="3" t="s">
        <v>83</v>
      </c>
      <c r="C1399" s="20">
        <v>2029366442</v>
      </c>
      <c r="D1399" s="21" t="s">
        <v>208</v>
      </c>
      <c r="E1399" s="22" t="s">
        <v>215</v>
      </c>
      <c r="F1399" s="2" t="str">
        <f t="shared" si="186"/>
        <v>P31-PPGM-CAM-2029366442-SS-1753/2024</v>
      </c>
      <c r="G1399" s="213" t="s">
        <v>774</v>
      </c>
      <c r="H1399" s="111" t="s">
        <v>775</v>
      </c>
      <c r="I1399" s="23">
        <v>47.94</v>
      </c>
      <c r="J1399" s="112">
        <f t="shared" si="181"/>
        <v>4.7939999999999997E-2</v>
      </c>
      <c r="K1399" s="113">
        <v>1</v>
      </c>
      <c r="L1399" s="82" t="s">
        <v>805</v>
      </c>
      <c r="M1399" s="14">
        <v>45751</v>
      </c>
      <c r="N1399" s="83">
        <v>14</v>
      </c>
      <c r="O1399" s="15"/>
      <c r="P1399" s="83" t="str">
        <f t="shared" si="185"/>
        <v/>
      </c>
      <c r="Q1399" s="114">
        <v>2025</v>
      </c>
      <c r="R1399" s="39" t="str">
        <f t="shared" si="182"/>
        <v>Não</v>
      </c>
      <c r="S1399" s="116">
        <f t="shared" si="183"/>
        <v>0</v>
      </c>
      <c r="T1399" s="117">
        <f t="shared" si="184"/>
        <v>0</v>
      </c>
      <c r="U1399" s="118"/>
    </row>
    <row r="1400" spans="1:21" s="58" customFormat="1" ht="39" customHeight="1" x14ac:dyDescent="0.35">
      <c r="A1400" s="78" t="s">
        <v>81</v>
      </c>
      <c r="B1400" s="3" t="s">
        <v>83</v>
      </c>
      <c r="C1400" s="20">
        <v>2029366442</v>
      </c>
      <c r="D1400" s="21" t="s">
        <v>208</v>
      </c>
      <c r="E1400" s="22" t="s">
        <v>216</v>
      </c>
      <c r="F1400" s="2" t="str">
        <f t="shared" si="186"/>
        <v>P31-PPGM-CAM-2029366442-SS-1753/2024</v>
      </c>
      <c r="G1400" s="213" t="s">
        <v>774</v>
      </c>
      <c r="H1400" s="111" t="s">
        <v>775</v>
      </c>
      <c r="I1400" s="23">
        <v>40.54</v>
      </c>
      <c r="J1400" s="112">
        <f t="shared" si="181"/>
        <v>4.054E-2</v>
      </c>
      <c r="K1400" s="113">
        <v>1</v>
      </c>
      <c r="L1400" s="82" t="s">
        <v>805</v>
      </c>
      <c r="M1400" s="14">
        <v>45751</v>
      </c>
      <c r="N1400" s="83">
        <v>14</v>
      </c>
      <c r="O1400" s="15"/>
      <c r="P1400" s="83" t="str">
        <f t="shared" si="185"/>
        <v/>
      </c>
      <c r="Q1400" s="114">
        <v>2025</v>
      </c>
      <c r="R1400" s="39" t="str">
        <f t="shared" si="182"/>
        <v>Não</v>
      </c>
      <c r="S1400" s="116">
        <f t="shared" si="183"/>
        <v>0</v>
      </c>
      <c r="T1400" s="117">
        <f t="shared" si="184"/>
        <v>0</v>
      </c>
      <c r="U1400" s="118"/>
    </row>
    <row r="1401" spans="1:21" s="58" customFormat="1" ht="39" customHeight="1" x14ac:dyDescent="0.35">
      <c r="A1401" s="78" t="s">
        <v>81</v>
      </c>
      <c r="B1401" s="3" t="s">
        <v>83</v>
      </c>
      <c r="C1401" s="20">
        <v>2029366442</v>
      </c>
      <c r="D1401" s="21" t="s">
        <v>208</v>
      </c>
      <c r="E1401" s="22" t="s">
        <v>217</v>
      </c>
      <c r="F1401" s="2" t="str">
        <f t="shared" si="186"/>
        <v>P31-PPGM-CAM-2029366442-SS-1753/2024</v>
      </c>
      <c r="G1401" s="213" t="s">
        <v>774</v>
      </c>
      <c r="H1401" s="111" t="s">
        <v>775</v>
      </c>
      <c r="I1401" s="23">
        <v>53.21</v>
      </c>
      <c r="J1401" s="112">
        <f t="shared" si="181"/>
        <v>5.321E-2</v>
      </c>
      <c r="K1401" s="113">
        <v>1</v>
      </c>
      <c r="L1401" s="82" t="s">
        <v>805</v>
      </c>
      <c r="M1401" s="14">
        <v>45751</v>
      </c>
      <c r="N1401" s="83">
        <v>14</v>
      </c>
      <c r="O1401" s="15"/>
      <c r="P1401" s="83" t="str">
        <f t="shared" si="185"/>
        <v/>
      </c>
      <c r="Q1401" s="114">
        <v>2025</v>
      </c>
      <c r="R1401" s="39" t="str">
        <f t="shared" si="182"/>
        <v>Não</v>
      </c>
      <c r="S1401" s="116">
        <f t="shared" si="183"/>
        <v>0</v>
      </c>
      <c r="T1401" s="117">
        <f t="shared" si="184"/>
        <v>0</v>
      </c>
      <c r="U1401" s="118"/>
    </row>
    <row r="1402" spans="1:21" s="58" customFormat="1" ht="39" customHeight="1" x14ac:dyDescent="0.35">
      <c r="A1402" s="78" t="s">
        <v>81</v>
      </c>
      <c r="B1402" s="3" t="s">
        <v>83</v>
      </c>
      <c r="C1402" s="20">
        <v>2029366442</v>
      </c>
      <c r="D1402" s="21" t="s">
        <v>208</v>
      </c>
      <c r="E1402" s="22" t="s">
        <v>218</v>
      </c>
      <c r="F1402" s="2" t="str">
        <f t="shared" si="186"/>
        <v>P31-PPGM-CAM-2029366442-SS-1753/2024</v>
      </c>
      <c r="G1402" s="213" t="s">
        <v>774</v>
      </c>
      <c r="H1402" s="111" t="s">
        <v>775</v>
      </c>
      <c r="I1402" s="23">
        <v>63.19</v>
      </c>
      <c r="J1402" s="112">
        <f t="shared" si="181"/>
        <v>6.3189999999999996E-2</v>
      </c>
      <c r="K1402" s="113">
        <v>1</v>
      </c>
      <c r="L1402" s="82" t="s">
        <v>805</v>
      </c>
      <c r="M1402" s="14">
        <v>45751</v>
      </c>
      <c r="N1402" s="83">
        <v>14</v>
      </c>
      <c r="O1402" s="15"/>
      <c r="P1402" s="83" t="str">
        <f t="shared" si="185"/>
        <v/>
      </c>
      <c r="Q1402" s="114">
        <v>2025</v>
      </c>
      <c r="R1402" s="39" t="str">
        <f t="shared" si="182"/>
        <v>Não</v>
      </c>
      <c r="S1402" s="116">
        <f t="shared" si="183"/>
        <v>0</v>
      </c>
      <c r="T1402" s="117">
        <f t="shared" si="184"/>
        <v>0</v>
      </c>
      <c r="U1402" s="118"/>
    </row>
    <row r="1403" spans="1:21" s="58" customFormat="1" ht="39" customHeight="1" x14ac:dyDescent="0.35">
      <c r="A1403" s="78" t="s">
        <v>81</v>
      </c>
      <c r="B1403" s="3" t="s">
        <v>83</v>
      </c>
      <c r="C1403" s="20">
        <v>2029366442</v>
      </c>
      <c r="D1403" s="21" t="s">
        <v>208</v>
      </c>
      <c r="E1403" s="22" t="s">
        <v>219</v>
      </c>
      <c r="F1403" s="2" t="str">
        <f t="shared" si="186"/>
        <v>P31-PPGM-CAM-2029366442-SS-1753/2024</v>
      </c>
      <c r="G1403" s="213" t="s">
        <v>774</v>
      </c>
      <c r="H1403" s="111" t="s">
        <v>775</v>
      </c>
      <c r="I1403" s="23">
        <v>135.13</v>
      </c>
      <c r="J1403" s="112">
        <f t="shared" si="181"/>
        <v>0.13513</v>
      </c>
      <c r="K1403" s="113">
        <v>1</v>
      </c>
      <c r="L1403" s="82" t="s">
        <v>805</v>
      </c>
      <c r="M1403" s="14">
        <v>45751</v>
      </c>
      <c r="N1403" s="83">
        <v>14</v>
      </c>
      <c r="O1403" s="15"/>
      <c r="P1403" s="83" t="str">
        <f t="shared" si="185"/>
        <v/>
      </c>
      <c r="Q1403" s="114">
        <v>2025</v>
      </c>
      <c r="R1403" s="39" t="str">
        <f t="shared" si="182"/>
        <v>Não</v>
      </c>
      <c r="S1403" s="116">
        <f t="shared" si="183"/>
        <v>0</v>
      </c>
      <c r="T1403" s="117">
        <f t="shared" si="184"/>
        <v>0</v>
      </c>
      <c r="U1403" s="118"/>
    </row>
    <row r="1404" spans="1:21" s="58" customFormat="1" ht="39" customHeight="1" x14ac:dyDescent="0.35">
      <c r="A1404" s="78" t="s">
        <v>81</v>
      </c>
      <c r="B1404" s="3" t="s">
        <v>83</v>
      </c>
      <c r="C1404" s="20">
        <v>2029366442</v>
      </c>
      <c r="D1404" s="21" t="s">
        <v>208</v>
      </c>
      <c r="E1404" s="22" t="s">
        <v>220</v>
      </c>
      <c r="F1404" s="2" t="str">
        <f t="shared" si="186"/>
        <v>P31-PPGM-CAM-2029366442-SS-1753/2024</v>
      </c>
      <c r="G1404" s="213" t="s">
        <v>774</v>
      </c>
      <c r="H1404" s="111" t="s">
        <v>775</v>
      </c>
      <c r="I1404" s="23">
        <v>76.38</v>
      </c>
      <c r="J1404" s="112">
        <f t="shared" si="181"/>
        <v>7.637999999999999E-2</v>
      </c>
      <c r="K1404" s="113">
        <v>1</v>
      </c>
      <c r="L1404" s="82" t="s">
        <v>805</v>
      </c>
      <c r="M1404" s="14">
        <v>45751</v>
      </c>
      <c r="N1404" s="83">
        <v>14</v>
      </c>
      <c r="O1404" s="15"/>
      <c r="P1404" s="83" t="str">
        <f t="shared" si="185"/>
        <v/>
      </c>
      <c r="Q1404" s="114">
        <v>2025</v>
      </c>
      <c r="R1404" s="39" t="str">
        <f t="shared" si="182"/>
        <v>Não</v>
      </c>
      <c r="S1404" s="116">
        <f t="shared" si="183"/>
        <v>0</v>
      </c>
      <c r="T1404" s="117">
        <f t="shared" si="184"/>
        <v>0</v>
      </c>
      <c r="U1404" s="118"/>
    </row>
    <row r="1405" spans="1:21" s="58" customFormat="1" ht="39" customHeight="1" x14ac:dyDescent="0.35">
      <c r="A1405" s="78" t="s">
        <v>81</v>
      </c>
      <c r="B1405" s="3" t="s">
        <v>83</v>
      </c>
      <c r="C1405" s="20">
        <v>2029366442</v>
      </c>
      <c r="D1405" s="21" t="s">
        <v>208</v>
      </c>
      <c r="E1405" s="22" t="s">
        <v>221</v>
      </c>
      <c r="F1405" s="2" t="str">
        <f t="shared" si="186"/>
        <v>P31-PPGM-CAM-2029366442-SS-1753/2024</v>
      </c>
      <c r="G1405" s="213" t="s">
        <v>774</v>
      </c>
      <c r="H1405" s="111" t="s">
        <v>775</v>
      </c>
      <c r="I1405" s="23">
        <v>124.45</v>
      </c>
      <c r="J1405" s="112">
        <f t="shared" si="181"/>
        <v>0.12445000000000001</v>
      </c>
      <c r="K1405" s="113">
        <v>1</v>
      </c>
      <c r="L1405" s="82" t="s">
        <v>805</v>
      </c>
      <c r="M1405" s="14">
        <v>45751</v>
      </c>
      <c r="N1405" s="83">
        <v>14</v>
      </c>
      <c r="O1405" s="15"/>
      <c r="P1405" s="83" t="str">
        <f t="shared" si="185"/>
        <v/>
      </c>
      <c r="Q1405" s="114">
        <v>2025</v>
      </c>
      <c r="R1405" s="39" t="str">
        <f t="shared" si="182"/>
        <v>Não</v>
      </c>
      <c r="S1405" s="116">
        <f t="shared" si="183"/>
        <v>0</v>
      </c>
      <c r="T1405" s="117">
        <f t="shared" si="184"/>
        <v>0</v>
      </c>
      <c r="U1405" s="118"/>
    </row>
    <row r="1406" spans="1:21" s="58" customFormat="1" ht="39" customHeight="1" x14ac:dyDescent="0.35">
      <c r="A1406" s="78" t="s">
        <v>81</v>
      </c>
      <c r="B1406" s="3" t="s">
        <v>83</v>
      </c>
      <c r="C1406" s="20">
        <v>2029366442</v>
      </c>
      <c r="D1406" s="21" t="s">
        <v>208</v>
      </c>
      <c r="E1406" s="22" t="s">
        <v>222</v>
      </c>
      <c r="F1406" s="2" t="str">
        <f t="shared" si="186"/>
        <v>P31-PPGM-CAM-2029366442-SS-1753/2024</v>
      </c>
      <c r="G1406" s="213" t="s">
        <v>774</v>
      </c>
      <c r="H1406" s="111" t="s">
        <v>775</v>
      </c>
      <c r="I1406" s="23">
        <v>230.71</v>
      </c>
      <c r="J1406" s="112">
        <f t="shared" ref="J1406:J1469" si="187">I1406/1000</f>
        <v>0.23071</v>
      </c>
      <c r="K1406" s="113">
        <v>1</v>
      </c>
      <c r="L1406" s="82" t="s">
        <v>805</v>
      </c>
      <c r="M1406" s="14">
        <v>45751</v>
      </c>
      <c r="N1406" s="83">
        <v>14</v>
      </c>
      <c r="O1406" s="15"/>
      <c r="P1406" s="83" t="str">
        <f t="shared" si="185"/>
        <v/>
      </c>
      <c r="Q1406" s="114">
        <v>2025</v>
      </c>
      <c r="R1406" s="39" t="str">
        <f t="shared" ref="R1406:R1469" si="188">IF(Q1406&lt;=O1406,"Sim","Não")</f>
        <v>Não</v>
      </c>
      <c r="S1406" s="116">
        <f t="shared" ref="S1406:S1469" si="189">IF(R1406="Não",0,J1406)</f>
        <v>0</v>
      </c>
      <c r="T1406" s="117">
        <f t="shared" ref="T1406:T1469" si="190">IF(R1406="Não",0,K1406)</f>
        <v>0</v>
      </c>
      <c r="U1406" s="118"/>
    </row>
    <row r="1407" spans="1:21" s="58" customFormat="1" ht="39" customHeight="1" x14ac:dyDescent="0.35">
      <c r="A1407" s="78" t="s">
        <v>81</v>
      </c>
      <c r="B1407" s="3" t="s">
        <v>83</v>
      </c>
      <c r="C1407" s="20">
        <v>2029366442</v>
      </c>
      <c r="D1407" s="21" t="s">
        <v>208</v>
      </c>
      <c r="E1407" s="22" t="s">
        <v>223</v>
      </c>
      <c r="F1407" s="2" t="str">
        <f t="shared" si="186"/>
        <v>P31-PPGM-CAM-2029366442-SS-1753/2024</v>
      </c>
      <c r="G1407" s="213" t="s">
        <v>774</v>
      </c>
      <c r="H1407" s="111" t="s">
        <v>775</v>
      </c>
      <c r="I1407" s="23">
        <v>112.87</v>
      </c>
      <c r="J1407" s="112">
        <f t="shared" si="187"/>
        <v>0.11287</v>
      </c>
      <c r="K1407" s="113">
        <v>1</v>
      </c>
      <c r="L1407" s="82" t="s">
        <v>805</v>
      </c>
      <c r="M1407" s="14">
        <v>45751</v>
      </c>
      <c r="N1407" s="83">
        <v>14</v>
      </c>
      <c r="O1407" s="15"/>
      <c r="P1407" s="83" t="str">
        <f t="shared" si="185"/>
        <v/>
      </c>
      <c r="Q1407" s="114">
        <v>2025</v>
      </c>
      <c r="R1407" s="39" t="str">
        <f t="shared" si="188"/>
        <v>Não</v>
      </c>
      <c r="S1407" s="116">
        <f t="shared" si="189"/>
        <v>0</v>
      </c>
      <c r="T1407" s="117">
        <f t="shared" si="190"/>
        <v>0</v>
      </c>
      <c r="U1407" s="118"/>
    </row>
    <row r="1408" spans="1:21" s="58" customFormat="1" ht="39" customHeight="1" x14ac:dyDescent="0.35">
      <c r="A1408" s="78" t="s">
        <v>81</v>
      </c>
      <c r="B1408" s="3" t="s">
        <v>83</v>
      </c>
      <c r="C1408" s="20">
        <v>2029366442</v>
      </c>
      <c r="D1408" s="21" t="s">
        <v>208</v>
      </c>
      <c r="E1408" s="22" t="s">
        <v>224</v>
      </c>
      <c r="F1408" s="2" t="str">
        <f t="shared" si="186"/>
        <v>P31-PPGM-CAM-2029366442-SS-1753/2024</v>
      </c>
      <c r="G1408" s="213" t="s">
        <v>774</v>
      </c>
      <c r="H1408" s="111" t="s">
        <v>775</v>
      </c>
      <c r="I1408" s="23">
        <v>482.84</v>
      </c>
      <c r="J1408" s="112">
        <f t="shared" si="187"/>
        <v>0.48283999999999999</v>
      </c>
      <c r="K1408" s="113">
        <v>1</v>
      </c>
      <c r="L1408" s="82" t="s">
        <v>805</v>
      </c>
      <c r="M1408" s="14">
        <v>45751</v>
      </c>
      <c r="N1408" s="83">
        <v>14</v>
      </c>
      <c r="O1408" s="15"/>
      <c r="P1408" s="83" t="str">
        <f t="shared" si="185"/>
        <v/>
      </c>
      <c r="Q1408" s="114">
        <v>2025</v>
      </c>
      <c r="R1408" s="39" t="str">
        <f t="shared" si="188"/>
        <v>Não</v>
      </c>
      <c r="S1408" s="116">
        <f t="shared" si="189"/>
        <v>0</v>
      </c>
      <c r="T1408" s="117">
        <f t="shared" si="190"/>
        <v>0</v>
      </c>
      <c r="U1408" s="118"/>
    </row>
    <row r="1409" spans="1:21" s="58" customFormat="1" ht="39" customHeight="1" x14ac:dyDescent="0.35">
      <c r="A1409" s="78" t="s">
        <v>81</v>
      </c>
      <c r="B1409" s="3" t="s">
        <v>83</v>
      </c>
      <c r="C1409" s="20">
        <v>2029366442</v>
      </c>
      <c r="D1409" s="21" t="s">
        <v>208</v>
      </c>
      <c r="E1409" s="22" t="s">
        <v>225</v>
      </c>
      <c r="F1409" s="2" t="str">
        <f t="shared" si="186"/>
        <v>P31-PPGM-CAM-2029366442-SS-1753/2024</v>
      </c>
      <c r="G1409" s="213" t="s">
        <v>774</v>
      </c>
      <c r="H1409" s="111" t="s">
        <v>775</v>
      </c>
      <c r="I1409" s="23">
        <v>196.19</v>
      </c>
      <c r="J1409" s="112">
        <f t="shared" si="187"/>
        <v>0.19619</v>
      </c>
      <c r="K1409" s="113">
        <v>1</v>
      </c>
      <c r="L1409" s="82" t="s">
        <v>805</v>
      </c>
      <c r="M1409" s="14">
        <v>45751</v>
      </c>
      <c r="N1409" s="83">
        <v>14</v>
      </c>
      <c r="O1409" s="15"/>
      <c r="P1409" s="83" t="str">
        <f t="shared" si="185"/>
        <v/>
      </c>
      <c r="Q1409" s="114">
        <v>2025</v>
      </c>
      <c r="R1409" s="39" t="str">
        <f t="shared" si="188"/>
        <v>Não</v>
      </c>
      <c r="S1409" s="116">
        <f t="shared" si="189"/>
        <v>0</v>
      </c>
      <c r="T1409" s="117">
        <f t="shared" si="190"/>
        <v>0</v>
      </c>
      <c r="U1409" s="118"/>
    </row>
    <row r="1410" spans="1:21" s="58" customFormat="1" ht="39" customHeight="1" x14ac:dyDescent="0.35">
      <c r="A1410" s="78" t="s">
        <v>81</v>
      </c>
      <c r="B1410" s="3" t="s">
        <v>83</v>
      </c>
      <c r="C1410" s="20">
        <v>2029366442</v>
      </c>
      <c r="D1410" s="21" t="s">
        <v>208</v>
      </c>
      <c r="E1410" s="22" t="s">
        <v>226</v>
      </c>
      <c r="F1410" s="2" t="str">
        <f t="shared" si="186"/>
        <v>P31-PPGM-CAM-2029366442-SS-1753/2024</v>
      </c>
      <c r="G1410" s="213" t="s">
        <v>774</v>
      </c>
      <c r="H1410" s="111" t="s">
        <v>775</v>
      </c>
      <c r="I1410" s="23">
        <v>222.61</v>
      </c>
      <c r="J1410" s="112">
        <f t="shared" si="187"/>
        <v>0.22261</v>
      </c>
      <c r="K1410" s="113">
        <v>1</v>
      </c>
      <c r="L1410" s="82" t="s">
        <v>805</v>
      </c>
      <c r="M1410" s="14">
        <v>45751</v>
      </c>
      <c r="N1410" s="83">
        <v>14</v>
      </c>
      <c r="O1410" s="15"/>
      <c r="P1410" s="83" t="str">
        <f t="shared" si="185"/>
        <v/>
      </c>
      <c r="Q1410" s="114">
        <v>2025</v>
      </c>
      <c r="R1410" s="39" t="str">
        <f t="shared" si="188"/>
        <v>Não</v>
      </c>
      <c r="S1410" s="116">
        <f t="shared" si="189"/>
        <v>0</v>
      </c>
      <c r="T1410" s="117">
        <f t="shared" si="190"/>
        <v>0</v>
      </c>
      <c r="U1410" s="118"/>
    </row>
    <row r="1411" spans="1:21" s="58" customFormat="1" ht="39" customHeight="1" x14ac:dyDescent="0.35">
      <c r="A1411" s="78" t="s">
        <v>81</v>
      </c>
      <c r="B1411" s="3" t="s">
        <v>83</v>
      </c>
      <c r="C1411" s="20">
        <v>2029366442</v>
      </c>
      <c r="D1411" s="21" t="s">
        <v>208</v>
      </c>
      <c r="E1411" s="22" t="s">
        <v>227</v>
      </c>
      <c r="F1411" s="2" t="str">
        <f t="shared" si="186"/>
        <v>P31-PPGM-CAM-2029366442-SS-1753/2024</v>
      </c>
      <c r="G1411" s="213" t="s">
        <v>774</v>
      </c>
      <c r="H1411" s="111" t="s">
        <v>775</v>
      </c>
      <c r="I1411" s="23">
        <v>16.62</v>
      </c>
      <c r="J1411" s="112">
        <f t="shared" si="187"/>
        <v>1.6619999999999999E-2</v>
      </c>
      <c r="K1411" s="113">
        <v>1</v>
      </c>
      <c r="L1411" s="82" t="s">
        <v>805</v>
      </c>
      <c r="M1411" s="14">
        <v>45751</v>
      </c>
      <c r="N1411" s="83">
        <v>14</v>
      </c>
      <c r="O1411" s="15"/>
      <c r="P1411" s="83" t="str">
        <f t="shared" si="185"/>
        <v/>
      </c>
      <c r="Q1411" s="114">
        <v>2025</v>
      </c>
      <c r="R1411" s="39" t="str">
        <f t="shared" si="188"/>
        <v>Não</v>
      </c>
      <c r="S1411" s="116">
        <f t="shared" si="189"/>
        <v>0</v>
      </c>
      <c r="T1411" s="117">
        <f t="shared" si="190"/>
        <v>0</v>
      </c>
      <c r="U1411" s="118"/>
    </row>
    <row r="1412" spans="1:21" s="58" customFormat="1" ht="39" customHeight="1" x14ac:dyDescent="0.35">
      <c r="A1412" s="78" t="s">
        <v>81</v>
      </c>
      <c r="B1412" s="3" t="s">
        <v>83</v>
      </c>
      <c r="C1412" s="20">
        <v>2029366442</v>
      </c>
      <c r="D1412" s="21" t="s">
        <v>208</v>
      </c>
      <c r="E1412" s="22" t="s">
        <v>228</v>
      </c>
      <c r="F1412" s="2" t="str">
        <f t="shared" si="186"/>
        <v>P31-PPGM-CAM-2029366442-SS-1753/2024</v>
      </c>
      <c r="G1412" s="213" t="s">
        <v>774</v>
      </c>
      <c r="H1412" s="111" t="s">
        <v>775</v>
      </c>
      <c r="I1412" s="23">
        <v>25.56</v>
      </c>
      <c r="J1412" s="112">
        <f t="shared" si="187"/>
        <v>2.5559999999999999E-2</v>
      </c>
      <c r="K1412" s="113">
        <v>1</v>
      </c>
      <c r="L1412" s="82" t="s">
        <v>805</v>
      </c>
      <c r="M1412" s="14">
        <v>45751</v>
      </c>
      <c r="N1412" s="83">
        <v>14</v>
      </c>
      <c r="O1412" s="15"/>
      <c r="P1412" s="83" t="str">
        <f t="shared" si="185"/>
        <v/>
      </c>
      <c r="Q1412" s="114">
        <v>2025</v>
      </c>
      <c r="R1412" s="39" t="str">
        <f t="shared" si="188"/>
        <v>Não</v>
      </c>
      <c r="S1412" s="116">
        <f t="shared" si="189"/>
        <v>0</v>
      </c>
      <c r="T1412" s="117">
        <f t="shared" si="190"/>
        <v>0</v>
      </c>
      <c r="U1412" s="118"/>
    </row>
    <row r="1413" spans="1:21" s="58" customFormat="1" ht="39" customHeight="1" x14ac:dyDescent="0.35">
      <c r="A1413" s="78" t="s">
        <v>81</v>
      </c>
      <c r="B1413" s="3" t="s">
        <v>83</v>
      </c>
      <c r="C1413" s="20">
        <v>2029366442</v>
      </c>
      <c r="D1413" s="21" t="s">
        <v>208</v>
      </c>
      <c r="E1413" s="22" t="s">
        <v>229</v>
      </c>
      <c r="F1413" s="2" t="str">
        <f t="shared" si="186"/>
        <v>P31-PPGM-CAM-2029366442-SS-1753/2024</v>
      </c>
      <c r="G1413" s="213" t="s">
        <v>774</v>
      </c>
      <c r="H1413" s="111" t="s">
        <v>775</v>
      </c>
      <c r="I1413" s="23">
        <v>26.11</v>
      </c>
      <c r="J1413" s="112">
        <f t="shared" si="187"/>
        <v>2.6109999999999998E-2</v>
      </c>
      <c r="K1413" s="113">
        <v>1</v>
      </c>
      <c r="L1413" s="82" t="s">
        <v>805</v>
      </c>
      <c r="M1413" s="14">
        <v>45751</v>
      </c>
      <c r="N1413" s="83">
        <v>14</v>
      </c>
      <c r="O1413" s="15"/>
      <c r="P1413" s="83" t="str">
        <f t="shared" si="185"/>
        <v/>
      </c>
      <c r="Q1413" s="114">
        <v>2025</v>
      </c>
      <c r="R1413" s="39" t="str">
        <f t="shared" si="188"/>
        <v>Não</v>
      </c>
      <c r="S1413" s="116">
        <f t="shared" si="189"/>
        <v>0</v>
      </c>
      <c r="T1413" s="117">
        <f t="shared" si="190"/>
        <v>0</v>
      </c>
      <c r="U1413" s="118"/>
    </row>
    <row r="1414" spans="1:21" s="58" customFormat="1" ht="39" customHeight="1" x14ac:dyDescent="0.35">
      <c r="A1414" s="78" t="s">
        <v>81</v>
      </c>
      <c r="B1414" s="3" t="s">
        <v>83</v>
      </c>
      <c r="C1414" s="20">
        <v>2029366442</v>
      </c>
      <c r="D1414" s="21" t="s">
        <v>208</v>
      </c>
      <c r="E1414" s="22" t="s">
        <v>230</v>
      </c>
      <c r="F1414" s="2" t="str">
        <f t="shared" si="186"/>
        <v>P31-PPGM-CAM-2029366442-SS-1753/2024</v>
      </c>
      <c r="G1414" s="213" t="s">
        <v>774</v>
      </c>
      <c r="H1414" s="111" t="s">
        <v>775</v>
      </c>
      <c r="I1414" s="23">
        <v>198.96</v>
      </c>
      <c r="J1414" s="112">
        <f t="shared" si="187"/>
        <v>0.19896</v>
      </c>
      <c r="K1414" s="113">
        <v>1</v>
      </c>
      <c r="L1414" s="82" t="s">
        <v>805</v>
      </c>
      <c r="M1414" s="14">
        <v>45751</v>
      </c>
      <c r="N1414" s="83">
        <v>14</v>
      </c>
      <c r="O1414" s="15"/>
      <c r="P1414" s="83" t="str">
        <f t="shared" si="185"/>
        <v/>
      </c>
      <c r="Q1414" s="114">
        <v>2025</v>
      </c>
      <c r="R1414" s="39" t="str">
        <f t="shared" si="188"/>
        <v>Não</v>
      </c>
      <c r="S1414" s="116">
        <f t="shared" si="189"/>
        <v>0</v>
      </c>
      <c r="T1414" s="117">
        <f t="shared" si="190"/>
        <v>0</v>
      </c>
      <c r="U1414" s="118"/>
    </row>
    <row r="1415" spans="1:21" s="58" customFormat="1" ht="39" customHeight="1" x14ac:dyDescent="0.35">
      <c r="A1415" s="78" t="s">
        <v>81</v>
      </c>
      <c r="B1415" s="3" t="s">
        <v>83</v>
      </c>
      <c r="C1415" s="20">
        <v>2029366442</v>
      </c>
      <c r="D1415" s="21" t="s">
        <v>208</v>
      </c>
      <c r="E1415" s="22" t="s">
        <v>231</v>
      </c>
      <c r="F1415" s="2" t="str">
        <f t="shared" si="186"/>
        <v>P31-PPGM-CAM-2029366442-SS-1753/2024</v>
      </c>
      <c r="G1415" s="213" t="s">
        <v>774</v>
      </c>
      <c r="H1415" s="111" t="s">
        <v>775</v>
      </c>
      <c r="I1415" s="23">
        <v>65.540000000000006</v>
      </c>
      <c r="J1415" s="112">
        <f t="shared" si="187"/>
        <v>6.5540000000000001E-2</v>
      </c>
      <c r="K1415" s="113">
        <v>1</v>
      </c>
      <c r="L1415" s="82" t="s">
        <v>805</v>
      </c>
      <c r="M1415" s="14">
        <v>45751</v>
      </c>
      <c r="N1415" s="83">
        <v>14</v>
      </c>
      <c r="O1415" s="15"/>
      <c r="P1415" s="83" t="str">
        <f t="shared" si="185"/>
        <v/>
      </c>
      <c r="Q1415" s="114">
        <v>2025</v>
      </c>
      <c r="R1415" s="39" t="str">
        <f t="shared" si="188"/>
        <v>Não</v>
      </c>
      <c r="S1415" s="116">
        <f t="shared" si="189"/>
        <v>0</v>
      </c>
      <c r="T1415" s="117">
        <f t="shared" si="190"/>
        <v>0</v>
      </c>
      <c r="U1415" s="118"/>
    </row>
    <row r="1416" spans="1:21" s="58" customFormat="1" ht="39" customHeight="1" x14ac:dyDescent="0.35">
      <c r="A1416" s="78" t="s">
        <v>81</v>
      </c>
      <c r="B1416" s="3" t="s">
        <v>83</v>
      </c>
      <c r="C1416" s="20">
        <v>2029366442</v>
      </c>
      <c r="D1416" s="21" t="s">
        <v>208</v>
      </c>
      <c r="E1416" s="22" t="s">
        <v>232</v>
      </c>
      <c r="F1416" s="2" t="str">
        <f t="shared" si="186"/>
        <v>P31-PPGM-CAM-2029366442-SS-1753/2024</v>
      </c>
      <c r="G1416" s="213" t="s">
        <v>774</v>
      </c>
      <c r="H1416" s="111" t="s">
        <v>775</v>
      </c>
      <c r="I1416" s="23">
        <v>22.29</v>
      </c>
      <c r="J1416" s="112">
        <f t="shared" si="187"/>
        <v>2.2290000000000001E-2</v>
      </c>
      <c r="K1416" s="113">
        <v>1</v>
      </c>
      <c r="L1416" s="82" t="s">
        <v>805</v>
      </c>
      <c r="M1416" s="14">
        <v>45751</v>
      </c>
      <c r="N1416" s="83">
        <v>14</v>
      </c>
      <c r="O1416" s="15"/>
      <c r="P1416" s="83" t="str">
        <f t="shared" si="185"/>
        <v/>
      </c>
      <c r="Q1416" s="114">
        <v>2025</v>
      </c>
      <c r="R1416" s="39" t="str">
        <f t="shared" si="188"/>
        <v>Não</v>
      </c>
      <c r="S1416" s="116">
        <f t="shared" si="189"/>
        <v>0</v>
      </c>
      <c r="T1416" s="117">
        <f t="shared" si="190"/>
        <v>0</v>
      </c>
      <c r="U1416" s="118"/>
    </row>
    <row r="1417" spans="1:21" s="58" customFormat="1" ht="39" customHeight="1" x14ac:dyDescent="0.35">
      <c r="A1417" s="78" t="s">
        <v>81</v>
      </c>
      <c r="B1417" s="3" t="s">
        <v>83</v>
      </c>
      <c r="C1417" s="20">
        <v>2029366442</v>
      </c>
      <c r="D1417" s="21" t="s">
        <v>208</v>
      </c>
      <c r="E1417" s="22" t="s">
        <v>233</v>
      </c>
      <c r="F1417" s="2" t="str">
        <f t="shared" si="186"/>
        <v>P31-PPGM-CAM-2029366442-SS-1753/2024</v>
      </c>
      <c r="G1417" s="213" t="s">
        <v>774</v>
      </c>
      <c r="H1417" s="111" t="s">
        <v>775</v>
      </c>
      <c r="I1417" s="23">
        <v>60.32</v>
      </c>
      <c r="J1417" s="112">
        <f t="shared" si="187"/>
        <v>6.0319999999999999E-2</v>
      </c>
      <c r="K1417" s="113">
        <v>1</v>
      </c>
      <c r="L1417" s="82" t="s">
        <v>805</v>
      </c>
      <c r="M1417" s="14">
        <v>45751</v>
      </c>
      <c r="N1417" s="83">
        <v>14</v>
      </c>
      <c r="O1417" s="15"/>
      <c r="P1417" s="83" t="str">
        <f t="shared" si="185"/>
        <v/>
      </c>
      <c r="Q1417" s="114">
        <v>2025</v>
      </c>
      <c r="R1417" s="39" t="str">
        <f t="shared" si="188"/>
        <v>Não</v>
      </c>
      <c r="S1417" s="116">
        <f t="shared" si="189"/>
        <v>0</v>
      </c>
      <c r="T1417" s="117">
        <f t="shared" si="190"/>
        <v>0</v>
      </c>
      <c r="U1417" s="118"/>
    </row>
    <row r="1418" spans="1:21" s="58" customFormat="1" ht="39" customHeight="1" x14ac:dyDescent="0.35">
      <c r="A1418" s="78" t="s">
        <v>81</v>
      </c>
      <c r="B1418" s="3" t="s">
        <v>83</v>
      </c>
      <c r="C1418" s="20">
        <v>2029366442</v>
      </c>
      <c r="D1418" s="21" t="s">
        <v>208</v>
      </c>
      <c r="E1418" s="22" t="s">
        <v>234</v>
      </c>
      <c r="F1418" s="2" t="str">
        <f t="shared" si="186"/>
        <v>P31-PPGM-CAM-2029366442-SS-1753/2024</v>
      </c>
      <c r="G1418" s="213" t="s">
        <v>774</v>
      </c>
      <c r="H1418" s="111" t="s">
        <v>775</v>
      </c>
      <c r="I1418" s="23">
        <v>11.76</v>
      </c>
      <c r="J1418" s="112">
        <f t="shared" si="187"/>
        <v>1.176E-2</v>
      </c>
      <c r="K1418" s="113">
        <v>1</v>
      </c>
      <c r="L1418" s="82" t="s">
        <v>805</v>
      </c>
      <c r="M1418" s="14">
        <v>45751</v>
      </c>
      <c r="N1418" s="83">
        <v>14</v>
      </c>
      <c r="O1418" s="15"/>
      <c r="P1418" s="83" t="str">
        <f t="shared" si="185"/>
        <v/>
      </c>
      <c r="Q1418" s="114">
        <v>2025</v>
      </c>
      <c r="R1418" s="39" t="str">
        <f t="shared" si="188"/>
        <v>Não</v>
      </c>
      <c r="S1418" s="116">
        <f t="shared" si="189"/>
        <v>0</v>
      </c>
      <c r="T1418" s="117">
        <f t="shared" si="190"/>
        <v>0</v>
      </c>
      <c r="U1418" s="118"/>
    </row>
    <row r="1419" spans="1:21" s="58" customFormat="1" ht="39" customHeight="1" x14ac:dyDescent="0.35">
      <c r="A1419" s="78" t="s">
        <v>81</v>
      </c>
      <c r="B1419" s="3" t="s">
        <v>83</v>
      </c>
      <c r="C1419" s="20">
        <v>2029366442</v>
      </c>
      <c r="D1419" s="21" t="s">
        <v>208</v>
      </c>
      <c r="E1419" s="22" t="s">
        <v>235</v>
      </c>
      <c r="F1419" s="2" t="str">
        <f t="shared" si="186"/>
        <v>P31-PPGM-CAM-2029366442-SS-1753/2024</v>
      </c>
      <c r="G1419" s="213" t="s">
        <v>774</v>
      </c>
      <c r="H1419" s="111" t="s">
        <v>775</v>
      </c>
      <c r="I1419" s="23">
        <v>135.28</v>
      </c>
      <c r="J1419" s="112">
        <f t="shared" si="187"/>
        <v>0.13528000000000001</v>
      </c>
      <c r="K1419" s="113">
        <v>1</v>
      </c>
      <c r="L1419" s="82" t="s">
        <v>805</v>
      </c>
      <c r="M1419" s="14">
        <v>45751</v>
      </c>
      <c r="N1419" s="83">
        <v>14</v>
      </c>
      <c r="O1419" s="15"/>
      <c r="P1419" s="83" t="str">
        <f t="shared" si="185"/>
        <v/>
      </c>
      <c r="Q1419" s="114">
        <v>2025</v>
      </c>
      <c r="R1419" s="39" t="str">
        <f t="shared" si="188"/>
        <v>Não</v>
      </c>
      <c r="S1419" s="116">
        <f t="shared" si="189"/>
        <v>0</v>
      </c>
      <c r="T1419" s="117">
        <f t="shared" si="190"/>
        <v>0</v>
      </c>
      <c r="U1419" s="118"/>
    </row>
    <row r="1420" spans="1:21" s="58" customFormat="1" ht="39" customHeight="1" x14ac:dyDescent="0.35">
      <c r="A1420" s="78" t="s">
        <v>81</v>
      </c>
      <c r="B1420" s="3" t="s">
        <v>83</v>
      </c>
      <c r="C1420" s="20">
        <v>2029366442</v>
      </c>
      <c r="D1420" s="21" t="s">
        <v>208</v>
      </c>
      <c r="E1420" s="22" t="s">
        <v>236</v>
      </c>
      <c r="F1420" s="2" t="str">
        <f t="shared" si="186"/>
        <v>P31-PPGM-CAM-2029366442-SS-1753/2024</v>
      </c>
      <c r="G1420" s="213" t="s">
        <v>774</v>
      </c>
      <c r="H1420" s="111" t="s">
        <v>775</v>
      </c>
      <c r="I1420" s="23">
        <v>33.21</v>
      </c>
      <c r="J1420" s="112">
        <f t="shared" si="187"/>
        <v>3.3210000000000003E-2</v>
      </c>
      <c r="K1420" s="113">
        <v>1</v>
      </c>
      <c r="L1420" s="82" t="s">
        <v>805</v>
      </c>
      <c r="M1420" s="14">
        <v>45751</v>
      </c>
      <c r="N1420" s="83">
        <v>14</v>
      </c>
      <c r="O1420" s="15"/>
      <c r="P1420" s="83" t="str">
        <f t="shared" si="185"/>
        <v/>
      </c>
      <c r="Q1420" s="114">
        <v>2025</v>
      </c>
      <c r="R1420" s="39" t="str">
        <f t="shared" si="188"/>
        <v>Não</v>
      </c>
      <c r="S1420" s="116">
        <f t="shared" si="189"/>
        <v>0</v>
      </c>
      <c r="T1420" s="117">
        <f t="shared" si="190"/>
        <v>0</v>
      </c>
      <c r="U1420" s="118"/>
    </row>
    <row r="1421" spans="1:21" s="58" customFormat="1" ht="39" customHeight="1" x14ac:dyDescent="0.35">
      <c r="A1421" s="78" t="s">
        <v>81</v>
      </c>
      <c r="B1421" s="3" t="s">
        <v>83</v>
      </c>
      <c r="C1421" s="20">
        <v>2029317515</v>
      </c>
      <c r="D1421" s="21" t="s">
        <v>263</v>
      </c>
      <c r="E1421" s="22" t="s">
        <v>264</v>
      </c>
      <c r="F1421" s="2" t="str">
        <f t="shared" si="186"/>
        <v>P31-PPGM-CAM-2029317515-SS-1387/2024</v>
      </c>
      <c r="G1421" s="213" t="s">
        <v>774</v>
      </c>
      <c r="H1421" s="111" t="s">
        <v>775</v>
      </c>
      <c r="I1421" s="23">
        <v>1130</v>
      </c>
      <c r="J1421" s="112">
        <f t="shared" si="187"/>
        <v>1.1299999999999999</v>
      </c>
      <c r="K1421" s="113">
        <v>1</v>
      </c>
      <c r="L1421" s="82" t="s">
        <v>805</v>
      </c>
      <c r="M1421" s="14">
        <v>45751</v>
      </c>
      <c r="N1421" s="83">
        <v>14</v>
      </c>
      <c r="O1421" s="15"/>
      <c r="P1421" s="83" t="str">
        <f t="shared" si="185"/>
        <v/>
      </c>
      <c r="Q1421" s="114">
        <v>2025</v>
      </c>
      <c r="R1421" s="39" t="str">
        <f t="shared" si="188"/>
        <v>Não</v>
      </c>
      <c r="S1421" s="116">
        <f t="shared" si="189"/>
        <v>0</v>
      </c>
      <c r="T1421" s="117">
        <f t="shared" si="190"/>
        <v>0</v>
      </c>
      <c r="U1421" s="118"/>
    </row>
    <row r="1422" spans="1:21" s="58" customFormat="1" ht="39" customHeight="1" x14ac:dyDescent="0.35">
      <c r="A1422" s="78" t="s">
        <v>81</v>
      </c>
      <c r="B1422" s="3" t="s">
        <v>83</v>
      </c>
      <c r="C1422" s="20">
        <v>2029317515</v>
      </c>
      <c r="D1422" s="21" t="s">
        <v>263</v>
      </c>
      <c r="E1422" s="22" t="s">
        <v>267</v>
      </c>
      <c r="F1422" s="2" t="str">
        <f t="shared" si="186"/>
        <v>P31-PPGM-CAM-2029317515-SS-1387/2024</v>
      </c>
      <c r="G1422" s="213" t="s">
        <v>774</v>
      </c>
      <c r="H1422" s="111" t="s">
        <v>775</v>
      </c>
      <c r="I1422" s="23">
        <v>1130</v>
      </c>
      <c r="J1422" s="112">
        <f t="shared" si="187"/>
        <v>1.1299999999999999</v>
      </c>
      <c r="K1422" s="113">
        <v>1</v>
      </c>
      <c r="L1422" s="82" t="s">
        <v>805</v>
      </c>
      <c r="M1422" s="14">
        <v>45751</v>
      </c>
      <c r="N1422" s="83">
        <v>14</v>
      </c>
      <c r="O1422" s="15"/>
      <c r="P1422" s="83" t="str">
        <f t="shared" si="185"/>
        <v/>
      </c>
      <c r="Q1422" s="114">
        <v>2025</v>
      </c>
      <c r="R1422" s="39" t="str">
        <f t="shared" si="188"/>
        <v>Não</v>
      </c>
      <c r="S1422" s="116">
        <f t="shared" si="189"/>
        <v>0</v>
      </c>
      <c r="T1422" s="117">
        <f t="shared" si="190"/>
        <v>0</v>
      </c>
      <c r="U1422" s="118"/>
    </row>
    <row r="1423" spans="1:21" s="58" customFormat="1" ht="39" customHeight="1" x14ac:dyDescent="0.35">
      <c r="A1423" s="78" t="s">
        <v>281</v>
      </c>
      <c r="B1423" s="3" t="s">
        <v>83</v>
      </c>
      <c r="C1423" s="20">
        <v>2029267538</v>
      </c>
      <c r="D1423" s="39" t="s">
        <v>284</v>
      </c>
      <c r="E1423" s="22" t="s">
        <v>285</v>
      </c>
      <c r="F1423" s="2" t="str">
        <f t="shared" si="186"/>
        <v>P54-PPGM-CAM-2029267538-SS-0063/2025</v>
      </c>
      <c r="G1423" s="213" t="s">
        <v>774</v>
      </c>
      <c r="H1423" s="111" t="s">
        <v>775</v>
      </c>
      <c r="I1423" s="40">
        <v>252.25</v>
      </c>
      <c r="J1423" s="112">
        <f t="shared" si="187"/>
        <v>0.25224999999999997</v>
      </c>
      <c r="K1423" s="113">
        <v>1</v>
      </c>
      <c r="L1423" s="82" t="s">
        <v>805</v>
      </c>
      <c r="M1423" s="14">
        <v>45751</v>
      </c>
      <c r="N1423" s="83">
        <v>14</v>
      </c>
      <c r="O1423" s="15"/>
      <c r="P1423" s="83" t="str">
        <f t="shared" si="185"/>
        <v/>
      </c>
      <c r="Q1423" s="114">
        <v>2025</v>
      </c>
      <c r="R1423" s="39" t="str">
        <f t="shared" si="188"/>
        <v>Não</v>
      </c>
      <c r="S1423" s="116">
        <f t="shared" si="189"/>
        <v>0</v>
      </c>
      <c r="T1423" s="117">
        <f t="shared" si="190"/>
        <v>0</v>
      </c>
      <c r="U1423" s="118"/>
    </row>
    <row r="1424" spans="1:21" s="58" customFormat="1" ht="39" customHeight="1" x14ac:dyDescent="0.35">
      <c r="A1424" s="78" t="s">
        <v>281</v>
      </c>
      <c r="B1424" s="3" t="s">
        <v>83</v>
      </c>
      <c r="C1424" s="20">
        <v>2029269549</v>
      </c>
      <c r="D1424" s="39" t="s">
        <v>323</v>
      </c>
      <c r="E1424" s="22"/>
      <c r="F1424" s="2" t="str">
        <f t="shared" si="186"/>
        <v>P54-PPGM-CAM-2029269549-SS-1848/2024</v>
      </c>
      <c r="G1424" s="213" t="s">
        <v>774</v>
      </c>
      <c r="H1424" s="111" t="s">
        <v>775</v>
      </c>
      <c r="I1424" s="23">
        <v>20592.874000000003</v>
      </c>
      <c r="J1424" s="112">
        <f t="shared" si="187"/>
        <v>20.592874000000002</v>
      </c>
      <c r="K1424" s="113">
        <v>1</v>
      </c>
      <c r="L1424" s="82" t="s">
        <v>805</v>
      </c>
      <c r="M1424" s="14">
        <v>45751</v>
      </c>
      <c r="N1424" s="83">
        <v>14</v>
      </c>
      <c r="O1424" s="15"/>
      <c r="P1424" s="83" t="str">
        <f t="shared" si="185"/>
        <v/>
      </c>
      <c r="Q1424" s="114">
        <v>2025</v>
      </c>
      <c r="R1424" s="39" t="str">
        <f t="shared" si="188"/>
        <v>Não</v>
      </c>
      <c r="S1424" s="116">
        <f t="shared" si="189"/>
        <v>0</v>
      </c>
      <c r="T1424" s="117">
        <f t="shared" si="190"/>
        <v>0</v>
      </c>
      <c r="U1424" s="118"/>
    </row>
    <row r="1425" spans="1:21" s="58" customFormat="1" ht="39" customHeight="1" x14ac:dyDescent="0.35">
      <c r="A1425" s="78" t="s">
        <v>281</v>
      </c>
      <c r="B1425" s="3" t="s">
        <v>83</v>
      </c>
      <c r="C1425" s="20">
        <v>2029269573</v>
      </c>
      <c r="D1425" s="22" t="s">
        <v>364</v>
      </c>
      <c r="E1425" s="43" t="s">
        <v>365</v>
      </c>
      <c r="F1425" s="2" t="str">
        <f t="shared" si="186"/>
        <v>P54-PPGM-CAM-2029269573-SS-1466/2024</v>
      </c>
      <c r="G1425" s="213" t="s">
        <v>774</v>
      </c>
      <c r="H1425" s="111" t="s">
        <v>775</v>
      </c>
      <c r="I1425" s="23">
        <v>6519.1910000000007</v>
      </c>
      <c r="J1425" s="112">
        <f t="shared" si="187"/>
        <v>6.5191910000000011</v>
      </c>
      <c r="K1425" s="113">
        <v>1</v>
      </c>
      <c r="L1425" s="82" t="s">
        <v>805</v>
      </c>
      <c r="M1425" s="14">
        <v>45751</v>
      </c>
      <c r="N1425" s="83">
        <v>14</v>
      </c>
      <c r="O1425" s="15">
        <v>45743</v>
      </c>
      <c r="P1425" s="83">
        <f t="shared" si="185"/>
        <v>13</v>
      </c>
      <c r="Q1425" s="114">
        <v>2025</v>
      </c>
      <c r="R1425" s="39" t="str">
        <f t="shared" si="188"/>
        <v>Sim</v>
      </c>
      <c r="S1425" s="116">
        <f t="shared" si="189"/>
        <v>6.5191910000000011</v>
      </c>
      <c r="T1425" s="117">
        <f t="shared" si="190"/>
        <v>1</v>
      </c>
      <c r="U1425" s="118"/>
    </row>
    <row r="1426" spans="1:21" s="58" customFormat="1" ht="39" customHeight="1" x14ac:dyDescent="0.35">
      <c r="A1426" s="78" t="s">
        <v>281</v>
      </c>
      <c r="B1426" s="3" t="s">
        <v>83</v>
      </c>
      <c r="C1426" s="20">
        <v>2029269551</v>
      </c>
      <c r="D1426" s="39" t="s">
        <v>524</v>
      </c>
      <c r="E1426" s="22"/>
      <c r="F1426" s="2" t="str">
        <f t="shared" si="186"/>
        <v>P54-PPGM-CAM-2029269551-SS-464/2025</v>
      </c>
      <c r="G1426" s="213" t="s">
        <v>774</v>
      </c>
      <c r="H1426" s="111" t="s">
        <v>775</v>
      </c>
      <c r="I1426" s="23">
        <v>40</v>
      </c>
      <c r="J1426" s="112">
        <f t="shared" si="187"/>
        <v>0.04</v>
      </c>
      <c r="K1426" s="113">
        <v>1</v>
      </c>
      <c r="L1426" s="82" t="s">
        <v>805</v>
      </c>
      <c r="M1426" s="14">
        <v>45751</v>
      </c>
      <c r="N1426" s="83">
        <v>14</v>
      </c>
      <c r="O1426" s="15"/>
      <c r="P1426" s="83" t="str">
        <f t="shared" si="185"/>
        <v/>
      </c>
      <c r="Q1426" s="114">
        <v>2025</v>
      </c>
      <c r="R1426" s="39" t="str">
        <f t="shared" si="188"/>
        <v>Não</v>
      </c>
      <c r="S1426" s="116">
        <f t="shared" si="189"/>
        <v>0</v>
      </c>
      <c r="T1426" s="117">
        <f t="shared" si="190"/>
        <v>0</v>
      </c>
      <c r="U1426" s="118"/>
    </row>
    <row r="1427" spans="1:21" s="58" customFormat="1" ht="39" customHeight="1" x14ac:dyDescent="0.35">
      <c r="A1427" s="78" t="s">
        <v>557</v>
      </c>
      <c r="B1427" s="3" t="s">
        <v>83</v>
      </c>
      <c r="C1427" s="20">
        <v>2023206789</v>
      </c>
      <c r="D1427" s="46" t="s">
        <v>806</v>
      </c>
      <c r="E1427" s="22" t="s">
        <v>559</v>
      </c>
      <c r="F1427" s="2" t="str">
        <f t="shared" si="186"/>
        <v>P62-PPGM-CAM-2023206789-SS-945P/2024</v>
      </c>
      <c r="G1427" s="213" t="s">
        <v>774</v>
      </c>
      <c r="H1427" s="111" t="s">
        <v>775</v>
      </c>
      <c r="I1427" s="23">
        <v>44.32</v>
      </c>
      <c r="J1427" s="112">
        <f t="shared" si="187"/>
        <v>4.4319999999999998E-2</v>
      </c>
      <c r="K1427" s="113">
        <v>1</v>
      </c>
      <c r="L1427" s="82" t="s">
        <v>805</v>
      </c>
      <c r="M1427" s="14">
        <v>45751</v>
      </c>
      <c r="N1427" s="83">
        <v>14</v>
      </c>
      <c r="O1427" s="15">
        <v>45754</v>
      </c>
      <c r="P1427" s="83">
        <f t="shared" si="185"/>
        <v>15</v>
      </c>
      <c r="Q1427" s="114">
        <v>2025</v>
      </c>
      <c r="R1427" s="39" t="str">
        <f t="shared" si="188"/>
        <v>Sim</v>
      </c>
      <c r="S1427" s="116">
        <f t="shared" si="189"/>
        <v>4.4319999999999998E-2</v>
      </c>
      <c r="T1427" s="117">
        <f t="shared" si="190"/>
        <v>1</v>
      </c>
      <c r="U1427" s="118"/>
    </row>
    <row r="1428" spans="1:21" s="58" customFormat="1" ht="39" customHeight="1" x14ac:dyDescent="0.35">
      <c r="A1428" s="78" t="s">
        <v>557</v>
      </c>
      <c r="B1428" s="3" t="s">
        <v>83</v>
      </c>
      <c r="C1428" s="20">
        <v>2023206789</v>
      </c>
      <c r="D1428" s="46" t="s">
        <v>807</v>
      </c>
      <c r="E1428" s="22" t="s">
        <v>567</v>
      </c>
      <c r="F1428" s="2" t="str">
        <f t="shared" si="186"/>
        <v>P62-PPGM-CAM-2023206789-SS-960P/2024</v>
      </c>
      <c r="G1428" s="213" t="s">
        <v>774</v>
      </c>
      <c r="H1428" s="111" t="s">
        <v>775</v>
      </c>
      <c r="I1428" s="23">
        <v>44.32</v>
      </c>
      <c r="J1428" s="112">
        <f t="shared" si="187"/>
        <v>4.4319999999999998E-2</v>
      </c>
      <c r="K1428" s="113">
        <v>1</v>
      </c>
      <c r="L1428" s="82" t="s">
        <v>805</v>
      </c>
      <c r="M1428" s="14">
        <v>45751</v>
      </c>
      <c r="N1428" s="83">
        <v>14</v>
      </c>
      <c r="O1428" s="15">
        <v>45754</v>
      </c>
      <c r="P1428" s="83">
        <f t="shared" si="185"/>
        <v>15</v>
      </c>
      <c r="Q1428" s="114">
        <v>2025</v>
      </c>
      <c r="R1428" s="39" t="str">
        <f t="shared" si="188"/>
        <v>Sim</v>
      </c>
      <c r="S1428" s="116">
        <f t="shared" si="189"/>
        <v>4.4319999999999998E-2</v>
      </c>
      <c r="T1428" s="117">
        <f t="shared" si="190"/>
        <v>1</v>
      </c>
      <c r="U1428" s="118"/>
    </row>
    <row r="1429" spans="1:21" s="58" customFormat="1" ht="39" customHeight="1" x14ac:dyDescent="0.35">
      <c r="A1429" s="78" t="s">
        <v>557</v>
      </c>
      <c r="B1429" s="3" t="s">
        <v>83</v>
      </c>
      <c r="C1429" s="20">
        <v>2023206858</v>
      </c>
      <c r="D1429" s="49" t="s">
        <v>570</v>
      </c>
      <c r="E1429" s="22" t="s">
        <v>571</v>
      </c>
      <c r="F1429" s="2" t="str">
        <f t="shared" si="186"/>
        <v>P62-PPGM-CAM-2023206858-SS-108/2025</v>
      </c>
      <c r="G1429" s="213" t="s">
        <v>774</v>
      </c>
      <c r="H1429" s="111" t="s">
        <v>775</v>
      </c>
      <c r="I1429" s="23">
        <v>6.8</v>
      </c>
      <c r="J1429" s="112">
        <f t="shared" si="187"/>
        <v>6.7999999999999996E-3</v>
      </c>
      <c r="K1429" s="113">
        <v>1</v>
      </c>
      <c r="L1429" s="82" t="s">
        <v>805</v>
      </c>
      <c r="M1429" s="14">
        <v>45751</v>
      </c>
      <c r="N1429" s="83">
        <v>14</v>
      </c>
      <c r="O1429" s="15"/>
      <c r="P1429" s="83" t="str">
        <f t="shared" si="185"/>
        <v/>
      </c>
      <c r="Q1429" s="114">
        <v>2025</v>
      </c>
      <c r="R1429" s="39" t="str">
        <f t="shared" si="188"/>
        <v>Não</v>
      </c>
      <c r="S1429" s="116">
        <f t="shared" si="189"/>
        <v>0</v>
      </c>
      <c r="T1429" s="117">
        <f t="shared" si="190"/>
        <v>0</v>
      </c>
      <c r="U1429" s="118"/>
    </row>
    <row r="1430" spans="1:21" s="58" customFormat="1" ht="39" customHeight="1" x14ac:dyDescent="0.35">
      <c r="A1430" s="78" t="s">
        <v>557</v>
      </c>
      <c r="B1430" s="3" t="s">
        <v>83</v>
      </c>
      <c r="C1430" s="20">
        <v>2029625222</v>
      </c>
      <c r="D1430" s="49" t="s">
        <v>808</v>
      </c>
      <c r="E1430" s="22" t="s">
        <v>704</v>
      </c>
      <c r="F1430" s="2" t="str">
        <f t="shared" si="186"/>
        <v>P62-PPGM-CAM-2029625222-SS0504P/2024</v>
      </c>
      <c r="G1430" s="213" t="s">
        <v>774</v>
      </c>
      <c r="H1430" s="111" t="s">
        <v>775</v>
      </c>
      <c r="I1430" s="23">
        <v>100.727</v>
      </c>
      <c r="J1430" s="112">
        <f t="shared" si="187"/>
        <v>0.100727</v>
      </c>
      <c r="K1430" s="113">
        <v>1</v>
      </c>
      <c r="L1430" s="82" t="s">
        <v>805</v>
      </c>
      <c r="M1430" s="14">
        <v>45751</v>
      </c>
      <c r="N1430" s="83">
        <v>14</v>
      </c>
      <c r="O1430" s="15">
        <v>45757</v>
      </c>
      <c r="P1430" s="83">
        <f t="shared" si="185"/>
        <v>15</v>
      </c>
      <c r="Q1430" s="114">
        <v>2025</v>
      </c>
      <c r="R1430" s="39" t="str">
        <f t="shared" si="188"/>
        <v>Sim</v>
      </c>
      <c r="S1430" s="116">
        <f t="shared" si="189"/>
        <v>0.100727</v>
      </c>
      <c r="T1430" s="117">
        <f t="shared" si="190"/>
        <v>1</v>
      </c>
      <c r="U1430" s="118"/>
    </row>
    <row r="1431" spans="1:21" s="58" customFormat="1" ht="39" customHeight="1" x14ac:dyDescent="0.35">
      <c r="A1431" s="78" t="s">
        <v>557</v>
      </c>
      <c r="B1431" s="3" t="s">
        <v>83</v>
      </c>
      <c r="C1431" s="20">
        <v>2029625222</v>
      </c>
      <c r="D1431" s="49" t="s">
        <v>808</v>
      </c>
      <c r="E1431" s="22" t="s">
        <v>706</v>
      </c>
      <c r="F1431" s="2" t="str">
        <f t="shared" si="186"/>
        <v>P62-PPGM-CAM-2029625222-SS0504P/2024</v>
      </c>
      <c r="G1431" s="213" t="s">
        <v>774</v>
      </c>
      <c r="H1431" s="111" t="s">
        <v>775</v>
      </c>
      <c r="I1431" s="23">
        <v>4764.9030000000002</v>
      </c>
      <c r="J1431" s="112">
        <f t="shared" si="187"/>
        <v>4.7649030000000003</v>
      </c>
      <c r="K1431" s="113">
        <v>1</v>
      </c>
      <c r="L1431" s="82" t="s">
        <v>805</v>
      </c>
      <c r="M1431" s="14">
        <v>45751</v>
      </c>
      <c r="N1431" s="83">
        <v>14</v>
      </c>
      <c r="O1431" s="15">
        <v>45759</v>
      </c>
      <c r="P1431" s="83">
        <f t="shared" si="185"/>
        <v>15</v>
      </c>
      <c r="Q1431" s="114">
        <v>2025</v>
      </c>
      <c r="R1431" s="39" t="str">
        <f t="shared" si="188"/>
        <v>Sim</v>
      </c>
      <c r="S1431" s="116">
        <f t="shared" si="189"/>
        <v>4.7649030000000003</v>
      </c>
      <c r="T1431" s="117">
        <f t="shared" si="190"/>
        <v>1</v>
      </c>
      <c r="U1431" s="118"/>
    </row>
    <row r="1432" spans="1:21" s="58" customFormat="1" ht="39" customHeight="1" x14ac:dyDescent="0.35">
      <c r="A1432" s="78" t="s">
        <v>557</v>
      </c>
      <c r="B1432" s="3" t="s">
        <v>83</v>
      </c>
      <c r="C1432" s="20">
        <v>2029625222</v>
      </c>
      <c r="D1432" s="49" t="s">
        <v>808</v>
      </c>
      <c r="E1432" s="22" t="s">
        <v>707</v>
      </c>
      <c r="F1432" s="2" t="str">
        <f t="shared" si="186"/>
        <v>P62-PPGM-CAM-2029625222-SS0504P/2024</v>
      </c>
      <c r="G1432" s="213" t="s">
        <v>774</v>
      </c>
      <c r="H1432" s="111" t="s">
        <v>775</v>
      </c>
      <c r="I1432" s="23">
        <v>4439.47</v>
      </c>
      <c r="J1432" s="112">
        <f t="shared" si="187"/>
        <v>4.43947</v>
      </c>
      <c r="K1432" s="113">
        <v>1</v>
      </c>
      <c r="L1432" s="82" t="s">
        <v>805</v>
      </c>
      <c r="M1432" s="14">
        <v>45751</v>
      </c>
      <c r="N1432" s="83">
        <v>14</v>
      </c>
      <c r="O1432" s="15"/>
      <c r="P1432" s="83" t="str">
        <f t="shared" si="185"/>
        <v/>
      </c>
      <c r="Q1432" s="114">
        <v>2025</v>
      </c>
      <c r="R1432" s="39" t="str">
        <f t="shared" si="188"/>
        <v>Não</v>
      </c>
      <c r="S1432" s="116">
        <f t="shared" si="189"/>
        <v>0</v>
      </c>
      <c r="T1432" s="117">
        <f t="shared" si="190"/>
        <v>0</v>
      </c>
      <c r="U1432" s="118"/>
    </row>
    <row r="1433" spans="1:21" s="58" customFormat="1" ht="39" customHeight="1" x14ac:dyDescent="0.35">
      <c r="A1433" s="78" t="s">
        <v>557</v>
      </c>
      <c r="B1433" s="3" t="s">
        <v>83</v>
      </c>
      <c r="C1433" s="20">
        <v>2029625222</v>
      </c>
      <c r="D1433" s="49" t="s">
        <v>808</v>
      </c>
      <c r="E1433" s="22" t="s">
        <v>708</v>
      </c>
      <c r="F1433" s="2" t="str">
        <f t="shared" si="186"/>
        <v>P62-PPGM-CAM-2029625222-SS0504P/2024</v>
      </c>
      <c r="G1433" s="213" t="s">
        <v>774</v>
      </c>
      <c r="H1433" s="111" t="s">
        <v>775</v>
      </c>
      <c r="I1433" s="23">
        <v>270.10000000000002</v>
      </c>
      <c r="J1433" s="112">
        <f t="shared" si="187"/>
        <v>0.27010000000000001</v>
      </c>
      <c r="K1433" s="113">
        <v>1</v>
      </c>
      <c r="L1433" s="82" t="s">
        <v>805</v>
      </c>
      <c r="M1433" s="14">
        <v>45751</v>
      </c>
      <c r="N1433" s="83">
        <v>14</v>
      </c>
      <c r="O1433" s="15"/>
      <c r="P1433" s="83" t="str">
        <f t="shared" si="185"/>
        <v/>
      </c>
      <c r="Q1433" s="114">
        <v>2025</v>
      </c>
      <c r="R1433" s="39" t="str">
        <f t="shared" si="188"/>
        <v>Não</v>
      </c>
      <c r="S1433" s="116">
        <f t="shared" si="189"/>
        <v>0</v>
      </c>
      <c r="T1433" s="117">
        <f t="shared" si="190"/>
        <v>0</v>
      </c>
      <c r="U1433" s="118"/>
    </row>
    <row r="1434" spans="1:21" s="58" customFormat="1" ht="39" customHeight="1" x14ac:dyDescent="0.35">
      <c r="A1434" s="78" t="s">
        <v>557</v>
      </c>
      <c r="B1434" s="3" t="s">
        <v>83</v>
      </c>
      <c r="C1434" s="20">
        <v>2029625222</v>
      </c>
      <c r="D1434" s="49" t="s">
        <v>808</v>
      </c>
      <c r="E1434" s="22" t="s">
        <v>712</v>
      </c>
      <c r="F1434" s="2" t="str">
        <f t="shared" si="186"/>
        <v>P62-PPGM-CAM-2029625222-SS0504P/2024</v>
      </c>
      <c r="G1434" s="213" t="s">
        <v>774</v>
      </c>
      <c r="H1434" s="111" t="s">
        <v>775</v>
      </c>
      <c r="I1434" s="23">
        <v>5049.3419999999996</v>
      </c>
      <c r="J1434" s="112">
        <f t="shared" si="187"/>
        <v>5.0493419999999993</v>
      </c>
      <c r="K1434" s="113">
        <v>1</v>
      </c>
      <c r="L1434" s="82" t="s">
        <v>805</v>
      </c>
      <c r="M1434" s="14">
        <v>45751</v>
      </c>
      <c r="N1434" s="83">
        <v>14</v>
      </c>
      <c r="O1434" s="15"/>
      <c r="P1434" s="83" t="str">
        <f t="shared" ref="P1434:P1497" si="191">IF(O1434="","",WEEKNUM(O1434,21))</f>
        <v/>
      </c>
      <c r="Q1434" s="114">
        <v>2025</v>
      </c>
      <c r="R1434" s="39" t="str">
        <f t="shared" si="188"/>
        <v>Não</v>
      </c>
      <c r="S1434" s="116">
        <f t="shared" si="189"/>
        <v>0</v>
      </c>
      <c r="T1434" s="117">
        <f t="shared" si="190"/>
        <v>0</v>
      </c>
      <c r="U1434" s="118"/>
    </row>
    <row r="1435" spans="1:21" s="58" customFormat="1" ht="39" customHeight="1" x14ac:dyDescent="0.35">
      <c r="A1435" s="78" t="s">
        <v>81</v>
      </c>
      <c r="B1435" s="173" t="s">
        <v>83</v>
      </c>
      <c r="C1435" s="20">
        <v>2029084645</v>
      </c>
      <c r="D1435" s="22" t="s">
        <v>145</v>
      </c>
      <c r="E1435" s="22" t="s">
        <v>146</v>
      </c>
      <c r="F1435" s="2" t="str">
        <f t="shared" si="186"/>
        <v>P31-PPGM-CAM-2029084645-SS-1425/2024</v>
      </c>
      <c r="G1435" s="100" t="s">
        <v>777</v>
      </c>
      <c r="H1435" s="101" t="s">
        <v>778</v>
      </c>
      <c r="I1435" s="23">
        <v>52</v>
      </c>
      <c r="J1435" s="81">
        <f t="shared" si="187"/>
        <v>5.1999999999999998E-2</v>
      </c>
      <c r="K1435" s="103">
        <v>0</v>
      </c>
      <c r="L1435" s="82" t="s">
        <v>805</v>
      </c>
      <c r="M1435" s="14">
        <v>45751</v>
      </c>
      <c r="N1435" s="83">
        <v>14</v>
      </c>
      <c r="O1435" s="27">
        <v>45743</v>
      </c>
      <c r="P1435" s="104">
        <f t="shared" si="191"/>
        <v>13</v>
      </c>
      <c r="Q1435" s="104">
        <v>2025</v>
      </c>
      <c r="R1435" s="105" t="str">
        <f t="shared" si="188"/>
        <v>Sim</v>
      </c>
      <c r="S1435" s="94">
        <f t="shared" si="189"/>
        <v>5.1999999999999998E-2</v>
      </c>
      <c r="T1435" s="95">
        <f t="shared" si="190"/>
        <v>0</v>
      </c>
      <c r="U1435" s="96"/>
    </row>
    <row r="1436" spans="1:21" s="58" customFormat="1" ht="39" customHeight="1" x14ac:dyDescent="0.35">
      <c r="A1436" s="78" t="s">
        <v>81</v>
      </c>
      <c r="B1436" s="173" t="s">
        <v>83</v>
      </c>
      <c r="C1436" s="20" t="s">
        <v>149</v>
      </c>
      <c r="D1436" s="32" t="s">
        <v>150</v>
      </c>
      <c r="E1436" s="33" t="s">
        <v>154</v>
      </c>
      <c r="F1436" s="87" t="str">
        <f t="shared" si="186"/>
        <v>P31-PPGM-CAM- CONJUNTO-SS-1482/2024</v>
      </c>
      <c r="G1436" s="100" t="s">
        <v>777</v>
      </c>
      <c r="H1436" s="101" t="s">
        <v>778</v>
      </c>
      <c r="I1436" s="34">
        <v>16.2</v>
      </c>
      <c r="J1436" s="90">
        <f t="shared" si="187"/>
        <v>1.6199999999999999E-2</v>
      </c>
      <c r="K1436" s="103">
        <v>0</v>
      </c>
      <c r="L1436" s="82" t="s">
        <v>805</v>
      </c>
      <c r="M1436" s="14">
        <v>45751</v>
      </c>
      <c r="N1436" s="83">
        <v>14</v>
      </c>
      <c r="O1436" s="27">
        <v>45743</v>
      </c>
      <c r="P1436" s="104">
        <f t="shared" si="191"/>
        <v>13</v>
      </c>
      <c r="Q1436" s="104">
        <v>2025</v>
      </c>
      <c r="R1436" s="105" t="str">
        <f t="shared" si="188"/>
        <v>Sim</v>
      </c>
      <c r="S1436" s="94">
        <f t="shared" si="189"/>
        <v>1.6199999999999999E-2</v>
      </c>
      <c r="T1436" s="95">
        <f t="shared" si="190"/>
        <v>0</v>
      </c>
      <c r="U1436" s="96"/>
    </row>
    <row r="1437" spans="1:21" s="58" customFormat="1" ht="39" customHeight="1" x14ac:dyDescent="0.35">
      <c r="A1437" s="78" t="s">
        <v>81</v>
      </c>
      <c r="B1437" s="3" t="s">
        <v>83</v>
      </c>
      <c r="C1437" s="20">
        <v>2028716881</v>
      </c>
      <c r="D1437" s="21" t="s">
        <v>169</v>
      </c>
      <c r="E1437" s="22"/>
      <c r="F1437" s="2" t="str">
        <f t="shared" si="186"/>
        <v>P31-PPGM-CAM-2028716881-SS-1575/2024</v>
      </c>
      <c r="G1437" s="98" t="s">
        <v>777</v>
      </c>
      <c r="H1437" s="80" t="s">
        <v>778</v>
      </c>
      <c r="I1437" s="23">
        <v>14</v>
      </c>
      <c r="J1437" s="81">
        <f t="shared" si="187"/>
        <v>1.4E-2</v>
      </c>
      <c r="K1437" s="82">
        <v>0</v>
      </c>
      <c r="L1437" s="82" t="s">
        <v>805</v>
      </c>
      <c r="M1437" s="14">
        <v>45751</v>
      </c>
      <c r="N1437" s="83">
        <v>14</v>
      </c>
      <c r="O1437" s="15"/>
      <c r="P1437" s="83" t="str">
        <f t="shared" si="191"/>
        <v/>
      </c>
      <c r="Q1437" s="83">
        <v>2025</v>
      </c>
      <c r="R1437" s="39" t="str">
        <f t="shared" si="188"/>
        <v>Não</v>
      </c>
      <c r="S1437" s="84">
        <f t="shared" si="189"/>
        <v>0</v>
      </c>
      <c r="T1437" s="85">
        <f t="shared" si="190"/>
        <v>0</v>
      </c>
      <c r="U1437" s="86"/>
    </row>
    <row r="1438" spans="1:21" s="58" customFormat="1" ht="39" customHeight="1" x14ac:dyDescent="0.35">
      <c r="A1438" s="78" t="s">
        <v>81</v>
      </c>
      <c r="B1438" s="173" t="s">
        <v>83</v>
      </c>
      <c r="C1438" s="20">
        <v>2028716881</v>
      </c>
      <c r="D1438" s="21" t="s">
        <v>809</v>
      </c>
      <c r="E1438" s="22"/>
      <c r="F1438" s="87" t="str">
        <f t="shared" si="186"/>
        <v>P31-PPGM-CAM-2028716881-SS158/2025</v>
      </c>
      <c r="G1438" s="100" t="s">
        <v>777</v>
      </c>
      <c r="H1438" s="101" t="s">
        <v>778</v>
      </c>
      <c r="I1438" s="23">
        <f>120.4+432.1</f>
        <v>552.5</v>
      </c>
      <c r="J1438" s="90">
        <f t="shared" si="187"/>
        <v>0.55249999999999999</v>
      </c>
      <c r="K1438" s="103">
        <v>0</v>
      </c>
      <c r="L1438" s="82" t="s">
        <v>805</v>
      </c>
      <c r="M1438" s="14">
        <v>45751</v>
      </c>
      <c r="N1438" s="83">
        <v>14</v>
      </c>
      <c r="O1438" s="15"/>
      <c r="P1438" s="104" t="str">
        <f t="shared" si="191"/>
        <v/>
      </c>
      <c r="Q1438" s="104">
        <v>2025</v>
      </c>
      <c r="R1438" s="105" t="str">
        <f t="shared" si="188"/>
        <v>Não</v>
      </c>
      <c r="S1438" s="94">
        <f t="shared" si="189"/>
        <v>0</v>
      </c>
      <c r="T1438" s="95">
        <f t="shared" si="190"/>
        <v>0</v>
      </c>
      <c r="U1438" s="96"/>
    </row>
    <row r="1439" spans="1:21" s="58" customFormat="1" ht="39" customHeight="1" x14ac:dyDescent="0.35">
      <c r="A1439" s="78" t="s">
        <v>81</v>
      </c>
      <c r="B1439" s="3" t="s">
        <v>83</v>
      </c>
      <c r="C1439" s="20">
        <v>2028716885</v>
      </c>
      <c r="D1439" s="21" t="s">
        <v>810</v>
      </c>
      <c r="E1439" s="22"/>
      <c r="F1439" s="2" t="str">
        <f t="shared" si="186"/>
        <v>P31-PPGM-CAM-2028716885-SS-1577/2024</v>
      </c>
      <c r="G1439" s="98" t="s">
        <v>777</v>
      </c>
      <c r="H1439" s="80" t="s">
        <v>778</v>
      </c>
      <c r="I1439" s="23">
        <v>120</v>
      </c>
      <c r="J1439" s="81">
        <f t="shared" si="187"/>
        <v>0.12</v>
      </c>
      <c r="K1439" s="82">
        <v>0</v>
      </c>
      <c r="L1439" s="82" t="s">
        <v>805</v>
      </c>
      <c r="M1439" s="14">
        <v>45751</v>
      </c>
      <c r="N1439" s="83">
        <v>14</v>
      </c>
      <c r="O1439" s="15"/>
      <c r="P1439" s="83" t="str">
        <f t="shared" si="191"/>
        <v/>
      </c>
      <c r="Q1439" s="83">
        <v>2025</v>
      </c>
      <c r="R1439" s="39" t="str">
        <f t="shared" si="188"/>
        <v>Não</v>
      </c>
      <c r="S1439" s="84">
        <f t="shared" si="189"/>
        <v>0</v>
      </c>
      <c r="T1439" s="85">
        <f t="shared" si="190"/>
        <v>0</v>
      </c>
      <c r="U1439" s="86"/>
    </row>
    <row r="1440" spans="1:21" s="58" customFormat="1" ht="39" customHeight="1" x14ac:dyDescent="0.35">
      <c r="A1440" s="78" t="s">
        <v>81</v>
      </c>
      <c r="B1440" s="173" t="s">
        <v>83</v>
      </c>
      <c r="C1440" s="20">
        <v>2028716876</v>
      </c>
      <c r="D1440" s="21" t="s">
        <v>193</v>
      </c>
      <c r="E1440" s="22"/>
      <c r="F1440" s="87" t="str">
        <f t="shared" si="186"/>
        <v>P31-PPGM-CAM-2028716876-SS-1584/2024</v>
      </c>
      <c r="G1440" s="100" t="s">
        <v>777</v>
      </c>
      <c r="H1440" s="101" t="s">
        <v>778</v>
      </c>
      <c r="I1440" s="23">
        <v>2</v>
      </c>
      <c r="J1440" s="90">
        <f t="shared" si="187"/>
        <v>2E-3</v>
      </c>
      <c r="K1440" s="103">
        <v>0</v>
      </c>
      <c r="L1440" s="82" t="s">
        <v>805</v>
      </c>
      <c r="M1440" s="14">
        <v>45751</v>
      </c>
      <c r="N1440" s="83">
        <v>14</v>
      </c>
      <c r="O1440" s="15"/>
      <c r="P1440" s="104" t="str">
        <f t="shared" si="191"/>
        <v/>
      </c>
      <c r="Q1440" s="104">
        <v>2025</v>
      </c>
      <c r="R1440" s="105" t="str">
        <f t="shared" si="188"/>
        <v>Não</v>
      </c>
      <c r="S1440" s="94">
        <f t="shared" si="189"/>
        <v>0</v>
      </c>
      <c r="T1440" s="95">
        <f t="shared" si="190"/>
        <v>0</v>
      </c>
      <c r="U1440" s="96"/>
    </row>
    <row r="1441" spans="1:21" s="58" customFormat="1" ht="39" customHeight="1" x14ac:dyDescent="0.35">
      <c r="A1441" s="78" t="s">
        <v>81</v>
      </c>
      <c r="B1441" s="3" t="s">
        <v>83</v>
      </c>
      <c r="C1441" s="20">
        <v>2029355174</v>
      </c>
      <c r="D1441" s="21" t="s">
        <v>194</v>
      </c>
      <c r="E1441" s="22" t="s">
        <v>195</v>
      </c>
      <c r="F1441" s="2" t="str">
        <f t="shared" si="186"/>
        <v>P31-PPGM-CAM-2029355174-SS-1583/2024</v>
      </c>
      <c r="G1441" s="98" t="s">
        <v>777</v>
      </c>
      <c r="H1441" s="80" t="s">
        <v>778</v>
      </c>
      <c r="I1441" s="23">
        <v>98</v>
      </c>
      <c r="J1441" s="81">
        <f t="shared" si="187"/>
        <v>9.8000000000000004E-2</v>
      </c>
      <c r="K1441" s="82">
        <v>0</v>
      </c>
      <c r="L1441" s="82" t="s">
        <v>805</v>
      </c>
      <c r="M1441" s="14">
        <v>45751</v>
      </c>
      <c r="N1441" s="83">
        <v>14</v>
      </c>
      <c r="O1441" s="27">
        <v>45743</v>
      </c>
      <c r="P1441" s="83">
        <f t="shared" si="191"/>
        <v>13</v>
      </c>
      <c r="Q1441" s="83">
        <v>2025</v>
      </c>
      <c r="R1441" s="39" t="str">
        <f t="shared" si="188"/>
        <v>Sim</v>
      </c>
      <c r="S1441" s="84">
        <f t="shared" si="189"/>
        <v>9.8000000000000004E-2</v>
      </c>
      <c r="T1441" s="85">
        <f t="shared" si="190"/>
        <v>0</v>
      </c>
      <c r="U1441" s="86"/>
    </row>
    <row r="1442" spans="1:21" s="58" customFormat="1" ht="39" customHeight="1" x14ac:dyDescent="0.35">
      <c r="A1442" s="78" t="s">
        <v>81</v>
      </c>
      <c r="B1442" s="173" t="s">
        <v>83</v>
      </c>
      <c r="C1442" s="20">
        <v>2029355174</v>
      </c>
      <c r="D1442" s="21" t="s">
        <v>194</v>
      </c>
      <c r="E1442" s="22" t="s">
        <v>198</v>
      </c>
      <c r="F1442" s="87" t="str">
        <f t="shared" si="186"/>
        <v>P31-PPGM-CAM-2029355174-SS-1583/2024</v>
      </c>
      <c r="G1442" s="100" t="s">
        <v>777</v>
      </c>
      <c r="H1442" s="101" t="s">
        <v>778</v>
      </c>
      <c r="I1442" s="23">
        <v>2</v>
      </c>
      <c r="J1442" s="90">
        <f t="shared" si="187"/>
        <v>2E-3</v>
      </c>
      <c r="K1442" s="103">
        <v>0</v>
      </c>
      <c r="L1442" s="82" t="s">
        <v>805</v>
      </c>
      <c r="M1442" s="14">
        <v>45751</v>
      </c>
      <c r="N1442" s="83">
        <v>14</v>
      </c>
      <c r="O1442" s="27">
        <v>45743</v>
      </c>
      <c r="P1442" s="104">
        <f t="shared" si="191"/>
        <v>13</v>
      </c>
      <c r="Q1442" s="104">
        <v>2025</v>
      </c>
      <c r="R1442" s="105" t="str">
        <f t="shared" si="188"/>
        <v>Sim</v>
      </c>
      <c r="S1442" s="94">
        <f t="shared" si="189"/>
        <v>2E-3</v>
      </c>
      <c r="T1442" s="95">
        <f t="shared" si="190"/>
        <v>0</v>
      </c>
      <c r="U1442" s="96"/>
    </row>
    <row r="1443" spans="1:21" s="58" customFormat="1" ht="39" customHeight="1" x14ac:dyDescent="0.35">
      <c r="A1443" s="78" t="s">
        <v>81</v>
      </c>
      <c r="B1443" s="3" t="s">
        <v>83</v>
      </c>
      <c r="C1443" s="20">
        <v>2028941216</v>
      </c>
      <c r="D1443" s="21" t="s">
        <v>199</v>
      </c>
      <c r="E1443" s="22" t="s">
        <v>200</v>
      </c>
      <c r="F1443" s="2" t="str">
        <f t="shared" si="186"/>
        <v>P31-PPGM-CAM-2028941216-SS-1582/2024</v>
      </c>
      <c r="G1443" s="98" t="s">
        <v>777</v>
      </c>
      <c r="H1443" s="80" t="s">
        <v>778</v>
      </c>
      <c r="I1443" s="23">
        <v>21.8</v>
      </c>
      <c r="J1443" s="81">
        <f t="shared" si="187"/>
        <v>2.18E-2</v>
      </c>
      <c r="K1443" s="82">
        <v>0</v>
      </c>
      <c r="L1443" s="82" t="s">
        <v>805</v>
      </c>
      <c r="M1443" s="14">
        <v>45751</v>
      </c>
      <c r="N1443" s="83">
        <v>14</v>
      </c>
      <c r="O1443" s="15"/>
      <c r="P1443" s="83" t="str">
        <f t="shared" si="191"/>
        <v/>
      </c>
      <c r="Q1443" s="83">
        <v>2025</v>
      </c>
      <c r="R1443" s="39" t="str">
        <f t="shared" si="188"/>
        <v>Não</v>
      </c>
      <c r="S1443" s="84">
        <f t="shared" si="189"/>
        <v>0</v>
      </c>
      <c r="T1443" s="85">
        <f t="shared" si="190"/>
        <v>0</v>
      </c>
      <c r="U1443" s="86"/>
    </row>
    <row r="1444" spans="1:21" s="58" customFormat="1" ht="39" customHeight="1" x14ac:dyDescent="0.35">
      <c r="A1444" s="78" t="s">
        <v>81</v>
      </c>
      <c r="B1444" s="173" t="s">
        <v>83</v>
      </c>
      <c r="C1444" s="20">
        <v>2028941216</v>
      </c>
      <c r="D1444" s="21" t="s">
        <v>199</v>
      </c>
      <c r="E1444" s="22" t="s">
        <v>202</v>
      </c>
      <c r="F1444" s="87" t="str">
        <f t="shared" si="186"/>
        <v>P31-PPGM-CAM-2028941216-SS-1582/2024</v>
      </c>
      <c r="G1444" s="100" t="s">
        <v>777</v>
      </c>
      <c r="H1444" s="101" t="s">
        <v>778</v>
      </c>
      <c r="I1444" s="23">
        <v>104.658</v>
      </c>
      <c r="J1444" s="90">
        <f t="shared" si="187"/>
        <v>0.104658</v>
      </c>
      <c r="K1444" s="103">
        <v>0</v>
      </c>
      <c r="L1444" s="82" t="s">
        <v>805</v>
      </c>
      <c r="M1444" s="14">
        <v>45751</v>
      </c>
      <c r="N1444" s="83">
        <v>14</v>
      </c>
      <c r="O1444" s="15"/>
      <c r="P1444" s="104" t="str">
        <f t="shared" si="191"/>
        <v/>
      </c>
      <c r="Q1444" s="104">
        <v>2025</v>
      </c>
      <c r="R1444" s="105" t="str">
        <f t="shared" si="188"/>
        <v>Não</v>
      </c>
      <c r="S1444" s="94">
        <f t="shared" si="189"/>
        <v>0</v>
      </c>
      <c r="T1444" s="95">
        <f t="shared" si="190"/>
        <v>0</v>
      </c>
      <c r="U1444" s="96"/>
    </row>
    <row r="1445" spans="1:21" s="58" customFormat="1" ht="39" customHeight="1" x14ac:dyDescent="0.35">
      <c r="A1445" s="78" t="s">
        <v>81</v>
      </c>
      <c r="B1445" s="3" t="s">
        <v>83</v>
      </c>
      <c r="C1445" s="20">
        <v>2028849927</v>
      </c>
      <c r="D1445" s="21" t="s">
        <v>203</v>
      </c>
      <c r="E1445" s="22"/>
      <c r="F1445" s="2" t="str">
        <f t="shared" si="186"/>
        <v>P31-PPGM-CAM-2028849927-SS-1850/2024</v>
      </c>
      <c r="G1445" s="98" t="s">
        <v>777</v>
      </c>
      <c r="H1445" s="80" t="s">
        <v>778</v>
      </c>
      <c r="I1445" s="23">
        <v>200</v>
      </c>
      <c r="J1445" s="81">
        <f t="shared" si="187"/>
        <v>0.2</v>
      </c>
      <c r="K1445" s="82">
        <v>0</v>
      </c>
      <c r="L1445" s="82" t="s">
        <v>805</v>
      </c>
      <c r="M1445" s="14">
        <v>45751</v>
      </c>
      <c r="N1445" s="83">
        <v>14</v>
      </c>
      <c r="O1445" s="15"/>
      <c r="P1445" s="83" t="str">
        <f t="shared" si="191"/>
        <v/>
      </c>
      <c r="Q1445" s="83">
        <v>2025</v>
      </c>
      <c r="R1445" s="39" t="str">
        <f t="shared" si="188"/>
        <v>Não</v>
      </c>
      <c r="S1445" s="84">
        <f t="shared" si="189"/>
        <v>0</v>
      </c>
      <c r="T1445" s="85">
        <f t="shared" si="190"/>
        <v>0</v>
      </c>
      <c r="U1445" s="86"/>
    </row>
    <row r="1446" spans="1:21" s="58" customFormat="1" ht="39" customHeight="1" x14ac:dyDescent="0.35">
      <c r="A1446" s="78" t="s">
        <v>81</v>
      </c>
      <c r="B1446" s="173" t="s">
        <v>83</v>
      </c>
      <c r="C1446" s="20">
        <v>2029366442</v>
      </c>
      <c r="D1446" s="21" t="s">
        <v>208</v>
      </c>
      <c r="E1446" s="22" t="s">
        <v>214</v>
      </c>
      <c r="F1446" s="87" t="str">
        <f t="shared" si="186"/>
        <v>P31-PPGM-CAM-2029366442-SS-1753/2024</v>
      </c>
      <c r="G1446" s="100" t="s">
        <v>777</v>
      </c>
      <c r="H1446" s="101" t="s">
        <v>778</v>
      </c>
      <c r="I1446" s="23">
        <v>138</v>
      </c>
      <c r="J1446" s="90">
        <f t="shared" si="187"/>
        <v>0.13800000000000001</v>
      </c>
      <c r="K1446" s="103">
        <v>0</v>
      </c>
      <c r="L1446" s="82" t="s">
        <v>805</v>
      </c>
      <c r="M1446" s="14">
        <v>45751</v>
      </c>
      <c r="N1446" s="83">
        <v>14</v>
      </c>
      <c r="O1446" s="15">
        <v>45741</v>
      </c>
      <c r="P1446" s="104">
        <f t="shared" si="191"/>
        <v>13</v>
      </c>
      <c r="Q1446" s="104">
        <v>2025</v>
      </c>
      <c r="R1446" s="105" t="str">
        <f t="shared" si="188"/>
        <v>Sim</v>
      </c>
      <c r="S1446" s="94">
        <f t="shared" si="189"/>
        <v>0.13800000000000001</v>
      </c>
      <c r="T1446" s="95">
        <f t="shared" si="190"/>
        <v>0</v>
      </c>
      <c r="U1446" s="96"/>
    </row>
    <row r="1447" spans="1:21" s="58" customFormat="1" ht="39" customHeight="1" x14ac:dyDescent="0.35">
      <c r="A1447" s="78" t="s">
        <v>81</v>
      </c>
      <c r="B1447" s="3" t="s">
        <v>83</v>
      </c>
      <c r="C1447" s="20">
        <v>2028881150</v>
      </c>
      <c r="D1447" s="21" t="s">
        <v>239</v>
      </c>
      <c r="E1447" s="22"/>
      <c r="F1447" s="2" t="str">
        <f t="shared" si="186"/>
        <v>P31-PPGM-CAM-2028881150-SS-1968/2024</v>
      </c>
      <c r="G1447" s="98" t="s">
        <v>777</v>
      </c>
      <c r="H1447" s="80" t="s">
        <v>778</v>
      </c>
      <c r="I1447" s="23">
        <v>72.2</v>
      </c>
      <c r="J1447" s="81">
        <f t="shared" si="187"/>
        <v>7.22E-2</v>
      </c>
      <c r="K1447" s="82">
        <v>0</v>
      </c>
      <c r="L1447" s="82" t="s">
        <v>805</v>
      </c>
      <c r="M1447" s="14">
        <v>45751</v>
      </c>
      <c r="N1447" s="83">
        <v>14</v>
      </c>
      <c r="O1447" s="15"/>
      <c r="P1447" s="83" t="str">
        <f t="shared" si="191"/>
        <v/>
      </c>
      <c r="Q1447" s="83">
        <v>2025</v>
      </c>
      <c r="R1447" s="39" t="str">
        <f t="shared" si="188"/>
        <v>Não</v>
      </c>
      <c r="S1447" s="84">
        <f t="shared" si="189"/>
        <v>0</v>
      </c>
      <c r="T1447" s="85">
        <f t="shared" si="190"/>
        <v>0</v>
      </c>
      <c r="U1447" s="86"/>
    </row>
    <row r="1448" spans="1:21" s="58" customFormat="1" ht="39" customHeight="1" x14ac:dyDescent="0.35">
      <c r="A1448" s="78" t="s">
        <v>81</v>
      </c>
      <c r="B1448" s="173" t="s">
        <v>83</v>
      </c>
      <c r="C1448" s="20">
        <v>2028716398</v>
      </c>
      <c r="D1448" s="21" t="s">
        <v>244</v>
      </c>
      <c r="E1448" s="22"/>
      <c r="F1448" s="87" t="str">
        <f t="shared" ref="F1448:F1511" si="192">CONCATENATE(A1448,"-",B1448,"-",C1448,"-",D1448)</f>
        <v>P31-PPGM-CAM-2028716398-SS-2019/2024</v>
      </c>
      <c r="G1448" s="100" t="s">
        <v>777</v>
      </c>
      <c r="H1448" s="101" t="s">
        <v>778</v>
      </c>
      <c r="I1448" s="23">
        <v>69.16</v>
      </c>
      <c r="J1448" s="90">
        <f t="shared" si="187"/>
        <v>6.9159999999999999E-2</v>
      </c>
      <c r="K1448" s="103">
        <v>0</v>
      </c>
      <c r="L1448" s="82" t="s">
        <v>805</v>
      </c>
      <c r="M1448" s="14">
        <v>45751</v>
      </c>
      <c r="N1448" s="83">
        <v>14</v>
      </c>
      <c r="O1448" s="15"/>
      <c r="P1448" s="104" t="str">
        <f t="shared" si="191"/>
        <v/>
      </c>
      <c r="Q1448" s="104">
        <v>2025</v>
      </c>
      <c r="R1448" s="105" t="str">
        <f t="shared" si="188"/>
        <v>Não</v>
      </c>
      <c r="S1448" s="94">
        <f t="shared" si="189"/>
        <v>0</v>
      </c>
      <c r="T1448" s="95">
        <f t="shared" si="190"/>
        <v>0</v>
      </c>
      <c r="U1448" s="96"/>
    </row>
    <row r="1449" spans="1:21" s="58" customFormat="1" ht="39" customHeight="1" x14ac:dyDescent="0.35">
      <c r="A1449" s="78" t="s">
        <v>81</v>
      </c>
      <c r="B1449" s="3" t="s">
        <v>83</v>
      </c>
      <c r="C1449" s="20">
        <v>2029422882</v>
      </c>
      <c r="D1449" s="21" t="s">
        <v>245</v>
      </c>
      <c r="E1449" s="22"/>
      <c r="F1449" s="2" t="str">
        <f t="shared" si="192"/>
        <v>P31-PPGM-CAM-2029422882-SS-2022/2024</v>
      </c>
      <c r="G1449" s="98" t="s">
        <v>777</v>
      </c>
      <c r="H1449" s="80" t="s">
        <v>778</v>
      </c>
      <c r="I1449" s="23">
        <v>4.17</v>
      </c>
      <c r="J1449" s="81">
        <f t="shared" si="187"/>
        <v>4.1700000000000001E-3</v>
      </c>
      <c r="K1449" s="82">
        <v>0</v>
      </c>
      <c r="L1449" s="82" t="s">
        <v>805</v>
      </c>
      <c r="M1449" s="14">
        <v>45751</v>
      </c>
      <c r="N1449" s="83">
        <v>14</v>
      </c>
      <c r="O1449" s="15"/>
      <c r="P1449" s="83" t="str">
        <f t="shared" si="191"/>
        <v/>
      </c>
      <c r="Q1449" s="83">
        <v>2025</v>
      </c>
      <c r="R1449" s="39" t="str">
        <f t="shared" si="188"/>
        <v>Não</v>
      </c>
      <c r="S1449" s="84">
        <f t="shared" si="189"/>
        <v>0</v>
      </c>
      <c r="T1449" s="85">
        <f t="shared" si="190"/>
        <v>0</v>
      </c>
      <c r="U1449" s="86"/>
    </row>
    <row r="1450" spans="1:21" s="58" customFormat="1" ht="39" customHeight="1" x14ac:dyDescent="0.35">
      <c r="A1450" s="78" t="s">
        <v>281</v>
      </c>
      <c r="B1450" s="173" t="s">
        <v>83</v>
      </c>
      <c r="C1450" s="20">
        <v>2029269548</v>
      </c>
      <c r="D1450" s="39" t="s">
        <v>294</v>
      </c>
      <c r="E1450" s="22" t="s">
        <v>297</v>
      </c>
      <c r="F1450" s="87" t="str">
        <f t="shared" si="192"/>
        <v>P54-PPGM-CAM-2029269548-SS-61/2025</v>
      </c>
      <c r="G1450" s="100" t="s">
        <v>777</v>
      </c>
      <c r="H1450" s="101" t="s">
        <v>778</v>
      </c>
      <c r="I1450" s="40">
        <v>756.97</v>
      </c>
      <c r="J1450" s="90">
        <f t="shared" si="187"/>
        <v>0.75697000000000003</v>
      </c>
      <c r="K1450" s="103">
        <v>0</v>
      </c>
      <c r="L1450" s="82" t="s">
        <v>805</v>
      </c>
      <c r="M1450" s="14">
        <v>45751</v>
      </c>
      <c r="N1450" s="83">
        <v>14</v>
      </c>
      <c r="O1450" s="15"/>
      <c r="P1450" s="104" t="str">
        <f t="shared" si="191"/>
        <v/>
      </c>
      <c r="Q1450" s="104">
        <v>2025</v>
      </c>
      <c r="R1450" s="105" t="str">
        <f t="shared" si="188"/>
        <v>Não</v>
      </c>
      <c r="S1450" s="94">
        <f t="shared" si="189"/>
        <v>0</v>
      </c>
      <c r="T1450" s="95">
        <f t="shared" si="190"/>
        <v>0</v>
      </c>
      <c r="U1450" s="96"/>
    </row>
    <row r="1451" spans="1:21" s="58" customFormat="1" ht="39" customHeight="1" x14ac:dyDescent="0.35">
      <c r="A1451" s="78" t="s">
        <v>281</v>
      </c>
      <c r="B1451" s="3" t="s">
        <v>83</v>
      </c>
      <c r="C1451" s="20">
        <v>2029269549</v>
      </c>
      <c r="D1451" s="39" t="s">
        <v>299</v>
      </c>
      <c r="E1451" s="22" t="s">
        <v>300</v>
      </c>
      <c r="F1451" s="2" t="str">
        <f t="shared" si="192"/>
        <v>P54-PPGM-CAM-2029269549-SS-1851/2024</v>
      </c>
      <c r="G1451" s="98" t="s">
        <v>777</v>
      </c>
      <c r="H1451" s="80" t="s">
        <v>778</v>
      </c>
      <c r="I1451" s="23">
        <v>911.16000000000008</v>
      </c>
      <c r="J1451" s="81">
        <f t="shared" si="187"/>
        <v>0.91116000000000008</v>
      </c>
      <c r="K1451" s="82">
        <v>0</v>
      </c>
      <c r="L1451" s="82" t="s">
        <v>805</v>
      </c>
      <c r="M1451" s="14">
        <v>45751</v>
      </c>
      <c r="N1451" s="83">
        <v>14</v>
      </c>
      <c r="O1451" s="15"/>
      <c r="P1451" s="83" t="str">
        <f t="shared" si="191"/>
        <v/>
      </c>
      <c r="Q1451" s="83">
        <v>2025</v>
      </c>
      <c r="R1451" s="39" t="str">
        <f t="shared" si="188"/>
        <v>Não</v>
      </c>
      <c r="S1451" s="84">
        <f t="shared" si="189"/>
        <v>0</v>
      </c>
      <c r="T1451" s="85">
        <f t="shared" si="190"/>
        <v>0</v>
      </c>
      <c r="U1451" s="86"/>
    </row>
    <row r="1452" spans="1:21" s="58" customFormat="1" ht="39" customHeight="1" x14ac:dyDescent="0.35">
      <c r="A1452" s="78" t="s">
        <v>281</v>
      </c>
      <c r="B1452" s="173" t="s">
        <v>83</v>
      </c>
      <c r="C1452" s="20">
        <v>2029258082</v>
      </c>
      <c r="D1452" s="39" t="s">
        <v>305</v>
      </c>
      <c r="E1452" s="22"/>
      <c r="F1452" s="87" t="str">
        <f t="shared" si="192"/>
        <v>P54-PPGM-CAM-2029258082-SS-1639/2024</v>
      </c>
      <c r="G1452" s="100" t="s">
        <v>777</v>
      </c>
      <c r="H1452" s="101" t="s">
        <v>778</v>
      </c>
      <c r="I1452" s="23">
        <v>133.4</v>
      </c>
      <c r="J1452" s="90">
        <f t="shared" si="187"/>
        <v>0.13340000000000002</v>
      </c>
      <c r="K1452" s="103">
        <v>0</v>
      </c>
      <c r="L1452" s="82" t="s">
        <v>805</v>
      </c>
      <c r="M1452" s="14">
        <v>45751</v>
      </c>
      <c r="N1452" s="83">
        <v>14</v>
      </c>
      <c r="O1452" s="15"/>
      <c r="P1452" s="104" t="str">
        <f t="shared" si="191"/>
        <v/>
      </c>
      <c r="Q1452" s="104">
        <v>2025</v>
      </c>
      <c r="R1452" s="105" t="str">
        <f t="shared" si="188"/>
        <v>Não</v>
      </c>
      <c r="S1452" s="94">
        <f t="shared" si="189"/>
        <v>0</v>
      </c>
      <c r="T1452" s="95">
        <f t="shared" si="190"/>
        <v>0</v>
      </c>
      <c r="U1452" s="96"/>
    </row>
    <row r="1453" spans="1:21" s="58" customFormat="1" ht="39" customHeight="1" x14ac:dyDescent="0.35">
      <c r="A1453" s="78" t="s">
        <v>281</v>
      </c>
      <c r="B1453" s="3" t="s">
        <v>83</v>
      </c>
      <c r="C1453" s="20">
        <v>2029269549</v>
      </c>
      <c r="D1453" s="39" t="s">
        <v>323</v>
      </c>
      <c r="E1453" s="22"/>
      <c r="F1453" s="2" t="str">
        <f t="shared" si="192"/>
        <v>P54-PPGM-CAM-2029269549-SS-1848/2024</v>
      </c>
      <c r="G1453" s="98" t="s">
        <v>777</v>
      </c>
      <c r="H1453" s="80" t="s">
        <v>778</v>
      </c>
      <c r="I1453" s="23">
        <v>20592.874000000003</v>
      </c>
      <c r="J1453" s="81">
        <f t="shared" si="187"/>
        <v>20.592874000000002</v>
      </c>
      <c r="K1453" s="82">
        <v>0</v>
      </c>
      <c r="L1453" s="82" t="s">
        <v>805</v>
      </c>
      <c r="M1453" s="14">
        <v>45751</v>
      </c>
      <c r="N1453" s="83">
        <v>14</v>
      </c>
      <c r="O1453" s="15"/>
      <c r="P1453" s="83" t="str">
        <f t="shared" si="191"/>
        <v/>
      </c>
      <c r="Q1453" s="83">
        <v>2025</v>
      </c>
      <c r="R1453" s="39" t="str">
        <f t="shared" si="188"/>
        <v>Não</v>
      </c>
      <c r="S1453" s="84">
        <f t="shared" si="189"/>
        <v>0</v>
      </c>
      <c r="T1453" s="85">
        <f t="shared" si="190"/>
        <v>0</v>
      </c>
      <c r="U1453" s="86"/>
    </row>
    <row r="1454" spans="1:21" s="58" customFormat="1" ht="39" customHeight="1" x14ac:dyDescent="0.35">
      <c r="A1454" s="78" t="s">
        <v>281</v>
      </c>
      <c r="B1454" s="173" t="s">
        <v>83</v>
      </c>
      <c r="C1454" s="20">
        <v>2029258079</v>
      </c>
      <c r="D1454" s="21" t="s">
        <v>451</v>
      </c>
      <c r="E1454" s="15" t="s">
        <v>452</v>
      </c>
      <c r="F1454" s="87" t="str">
        <f t="shared" si="192"/>
        <v>P54-PPGM-CAM-2029258079-SS-1621/2024</v>
      </c>
      <c r="G1454" s="100" t="s">
        <v>777</v>
      </c>
      <c r="H1454" s="101" t="s">
        <v>778</v>
      </c>
      <c r="I1454" s="23">
        <v>929.1</v>
      </c>
      <c r="J1454" s="90">
        <f t="shared" si="187"/>
        <v>0.92910000000000004</v>
      </c>
      <c r="K1454" s="103">
        <v>0</v>
      </c>
      <c r="L1454" s="82" t="s">
        <v>805</v>
      </c>
      <c r="M1454" s="14">
        <v>45751</v>
      </c>
      <c r="N1454" s="83">
        <v>14</v>
      </c>
      <c r="O1454" s="45">
        <v>45736</v>
      </c>
      <c r="P1454" s="104">
        <f t="shared" si="191"/>
        <v>12</v>
      </c>
      <c r="Q1454" s="104">
        <v>2025</v>
      </c>
      <c r="R1454" s="105" t="str">
        <f t="shared" si="188"/>
        <v>Sim</v>
      </c>
      <c r="S1454" s="94">
        <f t="shared" si="189"/>
        <v>0.92910000000000004</v>
      </c>
      <c r="T1454" s="95">
        <f t="shared" si="190"/>
        <v>0</v>
      </c>
      <c r="U1454" s="96"/>
    </row>
    <row r="1455" spans="1:21" s="58" customFormat="1" ht="39" customHeight="1" x14ac:dyDescent="0.35">
      <c r="A1455" s="78" t="s">
        <v>281</v>
      </c>
      <c r="B1455" s="3" t="s">
        <v>83</v>
      </c>
      <c r="C1455" s="20">
        <v>2029267543</v>
      </c>
      <c r="D1455" s="39" t="s">
        <v>811</v>
      </c>
      <c r="E1455" s="22" t="s">
        <v>499</v>
      </c>
      <c r="F1455" s="2" t="str">
        <f t="shared" si="192"/>
        <v>P54-PPGM-CAM-2029267543-SS-0337/2025</v>
      </c>
      <c r="G1455" s="98" t="s">
        <v>777</v>
      </c>
      <c r="H1455" s="80" t="s">
        <v>778</v>
      </c>
      <c r="I1455" s="23">
        <v>361</v>
      </c>
      <c r="J1455" s="81">
        <f t="shared" si="187"/>
        <v>0.36099999999999999</v>
      </c>
      <c r="K1455" s="82">
        <v>0</v>
      </c>
      <c r="L1455" s="82" t="s">
        <v>805</v>
      </c>
      <c r="M1455" s="14">
        <v>45751</v>
      </c>
      <c r="N1455" s="83">
        <v>14</v>
      </c>
      <c r="O1455" s="15">
        <v>45754</v>
      </c>
      <c r="P1455" s="83">
        <f t="shared" si="191"/>
        <v>15</v>
      </c>
      <c r="Q1455" s="83">
        <v>2025</v>
      </c>
      <c r="R1455" s="39" t="str">
        <f t="shared" si="188"/>
        <v>Sim</v>
      </c>
      <c r="S1455" s="84">
        <f t="shared" si="189"/>
        <v>0.36099999999999999</v>
      </c>
      <c r="T1455" s="85">
        <f t="shared" si="190"/>
        <v>0</v>
      </c>
      <c r="U1455" s="86"/>
    </row>
    <row r="1456" spans="1:21" s="58" customFormat="1" ht="39" customHeight="1" x14ac:dyDescent="0.35">
      <c r="A1456" s="78" t="s">
        <v>281</v>
      </c>
      <c r="B1456" s="173" t="s">
        <v>83</v>
      </c>
      <c r="C1456" s="20">
        <v>2029267541</v>
      </c>
      <c r="D1456" s="39" t="s">
        <v>530</v>
      </c>
      <c r="E1456" s="22" t="s">
        <v>531</v>
      </c>
      <c r="F1456" s="87" t="str">
        <f t="shared" si="192"/>
        <v>P54-PPGM-CAM-2029267541-SS-470/2025</v>
      </c>
      <c r="G1456" s="100" t="s">
        <v>777</v>
      </c>
      <c r="H1456" s="101" t="s">
        <v>778</v>
      </c>
      <c r="I1456" s="23">
        <v>57.834000000000003</v>
      </c>
      <c r="J1456" s="90">
        <f t="shared" si="187"/>
        <v>5.7834000000000003E-2</v>
      </c>
      <c r="K1456" s="103">
        <v>0</v>
      </c>
      <c r="L1456" s="82" t="s">
        <v>805</v>
      </c>
      <c r="M1456" s="14">
        <v>45751</v>
      </c>
      <c r="N1456" s="83">
        <v>14</v>
      </c>
      <c r="O1456" s="15"/>
      <c r="P1456" s="104" t="str">
        <f t="shared" si="191"/>
        <v/>
      </c>
      <c r="Q1456" s="104">
        <v>2025</v>
      </c>
      <c r="R1456" s="105" t="str">
        <f t="shared" si="188"/>
        <v>Não</v>
      </c>
      <c r="S1456" s="94">
        <f t="shared" si="189"/>
        <v>0</v>
      </c>
      <c r="T1456" s="95">
        <f t="shared" si="190"/>
        <v>0</v>
      </c>
      <c r="U1456" s="96"/>
    </row>
    <row r="1457" spans="1:21" s="58" customFormat="1" ht="39" customHeight="1" x14ac:dyDescent="0.35">
      <c r="A1457" s="78" t="s">
        <v>557</v>
      </c>
      <c r="B1457" s="3" t="s">
        <v>83</v>
      </c>
      <c r="C1457" s="20">
        <v>2019633340</v>
      </c>
      <c r="D1457" s="49" t="s">
        <v>586</v>
      </c>
      <c r="E1457" s="22" t="s">
        <v>587</v>
      </c>
      <c r="F1457" s="2" t="str">
        <f t="shared" si="192"/>
        <v>P62-PPGM-CAM-2019633340-SS-144/2025</v>
      </c>
      <c r="G1457" s="98" t="s">
        <v>777</v>
      </c>
      <c r="H1457" s="80" t="s">
        <v>778</v>
      </c>
      <c r="I1457" s="23">
        <v>7.9619999999999997</v>
      </c>
      <c r="J1457" s="81">
        <f t="shared" si="187"/>
        <v>7.9620000000000003E-3</v>
      </c>
      <c r="K1457" s="82">
        <v>0</v>
      </c>
      <c r="L1457" s="82" t="s">
        <v>805</v>
      </c>
      <c r="M1457" s="14">
        <v>45751</v>
      </c>
      <c r="N1457" s="83">
        <v>14</v>
      </c>
      <c r="O1457" s="15"/>
      <c r="P1457" s="83" t="str">
        <f t="shared" si="191"/>
        <v/>
      </c>
      <c r="Q1457" s="83">
        <v>2025</v>
      </c>
      <c r="R1457" s="39" t="str">
        <f t="shared" si="188"/>
        <v>Não</v>
      </c>
      <c r="S1457" s="84">
        <f t="shared" si="189"/>
        <v>0</v>
      </c>
      <c r="T1457" s="85">
        <f t="shared" si="190"/>
        <v>0</v>
      </c>
      <c r="U1457" s="86"/>
    </row>
    <row r="1458" spans="1:21" s="58" customFormat="1" ht="39" customHeight="1" x14ac:dyDescent="0.35">
      <c r="A1458" s="78" t="s">
        <v>557</v>
      </c>
      <c r="B1458" s="173" t="s">
        <v>83</v>
      </c>
      <c r="C1458" s="20">
        <v>2019633340</v>
      </c>
      <c r="D1458" s="49" t="s">
        <v>586</v>
      </c>
      <c r="E1458" s="22" t="s">
        <v>587</v>
      </c>
      <c r="F1458" s="87" t="str">
        <f t="shared" si="192"/>
        <v>P62-PPGM-CAM-2019633340-SS-144/2025</v>
      </c>
      <c r="G1458" s="100" t="s">
        <v>777</v>
      </c>
      <c r="H1458" s="101" t="s">
        <v>778</v>
      </c>
      <c r="I1458" s="23">
        <v>7.9619999999999997</v>
      </c>
      <c r="J1458" s="90">
        <f t="shared" si="187"/>
        <v>7.9620000000000003E-3</v>
      </c>
      <c r="K1458" s="103">
        <v>0</v>
      </c>
      <c r="L1458" s="82" t="s">
        <v>805</v>
      </c>
      <c r="M1458" s="14">
        <v>45751</v>
      </c>
      <c r="N1458" s="83">
        <v>14</v>
      </c>
      <c r="O1458" s="15"/>
      <c r="P1458" s="104" t="str">
        <f t="shared" si="191"/>
        <v/>
      </c>
      <c r="Q1458" s="104">
        <v>2025</v>
      </c>
      <c r="R1458" s="105" t="str">
        <f t="shared" si="188"/>
        <v>Não</v>
      </c>
      <c r="S1458" s="94">
        <f t="shared" si="189"/>
        <v>0</v>
      </c>
      <c r="T1458" s="95">
        <f t="shared" si="190"/>
        <v>0</v>
      </c>
      <c r="U1458" s="96"/>
    </row>
    <row r="1459" spans="1:21" s="58" customFormat="1" ht="39" customHeight="1" x14ac:dyDescent="0.35">
      <c r="A1459" s="78" t="s">
        <v>557</v>
      </c>
      <c r="B1459" s="3" t="s">
        <v>83</v>
      </c>
      <c r="C1459" s="20">
        <v>2028208601</v>
      </c>
      <c r="D1459" s="49" t="s">
        <v>596</v>
      </c>
      <c r="E1459" s="22" t="s">
        <v>597</v>
      </c>
      <c r="F1459" s="2" t="str">
        <f t="shared" si="192"/>
        <v>P62-PPGM-CAM-2028208601-SS-201/2025</v>
      </c>
      <c r="G1459" s="98" t="s">
        <v>777</v>
      </c>
      <c r="H1459" s="80" t="s">
        <v>778</v>
      </c>
      <c r="I1459" s="23">
        <v>6.0810000000000004</v>
      </c>
      <c r="J1459" s="81">
        <f t="shared" si="187"/>
        <v>6.0810000000000005E-3</v>
      </c>
      <c r="K1459" s="82">
        <v>0</v>
      </c>
      <c r="L1459" s="82" t="s">
        <v>805</v>
      </c>
      <c r="M1459" s="14">
        <v>45751</v>
      </c>
      <c r="N1459" s="83">
        <v>14</v>
      </c>
      <c r="O1459" s="15"/>
      <c r="P1459" s="83" t="str">
        <f t="shared" si="191"/>
        <v/>
      </c>
      <c r="Q1459" s="83">
        <v>2025</v>
      </c>
      <c r="R1459" s="39" t="str">
        <f t="shared" si="188"/>
        <v>Não</v>
      </c>
      <c r="S1459" s="84">
        <f t="shared" si="189"/>
        <v>0</v>
      </c>
      <c r="T1459" s="85">
        <f t="shared" si="190"/>
        <v>0</v>
      </c>
      <c r="U1459" s="86"/>
    </row>
    <row r="1460" spans="1:21" s="58" customFormat="1" ht="39" customHeight="1" x14ac:dyDescent="0.35">
      <c r="A1460" s="78" t="s">
        <v>557</v>
      </c>
      <c r="B1460" s="173" t="s">
        <v>83</v>
      </c>
      <c r="C1460" s="20">
        <v>2024236436</v>
      </c>
      <c r="D1460" s="49" t="s">
        <v>599</v>
      </c>
      <c r="E1460" s="22" t="s">
        <v>600</v>
      </c>
      <c r="F1460" s="87" t="str">
        <f t="shared" si="192"/>
        <v>P62-PPGM-CAM-2024236436-SS-206/2025</v>
      </c>
      <c r="G1460" s="100" t="s">
        <v>777</v>
      </c>
      <c r="H1460" s="101" t="s">
        <v>778</v>
      </c>
      <c r="I1460" s="23">
        <v>2.72</v>
      </c>
      <c r="J1460" s="90">
        <f t="shared" si="187"/>
        <v>2.7200000000000002E-3</v>
      </c>
      <c r="K1460" s="103">
        <v>0</v>
      </c>
      <c r="L1460" s="82" t="s">
        <v>805</v>
      </c>
      <c r="M1460" s="14">
        <v>45751</v>
      </c>
      <c r="N1460" s="83">
        <v>14</v>
      </c>
      <c r="O1460" s="15"/>
      <c r="P1460" s="104" t="str">
        <f t="shared" si="191"/>
        <v/>
      </c>
      <c r="Q1460" s="104">
        <v>2025</v>
      </c>
      <c r="R1460" s="105" t="str">
        <f t="shared" si="188"/>
        <v>Não</v>
      </c>
      <c r="S1460" s="94">
        <f t="shared" si="189"/>
        <v>0</v>
      </c>
      <c r="T1460" s="95">
        <f t="shared" si="190"/>
        <v>0</v>
      </c>
      <c r="U1460" s="96"/>
    </row>
    <row r="1461" spans="1:21" s="58" customFormat="1" ht="39" customHeight="1" x14ac:dyDescent="0.35">
      <c r="A1461" s="78" t="s">
        <v>557</v>
      </c>
      <c r="B1461" s="3" t="s">
        <v>83</v>
      </c>
      <c r="C1461" s="20">
        <v>2023859228</v>
      </c>
      <c r="D1461" s="49" t="s">
        <v>607</v>
      </c>
      <c r="E1461" s="22" t="s">
        <v>608</v>
      </c>
      <c r="F1461" s="2" t="str">
        <f t="shared" si="192"/>
        <v>P62-PPGM-CAM-2023859228-SS-228/2025</v>
      </c>
      <c r="G1461" s="98" t="s">
        <v>777</v>
      </c>
      <c r="H1461" s="80" t="s">
        <v>778</v>
      </c>
      <c r="I1461" s="23">
        <v>6.8</v>
      </c>
      <c r="J1461" s="81">
        <f t="shared" si="187"/>
        <v>6.7999999999999996E-3</v>
      </c>
      <c r="K1461" s="82">
        <v>0</v>
      </c>
      <c r="L1461" s="82" t="s">
        <v>805</v>
      </c>
      <c r="M1461" s="14">
        <v>45751</v>
      </c>
      <c r="N1461" s="83">
        <v>14</v>
      </c>
      <c r="O1461" s="15"/>
      <c r="P1461" s="83" t="str">
        <f t="shared" si="191"/>
        <v/>
      </c>
      <c r="Q1461" s="83">
        <v>2025</v>
      </c>
      <c r="R1461" s="39" t="str">
        <f t="shared" si="188"/>
        <v>Não</v>
      </c>
      <c r="S1461" s="84">
        <f t="shared" si="189"/>
        <v>0</v>
      </c>
      <c r="T1461" s="85">
        <f t="shared" si="190"/>
        <v>0</v>
      </c>
      <c r="U1461" s="86"/>
    </row>
    <row r="1462" spans="1:21" s="58" customFormat="1" ht="39" customHeight="1" x14ac:dyDescent="0.35">
      <c r="A1462" s="78" t="s">
        <v>557</v>
      </c>
      <c r="B1462" s="173" t="s">
        <v>83</v>
      </c>
      <c r="C1462" s="20">
        <v>2023859228</v>
      </c>
      <c r="D1462" s="49" t="s">
        <v>607</v>
      </c>
      <c r="E1462" s="22" t="s">
        <v>610</v>
      </c>
      <c r="F1462" s="87" t="str">
        <f t="shared" si="192"/>
        <v>P62-PPGM-CAM-2023859228-SS-228/2025</v>
      </c>
      <c r="G1462" s="100" t="s">
        <v>777</v>
      </c>
      <c r="H1462" s="101" t="s">
        <v>778</v>
      </c>
      <c r="I1462" s="23">
        <v>6.8</v>
      </c>
      <c r="J1462" s="90">
        <f t="shared" si="187"/>
        <v>6.7999999999999996E-3</v>
      </c>
      <c r="K1462" s="103">
        <v>0</v>
      </c>
      <c r="L1462" s="82" t="s">
        <v>805</v>
      </c>
      <c r="M1462" s="14">
        <v>45751</v>
      </c>
      <c r="N1462" s="83">
        <v>14</v>
      </c>
      <c r="O1462" s="15"/>
      <c r="P1462" s="104" t="str">
        <f t="shared" si="191"/>
        <v/>
      </c>
      <c r="Q1462" s="104">
        <v>2025</v>
      </c>
      <c r="R1462" s="105" t="str">
        <f t="shared" si="188"/>
        <v>Não</v>
      </c>
      <c r="S1462" s="94">
        <f t="shared" si="189"/>
        <v>0</v>
      </c>
      <c r="T1462" s="95">
        <f t="shared" si="190"/>
        <v>0</v>
      </c>
      <c r="U1462" s="96"/>
    </row>
    <row r="1463" spans="1:21" s="58" customFormat="1" ht="39" customHeight="1" x14ac:dyDescent="0.35">
      <c r="A1463" s="78" t="s">
        <v>557</v>
      </c>
      <c r="B1463" s="3" t="s">
        <v>83</v>
      </c>
      <c r="C1463" s="20">
        <v>2023859228</v>
      </c>
      <c r="D1463" s="49" t="s">
        <v>607</v>
      </c>
      <c r="E1463" s="22" t="s">
        <v>611</v>
      </c>
      <c r="F1463" s="2" t="str">
        <f t="shared" si="192"/>
        <v>P62-PPGM-CAM-2023859228-SS-228/2025</v>
      </c>
      <c r="G1463" s="98" t="s">
        <v>777</v>
      </c>
      <c r="H1463" s="80" t="s">
        <v>778</v>
      </c>
      <c r="I1463" s="23">
        <v>2.72</v>
      </c>
      <c r="J1463" s="81">
        <f t="shared" si="187"/>
        <v>2.7200000000000002E-3</v>
      </c>
      <c r="K1463" s="82">
        <v>0</v>
      </c>
      <c r="L1463" s="82" t="s">
        <v>805</v>
      </c>
      <c r="M1463" s="14">
        <v>45751</v>
      </c>
      <c r="N1463" s="83">
        <v>14</v>
      </c>
      <c r="O1463" s="15"/>
      <c r="P1463" s="83" t="str">
        <f t="shared" si="191"/>
        <v/>
      </c>
      <c r="Q1463" s="83">
        <v>2025</v>
      </c>
      <c r="R1463" s="39" t="str">
        <f t="shared" si="188"/>
        <v>Não</v>
      </c>
      <c r="S1463" s="84">
        <f t="shared" si="189"/>
        <v>0</v>
      </c>
      <c r="T1463" s="85">
        <f t="shared" si="190"/>
        <v>0</v>
      </c>
      <c r="U1463" s="86"/>
    </row>
    <row r="1464" spans="1:21" s="58" customFormat="1" ht="39" customHeight="1" x14ac:dyDescent="0.35">
      <c r="A1464" s="78" t="s">
        <v>557</v>
      </c>
      <c r="B1464" s="173" t="s">
        <v>83</v>
      </c>
      <c r="C1464" s="20">
        <v>2023859228</v>
      </c>
      <c r="D1464" s="49" t="s">
        <v>607</v>
      </c>
      <c r="E1464" s="22" t="s">
        <v>612</v>
      </c>
      <c r="F1464" s="87" t="str">
        <f t="shared" si="192"/>
        <v>P62-PPGM-CAM-2023859228-SS-228/2025</v>
      </c>
      <c r="G1464" s="100" t="s">
        <v>777</v>
      </c>
      <c r="H1464" s="101" t="s">
        <v>778</v>
      </c>
      <c r="I1464" s="23">
        <v>6.8</v>
      </c>
      <c r="J1464" s="90">
        <f t="shared" si="187"/>
        <v>6.7999999999999996E-3</v>
      </c>
      <c r="K1464" s="103">
        <v>0</v>
      </c>
      <c r="L1464" s="82" t="s">
        <v>805</v>
      </c>
      <c r="M1464" s="14">
        <v>45751</v>
      </c>
      <c r="N1464" s="83">
        <v>14</v>
      </c>
      <c r="O1464" s="15"/>
      <c r="P1464" s="104" t="str">
        <f t="shared" si="191"/>
        <v/>
      </c>
      <c r="Q1464" s="104">
        <v>2025</v>
      </c>
      <c r="R1464" s="105" t="str">
        <f t="shared" si="188"/>
        <v>Não</v>
      </c>
      <c r="S1464" s="94">
        <f t="shared" si="189"/>
        <v>0</v>
      </c>
      <c r="T1464" s="95">
        <f t="shared" si="190"/>
        <v>0</v>
      </c>
      <c r="U1464" s="96"/>
    </row>
    <row r="1465" spans="1:21" s="58" customFormat="1" ht="39" customHeight="1" x14ac:dyDescent="0.35">
      <c r="A1465" s="78" t="s">
        <v>557</v>
      </c>
      <c r="B1465" s="3" t="s">
        <v>83</v>
      </c>
      <c r="C1465" s="20">
        <v>2023859228</v>
      </c>
      <c r="D1465" s="49" t="s">
        <v>607</v>
      </c>
      <c r="E1465" s="22" t="s">
        <v>613</v>
      </c>
      <c r="F1465" s="2" t="str">
        <f t="shared" si="192"/>
        <v>P62-PPGM-CAM-2023859228-SS-228/2025</v>
      </c>
      <c r="G1465" s="98" t="s">
        <v>777</v>
      </c>
      <c r="H1465" s="80" t="s">
        <v>778</v>
      </c>
      <c r="I1465" s="23">
        <v>6.8</v>
      </c>
      <c r="J1465" s="81">
        <f t="shared" si="187"/>
        <v>6.7999999999999996E-3</v>
      </c>
      <c r="K1465" s="82">
        <v>0</v>
      </c>
      <c r="L1465" s="82" t="s">
        <v>805</v>
      </c>
      <c r="M1465" s="14">
        <v>45751</v>
      </c>
      <c r="N1465" s="83">
        <v>14</v>
      </c>
      <c r="O1465" s="15"/>
      <c r="P1465" s="83" t="str">
        <f t="shared" si="191"/>
        <v/>
      </c>
      <c r="Q1465" s="83">
        <v>2025</v>
      </c>
      <c r="R1465" s="39" t="str">
        <f t="shared" si="188"/>
        <v>Não</v>
      </c>
      <c r="S1465" s="84">
        <f t="shared" si="189"/>
        <v>0</v>
      </c>
      <c r="T1465" s="85">
        <f t="shared" si="190"/>
        <v>0</v>
      </c>
      <c r="U1465" s="86"/>
    </row>
    <row r="1466" spans="1:21" s="58" customFormat="1" ht="39" customHeight="1" x14ac:dyDescent="0.35">
      <c r="A1466" s="78" t="s">
        <v>557</v>
      </c>
      <c r="B1466" s="173" t="s">
        <v>83</v>
      </c>
      <c r="C1466" s="20">
        <v>2023859228</v>
      </c>
      <c r="D1466" s="49" t="s">
        <v>607</v>
      </c>
      <c r="E1466" s="22" t="s">
        <v>614</v>
      </c>
      <c r="F1466" s="87" t="str">
        <f t="shared" si="192"/>
        <v>P62-PPGM-CAM-2023859228-SS-228/2025</v>
      </c>
      <c r="G1466" s="100" t="s">
        <v>777</v>
      </c>
      <c r="H1466" s="101" t="s">
        <v>778</v>
      </c>
      <c r="I1466" s="23">
        <v>6.8</v>
      </c>
      <c r="J1466" s="90">
        <f t="shared" si="187"/>
        <v>6.7999999999999996E-3</v>
      </c>
      <c r="K1466" s="103">
        <v>0</v>
      </c>
      <c r="L1466" s="82" t="s">
        <v>805</v>
      </c>
      <c r="M1466" s="14">
        <v>45751</v>
      </c>
      <c r="N1466" s="83">
        <v>14</v>
      </c>
      <c r="O1466" s="15"/>
      <c r="P1466" s="104" t="str">
        <f t="shared" si="191"/>
        <v/>
      </c>
      <c r="Q1466" s="104">
        <v>2025</v>
      </c>
      <c r="R1466" s="105" t="str">
        <f t="shared" si="188"/>
        <v>Não</v>
      </c>
      <c r="S1466" s="94">
        <f t="shared" si="189"/>
        <v>0</v>
      </c>
      <c r="T1466" s="95">
        <f t="shared" si="190"/>
        <v>0</v>
      </c>
      <c r="U1466" s="96"/>
    </row>
    <row r="1467" spans="1:21" s="58" customFormat="1" ht="39" customHeight="1" x14ac:dyDescent="0.35">
      <c r="A1467" s="78" t="s">
        <v>557</v>
      </c>
      <c r="B1467" s="3" t="s">
        <v>83</v>
      </c>
      <c r="C1467" s="20">
        <v>2023859228</v>
      </c>
      <c r="D1467" s="49" t="s">
        <v>812</v>
      </c>
      <c r="E1467" s="22" t="s">
        <v>617</v>
      </c>
      <c r="F1467" s="2" t="str">
        <f t="shared" si="192"/>
        <v>P62-PPGM-CAM-2023859228-SS-0993P/2024</v>
      </c>
      <c r="G1467" s="98" t="s">
        <v>777</v>
      </c>
      <c r="H1467" s="80" t="s">
        <v>778</v>
      </c>
      <c r="I1467" s="23">
        <v>142.43700000000001</v>
      </c>
      <c r="J1467" s="81">
        <f t="shared" si="187"/>
        <v>0.14243700000000001</v>
      </c>
      <c r="K1467" s="82">
        <v>0</v>
      </c>
      <c r="L1467" s="82" t="s">
        <v>805</v>
      </c>
      <c r="M1467" s="14">
        <v>45751</v>
      </c>
      <c r="N1467" s="83">
        <v>14</v>
      </c>
      <c r="O1467" s="15"/>
      <c r="P1467" s="83" t="str">
        <f t="shared" si="191"/>
        <v/>
      </c>
      <c r="Q1467" s="83">
        <v>2025</v>
      </c>
      <c r="R1467" s="39" t="str">
        <f t="shared" si="188"/>
        <v>Não</v>
      </c>
      <c r="S1467" s="84">
        <f t="shared" si="189"/>
        <v>0</v>
      </c>
      <c r="T1467" s="85">
        <f t="shared" si="190"/>
        <v>0</v>
      </c>
      <c r="U1467" s="86"/>
    </row>
    <row r="1468" spans="1:21" s="58" customFormat="1" ht="39" customHeight="1" x14ac:dyDescent="0.35">
      <c r="A1468" s="78" t="s">
        <v>557</v>
      </c>
      <c r="B1468" s="173" t="s">
        <v>83</v>
      </c>
      <c r="C1468" s="20">
        <v>2023859228</v>
      </c>
      <c r="D1468" s="49" t="s">
        <v>813</v>
      </c>
      <c r="E1468" s="22" t="s">
        <v>619</v>
      </c>
      <c r="F1468" s="87" t="str">
        <f t="shared" si="192"/>
        <v>P62-PPGM-CAM-2023859228-SS-1158P/2024</v>
      </c>
      <c r="G1468" s="100" t="s">
        <v>777</v>
      </c>
      <c r="H1468" s="101" t="s">
        <v>778</v>
      </c>
      <c r="I1468" s="23">
        <v>84.34</v>
      </c>
      <c r="J1468" s="90">
        <f t="shared" si="187"/>
        <v>8.4339999999999998E-2</v>
      </c>
      <c r="K1468" s="103">
        <v>0</v>
      </c>
      <c r="L1468" s="82" t="s">
        <v>805</v>
      </c>
      <c r="M1468" s="14">
        <v>45751</v>
      </c>
      <c r="N1468" s="83">
        <v>14</v>
      </c>
      <c r="O1468" s="15"/>
      <c r="P1468" s="104" t="str">
        <f t="shared" si="191"/>
        <v/>
      </c>
      <c r="Q1468" s="104">
        <v>2025</v>
      </c>
      <c r="R1468" s="105" t="str">
        <f t="shared" si="188"/>
        <v>Não</v>
      </c>
      <c r="S1468" s="94">
        <f t="shared" si="189"/>
        <v>0</v>
      </c>
      <c r="T1468" s="95">
        <f t="shared" si="190"/>
        <v>0</v>
      </c>
      <c r="U1468" s="96"/>
    </row>
    <row r="1469" spans="1:21" s="58" customFormat="1" ht="39" customHeight="1" x14ac:dyDescent="0.35">
      <c r="A1469" s="78" t="s">
        <v>557</v>
      </c>
      <c r="B1469" s="3" t="s">
        <v>83</v>
      </c>
      <c r="C1469" s="20">
        <v>2023859228</v>
      </c>
      <c r="D1469" s="49" t="s">
        <v>813</v>
      </c>
      <c r="E1469" s="22" t="s">
        <v>575</v>
      </c>
      <c r="F1469" s="2" t="str">
        <f t="shared" si="192"/>
        <v>P62-PPGM-CAM-2023859228-SS-1158P/2024</v>
      </c>
      <c r="G1469" s="98" t="s">
        <v>777</v>
      </c>
      <c r="H1469" s="80" t="s">
        <v>778</v>
      </c>
      <c r="I1469" s="23">
        <v>17.7</v>
      </c>
      <c r="J1469" s="81">
        <f t="shared" si="187"/>
        <v>1.77E-2</v>
      </c>
      <c r="K1469" s="82">
        <v>0</v>
      </c>
      <c r="L1469" s="82" t="s">
        <v>805</v>
      </c>
      <c r="M1469" s="14">
        <v>45751</v>
      </c>
      <c r="N1469" s="83">
        <v>14</v>
      </c>
      <c r="O1469" s="15"/>
      <c r="P1469" s="83" t="str">
        <f t="shared" si="191"/>
        <v/>
      </c>
      <c r="Q1469" s="83">
        <v>2025</v>
      </c>
      <c r="R1469" s="39" t="str">
        <f t="shared" si="188"/>
        <v>Não</v>
      </c>
      <c r="S1469" s="84">
        <f t="shared" si="189"/>
        <v>0</v>
      </c>
      <c r="T1469" s="85">
        <f t="shared" si="190"/>
        <v>0</v>
      </c>
      <c r="U1469" s="86"/>
    </row>
    <row r="1470" spans="1:21" s="58" customFormat="1" ht="39" customHeight="1" x14ac:dyDescent="0.35">
      <c r="A1470" s="78" t="s">
        <v>557</v>
      </c>
      <c r="B1470" s="173" t="s">
        <v>83</v>
      </c>
      <c r="C1470" s="20">
        <v>2023206601</v>
      </c>
      <c r="D1470" s="49" t="s">
        <v>814</v>
      </c>
      <c r="E1470" s="22" t="s">
        <v>627</v>
      </c>
      <c r="F1470" s="87" t="str">
        <f t="shared" si="192"/>
        <v>P62-PPGM-CAM-2023206601-SS-250P/2024</v>
      </c>
      <c r="G1470" s="100" t="s">
        <v>777</v>
      </c>
      <c r="H1470" s="101" t="s">
        <v>778</v>
      </c>
      <c r="I1470" s="23">
        <v>17.7</v>
      </c>
      <c r="J1470" s="90">
        <f t="shared" ref="J1470:J1533" si="193">I1470/1000</f>
        <v>1.77E-2</v>
      </c>
      <c r="K1470" s="103">
        <v>0</v>
      </c>
      <c r="L1470" s="82" t="s">
        <v>805</v>
      </c>
      <c r="M1470" s="14">
        <v>45751</v>
      </c>
      <c r="N1470" s="83">
        <v>14</v>
      </c>
      <c r="O1470" s="15"/>
      <c r="P1470" s="104" t="str">
        <f t="shared" si="191"/>
        <v/>
      </c>
      <c r="Q1470" s="104">
        <v>2025</v>
      </c>
      <c r="R1470" s="105" t="str">
        <f t="shared" ref="R1470:R1533" si="194">IF(Q1470&lt;=O1470,"Sim","Não")</f>
        <v>Não</v>
      </c>
      <c r="S1470" s="94">
        <f t="shared" ref="S1470:S1533" si="195">IF(R1470="Não",0,J1470)</f>
        <v>0</v>
      </c>
      <c r="T1470" s="95">
        <f t="shared" ref="T1470:T1533" si="196">IF(R1470="Não",0,K1470)</f>
        <v>0</v>
      </c>
      <c r="U1470" s="96"/>
    </row>
    <row r="1471" spans="1:21" s="58" customFormat="1" ht="39" customHeight="1" x14ac:dyDescent="0.35">
      <c r="A1471" s="78" t="s">
        <v>557</v>
      </c>
      <c r="B1471" s="3" t="s">
        <v>83</v>
      </c>
      <c r="C1471" s="20">
        <v>2028524781</v>
      </c>
      <c r="D1471" s="49" t="s">
        <v>628</v>
      </c>
      <c r="E1471" s="22" t="s">
        <v>629</v>
      </c>
      <c r="F1471" s="2" t="str">
        <f t="shared" si="192"/>
        <v>P62-PPGM-CAM-2028524781-SS-260/2025</v>
      </c>
      <c r="G1471" s="98" t="s">
        <v>777</v>
      </c>
      <c r="H1471" s="80" t="s">
        <v>778</v>
      </c>
      <c r="I1471" s="23">
        <v>17.7</v>
      </c>
      <c r="J1471" s="81">
        <f t="shared" si="193"/>
        <v>1.77E-2</v>
      </c>
      <c r="K1471" s="82">
        <v>0</v>
      </c>
      <c r="L1471" s="82" t="s">
        <v>805</v>
      </c>
      <c r="M1471" s="14">
        <v>45751</v>
      </c>
      <c r="N1471" s="83">
        <v>14</v>
      </c>
      <c r="O1471" s="15"/>
      <c r="P1471" s="83" t="str">
        <f t="shared" si="191"/>
        <v/>
      </c>
      <c r="Q1471" s="83">
        <v>2025</v>
      </c>
      <c r="R1471" s="39" t="str">
        <f t="shared" si="194"/>
        <v>Não</v>
      </c>
      <c r="S1471" s="84">
        <f t="shared" si="195"/>
        <v>0</v>
      </c>
      <c r="T1471" s="85">
        <f t="shared" si="196"/>
        <v>0</v>
      </c>
      <c r="U1471" s="86"/>
    </row>
    <row r="1472" spans="1:21" s="58" customFormat="1" ht="39" customHeight="1" x14ac:dyDescent="0.35">
      <c r="A1472" s="78" t="s">
        <v>557</v>
      </c>
      <c r="B1472" s="173" t="s">
        <v>83</v>
      </c>
      <c r="C1472" s="20">
        <v>2027078500</v>
      </c>
      <c r="D1472" s="49" t="s">
        <v>815</v>
      </c>
      <c r="E1472" s="22" t="s">
        <v>634</v>
      </c>
      <c r="F1472" s="87" t="str">
        <f t="shared" si="192"/>
        <v>P62-PPGM-CAM-2027078500-SS-0299P/2024</v>
      </c>
      <c r="G1472" s="100" t="s">
        <v>777</v>
      </c>
      <c r="H1472" s="101" t="s">
        <v>778</v>
      </c>
      <c r="I1472" s="23">
        <v>49.16</v>
      </c>
      <c r="J1472" s="90">
        <f t="shared" si="193"/>
        <v>4.9159999999999995E-2</v>
      </c>
      <c r="K1472" s="103">
        <v>0</v>
      </c>
      <c r="L1472" s="82" t="s">
        <v>805</v>
      </c>
      <c r="M1472" s="14">
        <v>45751</v>
      </c>
      <c r="N1472" s="83">
        <v>14</v>
      </c>
      <c r="O1472" s="15"/>
      <c r="P1472" s="104" t="str">
        <f t="shared" si="191"/>
        <v/>
      </c>
      <c r="Q1472" s="104">
        <v>2025</v>
      </c>
      <c r="R1472" s="105" t="str">
        <f t="shared" si="194"/>
        <v>Não</v>
      </c>
      <c r="S1472" s="94">
        <f t="shared" si="195"/>
        <v>0</v>
      </c>
      <c r="T1472" s="95">
        <f t="shared" si="196"/>
        <v>0</v>
      </c>
      <c r="U1472" s="96"/>
    </row>
    <row r="1473" spans="1:21" s="58" customFormat="1" ht="39" customHeight="1" x14ac:dyDescent="0.35">
      <c r="A1473" s="78" t="s">
        <v>557</v>
      </c>
      <c r="B1473" s="3" t="s">
        <v>83</v>
      </c>
      <c r="C1473" s="20">
        <v>2027742441</v>
      </c>
      <c r="D1473" s="49" t="s">
        <v>638</v>
      </c>
      <c r="E1473" s="22" t="s">
        <v>639</v>
      </c>
      <c r="F1473" s="2" t="str">
        <f t="shared" si="192"/>
        <v>P62-PPGM-CAM-2027742441-SS-310/2025</v>
      </c>
      <c r="G1473" s="98" t="s">
        <v>777</v>
      </c>
      <c r="H1473" s="80" t="s">
        <v>778</v>
      </c>
      <c r="I1473" s="23">
        <v>18.72</v>
      </c>
      <c r="J1473" s="81">
        <f t="shared" si="193"/>
        <v>1.8720000000000001E-2</v>
      </c>
      <c r="K1473" s="82">
        <v>0</v>
      </c>
      <c r="L1473" s="82" t="s">
        <v>805</v>
      </c>
      <c r="M1473" s="14">
        <v>45751</v>
      </c>
      <c r="N1473" s="83">
        <v>14</v>
      </c>
      <c r="O1473" s="15"/>
      <c r="P1473" s="83" t="str">
        <f t="shared" si="191"/>
        <v/>
      </c>
      <c r="Q1473" s="83">
        <v>2025</v>
      </c>
      <c r="R1473" s="39" t="str">
        <f t="shared" si="194"/>
        <v>Não</v>
      </c>
      <c r="S1473" s="84">
        <f t="shared" si="195"/>
        <v>0</v>
      </c>
      <c r="T1473" s="85">
        <f t="shared" si="196"/>
        <v>0</v>
      </c>
      <c r="U1473" s="86"/>
    </row>
    <row r="1474" spans="1:21" s="58" customFormat="1" ht="39" customHeight="1" x14ac:dyDescent="0.35">
      <c r="A1474" s="78" t="s">
        <v>557</v>
      </c>
      <c r="B1474" s="173" t="s">
        <v>83</v>
      </c>
      <c r="C1474" s="20">
        <v>2027742441</v>
      </c>
      <c r="D1474" s="49" t="s">
        <v>638</v>
      </c>
      <c r="E1474" s="22" t="s">
        <v>642</v>
      </c>
      <c r="F1474" s="87" t="str">
        <f t="shared" si="192"/>
        <v>P62-PPGM-CAM-2027742441-SS-310/2025</v>
      </c>
      <c r="G1474" s="100" t="s">
        <v>777</v>
      </c>
      <c r="H1474" s="101" t="s">
        <v>778</v>
      </c>
      <c r="I1474" s="23">
        <v>2.7</v>
      </c>
      <c r="J1474" s="90">
        <f t="shared" si="193"/>
        <v>2.7000000000000001E-3</v>
      </c>
      <c r="K1474" s="103">
        <v>0</v>
      </c>
      <c r="L1474" s="82" t="s">
        <v>805</v>
      </c>
      <c r="M1474" s="14">
        <v>45751</v>
      </c>
      <c r="N1474" s="83">
        <v>14</v>
      </c>
      <c r="O1474" s="15"/>
      <c r="P1474" s="104" t="str">
        <f t="shared" si="191"/>
        <v/>
      </c>
      <c r="Q1474" s="104">
        <v>2025</v>
      </c>
      <c r="R1474" s="105" t="str">
        <f t="shared" si="194"/>
        <v>Não</v>
      </c>
      <c r="S1474" s="94">
        <f t="shared" si="195"/>
        <v>0</v>
      </c>
      <c r="T1474" s="95">
        <f t="shared" si="196"/>
        <v>0</v>
      </c>
      <c r="U1474" s="96"/>
    </row>
    <row r="1475" spans="1:21" s="58" customFormat="1" ht="39" customHeight="1" x14ac:dyDescent="0.35">
      <c r="A1475" s="78" t="s">
        <v>557</v>
      </c>
      <c r="B1475" s="3" t="s">
        <v>83</v>
      </c>
      <c r="C1475" s="20">
        <v>2027715571</v>
      </c>
      <c r="D1475" s="49" t="s">
        <v>644</v>
      </c>
      <c r="E1475" s="22" t="s">
        <v>645</v>
      </c>
      <c r="F1475" s="2" t="str">
        <f t="shared" si="192"/>
        <v>P62-PPGM-CAM-2027715571-SS-322/2025</v>
      </c>
      <c r="G1475" s="98" t="s">
        <v>777</v>
      </c>
      <c r="H1475" s="80" t="s">
        <v>778</v>
      </c>
      <c r="I1475" s="23">
        <v>292.49900000000002</v>
      </c>
      <c r="J1475" s="81">
        <f t="shared" si="193"/>
        <v>0.29249900000000001</v>
      </c>
      <c r="K1475" s="82">
        <v>0</v>
      </c>
      <c r="L1475" s="82" t="s">
        <v>805</v>
      </c>
      <c r="M1475" s="14">
        <v>45751</v>
      </c>
      <c r="N1475" s="83">
        <v>14</v>
      </c>
      <c r="O1475" s="15"/>
      <c r="P1475" s="83" t="str">
        <f t="shared" si="191"/>
        <v/>
      </c>
      <c r="Q1475" s="83">
        <v>2025</v>
      </c>
      <c r="R1475" s="39" t="str">
        <f t="shared" si="194"/>
        <v>Não</v>
      </c>
      <c r="S1475" s="84">
        <f t="shared" si="195"/>
        <v>0</v>
      </c>
      <c r="T1475" s="85">
        <f t="shared" si="196"/>
        <v>0</v>
      </c>
      <c r="U1475" s="86"/>
    </row>
    <row r="1476" spans="1:21" s="58" customFormat="1" ht="39" customHeight="1" x14ac:dyDescent="0.35">
      <c r="A1476" s="78" t="s">
        <v>557</v>
      </c>
      <c r="B1476" s="173" t="s">
        <v>83</v>
      </c>
      <c r="C1476" s="20">
        <v>2028215100</v>
      </c>
      <c r="D1476" s="49" t="s">
        <v>646</v>
      </c>
      <c r="E1476" s="22" t="s">
        <v>647</v>
      </c>
      <c r="F1476" s="87" t="str">
        <f t="shared" si="192"/>
        <v>P62-PPGM-CAM-2028215100-SS-330/2025</v>
      </c>
      <c r="G1476" s="100" t="s">
        <v>777</v>
      </c>
      <c r="H1476" s="101" t="s">
        <v>778</v>
      </c>
      <c r="I1476" s="23">
        <v>59.287999999999997</v>
      </c>
      <c r="J1476" s="90">
        <f t="shared" si="193"/>
        <v>5.9287999999999993E-2</v>
      </c>
      <c r="K1476" s="103">
        <v>0</v>
      </c>
      <c r="L1476" s="82" t="s">
        <v>805</v>
      </c>
      <c r="M1476" s="14">
        <v>45751</v>
      </c>
      <c r="N1476" s="83">
        <v>14</v>
      </c>
      <c r="O1476" s="15"/>
      <c r="P1476" s="104" t="str">
        <f t="shared" si="191"/>
        <v/>
      </c>
      <c r="Q1476" s="104">
        <v>2025</v>
      </c>
      <c r="R1476" s="105" t="str">
        <f t="shared" si="194"/>
        <v>Não</v>
      </c>
      <c r="S1476" s="94">
        <f t="shared" si="195"/>
        <v>0</v>
      </c>
      <c r="T1476" s="95">
        <f t="shared" si="196"/>
        <v>0</v>
      </c>
      <c r="U1476" s="96"/>
    </row>
    <row r="1477" spans="1:21" s="58" customFormat="1" ht="39" customHeight="1" x14ac:dyDescent="0.35">
      <c r="A1477" s="78" t="s">
        <v>557</v>
      </c>
      <c r="B1477" s="3" t="s">
        <v>83</v>
      </c>
      <c r="C1477" s="20">
        <v>2027715566</v>
      </c>
      <c r="D1477" s="49" t="s">
        <v>648</v>
      </c>
      <c r="E1477" s="22" t="s">
        <v>649</v>
      </c>
      <c r="F1477" s="2" t="str">
        <f t="shared" si="192"/>
        <v>P62-PPGM-CAM-2027715566-SS-331/2025</v>
      </c>
      <c r="G1477" s="98" t="s">
        <v>777</v>
      </c>
      <c r="H1477" s="80" t="s">
        <v>778</v>
      </c>
      <c r="I1477" s="23">
        <v>400.15</v>
      </c>
      <c r="J1477" s="81">
        <f t="shared" si="193"/>
        <v>0.40014999999999995</v>
      </c>
      <c r="K1477" s="82">
        <v>0</v>
      </c>
      <c r="L1477" s="82" t="s">
        <v>805</v>
      </c>
      <c r="M1477" s="14">
        <v>45751</v>
      </c>
      <c r="N1477" s="83">
        <v>14</v>
      </c>
      <c r="O1477" s="15"/>
      <c r="P1477" s="83" t="str">
        <f t="shared" si="191"/>
        <v/>
      </c>
      <c r="Q1477" s="83">
        <v>2025</v>
      </c>
      <c r="R1477" s="39" t="str">
        <f t="shared" si="194"/>
        <v>Não</v>
      </c>
      <c r="S1477" s="84">
        <f t="shared" si="195"/>
        <v>0</v>
      </c>
      <c r="T1477" s="85">
        <f t="shared" si="196"/>
        <v>0</v>
      </c>
      <c r="U1477" s="86"/>
    </row>
    <row r="1478" spans="1:21" s="58" customFormat="1" ht="39" customHeight="1" x14ac:dyDescent="0.35">
      <c r="A1478" s="78" t="s">
        <v>557</v>
      </c>
      <c r="B1478" s="173" t="s">
        <v>83</v>
      </c>
      <c r="C1478" s="20">
        <v>2027658254</v>
      </c>
      <c r="D1478" s="49" t="s">
        <v>650</v>
      </c>
      <c r="E1478" s="22" t="s">
        <v>651</v>
      </c>
      <c r="F1478" s="87" t="str">
        <f t="shared" si="192"/>
        <v>P62-PPGM-CAM-2027658254-SS-332/2025</v>
      </c>
      <c r="G1478" s="100" t="s">
        <v>777</v>
      </c>
      <c r="H1478" s="101" t="s">
        <v>778</v>
      </c>
      <c r="I1478" s="23">
        <v>57.6</v>
      </c>
      <c r="J1478" s="90">
        <f t="shared" si="193"/>
        <v>5.7599999999999998E-2</v>
      </c>
      <c r="K1478" s="103">
        <v>0</v>
      </c>
      <c r="L1478" s="82" t="s">
        <v>805</v>
      </c>
      <c r="M1478" s="14">
        <v>45751</v>
      </c>
      <c r="N1478" s="83">
        <v>14</v>
      </c>
      <c r="O1478" s="15"/>
      <c r="P1478" s="104" t="str">
        <f t="shared" si="191"/>
        <v/>
      </c>
      <c r="Q1478" s="104">
        <v>2025</v>
      </c>
      <c r="R1478" s="105" t="str">
        <f t="shared" si="194"/>
        <v>Não</v>
      </c>
      <c r="S1478" s="94">
        <f t="shared" si="195"/>
        <v>0</v>
      </c>
      <c r="T1478" s="95">
        <f t="shared" si="196"/>
        <v>0</v>
      </c>
      <c r="U1478" s="96"/>
    </row>
    <row r="1479" spans="1:21" s="58" customFormat="1" ht="39" customHeight="1" x14ac:dyDescent="0.35">
      <c r="A1479" s="78" t="s">
        <v>557</v>
      </c>
      <c r="B1479" s="3" t="s">
        <v>83</v>
      </c>
      <c r="C1479" s="20">
        <v>2027715567</v>
      </c>
      <c r="D1479" s="49" t="s">
        <v>654</v>
      </c>
      <c r="E1479" s="22" t="s">
        <v>655</v>
      </c>
      <c r="F1479" s="2" t="str">
        <f t="shared" si="192"/>
        <v>P62-PPGM-CAM-2027715567-SS-333/2025</v>
      </c>
      <c r="G1479" s="98" t="s">
        <v>777</v>
      </c>
      <c r="H1479" s="80" t="s">
        <v>778</v>
      </c>
      <c r="I1479" s="23">
        <v>17.341000000000001</v>
      </c>
      <c r="J1479" s="81">
        <f t="shared" si="193"/>
        <v>1.7341000000000002E-2</v>
      </c>
      <c r="K1479" s="82">
        <v>0</v>
      </c>
      <c r="L1479" s="82" t="s">
        <v>805</v>
      </c>
      <c r="M1479" s="14">
        <v>45751</v>
      </c>
      <c r="N1479" s="83">
        <v>14</v>
      </c>
      <c r="O1479" s="15"/>
      <c r="P1479" s="83" t="str">
        <f t="shared" si="191"/>
        <v/>
      </c>
      <c r="Q1479" s="83">
        <v>2025</v>
      </c>
      <c r="R1479" s="39" t="str">
        <f t="shared" si="194"/>
        <v>Não</v>
      </c>
      <c r="S1479" s="84">
        <f t="shared" si="195"/>
        <v>0</v>
      </c>
      <c r="T1479" s="85">
        <f t="shared" si="196"/>
        <v>0</v>
      </c>
      <c r="U1479" s="86"/>
    </row>
    <row r="1480" spans="1:21" s="58" customFormat="1" ht="39" customHeight="1" x14ac:dyDescent="0.35">
      <c r="A1480" s="78" t="s">
        <v>557</v>
      </c>
      <c r="B1480" s="173" t="s">
        <v>83</v>
      </c>
      <c r="C1480" s="20">
        <v>2027104450</v>
      </c>
      <c r="D1480" s="49" t="s">
        <v>816</v>
      </c>
      <c r="E1480" s="22" t="s">
        <v>658</v>
      </c>
      <c r="F1480" s="87" t="str">
        <f t="shared" si="192"/>
        <v>P62-PPGM-CAM-2027104450-SS-0465P/2024</v>
      </c>
      <c r="G1480" s="100" t="s">
        <v>777</v>
      </c>
      <c r="H1480" s="101" t="s">
        <v>778</v>
      </c>
      <c r="I1480" s="23">
        <v>2.72</v>
      </c>
      <c r="J1480" s="90">
        <f t="shared" si="193"/>
        <v>2.7200000000000002E-3</v>
      </c>
      <c r="K1480" s="103">
        <v>0</v>
      </c>
      <c r="L1480" s="82" t="s">
        <v>805</v>
      </c>
      <c r="M1480" s="14">
        <v>45751</v>
      </c>
      <c r="N1480" s="83">
        <v>14</v>
      </c>
      <c r="O1480" s="15"/>
      <c r="P1480" s="104" t="str">
        <f t="shared" si="191"/>
        <v/>
      </c>
      <c r="Q1480" s="104">
        <v>2025</v>
      </c>
      <c r="R1480" s="105" t="str">
        <f t="shared" si="194"/>
        <v>Não</v>
      </c>
      <c r="S1480" s="94">
        <f t="shared" si="195"/>
        <v>0</v>
      </c>
      <c r="T1480" s="95">
        <f t="shared" si="196"/>
        <v>0</v>
      </c>
      <c r="U1480" s="96"/>
    </row>
    <row r="1481" spans="1:21" s="58" customFormat="1" ht="39" customHeight="1" x14ac:dyDescent="0.35">
      <c r="A1481" s="78" t="s">
        <v>557</v>
      </c>
      <c r="B1481" s="3" t="s">
        <v>83</v>
      </c>
      <c r="C1481" s="20">
        <v>2027979433</v>
      </c>
      <c r="D1481" s="49" t="s">
        <v>817</v>
      </c>
      <c r="E1481" s="22" t="s">
        <v>663</v>
      </c>
      <c r="F1481" s="2" t="str">
        <f t="shared" si="192"/>
        <v>P62-PPGM-CAM-2027979433-SS-0448P/2024</v>
      </c>
      <c r="G1481" s="98" t="s">
        <v>777</v>
      </c>
      <c r="H1481" s="80" t="s">
        <v>778</v>
      </c>
      <c r="I1481" s="23">
        <v>15.798999999999999</v>
      </c>
      <c r="J1481" s="81">
        <f t="shared" si="193"/>
        <v>1.5799000000000001E-2</v>
      </c>
      <c r="K1481" s="82">
        <v>0</v>
      </c>
      <c r="L1481" s="82" t="s">
        <v>805</v>
      </c>
      <c r="M1481" s="14">
        <v>45751</v>
      </c>
      <c r="N1481" s="83">
        <v>14</v>
      </c>
      <c r="O1481" s="15"/>
      <c r="P1481" s="83" t="str">
        <f t="shared" si="191"/>
        <v/>
      </c>
      <c r="Q1481" s="83">
        <v>2025</v>
      </c>
      <c r="R1481" s="39" t="str">
        <f t="shared" si="194"/>
        <v>Não</v>
      </c>
      <c r="S1481" s="84">
        <f t="shared" si="195"/>
        <v>0</v>
      </c>
      <c r="T1481" s="85">
        <f t="shared" si="196"/>
        <v>0</v>
      </c>
      <c r="U1481" s="86"/>
    </row>
    <row r="1482" spans="1:21" s="58" customFormat="1" ht="39" customHeight="1" x14ac:dyDescent="0.35">
      <c r="A1482" s="78" t="s">
        <v>557</v>
      </c>
      <c r="B1482" s="173" t="s">
        <v>83</v>
      </c>
      <c r="C1482" s="20">
        <v>2026076078</v>
      </c>
      <c r="D1482" s="49" t="s">
        <v>679</v>
      </c>
      <c r="E1482" s="22" t="s">
        <v>680</v>
      </c>
      <c r="F1482" s="87" t="str">
        <f t="shared" si="192"/>
        <v>P62-PPGM-CAM-2026076078-SS-1963/2024</v>
      </c>
      <c r="G1482" s="100" t="s">
        <v>777</v>
      </c>
      <c r="H1482" s="101" t="s">
        <v>778</v>
      </c>
      <c r="I1482" s="23">
        <v>13.76</v>
      </c>
      <c r="J1482" s="90">
        <f t="shared" si="193"/>
        <v>1.376E-2</v>
      </c>
      <c r="K1482" s="103">
        <v>0</v>
      </c>
      <c r="L1482" s="82" t="s">
        <v>805</v>
      </c>
      <c r="M1482" s="14">
        <v>45751</v>
      </c>
      <c r="N1482" s="83">
        <v>14</v>
      </c>
      <c r="O1482" s="15"/>
      <c r="P1482" s="104" t="str">
        <f t="shared" si="191"/>
        <v/>
      </c>
      <c r="Q1482" s="104">
        <v>2025</v>
      </c>
      <c r="R1482" s="105" t="str">
        <f t="shared" si="194"/>
        <v>Não</v>
      </c>
      <c r="S1482" s="94">
        <f t="shared" si="195"/>
        <v>0</v>
      </c>
      <c r="T1482" s="95">
        <f t="shared" si="196"/>
        <v>0</v>
      </c>
      <c r="U1482" s="96"/>
    </row>
    <row r="1483" spans="1:21" s="58" customFormat="1" ht="39" customHeight="1" x14ac:dyDescent="0.35">
      <c r="A1483" s="78" t="s">
        <v>557</v>
      </c>
      <c r="B1483" s="3" t="s">
        <v>83</v>
      </c>
      <c r="C1483" s="20">
        <v>2029625222</v>
      </c>
      <c r="D1483" s="49" t="s">
        <v>818</v>
      </c>
      <c r="E1483" s="22" t="s">
        <v>688</v>
      </c>
      <c r="F1483" s="2" t="str">
        <f t="shared" si="192"/>
        <v>P62-PPGM-CAM-2029625222-SS442P/2024</v>
      </c>
      <c r="G1483" s="98" t="s">
        <v>777</v>
      </c>
      <c r="H1483" s="80" t="s">
        <v>778</v>
      </c>
      <c r="I1483" s="23">
        <v>9.07</v>
      </c>
      <c r="J1483" s="81">
        <f t="shared" si="193"/>
        <v>9.0699999999999999E-3</v>
      </c>
      <c r="K1483" s="82">
        <v>0</v>
      </c>
      <c r="L1483" s="82" t="s">
        <v>805</v>
      </c>
      <c r="M1483" s="14">
        <v>45751</v>
      </c>
      <c r="N1483" s="83">
        <v>14</v>
      </c>
      <c r="O1483" s="15"/>
      <c r="P1483" s="83" t="str">
        <f t="shared" si="191"/>
        <v/>
      </c>
      <c r="Q1483" s="83">
        <v>2025</v>
      </c>
      <c r="R1483" s="39" t="str">
        <f t="shared" si="194"/>
        <v>Não</v>
      </c>
      <c r="S1483" s="84">
        <f t="shared" si="195"/>
        <v>0</v>
      </c>
      <c r="T1483" s="85">
        <f t="shared" si="196"/>
        <v>0</v>
      </c>
      <c r="U1483" s="86"/>
    </row>
    <row r="1484" spans="1:21" s="58" customFormat="1" ht="39" customHeight="1" x14ac:dyDescent="0.35">
      <c r="A1484" s="78" t="s">
        <v>557</v>
      </c>
      <c r="B1484" s="173" t="s">
        <v>83</v>
      </c>
      <c r="C1484" s="20">
        <v>2029625222</v>
      </c>
      <c r="D1484" s="49" t="s">
        <v>819</v>
      </c>
      <c r="E1484" s="22" t="s">
        <v>691</v>
      </c>
      <c r="F1484" s="87" t="str">
        <f t="shared" si="192"/>
        <v>P62-PPGM-CAM-2029625222-SS1911P/2024</v>
      </c>
      <c r="G1484" s="100" t="s">
        <v>777</v>
      </c>
      <c r="H1484" s="101" t="s">
        <v>778</v>
      </c>
      <c r="I1484" s="23">
        <v>151.73500000000001</v>
      </c>
      <c r="J1484" s="90">
        <f t="shared" si="193"/>
        <v>0.15173500000000001</v>
      </c>
      <c r="K1484" s="103">
        <v>0</v>
      </c>
      <c r="L1484" s="82" t="s">
        <v>805</v>
      </c>
      <c r="M1484" s="14">
        <v>45751</v>
      </c>
      <c r="N1484" s="83">
        <v>14</v>
      </c>
      <c r="O1484" s="15"/>
      <c r="P1484" s="104" t="str">
        <f t="shared" si="191"/>
        <v/>
      </c>
      <c r="Q1484" s="104">
        <v>2025</v>
      </c>
      <c r="R1484" s="105" t="str">
        <f t="shared" si="194"/>
        <v>Não</v>
      </c>
      <c r="S1484" s="94">
        <f t="shared" si="195"/>
        <v>0</v>
      </c>
      <c r="T1484" s="95">
        <f t="shared" si="196"/>
        <v>0</v>
      </c>
      <c r="U1484" s="96"/>
    </row>
    <row r="1485" spans="1:21" s="58" customFormat="1" ht="39" customHeight="1" x14ac:dyDescent="0.35">
      <c r="A1485" s="78" t="s">
        <v>557</v>
      </c>
      <c r="B1485" s="3" t="s">
        <v>83</v>
      </c>
      <c r="C1485" s="20">
        <v>2029625222</v>
      </c>
      <c r="D1485" s="49" t="s">
        <v>819</v>
      </c>
      <c r="E1485" s="22" t="s">
        <v>693</v>
      </c>
      <c r="F1485" s="2" t="str">
        <f t="shared" si="192"/>
        <v>P62-PPGM-CAM-2029625222-SS1911P/2024</v>
      </c>
      <c r="G1485" s="98" t="s">
        <v>777</v>
      </c>
      <c r="H1485" s="80" t="s">
        <v>778</v>
      </c>
      <c r="I1485" s="23">
        <v>134.81399999999999</v>
      </c>
      <c r="J1485" s="81">
        <f t="shared" si="193"/>
        <v>0.13481399999999999</v>
      </c>
      <c r="K1485" s="82">
        <v>0</v>
      </c>
      <c r="L1485" s="82" t="s">
        <v>805</v>
      </c>
      <c r="M1485" s="14">
        <v>45751</v>
      </c>
      <c r="N1485" s="83">
        <v>14</v>
      </c>
      <c r="O1485" s="15"/>
      <c r="P1485" s="83" t="str">
        <f t="shared" si="191"/>
        <v/>
      </c>
      <c r="Q1485" s="83">
        <v>2025</v>
      </c>
      <c r="R1485" s="39" t="str">
        <f t="shared" si="194"/>
        <v>Não</v>
      </c>
      <c r="S1485" s="84">
        <f t="shared" si="195"/>
        <v>0</v>
      </c>
      <c r="T1485" s="85">
        <f t="shared" si="196"/>
        <v>0</v>
      </c>
      <c r="U1485" s="86"/>
    </row>
    <row r="1486" spans="1:21" s="58" customFormat="1" ht="39" customHeight="1" thickBot="1" x14ac:dyDescent="0.4">
      <c r="A1486" s="125" t="s">
        <v>557</v>
      </c>
      <c r="B1486" s="126" t="s">
        <v>83</v>
      </c>
      <c r="C1486" s="127">
        <v>2029625222</v>
      </c>
      <c r="D1486" s="128" t="s">
        <v>820</v>
      </c>
      <c r="E1486" s="129" t="s">
        <v>700</v>
      </c>
      <c r="F1486" s="130" t="str">
        <f t="shared" si="192"/>
        <v>P62-PPGM-CAM-2029625222-SS0418P/2024</v>
      </c>
      <c r="G1486" s="217" t="s">
        <v>777</v>
      </c>
      <c r="H1486" s="218" t="s">
        <v>778</v>
      </c>
      <c r="I1486" s="193">
        <v>165.77</v>
      </c>
      <c r="J1486" s="134">
        <f t="shared" si="193"/>
        <v>0.16577</v>
      </c>
      <c r="K1486" s="220">
        <v>0</v>
      </c>
      <c r="L1486" s="220" t="s">
        <v>805</v>
      </c>
      <c r="M1486" s="221">
        <v>45751</v>
      </c>
      <c r="N1486" s="139">
        <v>14</v>
      </c>
      <c r="O1486" s="186"/>
      <c r="P1486" s="139" t="str">
        <f t="shared" si="191"/>
        <v/>
      </c>
      <c r="Q1486" s="139">
        <v>2025</v>
      </c>
      <c r="R1486" s="223" t="str">
        <f t="shared" si="194"/>
        <v>Não</v>
      </c>
      <c r="S1486" s="141">
        <f t="shared" si="195"/>
        <v>0</v>
      </c>
      <c r="T1486" s="142">
        <f t="shared" si="196"/>
        <v>0</v>
      </c>
      <c r="U1486" s="143"/>
    </row>
    <row r="1487" spans="1:21" s="58" customFormat="1" ht="39" customHeight="1" x14ac:dyDescent="0.35">
      <c r="A1487" s="59" t="s">
        <v>81</v>
      </c>
      <c r="B1487" s="60" t="s">
        <v>569</v>
      </c>
      <c r="C1487" s="61" t="s">
        <v>108</v>
      </c>
      <c r="D1487" s="62" t="s">
        <v>109</v>
      </c>
      <c r="E1487" s="208"/>
      <c r="F1487" s="196" t="str">
        <f t="shared" si="192"/>
        <v>P31-PPGM-PAR-CONJUNTO-SS-1497/2024</v>
      </c>
      <c r="G1487" s="197" t="s">
        <v>771</v>
      </c>
      <c r="H1487" s="198" t="s">
        <v>772</v>
      </c>
      <c r="I1487" s="67">
        <v>12</v>
      </c>
      <c r="J1487" s="199">
        <f t="shared" si="193"/>
        <v>1.2E-2</v>
      </c>
      <c r="K1487" s="200">
        <v>1</v>
      </c>
      <c r="L1487" s="200" t="s">
        <v>821</v>
      </c>
      <c r="M1487" s="209">
        <v>45743</v>
      </c>
      <c r="N1487" s="73">
        <v>13</v>
      </c>
      <c r="O1487" s="209"/>
      <c r="P1487" s="73" t="str">
        <f t="shared" si="191"/>
        <v/>
      </c>
      <c r="Q1487" s="73">
        <v>2025</v>
      </c>
      <c r="R1487" s="202" t="str">
        <f t="shared" si="194"/>
        <v>Não</v>
      </c>
      <c r="S1487" s="203">
        <f t="shared" si="195"/>
        <v>0</v>
      </c>
      <c r="T1487" s="204">
        <f t="shared" si="196"/>
        <v>0</v>
      </c>
      <c r="U1487" s="205"/>
    </row>
    <row r="1488" spans="1:21" s="58" customFormat="1" ht="39" customHeight="1" x14ac:dyDescent="0.35">
      <c r="A1488" s="78" t="s">
        <v>81</v>
      </c>
      <c r="B1488" s="3" t="s">
        <v>569</v>
      </c>
      <c r="C1488" s="20" t="s">
        <v>149</v>
      </c>
      <c r="D1488" s="32" t="s">
        <v>150</v>
      </c>
      <c r="E1488" s="33" t="s">
        <v>151</v>
      </c>
      <c r="F1488" s="2" t="str">
        <f t="shared" si="192"/>
        <v>P31-PPGM-PAR- CONJUNTO-SS-1482/2024</v>
      </c>
      <c r="G1488" s="152" t="s">
        <v>771</v>
      </c>
      <c r="H1488" s="80" t="s">
        <v>772</v>
      </c>
      <c r="I1488" s="34">
        <v>43.43</v>
      </c>
      <c r="J1488" s="81">
        <f t="shared" si="193"/>
        <v>4.3429999999999996E-2</v>
      </c>
      <c r="K1488" s="82">
        <v>1</v>
      </c>
      <c r="L1488" s="82" t="s">
        <v>821</v>
      </c>
      <c r="M1488" s="14">
        <v>45744</v>
      </c>
      <c r="N1488" s="83">
        <v>13</v>
      </c>
      <c r="O1488" s="15">
        <v>45726</v>
      </c>
      <c r="P1488" s="83">
        <f t="shared" si="191"/>
        <v>11</v>
      </c>
      <c r="Q1488" s="83">
        <v>2025</v>
      </c>
      <c r="R1488" s="39" t="str">
        <f t="shared" si="194"/>
        <v>Sim</v>
      </c>
      <c r="S1488" s="84">
        <f t="shared" si="195"/>
        <v>4.3429999999999996E-2</v>
      </c>
      <c r="T1488" s="85">
        <f t="shared" si="196"/>
        <v>1</v>
      </c>
      <c r="U1488" s="86"/>
    </row>
    <row r="1489" spans="1:21" s="58" customFormat="1" ht="39" customHeight="1" x14ac:dyDescent="0.35">
      <c r="A1489" s="78" t="s">
        <v>81</v>
      </c>
      <c r="B1489" s="3" t="s">
        <v>569</v>
      </c>
      <c r="C1489" s="20" t="s">
        <v>149</v>
      </c>
      <c r="D1489" s="32" t="s">
        <v>150</v>
      </c>
      <c r="E1489" s="33" t="s">
        <v>154</v>
      </c>
      <c r="F1489" s="2" t="str">
        <f t="shared" si="192"/>
        <v>P31-PPGM-PAR- CONJUNTO-SS-1482/2024</v>
      </c>
      <c r="G1489" s="152" t="s">
        <v>771</v>
      </c>
      <c r="H1489" s="80" t="s">
        <v>772</v>
      </c>
      <c r="I1489" s="34">
        <v>16.2</v>
      </c>
      <c r="J1489" s="81">
        <f t="shared" si="193"/>
        <v>1.6199999999999999E-2</v>
      </c>
      <c r="K1489" s="82">
        <v>1</v>
      </c>
      <c r="L1489" s="82" t="s">
        <v>821</v>
      </c>
      <c r="M1489" s="14">
        <v>45743</v>
      </c>
      <c r="N1489" s="83">
        <v>13</v>
      </c>
      <c r="O1489" s="15">
        <v>45726</v>
      </c>
      <c r="P1489" s="83">
        <f t="shared" si="191"/>
        <v>11</v>
      </c>
      <c r="Q1489" s="83">
        <v>2025</v>
      </c>
      <c r="R1489" s="39" t="str">
        <f t="shared" si="194"/>
        <v>Sim</v>
      </c>
      <c r="S1489" s="84">
        <f t="shared" si="195"/>
        <v>1.6199999999999999E-2</v>
      </c>
      <c r="T1489" s="85">
        <f t="shared" si="196"/>
        <v>1</v>
      </c>
      <c r="U1489" s="86"/>
    </row>
    <row r="1490" spans="1:21" s="58" customFormat="1" ht="39" customHeight="1" x14ac:dyDescent="0.35">
      <c r="A1490" s="78" t="s">
        <v>81</v>
      </c>
      <c r="B1490" s="120" t="s">
        <v>83</v>
      </c>
      <c r="C1490" s="20">
        <v>2028716884</v>
      </c>
      <c r="D1490" s="21" t="s">
        <v>799</v>
      </c>
      <c r="E1490" s="22" t="s">
        <v>214</v>
      </c>
      <c r="F1490" s="109" t="str">
        <f t="shared" si="192"/>
        <v>P31-PPGM-CAM-2028716884-SS-1573/2024</v>
      </c>
      <c r="G1490" s="188" t="s">
        <v>771</v>
      </c>
      <c r="H1490" s="111" t="s">
        <v>772</v>
      </c>
      <c r="I1490" s="23">
        <v>138</v>
      </c>
      <c r="J1490" s="112">
        <f t="shared" si="193"/>
        <v>0.13800000000000001</v>
      </c>
      <c r="K1490" s="113">
        <v>1</v>
      </c>
      <c r="L1490" s="82" t="s">
        <v>821</v>
      </c>
      <c r="M1490" s="14">
        <v>45743</v>
      </c>
      <c r="N1490" s="83">
        <v>13</v>
      </c>
      <c r="O1490" s="14">
        <v>45726</v>
      </c>
      <c r="P1490" s="114">
        <f t="shared" si="191"/>
        <v>11</v>
      </c>
      <c r="Q1490" s="114">
        <v>2025</v>
      </c>
      <c r="R1490" s="115" t="str">
        <f t="shared" si="194"/>
        <v>Sim</v>
      </c>
      <c r="S1490" s="116">
        <f t="shared" si="195"/>
        <v>0.13800000000000001</v>
      </c>
      <c r="T1490" s="117">
        <f t="shared" si="196"/>
        <v>1</v>
      </c>
      <c r="U1490" s="118"/>
    </row>
    <row r="1491" spans="1:21" s="58" customFormat="1" ht="39" customHeight="1" x14ac:dyDescent="0.35">
      <c r="A1491" s="78" t="s">
        <v>81</v>
      </c>
      <c r="B1491" s="3" t="s">
        <v>83</v>
      </c>
      <c r="C1491" s="20">
        <v>2028716884</v>
      </c>
      <c r="D1491" s="21" t="s">
        <v>799</v>
      </c>
      <c r="E1491" s="22" t="s">
        <v>209</v>
      </c>
      <c r="F1491" s="2" t="str">
        <f t="shared" si="192"/>
        <v>P31-PPGM-CAM-2028716884-SS-1573/2024</v>
      </c>
      <c r="G1491" s="152" t="s">
        <v>771</v>
      </c>
      <c r="H1491" s="80" t="s">
        <v>772</v>
      </c>
      <c r="I1491" s="23">
        <v>8</v>
      </c>
      <c r="J1491" s="81">
        <f t="shared" si="193"/>
        <v>8.0000000000000002E-3</v>
      </c>
      <c r="K1491" s="82">
        <v>1</v>
      </c>
      <c r="L1491" s="82" t="s">
        <v>821</v>
      </c>
      <c r="M1491" s="14">
        <v>45743</v>
      </c>
      <c r="N1491" s="83">
        <v>13</v>
      </c>
      <c r="O1491" s="14">
        <v>45706</v>
      </c>
      <c r="P1491" s="83">
        <f t="shared" si="191"/>
        <v>8</v>
      </c>
      <c r="Q1491" s="83">
        <v>2025</v>
      </c>
      <c r="R1491" s="39" t="str">
        <f t="shared" si="194"/>
        <v>Sim</v>
      </c>
      <c r="S1491" s="84">
        <f t="shared" si="195"/>
        <v>8.0000000000000002E-3</v>
      </c>
      <c r="T1491" s="85">
        <f t="shared" si="196"/>
        <v>1</v>
      </c>
      <c r="U1491" s="86"/>
    </row>
    <row r="1492" spans="1:21" s="58" customFormat="1" ht="39" customHeight="1" x14ac:dyDescent="0.35">
      <c r="A1492" s="78" t="s">
        <v>81</v>
      </c>
      <c r="B1492" s="3" t="s">
        <v>569</v>
      </c>
      <c r="C1492" s="20">
        <v>2028716881</v>
      </c>
      <c r="D1492" s="21" t="s">
        <v>169</v>
      </c>
      <c r="E1492" s="22"/>
      <c r="F1492" s="2" t="str">
        <f t="shared" si="192"/>
        <v>P31-PPGM-PAR-2028716881-SS-1575/2024</v>
      </c>
      <c r="G1492" s="152" t="s">
        <v>771</v>
      </c>
      <c r="H1492" s="80" t="s">
        <v>772</v>
      </c>
      <c r="I1492" s="23">
        <v>14</v>
      </c>
      <c r="J1492" s="81">
        <f t="shared" si="193"/>
        <v>1.4E-2</v>
      </c>
      <c r="K1492" s="82">
        <v>1</v>
      </c>
      <c r="L1492" s="82" t="s">
        <v>821</v>
      </c>
      <c r="M1492" s="14">
        <v>45743</v>
      </c>
      <c r="N1492" s="83">
        <v>13</v>
      </c>
      <c r="O1492" s="14"/>
      <c r="P1492" s="83" t="str">
        <f t="shared" si="191"/>
        <v/>
      </c>
      <c r="Q1492" s="83">
        <v>2025</v>
      </c>
      <c r="R1492" s="39" t="str">
        <f t="shared" si="194"/>
        <v>Não</v>
      </c>
      <c r="S1492" s="84">
        <f t="shared" si="195"/>
        <v>0</v>
      </c>
      <c r="T1492" s="85">
        <f t="shared" si="196"/>
        <v>0</v>
      </c>
      <c r="U1492" s="86"/>
    </row>
    <row r="1493" spans="1:21" s="58" customFormat="1" ht="39" customHeight="1" x14ac:dyDescent="0.35">
      <c r="A1493" s="78" t="s">
        <v>81</v>
      </c>
      <c r="B1493" s="3" t="s">
        <v>569</v>
      </c>
      <c r="C1493" s="20">
        <v>2028716885</v>
      </c>
      <c r="D1493" s="21" t="s">
        <v>810</v>
      </c>
      <c r="E1493" s="22"/>
      <c r="F1493" s="2" t="str">
        <f t="shared" si="192"/>
        <v>P31-PPGM-PAR-2028716885-SS-1577/2024</v>
      </c>
      <c r="G1493" s="152" t="s">
        <v>771</v>
      </c>
      <c r="H1493" s="80" t="s">
        <v>772</v>
      </c>
      <c r="I1493" s="23">
        <v>146</v>
      </c>
      <c r="J1493" s="81">
        <f t="shared" si="193"/>
        <v>0.14599999999999999</v>
      </c>
      <c r="K1493" s="82">
        <v>1</v>
      </c>
      <c r="L1493" s="82" t="s">
        <v>821</v>
      </c>
      <c r="M1493" s="14">
        <v>45743</v>
      </c>
      <c r="N1493" s="83">
        <v>13</v>
      </c>
      <c r="O1493" s="14"/>
      <c r="P1493" s="83" t="str">
        <f t="shared" si="191"/>
        <v/>
      </c>
      <c r="Q1493" s="83">
        <v>2025</v>
      </c>
      <c r="R1493" s="39" t="str">
        <f t="shared" si="194"/>
        <v>Não</v>
      </c>
      <c r="S1493" s="84">
        <f t="shared" si="195"/>
        <v>0</v>
      </c>
      <c r="T1493" s="85">
        <f t="shared" si="196"/>
        <v>0</v>
      </c>
      <c r="U1493" s="86"/>
    </row>
    <row r="1494" spans="1:21" s="58" customFormat="1" ht="39" customHeight="1" x14ac:dyDescent="0.35">
      <c r="A1494" s="78" t="s">
        <v>81</v>
      </c>
      <c r="B1494" s="3" t="s">
        <v>569</v>
      </c>
      <c r="C1494" s="20">
        <v>2028911331</v>
      </c>
      <c r="D1494" s="21" t="s">
        <v>180</v>
      </c>
      <c r="E1494" s="22"/>
      <c r="F1494" s="2" t="str">
        <f t="shared" si="192"/>
        <v>P31-PPGM-PAR-2028911331-SS-1578/2024</v>
      </c>
      <c r="G1494" s="152" t="s">
        <v>771</v>
      </c>
      <c r="H1494" s="80" t="s">
        <v>772</v>
      </c>
      <c r="I1494" s="23">
        <v>5</v>
      </c>
      <c r="J1494" s="81">
        <f t="shared" si="193"/>
        <v>5.0000000000000001E-3</v>
      </c>
      <c r="K1494" s="82">
        <v>1</v>
      </c>
      <c r="L1494" s="82" t="s">
        <v>821</v>
      </c>
      <c r="M1494" s="14">
        <v>45743</v>
      </c>
      <c r="N1494" s="83">
        <v>13</v>
      </c>
      <c r="O1494" s="14"/>
      <c r="P1494" s="83" t="str">
        <f t="shared" si="191"/>
        <v/>
      </c>
      <c r="Q1494" s="83">
        <v>2025</v>
      </c>
      <c r="R1494" s="39" t="str">
        <f t="shared" si="194"/>
        <v>Não</v>
      </c>
      <c r="S1494" s="84">
        <f t="shared" si="195"/>
        <v>0</v>
      </c>
      <c r="T1494" s="85">
        <f t="shared" si="196"/>
        <v>0</v>
      </c>
      <c r="U1494" s="86"/>
    </row>
    <row r="1495" spans="1:21" s="58" customFormat="1" ht="39" customHeight="1" x14ac:dyDescent="0.35">
      <c r="A1495" s="78" t="s">
        <v>81</v>
      </c>
      <c r="B1495" s="3" t="s">
        <v>569</v>
      </c>
      <c r="C1495" s="20">
        <v>2028911331</v>
      </c>
      <c r="D1495" s="21" t="s">
        <v>180</v>
      </c>
      <c r="E1495" s="22"/>
      <c r="F1495" s="2" t="str">
        <f t="shared" si="192"/>
        <v>P31-PPGM-PAR-2028911331-SS-1578/2024</v>
      </c>
      <c r="G1495" s="152" t="s">
        <v>771</v>
      </c>
      <c r="H1495" s="80" t="s">
        <v>772</v>
      </c>
      <c r="I1495" s="23">
        <v>20</v>
      </c>
      <c r="J1495" s="81">
        <f t="shared" si="193"/>
        <v>0.02</v>
      </c>
      <c r="K1495" s="82">
        <v>1</v>
      </c>
      <c r="L1495" s="82" t="s">
        <v>821</v>
      </c>
      <c r="M1495" s="14">
        <v>45743</v>
      </c>
      <c r="N1495" s="83">
        <v>13</v>
      </c>
      <c r="O1495" s="14"/>
      <c r="P1495" s="83" t="str">
        <f t="shared" si="191"/>
        <v/>
      </c>
      <c r="Q1495" s="83">
        <v>2025</v>
      </c>
      <c r="R1495" s="39" t="str">
        <f t="shared" si="194"/>
        <v>Não</v>
      </c>
      <c r="S1495" s="84">
        <f t="shared" si="195"/>
        <v>0</v>
      </c>
      <c r="T1495" s="85">
        <f t="shared" si="196"/>
        <v>0</v>
      </c>
      <c r="U1495" s="86"/>
    </row>
    <row r="1496" spans="1:21" s="58" customFormat="1" ht="39" customHeight="1" x14ac:dyDescent="0.35">
      <c r="A1496" s="78" t="s">
        <v>81</v>
      </c>
      <c r="B1496" s="3" t="s">
        <v>569</v>
      </c>
      <c r="C1496" s="20">
        <v>2028716876</v>
      </c>
      <c r="D1496" s="21" t="s">
        <v>193</v>
      </c>
      <c r="E1496" s="22"/>
      <c r="F1496" s="2" t="str">
        <f t="shared" si="192"/>
        <v>P31-PPGM-PAR-2028716876-SS-1584/2024</v>
      </c>
      <c r="G1496" s="152" t="s">
        <v>771</v>
      </c>
      <c r="H1496" s="80" t="s">
        <v>772</v>
      </c>
      <c r="I1496" s="23">
        <v>2</v>
      </c>
      <c r="J1496" s="81">
        <f t="shared" si="193"/>
        <v>2E-3</v>
      </c>
      <c r="K1496" s="82">
        <v>1</v>
      </c>
      <c r="L1496" s="82" t="s">
        <v>821</v>
      </c>
      <c r="M1496" s="14">
        <v>45743</v>
      </c>
      <c r="N1496" s="83">
        <v>13</v>
      </c>
      <c r="O1496" s="14"/>
      <c r="P1496" s="83" t="str">
        <f t="shared" si="191"/>
        <v/>
      </c>
      <c r="Q1496" s="83">
        <v>2025</v>
      </c>
      <c r="R1496" s="39" t="str">
        <f t="shared" si="194"/>
        <v>Não</v>
      </c>
      <c r="S1496" s="84">
        <f t="shared" si="195"/>
        <v>0</v>
      </c>
      <c r="T1496" s="85">
        <f t="shared" si="196"/>
        <v>0</v>
      </c>
      <c r="U1496" s="86"/>
    </row>
    <row r="1497" spans="1:21" s="58" customFormat="1" ht="39" customHeight="1" x14ac:dyDescent="0.35">
      <c r="A1497" s="78" t="s">
        <v>81</v>
      </c>
      <c r="B1497" s="3" t="s">
        <v>569</v>
      </c>
      <c r="C1497" s="20">
        <v>2028941216</v>
      </c>
      <c r="D1497" s="21" t="s">
        <v>199</v>
      </c>
      <c r="E1497" s="22" t="s">
        <v>202</v>
      </c>
      <c r="F1497" s="2" t="str">
        <f t="shared" si="192"/>
        <v>P31-PPGM-PAR-2028941216-SS-1582/2024</v>
      </c>
      <c r="G1497" s="152" t="s">
        <v>771</v>
      </c>
      <c r="H1497" s="80" t="s">
        <v>772</v>
      </c>
      <c r="I1497" s="23">
        <v>50</v>
      </c>
      <c r="J1497" s="81">
        <f t="shared" si="193"/>
        <v>0.05</v>
      </c>
      <c r="K1497" s="82">
        <v>1</v>
      </c>
      <c r="L1497" s="82" t="s">
        <v>821</v>
      </c>
      <c r="M1497" s="14">
        <v>45743</v>
      </c>
      <c r="N1497" s="83">
        <v>13</v>
      </c>
      <c r="O1497" s="14">
        <v>45727</v>
      </c>
      <c r="P1497" s="83">
        <f t="shared" si="191"/>
        <v>11</v>
      </c>
      <c r="Q1497" s="83">
        <v>2025</v>
      </c>
      <c r="R1497" s="39" t="str">
        <f t="shared" si="194"/>
        <v>Sim</v>
      </c>
      <c r="S1497" s="84">
        <f t="shared" si="195"/>
        <v>0.05</v>
      </c>
      <c r="T1497" s="85">
        <f t="shared" si="196"/>
        <v>1</v>
      </c>
      <c r="U1497" s="86"/>
    </row>
    <row r="1498" spans="1:21" s="58" customFormat="1" ht="39" customHeight="1" x14ac:dyDescent="0.35">
      <c r="A1498" s="78" t="s">
        <v>81</v>
      </c>
      <c r="B1498" s="3" t="s">
        <v>569</v>
      </c>
      <c r="C1498" s="20">
        <v>2028849927</v>
      </c>
      <c r="D1498" s="21" t="s">
        <v>203</v>
      </c>
      <c r="E1498" s="22"/>
      <c r="F1498" s="2" t="str">
        <f t="shared" si="192"/>
        <v>P31-PPGM-PAR-2028849927-SS-1850/2024</v>
      </c>
      <c r="G1498" s="152" t="s">
        <v>771</v>
      </c>
      <c r="H1498" s="80" t="s">
        <v>772</v>
      </c>
      <c r="I1498" s="23">
        <v>200</v>
      </c>
      <c r="J1498" s="81">
        <f t="shared" si="193"/>
        <v>0.2</v>
      </c>
      <c r="K1498" s="82">
        <v>1</v>
      </c>
      <c r="L1498" s="82" t="s">
        <v>821</v>
      </c>
      <c r="M1498" s="14">
        <v>45743</v>
      </c>
      <c r="N1498" s="83">
        <v>13</v>
      </c>
      <c r="O1498" s="14"/>
      <c r="P1498" s="83" t="str">
        <f t="shared" ref="P1498:P1561" si="197">IF(O1498="","",WEEKNUM(O1498,21))</f>
        <v/>
      </c>
      <c r="Q1498" s="83">
        <v>2025</v>
      </c>
      <c r="R1498" s="39" t="str">
        <f t="shared" si="194"/>
        <v>Não</v>
      </c>
      <c r="S1498" s="84">
        <f t="shared" si="195"/>
        <v>0</v>
      </c>
      <c r="T1498" s="85">
        <f t="shared" si="196"/>
        <v>0</v>
      </c>
      <c r="U1498" s="86"/>
    </row>
    <row r="1499" spans="1:21" s="58" customFormat="1" ht="39" customHeight="1" x14ac:dyDescent="0.35">
      <c r="A1499" s="78" t="s">
        <v>81</v>
      </c>
      <c r="B1499" s="3" t="s">
        <v>569</v>
      </c>
      <c r="C1499" s="20">
        <v>2028881150</v>
      </c>
      <c r="D1499" s="21" t="s">
        <v>239</v>
      </c>
      <c r="E1499" s="22"/>
      <c r="F1499" s="2" t="str">
        <f t="shared" si="192"/>
        <v>P31-PPGM-PAR-2028881150-SS-1968/2024</v>
      </c>
      <c r="G1499" s="152" t="s">
        <v>771</v>
      </c>
      <c r="H1499" s="80" t="s">
        <v>772</v>
      </c>
      <c r="I1499" s="23">
        <v>72.2</v>
      </c>
      <c r="J1499" s="81">
        <f t="shared" si="193"/>
        <v>7.22E-2</v>
      </c>
      <c r="K1499" s="82">
        <v>1</v>
      </c>
      <c r="L1499" s="82" t="s">
        <v>821</v>
      </c>
      <c r="M1499" s="14">
        <v>45743</v>
      </c>
      <c r="N1499" s="83">
        <v>13</v>
      </c>
      <c r="O1499" s="14"/>
      <c r="P1499" s="83" t="str">
        <f t="shared" si="197"/>
        <v/>
      </c>
      <c r="Q1499" s="83">
        <v>2025</v>
      </c>
      <c r="R1499" s="39" t="str">
        <f t="shared" si="194"/>
        <v>Não</v>
      </c>
      <c r="S1499" s="84">
        <f t="shared" si="195"/>
        <v>0</v>
      </c>
      <c r="T1499" s="85">
        <f t="shared" si="196"/>
        <v>0</v>
      </c>
      <c r="U1499" s="86"/>
    </row>
    <row r="1500" spans="1:21" s="58" customFormat="1" ht="39" customHeight="1" x14ac:dyDescent="0.35">
      <c r="A1500" s="78" t="s">
        <v>81</v>
      </c>
      <c r="B1500" s="3" t="s">
        <v>569</v>
      </c>
      <c r="C1500" s="20">
        <v>2029422882</v>
      </c>
      <c r="D1500" s="21" t="s">
        <v>245</v>
      </c>
      <c r="E1500" s="22"/>
      <c r="F1500" s="2" t="str">
        <f t="shared" si="192"/>
        <v>P31-PPGM-PAR-2029422882-SS-2022/2024</v>
      </c>
      <c r="G1500" s="152" t="s">
        <v>771</v>
      </c>
      <c r="H1500" s="80" t="s">
        <v>772</v>
      </c>
      <c r="I1500" s="23">
        <v>4.17</v>
      </c>
      <c r="J1500" s="81">
        <f t="shared" si="193"/>
        <v>4.1700000000000001E-3</v>
      </c>
      <c r="K1500" s="82">
        <v>1</v>
      </c>
      <c r="L1500" s="82" t="s">
        <v>821</v>
      </c>
      <c r="M1500" s="14">
        <v>45743</v>
      </c>
      <c r="N1500" s="83">
        <v>13</v>
      </c>
      <c r="O1500" s="14"/>
      <c r="P1500" s="83" t="str">
        <f t="shared" si="197"/>
        <v/>
      </c>
      <c r="Q1500" s="83">
        <v>2025</v>
      </c>
      <c r="R1500" s="39" t="str">
        <f t="shared" si="194"/>
        <v>Não</v>
      </c>
      <c r="S1500" s="84">
        <f t="shared" si="195"/>
        <v>0</v>
      </c>
      <c r="T1500" s="85">
        <f t="shared" si="196"/>
        <v>0</v>
      </c>
      <c r="U1500" s="86"/>
    </row>
    <row r="1501" spans="1:21" s="58" customFormat="1" ht="39" customHeight="1" x14ac:dyDescent="0.35">
      <c r="A1501" s="78" t="s">
        <v>81</v>
      </c>
      <c r="B1501" s="3" t="s">
        <v>569</v>
      </c>
      <c r="C1501" s="20">
        <v>2027824792</v>
      </c>
      <c r="D1501" s="21" t="s">
        <v>268</v>
      </c>
      <c r="E1501" s="22"/>
      <c r="F1501" s="2" t="str">
        <f t="shared" si="192"/>
        <v>P31-PPGM-PAR-2027824792-SS-1386/2024</v>
      </c>
      <c r="G1501" s="152" t="s">
        <v>771</v>
      </c>
      <c r="H1501" s="80" t="s">
        <v>772</v>
      </c>
      <c r="I1501" s="23">
        <v>142.07</v>
      </c>
      <c r="J1501" s="81">
        <f t="shared" si="193"/>
        <v>0.14207</v>
      </c>
      <c r="K1501" s="82">
        <v>1</v>
      </c>
      <c r="L1501" s="82" t="s">
        <v>821</v>
      </c>
      <c r="M1501" s="14">
        <v>45743</v>
      </c>
      <c r="N1501" s="83">
        <v>13</v>
      </c>
      <c r="O1501" s="14"/>
      <c r="P1501" s="83" t="str">
        <f t="shared" si="197"/>
        <v/>
      </c>
      <c r="Q1501" s="83">
        <v>2025</v>
      </c>
      <c r="R1501" s="39" t="str">
        <f t="shared" si="194"/>
        <v>Não</v>
      </c>
      <c r="S1501" s="84">
        <f t="shared" si="195"/>
        <v>0</v>
      </c>
      <c r="T1501" s="85">
        <f t="shared" si="196"/>
        <v>0</v>
      </c>
      <c r="U1501" s="86"/>
    </row>
    <row r="1502" spans="1:21" s="58" customFormat="1" ht="39" customHeight="1" x14ac:dyDescent="0.35">
      <c r="A1502" s="78" t="s">
        <v>281</v>
      </c>
      <c r="B1502" s="120" t="s">
        <v>83</v>
      </c>
      <c r="C1502" s="20">
        <v>2029267535</v>
      </c>
      <c r="D1502" s="39" t="s">
        <v>320</v>
      </c>
      <c r="E1502" s="22"/>
      <c r="F1502" s="109" t="str">
        <f t="shared" si="192"/>
        <v>P54-PPGM-CAM-2029267535-SS-1754/2024</v>
      </c>
      <c r="G1502" s="188" t="s">
        <v>771</v>
      </c>
      <c r="H1502" s="111" t="s">
        <v>772</v>
      </c>
      <c r="I1502" s="23">
        <v>1634.3700000000001</v>
      </c>
      <c r="J1502" s="112">
        <f t="shared" si="193"/>
        <v>1.6343700000000001</v>
      </c>
      <c r="K1502" s="113">
        <v>1</v>
      </c>
      <c r="L1502" s="82" t="s">
        <v>821</v>
      </c>
      <c r="M1502" s="14">
        <v>45743</v>
      </c>
      <c r="N1502" s="83">
        <v>13</v>
      </c>
      <c r="O1502" s="14"/>
      <c r="P1502" s="114" t="str">
        <f t="shared" si="197"/>
        <v/>
      </c>
      <c r="Q1502" s="114">
        <v>2025</v>
      </c>
      <c r="R1502" s="115" t="str">
        <f t="shared" si="194"/>
        <v>Não</v>
      </c>
      <c r="S1502" s="116">
        <f t="shared" si="195"/>
        <v>0</v>
      </c>
      <c r="T1502" s="117">
        <f t="shared" si="196"/>
        <v>0</v>
      </c>
      <c r="U1502" s="118"/>
    </row>
    <row r="1503" spans="1:21" s="58" customFormat="1" ht="39" customHeight="1" x14ac:dyDescent="0.35">
      <c r="A1503" s="78" t="s">
        <v>281</v>
      </c>
      <c r="B1503" s="3" t="s">
        <v>83</v>
      </c>
      <c r="C1503" s="20">
        <v>2025663675</v>
      </c>
      <c r="D1503" s="44" t="s">
        <v>374</v>
      </c>
      <c r="E1503" s="43"/>
      <c r="F1503" s="2" t="str">
        <f t="shared" si="192"/>
        <v>P54-PPGM-CAM-2025663675-SS-1537/2024</v>
      </c>
      <c r="G1503" s="152" t="s">
        <v>771</v>
      </c>
      <c r="H1503" s="80" t="s">
        <v>772</v>
      </c>
      <c r="I1503" s="23">
        <v>323.26499999999999</v>
      </c>
      <c r="J1503" s="81">
        <f t="shared" si="193"/>
        <v>0.32326499999999997</v>
      </c>
      <c r="K1503" s="82">
        <v>1</v>
      </c>
      <c r="L1503" s="82" t="s">
        <v>821</v>
      </c>
      <c r="M1503" s="14">
        <v>45743</v>
      </c>
      <c r="N1503" s="83">
        <v>13</v>
      </c>
      <c r="O1503" s="14"/>
      <c r="P1503" s="83" t="str">
        <f t="shared" si="197"/>
        <v/>
      </c>
      <c r="Q1503" s="83">
        <v>2025</v>
      </c>
      <c r="R1503" s="39" t="str">
        <f t="shared" si="194"/>
        <v>Não</v>
      </c>
      <c r="S1503" s="84">
        <f t="shared" si="195"/>
        <v>0</v>
      </c>
      <c r="T1503" s="85">
        <f t="shared" si="196"/>
        <v>0</v>
      </c>
      <c r="U1503" s="86"/>
    </row>
    <row r="1504" spans="1:21" s="58" customFormat="1" ht="39" customHeight="1" x14ac:dyDescent="0.35">
      <c r="A1504" s="78" t="s">
        <v>281</v>
      </c>
      <c r="B1504" s="3" t="s">
        <v>569</v>
      </c>
      <c r="C1504" s="20">
        <v>2029269555</v>
      </c>
      <c r="D1504" s="22" t="s">
        <v>387</v>
      </c>
      <c r="E1504" s="43"/>
      <c r="F1504" s="2" t="str">
        <f t="shared" si="192"/>
        <v>P54-PPGM-PAR-2029269555-SS-1362/2024</v>
      </c>
      <c r="G1504" s="152" t="s">
        <v>771</v>
      </c>
      <c r="H1504" s="80" t="s">
        <v>772</v>
      </c>
      <c r="I1504" s="23">
        <v>20219.664000000001</v>
      </c>
      <c r="J1504" s="81">
        <f t="shared" si="193"/>
        <v>20.219664000000002</v>
      </c>
      <c r="K1504" s="82">
        <v>1</v>
      </c>
      <c r="L1504" s="82" t="s">
        <v>821</v>
      </c>
      <c r="M1504" s="14">
        <v>45743</v>
      </c>
      <c r="N1504" s="83">
        <v>13</v>
      </c>
      <c r="O1504" s="14">
        <v>45743</v>
      </c>
      <c r="P1504" s="83">
        <f t="shared" si="197"/>
        <v>13</v>
      </c>
      <c r="Q1504" s="83">
        <v>2025</v>
      </c>
      <c r="R1504" s="39" t="str">
        <f t="shared" si="194"/>
        <v>Sim</v>
      </c>
      <c r="S1504" s="84">
        <f t="shared" si="195"/>
        <v>20.219664000000002</v>
      </c>
      <c r="T1504" s="85">
        <f t="shared" si="196"/>
        <v>1</v>
      </c>
      <c r="U1504" s="86"/>
    </row>
    <row r="1505" spans="1:21" s="58" customFormat="1" ht="39" customHeight="1" x14ac:dyDescent="0.35">
      <c r="A1505" s="78" t="s">
        <v>557</v>
      </c>
      <c r="B1505" s="3" t="s">
        <v>569</v>
      </c>
      <c r="C1505" s="20">
        <v>2024236444</v>
      </c>
      <c r="D1505" s="49" t="s">
        <v>605</v>
      </c>
      <c r="E1505" s="22"/>
      <c r="F1505" s="2" t="str">
        <f t="shared" si="192"/>
        <v>P62-PPGM-PAR-2024236444-SS-207/2025</v>
      </c>
      <c r="G1505" s="152" t="s">
        <v>771</v>
      </c>
      <c r="H1505" s="80" t="s">
        <v>772</v>
      </c>
      <c r="I1505" s="23">
        <v>182.56</v>
      </c>
      <c r="J1505" s="81">
        <f t="shared" si="193"/>
        <v>0.18256</v>
      </c>
      <c r="K1505" s="82">
        <v>1</v>
      </c>
      <c r="L1505" s="82" t="s">
        <v>821</v>
      </c>
      <c r="M1505" s="14">
        <v>45743</v>
      </c>
      <c r="N1505" s="83">
        <v>13</v>
      </c>
      <c r="O1505" s="14"/>
      <c r="P1505" s="83" t="str">
        <f t="shared" si="197"/>
        <v/>
      </c>
      <c r="Q1505" s="83">
        <v>2025</v>
      </c>
      <c r="R1505" s="39" t="str">
        <f t="shared" si="194"/>
        <v>Não</v>
      </c>
      <c r="S1505" s="84">
        <f t="shared" si="195"/>
        <v>0</v>
      </c>
      <c r="T1505" s="85">
        <f t="shared" si="196"/>
        <v>0</v>
      </c>
      <c r="U1505" s="86"/>
    </row>
    <row r="1506" spans="1:21" s="58" customFormat="1" ht="39" customHeight="1" x14ac:dyDescent="0.35">
      <c r="A1506" s="78" t="s">
        <v>557</v>
      </c>
      <c r="B1506" s="3" t="s">
        <v>569</v>
      </c>
      <c r="C1506" s="20">
        <v>2023859228</v>
      </c>
      <c r="D1506" s="49" t="s">
        <v>607</v>
      </c>
      <c r="E1506" s="22" t="s">
        <v>608</v>
      </c>
      <c r="F1506" s="2" t="str">
        <f t="shared" si="192"/>
        <v>P62-PPGM-PAR-2023859228-SS-228/2025</v>
      </c>
      <c r="G1506" s="152" t="s">
        <v>771</v>
      </c>
      <c r="H1506" s="80" t="s">
        <v>772</v>
      </c>
      <c r="I1506" s="23">
        <v>6.8</v>
      </c>
      <c r="J1506" s="81">
        <f t="shared" si="193"/>
        <v>6.7999999999999996E-3</v>
      </c>
      <c r="K1506" s="82">
        <v>1</v>
      </c>
      <c r="L1506" s="82" t="s">
        <v>821</v>
      </c>
      <c r="M1506" s="14">
        <v>45743</v>
      </c>
      <c r="N1506" s="83">
        <v>13</v>
      </c>
      <c r="O1506" s="14">
        <v>45734</v>
      </c>
      <c r="P1506" s="83">
        <f t="shared" si="197"/>
        <v>12</v>
      </c>
      <c r="Q1506" s="83">
        <v>2025</v>
      </c>
      <c r="R1506" s="39" t="str">
        <f t="shared" si="194"/>
        <v>Sim</v>
      </c>
      <c r="S1506" s="84">
        <f t="shared" si="195"/>
        <v>6.7999999999999996E-3</v>
      </c>
      <c r="T1506" s="85">
        <f t="shared" si="196"/>
        <v>1</v>
      </c>
      <c r="U1506" s="86"/>
    </row>
    <row r="1507" spans="1:21" s="58" customFormat="1" ht="39" customHeight="1" x14ac:dyDescent="0.35">
      <c r="A1507" s="78" t="s">
        <v>557</v>
      </c>
      <c r="B1507" s="3" t="s">
        <v>569</v>
      </c>
      <c r="C1507" s="20">
        <v>2023859228</v>
      </c>
      <c r="D1507" s="49" t="s">
        <v>607</v>
      </c>
      <c r="E1507" s="22"/>
      <c r="F1507" s="2" t="str">
        <f t="shared" si="192"/>
        <v>P62-PPGM-PAR-2023859228-SS-228/2025</v>
      </c>
      <c r="G1507" s="152" t="s">
        <v>771</v>
      </c>
      <c r="H1507" s="80" t="s">
        <v>772</v>
      </c>
      <c r="I1507" s="23">
        <v>267.70999999999998</v>
      </c>
      <c r="J1507" s="81">
        <f t="shared" si="193"/>
        <v>0.26771</v>
      </c>
      <c r="K1507" s="82">
        <v>1</v>
      </c>
      <c r="L1507" s="82" t="s">
        <v>821</v>
      </c>
      <c r="M1507" s="14">
        <v>45743</v>
      </c>
      <c r="N1507" s="83">
        <v>13</v>
      </c>
      <c r="O1507" s="14"/>
      <c r="P1507" s="83" t="str">
        <f t="shared" si="197"/>
        <v/>
      </c>
      <c r="Q1507" s="83">
        <v>2025</v>
      </c>
      <c r="R1507" s="39" t="str">
        <f t="shared" si="194"/>
        <v>Não</v>
      </c>
      <c r="S1507" s="84">
        <f t="shared" si="195"/>
        <v>0</v>
      </c>
      <c r="T1507" s="85">
        <f t="shared" si="196"/>
        <v>0</v>
      </c>
      <c r="U1507" s="86"/>
    </row>
    <row r="1508" spans="1:21" s="58" customFormat="1" ht="39" customHeight="1" x14ac:dyDescent="0.35">
      <c r="A1508" s="78" t="s">
        <v>557</v>
      </c>
      <c r="B1508" s="3" t="s">
        <v>569</v>
      </c>
      <c r="C1508" s="20">
        <v>2023206580</v>
      </c>
      <c r="D1508" s="49" t="s">
        <v>621</v>
      </c>
      <c r="E1508" s="22"/>
      <c r="F1508" s="2" t="str">
        <f t="shared" si="192"/>
        <v>P62-PPGM-PAR-2023206580-SS-229/2025</v>
      </c>
      <c r="G1508" s="152" t="s">
        <v>771</v>
      </c>
      <c r="H1508" s="80" t="s">
        <v>772</v>
      </c>
      <c r="I1508" s="23">
        <v>83.42</v>
      </c>
      <c r="J1508" s="81">
        <f t="shared" si="193"/>
        <v>8.3420000000000008E-2</v>
      </c>
      <c r="K1508" s="82">
        <v>1</v>
      </c>
      <c r="L1508" s="82" t="s">
        <v>821</v>
      </c>
      <c r="M1508" s="14">
        <v>45743</v>
      </c>
      <c r="N1508" s="83">
        <v>13</v>
      </c>
      <c r="O1508" s="14"/>
      <c r="P1508" s="83" t="str">
        <f t="shared" si="197"/>
        <v/>
      </c>
      <c r="Q1508" s="83">
        <v>2025</v>
      </c>
      <c r="R1508" s="39" t="str">
        <f t="shared" si="194"/>
        <v>Não</v>
      </c>
      <c r="S1508" s="84">
        <f t="shared" si="195"/>
        <v>0</v>
      </c>
      <c r="T1508" s="85">
        <f t="shared" si="196"/>
        <v>0</v>
      </c>
      <c r="U1508" s="86"/>
    </row>
    <row r="1509" spans="1:21" s="58" customFormat="1" ht="39" customHeight="1" x14ac:dyDescent="0.35">
      <c r="A1509" s="78" t="s">
        <v>557</v>
      </c>
      <c r="B1509" s="3" t="s">
        <v>569</v>
      </c>
      <c r="C1509" s="20">
        <v>2023206601</v>
      </c>
      <c r="D1509" s="49" t="s">
        <v>624</v>
      </c>
      <c r="E1509" s="22"/>
      <c r="F1509" s="2" t="str">
        <f t="shared" si="192"/>
        <v>P62-PPGM-PAR-2023206601-SS-259/2025</v>
      </c>
      <c r="G1509" s="152" t="s">
        <v>771</v>
      </c>
      <c r="H1509" s="80" t="s">
        <v>772</v>
      </c>
      <c r="I1509" s="23">
        <v>23.31</v>
      </c>
      <c r="J1509" s="81">
        <f t="shared" si="193"/>
        <v>2.3309999999999997E-2</v>
      </c>
      <c r="K1509" s="82">
        <v>1</v>
      </c>
      <c r="L1509" s="82" t="s">
        <v>821</v>
      </c>
      <c r="M1509" s="14">
        <v>45743</v>
      </c>
      <c r="N1509" s="83">
        <v>13</v>
      </c>
      <c r="O1509" s="14"/>
      <c r="P1509" s="83" t="str">
        <f t="shared" si="197"/>
        <v/>
      </c>
      <c r="Q1509" s="83">
        <v>2025</v>
      </c>
      <c r="R1509" s="39" t="str">
        <f t="shared" si="194"/>
        <v>Não</v>
      </c>
      <c r="S1509" s="84">
        <f t="shared" si="195"/>
        <v>0</v>
      </c>
      <c r="T1509" s="85">
        <f t="shared" si="196"/>
        <v>0</v>
      </c>
      <c r="U1509" s="86"/>
    </row>
    <row r="1510" spans="1:21" s="58" customFormat="1" ht="39" customHeight="1" x14ac:dyDescent="0.35">
      <c r="A1510" s="78" t="s">
        <v>557</v>
      </c>
      <c r="B1510" s="3" t="s">
        <v>569</v>
      </c>
      <c r="C1510" s="20">
        <v>2028524781</v>
      </c>
      <c r="D1510" s="49" t="s">
        <v>628</v>
      </c>
      <c r="E1510" s="22"/>
      <c r="F1510" s="2" t="str">
        <f t="shared" si="192"/>
        <v>P62-PPGM-PAR-2028524781-SS-260/2025</v>
      </c>
      <c r="G1510" s="152" t="s">
        <v>771</v>
      </c>
      <c r="H1510" s="80" t="s">
        <v>772</v>
      </c>
      <c r="I1510" s="23">
        <v>100.46</v>
      </c>
      <c r="J1510" s="81">
        <f t="shared" si="193"/>
        <v>0.10045999999999999</v>
      </c>
      <c r="K1510" s="82">
        <v>1</v>
      </c>
      <c r="L1510" s="82" t="s">
        <v>821</v>
      </c>
      <c r="M1510" s="14">
        <v>45743</v>
      </c>
      <c r="N1510" s="83">
        <v>13</v>
      </c>
      <c r="O1510" s="14"/>
      <c r="P1510" s="83" t="str">
        <f t="shared" si="197"/>
        <v/>
      </c>
      <c r="Q1510" s="83">
        <v>2025</v>
      </c>
      <c r="R1510" s="39" t="str">
        <f t="shared" si="194"/>
        <v>Não</v>
      </c>
      <c r="S1510" s="84">
        <f t="shared" si="195"/>
        <v>0</v>
      </c>
      <c r="T1510" s="85">
        <f t="shared" si="196"/>
        <v>0</v>
      </c>
      <c r="U1510" s="86"/>
    </row>
    <row r="1511" spans="1:21" s="58" customFormat="1" ht="39" customHeight="1" x14ac:dyDescent="0.35">
      <c r="A1511" s="78" t="s">
        <v>557</v>
      </c>
      <c r="B1511" s="3" t="s">
        <v>569</v>
      </c>
      <c r="C1511" s="20">
        <v>2027078500</v>
      </c>
      <c r="D1511" s="49" t="s">
        <v>632</v>
      </c>
      <c r="E1511" s="22"/>
      <c r="F1511" s="2" t="str">
        <f t="shared" si="192"/>
        <v>P62-PPGM-PAR-2027078500-SS-261/2025</v>
      </c>
      <c r="G1511" s="152" t="s">
        <v>771</v>
      </c>
      <c r="H1511" s="80" t="s">
        <v>772</v>
      </c>
      <c r="I1511" s="23">
        <v>260.72399999999999</v>
      </c>
      <c r="J1511" s="81">
        <f t="shared" si="193"/>
        <v>0.26072400000000001</v>
      </c>
      <c r="K1511" s="82">
        <v>1</v>
      </c>
      <c r="L1511" s="82" t="s">
        <v>821</v>
      </c>
      <c r="M1511" s="14">
        <v>45743</v>
      </c>
      <c r="N1511" s="83">
        <v>13</v>
      </c>
      <c r="O1511" s="14"/>
      <c r="P1511" s="83" t="str">
        <f t="shared" si="197"/>
        <v/>
      </c>
      <c r="Q1511" s="83">
        <v>2025</v>
      </c>
      <c r="R1511" s="39" t="str">
        <f t="shared" si="194"/>
        <v>Não</v>
      </c>
      <c r="S1511" s="84">
        <f t="shared" si="195"/>
        <v>0</v>
      </c>
      <c r="T1511" s="85">
        <f t="shared" si="196"/>
        <v>0</v>
      </c>
      <c r="U1511" s="86"/>
    </row>
    <row r="1512" spans="1:21" s="58" customFormat="1" ht="39" customHeight="1" x14ac:dyDescent="0.35">
      <c r="A1512" s="78" t="s">
        <v>557</v>
      </c>
      <c r="B1512" s="3" t="s">
        <v>569</v>
      </c>
      <c r="C1512" s="20">
        <v>2027697454</v>
      </c>
      <c r="D1512" s="49" t="s">
        <v>635</v>
      </c>
      <c r="E1512" s="22"/>
      <c r="F1512" s="2" t="str">
        <f t="shared" ref="F1512:F1575" si="198">CONCATENATE(A1512,"-",B1512,"-",C1512,"-",D1512)</f>
        <v>P62-PPGM-PAR-2027697454-SS-278/2025</v>
      </c>
      <c r="G1512" s="152" t="s">
        <v>771</v>
      </c>
      <c r="H1512" s="80" t="s">
        <v>772</v>
      </c>
      <c r="I1512" s="23">
        <v>64.5</v>
      </c>
      <c r="J1512" s="81">
        <f t="shared" si="193"/>
        <v>6.4500000000000002E-2</v>
      </c>
      <c r="K1512" s="82">
        <v>1</v>
      </c>
      <c r="L1512" s="82" t="s">
        <v>821</v>
      </c>
      <c r="M1512" s="14">
        <v>45743</v>
      </c>
      <c r="N1512" s="83">
        <v>13</v>
      </c>
      <c r="O1512" s="14"/>
      <c r="P1512" s="83" t="str">
        <f t="shared" si="197"/>
        <v/>
      </c>
      <c r="Q1512" s="83">
        <v>2025</v>
      </c>
      <c r="R1512" s="39" t="str">
        <f t="shared" si="194"/>
        <v>Não</v>
      </c>
      <c r="S1512" s="84">
        <f t="shared" si="195"/>
        <v>0</v>
      </c>
      <c r="T1512" s="85">
        <f t="shared" si="196"/>
        <v>0</v>
      </c>
      <c r="U1512" s="86"/>
    </row>
    <row r="1513" spans="1:21" s="58" customFormat="1" ht="39" customHeight="1" x14ac:dyDescent="0.35">
      <c r="A1513" s="78" t="s">
        <v>81</v>
      </c>
      <c r="B1513" s="3" t="s">
        <v>83</v>
      </c>
      <c r="C1513" s="20">
        <v>2028941219</v>
      </c>
      <c r="D1513" s="21" t="s">
        <v>187</v>
      </c>
      <c r="E1513" s="22" t="s">
        <v>188</v>
      </c>
      <c r="F1513" s="2" t="str">
        <f t="shared" si="198"/>
        <v>P31-PPGM-CAM-2028941219-SS-1579/2024</v>
      </c>
      <c r="G1513" s="213" t="s">
        <v>774</v>
      </c>
      <c r="H1513" s="111" t="s">
        <v>775</v>
      </c>
      <c r="I1513" s="23">
        <v>15</v>
      </c>
      <c r="J1513" s="112">
        <f t="shared" si="193"/>
        <v>1.4999999999999999E-2</v>
      </c>
      <c r="K1513" s="113">
        <v>1</v>
      </c>
      <c r="L1513" s="82" t="s">
        <v>821</v>
      </c>
      <c r="M1513" s="14">
        <v>45743</v>
      </c>
      <c r="N1513" s="83">
        <v>13</v>
      </c>
      <c r="O1513" s="15">
        <v>45741</v>
      </c>
      <c r="P1513" s="83">
        <f t="shared" si="197"/>
        <v>13</v>
      </c>
      <c r="Q1513" s="114">
        <v>2025</v>
      </c>
      <c r="R1513" s="39" t="str">
        <f t="shared" si="194"/>
        <v>Sim</v>
      </c>
      <c r="S1513" s="116">
        <f t="shared" si="195"/>
        <v>1.4999999999999999E-2</v>
      </c>
      <c r="T1513" s="117">
        <f t="shared" si="196"/>
        <v>1</v>
      </c>
      <c r="U1513" s="118"/>
    </row>
    <row r="1514" spans="1:21" s="58" customFormat="1" ht="39" customHeight="1" x14ac:dyDescent="0.35">
      <c r="A1514" s="78" t="s">
        <v>81</v>
      </c>
      <c r="B1514" s="3" t="s">
        <v>83</v>
      </c>
      <c r="C1514" s="20">
        <v>2029317515</v>
      </c>
      <c r="D1514" s="21" t="s">
        <v>263</v>
      </c>
      <c r="E1514" s="22" t="s">
        <v>264</v>
      </c>
      <c r="F1514" s="2" t="str">
        <f t="shared" si="198"/>
        <v>P31-PPGM-CAM-2029317515-SS-1387/2024</v>
      </c>
      <c r="G1514" s="213" t="s">
        <v>774</v>
      </c>
      <c r="H1514" s="111" t="s">
        <v>775</v>
      </c>
      <c r="I1514" s="23">
        <v>1130</v>
      </c>
      <c r="J1514" s="112">
        <f t="shared" si="193"/>
        <v>1.1299999999999999</v>
      </c>
      <c r="K1514" s="113">
        <v>1</v>
      </c>
      <c r="L1514" s="82" t="s">
        <v>821</v>
      </c>
      <c r="M1514" s="14">
        <v>45743</v>
      </c>
      <c r="N1514" s="83">
        <v>13</v>
      </c>
      <c r="O1514" s="15"/>
      <c r="P1514" s="83" t="str">
        <f t="shared" si="197"/>
        <v/>
      </c>
      <c r="Q1514" s="114">
        <v>2025</v>
      </c>
      <c r="R1514" s="39" t="str">
        <f t="shared" si="194"/>
        <v>Não</v>
      </c>
      <c r="S1514" s="116">
        <f t="shared" si="195"/>
        <v>0</v>
      </c>
      <c r="T1514" s="117">
        <f t="shared" si="196"/>
        <v>0</v>
      </c>
      <c r="U1514" s="118"/>
    </row>
    <row r="1515" spans="1:21" s="58" customFormat="1" ht="39" customHeight="1" x14ac:dyDescent="0.35">
      <c r="A1515" s="78" t="s">
        <v>81</v>
      </c>
      <c r="B1515" s="3" t="s">
        <v>83</v>
      </c>
      <c r="C1515" s="20">
        <v>2027824792</v>
      </c>
      <c r="D1515" s="21" t="s">
        <v>268</v>
      </c>
      <c r="E1515" s="22"/>
      <c r="F1515" s="2" t="str">
        <f t="shared" si="198"/>
        <v>P31-PPGM-CAM-2027824792-SS-1386/2024</v>
      </c>
      <c r="G1515" s="213" t="s">
        <v>774</v>
      </c>
      <c r="H1515" s="111" t="s">
        <v>775</v>
      </c>
      <c r="I1515" s="23">
        <v>142.07</v>
      </c>
      <c r="J1515" s="112">
        <f t="shared" si="193"/>
        <v>0.14207</v>
      </c>
      <c r="K1515" s="113">
        <v>1</v>
      </c>
      <c r="L1515" s="82" t="s">
        <v>821</v>
      </c>
      <c r="M1515" s="14">
        <v>45743</v>
      </c>
      <c r="N1515" s="83">
        <v>13</v>
      </c>
      <c r="O1515" s="15"/>
      <c r="P1515" s="83" t="str">
        <f t="shared" si="197"/>
        <v/>
      </c>
      <c r="Q1515" s="114">
        <v>2025</v>
      </c>
      <c r="R1515" s="39" t="str">
        <f t="shared" si="194"/>
        <v>Não</v>
      </c>
      <c r="S1515" s="116">
        <f t="shared" si="195"/>
        <v>0</v>
      </c>
      <c r="T1515" s="117">
        <f t="shared" si="196"/>
        <v>0</v>
      </c>
      <c r="U1515" s="118"/>
    </row>
    <row r="1516" spans="1:21" s="58" customFormat="1" ht="39" customHeight="1" x14ac:dyDescent="0.35">
      <c r="A1516" s="78" t="s">
        <v>281</v>
      </c>
      <c r="B1516" s="3" t="s">
        <v>83</v>
      </c>
      <c r="C1516" s="20">
        <v>2029269548</v>
      </c>
      <c r="D1516" s="39" t="s">
        <v>294</v>
      </c>
      <c r="E1516" s="22" t="s">
        <v>297</v>
      </c>
      <c r="F1516" s="2" t="str">
        <f t="shared" si="198"/>
        <v>P54-PPGM-CAM-2029269548-SS-61/2025</v>
      </c>
      <c r="G1516" s="213" t="s">
        <v>774</v>
      </c>
      <c r="H1516" s="111" t="s">
        <v>775</v>
      </c>
      <c r="I1516" s="40">
        <v>756.97</v>
      </c>
      <c r="J1516" s="112">
        <f t="shared" si="193"/>
        <v>0.75697000000000003</v>
      </c>
      <c r="K1516" s="113">
        <v>1</v>
      </c>
      <c r="L1516" s="82" t="s">
        <v>821</v>
      </c>
      <c r="M1516" s="14">
        <v>45743</v>
      </c>
      <c r="N1516" s="83">
        <v>13</v>
      </c>
      <c r="O1516" s="15">
        <v>45741</v>
      </c>
      <c r="P1516" s="83">
        <f t="shared" si="197"/>
        <v>13</v>
      </c>
      <c r="Q1516" s="114">
        <v>2025</v>
      </c>
      <c r="R1516" s="39" t="str">
        <f t="shared" si="194"/>
        <v>Sim</v>
      </c>
      <c r="S1516" s="116">
        <f t="shared" si="195"/>
        <v>0.75697000000000003</v>
      </c>
      <c r="T1516" s="117">
        <f t="shared" si="196"/>
        <v>1</v>
      </c>
      <c r="U1516" s="118"/>
    </row>
    <row r="1517" spans="1:21" s="58" customFormat="1" ht="39" customHeight="1" x14ac:dyDescent="0.35">
      <c r="A1517" s="78" t="s">
        <v>281</v>
      </c>
      <c r="B1517" s="3" t="s">
        <v>83</v>
      </c>
      <c r="C1517" s="20">
        <v>2029782818</v>
      </c>
      <c r="D1517" s="39" t="s">
        <v>822</v>
      </c>
      <c r="E1517" s="22"/>
      <c r="F1517" s="2" t="str">
        <f t="shared" si="198"/>
        <v>P54-PPGM-CAM-2029782818-SS-0407/2025</v>
      </c>
      <c r="G1517" s="213" t="s">
        <v>774</v>
      </c>
      <c r="H1517" s="111" t="s">
        <v>775</v>
      </c>
      <c r="I1517" s="23">
        <v>315.89999999999998</v>
      </c>
      <c r="J1517" s="112">
        <f t="shared" si="193"/>
        <v>0.31589999999999996</v>
      </c>
      <c r="K1517" s="113">
        <v>1</v>
      </c>
      <c r="L1517" s="82" t="s">
        <v>821</v>
      </c>
      <c r="M1517" s="14">
        <v>45743</v>
      </c>
      <c r="N1517" s="83">
        <v>13</v>
      </c>
      <c r="O1517" s="15"/>
      <c r="P1517" s="83" t="str">
        <f t="shared" si="197"/>
        <v/>
      </c>
      <c r="Q1517" s="114">
        <v>2025</v>
      </c>
      <c r="R1517" s="39" t="str">
        <f t="shared" si="194"/>
        <v>Não</v>
      </c>
      <c r="S1517" s="116">
        <f t="shared" si="195"/>
        <v>0</v>
      </c>
      <c r="T1517" s="117">
        <f t="shared" si="196"/>
        <v>0</v>
      </c>
      <c r="U1517" s="118"/>
    </row>
    <row r="1518" spans="1:21" s="58" customFormat="1" ht="39" customHeight="1" x14ac:dyDescent="0.35">
      <c r="A1518" s="78" t="s">
        <v>281</v>
      </c>
      <c r="B1518" s="3" t="s">
        <v>83</v>
      </c>
      <c r="C1518" s="20">
        <v>2029269568</v>
      </c>
      <c r="D1518" s="39" t="s">
        <v>823</v>
      </c>
      <c r="E1518" s="22"/>
      <c r="F1518" s="2" t="str">
        <f t="shared" si="198"/>
        <v>P54-PPGM-CAM-2029269568-SS-0343/2025</v>
      </c>
      <c r="G1518" s="213" t="s">
        <v>774</v>
      </c>
      <c r="H1518" s="111" t="s">
        <v>775</v>
      </c>
      <c r="I1518" s="23">
        <v>6859</v>
      </c>
      <c r="J1518" s="112">
        <f t="shared" si="193"/>
        <v>6.859</v>
      </c>
      <c r="K1518" s="113">
        <v>1</v>
      </c>
      <c r="L1518" s="82" t="s">
        <v>821</v>
      </c>
      <c r="M1518" s="14">
        <v>45743</v>
      </c>
      <c r="N1518" s="83">
        <v>13</v>
      </c>
      <c r="O1518" s="15"/>
      <c r="P1518" s="83" t="str">
        <f t="shared" si="197"/>
        <v/>
      </c>
      <c r="Q1518" s="114">
        <v>2025</v>
      </c>
      <c r="R1518" s="39" t="str">
        <f t="shared" si="194"/>
        <v>Não</v>
      </c>
      <c r="S1518" s="116">
        <f t="shared" si="195"/>
        <v>0</v>
      </c>
      <c r="T1518" s="117">
        <f t="shared" si="196"/>
        <v>0</v>
      </c>
      <c r="U1518" s="118"/>
    </row>
    <row r="1519" spans="1:21" s="58" customFormat="1" ht="39" customHeight="1" x14ac:dyDescent="0.35">
      <c r="A1519" s="78" t="s">
        <v>281</v>
      </c>
      <c r="B1519" s="3" t="s">
        <v>83</v>
      </c>
      <c r="C1519" s="20">
        <v>2029258079</v>
      </c>
      <c r="D1519" s="39" t="s">
        <v>824</v>
      </c>
      <c r="E1519" s="22" t="s">
        <v>492</v>
      </c>
      <c r="F1519" s="2" t="str">
        <f t="shared" si="198"/>
        <v>P54-PPGM-CAM-2029258079-SS-0342/2025</v>
      </c>
      <c r="G1519" s="213" t="s">
        <v>774</v>
      </c>
      <c r="H1519" s="111" t="s">
        <v>775</v>
      </c>
      <c r="I1519" s="23">
        <v>189.24</v>
      </c>
      <c r="J1519" s="112">
        <f t="shared" si="193"/>
        <v>0.18924000000000002</v>
      </c>
      <c r="K1519" s="113">
        <v>1</v>
      </c>
      <c r="L1519" s="82" t="s">
        <v>821</v>
      </c>
      <c r="M1519" s="14">
        <v>45743</v>
      </c>
      <c r="N1519" s="83">
        <v>13</v>
      </c>
      <c r="O1519" s="14">
        <v>45743</v>
      </c>
      <c r="P1519" s="83">
        <f t="shared" si="197"/>
        <v>13</v>
      </c>
      <c r="Q1519" s="114">
        <v>2025</v>
      </c>
      <c r="R1519" s="39" t="str">
        <f t="shared" si="194"/>
        <v>Sim</v>
      </c>
      <c r="S1519" s="116">
        <f t="shared" si="195"/>
        <v>0.18924000000000002</v>
      </c>
      <c r="T1519" s="117">
        <f t="shared" si="196"/>
        <v>1</v>
      </c>
      <c r="U1519" s="118"/>
    </row>
    <row r="1520" spans="1:21" s="58" customFormat="1" ht="39" customHeight="1" x14ac:dyDescent="0.35">
      <c r="A1520" s="78" t="s">
        <v>281</v>
      </c>
      <c r="B1520" s="3" t="s">
        <v>83</v>
      </c>
      <c r="C1520" s="20">
        <v>2029277488</v>
      </c>
      <c r="D1520" s="39" t="s">
        <v>825</v>
      </c>
      <c r="E1520" s="22"/>
      <c r="F1520" s="2" t="str">
        <f t="shared" si="198"/>
        <v>P54-PPGM-CAM-2029277488-SS-0112/2025</v>
      </c>
      <c r="G1520" s="213" t="s">
        <v>774</v>
      </c>
      <c r="H1520" s="111" t="s">
        <v>775</v>
      </c>
      <c r="I1520" s="23">
        <v>401</v>
      </c>
      <c r="J1520" s="112">
        <f t="shared" si="193"/>
        <v>0.40100000000000002</v>
      </c>
      <c r="K1520" s="113">
        <v>1</v>
      </c>
      <c r="L1520" s="82" t="s">
        <v>821</v>
      </c>
      <c r="M1520" s="14">
        <v>45743</v>
      </c>
      <c r="N1520" s="83">
        <v>13</v>
      </c>
      <c r="O1520" s="15"/>
      <c r="P1520" s="83" t="str">
        <f t="shared" si="197"/>
        <v/>
      </c>
      <c r="Q1520" s="114">
        <v>2025</v>
      </c>
      <c r="R1520" s="39" t="str">
        <f t="shared" si="194"/>
        <v>Não</v>
      </c>
      <c r="S1520" s="116">
        <f t="shared" si="195"/>
        <v>0</v>
      </c>
      <c r="T1520" s="117">
        <f t="shared" si="196"/>
        <v>0</v>
      </c>
      <c r="U1520" s="118"/>
    </row>
    <row r="1521" spans="1:21" s="58" customFormat="1" ht="39" customHeight="1" x14ac:dyDescent="0.35">
      <c r="A1521" s="78" t="s">
        <v>281</v>
      </c>
      <c r="B1521" s="3" t="s">
        <v>83</v>
      </c>
      <c r="C1521" s="20">
        <v>2029277495</v>
      </c>
      <c r="D1521" s="39" t="s">
        <v>826</v>
      </c>
      <c r="E1521" s="22"/>
      <c r="F1521" s="2" t="str">
        <f t="shared" si="198"/>
        <v>P54-PPGM-CAM-2029277495-SS-0107/2025</v>
      </c>
      <c r="G1521" s="213" t="s">
        <v>774</v>
      </c>
      <c r="H1521" s="111" t="s">
        <v>775</v>
      </c>
      <c r="I1521" s="23">
        <v>146.30000000000001</v>
      </c>
      <c r="J1521" s="112">
        <f t="shared" si="193"/>
        <v>0.14630000000000001</v>
      </c>
      <c r="K1521" s="113">
        <v>1</v>
      </c>
      <c r="L1521" s="82" t="s">
        <v>821</v>
      </c>
      <c r="M1521" s="14">
        <v>45743</v>
      </c>
      <c r="N1521" s="83">
        <v>13</v>
      </c>
      <c r="O1521" s="15"/>
      <c r="P1521" s="83" t="str">
        <f t="shared" si="197"/>
        <v/>
      </c>
      <c r="Q1521" s="114">
        <v>2025</v>
      </c>
      <c r="R1521" s="39" t="str">
        <f t="shared" si="194"/>
        <v>Não</v>
      </c>
      <c r="S1521" s="116">
        <f t="shared" si="195"/>
        <v>0</v>
      </c>
      <c r="T1521" s="117">
        <f t="shared" si="196"/>
        <v>0</v>
      </c>
      <c r="U1521" s="118"/>
    </row>
    <row r="1522" spans="1:21" s="58" customFormat="1" ht="39" customHeight="1" x14ac:dyDescent="0.35">
      <c r="A1522" s="78" t="s">
        <v>281</v>
      </c>
      <c r="B1522" s="3" t="s">
        <v>83</v>
      </c>
      <c r="C1522" s="20">
        <v>2029269548</v>
      </c>
      <c r="D1522" s="39" t="s">
        <v>827</v>
      </c>
      <c r="E1522" s="22"/>
      <c r="F1522" s="2" t="str">
        <f t="shared" si="198"/>
        <v>P54-PPGM-CAM-2029269548-SS-0105/2025</v>
      </c>
      <c r="G1522" s="213" t="s">
        <v>774</v>
      </c>
      <c r="H1522" s="111" t="s">
        <v>775</v>
      </c>
      <c r="I1522" s="23">
        <v>458</v>
      </c>
      <c r="J1522" s="112">
        <f t="shared" si="193"/>
        <v>0.45800000000000002</v>
      </c>
      <c r="K1522" s="113">
        <v>1</v>
      </c>
      <c r="L1522" s="82" t="s">
        <v>821</v>
      </c>
      <c r="M1522" s="14">
        <v>45743</v>
      </c>
      <c r="N1522" s="83">
        <v>13</v>
      </c>
      <c r="O1522" s="35"/>
      <c r="P1522" s="83" t="str">
        <f t="shared" si="197"/>
        <v/>
      </c>
      <c r="Q1522" s="114">
        <v>2025</v>
      </c>
      <c r="R1522" s="39" t="str">
        <f t="shared" si="194"/>
        <v>Não</v>
      </c>
      <c r="S1522" s="116">
        <f t="shared" si="195"/>
        <v>0</v>
      </c>
      <c r="T1522" s="117">
        <f t="shared" si="196"/>
        <v>0</v>
      </c>
      <c r="U1522" s="118"/>
    </row>
    <row r="1523" spans="1:21" s="58" customFormat="1" ht="39" customHeight="1" x14ac:dyDescent="0.35">
      <c r="A1523" s="78" t="s">
        <v>557</v>
      </c>
      <c r="B1523" s="3" t="s">
        <v>83</v>
      </c>
      <c r="C1523" s="20">
        <v>2028208601</v>
      </c>
      <c r="D1523" s="49" t="s">
        <v>596</v>
      </c>
      <c r="E1523" s="22" t="s">
        <v>597</v>
      </c>
      <c r="F1523" s="2" t="str">
        <f t="shared" si="198"/>
        <v>P62-PPGM-CAM-2028208601-SS-201/2025</v>
      </c>
      <c r="G1523" s="213" t="s">
        <v>774</v>
      </c>
      <c r="H1523" s="111" t="s">
        <v>775</v>
      </c>
      <c r="I1523" s="23">
        <v>6.0810000000000004</v>
      </c>
      <c r="J1523" s="112">
        <f t="shared" si="193"/>
        <v>6.0810000000000005E-3</v>
      </c>
      <c r="K1523" s="113">
        <v>1</v>
      </c>
      <c r="L1523" s="82" t="s">
        <v>821</v>
      </c>
      <c r="M1523" s="14">
        <v>45743</v>
      </c>
      <c r="N1523" s="83">
        <v>13</v>
      </c>
      <c r="O1523" s="15">
        <v>45747</v>
      </c>
      <c r="P1523" s="83">
        <f t="shared" si="197"/>
        <v>14</v>
      </c>
      <c r="Q1523" s="114">
        <v>2025</v>
      </c>
      <c r="R1523" s="39" t="str">
        <f t="shared" si="194"/>
        <v>Sim</v>
      </c>
      <c r="S1523" s="116">
        <f t="shared" si="195"/>
        <v>6.0810000000000005E-3</v>
      </c>
      <c r="T1523" s="117">
        <f t="shared" si="196"/>
        <v>1</v>
      </c>
      <c r="U1523" s="118"/>
    </row>
    <row r="1524" spans="1:21" s="58" customFormat="1" ht="39" customHeight="1" x14ac:dyDescent="0.35">
      <c r="A1524" s="78" t="s">
        <v>557</v>
      </c>
      <c r="B1524" s="3" t="s">
        <v>83</v>
      </c>
      <c r="C1524" s="20">
        <v>2024236436</v>
      </c>
      <c r="D1524" s="49" t="s">
        <v>599</v>
      </c>
      <c r="E1524" s="22" t="s">
        <v>600</v>
      </c>
      <c r="F1524" s="2" t="str">
        <f t="shared" si="198"/>
        <v>P62-PPGM-CAM-2024236436-SS-206/2025</v>
      </c>
      <c r="G1524" s="213" t="s">
        <v>774</v>
      </c>
      <c r="H1524" s="111" t="s">
        <v>775</v>
      </c>
      <c r="I1524" s="23">
        <v>2.72</v>
      </c>
      <c r="J1524" s="112">
        <f t="shared" si="193"/>
        <v>2.7200000000000002E-3</v>
      </c>
      <c r="K1524" s="113">
        <v>1</v>
      </c>
      <c r="L1524" s="82" t="s">
        <v>821</v>
      </c>
      <c r="M1524" s="14">
        <v>45743</v>
      </c>
      <c r="N1524" s="83">
        <v>13</v>
      </c>
      <c r="O1524" s="15"/>
      <c r="P1524" s="83" t="str">
        <f t="shared" si="197"/>
        <v/>
      </c>
      <c r="Q1524" s="114">
        <v>2025</v>
      </c>
      <c r="R1524" s="39" t="str">
        <f t="shared" si="194"/>
        <v>Não</v>
      </c>
      <c r="S1524" s="116">
        <f t="shared" si="195"/>
        <v>0</v>
      </c>
      <c r="T1524" s="117">
        <f t="shared" si="196"/>
        <v>0</v>
      </c>
      <c r="U1524" s="118"/>
    </row>
    <row r="1525" spans="1:21" s="58" customFormat="1" ht="39" customHeight="1" x14ac:dyDescent="0.35">
      <c r="A1525" s="78" t="s">
        <v>557</v>
      </c>
      <c r="B1525" s="3" t="s">
        <v>83</v>
      </c>
      <c r="C1525" s="20">
        <v>2023859228</v>
      </c>
      <c r="D1525" s="49" t="s">
        <v>607</v>
      </c>
      <c r="E1525" s="22" t="s">
        <v>608</v>
      </c>
      <c r="F1525" s="2" t="str">
        <f t="shared" si="198"/>
        <v>P62-PPGM-CAM-2023859228-SS-228/2025</v>
      </c>
      <c r="G1525" s="213" t="s">
        <v>774</v>
      </c>
      <c r="H1525" s="111" t="s">
        <v>775</v>
      </c>
      <c r="I1525" s="23">
        <v>6.8</v>
      </c>
      <c r="J1525" s="112">
        <f t="shared" si="193"/>
        <v>6.7999999999999996E-3</v>
      </c>
      <c r="K1525" s="113">
        <v>1</v>
      </c>
      <c r="L1525" s="82" t="s">
        <v>821</v>
      </c>
      <c r="M1525" s="14">
        <v>45743</v>
      </c>
      <c r="N1525" s="83">
        <v>13</v>
      </c>
      <c r="O1525" s="15">
        <v>45747</v>
      </c>
      <c r="P1525" s="83">
        <f t="shared" si="197"/>
        <v>14</v>
      </c>
      <c r="Q1525" s="114">
        <v>2025</v>
      </c>
      <c r="R1525" s="39" t="str">
        <f t="shared" si="194"/>
        <v>Sim</v>
      </c>
      <c r="S1525" s="116">
        <f t="shared" si="195"/>
        <v>6.7999999999999996E-3</v>
      </c>
      <c r="T1525" s="117">
        <f t="shared" si="196"/>
        <v>1</v>
      </c>
      <c r="U1525" s="118"/>
    </row>
    <row r="1526" spans="1:21" s="58" customFormat="1" ht="39" customHeight="1" x14ac:dyDescent="0.35">
      <c r="A1526" s="78" t="s">
        <v>557</v>
      </c>
      <c r="B1526" s="3" t="s">
        <v>83</v>
      </c>
      <c r="C1526" s="20">
        <v>2029625222</v>
      </c>
      <c r="D1526" s="49" t="s">
        <v>828</v>
      </c>
      <c r="E1526" s="22" t="s">
        <v>688</v>
      </c>
      <c r="F1526" s="2" t="str">
        <f t="shared" si="198"/>
        <v>P62-PPGM-CAM-2029625222-442P/2024</v>
      </c>
      <c r="G1526" s="213" t="s">
        <v>774</v>
      </c>
      <c r="H1526" s="111" t="s">
        <v>775</v>
      </c>
      <c r="I1526" s="23">
        <v>9.07</v>
      </c>
      <c r="J1526" s="112">
        <f t="shared" si="193"/>
        <v>9.0699999999999999E-3</v>
      </c>
      <c r="K1526" s="113">
        <v>1</v>
      </c>
      <c r="L1526" s="82" t="s">
        <v>821</v>
      </c>
      <c r="M1526" s="14">
        <v>45743</v>
      </c>
      <c r="N1526" s="83">
        <v>13</v>
      </c>
      <c r="O1526" s="15"/>
      <c r="P1526" s="83" t="str">
        <f t="shared" si="197"/>
        <v/>
      </c>
      <c r="Q1526" s="114">
        <v>2025</v>
      </c>
      <c r="R1526" s="39" t="str">
        <f t="shared" si="194"/>
        <v>Não</v>
      </c>
      <c r="S1526" s="116">
        <f t="shared" si="195"/>
        <v>0</v>
      </c>
      <c r="T1526" s="117">
        <f t="shared" si="196"/>
        <v>0</v>
      </c>
      <c r="U1526" s="118"/>
    </row>
    <row r="1527" spans="1:21" s="58" customFormat="1" ht="39" customHeight="1" x14ac:dyDescent="0.35">
      <c r="A1527" s="78" t="s">
        <v>557</v>
      </c>
      <c r="B1527" s="3" t="s">
        <v>83</v>
      </c>
      <c r="C1527" s="20">
        <v>2029625222</v>
      </c>
      <c r="D1527" s="49" t="s">
        <v>829</v>
      </c>
      <c r="E1527" s="22" t="s">
        <v>691</v>
      </c>
      <c r="F1527" s="2" t="str">
        <f t="shared" si="198"/>
        <v>P62-PPGM-CAM-2029625222-1911P/2024</v>
      </c>
      <c r="G1527" s="213" t="s">
        <v>774</v>
      </c>
      <c r="H1527" s="111" t="s">
        <v>775</v>
      </c>
      <c r="I1527" s="23">
        <v>151.73500000000001</v>
      </c>
      <c r="J1527" s="112">
        <f t="shared" si="193"/>
        <v>0.15173500000000001</v>
      </c>
      <c r="K1527" s="113">
        <v>1</v>
      </c>
      <c r="L1527" s="82" t="s">
        <v>821</v>
      </c>
      <c r="M1527" s="14">
        <v>45743</v>
      </c>
      <c r="N1527" s="83">
        <v>13</v>
      </c>
      <c r="O1527" s="15"/>
      <c r="P1527" s="83" t="str">
        <f t="shared" si="197"/>
        <v/>
      </c>
      <c r="Q1527" s="114">
        <v>2025</v>
      </c>
      <c r="R1527" s="39" t="str">
        <f t="shared" si="194"/>
        <v>Não</v>
      </c>
      <c r="S1527" s="116">
        <f t="shared" si="195"/>
        <v>0</v>
      </c>
      <c r="T1527" s="117">
        <f t="shared" si="196"/>
        <v>0</v>
      </c>
      <c r="U1527" s="118"/>
    </row>
    <row r="1528" spans="1:21" s="58" customFormat="1" ht="39" customHeight="1" x14ac:dyDescent="0.35">
      <c r="A1528" s="78" t="s">
        <v>557</v>
      </c>
      <c r="B1528" s="3" t="s">
        <v>83</v>
      </c>
      <c r="C1528" s="20">
        <v>2029625222</v>
      </c>
      <c r="D1528" s="49" t="s">
        <v>829</v>
      </c>
      <c r="E1528" s="22" t="s">
        <v>693</v>
      </c>
      <c r="F1528" s="2" t="str">
        <f t="shared" si="198"/>
        <v>P62-PPGM-CAM-2029625222-1911P/2024</v>
      </c>
      <c r="G1528" s="213" t="s">
        <v>774</v>
      </c>
      <c r="H1528" s="111" t="s">
        <v>775</v>
      </c>
      <c r="I1528" s="23">
        <v>134.81399999999999</v>
      </c>
      <c r="J1528" s="112">
        <f t="shared" si="193"/>
        <v>0.13481399999999999</v>
      </c>
      <c r="K1528" s="113">
        <v>1</v>
      </c>
      <c r="L1528" s="82" t="s">
        <v>821</v>
      </c>
      <c r="M1528" s="14">
        <v>45743</v>
      </c>
      <c r="N1528" s="83">
        <v>13</v>
      </c>
      <c r="O1528" s="15"/>
      <c r="P1528" s="83" t="str">
        <f t="shared" si="197"/>
        <v/>
      </c>
      <c r="Q1528" s="114">
        <v>2025</v>
      </c>
      <c r="R1528" s="39" t="str">
        <f t="shared" si="194"/>
        <v>Não</v>
      </c>
      <c r="S1528" s="116">
        <f t="shared" si="195"/>
        <v>0</v>
      </c>
      <c r="T1528" s="117">
        <f t="shared" si="196"/>
        <v>0</v>
      </c>
      <c r="U1528" s="118"/>
    </row>
    <row r="1529" spans="1:21" s="58" customFormat="1" ht="39" customHeight="1" x14ac:dyDescent="0.35">
      <c r="A1529" s="78" t="s">
        <v>557</v>
      </c>
      <c r="B1529" s="3" t="s">
        <v>83</v>
      </c>
      <c r="C1529" s="20">
        <v>2029625222</v>
      </c>
      <c r="D1529" s="49" t="s">
        <v>830</v>
      </c>
      <c r="E1529" s="22" t="s">
        <v>700</v>
      </c>
      <c r="F1529" s="2" t="str">
        <f t="shared" si="198"/>
        <v>P62-PPGM-CAM-2029625222-0418P/2024</v>
      </c>
      <c r="G1529" s="213" t="s">
        <v>774</v>
      </c>
      <c r="H1529" s="111" t="s">
        <v>775</v>
      </c>
      <c r="I1529" s="23">
        <v>165.77</v>
      </c>
      <c r="J1529" s="112">
        <f t="shared" si="193"/>
        <v>0.16577</v>
      </c>
      <c r="K1529" s="113">
        <v>1</v>
      </c>
      <c r="L1529" s="82" t="s">
        <v>821</v>
      </c>
      <c r="M1529" s="14">
        <v>45743</v>
      </c>
      <c r="N1529" s="83">
        <v>13</v>
      </c>
      <c r="O1529" s="15"/>
      <c r="P1529" s="83" t="str">
        <f t="shared" si="197"/>
        <v/>
      </c>
      <c r="Q1529" s="114">
        <v>2025</v>
      </c>
      <c r="R1529" s="39" t="str">
        <f t="shared" si="194"/>
        <v>Não</v>
      </c>
      <c r="S1529" s="116">
        <f t="shared" si="195"/>
        <v>0</v>
      </c>
      <c r="T1529" s="117">
        <f t="shared" si="196"/>
        <v>0</v>
      </c>
      <c r="U1529" s="118"/>
    </row>
    <row r="1530" spans="1:21" s="58" customFormat="1" ht="39" customHeight="1" x14ac:dyDescent="0.35">
      <c r="A1530" s="78" t="s">
        <v>81</v>
      </c>
      <c r="B1530" s="173" t="s">
        <v>83</v>
      </c>
      <c r="C1530" s="20">
        <v>2028911331</v>
      </c>
      <c r="D1530" s="21" t="s">
        <v>180</v>
      </c>
      <c r="E1530" s="22"/>
      <c r="F1530" s="87" t="str">
        <f t="shared" si="198"/>
        <v>P31-PPGM-CAM-2028911331-SS-1578/2024</v>
      </c>
      <c r="G1530" s="100" t="s">
        <v>777</v>
      </c>
      <c r="H1530" s="101" t="s">
        <v>778</v>
      </c>
      <c r="I1530" s="23">
        <v>5</v>
      </c>
      <c r="J1530" s="90">
        <f t="shared" si="193"/>
        <v>5.0000000000000001E-3</v>
      </c>
      <c r="K1530" s="103">
        <v>0</v>
      </c>
      <c r="L1530" s="82" t="s">
        <v>821</v>
      </c>
      <c r="M1530" s="14">
        <v>45743</v>
      </c>
      <c r="N1530" s="83">
        <v>13</v>
      </c>
      <c r="O1530" s="15"/>
      <c r="P1530" s="104" t="str">
        <f t="shared" si="197"/>
        <v/>
      </c>
      <c r="Q1530" s="104">
        <v>2025</v>
      </c>
      <c r="R1530" s="105" t="str">
        <f t="shared" si="194"/>
        <v>Não</v>
      </c>
      <c r="S1530" s="94">
        <f t="shared" si="195"/>
        <v>0</v>
      </c>
      <c r="T1530" s="95">
        <f t="shared" si="196"/>
        <v>0</v>
      </c>
      <c r="U1530" s="96"/>
    </row>
    <row r="1531" spans="1:21" s="58" customFormat="1" ht="39" customHeight="1" x14ac:dyDescent="0.35">
      <c r="A1531" s="78" t="s">
        <v>81</v>
      </c>
      <c r="B1531" s="3" t="s">
        <v>83</v>
      </c>
      <c r="C1531" s="20">
        <v>2028911331</v>
      </c>
      <c r="D1531" s="21" t="s">
        <v>180</v>
      </c>
      <c r="E1531" s="22"/>
      <c r="F1531" s="2" t="str">
        <f t="shared" si="198"/>
        <v>P31-PPGM-CAM-2028911331-SS-1578/2024</v>
      </c>
      <c r="G1531" s="98" t="s">
        <v>777</v>
      </c>
      <c r="H1531" s="80" t="s">
        <v>778</v>
      </c>
      <c r="I1531" s="23">
        <v>20</v>
      </c>
      <c r="J1531" s="81">
        <f t="shared" si="193"/>
        <v>0.02</v>
      </c>
      <c r="K1531" s="82">
        <v>0</v>
      </c>
      <c r="L1531" s="82" t="s">
        <v>821</v>
      </c>
      <c r="M1531" s="14">
        <v>45743</v>
      </c>
      <c r="N1531" s="83">
        <v>13</v>
      </c>
      <c r="O1531" s="15"/>
      <c r="P1531" s="83" t="str">
        <f t="shared" si="197"/>
        <v/>
      </c>
      <c r="Q1531" s="83">
        <v>2025</v>
      </c>
      <c r="R1531" s="39" t="str">
        <f t="shared" si="194"/>
        <v>Não</v>
      </c>
      <c r="S1531" s="84">
        <f t="shared" si="195"/>
        <v>0</v>
      </c>
      <c r="T1531" s="85">
        <f t="shared" si="196"/>
        <v>0</v>
      </c>
      <c r="U1531" s="86"/>
    </row>
    <row r="1532" spans="1:21" s="58" customFormat="1" ht="39" customHeight="1" x14ac:dyDescent="0.35">
      <c r="A1532" s="78" t="s">
        <v>81</v>
      </c>
      <c r="B1532" s="173" t="s">
        <v>83</v>
      </c>
      <c r="C1532" s="20">
        <v>2028941219</v>
      </c>
      <c r="D1532" s="21" t="s">
        <v>187</v>
      </c>
      <c r="E1532" s="22" t="s">
        <v>191</v>
      </c>
      <c r="F1532" s="87" t="str">
        <f t="shared" si="198"/>
        <v>P31-PPGM-CAM-2028941219-SS-1579/2024</v>
      </c>
      <c r="G1532" s="100" t="s">
        <v>777</v>
      </c>
      <c r="H1532" s="101" t="s">
        <v>778</v>
      </c>
      <c r="I1532" s="23">
        <v>10</v>
      </c>
      <c r="J1532" s="90">
        <f t="shared" si="193"/>
        <v>0.01</v>
      </c>
      <c r="K1532" s="103">
        <v>0</v>
      </c>
      <c r="L1532" s="82" t="s">
        <v>821</v>
      </c>
      <c r="M1532" s="14">
        <v>45743</v>
      </c>
      <c r="N1532" s="83">
        <v>13</v>
      </c>
      <c r="O1532" s="15">
        <v>45743</v>
      </c>
      <c r="P1532" s="104">
        <f t="shared" si="197"/>
        <v>13</v>
      </c>
      <c r="Q1532" s="104">
        <v>2025</v>
      </c>
      <c r="R1532" s="105" t="str">
        <f t="shared" si="194"/>
        <v>Sim</v>
      </c>
      <c r="S1532" s="94">
        <f t="shared" si="195"/>
        <v>0.01</v>
      </c>
      <c r="T1532" s="95">
        <f t="shared" si="196"/>
        <v>0</v>
      </c>
      <c r="U1532" s="96"/>
    </row>
    <row r="1533" spans="1:21" s="58" customFormat="1" ht="39" customHeight="1" x14ac:dyDescent="0.35">
      <c r="A1533" s="78" t="s">
        <v>281</v>
      </c>
      <c r="B1533" s="3" t="s">
        <v>83</v>
      </c>
      <c r="C1533" s="20">
        <v>2029277494</v>
      </c>
      <c r="D1533" s="22" t="s">
        <v>355</v>
      </c>
      <c r="E1533" s="43" t="s">
        <v>356</v>
      </c>
      <c r="F1533" s="2" t="str">
        <f t="shared" si="198"/>
        <v>P54-PPGM-CAM-2029277494-SS-1465/2024</v>
      </c>
      <c r="G1533" s="98" t="s">
        <v>777</v>
      </c>
      <c r="H1533" s="80" t="s">
        <v>778</v>
      </c>
      <c r="I1533" s="23">
        <v>1683.39</v>
      </c>
      <c r="J1533" s="81">
        <f t="shared" si="193"/>
        <v>1.6833900000000002</v>
      </c>
      <c r="K1533" s="82">
        <v>0</v>
      </c>
      <c r="L1533" s="82" t="s">
        <v>821</v>
      </c>
      <c r="M1533" s="14">
        <v>45743</v>
      </c>
      <c r="N1533" s="83">
        <v>13</v>
      </c>
      <c r="O1533" s="15">
        <v>45736</v>
      </c>
      <c r="P1533" s="83">
        <f t="shared" si="197"/>
        <v>12</v>
      </c>
      <c r="Q1533" s="83">
        <v>2025</v>
      </c>
      <c r="R1533" s="39" t="str">
        <f t="shared" si="194"/>
        <v>Sim</v>
      </c>
      <c r="S1533" s="84">
        <f t="shared" si="195"/>
        <v>1.6833900000000002</v>
      </c>
      <c r="T1533" s="85">
        <f t="shared" si="196"/>
        <v>0</v>
      </c>
      <c r="U1533" s="86"/>
    </row>
    <row r="1534" spans="1:21" s="58" customFormat="1" ht="39" customHeight="1" x14ac:dyDescent="0.35">
      <c r="A1534" s="78" t="s">
        <v>281</v>
      </c>
      <c r="B1534" s="173" t="s">
        <v>83</v>
      </c>
      <c r="C1534" s="20" t="s">
        <v>410</v>
      </c>
      <c r="D1534" s="21" t="s">
        <v>411</v>
      </c>
      <c r="E1534" s="43" t="s">
        <v>412</v>
      </c>
      <c r="F1534" s="87" t="str">
        <f t="shared" si="198"/>
        <v>P54-PPGM-CAM-2029269553-SS-1377/2024</v>
      </c>
      <c r="G1534" s="100" t="s">
        <v>777</v>
      </c>
      <c r="H1534" s="101" t="s">
        <v>778</v>
      </c>
      <c r="I1534" s="23">
        <v>818.43250000000012</v>
      </c>
      <c r="J1534" s="90">
        <f t="shared" ref="J1534:J1597" si="199">I1534/1000</f>
        <v>0.81843250000000012</v>
      </c>
      <c r="K1534" s="103">
        <v>0</v>
      </c>
      <c r="L1534" s="82" t="s">
        <v>821</v>
      </c>
      <c r="M1534" s="14">
        <v>45743</v>
      </c>
      <c r="N1534" s="83">
        <v>13</v>
      </c>
      <c r="O1534" s="15"/>
      <c r="P1534" s="104" t="str">
        <f t="shared" si="197"/>
        <v/>
      </c>
      <c r="Q1534" s="104">
        <v>2025</v>
      </c>
      <c r="R1534" s="105" t="str">
        <f t="shared" ref="R1534:R1593" si="200">IF(Q1534&lt;=O1534,"Sim","Não")</f>
        <v>Não</v>
      </c>
      <c r="S1534" s="94">
        <f t="shared" ref="S1534:S1593" si="201">IF(R1534="Não",0,J1534)</f>
        <v>0</v>
      </c>
      <c r="T1534" s="95">
        <f t="shared" ref="T1534:T1593" si="202">IF(R1534="Não",0,K1534)</f>
        <v>0</v>
      </c>
      <c r="U1534" s="96"/>
    </row>
    <row r="1535" spans="1:21" s="58" customFormat="1" ht="39" customHeight="1" x14ac:dyDescent="0.35">
      <c r="A1535" s="78" t="s">
        <v>281</v>
      </c>
      <c r="B1535" s="3" t="s">
        <v>83</v>
      </c>
      <c r="C1535" s="20">
        <v>2029277335</v>
      </c>
      <c r="D1535" s="21" t="s">
        <v>423</v>
      </c>
      <c r="E1535" s="43" t="s">
        <v>424</v>
      </c>
      <c r="F1535" s="2" t="str">
        <f t="shared" si="198"/>
        <v>P54-PPGM-CAM-2029277335-SS-1352/2024</v>
      </c>
      <c r="G1535" s="98" t="s">
        <v>777</v>
      </c>
      <c r="H1535" s="80" t="s">
        <v>778</v>
      </c>
      <c r="I1535" s="23">
        <v>94.83</v>
      </c>
      <c r="J1535" s="81">
        <f t="shared" si="199"/>
        <v>9.4829999999999998E-2</v>
      </c>
      <c r="K1535" s="82">
        <v>0</v>
      </c>
      <c r="L1535" s="82" t="s">
        <v>821</v>
      </c>
      <c r="M1535" s="14">
        <v>45743</v>
      </c>
      <c r="N1535" s="83">
        <v>13</v>
      </c>
      <c r="O1535" s="15"/>
      <c r="P1535" s="83" t="str">
        <f t="shared" si="197"/>
        <v/>
      </c>
      <c r="Q1535" s="83">
        <v>2025</v>
      </c>
      <c r="R1535" s="39" t="str">
        <f t="shared" si="200"/>
        <v>Não</v>
      </c>
      <c r="S1535" s="84">
        <f t="shared" si="201"/>
        <v>0</v>
      </c>
      <c r="T1535" s="85">
        <f t="shared" si="202"/>
        <v>0</v>
      </c>
      <c r="U1535" s="86"/>
    </row>
    <row r="1536" spans="1:21" s="58" customFormat="1" ht="39" customHeight="1" x14ac:dyDescent="0.35">
      <c r="A1536" s="78" t="s">
        <v>281</v>
      </c>
      <c r="B1536" s="173" t="s">
        <v>83</v>
      </c>
      <c r="C1536" s="20">
        <v>2029277335</v>
      </c>
      <c r="D1536" s="21" t="s">
        <v>423</v>
      </c>
      <c r="E1536" s="43" t="s">
        <v>427</v>
      </c>
      <c r="F1536" s="87" t="str">
        <f t="shared" si="198"/>
        <v>P54-PPGM-CAM-2029277335-SS-1352/2024</v>
      </c>
      <c r="G1536" s="100" t="s">
        <v>777</v>
      </c>
      <c r="H1536" s="101" t="s">
        <v>778</v>
      </c>
      <c r="I1536" s="23">
        <v>366.59500000000003</v>
      </c>
      <c r="J1536" s="90">
        <f t="shared" si="199"/>
        <v>0.366595</v>
      </c>
      <c r="K1536" s="103">
        <v>0</v>
      </c>
      <c r="L1536" s="82" t="s">
        <v>821</v>
      </c>
      <c r="M1536" s="14">
        <v>45743</v>
      </c>
      <c r="N1536" s="83">
        <v>13</v>
      </c>
      <c r="O1536" s="15"/>
      <c r="P1536" s="104" t="str">
        <f t="shared" si="197"/>
        <v/>
      </c>
      <c r="Q1536" s="104">
        <v>2025</v>
      </c>
      <c r="R1536" s="105" t="str">
        <f t="shared" si="200"/>
        <v>Não</v>
      </c>
      <c r="S1536" s="94">
        <f t="shared" si="201"/>
        <v>0</v>
      </c>
      <c r="T1536" s="95">
        <f t="shared" si="202"/>
        <v>0</v>
      </c>
      <c r="U1536" s="96"/>
    </row>
    <row r="1537" spans="1:21" s="58" customFormat="1" ht="39" customHeight="1" x14ac:dyDescent="0.35">
      <c r="A1537" s="78" t="s">
        <v>281</v>
      </c>
      <c r="B1537" s="3" t="s">
        <v>83</v>
      </c>
      <c r="C1537" s="20">
        <v>2029277335</v>
      </c>
      <c r="D1537" s="21" t="s">
        <v>423</v>
      </c>
      <c r="E1537" s="43" t="s">
        <v>428</v>
      </c>
      <c r="F1537" s="2" t="str">
        <f t="shared" si="198"/>
        <v>P54-PPGM-CAM-2029277335-SS-1352/2024</v>
      </c>
      <c r="G1537" s="98" t="s">
        <v>777</v>
      </c>
      <c r="H1537" s="80" t="s">
        <v>778</v>
      </c>
      <c r="I1537" s="23">
        <v>72.37</v>
      </c>
      <c r="J1537" s="81">
        <f t="shared" si="199"/>
        <v>7.2370000000000004E-2</v>
      </c>
      <c r="K1537" s="82">
        <v>0</v>
      </c>
      <c r="L1537" s="82" t="s">
        <v>821</v>
      </c>
      <c r="M1537" s="14">
        <v>45743</v>
      </c>
      <c r="N1537" s="83">
        <v>13</v>
      </c>
      <c r="O1537" s="15"/>
      <c r="P1537" s="83" t="str">
        <f t="shared" si="197"/>
        <v/>
      </c>
      <c r="Q1537" s="83">
        <v>2025</v>
      </c>
      <c r="R1537" s="39" t="str">
        <f t="shared" si="200"/>
        <v>Não</v>
      </c>
      <c r="S1537" s="84">
        <f t="shared" si="201"/>
        <v>0</v>
      </c>
      <c r="T1537" s="85">
        <f t="shared" si="202"/>
        <v>0</v>
      </c>
      <c r="U1537" s="86"/>
    </row>
    <row r="1538" spans="1:21" s="58" customFormat="1" ht="39" customHeight="1" thickBot="1" x14ac:dyDescent="0.4">
      <c r="A1538" s="125" t="s">
        <v>281</v>
      </c>
      <c r="B1538" s="126" t="s">
        <v>83</v>
      </c>
      <c r="C1538" s="127">
        <v>2029277335</v>
      </c>
      <c r="D1538" s="192" t="s">
        <v>423</v>
      </c>
      <c r="E1538" s="250" t="s">
        <v>429</v>
      </c>
      <c r="F1538" s="216" t="str">
        <f t="shared" si="198"/>
        <v>P54-PPGM-CAM-2029277335-SS-1352/2024</v>
      </c>
      <c r="G1538" s="217" t="s">
        <v>777</v>
      </c>
      <c r="H1538" s="218" t="s">
        <v>778</v>
      </c>
      <c r="I1538" s="193">
        <v>72.900000000000006</v>
      </c>
      <c r="J1538" s="219">
        <f t="shared" si="199"/>
        <v>7.2900000000000006E-2</v>
      </c>
      <c r="K1538" s="220">
        <v>0</v>
      </c>
      <c r="L1538" s="220" t="s">
        <v>821</v>
      </c>
      <c r="M1538" s="221">
        <v>45743</v>
      </c>
      <c r="N1538" s="139">
        <v>13</v>
      </c>
      <c r="O1538" s="186"/>
      <c r="P1538" s="139" t="str">
        <f t="shared" si="197"/>
        <v/>
      </c>
      <c r="Q1538" s="139">
        <v>2025</v>
      </c>
      <c r="R1538" s="223" t="str">
        <f t="shared" si="200"/>
        <v>Não</v>
      </c>
      <c r="S1538" s="224">
        <f t="shared" si="201"/>
        <v>0</v>
      </c>
      <c r="T1538" s="225">
        <f t="shared" si="202"/>
        <v>0</v>
      </c>
      <c r="U1538" s="226"/>
    </row>
    <row r="1539" spans="1:21" s="58" customFormat="1" ht="39" customHeight="1" x14ac:dyDescent="0.35">
      <c r="A1539" s="120" t="s">
        <v>81</v>
      </c>
      <c r="B1539" s="120" t="s">
        <v>83</v>
      </c>
      <c r="C1539" s="121">
        <v>2029355174</v>
      </c>
      <c r="D1539" s="178" t="s">
        <v>194</v>
      </c>
      <c r="E1539" s="179"/>
      <c r="F1539" s="109" t="str">
        <f t="shared" si="198"/>
        <v>P31-PPGM-CAM-2029355174-SS-1583/2024</v>
      </c>
      <c r="G1539" s="188" t="s">
        <v>771</v>
      </c>
      <c r="H1539" s="111" t="s">
        <v>772</v>
      </c>
      <c r="I1539" s="123">
        <v>98</v>
      </c>
      <c r="J1539" s="112">
        <f t="shared" si="199"/>
        <v>9.8000000000000004E-2</v>
      </c>
      <c r="K1539" s="113">
        <v>1</v>
      </c>
      <c r="L1539" s="113" t="s">
        <v>831</v>
      </c>
      <c r="M1539" s="190">
        <v>45733</v>
      </c>
      <c r="N1539" s="114">
        <v>12</v>
      </c>
      <c r="O1539" s="190">
        <v>45726</v>
      </c>
      <c r="P1539" s="114">
        <f t="shared" si="197"/>
        <v>11</v>
      </c>
      <c r="Q1539" s="114">
        <v>2025</v>
      </c>
      <c r="R1539" s="115" t="str">
        <f t="shared" si="200"/>
        <v>Sim</v>
      </c>
      <c r="S1539" s="116">
        <f t="shared" si="201"/>
        <v>9.8000000000000004E-2</v>
      </c>
      <c r="T1539" s="117">
        <f t="shared" si="202"/>
        <v>1</v>
      </c>
      <c r="U1539" s="118"/>
    </row>
    <row r="1540" spans="1:21" s="58" customFormat="1" ht="39" customHeight="1" x14ac:dyDescent="0.35">
      <c r="A1540" s="3" t="s">
        <v>81</v>
      </c>
      <c r="B1540" s="3" t="s">
        <v>83</v>
      </c>
      <c r="C1540" s="20">
        <v>2029355174</v>
      </c>
      <c r="D1540" s="21" t="s">
        <v>194</v>
      </c>
      <c r="E1540" s="22"/>
      <c r="F1540" s="2" t="str">
        <f t="shared" si="198"/>
        <v>P31-PPGM-CAM-2029355174-SS-1583/2024</v>
      </c>
      <c r="G1540" s="152" t="s">
        <v>771</v>
      </c>
      <c r="H1540" s="80" t="s">
        <v>772</v>
      </c>
      <c r="I1540" s="23">
        <v>2</v>
      </c>
      <c r="J1540" s="81">
        <f t="shared" si="199"/>
        <v>2E-3</v>
      </c>
      <c r="K1540" s="82">
        <v>1</v>
      </c>
      <c r="L1540" s="82" t="s">
        <v>831</v>
      </c>
      <c r="M1540" s="14">
        <v>45733</v>
      </c>
      <c r="N1540" s="83">
        <v>12</v>
      </c>
      <c r="O1540" s="190">
        <v>45726</v>
      </c>
      <c r="P1540" s="83">
        <f t="shared" si="197"/>
        <v>11</v>
      </c>
      <c r="Q1540" s="83">
        <v>2025</v>
      </c>
      <c r="R1540" s="39" t="str">
        <f t="shared" si="200"/>
        <v>Sim</v>
      </c>
      <c r="S1540" s="84">
        <f t="shared" si="201"/>
        <v>2E-3</v>
      </c>
      <c r="T1540" s="85">
        <f t="shared" si="202"/>
        <v>1</v>
      </c>
      <c r="U1540" s="86"/>
    </row>
    <row r="1541" spans="1:21" s="58" customFormat="1" ht="39" customHeight="1" x14ac:dyDescent="0.35">
      <c r="A1541" s="3" t="s">
        <v>281</v>
      </c>
      <c r="B1541" s="3" t="s">
        <v>569</v>
      </c>
      <c r="C1541" s="20">
        <v>2029267538</v>
      </c>
      <c r="D1541" s="39" t="s">
        <v>284</v>
      </c>
      <c r="E1541" s="22" t="s">
        <v>285</v>
      </c>
      <c r="F1541" s="2" t="str">
        <f t="shared" si="198"/>
        <v>P54-PPGM-PAR-2029267538-SS-0063/2025</v>
      </c>
      <c r="G1541" s="152" t="s">
        <v>771</v>
      </c>
      <c r="H1541" s="80" t="s">
        <v>772</v>
      </c>
      <c r="I1541" s="40">
        <v>252.25</v>
      </c>
      <c r="J1541" s="81">
        <f t="shared" si="199"/>
        <v>0.25224999999999997</v>
      </c>
      <c r="K1541" s="82">
        <v>1</v>
      </c>
      <c r="L1541" s="82" t="s">
        <v>831</v>
      </c>
      <c r="M1541" s="14">
        <v>45738</v>
      </c>
      <c r="N1541" s="83">
        <v>12</v>
      </c>
      <c r="O1541" s="14">
        <v>45738</v>
      </c>
      <c r="P1541" s="83">
        <f t="shared" si="197"/>
        <v>12</v>
      </c>
      <c r="Q1541" s="83">
        <v>2025</v>
      </c>
      <c r="R1541" s="39" t="str">
        <f t="shared" si="200"/>
        <v>Sim</v>
      </c>
      <c r="S1541" s="84">
        <f t="shared" si="201"/>
        <v>0.25224999999999997</v>
      </c>
      <c r="T1541" s="85">
        <f t="shared" si="202"/>
        <v>1</v>
      </c>
      <c r="U1541" s="86"/>
    </row>
    <row r="1542" spans="1:21" s="58" customFormat="1" ht="39" customHeight="1" x14ac:dyDescent="0.35">
      <c r="A1542" s="3" t="s">
        <v>281</v>
      </c>
      <c r="B1542" s="3" t="s">
        <v>569</v>
      </c>
      <c r="C1542" s="20">
        <v>2029269549</v>
      </c>
      <c r="D1542" s="39" t="s">
        <v>299</v>
      </c>
      <c r="E1542" s="22" t="s">
        <v>300</v>
      </c>
      <c r="F1542" s="2" t="str">
        <f t="shared" si="198"/>
        <v>P54-PPGM-PAR-2029269549-SS-1851/2024</v>
      </c>
      <c r="G1542" s="152" t="s">
        <v>771</v>
      </c>
      <c r="H1542" s="80" t="s">
        <v>772</v>
      </c>
      <c r="I1542" s="23">
        <v>911.16000000000008</v>
      </c>
      <c r="J1542" s="81">
        <f t="shared" si="199"/>
        <v>0.91116000000000008</v>
      </c>
      <c r="K1542" s="82">
        <v>1</v>
      </c>
      <c r="L1542" s="82" t="s">
        <v>831</v>
      </c>
      <c r="M1542" s="14">
        <v>45738</v>
      </c>
      <c r="N1542" s="83">
        <v>12</v>
      </c>
      <c r="O1542" s="14">
        <v>45723</v>
      </c>
      <c r="P1542" s="83">
        <f t="shared" si="197"/>
        <v>10</v>
      </c>
      <c r="Q1542" s="83">
        <v>2025</v>
      </c>
      <c r="R1542" s="39" t="str">
        <f t="shared" si="200"/>
        <v>Sim</v>
      </c>
      <c r="S1542" s="84">
        <f t="shared" si="201"/>
        <v>0.91116000000000008</v>
      </c>
      <c r="T1542" s="85">
        <f t="shared" si="202"/>
        <v>1</v>
      </c>
      <c r="U1542" s="86"/>
    </row>
    <row r="1543" spans="1:21" s="58" customFormat="1" ht="39" customHeight="1" x14ac:dyDescent="0.35">
      <c r="A1543" s="3" t="s">
        <v>281</v>
      </c>
      <c r="B1543" s="3" t="s">
        <v>569</v>
      </c>
      <c r="C1543" s="20">
        <v>2029277489</v>
      </c>
      <c r="D1543" s="39" t="s">
        <v>302</v>
      </c>
      <c r="E1543" s="22" t="s">
        <v>303</v>
      </c>
      <c r="F1543" s="2" t="str">
        <f t="shared" si="198"/>
        <v>P54-PPGM-PAR-2029277489-SS-1382/2024</v>
      </c>
      <c r="G1543" s="152" t="s">
        <v>771</v>
      </c>
      <c r="H1543" s="80" t="s">
        <v>772</v>
      </c>
      <c r="I1543" s="41">
        <v>1672.768</v>
      </c>
      <c r="J1543" s="81">
        <f t="shared" si="199"/>
        <v>1.672768</v>
      </c>
      <c r="K1543" s="82">
        <v>1</v>
      </c>
      <c r="L1543" s="82" t="s">
        <v>831</v>
      </c>
      <c r="M1543" s="14">
        <v>45738</v>
      </c>
      <c r="N1543" s="83">
        <v>12</v>
      </c>
      <c r="O1543" s="14">
        <v>45723</v>
      </c>
      <c r="P1543" s="83">
        <f t="shared" si="197"/>
        <v>10</v>
      </c>
      <c r="Q1543" s="83">
        <v>2025</v>
      </c>
      <c r="R1543" s="39" t="str">
        <f t="shared" si="200"/>
        <v>Sim</v>
      </c>
      <c r="S1543" s="84">
        <f t="shared" si="201"/>
        <v>1.672768</v>
      </c>
      <c r="T1543" s="85">
        <f t="shared" si="202"/>
        <v>1</v>
      </c>
      <c r="U1543" s="86"/>
    </row>
    <row r="1544" spans="1:21" s="58" customFormat="1" ht="39" customHeight="1" x14ac:dyDescent="0.35">
      <c r="A1544" s="3" t="s">
        <v>281</v>
      </c>
      <c r="B1544" s="120" t="s">
        <v>83</v>
      </c>
      <c r="C1544" s="20">
        <v>2029258082</v>
      </c>
      <c r="D1544" s="39" t="s">
        <v>305</v>
      </c>
      <c r="E1544" s="22"/>
      <c r="F1544" s="109" t="str">
        <f t="shared" si="198"/>
        <v>P54-PPGM-CAM-2029258082-SS-1639/2024</v>
      </c>
      <c r="G1544" s="188" t="s">
        <v>771</v>
      </c>
      <c r="H1544" s="111" t="s">
        <v>772</v>
      </c>
      <c r="I1544" s="23">
        <v>133.4</v>
      </c>
      <c r="J1544" s="112">
        <f t="shared" si="199"/>
        <v>0.13340000000000002</v>
      </c>
      <c r="K1544" s="113">
        <v>1</v>
      </c>
      <c r="L1544" s="82" t="s">
        <v>831</v>
      </c>
      <c r="M1544" s="14">
        <v>45738</v>
      </c>
      <c r="N1544" s="83">
        <v>12</v>
      </c>
      <c r="O1544" s="14"/>
      <c r="P1544" s="114" t="str">
        <f t="shared" si="197"/>
        <v/>
      </c>
      <c r="Q1544" s="114">
        <v>2025</v>
      </c>
      <c r="R1544" s="115" t="str">
        <f t="shared" si="200"/>
        <v>Não</v>
      </c>
      <c r="S1544" s="116">
        <f t="shared" si="201"/>
        <v>0</v>
      </c>
      <c r="T1544" s="117">
        <f t="shared" si="202"/>
        <v>0</v>
      </c>
      <c r="U1544" s="118"/>
    </row>
    <row r="1545" spans="1:21" s="58" customFormat="1" ht="39" customHeight="1" x14ac:dyDescent="0.35">
      <c r="A1545" s="3" t="s">
        <v>281</v>
      </c>
      <c r="B1545" s="3" t="s">
        <v>83</v>
      </c>
      <c r="C1545" s="20">
        <v>2029277486</v>
      </c>
      <c r="D1545" s="39" t="s">
        <v>309</v>
      </c>
      <c r="E1545" s="22" t="s">
        <v>310</v>
      </c>
      <c r="F1545" s="2" t="str">
        <f t="shared" si="198"/>
        <v>P54-PPGM-CAM-2029277486-SS-1646/2024</v>
      </c>
      <c r="G1545" s="152" t="s">
        <v>771</v>
      </c>
      <c r="H1545" s="80" t="s">
        <v>772</v>
      </c>
      <c r="I1545" s="23">
        <v>760</v>
      </c>
      <c r="J1545" s="81">
        <f t="shared" si="199"/>
        <v>0.76</v>
      </c>
      <c r="K1545" s="82">
        <v>1</v>
      </c>
      <c r="L1545" s="82" t="s">
        <v>831</v>
      </c>
      <c r="M1545" s="14">
        <v>45738</v>
      </c>
      <c r="N1545" s="83">
        <v>12</v>
      </c>
      <c r="O1545" s="14">
        <v>45695</v>
      </c>
      <c r="P1545" s="83">
        <f t="shared" si="197"/>
        <v>6</v>
      </c>
      <c r="Q1545" s="83">
        <v>2025</v>
      </c>
      <c r="R1545" s="39" t="str">
        <f t="shared" si="200"/>
        <v>Sim</v>
      </c>
      <c r="S1545" s="84">
        <f t="shared" si="201"/>
        <v>0.76</v>
      </c>
      <c r="T1545" s="85">
        <f t="shared" si="202"/>
        <v>1</v>
      </c>
      <c r="U1545" s="86"/>
    </row>
    <row r="1546" spans="1:21" s="58" customFormat="1" ht="39" customHeight="1" x14ac:dyDescent="0.35">
      <c r="A1546" s="3" t="s">
        <v>281</v>
      </c>
      <c r="B1546" s="3" t="s">
        <v>569</v>
      </c>
      <c r="C1546" s="20">
        <v>2029277327</v>
      </c>
      <c r="D1546" s="39" t="s">
        <v>314</v>
      </c>
      <c r="E1546" s="22" t="s">
        <v>315</v>
      </c>
      <c r="F1546" s="2" t="str">
        <f t="shared" si="198"/>
        <v>P54-PPGM-PAR-2029277327-SS-1649/2024</v>
      </c>
      <c r="G1546" s="152" t="s">
        <v>771</v>
      </c>
      <c r="H1546" s="80" t="s">
        <v>772</v>
      </c>
      <c r="I1546" s="23">
        <v>1209</v>
      </c>
      <c r="J1546" s="81">
        <f t="shared" si="199"/>
        <v>1.2090000000000001</v>
      </c>
      <c r="K1546" s="82">
        <v>1</v>
      </c>
      <c r="L1546" s="82" t="s">
        <v>831</v>
      </c>
      <c r="M1546" s="14">
        <v>45738</v>
      </c>
      <c r="N1546" s="83">
        <v>12</v>
      </c>
      <c r="O1546" s="14">
        <v>45695</v>
      </c>
      <c r="P1546" s="83">
        <f t="shared" si="197"/>
        <v>6</v>
      </c>
      <c r="Q1546" s="83">
        <v>2025</v>
      </c>
      <c r="R1546" s="39" t="str">
        <f t="shared" si="200"/>
        <v>Sim</v>
      </c>
      <c r="S1546" s="84">
        <f t="shared" si="201"/>
        <v>1.2090000000000001</v>
      </c>
      <c r="T1546" s="85">
        <f t="shared" si="202"/>
        <v>1</v>
      </c>
      <c r="U1546" s="86"/>
    </row>
    <row r="1547" spans="1:21" s="58" customFormat="1" ht="39" customHeight="1" x14ac:dyDescent="0.35">
      <c r="A1547" s="3" t="s">
        <v>281</v>
      </c>
      <c r="B1547" s="3" t="s">
        <v>569</v>
      </c>
      <c r="C1547" s="20">
        <v>2029269549</v>
      </c>
      <c r="D1547" s="39" t="s">
        <v>323</v>
      </c>
      <c r="E1547" s="22"/>
      <c r="F1547" s="2" t="str">
        <f t="shared" si="198"/>
        <v>P54-PPGM-PAR-2029269549-SS-1848/2024</v>
      </c>
      <c r="G1547" s="152" t="s">
        <v>771</v>
      </c>
      <c r="H1547" s="80" t="s">
        <v>772</v>
      </c>
      <c r="I1547" s="23">
        <v>20592.874000000003</v>
      </c>
      <c r="J1547" s="81">
        <f t="shared" si="199"/>
        <v>20.592874000000002</v>
      </c>
      <c r="K1547" s="82">
        <v>1</v>
      </c>
      <c r="L1547" s="82" t="s">
        <v>831</v>
      </c>
      <c r="M1547" s="14">
        <v>45738</v>
      </c>
      <c r="N1547" s="83">
        <v>12</v>
      </c>
      <c r="O1547" s="14"/>
      <c r="P1547" s="83" t="str">
        <f t="shared" si="197"/>
        <v/>
      </c>
      <c r="Q1547" s="83">
        <v>2025</v>
      </c>
      <c r="R1547" s="39" t="str">
        <f t="shared" si="200"/>
        <v>Não</v>
      </c>
      <c r="S1547" s="84">
        <f t="shared" si="201"/>
        <v>0</v>
      </c>
      <c r="T1547" s="85">
        <f t="shared" si="202"/>
        <v>0</v>
      </c>
      <c r="U1547" s="86"/>
    </row>
    <row r="1548" spans="1:21" s="58" customFormat="1" ht="39" customHeight="1" x14ac:dyDescent="0.35">
      <c r="A1548" s="3" t="s">
        <v>281</v>
      </c>
      <c r="B1548" s="3" t="s">
        <v>569</v>
      </c>
      <c r="C1548" s="20">
        <v>2029269549</v>
      </c>
      <c r="D1548" s="39" t="s">
        <v>326</v>
      </c>
      <c r="E1548" s="22" t="s">
        <v>327</v>
      </c>
      <c r="F1548" s="2" t="str">
        <f t="shared" si="198"/>
        <v>P54-PPGM-PAR-2029269549-SS-1858/2024</v>
      </c>
      <c r="G1548" s="152" t="s">
        <v>771</v>
      </c>
      <c r="H1548" s="80" t="s">
        <v>772</v>
      </c>
      <c r="I1548" s="23">
        <v>245.68</v>
      </c>
      <c r="J1548" s="81">
        <f t="shared" si="199"/>
        <v>0.24568000000000001</v>
      </c>
      <c r="K1548" s="82">
        <v>1</v>
      </c>
      <c r="L1548" s="82" t="s">
        <v>831</v>
      </c>
      <c r="M1548" s="14">
        <v>45738</v>
      </c>
      <c r="N1548" s="83">
        <v>12</v>
      </c>
      <c r="O1548" s="14">
        <v>45723</v>
      </c>
      <c r="P1548" s="83">
        <f t="shared" si="197"/>
        <v>10</v>
      </c>
      <c r="Q1548" s="83">
        <v>2025</v>
      </c>
      <c r="R1548" s="39" t="str">
        <f t="shared" si="200"/>
        <v>Sim</v>
      </c>
      <c r="S1548" s="84">
        <f t="shared" si="201"/>
        <v>0.24568000000000001</v>
      </c>
      <c r="T1548" s="85">
        <f t="shared" si="202"/>
        <v>1</v>
      </c>
      <c r="U1548" s="86"/>
    </row>
    <row r="1549" spans="1:21" s="58" customFormat="1" ht="39" customHeight="1" x14ac:dyDescent="0.35">
      <c r="A1549" s="3" t="s">
        <v>281</v>
      </c>
      <c r="B1549" s="3" t="s">
        <v>569</v>
      </c>
      <c r="C1549" s="20">
        <v>2029269553</v>
      </c>
      <c r="D1549" s="22" t="s">
        <v>330</v>
      </c>
      <c r="E1549" s="43" t="s">
        <v>331</v>
      </c>
      <c r="F1549" s="2" t="str">
        <f t="shared" si="198"/>
        <v>P54-PPGM-PAR-2029269553-SS-1346/2024</v>
      </c>
      <c r="G1549" s="152" t="s">
        <v>771</v>
      </c>
      <c r="H1549" s="80" t="s">
        <v>772</v>
      </c>
      <c r="I1549" s="23">
        <v>192.173</v>
      </c>
      <c r="J1549" s="81">
        <f t="shared" si="199"/>
        <v>0.19217300000000001</v>
      </c>
      <c r="K1549" s="82">
        <v>1</v>
      </c>
      <c r="L1549" s="82" t="s">
        <v>831</v>
      </c>
      <c r="M1549" s="14">
        <v>45738</v>
      </c>
      <c r="N1549" s="83">
        <v>12</v>
      </c>
      <c r="O1549" s="14">
        <v>45716</v>
      </c>
      <c r="P1549" s="83">
        <f t="shared" si="197"/>
        <v>9</v>
      </c>
      <c r="Q1549" s="83">
        <v>2025</v>
      </c>
      <c r="R1549" s="39" t="str">
        <f t="shared" si="200"/>
        <v>Sim</v>
      </c>
      <c r="S1549" s="84">
        <f t="shared" si="201"/>
        <v>0.19217300000000001</v>
      </c>
      <c r="T1549" s="85">
        <f t="shared" si="202"/>
        <v>1</v>
      </c>
      <c r="U1549" s="86"/>
    </row>
    <row r="1550" spans="1:21" s="58" customFormat="1" ht="39" customHeight="1" x14ac:dyDescent="0.35">
      <c r="A1550" s="3" t="s">
        <v>281</v>
      </c>
      <c r="B1550" s="3" t="s">
        <v>569</v>
      </c>
      <c r="C1550" s="20">
        <v>2029269553</v>
      </c>
      <c r="D1550" s="22" t="s">
        <v>330</v>
      </c>
      <c r="E1550" s="43" t="s">
        <v>334</v>
      </c>
      <c r="F1550" s="2" t="str">
        <f t="shared" si="198"/>
        <v>P54-PPGM-PAR-2029269553-SS-1346/2024</v>
      </c>
      <c r="G1550" s="152" t="s">
        <v>771</v>
      </c>
      <c r="H1550" s="80" t="s">
        <v>772</v>
      </c>
      <c r="I1550" s="23">
        <v>160.29700000000003</v>
      </c>
      <c r="J1550" s="81">
        <f t="shared" si="199"/>
        <v>0.16029700000000002</v>
      </c>
      <c r="K1550" s="82">
        <v>1</v>
      </c>
      <c r="L1550" s="82" t="s">
        <v>831</v>
      </c>
      <c r="M1550" s="14">
        <v>45738</v>
      </c>
      <c r="N1550" s="83">
        <v>12</v>
      </c>
      <c r="O1550" s="14">
        <v>45716</v>
      </c>
      <c r="P1550" s="83">
        <f t="shared" si="197"/>
        <v>9</v>
      </c>
      <c r="Q1550" s="83">
        <v>2025</v>
      </c>
      <c r="R1550" s="39" t="str">
        <f t="shared" si="200"/>
        <v>Sim</v>
      </c>
      <c r="S1550" s="84">
        <f t="shared" si="201"/>
        <v>0.16029700000000002</v>
      </c>
      <c r="T1550" s="85">
        <f t="shared" si="202"/>
        <v>1</v>
      </c>
      <c r="U1550" s="86"/>
    </row>
    <row r="1551" spans="1:21" s="58" customFormat="1" ht="39" customHeight="1" x14ac:dyDescent="0.35">
      <c r="A1551" s="3" t="s">
        <v>281</v>
      </c>
      <c r="B1551" s="3" t="s">
        <v>569</v>
      </c>
      <c r="C1551" s="20">
        <v>2029269551</v>
      </c>
      <c r="D1551" s="39" t="s">
        <v>524</v>
      </c>
      <c r="E1551" s="22"/>
      <c r="F1551" s="2" t="str">
        <f t="shared" si="198"/>
        <v>P54-PPGM-PAR-2029269551-SS-464/2025</v>
      </c>
      <c r="G1551" s="152" t="s">
        <v>771</v>
      </c>
      <c r="H1551" s="80" t="s">
        <v>772</v>
      </c>
      <c r="I1551" s="23">
        <v>40</v>
      </c>
      <c r="J1551" s="81">
        <f t="shared" si="199"/>
        <v>0.04</v>
      </c>
      <c r="K1551" s="82">
        <v>1</v>
      </c>
      <c r="L1551" s="82" t="s">
        <v>831</v>
      </c>
      <c r="M1551" s="14">
        <v>45737</v>
      </c>
      <c r="N1551" s="83">
        <v>12</v>
      </c>
      <c r="O1551" s="15">
        <v>45744</v>
      </c>
      <c r="P1551" s="83">
        <f t="shared" si="197"/>
        <v>13</v>
      </c>
      <c r="Q1551" s="83">
        <v>2025</v>
      </c>
      <c r="R1551" s="39" t="str">
        <f t="shared" si="200"/>
        <v>Sim</v>
      </c>
      <c r="S1551" s="84">
        <f t="shared" si="201"/>
        <v>0.04</v>
      </c>
      <c r="T1551" s="85">
        <f t="shared" si="202"/>
        <v>1</v>
      </c>
      <c r="U1551" s="86"/>
    </row>
    <row r="1552" spans="1:21" s="58" customFormat="1" ht="39" customHeight="1" x14ac:dyDescent="0.35">
      <c r="A1552" s="3" t="s">
        <v>281</v>
      </c>
      <c r="B1552" s="3" t="s">
        <v>569</v>
      </c>
      <c r="C1552" s="20">
        <v>2029267541</v>
      </c>
      <c r="D1552" s="39" t="s">
        <v>530</v>
      </c>
      <c r="E1552" s="22" t="s">
        <v>531</v>
      </c>
      <c r="F1552" s="2" t="str">
        <f t="shared" si="198"/>
        <v>P54-PPGM-PAR-2029267541-SS-470/2025</v>
      </c>
      <c r="G1552" s="152" t="s">
        <v>771</v>
      </c>
      <c r="H1552" s="80" t="s">
        <v>772</v>
      </c>
      <c r="I1552" s="23">
        <v>57.834000000000003</v>
      </c>
      <c r="J1552" s="81">
        <f t="shared" si="199"/>
        <v>5.7834000000000003E-2</v>
      </c>
      <c r="K1552" s="82">
        <v>1</v>
      </c>
      <c r="L1552" s="82" t="s">
        <v>831</v>
      </c>
      <c r="M1552" s="14">
        <v>45737</v>
      </c>
      <c r="N1552" s="83">
        <v>12</v>
      </c>
      <c r="O1552" s="15">
        <v>45713</v>
      </c>
      <c r="P1552" s="83">
        <f t="shared" si="197"/>
        <v>9</v>
      </c>
      <c r="Q1552" s="83">
        <v>2025</v>
      </c>
      <c r="R1552" s="39" t="str">
        <f t="shared" si="200"/>
        <v>Sim</v>
      </c>
      <c r="S1552" s="84">
        <f t="shared" si="201"/>
        <v>5.7834000000000003E-2</v>
      </c>
      <c r="T1552" s="85">
        <f t="shared" si="202"/>
        <v>1</v>
      </c>
      <c r="U1552" s="86"/>
    </row>
    <row r="1553" spans="1:21" s="58" customFormat="1" ht="39" customHeight="1" x14ac:dyDescent="0.35">
      <c r="A1553" s="3" t="s">
        <v>81</v>
      </c>
      <c r="B1553" s="3" t="s">
        <v>83</v>
      </c>
      <c r="C1553" s="20" t="s">
        <v>108</v>
      </c>
      <c r="D1553" s="21" t="s">
        <v>109</v>
      </c>
      <c r="E1553" s="22" t="s">
        <v>793</v>
      </c>
      <c r="F1553" s="2" t="str">
        <f t="shared" si="198"/>
        <v>P31-PPGM-CAM-CONJUNTO-SS-1497/2024</v>
      </c>
      <c r="G1553" s="213" t="s">
        <v>774</v>
      </c>
      <c r="H1553" s="111" t="s">
        <v>775</v>
      </c>
      <c r="I1553" s="23">
        <v>71</v>
      </c>
      <c r="J1553" s="112">
        <f t="shared" si="199"/>
        <v>7.0999999999999994E-2</v>
      </c>
      <c r="K1553" s="113">
        <v>1</v>
      </c>
      <c r="L1553" s="82" t="s">
        <v>831</v>
      </c>
      <c r="M1553" s="15">
        <v>45736</v>
      </c>
      <c r="N1553" s="83">
        <v>12</v>
      </c>
      <c r="O1553" s="15"/>
      <c r="P1553" s="83" t="str">
        <f t="shared" si="197"/>
        <v/>
      </c>
      <c r="Q1553" s="114">
        <v>2025</v>
      </c>
      <c r="R1553" s="39" t="str">
        <f t="shared" si="200"/>
        <v>Não</v>
      </c>
      <c r="S1553" s="116">
        <f t="shared" si="201"/>
        <v>0</v>
      </c>
      <c r="T1553" s="117">
        <f t="shared" si="202"/>
        <v>0</v>
      </c>
      <c r="U1553" s="118"/>
    </row>
    <row r="1554" spans="1:21" s="58" customFormat="1" ht="39" customHeight="1" x14ac:dyDescent="0.35">
      <c r="A1554" s="3" t="s">
        <v>81</v>
      </c>
      <c r="B1554" s="3" t="s">
        <v>83</v>
      </c>
      <c r="C1554" s="20" t="s">
        <v>149</v>
      </c>
      <c r="D1554" s="32" t="s">
        <v>150</v>
      </c>
      <c r="E1554" s="33" t="s">
        <v>151</v>
      </c>
      <c r="F1554" s="2" t="str">
        <f t="shared" si="198"/>
        <v>P31-PPGM-CAM- CONJUNTO-SS-1482/2024</v>
      </c>
      <c r="G1554" s="213" t="s">
        <v>774</v>
      </c>
      <c r="H1554" s="111" t="s">
        <v>775</v>
      </c>
      <c r="I1554" s="34">
        <v>43.43</v>
      </c>
      <c r="J1554" s="112">
        <f t="shared" si="199"/>
        <v>4.3429999999999996E-2</v>
      </c>
      <c r="K1554" s="113">
        <v>1</v>
      </c>
      <c r="L1554" s="82" t="s">
        <v>831</v>
      </c>
      <c r="M1554" s="27">
        <v>45736</v>
      </c>
      <c r="N1554" s="114">
        <v>12</v>
      </c>
      <c r="O1554" s="15">
        <v>45737</v>
      </c>
      <c r="P1554" s="83">
        <f t="shared" si="197"/>
        <v>12</v>
      </c>
      <c r="Q1554" s="114">
        <v>2025</v>
      </c>
      <c r="R1554" s="39" t="str">
        <f t="shared" si="200"/>
        <v>Sim</v>
      </c>
      <c r="S1554" s="116">
        <f t="shared" si="201"/>
        <v>4.3429999999999996E-2</v>
      </c>
      <c r="T1554" s="117">
        <f t="shared" si="202"/>
        <v>1</v>
      </c>
      <c r="U1554" s="118"/>
    </row>
    <row r="1555" spans="1:21" s="58" customFormat="1" ht="39" customHeight="1" x14ac:dyDescent="0.35">
      <c r="A1555" s="3" t="s">
        <v>81</v>
      </c>
      <c r="B1555" s="3" t="s">
        <v>83</v>
      </c>
      <c r="C1555" s="20">
        <v>2028911331</v>
      </c>
      <c r="D1555" s="21" t="s">
        <v>180</v>
      </c>
      <c r="E1555" s="22"/>
      <c r="F1555" s="2" t="str">
        <f t="shared" si="198"/>
        <v>P31-PPGM-CAM-2028911331-SS-1578/2024</v>
      </c>
      <c r="G1555" s="213" t="s">
        <v>774</v>
      </c>
      <c r="H1555" s="111" t="s">
        <v>775</v>
      </c>
      <c r="I1555" s="23">
        <v>5</v>
      </c>
      <c r="J1555" s="112">
        <f t="shared" si="199"/>
        <v>5.0000000000000001E-3</v>
      </c>
      <c r="K1555" s="113">
        <v>1</v>
      </c>
      <c r="L1555" s="113" t="s">
        <v>831</v>
      </c>
      <c r="M1555" s="15">
        <v>45735</v>
      </c>
      <c r="N1555" s="83">
        <v>12</v>
      </c>
      <c r="O1555" s="15"/>
      <c r="P1555" s="83" t="str">
        <f t="shared" si="197"/>
        <v/>
      </c>
      <c r="Q1555" s="114">
        <v>2025</v>
      </c>
      <c r="R1555" s="39" t="str">
        <f t="shared" si="200"/>
        <v>Não</v>
      </c>
      <c r="S1555" s="116">
        <f t="shared" si="201"/>
        <v>0</v>
      </c>
      <c r="T1555" s="117">
        <f t="shared" si="202"/>
        <v>0</v>
      </c>
      <c r="U1555" s="118"/>
    </row>
    <row r="1556" spans="1:21" s="58" customFormat="1" ht="39" customHeight="1" x14ac:dyDescent="0.35">
      <c r="A1556" s="3" t="s">
        <v>81</v>
      </c>
      <c r="B1556" s="3" t="s">
        <v>83</v>
      </c>
      <c r="C1556" s="20">
        <v>2028911331</v>
      </c>
      <c r="D1556" s="21" t="s">
        <v>180</v>
      </c>
      <c r="E1556" s="22"/>
      <c r="F1556" s="2" t="str">
        <f t="shared" si="198"/>
        <v>P31-PPGM-CAM-2028911331-SS-1578/2024</v>
      </c>
      <c r="G1556" s="213" t="s">
        <v>774</v>
      </c>
      <c r="H1556" s="111" t="s">
        <v>775</v>
      </c>
      <c r="I1556" s="23">
        <v>20</v>
      </c>
      <c r="J1556" s="112">
        <f t="shared" si="199"/>
        <v>0.02</v>
      </c>
      <c r="K1556" s="113">
        <v>1</v>
      </c>
      <c r="L1556" s="82" t="s">
        <v>831</v>
      </c>
      <c r="M1556" s="15">
        <v>45735</v>
      </c>
      <c r="N1556" s="83">
        <v>12</v>
      </c>
      <c r="O1556" s="15"/>
      <c r="P1556" s="83" t="str">
        <f t="shared" si="197"/>
        <v/>
      </c>
      <c r="Q1556" s="114">
        <v>2025</v>
      </c>
      <c r="R1556" s="39" t="str">
        <f t="shared" si="200"/>
        <v>Não</v>
      </c>
      <c r="S1556" s="116">
        <f t="shared" si="201"/>
        <v>0</v>
      </c>
      <c r="T1556" s="117">
        <f t="shared" si="202"/>
        <v>0</v>
      </c>
      <c r="U1556" s="118"/>
    </row>
    <row r="1557" spans="1:21" s="58" customFormat="1" ht="39" customHeight="1" x14ac:dyDescent="0.35">
      <c r="A1557" s="3" t="s">
        <v>81</v>
      </c>
      <c r="B1557" s="3" t="s">
        <v>83</v>
      </c>
      <c r="C1557" s="20">
        <v>2029355174</v>
      </c>
      <c r="D1557" s="21" t="s">
        <v>194</v>
      </c>
      <c r="E1557" s="22" t="s">
        <v>195</v>
      </c>
      <c r="F1557" s="2" t="str">
        <f t="shared" si="198"/>
        <v>P31-PPGM-CAM-2029355174-SS-1583/2024</v>
      </c>
      <c r="G1557" s="213" t="s">
        <v>774</v>
      </c>
      <c r="H1557" s="111" t="s">
        <v>775</v>
      </c>
      <c r="I1557" s="23">
        <v>98</v>
      </c>
      <c r="J1557" s="112">
        <f t="shared" si="199"/>
        <v>9.8000000000000004E-2</v>
      </c>
      <c r="K1557" s="113">
        <v>1</v>
      </c>
      <c r="L1557" s="82" t="s">
        <v>831</v>
      </c>
      <c r="M1557" s="15">
        <v>45739</v>
      </c>
      <c r="N1557" s="83">
        <v>12</v>
      </c>
      <c r="O1557" s="15">
        <v>45736</v>
      </c>
      <c r="P1557" s="83">
        <f t="shared" si="197"/>
        <v>12</v>
      </c>
      <c r="Q1557" s="114">
        <v>2025</v>
      </c>
      <c r="R1557" s="39" t="str">
        <f t="shared" si="200"/>
        <v>Sim</v>
      </c>
      <c r="S1557" s="116">
        <f t="shared" si="201"/>
        <v>9.8000000000000004E-2</v>
      </c>
      <c r="T1557" s="117">
        <f t="shared" si="202"/>
        <v>1</v>
      </c>
      <c r="U1557" s="118"/>
    </row>
    <row r="1558" spans="1:21" s="58" customFormat="1" ht="39" customHeight="1" x14ac:dyDescent="0.35">
      <c r="A1558" s="3" t="s">
        <v>81</v>
      </c>
      <c r="B1558" s="3" t="s">
        <v>83</v>
      </c>
      <c r="C1558" s="20">
        <v>2029355174</v>
      </c>
      <c r="D1558" s="21" t="s">
        <v>194</v>
      </c>
      <c r="E1558" s="22" t="s">
        <v>198</v>
      </c>
      <c r="F1558" s="2" t="str">
        <f t="shared" si="198"/>
        <v>P31-PPGM-CAM-2029355174-SS-1583/2024</v>
      </c>
      <c r="G1558" s="213" t="s">
        <v>774</v>
      </c>
      <c r="H1558" s="111" t="s">
        <v>775</v>
      </c>
      <c r="I1558" s="23">
        <v>2</v>
      </c>
      <c r="J1558" s="112">
        <f t="shared" si="199"/>
        <v>2E-3</v>
      </c>
      <c r="K1558" s="113">
        <v>1</v>
      </c>
      <c r="L1558" s="113" t="s">
        <v>831</v>
      </c>
      <c r="M1558" s="15">
        <v>45739</v>
      </c>
      <c r="N1558" s="114">
        <v>12</v>
      </c>
      <c r="O1558" s="15">
        <v>45736</v>
      </c>
      <c r="P1558" s="83">
        <f t="shared" si="197"/>
        <v>12</v>
      </c>
      <c r="Q1558" s="114">
        <v>2025</v>
      </c>
      <c r="R1558" s="39" t="str">
        <f t="shared" si="200"/>
        <v>Sim</v>
      </c>
      <c r="S1558" s="116">
        <f t="shared" si="201"/>
        <v>2E-3</v>
      </c>
      <c r="T1558" s="117">
        <f t="shared" si="202"/>
        <v>1</v>
      </c>
      <c r="U1558" s="118"/>
    </row>
    <row r="1559" spans="1:21" s="58" customFormat="1" ht="39" customHeight="1" x14ac:dyDescent="0.35">
      <c r="A1559" s="3" t="s">
        <v>81</v>
      </c>
      <c r="B1559" s="3" t="s">
        <v>83</v>
      </c>
      <c r="C1559" s="20">
        <v>2028941216</v>
      </c>
      <c r="D1559" s="21" t="s">
        <v>199</v>
      </c>
      <c r="E1559" s="22" t="s">
        <v>202</v>
      </c>
      <c r="F1559" s="2" t="str">
        <f t="shared" si="198"/>
        <v>P31-PPGM-CAM-2028941216-SS-1582/2024</v>
      </c>
      <c r="G1559" s="213" t="s">
        <v>774</v>
      </c>
      <c r="H1559" s="111" t="s">
        <v>775</v>
      </c>
      <c r="I1559" s="23">
        <v>50</v>
      </c>
      <c r="J1559" s="112">
        <f t="shared" si="199"/>
        <v>0.05</v>
      </c>
      <c r="K1559" s="113">
        <v>1</v>
      </c>
      <c r="L1559" s="82" t="s">
        <v>831</v>
      </c>
      <c r="M1559" s="15">
        <v>45739</v>
      </c>
      <c r="N1559" s="83">
        <v>12</v>
      </c>
      <c r="O1559" s="15">
        <v>45737</v>
      </c>
      <c r="P1559" s="83">
        <f t="shared" si="197"/>
        <v>12</v>
      </c>
      <c r="Q1559" s="114">
        <v>2025</v>
      </c>
      <c r="R1559" s="39" t="str">
        <f t="shared" si="200"/>
        <v>Sim</v>
      </c>
      <c r="S1559" s="116">
        <f t="shared" si="201"/>
        <v>0.05</v>
      </c>
      <c r="T1559" s="117">
        <f t="shared" si="202"/>
        <v>1</v>
      </c>
      <c r="U1559" s="118"/>
    </row>
    <row r="1560" spans="1:21" s="58" customFormat="1" ht="39" customHeight="1" x14ac:dyDescent="0.35">
      <c r="A1560" s="3" t="s">
        <v>81</v>
      </c>
      <c r="B1560" s="3" t="s">
        <v>83</v>
      </c>
      <c r="C1560" s="20">
        <v>2029317515</v>
      </c>
      <c r="D1560" s="21" t="s">
        <v>263</v>
      </c>
      <c r="E1560" s="22" t="s">
        <v>264</v>
      </c>
      <c r="F1560" s="2" t="str">
        <f t="shared" si="198"/>
        <v>P31-PPGM-CAM-2029317515-SS-1387/2024</v>
      </c>
      <c r="G1560" s="213" t="s">
        <v>774</v>
      </c>
      <c r="H1560" s="111" t="s">
        <v>775</v>
      </c>
      <c r="I1560" s="23">
        <v>1130</v>
      </c>
      <c r="J1560" s="112">
        <f t="shared" si="199"/>
        <v>1.1299999999999999</v>
      </c>
      <c r="K1560" s="113">
        <v>1</v>
      </c>
      <c r="L1560" s="82" t="s">
        <v>831</v>
      </c>
      <c r="M1560" s="27">
        <v>45733</v>
      </c>
      <c r="N1560" s="83">
        <v>12</v>
      </c>
      <c r="O1560" s="15"/>
      <c r="P1560" s="83" t="str">
        <f t="shared" si="197"/>
        <v/>
      </c>
      <c r="Q1560" s="114">
        <v>2025</v>
      </c>
      <c r="R1560" s="39" t="str">
        <f t="shared" si="200"/>
        <v>Não</v>
      </c>
      <c r="S1560" s="116">
        <f t="shared" si="201"/>
        <v>0</v>
      </c>
      <c r="T1560" s="117">
        <f t="shared" si="202"/>
        <v>0</v>
      </c>
      <c r="U1560" s="118"/>
    </row>
    <row r="1561" spans="1:21" s="58" customFormat="1" ht="39" customHeight="1" x14ac:dyDescent="0.35">
      <c r="A1561" s="3" t="s">
        <v>81</v>
      </c>
      <c r="B1561" s="3" t="s">
        <v>83</v>
      </c>
      <c r="C1561" s="20">
        <v>2029317515</v>
      </c>
      <c r="D1561" s="21" t="s">
        <v>263</v>
      </c>
      <c r="E1561" s="22" t="s">
        <v>267</v>
      </c>
      <c r="F1561" s="2" t="str">
        <f t="shared" si="198"/>
        <v>P31-PPGM-CAM-2029317515-SS-1387/2024</v>
      </c>
      <c r="G1561" s="213" t="s">
        <v>774</v>
      </c>
      <c r="H1561" s="111" t="s">
        <v>775</v>
      </c>
      <c r="I1561" s="23">
        <v>1130</v>
      </c>
      <c r="J1561" s="112">
        <f t="shared" si="199"/>
        <v>1.1299999999999999</v>
      </c>
      <c r="K1561" s="113">
        <v>1</v>
      </c>
      <c r="L1561" s="82" t="s">
        <v>831</v>
      </c>
      <c r="M1561" s="27">
        <v>45733</v>
      </c>
      <c r="N1561" s="83">
        <v>12</v>
      </c>
      <c r="O1561" s="15"/>
      <c r="P1561" s="83" t="str">
        <f t="shared" si="197"/>
        <v/>
      </c>
      <c r="Q1561" s="114">
        <v>2025</v>
      </c>
      <c r="R1561" s="39" t="str">
        <f t="shared" si="200"/>
        <v>Não</v>
      </c>
      <c r="S1561" s="116">
        <f t="shared" si="201"/>
        <v>0</v>
      </c>
      <c r="T1561" s="117">
        <f t="shared" si="202"/>
        <v>0</v>
      </c>
      <c r="U1561" s="118"/>
    </row>
    <row r="1562" spans="1:21" s="58" customFormat="1" ht="39" customHeight="1" x14ac:dyDescent="0.35">
      <c r="A1562" s="3" t="s">
        <v>281</v>
      </c>
      <c r="B1562" s="3" t="s">
        <v>83</v>
      </c>
      <c r="C1562" s="20">
        <v>2029269553</v>
      </c>
      <c r="D1562" s="22" t="s">
        <v>330</v>
      </c>
      <c r="E1562" s="43" t="s">
        <v>331</v>
      </c>
      <c r="F1562" s="2" t="str">
        <f t="shared" si="198"/>
        <v>P54-PPGM-CAM-2029269553-SS-1346/2024</v>
      </c>
      <c r="G1562" s="213" t="s">
        <v>774</v>
      </c>
      <c r="H1562" s="111" t="s">
        <v>775</v>
      </c>
      <c r="I1562" s="23">
        <v>192.173</v>
      </c>
      <c r="J1562" s="112">
        <f t="shared" si="199"/>
        <v>0.19217300000000001</v>
      </c>
      <c r="K1562" s="113">
        <v>1</v>
      </c>
      <c r="L1562" s="82" t="s">
        <v>831</v>
      </c>
      <c r="M1562" s="24">
        <v>45736</v>
      </c>
      <c r="N1562" s="83">
        <v>12</v>
      </c>
      <c r="O1562" s="35">
        <v>45729</v>
      </c>
      <c r="P1562" s="83">
        <f t="shared" ref="P1562:P1625" si="203">IF(O1562="","",WEEKNUM(O1562,21))</f>
        <v>11</v>
      </c>
      <c r="Q1562" s="114">
        <v>2025</v>
      </c>
      <c r="R1562" s="39" t="str">
        <f t="shared" si="200"/>
        <v>Sim</v>
      </c>
      <c r="S1562" s="116">
        <f t="shared" si="201"/>
        <v>0.19217300000000001</v>
      </c>
      <c r="T1562" s="117">
        <f t="shared" si="202"/>
        <v>1</v>
      </c>
      <c r="U1562" s="118"/>
    </row>
    <row r="1563" spans="1:21" s="58" customFormat="1" ht="39" customHeight="1" x14ac:dyDescent="0.35">
      <c r="A1563" s="3" t="s">
        <v>281</v>
      </c>
      <c r="B1563" s="3" t="s">
        <v>83</v>
      </c>
      <c r="C1563" s="20">
        <v>2029269553</v>
      </c>
      <c r="D1563" s="22" t="s">
        <v>330</v>
      </c>
      <c r="E1563" s="43" t="s">
        <v>334</v>
      </c>
      <c r="F1563" s="2" t="str">
        <f t="shared" si="198"/>
        <v>P54-PPGM-CAM-2029269553-SS-1346/2024</v>
      </c>
      <c r="G1563" s="213" t="s">
        <v>774</v>
      </c>
      <c r="H1563" s="111" t="s">
        <v>775</v>
      </c>
      <c r="I1563" s="23">
        <v>160.29700000000003</v>
      </c>
      <c r="J1563" s="112">
        <f t="shared" si="199"/>
        <v>0.16029700000000002</v>
      </c>
      <c r="K1563" s="113">
        <v>1</v>
      </c>
      <c r="L1563" s="82" t="s">
        <v>831</v>
      </c>
      <c r="M1563" s="24">
        <v>45736</v>
      </c>
      <c r="N1563" s="83">
        <v>12</v>
      </c>
      <c r="O1563" s="35">
        <v>45729</v>
      </c>
      <c r="P1563" s="83">
        <f t="shared" si="203"/>
        <v>11</v>
      </c>
      <c r="Q1563" s="114">
        <v>2025</v>
      </c>
      <c r="R1563" s="39" t="str">
        <f t="shared" si="200"/>
        <v>Sim</v>
      </c>
      <c r="S1563" s="116">
        <f t="shared" si="201"/>
        <v>0.16029700000000002</v>
      </c>
      <c r="T1563" s="117">
        <f t="shared" si="202"/>
        <v>1</v>
      </c>
      <c r="U1563" s="118"/>
    </row>
    <row r="1564" spans="1:21" s="58" customFormat="1" ht="39" customHeight="1" x14ac:dyDescent="0.35">
      <c r="A1564" s="3" t="s">
        <v>81</v>
      </c>
      <c r="B1564" s="173" t="s">
        <v>83</v>
      </c>
      <c r="C1564" s="20">
        <v>2029084645</v>
      </c>
      <c r="D1564" s="22" t="s">
        <v>145</v>
      </c>
      <c r="E1564" s="22" t="s">
        <v>146</v>
      </c>
      <c r="F1564" s="87" t="str">
        <f t="shared" si="198"/>
        <v>P31-PPGM-CAM-2029084645-SS-1425/2024</v>
      </c>
      <c r="G1564" s="100" t="s">
        <v>777</v>
      </c>
      <c r="H1564" s="101" t="s">
        <v>778</v>
      </c>
      <c r="I1564" s="23">
        <v>52</v>
      </c>
      <c r="J1564" s="90">
        <f t="shared" si="199"/>
        <v>5.1999999999999998E-2</v>
      </c>
      <c r="K1564" s="103">
        <v>0</v>
      </c>
      <c r="L1564" s="82" t="s">
        <v>831</v>
      </c>
      <c r="M1564" s="15">
        <v>45739</v>
      </c>
      <c r="N1564" s="83">
        <v>12</v>
      </c>
      <c r="O1564" s="15">
        <v>45743</v>
      </c>
      <c r="P1564" s="104">
        <f t="shared" si="203"/>
        <v>13</v>
      </c>
      <c r="Q1564" s="104">
        <v>2025</v>
      </c>
      <c r="R1564" s="105" t="str">
        <f t="shared" si="200"/>
        <v>Sim</v>
      </c>
      <c r="S1564" s="94">
        <f t="shared" si="201"/>
        <v>5.1999999999999998E-2</v>
      </c>
      <c r="T1564" s="95">
        <f t="shared" si="202"/>
        <v>0</v>
      </c>
      <c r="U1564" s="96"/>
    </row>
    <row r="1565" spans="1:21" s="58" customFormat="1" ht="39" customHeight="1" x14ac:dyDescent="0.35">
      <c r="A1565" s="3" t="s">
        <v>81</v>
      </c>
      <c r="B1565" s="3" t="s">
        <v>83</v>
      </c>
      <c r="C1565" s="20">
        <v>2029317515</v>
      </c>
      <c r="D1565" s="21" t="s">
        <v>263</v>
      </c>
      <c r="E1565" s="22" t="s">
        <v>264</v>
      </c>
      <c r="F1565" s="2" t="str">
        <f t="shared" si="198"/>
        <v>P31-PPGM-CAM-2029317515-SS-1387/2024</v>
      </c>
      <c r="G1565" s="98" t="s">
        <v>777</v>
      </c>
      <c r="H1565" s="80" t="s">
        <v>778</v>
      </c>
      <c r="I1565" s="23">
        <v>1130</v>
      </c>
      <c r="J1565" s="81">
        <f t="shared" si="199"/>
        <v>1.1299999999999999</v>
      </c>
      <c r="K1565" s="82">
        <v>0</v>
      </c>
      <c r="L1565" s="82" t="s">
        <v>831</v>
      </c>
      <c r="M1565" s="15">
        <v>45737</v>
      </c>
      <c r="N1565" s="83">
        <v>12</v>
      </c>
      <c r="O1565" s="15"/>
      <c r="P1565" s="83" t="str">
        <f t="shared" si="203"/>
        <v/>
      </c>
      <c r="Q1565" s="83">
        <v>2025</v>
      </c>
      <c r="R1565" s="39" t="str">
        <f t="shared" si="200"/>
        <v>Não</v>
      </c>
      <c r="S1565" s="84">
        <f t="shared" si="201"/>
        <v>0</v>
      </c>
      <c r="T1565" s="85">
        <f t="shared" si="202"/>
        <v>0</v>
      </c>
      <c r="U1565" s="86"/>
    </row>
    <row r="1566" spans="1:21" s="58" customFormat="1" ht="39" customHeight="1" x14ac:dyDescent="0.35">
      <c r="A1566" s="3" t="s">
        <v>81</v>
      </c>
      <c r="B1566" s="173" t="s">
        <v>83</v>
      </c>
      <c r="C1566" s="20">
        <v>2029317515</v>
      </c>
      <c r="D1566" s="21" t="s">
        <v>263</v>
      </c>
      <c r="E1566" s="22" t="s">
        <v>267</v>
      </c>
      <c r="F1566" s="87" t="str">
        <f t="shared" si="198"/>
        <v>P31-PPGM-CAM-2029317515-SS-1387/2024</v>
      </c>
      <c r="G1566" s="100" t="s">
        <v>777</v>
      </c>
      <c r="H1566" s="101" t="s">
        <v>778</v>
      </c>
      <c r="I1566" s="23">
        <v>1130</v>
      </c>
      <c r="J1566" s="90">
        <f t="shared" si="199"/>
        <v>1.1299999999999999</v>
      </c>
      <c r="K1566" s="103">
        <v>0</v>
      </c>
      <c r="L1566" s="82" t="s">
        <v>831</v>
      </c>
      <c r="M1566" s="15">
        <v>45737</v>
      </c>
      <c r="N1566" s="83">
        <v>12</v>
      </c>
      <c r="O1566" s="210"/>
      <c r="P1566" s="104" t="str">
        <f t="shared" si="203"/>
        <v/>
      </c>
      <c r="Q1566" s="104">
        <v>2025</v>
      </c>
      <c r="R1566" s="105" t="str">
        <f t="shared" si="200"/>
        <v>Não</v>
      </c>
      <c r="S1566" s="94">
        <f t="shared" si="201"/>
        <v>0</v>
      </c>
      <c r="T1566" s="95">
        <f t="shared" si="202"/>
        <v>0</v>
      </c>
      <c r="U1566" s="96"/>
    </row>
    <row r="1567" spans="1:21" s="58" customFormat="1" ht="39" customHeight="1" x14ac:dyDescent="0.35">
      <c r="A1567" s="3" t="s">
        <v>281</v>
      </c>
      <c r="B1567" s="3" t="s">
        <v>83</v>
      </c>
      <c r="C1567" s="20">
        <v>2029269549</v>
      </c>
      <c r="D1567" s="39" t="s">
        <v>299</v>
      </c>
      <c r="E1567" s="22" t="s">
        <v>300</v>
      </c>
      <c r="F1567" s="2" t="str">
        <f t="shared" si="198"/>
        <v>P54-PPGM-CAM-2029269549-SS-1851/2024</v>
      </c>
      <c r="G1567" s="98" t="s">
        <v>777</v>
      </c>
      <c r="H1567" s="80" t="s">
        <v>778</v>
      </c>
      <c r="I1567" s="23">
        <v>911.16000000000008</v>
      </c>
      <c r="J1567" s="81">
        <f t="shared" si="199"/>
        <v>0.91116000000000008</v>
      </c>
      <c r="K1567" s="82">
        <v>0</v>
      </c>
      <c r="L1567" s="82" t="s">
        <v>831</v>
      </c>
      <c r="M1567" s="15">
        <v>45733</v>
      </c>
      <c r="N1567" s="83">
        <v>12</v>
      </c>
      <c r="O1567" s="15"/>
      <c r="P1567" s="83" t="str">
        <f t="shared" si="203"/>
        <v/>
      </c>
      <c r="Q1567" s="83">
        <v>2025</v>
      </c>
      <c r="R1567" s="39" t="str">
        <f t="shared" si="200"/>
        <v>Não</v>
      </c>
      <c r="S1567" s="84">
        <f t="shared" si="201"/>
        <v>0</v>
      </c>
      <c r="T1567" s="85">
        <f t="shared" si="202"/>
        <v>0</v>
      </c>
      <c r="U1567" s="86"/>
    </row>
    <row r="1568" spans="1:21" s="58" customFormat="1" ht="39" customHeight="1" x14ac:dyDescent="0.35">
      <c r="A1568" s="3" t="s">
        <v>281</v>
      </c>
      <c r="B1568" s="173" t="s">
        <v>83</v>
      </c>
      <c r="C1568" s="20">
        <v>2029258082</v>
      </c>
      <c r="D1568" s="39" t="s">
        <v>305</v>
      </c>
      <c r="E1568" s="22"/>
      <c r="F1568" s="87" t="str">
        <f t="shared" si="198"/>
        <v>P54-PPGM-CAM-2029258082-SS-1639/2024</v>
      </c>
      <c r="G1568" s="100" t="s">
        <v>777</v>
      </c>
      <c r="H1568" s="101" t="s">
        <v>778</v>
      </c>
      <c r="I1568" s="23">
        <v>133.4</v>
      </c>
      <c r="J1568" s="90">
        <f t="shared" si="199"/>
        <v>0.13340000000000002</v>
      </c>
      <c r="K1568" s="103">
        <v>0</v>
      </c>
      <c r="L1568" s="82" t="s">
        <v>831</v>
      </c>
      <c r="M1568" s="15">
        <v>45733</v>
      </c>
      <c r="N1568" s="83">
        <v>12</v>
      </c>
      <c r="O1568" s="210"/>
      <c r="P1568" s="104" t="str">
        <f t="shared" si="203"/>
        <v/>
      </c>
      <c r="Q1568" s="104">
        <v>2025</v>
      </c>
      <c r="R1568" s="105" t="str">
        <f t="shared" si="200"/>
        <v>Não</v>
      </c>
      <c r="S1568" s="94">
        <f t="shared" si="201"/>
        <v>0</v>
      </c>
      <c r="T1568" s="95">
        <f t="shared" si="202"/>
        <v>0</v>
      </c>
      <c r="U1568" s="96"/>
    </row>
    <row r="1569" spans="1:21" s="58" customFormat="1" ht="39" customHeight="1" x14ac:dyDescent="0.35">
      <c r="A1569" s="3" t="s">
        <v>281</v>
      </c>
      <c r="B1569" s="3" t="s">
        <v>83</v>
      </c>
      <c r="C1569" s="20">
        <v>2029269550</v>
      </c>
      <c r="D1569" s="39" t="s">
        <v>317</v>
      </c>
      <c r="E1569" s="22" t="s">
        <v>318</v>
      </c>
      <c r="F1569" s="2" t="str">
        <f t="shared" si="198"/>
        <v>P54-PPGM-CAM-2029269550-SS-1749/2024</v>
      </c>
      <c r="G1569" s="98" t="s">
        <v>777</v>
      </c>
      <c r="H1569" s="80" t="s">
        <v>778</v>
      </c>
      <c r="I1569" s="23">
        <v>507.16</v>
      </c>
      <c r="J1569" s="81">
        <f t="shared" si="199"/>
        <v>0.50716000000000006</v>
      </c>
      <c r="K1569" s="82">
        <v>0</v>
      </c>
      <c r="L1569" s="82" t="s">
        <v>831</v>
      </c>
      <c r="M1569" s="15">
        <v>45738</v>
      </c>
      <c r="N1569" s="83">
        <v>12</v>
      </c>
      <c r="O1569" s="15">
        <v>45737</v>
      </c>
      <c r="P1569" s="83">
        <f t="shared" si="203"/>
        <v>12</v>
      </c>
      <c r="Q1569" s="83">
        <v>2025</v>
      </c>
      <c r="R1569" s="39" t="str">
        <f t="shared" si="200"/>
        <v>Sim</v>
      </c>
      <c r="S1569" s="84">
        <f t="shared" si="201"/>
        <v>0.50716000000000006</v>
      </c>
      <c r="T1569" s="85">
        <f t="shared" si="202"/>
        <v>0</v>
      </c>
      <c r="U1569" s="86"/>
    </row>
    <row r="1570" spans="1:21" s="58" customFormat="1" ht="39" customHeight="1" x14ac:dyDescent="0.35">
      <c r="A1570" s="3" t="s">
        <v>281</v>
      </c>
      <c r="B1570" s="173" t="s">
        <v>83</v>
      </c>
      <c r="C1570" s="20">
        <v>2029258079</v>
      </c>
      <c r="D1570" s="21" t="s">
        <v>451</v>
      </c>
      <c r="E1570" s="15" t="s">
        <v>452</v>
      </c>
      <c r="F1570" s="87" t="str">
        <f t="shared" si="198"/>
        <v>P54-PPGM-CAM-2029258079-SS-1621/2024</v>
      </c>
      <c r="G1570" s="100" t="s">
        <v>777</v>
      </c>
      <c r="H1570" s="101" t="s">
        <v>778</v>
      </c>
      <c r="I1570" s="23">
        <v>929.1</v>
      </c>
      <c r="J1570" s="90">
        <f t="shared" si="199"/>
        <v>0.92910000000000004</v>
      </c>
      <c r="K1570" s="103">
        <v>0</v>
      </c>
      <c r="L1570" s="82" t="s">
        <v>831</v>
      </c>
      <c r="M1570" s="15">
        <v>45734</v>
      </c>
      <c r="N1570" s="83">
        <v>12</v>
      </c>
      <c r="O1570" s="210">
        <v>45736</v>
      </c>
      <c r="P1570" s="104">
        <f t="shared" si="203"/>
        <v>12</v>
      </c>
      <c r="Q1570" s="104">
        <v>2025</v>
      </c>
      <c r="R1570" s="105" t="str">
        <f t="shared" si="200"/>
        <v>Sim</v>
      </c>
      <c r="S1570" s="94">
        <f t="shared" si="201"/>
        <v>0.92910000000000004</v>
      </c>
      <c r="T1570" s="95">
        <f t="shared" si="202"/>
        <v>0</v>
      </c>
      <c r="U1570" s="96"/>
    </row>
    <row r="1571" spans="1:21" s="58" customFormat="1" ht="39" customHeight="1" x14ac:dyDescent="0.35">
      <c r="A1571" s="3" t="s">
        <v>281</v>
      </c>
      <c r="B1571" s="3" t="s">
        <v>83</v>
      </c>
      <c r="C1571" s="20">
        <v>2029267541</v>
      </c>
      <c r="D1571" s="39" t="s">
        <v>530</v>
      </c>
      <c r="E1571" s="22" t="s">
        <v>531</v>
      </c>
      <c r="F1571" s="2" t="str">
        <f t="shared" si="198"/>
        <v>P54-PPGM-CAM-2029267541-SS-470/2025</v>
      </c>
      <c r="G1571" s="98" t="s">
        <v>777</v>
      </c>
      <c r="H1571" s="80" t="s">
        <v>778</v>
      </c>
      <c r="I1571" s="23">
        <v>57.834000000000003</v>
      </c>
      <c r="J1571" s="81">
        <f t="shared" si="199"/>
        <v>5.7834000000000003E-2</v>
      </c>
      <c r="K1571" s="82">
        <v>0</v>
      </c>
      <c r="L1571" s="82" t="s">
        <v>831</v>
      </c>
      <c r="M1571" s="15">
        <v>45734</v>
      </c>
      <c r="N1571" s="83">
        <v>12</v>
      </c>
      <c r="O1571" s="15"/>
      <c r="P1571" s="83" t="str">
        <f t="shared" si="203"/>
        <v/>
      </c>
      <c r="Q1571" s="83">
        <v>2025</v>
      </c>
      <c r="R1571" s="39" t="str">
        <f t="shared" si="200"/>
        <v>Não</v>
      </c>
      <c r="S1571" s="84">
        <f t="shared" si="201"/>
        <v>0</v>
      </c>
      <c r="T1571" s="85">
        <f t="shared" si="202"/>
        <v>0</v>
      </c>
      <c r="U1571" s="86"/>
    </row>
    <row r="1572" spans="1:21" s="58" customFormat="1" ht="39" customHeight="1" thickBot="1" x14ac:dyDescent="0.4">
      <c r="A1572" s="3" t="s">
        <v>557</v>
      </c>
      <c r="B1572" s="3" t="s">
        <v>83</v>
      </c>
      <c r="C1572" s="20">
        <v>2029625222</v>
      </c>
      <c r="D1572" s="49" t="s">
        <v>682</v>
      </c>
      <c r="E1572" s="22" t="s">
        <v>587</v>
      </c>
      <c r="F1572" s="2" t="str">
        <f t="shared" si="198"/>
        <v>P62-PPGM-CAM-2029625222-SS-818/2024</v>
      </c>
      <c r="G1572" s="98" t="s">
        <v>777</v>
      </c>
      <c r="H1572" s="80" t="s">
        <v>778</v>
      </c>
      <c r="I1572" s="23">
        <v>527.89</v>
      </c>
      <c r="J1572" s="81">
        <f t="shared" si="199"/>
        <v>0.52788999999999997</v>
      </c>
      <c r="K1572" s="82">
        <v>0</v>
      </c>
      <c r="L1572" s="82" t="s">
        <v>831</v>
      </c>
      <c r="M1572" s="15">
        <v>45739</v>
      </c>
      <c r="N1572" s="83">
        <v>12</v>
      </c>
      <c r="O1572" s="15"/>
      <c r="P1572" s="83" t="str">
        <f t="shared" si="203"/>
        <v/>
      </c>
      <c r="Q1572" s="83">
        <v>2025</v>
      </c>
      <c r="R1572" s="39" t="str">
        <f t="shared" si="200"/>
        <v>Não</v>
      </c>
      <c r="S1572" s="84">
        <f t="shared" si="201"/>
        <v>0</v>
      </c>
      <c r="T1572" s="85">
        <f t="shared" si="202"/>
        <v>0</v>
      </c>
      <c r="U1572" s="86"/>
    </row>
    <row r="1573" spans="1:21" s="58" customFormat="1" ht="39" customHeight="1" x14ac:dyDescent="0.35">
      <c r="A1573" s="59" t="s">
        <v>81</v>
      </c>
      <c r="B1573" s="60" t="s">
        <v>83</v>
      </c>
      <c r="C1573" s="61">
        <v>2028911331</v>
      </c>
      <c r="D1573" s="62" t="s">
        <v>180</v>
      </c>
      <c r="E1573" s="208"/>
      <c r="F1573" s="196" t="str">
        <f t="shared" si="198"/>
        <v>P31-PPGM-CAM-2028911331-SS-1578/2024</v>
      </c>
      <c r="G1573" s="197" t="s">
        <v>771</v>
      </c>
      <c r="H1573" s="198" t="s">
        <v>772</v>
      </c>
      <c r="I1573" s="67">
        <v>5</v>
      </c>
      <c r="J1573" s="199">
        <f t="shared" si="199"/>
        <v>5.0000000000000001E-3</v>
      </c>
      <c r="K1573" s="200">
        <v>1</v>
      </c>
      <c r="L1573" s="200" t="s">
        <v>832</v>
      </c>
      <c r="M1573" s="209">
        <v>45729</v>
      </c>
      <c r="N1573" s="73">
        <v>11</v>
      </c>
      <c r="O1573" s="209"/>
      <c r="P1573" s="73" t="str">
        <f t="shared" si="203"/>
        <v/>
      </c>
      <c r="Q1573" s="73">
        <v>2025</v>
      </c>
      <c r="R1573" s="202" t="str">
        <f t="shared" si="200"/>
        <v>Não</v>
      </c>
      <c r="S1573" s="203">
        <f t="shared" si="201"/>
        <v>0</v>
      </c>
      <c r="T1573" s="204">
        <f t="shared" si="202"/>
        <v>0</v>
      </c>
      <c r="U1573" s="205"/>
    </row>
    <row r="1574" spans="1:21" s="58" customFormat="1" ht="39" customHeight="1" x14ac:dyDescent="0.35">
      <c r="A1574" s="78" t="s">
        <v>81</v>
      </c>
      <c r="B1574" s="3" t="s">
        <v>83</v>
      </c>
      <c r="C1574" s="20">
        <v>2028911331</v>
      </c>
      <c r="D1574" s="21" t="s">
        <v>180</v>
      </c>
      <c r="E1574" s="22"/>
      <c r="F1574" s="2" t="str">
        <f t="shared" si="198"/>
        <v>P31-PPGM-CAM-2028911331-SS-1578/2024</v>
      </c>
      <c r="G1574" s="152" t="s">
        <v>771</v>
      </c>
      <c r="H1574" s="80" t="s">
        <v>772</v>
      </c>
      <c r="I1574" s="23">
        <v>20</v>
      </c>
      <c r="J1574" s="81">
        <f t="shared" si="199"/>
        <v>0.02</v>
      </c>
      <c r="K1574" s="82">
        <v>1</v>
      </c>
      <c r="L1574" s="113" t="s">
        <v>832</v>
      </c>
      <c r="M1574" s="14">
        <v>45729</v>
      </c>
      <c r="N1574" s="83">
        <v>11</v>
      </c>
      <c r="O1574" s="14"/>
      <c r="P1574" s="83" t="str">
        <f t="shared" si="203"/>
        <v/>
      </c>
      <c r="Q1574" s="83">
        <v>2025</v>
      </c>
      <c r="R1574" s="39" t="str">
        <f t="shared" si="200"/>
        <v>Não</v>
      </c>
      <c r="S1574" s="84">
        <f t="shared" si="201"/>
        <v>0</v>
      </c>
      <c r="T1574" s="85">
        <f t="shared" si="202"/>
        <v>0</v>
      </c>
      <c r="U1574" s="86"/>
    </row>
    <row r="1575" spans="1:21" s="58" customFormat="1" ht="39" customHeight="1" x14ac:dyDescent="0.35">
      <c r="A1575" s="78" t="s">
        <v>281</v>
      </c>
      <c r="B1575" s="3" t="s">
        <v>569</v>
      </c>
      <c r="C1575" s="20">
        <v>2029782818</v>
      </c>
      <c r="D1575" s="39" t="s">
        <v>822</v>
      </c>
      <c r="E1575" s="22"/>
      <c r="F1575" s="2" t="str">
        <f t="shared" si="198"/>
        <v>P54-PPGM-PAR-2029782818-SS-0407/2025</v>
      </c>
      <c r="G1575" s="152" t="s">
        <v>771</v>
      </c>
      <c r="H1575" s="80" t="s">
        <v>772</v>
      </c>
      <c r="I1575" s="23">
        <v>315.89999999999998</v>
      </c>
      <c r="J1575" s="81">
        <f t="shared" si="199"/>
        <v>0.31589999999999996</v>
      </c>
      <c r="K1575" s="82">
        <v>1</v>
      </c>
      <c r="L1575" s="113" t="s">
        <v>832</v>
      </c>
      <c r="M1575" s="14">
        <v>45730</v>
      </c>
      <c r="N1575" s="83">
        <v>11</v>
      </c>
      <c r="O1575" s="14"/>
      <c r="P1575" s="83" t="str">
        <f t="shared" si="203"/>
        <v/>
      </c>
      <c r="Q1575" s="83">
        <v>2025</v>
      </c>
      <c r="R1575" s="39" t="str">
        <f t="shared" si="200"/>
        <v>Não</v>
      </c>
      <c r="S1575" s="84">
        <f t="shared" si="201"/>
        <v>0</v>
      </c>
      <c r="T1575" s="85">
        <f t="shared" si="202"/>
        <v>0</v>
      </c>
      <c r="U1575" s="86"/>
    </row>
    <row r="1576" spans="1:21" s="58" customFormat="1" ht="39" customHeight="1" x14ac:dyDescent="0.35">
      <c r="A1576" s="78" t="s">
        <v>281</v>
      </c>
      <c r="B1576" s="3" t="s">
        <v>569</v>
      </c>
      <c r="C1576" s="20">
        <v>2029269568</v>
      </c>
      <c r="D1576" s="39" t="s">
        <v>823</v>
      </c>
      <c r="E1576" s="22"/>
      <c r="F1576" s="2" t="str">
        <f t="shared" ref="F1576:F1639" si="204">CONCATENATE(A1576,"-",B1576,"-",C1576,"-",D1576)</f>
        <v>P54-PPGM-PAR-2029269568-SS-0343/2025</v>
      </c>
      <c r="G1576" s="152" t="s">
        <v>771</v>
      </c>
      <c r="H1576" s="80" t="s">
        <v>772</v>
      </c>
      <c r="I1576" s="23">
        <v>6859</v>
      </c>
      <c r="J1576" s="81">
        <f t="shared" si="199"/>
        <v>6.859</v>
      </c>
      <c r="K1576" s="82">
        <v>1</v>
      </c>
      <c r="L1576" s="113" t="s">
        <v>832</v>
      </c>
      <c r="M1576" s="14">
        <v>45730</v>
      </c>
      <c r="N1576" s="83">
        <v>11</v>
      </c>
      <c r="O1576" s="14"/>
      <c r="P1576" s="83" t="str">
        <f t="shared" si="203"/>
        <v/>
      </c>
      <c r="Q1576" s="83">
        <v>2025</v>
      </c>
      <c r="R1576" s="39" t="str">
        <f t="shared" si="200"/>
        <v>Não</v>
      </c>
      <c r="S1576" s="84">
        <f t="shared" si="201"/>
        <v>0</v>
      </c>
      <c r="T1576" s="85">
        <f t="shared" si="202"/>
        <v>0</v>
      </c>
      <c r="U1576" s="86"/>
    </row>
    <row r="1577" spans="1:21" s="58" customFormat="1" ht="39" customHeight="1" x14ac:dyDescent="0.35">
      <c r="A1577" s="78" t="s">
        <v>281</v>
      </c>
      <c r="B1577" s="3" t="s">
        <v>569</v>
      </c>
      <c r="C1577" s="20">
        <v>2029277488</v>
      </c>
      <c r="D1577" s="39" t="s">
        <v>825</v>
      </c>
      <c r="E1577" s="22"/>
      <c r="F1577" s="2" t="str">
        <f t="shared" si="204"/>
        <v>P54-PPGM-PAR-2029277488-SS-0112/2025</v>
      </c>
      <c r="G1577" s="152" t="s">
        <v>771</v>
      </c>
      <c r="H1577" s="80" t="s">
        <v>772</v>
      </c>
      <c r="I1577" s="23">
        <v>401</v>
      </c>
      <c r="J1577" s="81">
        <f t="shared" si="199"/>
        <v>0.40100000000000002</v>
      </c>
      <c r="K1577" s="82">
        <v>1</v>
      </c>
      <c r="L1577" s="113" t="s">
        <v>832</v>
      </c>
      <c r="M1577" s="14">
        <v>45730</v>
      </c>
      <c r="N1577" s="83">
        <v>11</v>
      </c>
      <c r="O1577" s="14"/>
      <c r="P1577" s="83" t="str">
        <f t="shared" si="203"/>
        <v/>
      </c>
      <c r="Q1577" s="83">
        <v>2025</v>
      </c>
      <c r="R1577" s="39" t="str">
        <f t="shared" si="200"/>
        <v>Não</v>
      </c>
      <c r="S1577" s="84">
        <f t="shared" si="201"/>
        <v>0</v>
      </c>
      <c r="T1577" s="85">
        <f t="shared" si="202"/>
        <v>0</v>
      </c>
      <c r="U1577" s="86"/>
    </row>
    <row r="1578" spans="1:21" s="58" customFormat="1" ht="39" customHeight="1" x14ac:dyDescent="0.35">
      <c r="A1578" s="78" t="s">
        <v>281</v>
      </c>
      <c r="B1578" s="3" t="s">
        <v>569</v>
      </c>
      <c r="C1578" s="20">
        <v>2029277495</v>
      </c>
      <c r="D1578" s="39" t="s">
        <v>826</v>
      </c>
      <c r="E1578" s="22"/>
      <c r="F1578" s="2" t="str">
        <f t="shared" si="204"/>
        <v>P54-PPGM-PAR-2029277495-SS-0107/2025</v>
      </c>
      <c r="G1578" s="152" t="s">
        <v>771</v>
      </c>
      <c r="H1578" s="80" t="s">
        <v>772</v>
      </c>
      <c r="I1578" s="23">
        <v>146.30000000000001</v>
      </c>
      <c r="J1578" s="81">
        <f t="shared" si="199"/>
        <v>0.14630000000000001</v>
      </c>
      <c r="K1578" s="82">
        <v>1</v>
      </c>
      <c r="L1578" s="113" t="s">
        <v>832</v>
      </c>
      <c r="M1578" s="14">
        <v>45730</v>
      </c>
      <c r="N1578" s="83">
        <v>11</v>
      </c>
      <c r="O1578" s="14"/>
      <c r="P1578" s="83" t="str">
        <f t="shared" si="203"/>
        <v/>
      </c>
      <c r="Q1578" s="83">
        <v>2025</v>
      </c>
      <c r="R1578" s="39" t="str">
        <f t="shared" si="200"/>
        <v>Não</v>
      </c>
      <c r="S1578" s="84">
        <f t="shared" si="201"/>
        <v>0</v>
      </c>
      <c r="T1578" s="85">
        <f t="shared" si="202"/>
        <v>0</v>
      </c>
      <c r="U1578" s="86"/>
    </row>
    <row r="1579" spans="1:21" s="58" customFormat="1" ht="39" customHeight="1" x14ac:dyDescent="0.35">
      <c r="A1579" s="78" t="s">
        <v>281</v>
      </c>
      <c r="B1579" s="3" t="s">
        <v>569</v>
      </c>
      <c r="C1579" s="20">
        <v>2029269548</v>
      </c>
      <c r="D1579" s="39" t="s">
        <v>827</v>
      </c>
      <c r="E1579" s="22"/>
      <c r="F1579" s="2" t="str">
        <f t="shared" si="204"/>
        <v>P54-PPGM-PAR-2029269548-SS-0105/2025</v>
      </c>
      <c r="G1579" s="152" t="s">
        <v>771</v>
      </c>
      <c r="H1579" s="80" t="s">
        <v>772</v>
      </c>
      <c r="I1579" s="23">
        <v>458</v>
      </c>
      <c r="J1579" s="81">
        <f t="shared" si="199"/>
        <v>0.45800000000000002</v>
      </c>
      <c r="K1579" s="82">
        <v>1</v>
      </c>
      <c r="L1579" s="113" t="s">
        <v>832</v>
      </c>
      <c r="M1579" s="14">
        <v>45730</v>
      </c>
      <c r="N1579" s="83">
        <v>11</v>
      </c>
      <c r="O1579" s="14"/>
      <c r="P1579" s="83" t="str">
        <f t="shared" si="203"/>
        <v/>
      </c>
      <c r="Q1579" s="83">
        <v>2025</v>
      </c>
      <c r="R1579" s="39" t="str">
        <f t="shared" si="200"/>
        <v>Não</v>
      </c>
      <c r="S1579" s="84">
        <f t="shared" si="201"/>
        <v>0</v>
      </c>
      <c r="T1579" s="85">
        <f t="shared" si="202"/>
        <v>0</v>
      </c>
      <c r="U1579" s="86"/>
    </row>
    <row r="1580" spans="1:21" s="58" customFormat="1" ht="39" customHeight="1" x14ac:dyDescent="0.35">
      <c r="A1580" s="78" t="s">
        <v>81</v>
      </c>
      <c r="B1580" s="3" t="s">
        <v>83</v>
      </c>
      <c r="C1580" s="20">
        <v>2028941219</v>
      </c>
      <c r="D1580" s="21" t="s">
        <v>187</v>
      </c>
      <c r="E1580" s="22" t="s">
        <v>188</v>
      </c>
      <c r="F1580" s="2" t="str">
        <f t="shared" si="204"/>
        <v>P31-PPGM-CAM-2028941219-SS-1579/2024</v>
      </c>
      <c r="G1580" s="213" t="s">
        <v>774</v>
      </c>
      <c r="H1580" s="111" t="s">
        <v>775</v>
      </c>
      <c r="I1580" s="23">
        <v>15</v>
      </c>
      <c r="J1580" s="112">
        <f t="shared" si="199"/>
        <v>1.4999999999999999E-2</v>
      </c>
      <c r="K1580" s="113">
        <v>1</v>
      </c>
      <c r="L1580" s="113" t="s">
        <v>832</v>
      </c>
      <c r="M1580" s="27">
        <v>45729</v>
      </c>
      <c r="N1580" s="114">
        <v>11</v>
      </c>
      <c r="O1580" s="15"/>
      <c r="P1580" s="83" t="str">
        <f t="shared" si="203"/>
        <v/>
      </c>
      <c r="Q1580" s="114">
        <v>2025</v>
      </c>
      <c r="R1580" s="39" t="str">
        <f t="shared" si="200"/>
        <v>Não</v>
      </c>
      <c r="S1580" s="116">
        <f t="shared" si="201"/>
        <v>0</v>
      </c>
      <c r="T1580" s="117">
        <f t="shared" si="202"/>
        <v>0</v>
      </c>
      <c r="U1580" s="118"/>
    </row>
    <row r="1581" spans="1:21" s="58" customFormat="1" ht="39" customHeight="1" x14ac:dyDescent="0.35">
      <c r="A1581" s="78" t="s">
        <v>81</v>
      </c>
      <c r="B1581" s="3" t="s">
        <v>83</v>
      </c>
      <c r="C1581" s="20">
        <v>2028941219</v>
      </c>
      <c r="D1581" s="21" t="s">
        <v>187</v>
      </c>
      <c r="E1581" s="22" t="s">
        <v>191</v>
      </c>
      <c r="F1581" s="2" t="str">
        <f t="shared" si="204"/>
        <v>P31-PPGM-CAM-2028941219-SS-1579/2024</v>
      </c>
      <c r="G1581" s="213" t="s">
        <v>774</v>
      </c>
      <c r="H1581" s="111" t="s">
        <v>775</v>
      </c>
      <c r="I1581" s="23">
        <v>10</v>
      </c>
      <c r="J1581" s="112">
        <f t="shared" si="199"/>
        <v>0.01</v>
      </c>
      <c r="K1581" s="113">
        <v>1</v>
      </c>
      <c r="L1581" s="113" t="s">
        <v>832</v>
      </c>
      <c r="M1581" s="27">
        <v>45729</v>
      </c>
      <c r="N1581" s="114">
        <v>11</v>
      </c>
      <c r="O1581" s="15">
        <v>45729</v>
      </c>
      <c r="P1581" s="83">
        <f t="shared" si="203"/>
        <v>11</v>
      </c>
      <c r="Q1581" s="114">
        <v>2025</v>
      </c>
      <c r="R1581" s="39" t="str">
        <f t="shared" si="200"/>
        <v>Sim</v>
      </c>
      <c r="S1581" s="116">
        <f t="shared" si="201"/>
        <v>0.01</v>
      </c>
      <c r="T1581" s="117">
        <f t="shared" si="202"/>
        <v>1</v>
      </c>
      <c r="U1581" s="118"/>
    </row>
    <row r="1582" spans="1:21" s="58" customFormat="1" ht="39" customHeight="1" x14ac:dyDescent="0.35">
      <c r="A1582" s="78" t="s">
        <v>281</v>
      </c>
      <c r="B1582" s="3" t="s">
        <v>83</v>
      </c>
      <c r="C1582" s="20">
        <v>2029269550</v>
      </c>
      <c r="D1582" s="39" t="s">
        <v>317</v>
      </c>
      <c r="E1582" s="22" t="s">
        <v>318</v>
      </c>
      <c r="F1582" s="2" t="str">
        <f t="shared" si="204"/>
        <v>P54-PPGM-CAM-2029269550-SS-1749/2024</v>
      </c>
      <c r="G1582" s="213" t="s">
        <v>774</v>
      </c>
      <c r="H1582" s="111" t="s">
        <v>775</v>
      </c>
      <c r="I1582" s="23">
        <v>507.16</v>
      </c>
      <c r="J1582" s="112">
        <f t="shared" si="199"/>
        <v>0.50716000000000006</v>
      </c>
      <c r="K1582" s="113">
        <v>1</v>
      </c>
      <c r="L1582" s="113" t="s">
        <v>832</v>
      </c>
      <c r="M1582" s="35">
        <v>45729</v>
      </c>
      <c r="N1582" s="114">
        <v>11</v>
      </c>
      <c r="O1582" s="15">
        <v>45729</v>
      </c>
      <c r="P1582" s="83">
        <f t="shared" si="203"/>
        <v>11</v>
      </c>
      <c r="Q1582" s="114">
        <v>2025</v>
      </c>
      <c r="R1582" s="39" t="str">
        <f t="shared" si="200"/>
        <v>Sim</v>
      </c>
      <c r="S1582" s="116">
        <f t="shared" si="201"/>
        <v>0.50716000000000006</v>
      </c>
      <c r="T1582" s="117">
        <f t="shared" si="202"/>
        <v>1</v>
      </c>
      <c r="U1582" s="118"/>
    </row>
    <row r="1583" spans="1:21" s="58" customFormat="1" ht="39" customHeight="1" x14ac:dyDescent="0.35">
      <c r="A1583" s="78" t="s">
        <v>281</v>
      </c>
      <c r="B1583" s="3" t="s">
        <v>83</v>
      </c>
      <c r="C1583" s="20">
        <v>2029269573</v>
      </c>
      <c r="D1583" s="22" t="s">
        <v>364</v>
      </c>
      <c r="E1583" s="43" t="s">
        <v>365</v>
      </c>
      <c r="F1583" s="2" t="str">
        <f t="shared" si="204"/>
        <v>P54-PPGM-CAM-2029269573-SS-1466/2024</v>
      </c>
      <c r="G1583" s="213" t="s">
        <v>774</v>
      </c>
      <c r="H1583" s="111" t="s">
        <v>775</v>
      </c>
      <c r="I1583" s="23">
        <v>6519.1910000000007</v>
      </c>
      <c r="J1583" s="112">
        <f t="shared" si="199"/>
        <v>6.5191910000000011</v>
      </c>
      <c r="K1583" s="113">
        <v>1</v>
      </c>
      <c r="L1583" s="113" t="s">
        <v>832</v>
      </c>
      <c r="M1583" s="15">
        <v>45730</v>
      </c>
      <c r="N1583" s="114">
        <v>11</v>
      </c>
      <c r="O1583" s="15"/>
      <c r="P1583" s="83" t="str">
        <f t="shared" si="203"/>
        <v/>
      </c>
      <c r="Q1583" s="114">
        <v>2025</v>
      </c>
      <c r="R1583" s="39" t="str">
        <f t="shared" si="200"/>
        <v>Não</v>
      </c>
      <c r="S1583" s="116">
        <f t="shared" si="201"/>
        <v>0</v>
      </c>
      <c r="T1583" s="117">
        <f t="shared" si="202"/>
        <v>0</v>
      </c>
      <c r="U1583" s="118"/>
    </row>
    <row r="1584" spans="1:21" s="58" customFormat="1" ht="39" customHeight="1" x14ac:dyDescent="0.35">
      <c r="A1584" s="78" t="s">
        <v>281</v>
      </c>
      <c r="B1584" s="3" t="s">
        <v>83</v>
      </c>
      <c r="C1584" s="20">
        <v>2029277335</v>
      </c>
      <c r="D1584" s="21" t="s">
        <v>423</v>
      </c>
      <c r="E1584" s="43" t="s">
        <v>424</v>
      </c>
      <c r="F1584" s="2" t="str">
        <f t="shared" si="204"/>
        <v>P54-PPGM-CAM-2029277335-SS-1352/2024</v>
      </c>
      <c r="G1584" s="213" t="s">
        <v>774</v>
      </c>
      <c r="H1584" s="111" t="s">
        <v>775</v>
      </c>
      <c r="I1584" s="23">
        <v>94.83</v>
      </c>
      <c r="J1584" s="112">
        <f t="shared" si="199"/>
        <v>9.4829999999999998E-2</v>
      </c>
      <c r="K1584" s="113">
        <v>1</v>
      </c>
      <c r="L1584" s="113" t="s">
        <v>832</v>
      </c>
      <c r="M1584" s="15">
        <v>45728</v>
      </c>
      <c r="N1584" s="114">
        <v>11</v>
      </c>
      <c r="O1584" s="15">
        <v>45728</v>
      </c>
      <c r="P1584" s="83">
        <f t="shared" si="203"/>
        <v>11</v>
      </c>
      <c r="Q1584" s="114">
        <v>2025</v>
      </c>
      <c r="R1584" s="39" t="str">
        <f t="shared" si="200"/>
        <v>Sim</v>
      </c>
      <c r="S1584" s="116">
        <f t="shared" si="201"/>
        <v>9.4829999999999998E-2</v>
      </c>
      <c r="T1584" s="117">
        <f t="shared" si="202"/>
        <v>1</v>
      </c>
      <c r="U1584" s="118"/>
    </row>
    <row r="1585" spans="1:21" s="58" customFormat="1" ht="39" customHeight="1" x14ac:dyDescent="0.35">
      <c r="A1585" s="78" t="s">
        <v>281</v>
      </c>
      <c r="B1585" s="3" t="s">
        <v>83</v>
      </c>
      <c r="C1585" s="20">
        <v>2029277335</v>
      </c>
      <c r="D1585" s="21" t="s">
        <v>423</v>
      </c>
      <c r="E1585" s="43" t="s">
        <v>427</v>
      </c>
      <c r="F1585" s="2" t="str">
        <f t="shared" si="204"/>
        <v>P54-PPGM-CAM-2029277335-SS-1352/2024</v>
      </c>
      <c r="G1585" s="213" t="s">
        <v>774</v>
      </c>
      <c r="H1585" s="111" t="s">
        <v>775</v>
      </c>
      <c r="I1585" s="23">
        <v>366.59500000000003</v>
      </c>
      <c r="J1585" s="112">
        <f t="shared" si="199"/>
        <v>0.366595</v>
      </c>
      <c r="K1585" s="113">
        <v>1</v>
      </c>
      <c r="L1585" s="113" t="s">
        <v>832</v>
      </c>
      <c r="M1585" s="15">
        <v>45728</v>
      </c>
      <c r="N1585" s="114">
        <v>11</v>
      </c>
      <c r="O1585" s="15">
        <v>45728</v>
      </c>
      <c r="P1585" s="83">
        <f t="shared" si="203"/>
        <v>11</v>
      </c>
      <c r="Q1585" s="114">
        <v>2025</v>
      </c>
      <c r="R1585" s="39" t="str">
        <f t="shared" si="200"/>
        <v>Sim</v>
      </c>
      <c r="S1585" s="116">
        <f t="shared" si="201"/>
        <v>0.366595</v>
      </c>
      <c r="T1585" s="117">
        <f t="shared" si="202"/>
        <v>1</v>
      </c>
      <c r="U1585" s="118"/>
    </row>
    <row r="1586" spans="1:21" s="58" customFormat="1" ht="39" customHeight="1" x14ac:dyDescent="0.35">
      <c r="A1586" s="78" t="s">
        <v>281</v>
      </c>
      <c r="B1586" s="3" t="s">
        <v>83</v>
      </c>
      <c r="C1586" s="20">
        <v>2029277335</v>
      </c>
      <c r="D1586" s="21" t="s">
        <v>423</v>
      </c>
      <c r="E1586" s="43" t="s">
        <v>428</v>
      </c>
      <c r="F1586" s="2" t="str">
        <f t="shared" si="204"/>
        <v>P54-PPGM-CAM-2029277335-SS-1352/2024</v>
      </c>
      <c r="G1586" s="213" t="s">
        <v>774</v>
      </c>
      <c r="H1586" s="111" t="s">
        <v>775</v>
      </c>
      <c r="I1586" s="23">
        <v>72.37</v>
      </c>
      <c r="J1586" s="112">
        <f t="shared" si="199"/>
        <v>7.2370000000000004E-2</v>
      </c>
      <c r="K1586" s="113">
        <v>1</v>
      </c>
      <c r="L1586" s="113" t="s">
        <v>832</v>
      </c>
      <c r="M1586" s="15">
        <v>45728</v>
      </c>
      <c r="N1586" s="114">
        <v>11</v>
      </c>
      <c r="O1586" s="15">
        <v>45728</v>
      </c>
      <c r="P1586" s="83">
        <f t="shared" si="203"/>
        <v>11</v>
      </c>
      <c r="Q1586" s="114">
        <v>2025</v>
      </c>
      <c r="R1586" s="39" t="str">
        <f t="shared" si="200"/>
        <v>Sim</v>
      </c>
      <c r="S1586" s="116">
        <f t="shared" si="201"/>
        <v>7.2370000000000004E-2</v>
      </c>
      <c r="T1586" s="117">
        <f t="shared" si="202"/>
        <v>1</v>
      </c>
      <c r="U1586" s="118"/>
    </row>
    <row r="1587" spans="1:21" s="58" customFormat="1" ht="39" customHeight="1" x14ac:dyDescent="0.35">
      <c r="A1587" s="78" t="s">
        <v>281</v>
      </c>
      <c r="B1587" s="3" t="s">
        <v>83</v>
      </c>
      <c r="C1587" s="20">
        <v>2029277335</v>
      </c>
      <c r="D1587" s="21" t="s">
        <v>423</v>
      </c>
      <c r="E1587" s="43" t="s">
        <v>429</v>
      </c>
      <c r="F1587" s="2" t="str">
        <f t="shared" si="204"/>
        <v>P54-PPGM-CAM-2029277335-SS-1352/2024</v>
      </c>
      <c r="G1587" s="213" t="s">
        <v>774</v>
      </c>
      <c r="H1587" s="111" t="s">
        <v>775</v>
      </c>
      <c r="I1587" s="23">
        <v>72.900000000000006</v>
      </c>
      <c r="J1587" s="112">
        <f t="shared" si="199"/>
        <v>7.2900000000000006E-2</v>
      </c>
      <c r="K1587" s="113">
        <v>1</v>
      </c>
      <c r="L1587" s="113" t="s">
        <v>832</v>
      </c>
      <c r="M1587" s="15">
        <v>45728</v>
      </c>
      <c r="N1587" s="114">
        <v>11</v>
      </c>
      <c r="O1587" s="15">
        <v>45728</v>
      </c>
      <c r="P1587" s="83">
        <f t="shared" si="203"/>
        <v>11</v>
      </c>
      <c r="Q1587" s="114">
        <v>2025</v>
      </c>
      <c r="R1587" s="39" t="str">
        <f t="shared" si="200"/>
        <v>Sim</v>
      </c>
      <c r="S1587" s="116">
        <f t="shared" si="201"/>
        <v>7.2900000000000006E-2</v>
      </c>
      <c r="T1587" s="117">
        <f t="shared" si="202"/>
        <v>1</v>
      </c>
      <c r="U1587" s="118"/>
    </row>
    <row r="1588" spans="1:21" s="58" customFormat="1" ht="39" customHeight="1" x14ac:dyDescent="0.35">
      <c r="A1588" s="78" t="s">
        <v>281</v>
      </c>
      <c r="B1588" s="3" t="s">
        <v>83</v>
      </c>
      <c r="C1588" s="20">
        <v>2029269549</v>
      </c>
      <c r="D1588" s="39" t="s">
        <v>323</v>
      </c>
      <c r="E1588" s="22"/>
      <c r="F1588" s="2" t="str">
        <f t="shared" si="204"/>
        <v>P54-PPGM-CAM-2029269549-SS-1848/2024</v>
      </c>
      <c r="G1588" s="100" t="s">
        <v>777</v>
      </c>
      <c r="H1588" s="101" t="s">
        <v>778</v>
      </c>
      <c r="I1588" s="23">
        <v>20592.874000000003</v>
      </c>
      <c r="J1588" s="81">
        <f t="shared" si="199"/>
        <v>20.592874000000002</v>
      </c>
      <c r="K1588" s="103">
        <v>0</v>
      </c>
      <c r="L1588" s="113" t="s">
        <v>832</v>
      </c>
      <c r="M1588" s="15">
        <v>45730</v>
      </c>
      <c r="N1588" s="83">
        <v>11</v>
      </c>
      <c r="O1588" s="15"/>
      <c r="P1588" s="104" t="str">
        <f t="shared" si="203"/>
        <v/>
      </c>
      <c r="Q1588" s="104">
        <v>2025</v>
      </c>
      <c r="R1588" s="105" t="str">
        <f t="shared" si="200"/>
        <v>Não</v>
      </c>
      <c r="S1588" s="94">
        <f t="shared" si="201"/>
        <v>0</v>
      </c>
      <c r="T1588" s="95">
        <f t="shared" si="202"/>
        <v>0</v>
      </c>
      <c r="U1588" s="96"/>
    </row>
    <row r="1589" spans="1:21" s="58" customFormat="1" ht="39" customHeight="1" x14ac:dyDescent="0.35">
      <c r="A1589" s="78" t="s">
        <v>281</v>
      </c>
      <c r="B1589" s="3" t="s">
        <v>83</v>
      </c>
      <c r="C1589" s="20">
        <v>2029277491</v>
      </c>
      <c r="D1589" s="21" t="s">
        <v>349</v>
      </c>
      <c r="E1589" s="42" t="s">
        <v>354</v>
      </c>
      <c r="F1589" s="87" t="str">
        <f t="shared" si="204"/>
        <v>P54-PPGM-CAM-2029277491-SS-1380/2024</v>
      </c>
      <c r="G1589" s="100" t="s">
        <v>777</v>
      </c>
      <c r="H1589" s="101" t="s">
        <v>778</v>
      </c>
      <c r="I1589" s="23">
        <v>165.12</v>
      </c>
      <c r="J1589" s="90">
        <f t="shared" si="199"/>
        <v>0.16512000000000002</v>
      </c>
      <c r="K1589" s="103">
        <v>0</v>
      </c>
      <c r="L1589" s="113" t="s">
        <v>832</v>
      </c>
      <c r="M1589" s="15">
        <v>45730</v>
      </c>
      <c r="N1589" s="92">
        <v>11</v>
      </c>
      <c r="O1589" s="15">
        <v>45730</v>
      </c>
      <c r="P1589" s="104">
        <f t="shared" si="203"/>
        <v>11</v>
      </c>
      <c r="Q1589" s="104">
        <v>2025</v>
      </c>
      <c r="R1589" s="105" t="str">
        <f t="shared" si="200"/>
        <v>Sim</v>
      </c>
      <c r="S1589" s="94">
        <f t="shared" si="201"/>
        <v>0.16512000000000002</v>
      </c>
      <c r="T1589" s="95">
        <f t="shared" si="202"/>
        <v>0</v>
      </c>
      <c r="U1589" s="96"/>
    </row>
    <row r="1590" spans="1:21" s="58" customFormat="1" ht="39" customHeight="1" x14ac:dyDescent="0.35">
      <c r="A1590" s="78" t="s">
        <v>281</v>
      </c>
      <c r="B1590" s="3" t="s">
        <v>83</v>
      </c>
      <c r="C1590" s="20">
        <v>2029258081</v>
      </c>
      <c r="D1590" s="22" t="s">
        <v>360</v>
      </c>
      <c r="E1590" s="43" t="s">
        <v>361</v>
      </c>
      <c r="F1590" s="2" t="str">
        <f t="shared" si="204"/>
        <v>P54-PPGM-CAM-2029258081-SS-1351/2024</v>
      </c>
      <c r="G1590" s="98" t="s">
        <v>777</v>
      </c>
      <c r="H1590" s="80" t="s">
        <v>778</v>
      </c>
      <c r="I1590" s="23">
        <v>1246.4780000000003</v>
      </c>
      <c r="J1590" s="81">
        <f t="shared" si="199"/>
        <v>1.2464780000000002</v>
      </c>
      <c r="K1590" s="82">
        <v>0</v>
      </c>
      <c r="L1590" s="113" t="s">
        <v>832</v>
      </c>
      <c r="M1590" s="15">
        <v>45728</v>
      </c>
      <c r="N1590" s="83">
        <v>11</v>
      </c>
      <c r="O1590" s="15">
        <v>45730</v>
      </c>
      <c r="P1590" s="83">
        <f t="shared" si="203"/>
        <v>11</v>
      </c>
      <c r="Q1590" s="83">
        <v>2025</v>
      </c>
      <c r="R1590" s="39" t="str">
        <f t="shared" si="200"/>
        <v>Sim</v>
      </c>
      <c r="S1590" s="84">
        <f t="shared" si="201"/>
        <v>1.2464780000000002</v>
      </c>
      <c r="T1590" s="85">
        <f t="shared" si="202"/>
        <v>0</v>
      </c>
      <c r="U1590" s="86"/>
    </row>
    <row r="1591" spans="1:21" s="58" customFormat="1" ht="39" customHeight="1" x14ac:dyDescent="0.35">
      <c r="A1591" s="78" t="s">
        <v>281</v>
      </c>
      <c r="B1591" s="3" t="s">
        <v>83</v>
      </c>
      <c r="C1591" s="20" t="s">
        <v>410</v>
      </c>
      <c r="D1591" s="21" t="s">
        <v>411</v>
      </c>
      <c r="E1591" s="43" t="s">
        <v>412</v>
      </c>
      <c r="F1591" s="87" t="str">
        <f t="shared" si="204"/>
        <v>P54-PPGM-CAM-2029269553-SS-1377/2024</v>
      </c>
      <c r="G1591" s="100" t="s">
        <v>777</v>
      </c>
      <c r="H1591" s="101" t="s">
        <v>778</v>
      </c>
      <c r="I1591" s="23">
        <v>818.43250000000012</v>
      </c>
      <c r="J1591" s="90">
        <f t="shared" si="199"/>
        <v>0.81843250000000012</v>
      </c>
      <c r="K1591" s="103">
        <v>0</v>
      </c>
      <c r="L1591" s="113" t="s">
        <v>832</v>
      </c>
      <c r="M1591" s="24">
        <v>45728</v>
      </c>
      <c r="N1591" s="92">
        <v>11</v>
      </c>
      <c r="O1591" s="15"/>
      <c r="P1591" s="104" t="str">
        <f t="shared" si="203"/>
        <v/>
      </c>
      <c r="Q1591" s="104">
        <v>2025</v>
      </c>
      <c r="R1591" s="105" t="str">
        <f t="shared" si="200"/>
        <v>Não</v>
      </c>
      <c r="S1591" s="94">
        <f t="shared" si="201"/>
        <v>0</v>
      </c>
      <c r="T1591" s="95">
        <f t="shared" si="202"/>
        <v>0</v>
      </c>
      <c r="U1591" s="96"/>
    </row>
    <row r="1592" spans="1:21" s="58" customFormat="1" ht="39" customHeight="1" x14ac:dyDescent="0.35">
      <c r="A1592" s="78" t="s">
        <v>281</v>
      </c>
      <c r="B1592" s="3" t="s">
        <v>83</v>
      </c>
      <c r="C1592" s="20">
        <v>2029277500</v>
      </c>
      <c r="D1592" s="21" t="s">
        <v>430</v>
      </c>
      <c r="E1592" s="43" t="s">
        <v>431</v>
      </c>
      <c r="F1592" s="2" t="str">
        <f t="shared" si="204"/>
        <v>P54-PPGM-CAM-2029277500-SS-1360/2024</v>
      </c>
      <c r="G1592" s="98" t="s">
        <v>777</v>
      </c>
      <c r="H1592" s="80" t="s">
        <v>778</v>
      </c>
      <c r="I1592" s="23">
        <v>183.17</v>
      </c>
      <c r="J1592" s="81">
        <f t="shared" si="199"/>
        <v>0.18317</v>
      </c>
      <c r="K1592" s="82">
        <v>0</v>
      </c>
      <c r="L1592" s="113" t="s">
        <v>832</v>
      </c>
      <c r="M1592" s="15">
        <v>45729</v>
      </c>
      <c r="N1592" s="83">
        <v>11</v>
      </c>
      <c r="O1592" s="15">
        <v>45730</v>
      </c>
      <c r="P1592" s="83">
        <f t="shared" si="203"/>
        <v>11</v>
      </c>
      <c r="Q1592" s="83">
        <v>2025</v>
      </c>
      <c r="R1592" s="39" t="str">
        <f t="shared" si="200"/>
        <v>Sim</v>
      </c>
      <c r="S1592" s="84">
        <f t="shared" si="201"/>
        <v>0.18317</v>
      </c>
      <c r="T1592" s="85">
        <f t="shared" si="202"/>
        <v>0</v>
      </c>
      <c r="U1592" s="86"/>
    </row>
    <row r="1593" spans="1:21" s="58" customFormat="1" ht="39" customHeight="1" thickBot="1" x14ac:dyDescent="0.4">
      <c r="A1593" s="125" t="s">
        <v>281</v>
      </c>
      <c r="B1593" s="126" t="s">
        <v>83</v>
      </c>
      <c r="C1593" s="127">
        <v>2029277500</v>
      </c>
      <c r="D1593" s="192" t="s">
        <v>430</v>
      </c>
      <c r="E1593" s="250" t="s">
        <v>435</v>
      </c>
      <c r="F1593" s="130" t="str">
        <f t="shared" si="204"/>
        <v>P54-PPGM-CAM-2029277500-SS-1360/2024</v>
      </c>
      <c r="G1593" s="217" t="s">
        <v>777</v>
      </c>
      <c r="H1593" s="218" t="s">
        <v>778</v>
      </c>
      <c r="I1593" s="193">
        <v>70.22</v>
      </c>
      <c r="J1593" s="134">
        <f t="shared" si="199"/>
        <v>7.0220000000000005E-2</v>
      </c>
      <c r="K1593" s="220">
        <v>0</v>
      </c>
      <c r="L1593" s="135" t="s">
        <v>832</v>
      </c>
      <c r="M1593" s="186">
        <v>45729</v>
      </c>
      <c r="N1593" s="137">
        <v>11</v>
      </c>
      <c r="O1593" s="15">
        <v>45730</v>
      </c>
      <c r="P1593" s="139">
        <f t="shared" si="203"/>
        <v>11</v>
      </c>
      <c r="Q1593" s="139">
        <v>2025</v>
      </c>
      <c r="R1593" s="223" t="str">
        <f t="shared" si="200"/>
        <v>Sim</v>
      </c>
      <c r="S1593" s="141">
        <f t="shared" si="201"/>
        <v>7.0220000000000005E-2</v>
      </c>
      <c r="T1593" s="142">
        <f t="shared" si="202"/>
        <v>0</v>
      </c>
      <c r="U1593" s="143"/>
    </row>
    <row r="1594" spans="1:21" s="58" customFormat="1" ht="39" customHeight="1" x14ac:dyDescent="0.35">
      <c r="A1594" s="59"/>
      <c r="B1594" s="60"/>
      <c r="C1594" s="61"/>
      <c r="D1594" s="62"/>
      <c r="E1594" s="208"/>
      <c r="F1594" s="196" t="str">
        <f t="shared" si="204"/>
        <v>---</v>
      </c>
      <c r="G1594" s="197" t="s">
        <v>771</v>
      </c>
      <c r="H1594" s="198" t="s">
        <v>772</v>
      </c>
      <c r="I1594" s="67"/>
      <c r="J1594" s="199">
        <f t="shared" si="199"/>
        <v>0</v>
      </c>
      <c r="K1594" s="200"/>
      <c r="L1594" s="200"/>
      <c r="M1594" s="209"/>
      <c r="N1594" s="73"/>
      <c r="O1594" s="209"/>
      <c r="P1594" s="73" t="str">
        <f t="shared" si="203"/>
        <v/>
      </c>
      <c r="Q1594" s="73"/>
      <c r="R1594" s="202"/>
      <c r="S1594" s="203"/>
      <c r="T1594" s="204"/>
      <c r="U1594" s="205"/>
    </row>
    <row r="1595" spans="1:21" s="58" customFormat="1" ht="39" customHeight="1" x14ac:dyDescent="0.35">
      <c r="A1595" s="3" t="s">
        <v>281</v>
      </c>
      <c r="B1595" s="3" t="s">
        <v>83</v>
      </c>
      <c r="C1595" s="20" t="s">
        <v>410</v>
      </c>
      <c r="D1595" s="21" t="s">
        <v>411</v>
      </c>
      <c r="E1595" s="43" t="s">
        <v>412</v>
      </c>
      <c r="F1595" s="2" t="str">
        <f t="shared" si="204"/>
        <v>P54-PPGM-CAM-2029269553-SS-1377/2024</v>
      </c>
      <c r="G1595" s="213" t="s">
        <v>774</v>
      </c>
      <c r="H1595" s="111" t="s">
        <v>775</v>
      </c>
      <c r="I1595" s="23">
        <v>818.43250000000012</v>
      </c>
      <c r="J1595" s="112">
        <f t="shared" si="199"/>
        <v>0.81843250000000012</v>
      </c>
      <c r="K1595" s="113">
        <v>1</v>
      </c>
      <c r="L1595" s="113" t="s">
        <v>833</v>
      </c>
      <c r="M1595" s="24">
        <v>45725</v>
      </c>
      <c r="N1595" s="114">
        <v>10</v>
      </c>
      <c r="O1595" s="15">
        <v>45728</v>
      </c>
      <c r="P1595" s="83">
        <f t="shared" si="203"/>
        <v>11</v>
      </c>
      <c r="Q1595" s="114">
        <v>2025</v>
      </c>
      <c r="R1595" s="39" t="str">
        <f t="shared" ref="R1595:R1658" si="205">IF(Q1595&lt;=O1595,"Sim","Não")</f>
        <v>Sim</v>
      </c>
      <c r="S1595" s="116">
        <f t="shared" ref="S1595:S1658" si="206">IF(R1595="Não",0,J1595)</f>
        <v>0.81843250000000012</v>
      </c>
      <c r="T1595" s="117">
        <f t="shared" ref="T1595:T1658" si="207">IF(R1595="Não",0,K1595)</f>
        <v>1</v>
      </c>
      <c r="U1595" s="118"/>
    </row>
    <row r="1596" spans="1:21" s="58" customFormat="1" ht="39" customHeight="1" x14ac:dyDescent="0.35">
      <c r="A1596" s="3" t="s">
        <v>281</v>
      </c>
      <c r="B1596" s="3" t="s">
        <v>83</v>
      </c>
      <c r="C1596" s="20">
        <v>2029267541</v>
      </c>
      <c r="D1596" s="39" t="s">
        <v>530</v>
      </c>
      <c r="E1596" s="22" t="s">
        <v>531</v>
      </c>
      <c r="F1596" s="2" t="str">
        <f t="shared" si="204"/>
        <v>P54-PPGM-CAM-2029267541-SS-470/2025</v>
      </c>
      <c r="G1596" s="213" t="s">
        <v>774</v>
      </c>
      <c r="H1596" s="111" t="s">
        <v>775</v>
      </c>
      <c r="I1596" s="23">
        <v>57.834000000000003</v>
      </c>
      <c r="J1596" s="112">
        <f t="shared" si="199"/>
        <v>5.7834000000000003E-2</v>
      </c>
      <c r="K1596" s="113">
        <v>1</v>
      </c>
      <c r="L1596" s="113" t="s">
        <v>833</v>
      </c>
      <c r="M1596" s="15">
        <v>45722</v>
      </c>
      <c r="N1596" s="114">
        <v>10</v>
      </c>
      <c r="O1596" s="15">
        <v>45716</v>
      </c>
      <c r="P1596" s="83">
        <f t="shared" si="203"/>
        <v>9</v>
      </c>
      <c r="Q1596" s="114">
        <v>2025</v>
      </c>
      <c r="R1596" s="39" t="str">
        <f t="shared" si="205"/>
        <v>Sim</v>
      </c>
      <c r="S1596" s="116">
        <f t="shared" si="206"/>
        <v>5.7834000000000003E-2</v>
      </c>
      <c r="T1596" s="117">
        <f t="shared" si="207"/>
        <v>1</v>
      </c>
      <c r="U1596" s="118"/>
    </row>
    <row r="1597" spans="1:21" s="58" customFormat="1" ht="39" customHeight="1" x14ac:dyDescent="0.35">
      <c r="A1597" s="3" t="s">
        <v>81</v>
      </c>
      <c r="B1597" s="3" t="s">
        <v>83</v>
      </c>
      <c r="C1597" s="20">
        <v>2028849927</v>
      </c>
      <c r="D1597" s="21" t="s">
        <v>203</v>
      </c>
      <c r="E1597" s="22" t="s">
        <v>204</v>
      </c>
      <c r="F1597" s="87" t="str">
        <f t="shared" si="204"/>
        <v>P31-PPGM-CAM-2028849927-SS-1850/2024</v>
      </c>
      <c r="G1597" s="100" t="s">
        <v>777</v>
      </c>
      <c r="H1597" s="101" t="s">
        <v>778</v>
      </c>
      <c r="I1597" s="23">
        <v>120</v>
      </c>
      <c r="J1597" s="90">
        <f t="shared" si="199"/>
        <v>0.12</v>
      </c>
      <c r="K1597" s="103">
        <v>0</v>
      </c>
      <c r="L1597" s="113" t="s">
        <v>833</v>
      </c>
      <c r="M1597" s="15">
        <v>45721</v>
      </c>
      <c r="N1597" s="92">
        <v>10</v>
      </c>
      <c r="O1597" s="15">
        <v>45721</v>
      </c>
      <c r="P1597" s="104">
        <f t="shared" si="203"/>
        <v>10</v>
      </c>
      <c r="Q1597" s="104">
        <v>2025</v>
      </c>
      <c r="R1597" s="105" t="str">
        <f t="shared" si="205"/>
        <v>Sim</v>
      </c>
      <c r="S1597" s="94">
        <f t="shared" si="206"/>
        <v>0.12</v>
      </c>
      <c r="T1597" s="95">
        <f t="shared" si="207"/>
        <v>0</v>
      </c>
      <c r="U1597" s="96"/>
    </row>
    <row r="1598" spans="1:21" s="58" customFormat="1" ht="39" customHeight="1" x14ac:dyDescent="0.35">
      <c r="A1598" s="3" t="s">
        <v>81</v>
      </c>
      <c r="B1598" s="3" t="s">
        <v>83</v>
      </c>
      <c r="C1598" s="20">
        <v>2028849927</v>
      </c>
      <c r="D1598" s="21" t="s">
        <v>203</v>
      </c>
      <c r="E1598" s="22"/>
      <c r="F1598" s="2" t="str">
        <f t="shared" si="204"/>
        <v>P31-PPGM-CAM-2028849927-SS-1850/2024</v>
      </c>
      <c r="G1598" s="98" t="s">
        <v>777</v>
      </c>
      <c r="H1598" s="80" t="s">
        <v>778</v>
      </c>
      <c r="I1598" s="23">
        <v>200</v>
      </c>
      <c r="J1598" s="81">
        <f t="shared" ref="J1598:J1661" si="208">I1598/1000</f>
        <v>0.2</v>
      </c>
      <c r="K1598" s="82">
        <v>0</v>
      </c>
      <c r="L1598" s="113" t="s">
        <v>833</v>
      </c>
      <c r="M1598" s="15">
        <v>45721</v>
      </c>
      <c r="N1598" s="83">
        <v>10</v>
      </c>
      <c r="O1598" s="15"/>
      <c r="P1598" s="83" t="str">
        <f t="shared" si="203"/>
        <v/>
      </c>
      <c r="Q1598" s="83">
        <v>2025</v>
      </c>
      <c r="R1598" s="39" t="str">
        <f t="shared" si="205"/>
        <v>Não</v>
      </c>
      <c r="S1598" s="84">
        <f t="shared" si="206"/>
        <v>0</v>
      </c>
      <c r="T1598" s="85">
        <f t="shared" si="207"/>
        <v>0</v>
      </c>
      <c r="U1598" s="86"/>
    </row>
    <row r="1599" spans="1:21" s="58" customFormat="1" ht="39" customHeight="1" x14ac:dyDescent="0.35">
      <c r="A1599" s="3" t="s">
        <v>281</v>
      </c>
      <c r="B1599" s="3" t="s">
        <v>83</v>
      </c>
      <c r="C1599" s="20">
        <v>2029269567</v>
      </c>
      <c r="D1599" s="22" t="s">
        <v>368</v>
      </c>
      <c r="E1599" s="43" t="s">
        <v>369</v>
      </c>
      <c r="F1599" s="87" t="str">
        <f t="shared" si="204"/>
        <v>P54-PPGM-CAM-2029269567-SS-1462/2024</v>
      </c>
      <c r="G1599" s="100" t="s">
        <v>777</v>
      </c>
      <c r="H1599" s="101" t="s">
        <v>778</v>
      </c>
      <c r="I1599" s="23">
        <v>315.41719999999998</v>
      </c>
      <c r="J1599" s="90">
        <f t="shared" si="208"/>
        <v>0.31541719999999995</v>
      </c>
      <c r="K1599" s="103">
        <v>0</v>
      </c>
      <c r="L1599" s="113" t="s">
        <v>833</v>
      </c>
      <c r="M1599" s="15">
        <v>45723</v>
      </c>
      <c r="N1599" s="92">
        <v>10</v>
      </c>
      <c r="O1599" s="15">
        <v>45715</v>
      </c>
      <c r="P1599" s="104">
        <f t="shared" si="203"/>
        <v>9</v>
      </c>
      <c r="Q1599" s="104">
        <v>2025</v>
      </c>
      <c r="R1599" s="105" t="str">
        <f t="shared" si="205"/>
        <v>Sim</v>
      </c>
      <c r="S1599" s="94">
        <f t="shared" si="206"/>
        <v>0.31541719999999995</v>
      </c>
      <c r="T1599" s="95">
        <f t="shared" si="207"/>
        <v>0</v>
      </c>
      <c r="U1599" s="96"/>
    </row>
    <row r="1600" spans="1:21" s="58" customFormat="1" ht="39" customHeight="1" x14ac:dyDescent="0.35">
      <c r="A1600" s="3" t="s">
        <v>281</v>
      </c>
      <c r="B1600" s="3" t="s">
        <v>83</v>
      </c>
      <c r="C1600" s="20">
        <v>2025663675</v>
      </c>
      <c r="D1600" s="44" t="s">
        <v>374</v>
      </c>
      <c r="E1600" s="43"/>
      <c r="F1600" s="2" t="str">
        <f t="shared" si="204"/>
        <v>P54-PPGM-CAM-2025663675-SS-1537/2024</v>
      </c>
      <c r="G1600" s="98" t="s">
        <v>777</v>
      </c>
      <c r="H1600" s="80" t="s">
        <v>778</v>
      </c>
      <c r="I1600" s="23">
        <v>323.26499999999999</v>
      </c>
      <c r="J1600" s="81">
        <f t="shared" si="208"/>
        <v>0.32326499999999997</v>
      </c>
      <c r="K1600" s="82">
        <v>0</v>
      </c>
      <c r="L1600" s="113" t="s">
        <v>833</v>
      </c>
      <c r="M1600" s="15">
        <v>45723</v>
      </c>
      <c r="N1600" s="83">
        <v>10</v>
      </c>
      <c r="O1600" s="15"/>
      <c r="P1600" s="83" t="str">
        <f t="shared" si="203"/>
        <v/>
      </c>
      <c r="Q1600" s="83">
        <v>2025</v>
      </c>
      <c r="R1600" s="39" t="str">
        <f t="shared" si="205"/>
        <v>Não</v>
      </c>
      <c r="S1600" s="84">
        <f t="shared" si="206"/>
        <v>0</v>
      </c>
      <c r="T1600" s="85">
        <f t="shared" si="207"/>
        <v>0</v>
      </c>
      <c r="U1600" s="86"/>
    </row>
    <row r="1601" spans="1:21" s="58" customFormat="1" ht="39.65" customHeight="1" thickBot="1" x14ac:dyDescent="0.4">
      <c r="A1601" s="3" t="s">
        <v>281</v>
      </c>
      <c r="B1601" s="126" t="s">
        <v>83</v>
      </c>
      <c r="C1601" s="20">
        <v>2029269570</v>
      </c>
      <c r="D1601" s="21" t="s">
        <v>403</v>
      </c>
      <c r="E1601" s="43" t="s">
        <v>404</v>
      </c>
      <c r="F1601" s="130" t="str">
        <f t="shared" si="204"/>
        <v>P54-PPGM-CAM-2029269570-SS-1463/2024</v>
      </c>
      <c r="G1601" s="217" t="s">
        <v>777</v>
      </c>
      <c r="H1601" s="218" t="s">
        <v>778</v>
      </c>
      <c r="I1601" s="23">
        <v>315.41719999999998</v>
      </c>
      <c r="J1601" s="134">
        <f t="shared" si="208"/>
        <v>0.31541719999999995</v>
      </c>
      <c r="K1601" s="220">
        <v>0</v>
      </c>
      <c r="L1601" s="135" t="s">
        <v>833</v>
      </c>
      <c r="M1601" s="15">
        <v>45723</v>
      </c>
      <c r="N1601" s="137">
        <v>10</v>
      </c>
      <c r="O1601" s="186">
        <v>45715</v>
      </c>
      <c r="P1601" s="139">
        <f t="shared" si="203"/>
        <v>9</v>
      </c>
      <c r="Q1601" s="139">
        <v>2025</v>
      </c>
      <c r="R1601" s="223" t="str">
        <f t="shared" si="205"/>
        <v>Sim</v>
      </c>
      <c r="S1601" s="141">
        <f t="shared" si="206"/>
        <v>0.31541719999999995</v>
      </c>
      <c r="T1601" s="142">
        <f t="shared" si="207"/>
        <v>0</v>
      </c>
      <c r="U1601" s="143"/>
    </row>
    <row r="1602" spans="1:21" s="58" customFormat="1" ht="39.65" customHeight="1" x14ac:dyDescent="0.35">
      <c r="A1602" s="59" t="s">
        <v>81</v>
      </c>
      <c r="B1602" s="60" t="s">
        <v>83</v>
      </c>
      <c r="C1602" s="61">
        <v>2028911331</v>
      </c>
      <c r="D1602" s="62" t="s">
        <v>180</v>
      </c>
      <c r="E1602" s="208"/>
      <c r="F1602" s="196" t="str">
        <f t="shared" si="204"/>
        <v>P31-PPGM-CAM-2028911331-SS-1578/2024</v>
      </c>
      <c r="G1602" s="197" t="s">
        <v>771</v>
      </c>
      <c r="H1602" s="198" t="s">
        <v>772</v>
      </c>
      <c r="I1602" s="67">
        <v>25</v>
      </c>
      <c r="J1602" s="199">
        <f t="shared" si="208"/>
        <v>2.5000000000000001E-2</v>
      </c>
      <c r="K1602" s="200">
        <v>1</v>
      </c>
      <c r="L1602" s="200" t="s">
        <v>834</v>
      </c>
      <c r="M1602" s="209">
        <v>45714</v>
      </c>
      <c r="N1602" s="73">
        <v>9</v>
      </c>
      <c r="O1602" s="209"/>
      <c r="P1602" s="73" t="str">
        <f t="shared" si="203"/>
        <v/>
      </c>
      <c r="Q1602" s="73">
        <v>2025</v>
      </c>
      <c r="R1602" s="202" t="str">
        <f t="shared" si="205"/>
        <v>Não</v>
      </c>
      <c r="S1602" s="203">
        <f t="shared" si="206"/>
        <v>0</v>
      </c>
      <c r="T1602" s="204">
        <f t="shared" si="207"/>
        <v>0</v>
      </c>
      <c r="U1602" s="205"/>
    </row>
    <row r="1603" spans="1:21" s="58" customFormat="1" ht="39.65" customHeight="1" x14ac:dyDescent="0.35">
      <c r="A1603" s="78" t="s">
        <v>81</v>
      </c>
      <c r="B1603" s="3" t="s">
        <v>83</v>
      </c>
      <c r="C1603" s="20">
        <v>2028941219</v>
      </c>
      <c r="D1603" s="21" t="s">
        <v>187</v>
      </c>
      <c r="E1603" s="22"/>
      <c r="F1603" s="2" t="str">
        <f t="shared" si="204"/>
        <v>P31-PPGM-CAM-2028941219-SS-1579/2024</v>
      </c>
      <c r="G1603" s="152" t="s">
        <v>771</v>
      </c>
      <c r="H1603" s="80" t="s">
        <v>772</v>
      </c>
      <c r="I1603" s="23">
        <v>25</v>
      </c>
      <c r="J1603" s="81">
        <f t="shared" si="208"/>
        <v>2.5000000000000001E-2</v>
      </c>
      <c r="K1603" s="82">
        <v>1</v>
      </c>
      <c r="L1603" s="113" t="s">
        <v>834</v>
      </c>
      <c r="M1603" s="14">
        <v>45714</v>
      </c>
      <c r="N1603" s="83">
        <v>9</v>
      </c>
      <c r="O1603" s="14">
        <v>45716</v>
      </c>
      <c r="P1603" s="83">
        <f t="shared" si="203"/>
        <v>9</v>
      </c>
      <c r="Q1603" s="83">
        <v>2025</v>
      </c>
      <c r="R1603" s="39" t="str">
        <f t="shared" si="205"/>
        <v>Sim</v>
      </c>
      <c r="S1603" s="84">
        <f t="shared" si="206"/>
        <v>2.5000000000000001E-2</v>
      </c>
      <c r="T1603" s="85">
        <f t="shared" si="207"/>
        <v>1</v>
      </c>
      <c r="U1603" s="86"/>
    </row>
    <row r="1604" spans="1:21" s="58" customFormat="1" ht="39.65" customHeight="1" x14ac:dyDescent="0.35">
      <c r="A1604" s="78" t="s">
        <v>81</v>
      </c>
      <c r="B1604" s="3" t="s">
        <v>83</v>
      </c>
      <c r="C1604" s="20">
        <v>2029355174</v>
      </c>
      <c r="D1604" s="21" t="s">
        <v>194</v>
      </c>
      <c r="E1604" s="22"/>
      <c r="F1604" s="2" t="str">
        <f t="shared" si="204"/>
        <v>P31-PPGM-CAM-2029355174-SS-1583/2024</v>
      </c>
      <c r="G1604" s="152" t="s">
        <v>771</v>
      </c>
      <c r="H1604" s="80" t="s">
        <v>772</v>
      </c>
      <c r="I1604" s="23">
        <v>100</v>
      </c>
      <c r="J1604" s="81">
        <f t="shared" si="208"/>
        <v>0.1</v>
      </c>
      <c r="K1604" s="82">
        <v>1</v>
      </c>
      <c r="L1604" s="113" t="s">
        <v>834</v>
      </c>
      <c r="M1604" s="14">
        <v>45714</v>
      </c>
      <c r="N1604" s="83">
        <v>9</v>
      </c>
      <c r="O1604" s="14"/>
      <c r="P1604" s="83" t="str">
        <f t="shared" si="203"/>
        <v/>
      </c>
      <c r="Q1604" s="83">
        <v>2025</v>
      </c>
      <c r="R1604" s="39" t="str">
        <f t="shared" si="205"/>
        <v>Não</v>
      </c>
      <c r="S1604" s="84">
        <f t="shared" si="206"/>
        <v>0</v>
      </c>
      <c r="T1604" s="85">
        <f t="shared" si="207"/>
        <v>0</v>
      </c>
      <c r="U1604" s="86"/>
    </row>
    <row r="1605" spans="1:21" s="58" customFormat="1" ht="39.65" customHeight="1" x14ac:dyDescent="0.35">
      <c r="A1605" s="78" t="s">
        <v>81</v>
      </c>
      <c r="B1605" s="3" t="s">
        <v>83</v>
      </c>
      <c r="C1605" s="20">
        <v>2028941216</v>
      </c>
      <c r="D1605" s="21" t="s">
        <v>199</v>
      </c>
      <c r="E1605" s="22"/>
      <c r="F1605" s="2" t="str">
        <f t="shared" si="204"/>
        <v>P31-PPGM-CAM-2028941216-SS-1582/2024</v>
      </c>
      <c r="G1605" s="152" t="s">
        <v>771</v>
      </c>
      <c r="H1605" s="80" t="s">
        <v>772</v>
      </c>
      <c r="I1605" s="23">
        <v>117</v>
      </c>
      <c r="J1605" s="81">
        <f t="shared" si="208"/>
        <v>0.11700000000000001</v>
      </c>
      <c r="K1605" s="82">
        <v>1</v>
      </c>
      <c r="L1605" s="113" t="s">
        <v>834</v>
      </c>
      <c r="M1605" s="14">
        <v>45714</v>
      </c>
      <c r="N1605" s="83">
        <v>9</v>
      </c>
      <c r="O1605" s="14">
        <v>45716</v>
      </c>
      <c r="P1605" s="83">
        <f t="shared" si="203"/>
        <v>9</v>
      </c>
      <c r="Q1605" s="83">
        <v>2025</v>
      </c>
      <c r="R1605" s="39" t="str">
        <f t="shared" si="205"/>
        <v>Sim</v>
      </c>
      <c r="S1605" s="84">
        <f t="shared" si="206"/>
        <v>0.11700000000000001</v>
      </c>
      <c r="T1605" s="85">
        <f t="shared" si="207"/>
        <v>1</v>
      </c>
      <c r="U1605" s="86"/>
    </row>
    <row r="1606" spans="1:21" s="58" customFormat="1" ht="39.65" customHeight="1" x14ac:dyDescent="0.35">
      <c r="A1606" s="78" t="s">
        <v>81</v>
      </c>
      <c r="B1606" s="3" t="s">
        <v>83</v>
      </c>
      <c r="C1606" s="20">
        <v>2028881150</v>
      </c>
      <c r="D1606" s="21" t="s">
        <v>239</v>
      </c>
      <c r="E1606" s="22"/>
      <c r="F1606" s="2" t="str">
        <f t="shared" si="204"/>
        <v>P31-PPGM-CAM-2028881150-SS-1968/2024</v>
      </c>
      <c r="G1606" s="152" t="s">
        <v>771</v>
      </c>
      <c r="H1606" s="80" t="s">
        <v>772</v>
      </c>
      <c r="I1606" s="23">
        <v>72.2</v>
      </c>
      <c r="J1606" s="81">
        <f t="shared" si="208"/>
        <v>7.22E-2</v>
      </c>
      <c r="K1606" s="82">
        <v>1</v>
      </c>
      <c r="L1606" s="113" t="s">
        <v>834</v>
      </c>
      <c r="M1606" s="14">
        <v>45714</v>
      </c>
      <c r="N1606" s="83">
        <v>9</v>
      </c>
      <c r="O1606" s="14"/>
      <c r="P1606" s="83" t="str">
        <f t="shared" si="203"/>
        <v/>
      </c>
      <c r="Q1606" s="83">
        <v>2025</v>
      </c>
      <c r="R1606" s="39" t="str">
        <f t="shared" si="205"/>
        <v>Não</v>
      </c>
      <c r="S1606" s="84">
        <f t="shared" si="206"/>
        <v>0</v>
      </c>
      <c r="T1606" s="85">
        <f t="shared" si="207"/>
        <v>0</v>
      </c>
      <c r="U1606" s="86"/>
    </row>
    <row r="1607" spans="1:21" s="58" customFormat="1" ht="39.65" customHeight="1" x14ac:dyDescent="0.35">
      <c r="A1607" s="78" t="s">
        <v>81</v>
      </c>
      <c r="B1607" s="3" t="s">
        <v>83</v>
      </c>
      <c r="C1607" s="20">
        <v>2028716398</v>
      </c>
      <c r="D1607" s="21" t="s">
        <v>244</v>
      </c>
      <c r="E1607" s="22"/>
      <c r="F1607" s="2" t="str">
        <f t="shared" si="204"/>
        <v>P31-PPGM-CAM-2028716398-SS-2019/2024</v>
      </c>
      <c r="G1607" s="152" t="s">
        <v>771</v>
      </c>
      <c r="H1607" s="80" t="s">
        <v>772</v>
      </c>
      <c r="I1607" s="23">
        <v>69.16</v>
      </c>
      <c r="J1607" s="81">
        <f t="shared" si="208"/>
        <v>6.9159999999999999E-2</v>
      </c>
      <c r="K1607" s="82">
        <v>1</v>
      </c>
      <c r="L1607" s="113" t="s">
        <v>834</v>
      </c>
      <c r="M1607" s="14">
        <v>45714</v>
      </c>
      <c r="N1607" s="83">
        <v>9</v>
      </c>
      <c r="O1607" s="14"/>
      <c r="P1607" s="83" t="str">
        <f t="shared" si="203"/>
        <v/>
      </c>
      <c r="Q1607" s="83">
        <v>2025</v>
      </c>
      <c r="R1607" s="39" t="str">
        <f t="shared" si="205"/>
        <v>Não</v>
      </c>
      <c r="S1607" s="84">
        <f t="shared" si="206"/>
        <v>0</v>
      </c>
      <c r="T1607" s="85">
        <f t="shared" si="207"/>
        <v>0</v>
      </c>
      <c r="U1607" s="86"/>
    </row>
    <row r="1608" spans="1:21" s="58" customFormat="1" ht="39.65" customHeight="1" x14ac:dyDescent="0.35">
      <c r="A1608" s="78" t="s">
        <v>81</v>
      </c>
      <c r="B1608" s="3" t="s">
        <v>83</v>
      </c>
      <c r="C1608" s="20">
        <v>2029422882</v>
      </c>
      <c r="D1608" s="21" t="s">
        <v>245</v>
      </c>
      <c r="E1608" s="22"/>
      <c r="F1608" s="2" t="str">
        <f t="shared" si="204"/>
        <v>P31-PPGM-CAM-2029422882-SS-2022/2024</v>
      </c>
      <c r="G1608" s="152" t="s">
        <v>771</v>
      </c>
      <c r="H1608" s="80" t="s">
        <v>772</v>
      </c>
      <c r="I1608" s="23">
        <v>4.17</v>
      </c>
      <c r="J1608" s="81">
        <f t="shared" si="208"/>
        <v>4.1700000000000001E-3</v>
      </c>
      <c r="K1608" s="82">
        <v>1</v>
      </c>
      <c r="L1608" s="113" t="s">
        <v>834</v>
      </c>
      <c r="M1608" s="14">
        <v>45714</v>
      </c>
      <c r="N1608" s="83">
        <v>9</v>
      </c>
      <c r="O1608" s="14"/>
      <c r="P1608" s="83" t="str">
        <f t="shared" si="203"/>
        <v/>
      </c>
      <c r="Q1608" s="83">
        <v>2025</v>
      </c>
      <c r="R1608" s="39" t="str">
        <f t="shared" si="205"/>
        <v>Não</v>
      </c>
      <c r="S1608" s="84">
        <f t="shared" si="206"/>
        <v>0</v>
      </c>
      <c r="T1608" s="85">
        <f t="shared" si="207"/>
        <v>0</v>
      </c>
      <c r="U1608" s="86"/>
    </row>
    <row r="1609" spans="1:21" s="58" customFormat="1" ht="39.65" customHeight="1" x14ac:dyDescent="0.35">
      <c r="A1609" s="78" t="s">
        <v>81</v>
      </c>
      <c r="B1609" s="3" t="s">
        <v>83</v>
      </c>
      <c r="C1609" s="20">
        <v>2029317515</v>
      </c>
      <c r="D1609" s="21" t="s">
        <v>263</v>
      </c>
      <c r="E1609" s="22"/>
      <c r="F1609" s="2" t="str">
        <f t="shared" si="204"/>
        <v>P31-PPGM-CAM-2029317515-SS-1387/2024</v>
      </c>
      <c r="G1609" s="152" t="s">
        <v>771</v>
      </c>
      <c r="H1609" s="80" t="s">
        <v>772</v>
      </c>
      <c r="I1609" s="23">
        <v>2260.19</v>
      </c>
      <c r="J1609" s="81">
        <f t="shared" si="208"/>
        <v>2.2601900000000001</v>
      </c>
      <c r="K1609" s="82">
        <v>1</v>
      </c>
      <c r="L1609" s="113" t="s">
        <v>834</v>
      </c>
      <c r="M1609" s="14">
        <v>45714</v>
      </c>
      <c r="N1609" s="83">
        <v>9</v>
      </c>
      <c r="O1609" s="14">
        <v>45712</v>
      </c>
      <c r="P1609" s="83">
        <f t="shared" si="203"/>
        <v>9</v>
      </c>
      <c r="Q1609" s="83">
        <v>2025</v>
      </c>
      <c r="R1609" s="39" t="str">
        <f t="shared" si="205"/>
        <v>Sim</v>
      </c>
      <c r="S1609" s="84">
        <f t="shared" si="206"/>
        <v>2.2601900000000001</v>
      </c>
      <c r="T1609" s="85">
        <f t="shared" si="207"/>
        <v>1</v>
      </c>
      <c r="U1609" s="86"/>
    </row>
    <row r="1610" spans="1:21" s="58" customFormat="1" ht="39.65" customHeight="1" x14ac:dyDescent="0.35">
      <c r="A1610" s="78" t="s">
        <v>81</v>
      </c>
      <c r="B1610" s="3" t="s">
        <v>83</v>
      </c>
      <c r="C1610" s="20">
        <v>2027824792</v>
      </c>
      <c r="D1610" s="21" t="s">
        <v>268</v>
      </c>
      <c r="E1610" s="22"/>
      <c r="F1610" s="2" t="str">
        <f t="shared" si="204"/>
        <v>P31-PPGM-CAM-2027824792-SS-1386/2024</v>
      </c>
      <c r="G1610" s="152" t="s">
        <v>771</v>
      </c>
      <c r="H1610" s="80" t="s">
        <v>772</v>
      </c>
      <c r="I1610" s="23">
        <v>142.07</v>
      </c>
      <c r="J1610" s="81">
        <f t="shared" si="208"/>
        <v>0.14207</v>
      </c>
      <c r="K1610" s="82">
        <v>1</v>
      </c>
      <c r="L1610" s="113" t="s">
        <v>834</v>
      </c>
      <c r="M1610" s="14">
        <v>45712</v>
      </c>
      <c r="N1610" s="83">
        <v>9</v>
      </c>
      <c r="O1610" s="14"/>
      <c r="P1610" s="83" t="str">
        <f t="shared" si="203"/>
        <v/>
      </c>
      <c r="Q1610" s="83">
        <v>2025</v>
      </c>
      <c r="R1610" s="39" t="str">
        <f t="shared" si="205"/>
        <v>Não</v>
      </c>
      <c r="S1610" s="84">
        <f t="shared" si="206"/>
        <v>0</v>
      </c>
      <c r="T1610" s="85">
        <f t="shared" si="207"/>
        <v>0</v>
      </c>
      <c r="U1610" s="86"/>
    </row>
    <row r="1611" spans="1:21" s="58" customFormat="1" ht="39.65" customHeight="1" x14ac:dyDescent="0.35">
      <c r="A1611" s="78" t="s">
        <v>281</v>
      </c>
      <c r="B1611" s="3" t="s">
        <v>83</v>
      </c>
      <c r="C1611" s="20">
        <v>2029269565</v>
      </c>
      <c r="D1611" s="39" t="s">
        <v>472</v>
      </c>
      <c r="E1611" s="43" t="s">
        <v>473</v>
      </c>
      <c r="F1611" s="2" t="str">
        <f t="shared" si="204"/>
        <v>P54-PPGM-CAM-2029269565-SS-1650/2024</v>
      </c>
      <c r="G1611" s="152" t="s">
        <v>771</v>
      </c>
      <c r="H1611" s="80" t="s">
        <v>772</v>
      </c>
      <c r="I1611" s="23">
        <v>50.13</v>
      </c>
      <c r="J1611" s="81">
        <f t="shared" si="208"/>
        <v>5.0130000000000001E-2</v>
      </c>
      <c r="K1611" s="82">
        <v>1</v>
      </c>
      <c r="L1611" s="113" t="s">
        <v>834</v>
      </c>
      <c r="M1611" s="14">
        <v>45712</v>
      </c>
      <c r="N1611" s="83">
        <v>9</v>
      </c>
      <c r="O1611" s="14">
        <v>45703</v>
      </c>
      <c r="P1611" s="83">
        <f t="shared" si="203"/>
        <v>7</v>
      </c>
      <c r="Q1611" s="83">
        <v>2025</v>
      </c>
      <c r="R1611" s="39" t="str">
        <f t="shared" si="205"/>
        <v>Sim</v>
      </c>
      <c r="S1611" s="84">
        <f t="shared" si="206"/>
        <v>5.0130000000000001E-2</v>
      </c>
      <c r="T1611" s="85">
        <f t="shared" si="207"/>
        <v>1</v>
      </c>
      <c r="U1611" s="86"/>
    </row>
    <row r="1612" spans="1:21" s="58" customFormat="1" ht="39.65" customHeight="1" x14ac:dyDescent="0.35">
      <c r="A1612" s="78" t="s">
        <v>281</v>
      </c>
      <c r="B1612" s="3" t="s">
        <v>83</v>
      </c>
      <c r="C1612" s="20">
        <v>2029269572</v>
      </c>
      <c r="D1612" s="39" t="s">
        <v>475</v>
      </c>
      <c r="E1612" s="43"/>
      <c r="F1612" s="2" t="str">
        <f t="shared" si="204"/>
        <v>P54-PPGM-CAM-2029269572-SS-1680/2024</v>
      </c>
      <c r="G1612" s="152" t="s">
        <v>771</v>
      </c>
      <c r="H1612" s="80" t="s">
        <v>772</v>
      </c>
      <c r="I1612" s="23">
        <v>2535.23</v>
      </c>
      <c r="J1612" s="81">
        <f t="shared" si="208"/>
        <v>2.5352299999999999</v>
      </c>
      <c r="K1612" s="82">
        <v>1</v>
      </c>
      <c r="L1612" s="113" t="s">
        <v>834</v>
      </c>
      <c r="M1612" s="14">
        <v>45712</v>
      </c>
      <c r="N1612" s="83">
        <v>9</v>
      </c>
      <c r="O1612" s="14">
        <v>45709</v>
      </c>
      <c r="P1612" s="83">
        <f t="shared" si="203"/>
        <v>8</v>
      </c>
      <c r="Q1612" s="83">
        <v>2025</v>
      </c>
      <c r="R1612" s="39" t="str">
        <f t="shared" si="205"/>
        <v>Sim</v>
      </c>
      <c r="S1612" s="84">
        <f t="shared" si="206"/>
        <v>2.5352299999999999</v>
      </c>
      <c r="T1612" s="85">
        <f t="shared" si="207"/>
        <v>1</v>
      </c>
      <c r="U1612" s="86"/>
    </row>
    <row r="1613" spans="1:21" s="58" customFormat="1" ht="39.65" customHeight="1" x14ac:dyDescent="0.35">
      <c r="A1613" s="78" t="s">
        <v>81</v>
      </c>
      <c r="B1613" s="3" t="s">
        <v>83</v>
      </c>
      <c r="C1613" s="20" t="s">
        <v>108</v>
      </c>
      <c r="D1613" s="21" t="s">
        <v>109</v>
      </c>
      <c r="E1613" s="22"/>
      <c r="F1613" s="2" t="str">
        <f t="shared" si="204"/>
        <v>P31-PPGM-CAM-CONJUNTO-SS-1497/2024</v>
      </c>
      <c r="G1613" s="213" t="s">
        <v>774</v>
      </c>
      <c r="H1613" s="111" t="s">
        <v>775</v>
      </c>
      <c r="I1613" s="23">
        <v>83</v>
      </c>
      <c r="J1613" s="112">
        <f t="shared" si="208"/>
        <v>8.3000000000000004E-2</v>
      </c>
      <c r="K1613" s="113">
        <v>1</v>
      </c>
      <c r="L1613" s="113" t="s">
        <v>834</v>
      </c>
      <c r="M1613" s="24">
        <v>45716</v>
      </c>
      <c r="N1613" s="114">
        <v>9</v>
      </c>
      <c r="O1613" s="15"/>
      <c r="P1613" s="83" t="str">
        <f t="shared" si="203"/>
        <v/>
      </c>
      <c r="Q1613" s="114">
        <v>2025</v>
      </c>
      <c r="R1613" s="39" t="str">
        <f t="shared" si="205"/>
        <v>Não</v>
      </c>
      <c r="S1613" s="116">
        <f t="shared" si="206"/>
        <v>0</v>
      </c>
      <c r="T1613" s="117">
        <f t="shared" si="207"/>
        <v>0</v>
      </c>
      <c r="U1613" s="118"/>
    </row>
    <row r="1614" spans="1:21" s="58" customFormat="1" ht="39.65" customHeight="1" x14ac:dyDescent="0.35">
      <c r="A1614" s="78" t="s">
        <v>81</v>
      </c>
      <c r="B1614" s="3" t="s">
        <v>83</v>
      </c>
      <c r="C1614" s="20">
        <v>2028716398</v>
      </c>
      <c r="D1614" s="21" t="s">
        <v>244</v>
      </c>
      <c r="E1614" s="22"/>
      <c r="F1614" s="2" t="str">
        <f t="shared" si="204"/>
        <v>P31-PPGM-CAM-2028716398-SS-2019/2024</v>
      </c>
      <c r="G1614" s="213" t="s">
        <v>774</v>
      </c>
      <c r="H1614" s="111" t="s">
        <v>775</v>
      </c>
      <c r="I1614" s="23">
        <v>69.16</v>
      </c>
      <c r="J1614" s="112">
        <f t="shared" si="208"/>
        <v>6.9159999999999999E-2</v>
      </c>
      <c r="K1614" s="113">
        <v>1</v>
      </c>
      <c r="L1614" s="113" t="s">
        <v>834</v>
      </c>
      <c r="M1614" s="27">
        <v>45715</v>
      </c>
      <c r="N1614" s="114">
        <v>9</v>
      </c>
      <c r="O1614" s="15"/>
      <c r="P1614" s="83" t="str">
        <f t="shared" si="203"/>
        <v/>
      </c>
      <c r="Q1614" s="114">
        <v>2025</v>
      </c>
      <c r="R1614" s="39" t="str">
        <f t="shared" si="205"/>
        <v>Não</v>
      </c>
      <c r="S1614" s="116">
        <f t="shared" si="206"/>
        <v>0</v>
      </c>
      <c r="T1614" s="117">
        <f t="shared" si="207"/>
        <v>0</v>
      </c>
      <c r="U1614" s="118"/>
    </row>
    <row r="1615" spans="1:21" s="58" customFormat="1" ht="39.65" customHeight="1" x14ac:dyDescent="0.35">
      <c r="A1615" s="78" t="s">
        <v>281</v>
      </c>
      <c r="B1615" s="3" t="s">
        <v>83</v>
      </c>
      <c r="C1615" s="20">
        <v>2029277586</v>
      </c>
      <c r="D1615" s="21" t="s">
        <v>345</v>
      </c>
      <c r="E1615" s="43" t="s">
        <v>346</v>
      </c>
      <c r="F1615" s="2" t="str">
        <f t="shared" si="204"/>
        <v>P54-PPGM-CAM-2029277586-SS-1460/2024</v>
      </c>
      <c r="G1615" s="213" t="s">
        <v>774</v>
      </c>
      <c r="H1615" s="111" t="s">
        <v>775</v>
      </c>
      <c r="I1615" s="23">
        <v>315.41719999999998</v>
      </c>
      <c r="J1615" s="112">
        <f t="shared" si="208"/>
        <v>0.31541719999999995</v>
      </c>
      <c r="K1615" s="113">
        <v>1</v>
      </c>
      <c r="L1615" s="113" t="s">
        <v>834</v>
      </c>
      <c r="M1615" s="15">
        <v>45715</v>
      </c>
      <c r="N1615" s="114">
        <v>9</v>
      </c>
      <c r="O1615" s="15">
        <v>45684</v>
      </c>
      <c r="P1615" s="83">
        <f t="shared" si="203"/>
        <v>5</v>
      </c>
      <c r="Q1615" s="114">
        <v>2025</v>
      </c>
      <c r="R1615" s="39" t="str">
        <f t="shared" si="205"/>
        <v>Sim</v>
      </c>
      <c r="S1615" s="116">
        <f t="shared" si="206"/>
        <v>0.31541719999999995</v>
      </c>
      <c r="T1615" s="117">
        <f t="shared" si="207"/>
        <v>1</v>
      </c>
      <c r="U1615" s="118"/>
    </row>
    <row r="1616" spans="1:21" s="58" customFormat="1" ht="39.65" customHeight="1" x14ac:dyDescent="0.35">
      <c r="A1616" s="78" t="s">
        <v>281</v>
      </c>
      <c r="B1616" s="3" t="s">
        <v>83</v>
      </c>
      <c r="C1616" s="20">
        <v>2025663675</v>
      </c>
      <c r="D1616" s="44" t="s">
        <v>374</v>
      </c>
      <c r="E1616" s="43"/>
      <c r="F1616" s="2" t="str">
        <f t="shared" si="204"/>
        <v>P54-PPGM-CAM-2025663675-SS-1537/2024</v>
      </c>
      <c r="G1616" s="213" t="s">
        <v>774</v>
      </c>
      <c r="H1616" s="111" t="s">
        <v>775</v>
      </c>
      <c r="I1616" s="23">
        <v>323.26499999999999</v>
      </c>
      <c r="J1616" s="112">
        <f t="shared" si="208"/>
        <v>0.32326499999999997</v>
      </c>
      <c r="K1616" s="113">
        <v>1</v>
      </c>
      <c r="L1616" s="113" t="s">
        <v>834</v>
      </c>
      <c r="M1616" s="15">
        <v>45715</v>
      </c>
      <c r="N1616" s="114">
        <v>9</v>
      </c>
      <c r="O1616" s="15"/>
      <c r="P1616" s="83" t="str">
        <f t="shared" si="203"/>
        <v/>
      </c>
      <c r="Q1616" s="114">
        <v>2025</v>
      </c>
      <c r="R1616" s="39" t="str">
        <f t="shared" si="205"/>
        <v>Não</v>
      </c>
      <c r="S1616" s="116">
        <f t="shared" si="206"/>
        <v>0</v>
      </c>
      <c r="T1616" s="117">
        <f t="shared" si="207"/>
        <v>0</v>
      </c>
      <c r="U1616" s="118"/>
    </row>
    <row r="1617" spans="1:21" s="58" customFormat="1" ht="39.65" customHeight="1" x14ac:dyDescent="0.35">
      <c r="A1617" s="78" t="s">
        <v>281</v>
      </c>
      <c r="B1617" s="3" t="s">
        <v>83</v>
      </c>
      <c r="C1617" s="20">
        <v>2029269570</v>
      </c>
      <c r="D1617" s="21" t="s">
        <v>403</v>
      </c>
      <c r="E1617" s="43" t="s">
        <v>404</v>
      </c>
      <c r="F1617" s="2" t="str">
        <f t="shared" si="204"/>
        <v>P54-PPGM-CAM-2029269570-SS-1463/2024</v>
      </c>
      <c r="G1617" s="213" t="s">
        <v>774</v>
      </c>
      <c r="H1617" s="111" t="s">
        <v>775</v>
      </c>
      <c r="I1617" s="23">
        <v>315.41719999999998</v>
      </c>
      <c r="J1617" s="112">
        <f t="shared" si="208"/>
        <v>0.31541719999999995</v>
      </c>
      <c r="K1617" s="113">
        <v>1</v>
      </c>
      <c r="L1617" s="113" t="s">
        <v>834</v>
      </c>
      <c r="M1617" s="15">
        <v>45715</v>
      </c>
      <c r="N1617" s="114">
        <v>9</v>
      </c>
      <c r="O1617" s="15">
        <v>45687</v>
      </c>
      <c r="P1617" s="83">
        <f t="shared" si="203"/>
        <v>5</v>
      </c>
      <c r="Q1617" s="114">
        <v>2025</v>
      </c>
      <c r="R1617" s="39" t="str">
        <f t="shared" si="205"/>
        <v>Sim</v>
      </c>
      <c r="S1617" s="116">
        <f t="shared" si="206"/>
        <v>0.31541719999999995</v>
      </c>
      <c r="T1617" s="117">
        <f t="shared" si="207"/>
        <v>1</v>
      </c>
      <c r="U1617" s="118"/>
    </row>
    <row r="1618" spans="1:21" s="58" customFormat="1" ht="39.65" customHeight="1" x14ac:dyDescent="0.35">
      <c r="A1618" s="78" t="s">
        <v>281</v>
      </c>
      <c r="B1618" s="3" t="s">
        <v>83</v>
      </c>
      <c r="C1618" s="20">
        <v>2029277500</v>
      </c>
      <c r="D1618" s="21" t="s">
        <v>430</v>
      </c>
      <c r="E1618" s="43"/>
      <c r="F1618" s="2" t="str">
        <f t="shared" si="204"/>
        <v>P54-PPGM-CAM-2029277500-SS-1360/2024</v>
      </c>
      <c r="G1618" s="213" t="s">
        <v>774</v>
      </c>
      <c r="H1618" s="111" t="s">
        <v>775</v>
      </c>
      <c r="I1618" s="23">
        <v>235.83679999999998</v>
      </c>
      <c r="J1618" s="112">
        <f t="shared" si="208"/>
        <v>0.23583679999999999</v>
      </c>
      <c r="K1618" s="113">
        <v>1</v>
      </c>
      <c r="L1618" s="113" t="s">
        <v>834</v>
      </c>
      <c r="M1618" s="24">
        <v>45713</v>
      </c>
      <c r="N1618" s="114">
        <v>9</v>
      </c>
      <c r="O1618" s="15">
        <v>45715</v>
      </c>
      <c r="P1618" s="83">
        <f t="shared" si="203"/>
        <v>9</v>
      </c>
      <c r="Q1618" s="114">
        <v>2025</v>
      </c>
      <c r="R1618" s="39" t="str">
        <f t="shared" si="205"/>
        <v>Sim</v>
      </c>
      <c r="S1618" s="116">
        <f t="shared" si="206"/>
        <v>0.23583679999999999</v>
      </c>
      <c r="T1618" s="117">
        <f t="shared" si="207"/>
        <v>1</v>
      </c>
      <c r="U1618" s="118"/>
    </row>
    <row r="1619" spans="1:21" s="58" customFormat="1" ht="39.65" customHeight="1" x14ac:dyDescent="0.35">
      <c r="A1619" s="78" t="s">
        <v>281</v>
      </c>
      <c r="B1619" s="3" t="s">
        <v>83</v>
      </c>
      <c r="C1619" s="20">
        <v>2029258079</v>
      </c>
      <c r="D1619" s="21" t="s">
        <v>451</v>
      </c>
      <c r="E1619" s="15" t="s">
        <v>452</v>
      </c>
      <c r="F1619" s="2" t="str">
        <f t="shared" si="204"/>
        <v>P54-PPGM-CAM-2029258079-SS-1621/2024</v>
      </c>
      <c r="G1619" s="213" t="s">
        <v>774</v>
      </c>
      <c r="H1619" s="111" t="s">
        <v>775</v>
      </c>
      <c r="I1619" s="23">
        <v>929.1</v>
      </c>
      <c r="J1619" s="112">
        <f t="shared" si="208"/>
        <v>0.92910000000000004</v>
      </c>
      <c r="K1619" s="113">
        <v>1</v>
      </c>
      <c r="L1619" s="113" t="s">
        <v>834</v>
      </c>
      <c r="M1619" s="15">
        <v>45718</v>
      </c>
      <c r="N1619" s="114">
        <v>9</v>
      </c>
      <c r="O1619" s="15"/>
      <c r="P1619" s="83" t="str">
        <f t="shared" si="203"/>
        <v/>
      </c>
      <c r="Q1619" s="114">
        <v>2025</v>
      </c>
      <c r="R1619" s="39" t="str">
        <f t="shared" si="205"/>
        <v>Não</v>
      </c>
      <c r="S1619" s="116">
        <f t="shared" si="206"/>
        <v>0</v>
      </c>
      <c r="T1619" s="117">
        <f t="shared" si="207"/>
        <v>0</v>
      </c>
      <c r="U1619" s="118"/>
    </row>
    <row r="1620" spans="1:21" s="58" customFormat="1" ht="39.65" customHeight="1" x14ac:dyDescent="0.35">
      <c r="A1620" s="78" t="s">
        <v>81</v>
      </c>
      <c r="B1620" s="3" t="s">
        <v>83</v>
      </c>
      <c r="C1620" s="20">
        <v>2029084645</v>
      </c>
      <c r="D1620" s="22" t="s">
        <v>145</v>
      </c>
      <c r="E1620" s="22" t="s">
        <v>146</v>
      </c>
      <c r="F1620" s="87" t="str">
        <f t="shared" si="204"/>
        <v>P31-PPGM-CAM-2029084645-SS-1425/2024</v>
      </c>
      <c r="G1620" s="100" t="s">
        <v>777</v>
      </c>
      <c r="H1620" s="101" t="s">
        <v>778</v>
      </c>
      <c r="I1620" s="23">
        <v>52</v>
      </c>
      <c r="J1620" s="90">
        <f t="shared" si="208"/>
        <v>5.1999999999999998E-2</v>
      </c>
      <c r="K1620" s="103">
        <v>0</v>
      </c>
      <c r="L1620" s="113" t="s">
        <v>834</v>
      </c>
      <c r="M1620" s="15">
        <v>45716</v>
      </c>
      <c r="N1620" s="92">
        <v>9</v>
      </c>
      <c r="O1620" s="15"/>
      <c r="P1620" s="104" t="str">
        <f t="shared" si="203"/>
        <v/>
      </c>
      <c r="Q1620" s="104">
        <v>2025</v>
      </c>
      <c r="R1620" s="105" t="str">
        <f t="shared" si="205"/>
        <v>Não</v>
      </c>
      <c r="S1620" s="94">
        <f t="shared" si="206"/>
        <v>0</v>
      </c>
      <c r="T1620" s="95">
        <f t="shared" si="207"/>
        <v>0</v>
      </c>
      <c r="U1620" s="96"/>
    </row>
    <row r="1621" spans="1:21" s="58" customFormat="1" ht="39.65" customHeight="1" x14ac:dyDescent="0.35">
      <c r="A1621" s="78" t="s">
        <v>281</v>
      </c>
      <c r="B1621" s="3" t="s">
        <v>83</v>
      </c>
      <c r="C1621" s="20">
        <v>2029277494</v>
      </c>
      <c r="D1621" s="22" t="s">
        <v>355</v>
      </c>
      <c r="E1621" s="43" t="s">
        <v>356</v>
      </c>
      <c r="F1621" s="2" t="str">
        <f t="shared" si="204"/>
        <v>P54-PPGM-CAM-2029277494-SS-1465/2024</v>
      </c>
      <c r="G1621" s="98" t="s">
        <v>777</v>
      </c>
      <c r="H1621" s="80" t="s">
        <v>778</v>
      </c>
      <c r="I1621" s="23">
        <v>1683.39</v>
      </c>
      <c r="J1621" s="81">
        <f t="shared" si="208"/>
        <v>1.6833900000000002</v>
      </c>
      <c r="K1621" s="82">
        <v>0</v>
      </c>
      <c r="L1621" s="113" t="s">
        <v>834</v>
      </c>
      <c r="M1621" s="24">
        <v>45716</v>
      </c>
      <c r="N1621" s="83">
        <v>9</v>
      </c>
      <c r="O1621" s="15"/>
      <c r="P1621" s="83" t="str">
        <f t="shared" si="203"/>
        <v/>
      </c>
      <c r="Q1621" s="83">
        <v>2025</v>
      </c>
      <c r="R1621" s="39" t="str">
        <f t="shared" si="205"/>
        <v>Não</v>
      </c>
      <c r="S1621" s="84">
        <f t="shared" si="206"/>
        <v>0</v>
      </c>
      <c r="T1621" s="85">
        <f t="shared" si="207"/>
        <v>0</v>
      </c>
      <c r="U1621" s="86"/>
    </row>
    <row r="1622" spans="1:21" s="58" customFormat="1" ht="33.75" customHeight="1" thickBot="1" x14ac:dyDescent="0.4">
      <c r="A1622" s="125" t="s">
        <v>281</v>
      </c>
      <c r="B1622" s="126" t="s">
        <v>83</v>
      </c>
      <c r="C1622" s="127">
        <v>2029277567</v>
      </c>
      <c r="D1622" s="192" t="s">
        <v>436</v>
      </c>
      <c r="E1622" s="250" t="s">
        <v>437</v>
      </c>
      <c r="F1622" s="130" t="str">
        <f t="shared" si="204"/>
        <v>P54-PPGM-CAM-2029277567-SS-1361/2024</v>
      </c>
      <c r="G1622" s="217" t="s">
        <v>777</v>
      </c>
      <c r="H1622" s="218" t="s">
        <v>778</v>
      </c>
      <c r="I1622" s="193">
        <v>829.06600000000003</v>
      </c>
      <c r="J1622" s="134">
        <f t="shared" si="208"/>
        <v>0.82906600000000008</v>
      </c>
      <c r="K1622" s="220">
        <v>0</v>
      </c>
      <c r="L1622" s="135" t="s">
        <v>834</v>
      </c>
      <c r="M1622" s="186">
        <v>45716</v>
      </c>
      <c r="N1622" s="137">
        <v>9</v>
      </c>
      <c r="O1622" s="186">
        <v>45687</v>
      </c>
      <c r="P1622" s="139">
        <f t="shared" si="203"/>
        <v>5</v>
      </c>
      <c r="Q1622" s="139">
        <v>2025</v>
      </c>
      <c r="R1622" s="223" t="str">
        <f t="shared" si="205"/>
        <v>Sim</v>
      </c>
      <c r="S1622" s="141">
        <f t="shared" si="206"/>
        <v>0.82906600000000008</v>
      </c>
      <c r="T1622" s="142">
        <f t="shared" si="207"/>
        <v>0</v>
      </c>
      <c r="U1622" s="143"/>
    </row>
    <row r="1623" spans="1:21" s="58" customFormat="1" ht="39.65" customHeight="1" x14ac:dyDescent="0.35">
      <c r="A1623" s="59" t="s">
        <v>81</v>
      </c>
      <c r="B1623" s="60" t="s">
        <v>83</v>
      </c>
      <c r="C1623" s="61" t="s">
        <v>108</v>
      </c>
      <c r="D1623" s="62" t="s">
        <v>109</v>
      </c>
      <c r="E1623" s="208"/>
      <c r="F1623" s="196" t="str">
        <f t="shared" si="204"/>
        <v>P31-PPGM-CAM-CONJUNTO-SS-1497/2024</v>
      </c>
      <c r="G1623" s="197" t="s">
        <v>771</v>
      </c>
      <c r="H1623" s="198" t="s">
        <v>772</v>
      </c>
      <c r="I1623" s="67">
        <v>83</v>
      </c>
      <c r="J1623" s="199">
        <f t="shared" si="208"/>
        <v>8.3000000000000004E-2</v>
      </c>
      <c r="K1623" s="200">
        <v>1</v>
      </c>
      <c r="L1623" s="200" t="s">
        <v>835</v>
      </c>
      <c r="M1623" s="209">
        <v>45707</v>
      </c>
      <c r="N1623" s="73">
        <v>8</v>
      </c>
      <c r="O1623" s="251"/>
      <c r="P1623" s="73" t="str">
        <f t="shared" si="203"/>
        <v/>
      </c>
      <c r="Q1623" s="73">
        <v>2025</v>
      </c>
      <c r="R1623" s="202" t="str">
        <f t="shared" si="205"/>
        <v>Não</v>
      </c>
      <c r="S1623" s="203">
        <f t="shared" si="206"/>
        <v>0</v>
      </c>
      <c r="T1623" s="204">
        <f t="shared" si="207"/>
        <v>0</v>
      </c>
      <c r="U1623" s="205"/>
    </row>
    <row r="1624" spans="1:21" s="58" customFormat="1" ht="39.65" customHeight="1" x14ac:dyDescent="0.35">
      <c r="A1624" s="78" t="s">
        <v>281</v>
      </c>
      <c r="B1624" s="3" t="s">
        <v>83</v>
      </c>
      <c r="C1624" s="20">
        <v>2029267535</v>
      </c>
      <c r="D1624" s="46" t="s">
        <v>320</v>
      </c>
      <c r="E1624" s="22"/>
      <c r="F1624" s="2" t="str">
        <f t="shared" si="204"/>
        <v>P54-PPGM-CAM-2029267535-SS-1754/2024</v>
      </c>
      <c r="G1624" s="152" t="s">
        <v>771</v>
      </c>
      <c r="H1624" s="80" t="s">
        <v>772</v>
      </c>
      <c r="I1624" s="23">
        <v>1634.37</v>
      </c>
      <c r="J1624" s="81">
        <f t="shared" si="208"/>
        <v>1.6343699999999999</v>
      </c>
      <c r="K1624" s="82">
        <v>1</v>
      </c>
      <c r="L1624" s="113" t="s">
        <v>835</v>
      </c>
      <c r="M1624" s="14">
        <v>45709</v>
      </c>
      <c r="N1624" s="83">
        <v>8</v>
      </c>
      <c r="O1624" s="11"/>
      <c r="P1624" s="83" t="str">
        <f t="shared" si="203"/>
        <v/>
      </c>
      <c r="Q1624" s="83">
        <v>2025</v>
      </c>
      <c r="R1624" s="39" t="str">
        <f t="shared" si="205"/>
        <v>Não</v>
      </c>
      <c r="S1624" s="84">
        <f t="shared" si="206"/>
        <v>0</v>
      </c>
      <c r="T1624" s="85">
        <f t="shared" si="207"/>
        <v>0</v>
      </c>
      <c r="U1624" s="86"/>
    </row>
    <row r="1625" spans="1:21" s="58" customFormat="1" ht="39.65" customHeight="1" x14ac:dyDescent="0.35">
      <c r="A1625" s="78" t="s">
        <v>81</v>
      </c>
      <c r="B1625" s="3" t="s">
        <v>83</v>
      </c>
      <c r="C1625" s="20">
        <v>2029084645</v>
      </c>
      <c r="D1625" s="22" t="s">
        <v>145</v>
      </c>
      <c r="E1625" s="22" t="s">
        <v>146</v>
      </c>
      <c r="F1625" s="2" t="str">
        <f t="shared" si="204"/>
        <v>P31-PPGM-CAM-2029084645-SS-1425/2024</v>
      </c>
      <c r="G1625" s="213" t="s">
        <v>774</v>
      </c>
      <c r="H1625" s="111" t="s">
        <v>775</v>
      </c>
      <c r="I1625" s="23">
        <v>52</v>
      </c>
      <c r="J1625" s="112">
        <f t="shared" si="208"/>
        <v>5.1999999999999998E-2</v>
      </c>
      <c r="K1625" s="113">
        <v>1</v>
      </c>
      <c r="L1625" s="113" t="s">
        <v>835</v>
      </c>
      <c r="M1625" s="27">
        <v>45705</v>
      </c>
      <c r="N1625" s="114">
        <v>8</v>
      </c>
      <c r="O1625" s="252">
        <v>45707</v>
      </c>
      <c r="P1625" s="83">
        <f t="shared" si="203"/>
        <v>8</v>
      </c>
      <c r="Q1625" s="114">
        <v>2025</v>
      </c>
      <c r="R1625" s="39" t="str">
        <f t="shared" si="205"/>
        <v>Sim</v>
      </c>
      <c r="S1625" s="116">
        <f t="shared" si="206"/>
        <v>5.1999999999999998E-2</v>
      </c>
      <c r="T1625" s="117">
        <f t="shared" si="207"/>
        <v>1</v>
      </c>
      <c r="U1625" s="118"/>
    </row>
    <row r="1626" spans="1:21" s="58" customFormat="1" ht="39.65" customHeight="1" x14ac:dyDescent="0.35">
      <c r="A1626" s="78" t="s">
        <v>81</v>
      </c>
      <c r="B1626" s="3" t="s">
        <v>83</v>
      </c>
      <c r="C1626" s="20">
        <v>2028849927</v>
      </c>
      <c r="D1626" s="21" t="s">
        <v>203</v>
      </c>
      <c r="E1626" s="22"/>
      <c r="F1626" s="2" t="str">
        <f t="shared" si="204"/>
        <v>P31-PPGM-CAM-2028849927-SS-1850/2024</v>
      </c>
      <c r="G1626" s="213" t="s">
        <v>774</v>
      </c>
      <c r="H1626" s="111" t="s">
        <v>775</v>
      </c>
      <c r="I1626" s="23">
        <v>320</v>
      </c>
      <c r="J1626" s="112">
        <f t="shared" si="208"/>
        <v>0.32</v>
      </c>
      <c r="K1626" s="113">
        <v>1</v>
      </c>
      <c r="L1626" s="113" t="s">
        <v>835</v>
      </c>
      <c r="M1626" s="27">
        <v>45710</v>
      </c>
      <c r="N1626" s="114">
        <v>8</v>
      </c>
      <c r="O1626" s="252"/>
      <c r="P1626" s="83" t="str">
        <f t="shared" ref="P1626:P1689" si="209">IF(O1626="","",WEEKNUM(O1626,21))</f>
        <v/>
      </c>
      <c r="Q1626" s="114">
        <v>2025</v>
      </c>
      <c r="R1626" s="39" t="str">
        <f t="shared" si="205"/>
        <v>Não</v>
      </c>
      <c r="S1626" s="116">
        <f t="shared" si="206"/>
        <v>0</v>
      </c>
      <c r="T1626" s="117">
        <f t="shared" si="207"/>
        <v>0</v>
      </c>
      <c r="U1626" s="118"/>
    </row>
    <row r="1627" spans="1:21" s="58" customFormat="1" ht="39.65" customHeight="1" x14ac:dyDescent="0.35">
      <c r="A1627" s="78" t="s">
        <v>281</v>
      </c>
      <c r="B1627" s="3" t="s">
        <v>83</v>
      </c>
      <c r="C1627" s="20">
        <v>2029277567</v>
      </c>
      <c r="D1627" s="21" t="s">
        <v>436</v>
      </c>
      <c r="E1627" s="43" t="s">
        <v>437</v>
      </c>
      <c r="F1627" s="2" t="str">
        <f t="shared" si="204"/>
        <v>P54-PPGM-CAM-2029277567-SS-1361/2024</v>
      </c>
      <c r="G1627" s="213" t="s">
        <v>774</v>
      </c>
      <c r="H1627" s="111" t="s">
        <v>775</v>
      </c>
      <c r="I1627" s="23">
        <v>829.07</v>
      </c>
      <c r="J1627" s="112">
        <f t="shared" si="208"/>
        <v>0.82907000000000008</v>
      </c>
      <c r="K1627" s="113">
        <v>1</v>
      </c>
      <c r="L1627" s="113" t="s">
        <v>835</v>
      </c>
      <c r="M1627" s="27">
        <v>45708</v>
      </c>
      <c r="N1627" s="114">
        <v>8</v>
      </c>
      <c r="O1627" s="252">
        <v>45680</v>
      </c>
      <c r="P1627" s="83">
        <f t="shared" si="209"/>
        <v>4</v>
      </c>
      <c r="Q1627" s="114">
        <v>2025</v>
      </c>
      <c r="R1627" s="39" t="str">
        <f t="shared" si="205"/>
        <v>Sim</v>
      </c>
      <c r="S1627" s="116">
        <f t="shared" si="206"/>
        <v>0.82907000000000008</v>
      </c>
      <c r="T1627" s="117">
        <f t="shared" si="207"/>
        <v>1</v>
      </c>
      <c r="U1627" s="118"/>
    </row>
    <row r="1628" spans="1:21" s="58" customFormat="1" ht="39.65" customHeight="1" x14ac:dyDescent="0.35">
      <c r="A1628" s="78" t="s">
        <v>81</v>
      </c>
      <c r="B1628" s="173" t="s">
        <v>83</v>
      </c>
      <c r="C1628" s="20">
        <v>2027807948</v>
      </c>
      <c r="D1628" s="21" t="s">
        <v>157</v>
      </c>
      <c r="E1628" s="22" t="s">
        <v>158</v>
      </c>
      <c r="F1628" s="87" t="str">
        <f t="shared" si="204"/>
        <v>P31-PPGM-CAM-2027807948-SS-1571/2024</v>
      </c>
      <c r="G1628" s="100" t="s">
        <v>777</v>
      </c>
      <c r="H1628" s="101" t="s">
        <v>778</v>
      </c>
      <c r="I1628" s="23">
        <v>37</v>
      </c>
      <c r="J1628" s="90">
        <f t="shared" si="208"/>
        <v>3.6999999999999998E-2</v>
      </c>
      <c r="K1628" s="103">
        <v>0</v>
      </c>
      <c r="L1628" s="113" t="s">
        <v>835</v>
      </c>
      <c r="M1628" s="15">
        <v>45710</v>
      </c>
      <c r="N1628" s="92">
        <v>8</v>
      </c>
      <c r="O1628" s="210"/>
      <c r="P1628" s="104" t="str">
        <f t="shared" si="209"/>
        <v/>
      </c>
      <c r="Q1628" s="104">
        <v>2025</v>
      </c>
      <c r="R1628" s="105" t="str">
        <f t="shared" si="205"/>
        <v>Não</v>
      </c>
      <c r="S1628" s="94">
        <f t="shared" si="206"/>
        <v>0</v>
      </c>
      <c r="T1628" s="95">
        <f t="shared" si="207"/>
        <v>0</v>
      </c>
      <c r="U1628" s="96"/>
    </row>
    <row r="1629" spans="1:21" s="58" customFormat="1" ht="39.65" customHeight="1" x14ac:dyDescent="0.35">
      <c r="A1629" s="78" t="s">
        <v>81</v>
      </c>
      <c r="B1629" s="3" t="s">
        <v>83</v>
      </c>
      <c r="C1629" s="20">
        <v>202871697</v>
      </c>
      <c r="D1629" s="21" t="s">
        <v>162</v>
      </c>
      <c r="E1629" s="22" t="s">
        <v>163</v>
      </c>
      <c r="F1629" s="2" t="str">
        <f t="shared" si="204"/>
        <v>P31-PPGM-CAM-202871697-SS-1574/2024</v>
      </c>
      <c r="G1629" s="98" t="s">
        <v>777</v>
      </c>
      <c r="H1629" s="80" t="s">
        <v>778</v>
      </c>
      <c r="I1629" s="23">
        <v>446</v>
      </c>
      <c r="J1629" s="81">
        <f t="shared" si="208"/>
        <v>0.44600000000000001</v>
      </c>
      <c r="K1629" s="82">
        <v>0</v>
      </c>
      <c r="L1629" s="113" t="s">
        <v>835</v>
      </c>
      <c r="M1629" s="15">
        <v>45710</v>
      </c>
      <c r="N1629" s="83">
        <v>8</v>
      </c>
      <c r="O1629" s="15">
        <v>45707</v>
      </c>
      <c r="P1629" s="83">
        <f t="shared" si="209"/>
        <v>8</v>
      </c>
      <c r="Q1629" s="83">
        <v>2025</v>
      </c>
      <c r="R1629" s="39" t="str">
        <f t="shared" si="205"/>
        <v>Sim</v>
      </c>
      <c r="S1629" s="84">
        <f t="shared" si="206"/>
        <v>0.44600000000000001</v>
      </c>
      <c r="T1629" s="85">
        <f t="shared" si="207"/>
        <v>0</v>
      </c>
      <c r="U1629" s="86"/>
    </row>
    <row r="1630" spans="1:21" s="58" customFormat="1" ht="39.65" customHeight="1" x14ac:dyDescent="0.35">
      <c r="A1630" s="78" t="s">
        <v>81</v>
      </c>
      <c r="B1630" s="173" t="s">
        <v>83</v>
      </c>
      <c r="C1630" s="20">
        <v>2028881150</v>
      </c>
      <c r="D1630" s="21" t="s">
        <v>239</v>
      </c>
      <c r="E1630" s="22"/>
      <c r="F1630" s="87" t="str">
        <f t="shared" si="204"/>
        <v>P31-PPGM-CAM-2028881150-SS-1968/2024</v>
      </c>
      <c r="G1630" s="100" t="s">
        <v>777</v>
      </c>
      <c r="H1630" s="101" t="s">
        <v>778</v>
      </c>
      <c r="I1630" s="23">
        <v>72.2</v>
      </c>
      <c r="J1630" s="90">
        <f t="shared" si="208"/>
        <v>7.22E-2</v>
      </c>
      <c r="K1630" s="103">
        <v>0</v>
      </c>
      <c r="L1630" s="113" t="s">
        <v>835</v>
      </c>
      <c r="M1630" s="15">
        <v>45710</v>
      </c>
      <c r="N1630" s="92">
        <v>8</v>
      </c>
      <c r="O1630" s="210"/>
      <c r="P1630" s="104" t="str">
        <f t="shared" si="209"/>
        <v/>
      </c>
      <c r="Q1630" s="104">
        <v>2025</v>
      </c>
      <c r="R1630" s="105" t="str">
        <f t="shared" si="205"/>
        <v>Não</v>
      </c>
      <c r="S1630" s="94">
        <f t="shared" si="206"/>
        <v>0</v>
      </c>
      <c r="T1630" s="95">
        <f t="shared" si="207"/>
        <v>0</v>
      </c>
      <c r="U1630" s="96"/>
    </row>
    <row r="1631" spans="1:21" s="58" customFormat="1" ht="39.65" customHeight="1" x14ac:dyDescent="0.35">
      <c r="A1631" s="78" t="s">
        <v>81</v>
      </c>
      <c r="B1631" s="3" t="s">
        <v>83</v>
      </c>
      <c r="C1631" s="20">
        <v>2029422882</v>
      </c>
      <c r="D1631" s="21" t="s">
        <v>245</v>
      </c>
      <c r="E1631" s="22"/>
      <c r="F1631" s="2" t="str">
        <f t="shared" si="204"/>
        <v>P31-PPGM-CAM-2029422882-SS-2022/2024</v>
      </c>
      <c r="G1631" s="98" t="s">
        <v>777</v>
      </c>
      <c r="H1631" s="80" t="s">
        <v>778</v>
      </c>
      <c r="I1631" s="23">
        <v>4.17</v>
      </c>
      <c r="J1631" s="81">
        <f t="shared" si="208"/>
        <v>4.1700000000000001E-3</v>
      </c>
      <c r="K1631" s="82">
        <v>0</v>
      </c>
      <c r="L1631" s="113" t="s">
        <v>835</v>
      </c>
      <c r="M1631" s="15">
        <v>45710</v>
      </c>
      <c r="N1631" s="83">
        <v>8</v>
      </c>
      <c r="O1631" s="15"/>
      <c r="P1631" s="83" t="str">
        <f t="shared" si="209"/>
        <v/>
      </c>
      <c r="Q1631" s="83">
        <v>2025</v>
      </c>
      <c r="R1631" s="39" t="str">
        <f t="shared" si="205"/>
        <v>Não</v>
      </c>
      <c r="S1631" s="84">
        <f t="shared" si="206"/>
        <v>0</v>
      </c>
      <c r="T1631" s="85">
        <f t="shared" si="207"/>
        <v>0</v>
      </c>
      <c r="U1631" s="86"/>
    </row>
    <row r="1632" spans="1:21" s="58" customFormat="1" ht="39.65" customHeight="1" x14ac:dyDescent="0.35">
      <c r="A1632" s="78" t="s">
        <v>281</v>
      </c>
      <c r="B1632" s="173" t="s">
        <v>83</v>
      </c>
      <c r="C1632" s="20">
        <v>2029277491</v>
      </c>
      <c r="D1632" s="21" t="s">
        <v>349</v>
      </c>
      <c r="E1632" s="43" t="s">
        <v>350</v>
      </c>
      <c r="F1632" s="87" t="str">
        <f t="shared" si="204"/>
        <v>P54-PPGM-CAM-2029277491-SS-1380/2024</v>
      </c>
      <c r="G1632" s="100" t="s">
        <v>777</v>
      </c>
      <c r="H1632" s="101" t="s">
        <v>778</v>
      </c>
      <c r="I1632" s="23">
        <v>784.05700000000002</v>
      </c>
      <c r="J1632" s="90">
        <f t="shared" si="208"/>
        <v>0.784057</v>
      </c>
      <c r="K1632" s="103">
        <v>0</v>
      </c>
      <c r="L1632" s="113" t="s">
        <v>835</v>
      </c>
      <c r="M1632" s="15">
        <v>45705</v>
      </c>
      <c r="N1632" s="92">
        <v>8</v>
      </c>
      <c r="O1632" s="210">
        <v>45708</v>
      </c>
      <c r="P1632" s="104">
        <f t="shared" si="209"/>
        <v>8</v>
      </c>
      <c r="Q1632" s="104">
        <v>2025</v>
      </c>
      <c r="R1632" s="105" t="str">
        <f t="shared" si="205"/>
        <v>Sim</v>
      </c>
      <c r="S1632" s="94">
        <f t="shared" si="206"/>
        <v>0.784057</v>
      </c>
      <c r="T1632" s="95">
        <f t="shared" si="207"/>
        <v>0</v>
      </c>
      <c r="U1632" s="96"/>
    </row>
    <row r="1633" spans="1:21" s="58" customFormat="1" ht="39.65" customHeight="1" x14ac:dyDescent="0.35">
      <c r="A1633" s="78" t="s">
        <v>281</v>
      </c>
      <c r="B1633" s="3" t="s">
        <v>83</v>
      </c>
      <c r="C1633" s="20">
        <v>2029267544</v>
      </c>
      <c r="D1633" s="22" t="s">
        <v>378</v>
      </c>
      <c r="E1633" s="43" t="s">
        <v>379</v>
      </c>
      <c r="F1633" s="2" t="str">
        <f t="shared" si="204"/>
        <v>P54-PPGM-CAM-2029267544-SS-1536/2024</v>
      </c>
      <c r="G1633" s="98" t="s">
        <v>777</v>
      </c>
      <c r="H1633" s="80" t="s">
        <v>778</v>
      </c>
      <c r="I1633" s="23">
        <v>921.55640000000005</v>
      </c>
      <c r="J1633" s="81">
        <f t="shared" si="208"/>
        <v>0.92155640000000005</v>
      </c>
      <c r="K1633" s="82">
        <v>0</v>
      </c>
      <c r="L1633" s="113" t="s">
        <v>835</v>
      </c>
      <c r="M1633" s="15">
        <v>45708</v>
      </c>
      <c r="N1633" s="83">
        <v>8</v>
      </c>
      <c r="O1633" s="15"/>
      <c r="P1633" s="83" t="str">
        <f t="shared" si="209"/>
        <v/>
      </c>
      <c r="Q1633" s="83">
        <v>2025</v>
      </c>
      <c r="R1633" s="39" t="str">
        <f t="shared" si="205"/>
        <v>Não</v>
      </c>
      <c r="S1633" s="84">
        <f t="shared" si="206"/>
        <v>0</v>
      </c>
      <c r="T1633" s="85">
        <f t="shared" si="207"/>
        <v>0</v>
      </c>
      <c r="U1633" s="86"/>
    </row>
    <row r="1634" spans="1:21" s="58" customFormat="1" ht="39.65" customHeight="1" x14ac:dyDescent="0.35">
      <c r="A1634" s="78" t="s">
        <v>281</v>
      </c>
      <c r="B1634" s="173" t="s">
        <v>83</v>
      </c>
      <c r="C1634" s="20">
        <v>2029277493</v>
      </c>
      <c r="D1634" s="22" t="s">
        <v>394</v>
      </c>
      <c r="E1634" s="43" t="s">
        <v>395</v>
      </c>
      <c r="F1634" s="87" t="str">
        <f t="shared" si="204"/>
        <v>P54-PPGM-CAM-2029277493-SS-1464/2024</v>
      </c>
      <c r="G1634" s="100" t="s">
        <v>777</v>
      </c>
      <c r="H1634" s="101" t="s">
        <v>778</v>
      </c>
      <c r="I1634" s="23">
        <v>766.91899999999998</v>
      </c>
      <c r="J1634" s="90">
        <f t="shared" si="208"/>
        <v>0.76691900000000002</v>
      </c>
      <c r="K1634" s="103">
        <v>0</v>
      </c>
      <c r="L1634" s="113" t="s">
        <v>835</v>
      </c>
      <c r="M1634" s="15">
        <v>45708</v>
      </c>
      <c r="N1634" s="92">
        <v>8</v>
      </c>
      <c r="O1634" s="210"/>
      <c r="P1634" s="104" t="str">
        <f t="shared" si="209"/>
        <v/>
      </c>
      <c r="Q1634" s="104">
        <v>2025</v>
      </c>
      <c r="R1634" s="105" t="str">
        <f t="shared" si="205"/>
        <v>Não</v>
      </c>
      <c r="S1634" s="94">
        <f t="shared" si="206"/>
        <v>0</v>
      </c>
      <c r="T1634" s="95">
        <f t="shared" si="207"/>
        <v>0</v>
      </c>
      <c r="U1634" s="96"/>
    </row>
    <row r="1635" spans="1:21" s="58" customFormat="1" ht="39.65" customHeight="1" x14ac:dyDescent="0.35">
      <c r="A1635" s="78" t="s">
        <v>281</v>
      </c>
      <c r="B1635" s="3" t="s">
        <v>83</v>
      </c>
      <c r="C1635" s="20" t="s">
        <v>410</v>
      </c>
      <c r="D1635" s="21" t="s">
        <v>411</v>
      </c>
      <c r="E1635" s="43"/>
      <c r="F1635" s="2" t="str">
        <f t="shared" si="204"/>
        <v>P54-PPGM-CAM-2029269553-SS-1377/2024</v>
      </c>
      <c r="G1635" s="98" t="s">
        <v>777</v>
      </c>
      <c r="H1635" s="80" t="s">
        <v>778</v>
      </c>
      <c r="I1635" s="23">
        <v>818.43250000000012</v>
      </c>
      <c r="J1635" s="81">
        <f t="shared" si="208"/>
        <v>0.81843250000000012</v>
      </c>
      <c r="K1635" s="82">
        <v>0</v>
      </c>
      <c r="L1635" s="113" t="s">
        <v>835</v>
      </c>
      <c r="M1635" s="24">
        <v>45705</v>
      </c>
      <c r="N1635" s="83">
        <v>8</v>
      </c>
      <c r="O1635" s="15"/>
      <c r="P1635" s="83" t="str">
        <f t="shared" si="209"/>
        <v/>
      </c>
      <c r="Q1635" s="83">
        <v>2025</v>
      </c>
      <c r="R1635" s="39" t="str">
        <f t="shared" si="205"/>
        <v>Não</v>
      </c>
      <c r="S1635" s="84">
        <f t="shared" si="206"/>
        <v>0</v>
      </c>
      <c r="T1635" s="85">
        <f t="shared" si="207"/>
        <v>0</v>
      </c>
      <c r="U1635" s="86"/>
    </row>
    <row r="1636" spans="1:21" s="58" customFormat="1" ht="39.65" customHeight="1" thickBot="1" x14ac:dyDescent="0.4">
      <c r="A1636" s="125" t="s">
        <v>281</v>
      </c>
      <c r="B1636" s="126" t="s">
        <v>83</v>
      </c>
      <c r="C1636" s="127">
        <v>2029269571</v>
      </c>
      <c r="D1636" s="192" t="s">
        <v>419</v>
      </c>
      <c r="E1636" s="250" t="s">
        <v>420</v>
      </c>
      <c r="F1636" s="130" t="str">
        <f t="shared" si="204"/>
        <v>P54-PPGM-CAM-2029269571-SS-1384/2024</v>
      </c>
      <c r="G1636" s="217" t="s">
        <v>777</v>
      </c>
      <c r="H1636" s="218" t="s">
        <v>778</v>
      </c>
      <c r="I1636" s="193">
        <v>183.78300000000002</v>
      </c>
      <c r="J1636" s="134">
        <f t="shared" si="208"/>
        <v>0.183783</v>
      </c>
      <c r="K1636" s="220">
        <v>0</v>
      </c>
      <c r="L1636" s="135" t="s">
        <v>835</v>
      </c>
      <c r="M1636" s="186">
        <v>45708</v>
      </c>
      <c r="N1636" s="137">
        <v>8</v>
      </c>
      <c r="O1636" s="186"/>
      <c r="P1636" s="139" t="str">
        <f t="shared" si="209"/>
        <v/>
      </c>
      <c r="Q1636" s="139">
        <v>2025</v>
      </c>
      <c r="R1636" s="223" t="str">
        <f t="shared" si="205"/>
        <v>Não</v>
      </c>
      <c r="S1636" s="141">
        <f t="shared" si="206"/>
        <v>0</v>
      </c>
      <c r="T1636" s="142">
        <f t="shared" si="207"/>
        <v>0</v>
      </c>
      <c r="U1636" s="143"/>
    </row>
    <row r="1637" spans="1:21" s="58" customFormat="1" ht="39.65" customHeight="1" x14ac:dyDescent="0.35">
      <c r="A1637" s="120" t="s">
        <v>81</v>
      </c>
      <c r="B1637" s="120" t="s">
        <v>83</v>
      </c>
      <c r="C1637" s="121" t="s">
        <v>108</v>
      </c>
      <c r="D1637" s="178" t="s">
        <v>109</v>
      </c>
      <c r="E1637" s="179"/>
      <c r="F1637" s="109" t="str">
        <f t="shared" si="204"/>
        <v>P31-PPGM-CAM-CONJUNTO-SS-1497/2024</v>
      </c>
      <c r="G1637" s="188" t="s">
        <v>771</v>
      </c>
      <c r="H1637" s="111" t="s">
        <v>772</v>
      </c>
      <c r="I1637" s="123">
        <v>83</v>
      </c>
      <c r="J1637" s="112">
        <f t="shared" si="208"/>
        <v>8.3000000000000004E-2</v>
      </c>
      <c r="K1637" s="113">
        <v>1</v>
      </c>
      <c r="L1637" s="113" t="s">
        <v>836</v>
      </c>
      <c r="M1637" s="190">
        <v>45700</v>
      </c>
      <c r="N1637" s="114">
        <v>7</v>
      </c>
      <c r="O1637" s="252"/>
      <c r="P1637" s="114" t="str">
        <f t="shared" si="209"/>
        <v/>
      </c>
      <c r="Q1637" s="114">
        <v>2025</v>
      </c>
      <c r="R1637" s="115" t="str">
        <f t="shared" si="205"/>
        <v>Não</v>
      </c>
      <c r="S1637" s="116">
        <f t="shared" si="206"/>
        <v>0</v>
      </c>
      <c r="T1637" s="117">
        <f t="shared" si="207"/>
        <v>0</v>
      </c>
      <c r="U1637" s="118"/>
    </row>
    <row r="1638" spans="1:21" s="58" customFormat="1" ht="39.65" customHeight="1" x14ac:dyDescent="0.35">
      <c r="A1638" s="3" t="s">
        <v>81</v>
      </c>
      <c r="B1638" s="3" t="s">
        <v>83</v>
      </c>
      <c r="C1638" s="20" t="s">
        <v>149</v>
      </c>
      <c r="D1638" s="21" t="s">
        <v>150</v>
      </c>
      <c r="E1638" s="22"/>
      <c r="F1638" s="2" t="str">
        <f t="shared" si="204"/>
        <v>P31-PPGM-CAM- CONJUNTO-SS-1482/2024</v>
      </c>
      <c r="G1638" s="152" t="s">
        <v>771</v>
      </c>
      <c r="H1638" s="80" t="s">
        <v>772</v>
      </c>
      <c r="I1638" s="23">
        <v>55</v>
      </c>
      <c r="J1638" s="81">
        <f t="shared" si="208"/>
        <v>5.5E-2</v>
      </c>
      <c r="K1638" s="82">
        <v>1</v>
      </c>
      <c r="L1638" s="113" t="s">
        <v>836</v>
      </c>
      <c r="M1638" s="14">
        <v>45700</v>
      </c>
      <c r="N1638" s="83">
        <v>7</v>
      </c>
      <c r="O1638" s="11"/>
      <c r="P1638" s="83" t="str">
        <f t="shared" si="209"/>
        <v/>
      </c>
      <c r="Q1638" s="83">
        <v>2025</v>
      </c>
      <c r="R1638" s="39" t="str">
        <f t="shared" si="205"/>
        <v>Não</v>
      </c>
      <c r="S1638" s="84">
        <f t="shared" si="206"/>
        <v>0</v>
      </c>
      <c r="T1638" s="85">
        <f t="shared" si="207"/>
        <v>0</v>
      </c>
      <c r="U1638" s="86"/>
    </row>
    <row r="1639" spans="1:21" s="58" customFormat="1" ht="39.65" customHeight="1" x14ac:dyDescent="0.35">
      <c r="A1639" s="3" t="s">
        <v>81</v>
      </c>
      <c r="B1639" s="3" t="s">
        <v>83</v>
      </c>
      <c r="C1639" s="20">
        <v>2027807948</v>
      </c>
      <c r="D1639" s="21" t="s">
        <v>157</v>
      </c>
      <c r="E1639" s="22"/>
      <c r="F1639" s="2" t="str">
        <f t="shared" si="204"/>
        <v>P31-PPGM-CAM-2027807948-SS-1571/2024</v>
      </c>
      <c r="G1639" s="152" t="s">
        <v>771</v>
      </c>
      <c r="H1639" s="80" t="s">
        <v>772</v>
      </c>
      <c r="I1639" s="23">
        <v>37</v>
      </c>
      <c r="J1639" s="81">
        <f t="shared" si="208"/>
        <v>3.6999999999999998E-2</v>
      </c>
      <c r="K1639" s="82">
        <v>1</v>
      </c>
      <c r="L1639" s="113" t="s">
        <v>836</v>
      </c>
      <c r="M1639" s="14">
        <v>45700</v>
      </c>
      <c r="N1639" s="83">
        <v>7</v>
      </c>
      <c r="O1639" s="11">
        <v>45694</v>
      </c>
      <c r="P1639" s="83">
        <f t="shared" si="209"/>
        <v>6</v>
      </c>
      <c r="Q1639" s="83">
        <v>2025</v>
      </c>
      <c r="R1639" s="39" t="str">
        <f t="shared" si="205"/>
        <v>Sim</v>
      </c>
      <c r="S1639" s="84">
        <f t="shared" si="206"/>
        <v>3.6999999999999998E-2</v>
      </c>
      <c r="T1639" s="85">
        <f t="shared" si="207"/>
        <v>1</v>
      </c>
      <c r="U1639" s="86"/>
    </row>
    <row r="1640" spans="1:21" s="58" customFormat="1" ht="39.65" customHeight="1" x14ac:dyDescent="0.35">
      <c r="A1640" s="3" t="s">
        <v>81</v>
      </c>
      <c r="B1640" s="3" t="s">
        <v>83</v>
      </c>
      <c r="C1640" s="20">
        <v>2028716884</v>
      </c>
      <c r="D1640" s="21" t="s">
        <v>799</v>
      </c>
      <c r="E1640" s="22"/>
      <c r="F1640" s="2" t="str">
        <f t="shared" ref="F1640:F1703" si="210">CONCATENATE(A1640,"-",B1640,"-",C1640,"-",D1640)</f>
        <v>P31-PPGM-CAM-2028716884-SS-1573/2024</v>
      </c>
      <c r="G1640" s="152" t="s">
        <v>771</v>
      </c>
      <c r="H1640" s="80" t="s">
        <v>772</v>
      </c>
      <c r="I1640" s="23">
        <v>146</v>
      </c>
      <c r="J1640" s="81">
        <f t="shared" si="208"/>
        <v>0.14599999999999999</v>
      </c>
      <c r="K1640" s="82">
        <v>1</v>
      </c>
      <c r="L1640" s="113" t="s">
        <v>836</v>
      </c>
      <c r="M1640" s="14">
        <v>45700</v>
      </c>
      <c r="N1640" s="83">
        <v>7</v>
      </c>
      <c r="O1640" s="11"/>
      <c r="P1640" s="83" t="str">
        <f t="shared" si="209"/>
        <v/>
      </c>
      <c r="Q1640" s="83">
        <v>2025</v>
      </c>
      <c r="R1640" s="39" t="str">
        <f t="shared" si="205"/>
        <v>Não</v>
      </c>
      <c r="S1640" s="84">
        <f t="shared" si="206"/>
        <v>0</v>
      </c>
      <c r="T1640" s="85">
        <f t="shared" si="207"/>
        <v>0</v>
      </c>
      <c r="U1640" s="86"/>
    </row>
    <row r="1641" spans="1:21" s="58" customFormat="1" ht="39.65" customHeight="1" x14ac:dyDescent="0.35">
      <c r="A1641" s="3" t="s">
        <v>81</v>
      </c>
      <c r="B1641" s="3" t="s">
        <v>83</v>
      </c>
      <c r="C1641" s="20">
        <v>202871697</v>
      </c>
      <c r="D1641" s="21" t="s">
        <v>162</v>
      </c>
      <c r="E1641" s="22"/>
      <c r="F1641" s="2" t="str">
        <f t="shared" si="210"/>
        <v>P31-PPGM-CAM-202871697-SS-1574/2024</v>
      </c>
      <c r="G1641" s="152" t="s">
        <v>771</v>
      </c>
      <c r="H1641" s="80" t="s">
        <v>772</v>
      </c>
      <c r="I1641" s="23">
        <v>446</v>
      </c>
      <c r="J1641" s="81">
        <f t="shared" si="208"/>
        <v>0.44600000000000001</v>
      </c>
      <c r="K1641" s="82">
        <v>1</v>
      </c>
      <c r="L1641" s="113" t="s">
        <v>836</v>
      </c>
      <c r="M1641" s="14">
        <v>45700</v>
      </c>
      <c r="N1641" s="83">
        <v>7</v>
      </c>
      <c r="O1641" s="11">
        <v>45694</v>
      </c>
      <c r="P1641" s="83">
        <f t="shared" si="209"/>
        <v>6</v>
      </c>
      <c r="Q1641" s="83">
        <v>2025</v>
      </c>
      <c r="R1641" s="39" t="str">
        <f t="shared" si="205"/>
        <v>Sim</v>
      </c>
      <c r="S1641" s="84">
        <f t="shared" si="206"/>
        <v>0.44600000000000001</v>
      </c>
      <c r="T1641" s="85">
        <f t="shared" si="207"/>
        <v>1</v>
      </c>
      <c r="U1641" s="86"/>
    </row>
    <row r="1642" spans="1:21" s="58" customFormat="1" ht="39.65" customHeight="1" x14ac:dyDescent="0.35">
      <c r="A1642" s="3" t="s">
        <v>81</v>
      </c>
      <c r="B1642" s="3" t="s">
        <v>83</v>
      </c>
      <c r="C1642" s="20">
        <v>2028716881</v>
      </c>
      <c r="D1642" s="21" t="s">
        <v>169</v>
      </c>
      <c r="E1642" s="22"/>
      <c r="F1642" s="2" t="str">
        <f t="shared" si="210"/>
        <v>P31-PPGM-CAM-2028716881-SS-1575/2024</v>
      </c>
      <c r="G1642" s="152" t="s">
        <v>771</v>
      </c>
      <c r="H1642" s="80" t="s">
        <v>772</v>
      </c>
      <c r="I1642" s="23">
        <v>14</v>
      </c>
      <c r="J1642" s="81">
        <f t="shared" si="208"/>
        <v>1.4E-2</v>
      </c>
      <c r="K1642" s="82">
        <v>1</v>
      </c>
      <c r="L1642" s="113" t="s">
        <v>836</v>
      </c>
      <c r="M1642" s="14">
        <v>45700</v>
      </c>
      <c r="N1642" s="83">
        <v>7</v>
      </c>
      <c r="O1642" s="11"/>
      <c r="P1642" s="83" t="str">
        <f t="shared" si="209"/>
        <v/>
      </c>
      <c r="Q1642" s="83">
        <v>2025</v>
      </c>
      <c r="R1642" s="39" t="str">
        <f t="shared" si="205"/>
        <v>Não</v>
      </c>
      <c r="S1642" s="84">
        <f t="shared" si="206"/>
        <v>0</v>
      </c>
      <c r="T1642" s="85">
        <f t="shared" si="207"/>
        <v>0</v>
      </c>
      <c r="U1642" s="86"/>
    </row>
    <row r="1643" spans="1:21" s="58" customFormat="1" ht="39.65" customHeight="1" x14ac:dyDescent="0.35">
      <c r="A1643" s="3" t="s">
        <v>81</v>
      </c>
      <c r="B1643" s="3" t="s">
        <v>83</v>
      </c>
      <c r="C1643" s="20">
        <v>2028716885</v>
      </c>
      <c r="D1643" s="21" t="s">
        <v>810</v>
      </c>
      <c r="E1643" s="22"/>
      <c r="F1643" s="2" t="str">
        <f t="shared" si="210"/>
        <v>P31-PPGM-CAM-2028716885-SS-1577/2024</v>
      </c>
      <c r="G1643" s="152" t="s">
        <v>771</v>
      </c>
      <c r="H1643" s="80" t="s">
        <v>772</v>
      </c>
      <c r="I1643" s="23">
        <v>146</v>
      </c>
      <c r="J1643" s="81">
        <f t="shared" si="208"/>
        <v>0.14599999999999999</v>
      </c>
      <c r="K1643" s="82">
        <v>1</v>
      </c>
      <c r="L1643" s="113" t="s">
        <v>836</v>
      </c>
      <c r="M1643" s="14">
        <v>45700</v>
      </c>
      <c r="N1643" s="83">
        <v>7</v>
      </c>
      <c r="O1643" s="11"/>
      <c r="P1643" s="83" t="str">
        <f t="shared" si="209"/>
        <v/>
      </c>
      <c r="Q1643" s="83">
        <v>2025</v>
      </c>
      <c r="R1643" s="39" t="str">
        <f t="shared" si="205"/>
        <v>Não</v>
      </c>
      <c r="S1643" s="84">
        <f t="shared" si="206"/>
        <v>0</v>
      </c>
      <c r="T1643" s="85">
        <f t="shared" si="207"/>
        <v>0</v>
      </c>
      <c r="U1643" s="86"/>
    </row>
    <row r="1644" spans="1:21" s="58" customFormat="1" ht="39.65" customHeight="1" x14ac:dyDescent="0.35">
      <c r="A1644" s="3" t="s">
        <v>81</v>
      </c>
      <c r="B1644" s="3" t="s">
        <v>83</v>
      </c>
      <c r="C1644" s="20">
        <v>2028911331</v>
      </c>
      <c r="D1644" s="21" t="s">
        <v>180</v>
      </c>
      <c r="E1644" s="22"/>
      <c r="F1644" s="2" t="str">
        <f t="shared" si="210"/>
        <v>P31-PPGM-CAM-2028911331-SS-1578/2024</v>
      </c>
      <c r="G1644" s="152" t="s">
        <v>771</v>
      </c>
      <c r="H1644" s="80" t="s">
        <v>772</v>
      </c>
      <c r="I1644" s="23">
        <v>25</v>
      </c>
      <c r="J1644" s="81">
        <f t="shared" si="208"/>
        <v>2.5000000000000001E-2</v>
      </c>
      <c r="K1644" s="82">
        <v>1</v>
      </c>
      <c r="L1644" s="113" t="s">
        <v>836</v>
      </c>
      <c r="M1644" s="14">
        <v>45700</v>
      </c>
      <c r="N1644" s="83">
        <v>7</v>
      </c>
      <c r="O1644" s="11"/>
      <c r="P1644" s="83" t="str">
        <f t="shared" si="209"/>
        <v/>
      </c>
      <c r="Q1644" s="83">
        <v>2025</v>
      </c>
      <c r="R1644" s="39" t="str">
        <f t="shared" si="205"/>
        <v>Não</v>
      </c>
      <c r="S1644" s="84">
        <f t="shared" si="206"/>
        <v>0</v>
      </c>
      <c r="T1644" s="85">
        <f t="shared" si="207"/>
        <v>0</v>
      </c>
      <c r="U1644" s="86"/>
    </row>
    <row r="1645" spans="1:21" s="58" customFormat="1" ht="39.65" customHeight="1" x14ac:dyDescent="0.35">
      <c r="A1645" s="3" t="s">
        <v>81</v>
      </c>
      <c r="B1645" s="3" t="s">
        <v>83</v>
      </c>
      <c r="C1645" s="20">
        <v>2028941219</v>
      </c>
      <c r="D1645" s="21" t="s">
        <v>187</v>
      </c>
      <c r="E1645" s="22"/>
      <c r="F1645" s="2" t="str">
        <f t="shared" si="210"/>
        <v>P31-PPGM-CAM-2028941219-SS-1579/2024</v>
      </c>
      <c r="G1645" s="152" t="s">
        <v>771</v>
      </c>
      <c r="H1645" s="80" t="s">
        <v>772</v>
      </c>
      <c r="I1645" s="23">
        <v>25</v>
      </c>
      <c r="J1645" s="81">
        <f t="shared" si="208"/>
        <v>2.5000000000000001E-2</v>
      </c>
      <c r="K1645" s="82">
        <v>1</v>
      </c>
      <c r="L1645" s="113" t="s">
        <v>836</v>
      </c>
      <c r="M1645" s="14">
        <v>45700</v>
      </c>
      <c r="N1645" s="83">
        <v>7</v>
      </c>
      <c r="O1645" s="11"/>
      <c r="P1645" s="83" t="str">
        <f t="shared" si="209"/>
        <v/>
      </c>
      <c r="Q1645" s="83">
        <v>2025</v>
      </c>
      <c r="R1645" s="39" t="str">
        <f t="shared" si="205"/>
        <v>Não</v>
      </c>
      <c r="S1645" s="84">
        <f t="shared" si="206"/>
        <v>0</v>
      </c>
      <c r="T1645" s="85">
        <f t="shared" si="207"/>
        <v>0</v>
      </c>
      <c r="U1645" s="86"/>
    </row>
    <row r="1646" spans="1:21" s="58" customFormat="1" ht="39.65" customHeight="1" x14ac:dyDescent="0.35">
      <c r="A1646" s="3" t="s">
        <v>81</v>
      </c>
      <c r="B1646" s="3" t="s">
        <v>83</v>
      </c>
      <c r="C1646" s="20">
        <v>2028716876</v>
      </c>
      <c r="D1646" s="21" t="s">
        <v>193</v>
      </c>
      <c r="E1646" s="43"/>
      <c r="F1646" s="2" t="str">
        <f t="shared" si="210"/>
        <v>P31-PPGM-CAM-2028716876-SS-1584/2024</v>
      </c>
      <c r="G1646" s="152" t="s">
        <v>771</v>
      </c>
      <c r="H1646" s="80" t="s">
        <v>772</v>
      </c>
      <c r="I1646" s="23">
        <v>100</v>
      </c>
      <c r="J1646" s="81">
        <f t="shared" si="208"/>
        <v>0.1</v>
      </c>
      <c r="K1646" s="82">
        <v>1</v>
      </c>
      <c r="L1646" s="113" t="s">
        <v>836</v>
      </c>
      <c r="M1646" s="14">
        <v>45700</v>
      </c>
      <c r="N1646" s="83">
        <v>7</v>
      </c>
      <c r="O1646" s="14"/>
      <c r="P1646" s="83" t="str">
        <f t="shared" si="209"/>
        <v/>
      </c>
      <c r="Q1646" s="83">
        <v>2025</v>
      </c>
      <c r="R1646" s="39" t="str">
        <f t="shared" si="205"/>
        <v>Não</v>
      </c>
      <c r="S1646" s="84">
        <f t="shared" si="206"/>
        <v>0</v>
      </c>
      <c r="T1646" s="85">
        <f t="shared" si="207"/>
        <v>0</v>
      </c>
      <c r="U1646" s="86"/>
    </row>
    <row r="1647" spans="1:21" s="58" customFormat="1" ht="39.65" customHeight="1" x14ac:dyDescent="0.35">
      <c r="A1647" s="3" t="s">
        <v>81</v>
      </c>
      <c r="B1647" s="3" t="s">
        <v>83</v>
      </c>
      <c r="C1647" s="20">
        <v>2029355174</v>
      </c>
      <c r="D1647" s="21" t="s">
        <v>194</v>
      </c>
      <c r="E1647" s="43"/>
      <c r="F1647" s="2" t="str">
        <f t="shared" si="210"/>
        <v>P31-PPGM-CAM-2029355174-SS-1583/2024</v>
      </c>
      <c r="G1647" s="152" t="s">
        <v>771</v>
      </c>
      <c r="H1647" s="80" t="s">
        <v>772</v>
      </c>
      <c r="I1647" s="23">
        <v>100</v>
      </c>
      <c r="J1647" s="81">
        <f t="shared" si="208"/>
        <v>0.1</v>
      </c>
      <c r="K1647" s="82">
        <v>1</v>
      </c>
      <c r="L1647" s="113" t="s">
        <v>836</v>
      </c>
      <c r="M1647" s="14">
        <v>45700</v>
      </c>
      <c r="N1647" s="83">
        <v>7</v>
      </c>
      <c r="O1647" s="14"/>
      <c r="P1647" s="83" t="str">
        <f t="shared" si="209"/>
        <v/>
      </c>
      <c r="Q1647" s="83">
        <v>2025</v>
      </c>
      <c r="R1647" s="39" t="str">
        <f t="shared" si="205"/>
        <v>Não</v>
      </c>
      <c r="S1647" s="84">
        <f t="shared" si="206"/>
        <v>0</v>
      </c>
      <c r="T1647" s="85">
        <f t="shared" si="207"/>
        <v>0</v>
      </c>
      <c r="U1647" s="86"/>
    </row>
    <row r="1648" spans="1:21" s="58" customFormat="1" ht="39.65" customHeight="1" x14ac:dyDescent="0.35">
      <c r="A1648" s="3" t="s">
        <v>81</v>
      </c>
      <c r="B1648" s="3" t="s">
        <v>83</v>
      </c>
      <c r="C1648" s="20">
        <v>2028941216</v>
      </c>
      <c r="D1648" s="21" t="s">
        <v>199</v>
      </c>
      <c r="E1648" s="43"/>
      <c r="F1648" s="2" t="str">
        <f t="shared" si="210"/>
        <v>P31-PPGM-CAM-2028941216-SS-1582/2024</v>
      </c>
      <c r="G1648" s="152" t="s">
        <v>771</v>
      </c>
      <c r="H1648" s="80" t="s">
        <v>772</v>
      </c>
      <c r="I1648" s="23">
        <v>117</v>
      </c>
      <c r="J1648" s="81">
        <f t="shared" si="208"/>
        <v>0.11700000000000001</v>
      </c>
      <c r="K1648" s="82">
        <v>1</v>
      </c>
      <c r="L1648" s="113" t="s">
        <v>836</v>
      </c>
      <c r="M1648" s="14">
        <v>45700</v>
      </c>
      <c r="N1648" s="83">
        <v>7</v>
      </c>
      <c r="O1648" s="14"/>
      <c r="P1648" s="83" t="str">
        <f t="shared" si="209"/>
        <v/>
      </c>
      <c r="Q1648" s="83">
        <v>2025</v>
      </c>
      <c r="R1648" s="39" t="str">
        <f t="shared" si="205"/>
        <v>Não</v>
      </c>
      <c r="S1648" s="84">
        <f t="shared" si="206"/>
        <v>0</v>
      </c>
      <c r="T1648" s="85">
        <f t="shared" si="207"/>
        <v>0</v>
      </c>
      <c r="U1648" s="86"/>
    </row>
    <row r="1649" spans="1:21" s="58" customFormat="1" ht="39.65" customHeight="1" x14ac:dyDescent="0.35">
      <c r="A1649" s="3" t="s">
        <v>81</v>
      </c>
      <c r="B1649" s="3" t="s">
        <v>83</v>
      </c>
      <c r="C1649" s="20">
        <v>2028849927</v>
      </c>
      <c r="D1649" s="21" t="s">
        <v>203</v>
      </c>
      <c r="E1649" s="22"/>
      <c r="F1649" s="2" t="str">
        <f t="shared" si="210"/>
        <v>P31-PPGM-CAM-2028849927-SS-1850/2024</v>
      </c>
      <c r="G1649" s="152" t="s">
        <v>771</v>
      </c>
      <c r="H1649" s="80" t="s">
        <v>772</v>
      </c>
      <c r="I1649" s="23">
        <v>320</v>
      </c>
      <c r="J1649" s="81">
        <f t="shared" si="208"/>
        <v>0.32</v>
      </c>
      <c r="K1649" s="82">
        <v>1</v>
      </c>
      <c r="L1649" s="113" t="s">
        <v>836</v>
      </c>
      <c r="M1649" s="14">
        <v>45700</v>
      </c>
      <c r="N1649" s="83">
        <v>7</v>
      </c>
      <c r="O1649" s="11"/>
      <c r="P1649" s="83" t="str">
        <f t="shared" si="209"/>
        <v/>
      </c>
      <c r="Q1649" s="83">
        <v>2025</v>
      </c>
      <c r="R1649" s="39" t="str">
        <f t="shared" si="205"/>
        <v>Não</v>
      </c>
      <c r="S1649" s="84">
        <f t="shared" si="206"/>
        <v>0</v>
      </c>
      <c r="T1649" s="85">
        <f t="shared" si="207"/>
        <v>0</v>
      </c>
      <c r="U1649" s="86"/>
    </row>
    <row r="1650" spans="1:21" s="58" customFormat="1" ht="39.65" customHeight="1" x14ac:dyDescent="0.35">
      <c r="A1650" s="3" t="s">
        <v>81</v>
      </c>
      <c r="B1650" s="3" t="s">
        <v>83</v>
      </c>
      <c r="C1650" s="20">
        <v>2029366442</v>
      </c>
      <c r="D1650" s="21" t="s">
        <v>208</v>
      </c>
      <c r="E1650" s="22"/>
      <c r="F1650" s="2" t="str">
        <f t="shared" si="210"/>
        <v>P31-PPGM-CAM-2029366442-SS-1753/2024</v>
      </c>
      <c r="G1650" s="152" t="s">
        <v>771</v>
      </c>
      <c r="H1650" s="80" t="s">
        <v>772</v>
      </c>
      <c r="I1650" s="23">
        <v>3000</v>
      </c>
      <c r="J1650" s="81">
        <f t="shared" si="208"/>
        <v>3</v>
      </c>
      <c r="K1650" s="82">
        <v>1</v>
      </c>
      <c r="L1650" s="113" t="s">
        <v>836</v>
      </c>
      <c r="M1650" s="14">
        <v>45700</v>
      </c>
      <c r="N1650" s="83">
        <v>7</v>
      </c>
      <c r="O1650" s="11"/>
      <c r="P1650" s="83" t="str">
        <f t="shared" si="209"/>
        <v/>
      </c>
      <c r="Q1650" s="83">
        <v>2025</v>
      </c>
      <c r="R1650" s="39" t="str">
        <f t="shared" si="205"/>
        <v>Não</v>
      </c>
      <c r="S1650" s="84">
        <f t="shared" si="206"/>
        <v>0</v>
      </c>
      <c r="T1650" s="85">
        <f t="shared" si="207"/>
        <v>0</v>
      </c>
      <c r="U1650" s="86"/>
    </row>
    <row r="1651" spans="1:21" s="58" customFormat="1" ht="45.75" customHeight="1" x14ac:dyDescent="0.35">
      <c r="A1651" s="3" t="s">
        <v>81</v>
      </c>
      <c r="B1651" s="3" t="s">
        <v>83</v>
      </c>
      <c r="C1651" s="20">
        <v>2028881150</v>
      </c>
      <c r="D1651" s="21" t="s">
        <v>239</v>
      </c>
      <c r="E1651" s="22"/>
      <c r="F1651" s="2" t="str">
        <f t="shared" si="210"/>
        <v>P31-PPGM-CAM-2028881150-SS-1968/2024</v>
      </c>
      <c r="G1651" s="152" t="s">
        <v>771</v>
      </c>
      <c r="H1651" s="80" t="s">
        <v>772</v>
      </c>
      <c r="I1651" s="23">
        <v>72.2</v>
      </c>
      <c r="J1651" s="81">
        <f t="shared" si="208"/>
        <v>7.22E-2</v>
      </c>
      <c r="K1651" s="82">
        <v>1</v>
      </c>
      <c r="L1651" s="113" t="s">
        <v>836</v>
      </c>
      <c r="M1651" s="14">
        <v>45700</v>
      </c>
      <c r="N1651" s="83">
        <v>7</v>
      </c>
      <c r="O1651" s="11"/>
      <c r="P1651" s="83" t="str">
        <f t="shared" si="209"/>
        <v/>
      </c>
      <c r="Q1651" s="83">
        <v>2025</v>
      </c>
      <c r="R1651" s="39" t="str">
        <f t="shared" si="205"/>
        <v>Não</v>
      </c>
      <c r="S1651" s="84">
        <f t="shared" si="206"/>
        <v>0</v>
      </c>
      <c r="T1651" s="85">
        <f t="shared" si="207"/>
        <v>0</v>
      </c>
      <c r="U1651" s="86"/>
    </row>
    <row r="1652" spans="1:21" s="58" customFormat="1" ht="39.65" customHeight="1" x14ac:dyDescent="0.35">
      <c r="A1652" s="3" t="s">
        <v>81</v>
      </c>
      <c r="B1652" s="3" t="s">
        <v>83</v>
      </c>
      <c r="C1652" s="20">
        <v>2028716398</v>
      </c>
      <c r="D1652" s="21" t="s">
        <v>244</v>
      </c>
      <c r="E1652" s="22"/>
      <c r="F1652" s="2" t="str">
        <f t="shared" si="210"/>
        <v>P31-PPGM-CAM-2028716398-SS-2019/2024</v>
      </c>
      <c r="G1652" s="152" t="s">
        <v>771</v>
      </c>
      <c r="H1652" s="80" t="s">
        <v>772</v>
      </c>
      <c r="I1652" s="23">
        <v>69.16</v>
      </c>
      <c r="J1652" s="81">
        <f t="shared" si="208"/>
        <v>6.9159999999999999E-2</v>
      </c>
      <c r="K1652" s="82">
        <v>1</v>
      </c>
      <c r="L1652" s="113" t="s">
        <v>836</v>
      </c>
      <c r="M1652" s="14">
        <v>45700</v>
      </c>
      <c r="N1652" s="83">
        <v>7</v>
      </c>
      <c r="O1652" s="11"/>
      <c r="P1652" s="83" t="str">
        <f t="shared" si="209"/>
        <v/>
      </c>
      <c r="Q1652" s="83">
        <v>2025</v>
      </c>
      <c r="R1652" s="39" t="str">
        <f t="shared" si="205"/>
        <v>Não</v>
      </c>
      <c r="S1652" s="84">
        <f t="shared" si="206"/>
        <v>0</v>
      </c>
      <c r="T1652" s="85">
        <f t="shared" si="207"/>
        <v>0</v>
      </c>
      <c r="U1652" s="86"/>
    </row>
    <row r="1653" spans="1:21" s="58" customFormat="1" ht="39.65" customHeight="1" x14ac:dyDescent="0.35">
      <c r="A1653" s="3" t="s">
        <v>81</v>
      </c>
      <c r="B1653" s="3" t="s">
        <v>83</v>
      </c>
      <c r="C1653" s="20">
        <v>2029422882</v>
      </c>
      <c r="D1653" s="21" t="s">
        <v>245</v>
      </c>
      <c r="E1653" s="43"/>
      <c r="F1653" s="2" t="str">
        <f t="shared" si="210"/>
        <v>P31-PPGM-CAM-2029422882-SS-2022/2024</v>
      </c>
      <c r="G1653" s="152" t="s">
        <v>771</v>
      </c>
      <c r="H1653" s="80" t="s">
        <v>772</v>
      </c>
      <c r="I1653" s="23">
        <v>4.17</v>
      </c>
      <c r="J1653" s="81">
        <f t="shared" si="208"/>
        <v>4.1700000000000001E-3</v>
      </c>
      <c r="K1653" s="82">
        <v>1</v>
      </c>
      <c r="L1653" s="113" t="s">
        <v>836</v>
      </c>
      <c r="M1653" s="14">
        <v>45700</v>
      </c>
      <c r="N1653" s="83">
        <v>7</v>
      </c>
      <c r="O1653" s="14"/>
      <c r="P1653" s="83" t="str">
        <f t="shared" si="209"/>
        <v/>
      </c>
      <c r="Q1653" s="83">
        <v>2025</v>
      </c>
      <c r="R1653" s="39" t="str">
        <f t="shared" si="205"/>
        <v>Não</v>
      </c>
      <c r="S1653" s="84">
        <f t="shared" si="206"/>
        <v>0</v>
      </c>
      <c r="T1653" s="85">
        <f t="shared" si="207"/>
        <v>0</v>
      </c>
      <c r="U1653" s="86"/>
    </row>
    <row r="1654" spans="1:21" s="58" customFormat="1" ht="49.5" customHeight="1" x14ac:dyDescent="0.35">
      <c r="A1654" s="3" t="s">
        <v>81</v>
      </c>
      <c r="B1654" s="3" t="s">
        <v>83</v>
      </c>
      <c r="C1654" s="20">
        <v>2029317515</v>
      </c>
      <c r="D1654" s="21" t="s">
        <v>263</v>
      </c>
      <c r="E1654" s="43"/>
      <c r="F1654" s="2" t="str">
        <f t="shared" si="210"/>
        <v>P31-PPGM-CAM-2029317515-SS-1387/2024</v>
      </c>
      <c r="G1654" s="152" t="s">
        <v>771</v>
      </c>
      <c r="H1654" s="80" t="s">
        <v>772</v>
      </c>
      <c r="I1654" s="23">
        <v>2260.19</v>
      </c>
      <c r="J1654" s="81">
        <f t="shared" si="208"/>
        <v>2.2601900000000001</v>
      </c>
      <c r="K1654" s="82">
        <v>1</v>
      </c>
      <c r="L1654" s="113" t="s">
        <v>836</v>
      </c>
      <c r="M1654" s="14">
        <v>45700</v>
      </c>
      <c r="N1654" s="83">
        <v>7</v>
      </c>
      <c r="O1654" s="14"/>
      <c r="P1654" s="83" t="str">
        <f t="shared" si="209"/>
        <v/>
      </c>
      <c r="Q1654" s="83">
        <v>2025</v>
      </c>
      <c r="R1654" s="39" t="str">
        <f t="shared" si="205"/>
        <v>Não</v>
      </c>
      <c r="S1654" s="84">
        <f t="shared" si="206"/>
        <v>0</v>
      </c>
      <c r="T1654" s="85">
        <f t="shared" si="207"/>
        <v>0</v>
      </c>
      <c r="U1654" s="86"/>
    </row>
    <row r="1655" spans="1:21" s="58" customFormat="1" ht="39.65" customHeight="1" x14ac:dyDescent="0.35">
      <c r="A1655" s="3" t="s">
        <v>281</v>
      </c>
      <c r="B1655" s="3" t="s">
        <v>83</v>
      </c>
      <c r="C1655" s="20">
        <v>2025663675</v>
      </c>
      <c r="D1655" s="44" t="s">
        <v>374</v>
      </c>
      <c r="E1655" s="43"/>
      <c r="F1655" s="2" t="str">
        <f t="shared" si="210"/>
        <v>P54-PPGM-CAM-2025663675-SS-1537/2024</v>
      </c>
      <c r="G1655" s="152" t="s">
        <v>771</v>
      </c>
      <c r="H1655" s="80" t="s">
        <v>772</v>
      </c>
      <c r="I1655" s="23">
        <v>323.26499999999999</v>
      </c>
      <c r="J1655" s="81">
        <f t="shared" si="208"/>
        <v>0.32326499999999997</v>
      </c>
      <c r="K1655" s="82">
        <v>1</v>
      </c>
      <c r="L1655" s="113" t="s">
        <v>836</v>
      </c>
      <c r="M1655" s="28">
        <v>45702</v>
      </c>
      <c r="N1655" s="83">
        <v>7</v>
      </c>
      <c r="O1655" s="14"/>
      <c r="P1655" s="83" t="str">
        <f t="shared" si="209"/>
        <v/>
      </c>
      <c r="Q1655" s="83">
        <v>2025</v>
      </c>
      <c r="R1655" s="39" t="str">
        <f t="shared" si="205"/>
        <v>Não</v>
      </c>
      <c r="S1655" s="84">
        <f t="shared" si="206"/>
        <v>0</v>
      </c>
      <c r="T1655" s="85">
        <f t="shared" si="207"/>
        <v>0</v>
      </c>
      <c r="U1655" s="86"/>
    </row>
    <row r="1656" spans="1:21" s="58" customFormat="1" ht="39.65" customHeight="1" x14ac:dyDescent="0.35">
      <c r="A1656" s="3" t="s">
        <v>81</v>
      </c>
      <c r="B1656" s="3" t="s">
        <v>83</v>
      </c>
      <c r="C1656" s="20">
        <v>2029084645</v>
      </c>
      <c r="D1656" s="22" t="s">
        <v>145</v>
      </c>
      <c r="E1656" s="22" t="s">
        <v>146</v>
      </c>
      <c r="F1656" s="2" t="str">
        <f t="shared" si="210"/>
        <v>P31-PPGM-CAM-2029084645-SS-1425/2024</v>
      </c>
      <c r="G1656" s="213" t="s">
        <v>774</v>
      </c>
      <c r="H1656" s="111" t="s">
        <v>775</v>
      </c>
      <c r="I1656" s="23">
        <v>52</v>
      </c>
      <c r="J1656" s="112">
        <f t="shared" si="208"/>
        <v>5.1999999999999998E-2</v>
      </c>
      <c r="K1656" s="113">
        <v>1</v>
      </c>
      <c r="L1656" s="113" t="s">
        <v>836</v>
      </c>
      <c r="M1656" s="27">
        <v>45698</v>
      </c>
      <c r="N1656" s="114">
        <v>7</v>
      </c>
      <c r="O1656" s="252"/>
      <c r="P1656" s="83" t="str">
        <f t="shared" si="209"/>
        <v/>
      </c>
      <c r="Q1656" s="114">
        <v>2025</v>
      </c>
      <c r="R1656" s="39" t="str">
        <f t="shared" si="205"/>
        <v>Não</v>
      </c>
      <c r="S1656" s="116">
        <f t="shared" si="206"/>
        <v>0</v>
      </c>
      <c r="T1656" s="117">
        <f t="shared" si="207"/>
        <v>0</v>
      </c>
      <c r="U1656" s="118"/>
    </row>
    <row r="1657" spans="1:21" s="58" customFormat="1" ht="39.65" customHeight="1" x14ac:dyDescent="0.35">
      <c r="A1657" s="3" t="s">
        <v>81</v>
      </c>
      <c r="B1657" s="3" t="s">
        <v>83</v>
      </c>
      <c r="C1657" s="20">
        <v>2027807948</v>
      </c>
      <c r="D1657" s="21" t="s">
        <v>157</v>
      </c>
      <c r="E1657" s="22"/>
      <c r="F1657" s="2" t="str">
        <f t="shared" si="210"/>
        <v>P31-PPGM-CAM-2027807948-SS-1571/2024</v>
      </c>
      <c r="G1657" s="213" t="s">
        <v>774</v>
      </c>
      <c r="H1657" s="111" t="s">
        <v>775</v>
      </c>
      <c r="I1657" s="23">
        <v>37</v>
      </c>
      <c r="J1657" s="112">
        <f t="shared" si="208"/>
        <v>3.6999999999999998E-2</v>
      </c>
      <c r="K1657" s="113">
        <v>1</v>
      </c>
      <c r="L1657" s="113" t="s">
        <v>836</v>
      </c>
      <c r="M1657" s="27">
        <v>45704</v>
      </c>
      <c r="N1657" s="114">
        <v>7</v>
      </c>
      <c r="O1657" s="252">
        <v>45701</v>
      </c>
      <c r="P1657" s="83">
        <f t="shared" si="209"/>
        <v>7</v>
      </c>
      <c r="Q1657" s="114">
        <v>2025</v>
      </c>
      <c r="R1657" s="39" t="str">
        <f t="shared" si="205"/>
        <v>Sim</v>
      </c>
      <c r="S1657" s="116">
        <f t="shared" si="206"/>
        <v>3.6999999999999998E-2</v>
      </c>
      <c r="T1657" s="117">
        <f t="shared" si="207"/>
        <v>1</v>
      </c>
      <c r="U1657" s="118"/>
    </row>
    <row r="1658" spans="1:21" s="58" customFormat="1" ht="39.65" customHeight="1" x14ac:dyDescent="0.35">
      <c r="A1658" s="3" t="s">
        <v>81</v>
      </c>
      <c r="B1658" s="3" t="s">
        <v>83</v>
      </c>
      <c r="C1658" s="20">
        <v>202871697</v>
      </c>
      <c r="D1658" s="21" t="s">
        <v>162</v>
      </c>
      <c r="E1658" s="22"/>
      <c r="F1658" s="2" t="str">
        <f t="shared" si="210"/>
        <v>P31-PPGM-CAM-202871697-SS-1574/2024</v>
      </c>
      <c r="G1658" s="213" t="s">
        <v>774</v>
      </c>
      <c r="H1658" s="111" t="s">
        <v>775</v>
      </c>
      <c r="I1658" s="23">
        <v>446</v>
      </c>
      <c r="J1658" s="112">
        <f t="shared" si="208"/>
        <v>0.44600000000000001</v>
      </c>
      <c r="K1658" s="113">
        <v>1</v>
      </c>
      <c r="L1658" s="113" t="s">
        <v>836</v>
      </c>
      <c r="M1658" s="27">
        <v>45704</v>
      </c>
      <c r="N1658" s="114">
        <v>7</v>
      </c>
      <c r="O1658" s="252">
        <v>45701</v>
      </c>
      <c r="P1658" s="83">
        <f t="shared" si="209"/>
        <v>7</v>
      </c>
      <c r="Q1658" s="114">
        <v>2025</v>
      </c>
      <c r="R1658" s="39" t="str">
        <f t="shared" si="205"/>
        <v>Sim</v>
      </c>
      <c r="S1658" s="116">
        <f t="shared" si="206"/>
        <v>0.44600000000000001</v>
      </c>
      <c r="T1658" s="117">
        <f t="shared" si="207"/>
        <v>1</v>
      </c>
      <c r="U1658" s="118"/>
    </row>
    <row r="1659" spans="1:21" s="58" customFormat="1" ht="39.65" customHeight="1" x14ac:dyDescent="0.35">
      <c r="A1659" s="3" t="s">
        <v>81</v>
      </c>
      <c r="B1659" s="3" t="s">
        <v>83</v>
      </c>
      <c r="C1659" s="20">
        <v>2028716885</v>
      </c>
      <c r="D1659" s="21" t="s">
        <v>810</v>
      </c>
      <c r="E1659" s="22"/>
      <c r="F1659" s="2" t="str">
        <f t="shared" si="210"/>
        <v>P31-PPGM-CAM-2028716885-SS-1577/2024</v>
      </c>
      <c r="G1659" s="213" t="s">
        <v>774</v>
      </c>
      <c r="H1659" s="111" t="s">
        <v>775</v>
      </c>
      <c r="I1659" s="23">
        <v>146</v>
      </c>
      <c r="J1659" s="112">
        <f t="shared" si="208"/>
        <v>0.14599999999999999</v>
      </c>
      <c r="K1659" s="113">
        <v>1</v>
      </c>
      <c r="L1659" s="113" t="s">
        <v>836</v>
      </c>
      <c r="M1659" s="27">
        <v>45704</v>
      </c>
      <c r="N1659" s="114">
        <v>7</v>
      </c>
      <c r="O1659" s="252"/>
      <c r="P1659" s="83" t="str">
        <f t="shared" si="209"/>
        <v/>
      </c>
      <c r="Q1659" s="114">
        <v>2025</v>
      </c>
      <c r="R1659" s="39" t="str">
        <f t="shared" ref="R1659:R1722" si="211">IF(Q1659&lt;=O1659,"Sim","Não")</f>
        <v>Não</v>
      </c>
      <c r="S1659" s="116">
        <f t="shared" ref="S1659:S1722" si="212">IF(R1659="Não",0,J1659)</f>
        <v>0</v>
      </c>
      <c r="T1659" s="117">
        <f t="shared" ref="T1659:T1722" si="213">IF(R1659="Não",0,K1659)</f>
        <v>0</v>
      </c>
      <c r="U1659" s="118"/>
    </row>
    <row r="1660" spans="1:21" s="58" customFormat="1" ht="39.65" customHeight="1" x14ac:dyDescent="0.35">
      <c r="A1660" s="3" t="s">
        <v>81</v>
      </c>
      <c r="B1660" s="3" t="s">
        <v>83</v>
      </c>
      <c r="C1660" s="20">
        <v>2028941219</v>
      </c>
      <c r="D1660" s="21" t="s">
        <v>187</v>
      </c>
      <c r="E1660" s="22"/>
      <c r="F1660" s="2" t="str">
        <f t="shared" si="210"/>
        <v>P31-PPGM-CAM-2028941219-SS-1579/2024</v>
      </c>
      <c r="G1660" s="213" t="s">
        <v>774</v>
      </c>
      <c r="H1660" s="111" t="s">
        <v>775</v>
      </c>
      <c r="I1660" s="23">
        <v>25</v>
      </c>
      <c r="J1660" s="112">
        <f t="shared" si="208"/>
        <v>2.5000000000000001E-2</v>
      </c>
      <c r="K1660" s="113">
        <v>1</v>
      </c>
      <c r="L1660" s="113" t="s">
        <v>836</v>
      </c>
      <c r="M1660" s="27">
        <v>45704</v>
      </c>
      <c r="N1660" s="114">
        <v>7</v>
      </c>
      <c r="O1660" s="252"/>
      <c r="P1660" s="83" t="str">
        <f t="shared" si="209"/>
        <v/>
      </c>
      <c r="Q1660" s="114">
        <v>2025</v>
      </c>
      <c r="R1660" s="39" t="str">
        <f t="shared" si="211"/>
        <v>Não</v>
      </c>
      <c r="S1660" s="116">
        <f t="shared" si="212"/>
        <v>0</v>
      </c>
      <c r="T1660" s="117">
        <f t="shared" si="213"/>
        <v>0</v>
      </c>
      <c r="U1660" s="118"/>
    </row>
    <row r="1661" spans="1:21" s="58" customFormat="1" ht="39.65" customHeight="1" x14ac:dyDescent="0.35">
      <c r="A1661" s="3" t="s">
        <v>81</v>
      </c>
      <c r="B1661" s="3" t="s">
        <v>83</v>
      </c>
      <c r="C1661" s="20">
        <v>2029355174</v>
      </c>
      <c r="D1661" s="21" t="s">
        <v>194</v>
      </c>
      <c r="E1661" s="22"/>
      <c r="F1661" s="2" t="str">
        <f t="shared" si="210"/>
        <v>P31-PPGM-CAM-2029355174-SS-1583/2024</v>
      </c>
      <c r="G1661" s="213" t="s">
        <v>774</v>
      </c>
      <c r="H1661" s="111" t="s">
        <v>775</v>
      </c>
      <c r="I1661" s="23">
        <v>100</v>
      </c>
      <c r="J1661" s="112">
        <f t="shared" si="208"/>
        <v>0.1</v>
      </c>
      <c r="K1661" s="113">
        <v>1</v>
      </c>
      <c r="L1661" s="113" t="s">
        <v>836</v>
      </c>
      <c r="M1661" s="27">
        <v>45704</v>
      </c>
      <c r="N1661" s="114">
        <v>7</v>
      </c>
      <c r="O1661" s="252"/>
      <c r="P1661" s="83" t="str">
        <f t="shared" si="209"/>
        <v/>
      </c>
      <c r="Q1661" s="114">
        <v>2025</v>
      </c>
      <c r="R1661" s="39" t="str">
        <f t="shared" si="211"/>
        <v>Não</v>
      </c>
      <c r="S1661" s="116">
        <f t="shared" si="212"/>
        <v>0</v>
      </c>
      <c r="T1661" s="117">
        <f t="shared" si="213"/>
        <v>0</v>
      </c>
      <c r="U1661" s="118"/>
    </row>
    <row r="1662" spans="1:21" s="58" customFormat="1" ht="39.65" customHeight="1" x14ac:dyDescent="0.35">
      <c r="A1662" s="3" t="s">
        <v>81</v>
      </c>
      <c r="B1662" s="3" t="s">
        <v>83</v>
      </c>
      <c r="C1662" s="20">
        <v>2028849927</v>
      </c>
      <c r="D1662" s="21" t="s">
        <v>203</v>
      </c>
      <c r="E1662" s="22"/>
      <c r="F1662" s="2" t="str">
        <f t="shared" si="210"/>
        <v>P31-PPGM-CAM-2028849927-SS-1850/2024</v>
      </c>
      <c r="G1662" s="213" t="s">
        <v>774</v>
      </c>
      <c r="H1662" s="111" t="s">
        <v>775</v>
      </c>
      <c r="I1662" s="23">
        <v>320</v>
      </c>
      <c r="J1662" s="112">
        <f t="shared" ref="J1662:J1725" si="214">I1662/1000</f>
        <v>0.32</v>
      </c>
      <c r="K1662" s="113">
        <v>1</v>
      </c>
      <c r="L1662" s="113" t="s">
        <v>836</v>
      </c>
      <c r="M1662" s="27">
        <v>45704</v>
      </c>
      <c r="N1662" s="114">
        <v>7</v>
      </c>
      <c r="O1662" s="252"/>
      <c r="P1662" s="83" t="str">
        <f t="shared" si="209"/>
        <v/>
      </c>
      <c r="Q1662" s="114">
        <v>2025</v>
      </c>
      <c r="R1662" s="39" t="str">
        <f t="shared" si="211"/>
        <v>Não</v>
      </c>
      <c r="S1662" s="116">
        <f t="shared" si="212"/>
        <v>0</v>
      </c>
      <c r="T1662" s="117">
        <f t="shared" si="213"/>
        <v>0</v>
      </c>
      <c r="U1662" s="118"/>
    </row>
    <row r="1663" spans="1:21" s="58" customFormat="1" ht="39.65" customHeight="1" x14ac:dyDescent="0.35">
      <c r="A1663" s="3" t="s">
        <v>81</v>
      </c>
      <c r="B1663" s="3" t="s">
        <v>83</v>
      </c>
      <c r="C1663" s="20">
        <v>2028881150</v>
      </c>
      <c r="D1663" s="21" t="s">
        <v>239</v>
      </c>
      <c r="E1663" s="22"/>
      <c r="F1663" s="2" t="str">
        <f t="shared" si="210"/>
        <v>P31-PPGM-CAM-2028881150-SS-1968/2024</v>
      </c>
      <c r="G1663" s="213" t="s">
        <v>774</v>
      </c>
      <c r="H1663" s="111" t="s">
        <v>775</v>
      </c>
      <c r="I1663" s="23">
        <v>72.2</v>
      </c>
      <c r="J1663" s="112">
        <f t="shared" si="214"/>
        <v>7.22E-2</v>
      </c>
      <c r="K1663" s="113">
        <v>1</v>
      </c>
      <c r="L1663" s="113" t="s">
        <v>836</v>
      </c>
      <c r="M1663" s="27">
        <v>45704</v>
      </c>
      <c r="N1663" s="114">
        <v>7</v>
      </c>
      <c r="O1663" s="252"/>
      <c r="P1663" s="83" t="str">
        <f t="shared" si="209"/>
        <v/>
      </c>
      <c r="Q1663" s="114">
        <v>2025</v>
      </c>
      <c r="R1663" s="39" t="str">
        <f t="shared" si="211"/>
        <v>Não</v>
      </c>
      <c r="S1663" s="116">
        <f t="shared" si="212"/>
        <v>0</v>
      </c>
      <c r="T1663" s="117">
        <f t="shared" si="213"/>
        <v>0</v>
      </c>
      <c r="U1663" s="118"/>
    </row>
    <row r="1664" spans="1:21" s="58" customFormat="1" ht="39.65" customHeight="1" x14ac:dyDescent="0.35">
      <c r="A1664" s="3" t="s">
        <v>81</v>
      </c>
      <c r="B1664" s="3" t="s">
        <v>83</v>
      </c>
      <c r="C1664" s="20">
        <v>2029422882</v>
      </c>
      <c r="D1664" s="21" t="s">
        <v>245</v>
      </c>
      <c r="E1664" s="22"/>
      <c r="F1664" s="2" t="str">
        <f t="shared" si="210"/>
        <v>P31-PPGM-CAM-2029422882-SS-2022/2024</v>
      </c>
      <c r="G1664" s="213" t="s">
        <v>774</v>
      </c>
      <c r="H1664" s="111" t="s">
        <v>775</v>
      </c>
      <c r="I1664" s="23">
        <v>4.17</v>
      </c>
      <c r="J1664" s="112">
        <f t="shared" si="214"/>
        <v>4.1700000000000001E-3</v>
      </c>
      <c r="K1664" s="113">
        <v>1</v>
      </c>
      <c r="L1664" s="113" t="s">
        <v>836</v>
      </c>
      <c r="M1664" s="27">
        <v>45704</v>
      </c>
      <c r="N1664" s="114">
        <v>7</v>
      </c>
      <c r="O1664" s="252"/>
      <c r="P1664" s="83" t="str">
        <f t="shared" si="209"/>
        <v/>
      </c>
      <c r="Q1664" s="114">
        <v>2025</v>
      </c>
      <c r="R1664" s="39" t="str">
        <f t="shared" si="211"/>
        <v>Não</v>
      </c>
      <c r="S1664" s="116">
        <f t="shared" si="212"/>
        <v>0</v>
      </c>
      <c r="T1664" s="117">
        <f t="shared" si="213"/>
        <v>0</v>
      </c>
      <c r="U1664" s="118"/>
    </row>
    <row r="1665" spans="1:21" s="58" customFormat="1" ht="39.65" customHeight="1" x14ac:dyDescent="0.35">
      <c r="A1665" s="3" t="s">
        <v>281</v>
      </c>
      <c r="B1665" s="3" t="s">
        <v>83</v>
      </c>
      <c r="C1665" s="20">
        <v>2029277492</v>
      </c>
      <c r="D1665" s="22" t="s">
        <v>340</v>
      </c>
      <c r="E1665" s="43" t="s">
        <v>341</v>
      </c>
      <c r="F1665" s="2" t="str">
        <f t="shared" si="210"/>
        <v>P54-PPGM-CAM-2029277492-SS-1383/2024</v>
      </c>
      <c r="G1665" s="213" t="s">
        <v>774</v>
      </c>
      <c r="H1665" s="111" t="s">
        <v>775</v>
      </c>
      <c r="I1665" s="23">
        <v>885.37599999999998</v>
      </c>
      <c r="J1665" s="112">
        <f t="shared" si="214"/>
        <v>0.88537599999999994</v>
      </c>
      <c r="K1665" s="113">
        <v>1</v>
      </c>
      <c r="L1665" s="113" t="s">
        <v>836</v>
      </c>
      <c r="M1665" s="15">
        <v>45700</v>
      </c>
      <c r="N1665" s="114">
        <v>7</v>
      </c>
      <c r="O1665" s="252"/>
      <c r="P1665" s="83" t="str">
        <f t="shared" si="209"/>
        <v/>
      </c>
      <c r="Q1665" s="114">
        <v>2025</v>
      </c>
      <c r="R1665" s="39" t="str">
        <f t="shared" si="211"/>
        <v>Não</v>
      </c>
      <c r="S1665" s="116">
        <f t="shared" si="212"/>
        <v>0</v>
      </c>
      <c r="T1665" s="117">
        <f t="shared" si="213"/>
        <v>0</v>
      </c>
      <c r="U1665" s="118"/>
    </row>
    <row r="1666" spans="1:21" s="58" customFormat="1" ht="39.65" customHeight="1" x14ac:dyDescent="0.35">
      <c r="A1666" s="3" t="s">
        <v>281</v>
      </c>
      <c r="B1666" s="3" t="s">
        <v>83</v>
      </c>
      <c r="C1666" s="20" t="s">
        <v>410</v>
      </c>
      <c r="D1666" s="21" t="s">
        <v>411</v>
      </c>
      <c r="E1666" s="43"/>
      <c r="F1666" s="2" t="str">
        <f t="shared" si="210"/>
        <v>P54-PPGM-CAM-2029269553-SS-1377/2024</v>
      </c>
      <c r="G1666" s="213" t="s">
        <v>774</v>
      </c>
      <c r="H1666" s="111" t="s">
        <v>775</v>
      </c>
      <c r="I1666" s="23">
        <v>818.43250000000012</v>
      </c>
      <c r="J1666" s="112">
        <f t="shared" si="214"/>
        <v>0.81843250000000012</v>
      </c>
      <c r="K1666" s="113">
        <v>1</v>
      </c>
      <c r="L1666" s="113" t="s">
        <v>836</v>
      </c>
      <c r="M1666" s="24">
        <v>45698</v>
      </c>
      <c r="N1666" s="114">
        <v>7</v>
      </c>
      <c r="O1666" s="252"/>
      <c r="P1666" s="83" t="str">
        <f t="shared" si="209"/>
        <v/>
      </c>
      <c r="Q1666" s="114">
        <v>2025</v>
      </c>
      <c r="R1666" s="39" t="str">
        <f t="shared" si="211"/>
        <v>Não</v>
      </c>
      <c r="S1666" s="116">
        <f t="shared" si="212"/>
        <v>0</v>
      </c>
      <c r="T1666" s="117">
        <f t="shared" si="213"/>
        <v>0</v>
      </c>
      <c r="U1666" s="118"/>
    </row>
    <row r="1667" spans="1:21" s="58" customFormat="1" ht="39.65" customHeight="1" x14ac:dyDescent="0.35">
      <c r="A1667" s="173" t="s">
        <v>81</v>
      </c>
      <c r="B1667" s="173" t="s">
        <v>83</v>
      </c>
      <c r="C1667" s="174" t="s">
        <v>108</v>
      </c>
      <c r="D1667" s="175" t="s">
        <v>109</v>
      </c>
      <c r="E1667" s="176"/>
      <c r="F1667" s="87" t="str">
        <f t="shared" si="210"/>
        <v>P31-PPGM-CAM-CONJUNTO-SS-1497/2024</v>
      </c>
      <c r="G1667" s="100" t="s">
        <v>777</v>
      </c>
      <c r="H1667" s="101" t="s">
        <v>778</v>
      </c>
      <c r="I1667" s="177">
        <v>83</v>
      </c>
      <c r="J1667" s="90">
        <f t="shared" si="214"/>
        <v>8.3000000000000004E-2</v>
      </c>
      <c r="K1667" s="103">
        <v>0</v>
      </c>
      <c r="L1667" s="91" t="s">
        <v>836</v>
      </c>
      <c r="M1667" s="15">
        <v>45700</v>
      </c>
      <c r="N1667" s="92">
        <v>7</v>
      </c>
      <c r="O1667" s="210"/>
      <c r="P1667" s="104" t="str">
        <f t="shared" si="209"/>
        <v/>
      </c>
      <c r="Q1667" s="104">
        <v>2025</v>
      </c>
      <c r="R1667" s="105" t="str">
        <f t="shared" si="211"/>
        <v>Não</v>
      </c>
      <c r="S1667" s="94">
        <f t="shared" si="212"/>
        <v>0</v>
      </c>
      <c r="T1667" s="95">
        <f t="shared" si="213"/>
        <v>0</v>
      </c>
      <c r="U1667" s="96"/>
    </row>
    <row r="1668" spans="1:21" s="58" customFormat="1" ht="39.65" customHeight="1" x14ac:dyDescent="0.35">
      <c r="A1668" s="3" t="s">
        <v>281</v>
      </c>
      <c r="B1668" s="3" t="s">
        <v>83</v>
      </c>
      <c r="C1668" s="20">
        <v>2029277492</v>
      </c>
      <c r="D1668" s="22" t="s">
        <v>340</v>
      </c>
      <c r="E1668" s="43" t="s">
        <v>341</v>
      </c>
      <c r="F1668" s="2" t="str">
        <f t="shared" si="210"/>
        <v>P54-PPGM-CAM-2029277492-SS-1383/2024</v>
      </c>
      <c r="G1668" s="98" t="s">
        <v>777</v>
      </c>
      <c r="H1668" s="80" t="s">
        <v>778</v>
      </c>
      <c r="I1668" s="23">
        <v>885.37599999999998</v>
      </c>
      <c r="J1668" s="81">
        <f t="shared" si="214"/>
        <v>0.88537599999999994</v>
      </c>
      <c r="K1668" s="82">
        <v>0</v>
      </c>
      <c r="L1668" s="82" t="s">
        <v>836</v>
      </c>
      <c r="M1668" s="15">
        <v>45703</v>
      </c>
      <c r="N1668" s="83">
        <v>7</v>
      </c>
      <c r="O1668" s="15"/>
      <c r="P1668" s="83" t="str">
        <f t="shared" si="209"/>
        <v/>
      </c>
      <c r="Q1668" s="83">
        <v>2025</v>
      </c>
      <c r="R1668" s="39" t="str">
        <f t="shared" si="211"/>
        <v>Não</v>
      </c>
      <c r="S1668" s="84">
        <f t="shared" si="212"/>
        <v>0</v>
      </c>
      <c r="T1668" s="85">
        <f t="shared" si="213"/>
        <v>0</v>
      </c>
      <c r="U1668" s="86"/>
    </row>
    <row r="1669" spans="1:21" s="58" customFormat="1" ht="39.65" customHeight="1" thickBot="1" x14ac:dyDescent="0.4">
      <c r="A1669" s="120" t="s">
        <v>281</v>
      </c>
      <c r="B1669" s="181" t="s">
        <v>83</v>
      </c>
      <c r="C1669" s="121">
        <v>2029269547</v>
      </c>
      <c r="D1669" s="253" t="s">
        <v>407</v>
      </c>
      <c r="E1669" s="122" t="s">
        <v>408</v>
      </c>
      <c r="F1669" s="130" t="str">
        <f t="shared" si="210"/>
        <v>P54-PPGM-CAM-2029269547-SS-1359/2024</v>
      </c>
      <c r="G1669" s="131" t="s">
        <v>777</v>
      </c>
      <c r="H1669" s="132" t="s">
        <v>778</v>
      </c>
      <c r="I1669" s="123">
        <v>548.66800000000001</v>
      </c>
      <c r="J1669" s="90">
        <f t="shared" si="214"/>
        <v>0.54866800000000004</v>
      </c>
      <c r="K1669" s="135">
        <v>0</v>
      </c>
      <c r="L1669" s="135" t="s">
        <v>836</v>
      </c>
      <c r="M1669" s="249">
        <v>45701</v>
      </c>
      <c r="N1669" s="137">
        <v>7</v>
      </c>
      <c r="O1669" s="138"/>
      <c r="P1669" s="137" t="str">
        <f t="shared" si="209"/>
        <v/>
      </c>
      <c r="Q1669" s="137">
        <v>2025</v>
      </c>
      <c r="R1669" s="140" t="str">
        <f t="shared" si="211"/>
        <v>Não</v>
      </c>
      <c r="S1669" s="141">
        <f t="shared" si="212"/>
        <v>0</v>
      </c>
      <c r="T1669" s="142">
        <f t="shared" si="213"/>
        <v>0</v>
      </c>
      <c r="U1669" s="143"/>
    </row>
    <row r="1670" spans="1:21" s="58" customFormat="1" ht="39.65" customHeight="1" x14ac:dyDescent="0.35">
      <c r="A1670" s="59" t="s">
        <v>81</v>
      </c>
      <c r="B1670" s="60" t="s">
        <v>83</v>
      </c>
      <c r="C1670" s="61" t="s">
        <v>108</v>
      </c>
      <c r="D1670" s="62" t="s">
        <v>109</v>
      </c>
      <c r="E1670" s="208"/>
      <c r="F1670" s="196" t="str">
        <f t="shared" si="210"/>
        <v>P31-PPGM-CAM-CONJUNTO-SS-1497/2024</v>
      </c>
      <c r="G1670" s="197" t="s">
        <v>771</v>
      </c>
      <c r="H1670" s="198" t="s">
        <v>772</v>
      </c>
      <c r="I1670" s="67">
        <v>83</v>
      </c>
      <c r="J1670" s="199">
        <f t="shared" si="214"/>
        <v>8.3000000000000004E-2</v>
      </c>
      <c r="K1670" s="200">
        <v>1</v>
      </c>
      <c r="L1670" s="200" t="s">
        <v>837</v>
      </c>
      <c r="M1670" s="209">
        <v>45692</v>
      </c>
      <c r="N1670" s="73">
        <v>6</v>
      </c>
      <c r="O1670" s="251"/>
      <c r="P1670" s="73" t="str">
        <f t="shared" si="209"/>
        <v/>
      </c>
      <c r="Q1670" s="73">
        <v>2025</v>
      </c>
      <c r="R1670" s="202" t="str">
        <f t="shared" si="211"/>
        <v>Não</v>
      </c>
      <c r="S1670" s="203">
        <f t="shared" si="212"/>
        <v>0</v>
      </c>
      <c r="T1670" s="204">
        <f t="shared" si="213"/>
        <v>0</v>
      </c>
      <c r="U1670" s="205" t="s">
        <v>838</v>
      </c>
    </row>
    <row r="1671" spans="1:21" s="58" customFormat="1" ht="39.65" customHeight="1" x14ac:dyDescent="0.35">
      <c r="A1671" s="78" t="s">
        <v>81</v>
      </c>
      <c r="B1671" s="3" t="s">
        <v>83</v>
      </c>
      <c r="C1671" s="20">
        <v>2029084645</v>
      </c>
      <c r="D1671" s="21" t="s">
        <v>145</v>
      </c>
      <c r="E1671" s="22"/>
      <c r="F1671" s="2" t="str">
        <f t="shared" si="210"/>
        <v>P31-PPGM-CAM-2029084645-SS-1425/2024</v>
      </c>
      <c r="G1671" s="152" t="s">
        <v>771</v>
      </c>
      <c r="H1671" s="80" t="s">
        <v>772</v>
      </c>
      <c r="I1671" s="23">
        <v>52</v>
      </c>
      <c r="J1671" s="81">
        <f t="shared" si="214"/>
        <v>5.1999999999999998E-2</v>
      </c>
      <c r="K1671" s="82">
        <v>1</v>
      </c>
      <c r="L1671" s="113" t="s">
        <v>837</v>
      </c>
      <c r="M1671" s="210">
        <v>45692</v>
      </c>
      <c r="N1671" s="83">
        <v>6</v>
      </c>
      <c r="O1671" s="11">
        <v>45680</v>
      </c>
      <c r="P1671" s="83">
        <f t="shared" si="209"/>
        <v>4</v>
      </c>
      <c r="Q1671" s="83">
        <v>2025</v>
      </c>
      <c r="R1671" s="39" t="str">
        <f t="shared" si="211"/>
        <v>Sim</v>
      </c>
      <c r="S1671" s="84">
        <f t="shared" si="212"/>
        <v>5.1999999999999998E-2</v>
      </c>
      <c r="T1671" s="85">
        <f t="shared" si="213"/>
        <v>1</v>
      </c>
      <c r="U1671" s="108"/>
    </row>
    <row r="1672" spans="1:21" s="58" customFormat="1" ht="39.65" customHeight="1" x14ac:dyDescent="0.35">
      <c r="A1672" s="78" t="s">
        <v>81</v>
      </c>
      <c r="B1672" s="3" t="s">
        <v>83</v>
      </c>
      <c r="C1672" s="20" t="s">
        <v>149</v>
      </c>
      <c r="D1672" s="21" t="s">
        <v>150</v>
      </c>
      <c r="E1672" s="22"/>
      <c r="F1672" s="2" t="str">
        <f t="shared" si="210"/>
        <v>P31-PPGM-CAM- CONJUNTO-SS-1482/2024</v>
      </c>
      <c r="G1672" s="152" t="s">
        <v>771</v>
      </c>
      <c r="H1672" s="80" t="s">
        <v>772</v>
      </c>
      <c r="I1672" s="23">
        <v>55</v>
      </c>
      <c r="J1672" s="81">
        <f t="shared" si="214"/>
        <v>5.5E-2</v>
      </c>
      <c r="K1672" s="82">
        <v>1</v>
      </c>
      <c r="L1672" s="113" t="s">
        <v>837</v>
      </c>
      <c r="M1672" s="210">
        <v>45692</v>
      </c>
      <c r="N1672" s="83">
        <v>6</v>
      </c>
      <c r="O1672" s="11"/>
      <c r="P1672" s="83" t="str">
        <f t="shared" si="209"/>
        <v/>
      </c>
      <c r="Q1672" s="83">
        <v>2025</v>
      </c>
      <c r="R1672" s="39" t="str">
        <f t="shared" si="211"/>
        <v>Não</v>
      </c>
      <c r="S1672" s="84">
        <f t="shared" si="212"/>
        <v>0</v>
      </c>
      <c r="T1672" s="85">
        <f t="shared" si="213"/>
        <v>0</v>
      </c>
      <c r="U1672" s="86" t="s">
        <v>838</v>
      </c>
    </row>
    <row r="1673" spans="1:21" s="58" customFormat="1" ht="39.65" customHeight="1" x14ac:dyDescent="0.35">
      <c r="A1673" s="78" t="s">
        <v>81</v>
      </c>
      <c r="B1673" s="3" t="s">
        <v>83</v>
      </c>
      <c r="C1673" s="20">
        <v>2027807948</v>
      </c>
      <c r="D1673" s="21" t="s">
        <v>157</v>
      </c>
      <c r="E1673" s="22"/>
      <c r="F1673" s="2" t="str">
        <f t="shared" si="210"/>
        <v>P31-PPGM-CAM-2027807948-SS-1571/2024</v>
      </c>
      <c r="G1673" s="152" t="s">
        <v>771</v>
      </c>
      <c r="H1673" s="80" t="s">
        <v>772</v>
      </c>
      <c r="I1673" s="23">
        <v>37</v>
      </c>
      <c r="J1673" s="81">
        <f t="shared" si="214"/>
        <v>3.6999999999999998E-2</v>
      </c>
      <c r="K1673" s="82">
        <v>1</v>
      </c>
      <c r="L1673" s="113" t="s">
        <v>837</v>
      </c>
      <c r="M1673" s="210">
        <v>45692</v>
      </c>
      <c r="N1673" s="83">
        <v>6</v>
      </c>
      <c r="O1673" s="11">
        <v>45694</v>
      </c>
      <c r="P1673" s="83">
        <f t="shared" si="209"/>
        <v>6</v>
      </c>
      <c r="Q1673" s="83">
        <v>2025</v>
      </c>
      <c r="R1673" s="39" t="str">
        <f t="shared" si="211"/>
        <v>Sim</v>
      </c>
      <c r="S1673" s="84">
        <f t="shared" si="212"/>
        <v>3.6999999999999998E-2</v>
      </c>
      <c r="T1673" s="85">
        <f t="shared" si="213"/>
        <v>1</v>
      </c>
      <c r="U1673" s="108"/>
    </row>
    <row r="1674" spans="1:21" s="58" customFormat="1" ht="39.65" customHeight="1" x14ac:dyDescent="0.35">
      <c r="A1674" s="78" t="s">
        <v>81</v>
      </c>
      <c r="B1674" s="3" t="s">
        <v>83</v>
      </c>
      <c r="C1674" s="20">
        <v>2028911331</v>
      </c>
      <c r="D1674" s="21" t="s">
        <v>180</v>
      </c>
      <c r="E1674" s="22"/>
      <c r="F1674" s="2" t="str">
        <f t="shared" si="210"/>
        <v>P31-PPGM-CAM-2028911331-SS-1578/2024</v>
      </c>
      <c r="G1674" s="152" t="s">
        <v>771</v>
      </c>
      <c r="H1674" s="80" t="s">
        <v>772</v>
      </c>
      <c r="I1674" s="23">
        <v>25</v>
      </c>
      <c r="J1674" s="81">
        <f t="shared" si="214"/>
        <v>2.5000000000000001E-2</v>
      </c>
      <c r="K1674" s="82">
        <v>1</v>
      </c>
      <c r="L1674" s="113" t="s">
        <v>837</v>
      </c>
      <c r="M1674" s="210">
        <v>45692</v>
      </c>
      <c r="N1674" s="83">
        <v>6</v>
      </c>
      <c r="O1674" s="11"/>
      <c r="P1674" s="83" t="str">
        <f t="shared" si="209"/>
        <v/>
      </c>
      <c r="Q1674" s="83">
        <v>2025</v>
      </c>
      <c r="R1674" s="39" t="str">
        <f t="shared" si="211"/>
        <v>Não</v>
      </c>
      <c r="S1674" s="84">
        <f t="shared" si="212"/>
        <v>0</v>
      </c>
      <c r="T1674" s="85">
        <f t="shared" si="213"/>
        <v>0</v>
      </c>
      <c r="U1674" s="108" t="s">
        <v>838</v>
      </c>
    </row>
    <row r="1675" spans="1:21" s="58" customFormat="1" ht="39.65" customHeight="1" x14ac:dyDescent="0.35">
      <c r="A1675" s="78" t="s">
        <v>81</v>
      </c>
      <c r="B1675" s="3" t="s">
        <v>83</v>
      </c>
      <c r="C1675" s="20">
        <v>2028941219</v>
      </c>
      <c r="D1675" s="21" t="s">
        <v>187</v>
      </c>
      <c r="E1675" s="22"/>
      <c r="F1675" s="2" t="str">
        <f t="shared" si="210"/>
        <v>P31-PPGM-CAM-2028941219-SS-1579/2024</v>
      </c>
      <c r="G1675" s="152" t="s">
        <v>771</v>
      </c>
      <c r="H1675" s="80" t="s">
        <v>772</v>
      </c>
      <c r="I1675" s="23">
        <v>25</v>
      </c>
      <c r="J1675" s="81">
        <f t="shared" si="214"/>
        <v>2.5000000000000001E-2</v>
      </c>
      <c r="K1675" s="82">
        <v>1</v>
      </c>
      <c r="L1675" s="113" t="s">
        <v>837</v>
      </c>
      <c r="M1675" s="210">
        <v>45692</v>
      </c>
      <c r="N1675" s="83">
        <v>6</v>
      </c>
      <c r="O1675" s="11"/>
      <c r="P1675" s="83" t="str">
        <f t="shared" si="209"/>
        <v/>
      </c>
      <c r="Q1675" s="83">
        <v>2025</v>
      </c>
      <c r="R1675" s="39" t="str">
        <f t="shared" si="211"/>
        <v>Não</v>
      </c>
      <c r="S1675" s="84">
        <f t="shared" si="212"/>
        <v>0</v>
      </c>
      <c r="T1675" s="85">
        <f t="shared" si="213"/>
        <v>0</v>
      </c>
      <c r="U1675" s="108" t="s">
        <v>838</v>
      </c>
    </row>
    <row r="1676" spans="1:21" s="58" customFormat="1" ht="39.65" customHeight="1" x14ac:dyDescent="0.35">
      <c r="A1676" s="78" t="s">
        <v>81</v>
      </c>
      <c r="B1676" s="3" t="s">
        <v>83</v>
      </c>
      <c r="C1676" s="20">
        <v>2029355174</v>
      </c>
      <c r="D1676" s="21" t="s">
        <v>194</v>
      </c>
      <c r="E1676" s="22"/>
      <c r="F1676" s="2" t="str">
        <f t="shared" si="210"/>
        <v>P31-PPGM-CAM-2029355174-SS-1583/2024</v>
      </c>
      <c r="G1676" s="152" t="s">
        <v>771</v>
      </c>
      <c r="H1676" s="80" t="s">
        <v>772</v>
      </c>
      <c r="I1676" s="23">
        <v>100</v>
      </c>
      <c r="J1676" s="81">
        <f t="shared" si="214"/>
        <v>0.1</v>
      </c>
      <c r="K1676" s="82">
        <v>1</v>
      </c>
      <c r="L1676" s="113" t="s">
        <v>837</v>
      </c>
      <c r="M1676" s="210">
        <v>45692</v>
      </c>
      <c r="N1676" s="83">
        <v>6</v>
      </c>
      <c r="O1676" s="11"/>
      <c r="P1676" s="83" t="str">
        <f t="shared" si="209"/>
        <v/>
      </c>
      <c r="Q1676" s="83">
        <v>2025</v>
      </c>
      <c r="R1676" s="39" t="str">
        <f t="shared" si="211"/>
        <v>Não</v>
      </c>
      <c r="S1676" s="84">
        <f t="shared" si="212"/>
        <v>0</v>
      </c>
      <c r="T1676" s="85">
        <f t="shared" si="213"/>
        <v>0</v>
      </c>
      <c r="U1676" s="108" t="s">
        <v>838</v>
      </c>
    </row>
    <row r="1677" spans="1:21" s="58" customFormat="1" ht="39.65" customHeight="1" x14ac:dyDescent="0.35">
      <c r="A1677" s="78" t="s">
        <v>81</v>
      </c>
      <c r="B1677" s="3" t="s">
        <v>83</v>
      </c>
      <c r="C1677" s="20">
        <v>2028941216</v>
      </c>
      <c r="D1677" s="21" t="s">
        <v>199</v>
      </c>
      <c r="E1677" s="22"/>
      <c r="F1677" s="2" t="str">
        <f t="shared" si="210"/>
        <v>P31-PPGM-CAM-2028941216-SS-1582/2024</v>
      </c>
      <c r="G1677" s="152" t="s">
        <v>771</v>
      </c>
      <c r="H1677" s="80" t="s">
        <v>772</v>
      </c>
      <c r="I1677" s="23">
        <v>117</v>
      </c>
      <c r="J1677" s="81">
        <f t="shared" si="214"/>
        <v>0.11700000000000001</v>
      </c>
      <c r="K1677" s="82">
        <v>1</v>
      </c>
      <c r="L1677" s="113" t="s">
        <v>837</v>
      </c>
      <c r="M1677" s="210">
        <v>45692</v>
      </c>
      <c r="N1677" s="83">
        <v>6</v>
      </c>
      <c r="O1677" s="11"/>
      <c r="P1677" s="83" t="str">
        <f t="shared" si="209"/>
        <v/>
      </c>
      <c r="Q1677" s="83">
        <v>2025</v>
      </c>
      <c r="R1677" s="39" t="str">
        <f t="shared" si="211"/>
        <v>Não</v>
      </c>
      <c r="S1677" s="84">
        <f t="shared" si="212"/>
        <v>0</v>
      </c>
      <c r="T1677" s="85">
        <f t="shared" si="213"/>
        <v>0</v>
      </c>
      <c r="U1677" s="108" t="s">
        <v>838</v>
      </c>
    </row>
    <row r="1678" spans="1:21" s="58" customFormat="1" ht="39.65" customHeight="1" x14ac:dyDescent="0.35">
      <c r="A1678" s="78" t="s">
        <v>81</v>
      </c>
      <c r="B1678" s="3" t="s">
        <v>83</v>
      </c>
      <c r="C1678" s="20">
        <v>2029317515</v>
      </c>
      <c r="D1678" s="21" t="s">
        <v>263</v>
      </c>
      <c r="E1678" s="22"/>
      <c r="F1678" s="2" t="str">
        <f t="shared" si="210"/>
        <v>P31-PPGM-CAM-2029317515-SS-1387/2024</v>
      </c>
      <c r="G1678" s="152" t="s">
        <v>771</v>
      </c>
      <c r="H1678" s="80" t="s">
        <v>772</v>
      </c>
      <c r="I1678" s="23">
        <v>2260.19</v>
      </c>
      <c r="J1678" s="81">
        <f t="shared" si="214"/>
        <v>2.2601900000000001</v>
      </c>
      <c r="K1678" s="82">
        <v>1</v>
      </c>
      <c r="L1678" s="113" t="s">
        <v>837</v>
      </c>
      <c r="M1678" s="210">
        <v>45692</v>
      </c>
      <c r="N1678" s="83">
        <v>6</v>
      </c>
      <c r="O1678" s="11"/>
      <c r="P1678" s="83" t="str">
        <f t="shared" si="209"/>
        <v/>
      </c>
      <c r="Q1678" s="83">
        <v>2025</v>
      </c>
      <c r="R1678" s="39" t="str">
        <f t="shared" si="211"/>
        <v>Não</v>
      </c>
      <c r="S1678" s="84">
        <f t="shared" si="212"/>
        <v>0</v>
      </c>
      <c r="T1678" s="85">
        <f t="shared" si="213"/>
        <v>0</v>
      </c>
      <c r="U1678" s="108" t="s">
        <v>838</v>
      </c>
    </row>
    <row r="1679" spans="1:21" s="58" customFormat="1" ht="39.65" customHeight="1" x14ac:dyDescent="0.35">
      <c r="A1679" s="78" t="s">
        <v>281</v>
      </c>
      <c r="B1679" s="3" t="s">
        <v>83</v>
      </c>
      <c r="C1679" s="20">
        <v>2029269573</v>
      </c>
      <c r="D1679" s="22" t="s">
        <v>364</v>
      </c>
      <c r="E1679" s="43"/>
      <c r="F1679" s="2" t="str">
        <f t="shared" si="210"/>
        <v>P54-PPGM-CAM-2029269573-SS-1466/2024</v>
      </c>
      <c r="G1679" s="152" t="s">
        <v>771</v>
      </c>
      <c r="H1679" s="80" t="s">
        <v>772</v>
      </c>
      <c r="I1679" s="23">
        <v>6519.1910000000007</v>
      </c>
      <c r="J1679" s="81">
        <f t="shared" si="214"/>
        <v>6.5191910000000011</v>
      </c>
      <c r="K1679" s="82">
        <v>1</v>
      </c>
      <c r="L1679" s="113" t="s">
        <v>837</v>
      </c>
      <c r="M1679" s="210">
        <v>45692</v>
      </c>
      <c r="N1679" s="83">
        <v>6</v>
      </c>
      <c r="O1679" s="14"/>
      <c r="P1679" s="83" t="str">
        <f t="shared" si="209"/>
        <v/>
      </c>
      <c r="Q1679" s="83">
        <v>2025</v>
      </c>
      <c r="R1679" s="39" t="str">
        <f t="shared" si="211"/>
        <v>Não</v>
      </c>
      <c r="S1679" s="84">
        <f t="shared" si="212"/>
        <v>0</v>
      </c>
      <c r="T1679" s="85">
        <f t="shared" si="213"/>
        <v>0</v>
      </c>
      <c r="U1679" s="108" t="s">
        <v>838</v>
      </c>
    </row>
    <row r="1680" spans="1:21" s="58" customFormat="1" ht="39.65" customHeight="1" x14ac:dyDescent="0.35">
      <c r="A1680" s="78" t="s">
        <v>281</v>
      </c>
      <c r="B1680" s="3" t="s">
        <v>83</v>
      </c>
      <c r="C1680" s="20">
        <v>2029269555</v>
      </c>
      <c r="D1680" s="22" t="s">
        <v>387</v>
      </c>
      <c r="E1680" s="43"/>
      <c r="F1680" s="2" t="str">
        <f t="shared" si="210"/>
        <v>P54-PPGM-CAM-2029269555-SS-1362/2024</v>
      </c>
      <c r="G1680" s="152" t="s">
        <v>771</v>
      </c>
      <c r="H1680" s="80" t="s">
        <v>772</v>
      </c>
      <c r="I1680" s="23">
        <v>20219.664000000001</v>
      </c>
      <c r="J1680" s="81">
        <f t="shared" si="214"/>
        <v>20.219664000000002</v>
      </c>
      <c r="K1680" s="82">
        <v>1</v>
      </c>
      <c r="L1680" s="113" t="s">
        <v>837</v>
      </c>
      <c r="M1680" s="210">
        <v>45692</v>
      </c>
      <c r="N1680" s="83">
        <v>6</v>
      </c>
      <c r="O1680" s="14"/>
      <c r="P1680" s="83" t="str">
        <f t="shared" si="209"/>
        <v/>
      </c>
      <c r="Q1680" s="83">
        <v>2025</v>
      </c>
      <c r="R1680" s="39" t="str">
        <f t="shared" si="211"/>
        <v>Não</v>
      </c>
      <c r="S1680" s="84">
        <f t="shared" si="212"/>
        <v>0</v>
      </c>
      <c r="T1680" s="85">
        <f t="shared" si="213"/>
        <v>0</v>
      </c>
      <c r="U1680" s="108" t="s">
        <v>838</v>
      </c>
    </row>
    <row r="1681" spans="1:21" s="58" customFormat="1" ht="39.65" customHeight="1" x14ac:dyDescent="0.35">
      <c r="A1681" s="78" t="s">
        <v>281</v>
      </c>
      <c r="B1681" s="3" t="s">
        <v>83</v>
      </c>
      <c r="C1681" s="20">
        <v>2029277500</v>
      </c>
      <c r="D1681" s="21" t="s">
        <v>430</v>
      </c>
      <c r="E1681" s="43"/>
      <c r="F1681" s="2" t="str">
        <f t="shared" si="210"/>
        <v>P54-PPGM-CAM-2029277500-SS-1360/2024</v>
      </c>
      <c r="G1681" s="152" t="s">
        <v>771</v>
      </c>
      <c r="H1681" s="80" t="s">
        <v>772</v>
      </c>
      <c r="I1681" s="23">
        <v>235.83679999999998</v>
      </c>
      <c r="J1681" s="81">
        <f t="shared" si="214"/>
        <v>0.23583679999999999</v>
      </c>
      <c r="K1681" s="82">
        <v>1</v>
      </c>
      <c r="L1681" s="113" t="s">
        <v>837</v>
      </c>
      <c r="M1681" s="210">
        <v>45692</v>
      </c>
      <c r="N1681" s="83">
        <v>6</v>
      </c>
      <c r="O1681" s="14"/>
      <c r="P1681" s="83" t="str">
        <f t="shared" si="209"/>
        <v/>
      </c>
      <c r="Q1681" s="83">
        <v>2025</v>
      </c>
      <c r="R1681" s="39" t="str">
        <f t="shared" si="211"/>
        <v>Não</v>
      </c>
      <c r="S1681" s="84">
        <f t="shared" si="212"/>
        <v>0</v>
      </c>
      <c r="T1681" s="85">
        <f t="shared" si="213"/>
        <v>0</v>
      </c>
      <c r="U1681" s="86" t="s">
        <v>838</v>
      </c>
    </row>
    <row r="1682" spans="1:21" s="58" customFormat="1" ht="39.65" customHeight="1" x14ac:dyDescent="0.35">
      <c r="A1682" s="78" t="s">
        <v>81</v>
      </c>
      <c r="B1682" s="3" t="s">
        <v>83</v>
      </c>
      <c r="C1682" s="20" t="s">
        <v>108</v>
      </c>
      <c r="D1682" s="21" t="s">
        <v>109</v>
      </c>
      <c r="E1682" s="22"/>
      <c r="F1682" s="2" t="str">
        <f t="shared" si="210"/>
        <v>P31-PPGM-CAM-CONJUNTO-SS-1497/2024</v>
      </c>
      <c r="G1682" s="213" t="s">
        <v>774</v>
      </c>
      <c r="H1682" s="111" t="s">
        <v>775</v>
      </c>
      <c r="I1682" s="23">
        <v>83</v>
      </c>
      <c r="J1682" s="112">
        <f t="shared" si="214"/>
        <v>8.3000000000000004E-2</v>
      </c>
      <c r="K1682" s="113">
        <v>1</v>
      </c>
      <c r="L1682" s="113" t="s">
        <v>837</v>
      </c>
      <c r="M1682" s="210">
        <v>45695</v>
      </c>
      <c r="N1682" s="114">
        <v>6</v>
      </c>
      <c r="O1682" s="252"/>
      <c r="P1682" s="83" t="str">
        <f t="shared" si="209"/>
        <v/>
      </c>
      <c r="Q1682" s="114">
        <v>2025</v>
      </c>
      <c r="R1682" s="39" t="str">
        <f t="shared" si="211"/>
        <v>Não</v>
      </c>
      <c r="S1682" s="116">
        <f t="shared" si="212"/>
        <v>0</v>
      </c>
      <c r="T1682" s="117">
        <f t="shared" si="213"/>
        <v>0</v>
      </c>
      <c r="U1682" s="118" t="s">
        <v>839</v>
      </c>
    </row>
    <row r="1683" spans="1:21" s="58" customFormat="1" ht="39.65" customHeight="1" x14ac:dyDescent="0.35">
      <c r="A1683" s="78" t="s">
        <v>81</v>
      </c>
      <c r="B1683" s="3" t="s">
        <v>83</v>
      </c>
      <c r="C1683" s="20">
        <v>2027809543</v>
      </c>
      <c r="D1683" s="21" t="s">
        <v>128</v>
      </c>
      <c r="E1683" s="22" t="s">
        <v>129</v>
      </c>
      <c r="F1683" s="2" t="str">
        <f t="shared" si="210"/>
        <v>P31-PPGM-CAM-2027809543-SS-1511/2024</v>
      </c>
      <c r="G1683" s="213" t="s">
        <v>774</v>
      </c>
      <c r="H1683" s="111" t="s">
        <v>775</v>
      </c>
      <c r="I1683" s="23">
        <v>24.259999999999998</v>
      </c>
      <c r="J1683" s="112">
        <f t="shared" si="214"/>
        <v>2.4259999999999997E-2</v>
      </c>
      <c r="K1683" s="113">
        <v>1</v>
      </c>
      <c r="L1683" s="113" t="s">
        <v>837</v>
      </c>
      <c r="M1683" s="210">
        <v>45695</v>
      </c>
      <c r="N1683" s="114">
        <v>6</v>
      </c>
      <c r="O1683" s="252">
        <v>45690</v>
      </c>
      <c r="P1683" s="83">
        <f t="shared" si="209"/>
        <v>5</v>
      </c>
      <c r="Q1683" s="114">
        <v>2025</v>
      </c>
      <c r="R1683" s="39" t="str">
        <f t="shared" si="211"/>
        <v>Sim</v>
      </c>
      <c r="S1683" s="116">
        <f t="shared" si="212"/>
        <v>2.4259999999999997E-2</v>
      </c>
      <c r="T1683" s="117">
        <f t="shared" si="213"/>
        <v>1</v>
      </c>
      <c r="U1683" s="118"/>
    </row>
    <row r="1684" spans="1:21" s="58" customFormat="1" ht="39.65" customHeight="1" x14ac:dyDescent="0.35">
      <c r="A1684" s="78" t="s">
        <v>81</v>
      </c>
      <c r="B1684" s="3" t="s">
        <v>83</v>
      </c>
      <c r="C1684" s="20">
        <v>2029084645</v>
      </c>
      <c r="D1684" s="21" t="s">
        <v>145</v>
      </c>
      <c r="E1684" s="22"/>
      <c r="F1684" s="2" t="str">
        <f t="shared" si="210"/>
        <v>P31-PPGM-CAM-2029084645-SS-1425/2024</v>
      </c>
      <c r="G1684" s="213" t="s">
        <v>774</v>
      </c>
      <c r="H1684" s="111" t="s">
        <v>775</v>
      </c>
      <c r="I1684" s="23">
        <v>52</v>
      </c>
      <c r="J1684" s="112">
        <f t="shared" si="214"/>
        <v>5.1999999999999998E-2</v>
      </c>
      <c r="K1684" s="113">
        <v>1</v>
      </c>
      <c r="L1684" s="113" t="s">
        <v>837</v>
      </c>
      <c r="M1684" s="210">
        <v>45695</v>
      </c>
      <c r="N1684" s="114">
        <v>6</v>
      </c>
      <c r="O1684" s="252"/>
      <c r="P1684" s="83" t="str">
        <f t="shared" si="209"/>
        <v/>
      </c>
      <c r="Q1684" s="114">
        <v>2025</v>
      </c>
      <c r="R1684" s="39" t="str">
        <f t="shared" si="211"/>
        <v>Não</v>
      </c>
      <c r="S1684" s="116">
        <f t="shared" si="212"/>
        <v>0</v>
      </c>
      <c r="T1684" s="117">
        <f t="shared" si="213"/>
        <v>0</v>
      </c>
      <c r="U1684" s="118" t="s">
        <v>839</v>
      </c>
    </row>
    <row r="1685" spans="1:21" s="58" customFormat="1" ht="39.65" customHeight="1" x14ac:dyDescent="0.35">
      <c r="A1685" s="78" t="s">
        <v>81</v>
      </c>
      <c r="B1685" s="3" t="s">
        <v>83</v>
      </c>
      <c r="C1685" s="20" t="s">
        <v>149</v>
      </c>
      <c r="D1685" s="21" t="s">
        <v>150</v>
      </c>
      <c r="E1685" s="22"/>
      <c r="F1685" s="2" t="str">
        <f t="shared" si="210"/>
        <v>P31-PPGM-CAM- CONJUNTO-SS-1482/2024</v>
      </c>
      <c r="G1685" s="213" t="s">
        <v>774</v>
      </c>
      <c r="H1685" s="111" t="s">
        <v>775</v>
      </c>
      <c r="I1685" s="23">
        <v>55</v>
      </c>
      <c r="J1685" s="112">
        <f t="shared" si="214"/>
        <v>5.5E-2</v>
      </c>
      <c r="K1685" s="113">
        <v>1</v>
      </c>
      <c r="L1685" s="113" t="s">
        <v>837</v>
      </c>
      <c r="M1685" s="210">
        <v>45695</v>
      </c>
      <c r="N1685" s="114">
        <v>6</v>
      </c>
      <c r="O1685" s="252"/>
      <c r="P1685" s="83" t="str">
        <f t="shared" si="209"/>
        <v/>
      </c>
      <c r="Q1685" s="114">
        <v>2025</v>
      </c>
      <c r="R1685" s="39" t="str">
        <f t="shared" si="211"/>
        <v>Não</v>
      </c>
      <c r="S1685" s="116">
        <f t="shared" si="212"/>
        <v>0</v>
      </c>
      <c r="T1685" s="117">
        <f t="shared" si="213"/>
        <v>0</v>
      </c>
      <c r="U1685" s="118" t="s">
        <v>839</v>
      </c>
    </row>
    <row r="1686" spans="1:21" s="58" customFormat="1" ht="39.65" customHeight="1" x14ac:dyDescent="0.35">
      <c r="A1686" s="78" t="s">
        <v>81</v>
      </c>
      <c r="B1686" s="3" t="s">
        <v>83</v>
      </c>
      <c r="C1686" s="20">
        <v>2027807948</v>
      </c>
      <c r="D1686" s="21" t="s">
        <v>157</v>
      </c>
      <c r="E1686" s="22"/>
      <c r="F1686" s="2" t="str">
        <f t="shared" si="210"/>
        <v>P31-PPGM-CAM-2027807948-SS-1571/2024</v>
      </c>
      <c r="G1686" s="213" t="s">
        <v>774</v>
      </c>
      <c r="H1686" s="111" t="s">
        <v>775</v>
      </c>
      <c r="I1686" s="23">
        <v>37</v>
      </c>
      <c r="J1686" s="112">
        <f t="shared" si="214"/>
        <v>3.6999999999999998E-2</v>
      </c>
      <c r="K1686" s="113">
        <v>1</v>
      </c>
      <c r="L1686" s="113" t="s">
        <v>837</v>
      </c>
      <c r="M1686" s="210">
        <v>45695</v>
      </c>
      <c r="N1686" s="114">
        <v>6</v>
      </c>
      <c r="O1686" s="252">
        <v>45701</v>
      </c>
      <c r="P1686" s="83">
        <f t="shared" si="209"/>
        <v>7</v>
      </c>
      <c r="Q1686" s="114">
        <v>2025</v>
      </c>
      <c r="R1686" s="39" t="str">
        <f t="shared" si="211"/>
        <v>Sim</v>
      </c>
      <c r="S1686" s="116">
        <f t="shared" si="212"/>
        <v>3.6999999999999998E-2</v>
      </c>
      <c r="T1686" s="117">
        <f t="shared" si="213"/>
        <v>1</v>
      </c>
      <c r="U1686" s="118"/>
    </row>
    <row r="1687" spans="1:21" s="58" customFormat="1" ht="39.65" customHeight="1" x14ac:dyDescent="0.35">
      <c r="A1687" s="78" t="s">
        <v>81</v>
      </c>
      <c r="B1687" s="3" t="s">
        <v>83</v>
      </c>
      <c r="C1687" s="20">
        <v>2028716884</v>
      </c>
      <c r="D1687" s="21" t="s">
        <v>799</v>
      </c>
      <c r="E1687" s="22"/>
      <c r="F1687" s="2" t="str">
        <f t="shared" si="210"/>
        <v>P31-PPGM-CAM-2028716884-SS-1573/2024</v>
      </c>
      <c r="G1687" s="213" t="s">
        <v>774</v>
      </c>
      <c r="H1687" s="111" t="s">
        <v>775</v>
      </c>
      <c r="I1687" s="23">
        <v>146</v>
      </c>
      <c r="J1687" s="112">
        <f t="shared" si="214"/>
        <v>0.14599999999999999</v>
      </c>
      <c r="K1687" s="113">
        <v>1</v>
      </c>
      <c r="L1687" s="113" t="s">
        <v>837</v>
      </c>
      <c r="M1687" s="210">
        <v>45695</v>
      </c>
      <c r="N1687" s="114">
        <v>6</v>
      </c>
      <c r="O1687" s="252"/>
      <c r="P1687" s="83" t="str">
        <f t="shared" si="209"/>
        <v/>
      </c>
      <c r="Q1687" s="114">
        <v>2025</v>
      </c>
      <c r="R1687" s="39" t="str">
        <f t="shared" si="211"/>
        <v>Não</v>
      </c>
      <c r="S1687" s="116">
        <f t="shared" si="212"/>
        <v>0</v>
      </c>
      <c r="T1687" s="117">
        <f t="shared" si="213"/>
        <v>0</v>
      </c>
      <c r="U1687" s="118" t="s">
        <v>839</v>
      </c>
    </row>
    <row r="1688" spans="1:21" s="58" customFormat="1" ht="39.65" customHeight="1" x14ac:dyDescent="0.35">
      <c r="A1688" s="78" t="s">
        <v>81</v>
      </c>
      <c r="B1688" s="3" t="s">
        <v>83</v>
      </c>
      <c r="C1688" s="20">
        <v>202871697</v>
      </c>
      <c r="D1688" s="21" t="s">
        <v>162</v>
      </c>
      <c r="E1688" s="22"/>
      <c r="F1688" s="2" t="str">
        <f t="shared" si="210"/>
        <v>P31-PPGM-CAM-202871697-SS-1574/2024</v>
      </c>
      <c r="G1688" s="213" t="s">
        <v>774</v>
      </c>
      <c r="H1688" s="111" t="s">
        <v>775</v>
      </c>
      <c r="I1688" s="23">
        <v>446</v>
      </c>
      <c r="J1688" s="112">
        <f t="shared" si="214"/>
        <v>0.44600000000000001</v>
      </c>
      <c r="K1688" s="113">
        <v>1</v>
      </c>
      <c r="L1688" s="113" t="s">
        <v>837</v>
      </c>
      <c r="M1688" s="210">
        <v>45695</v>
      </c>
      <c r="N1688" s="114">
        <v>6</v>
      </c>
      <c r="O1688" s="252">
        <v>45701</v>
      </c>
      <c r="P1688" s="83">
        <f t="shared" si="209"/>
        <v>7</v>
      </c>
      <c r="Q1688" s="114">
        <v>2025</v>
      </c>
      <c r="R1688" s="39" t="str">
        <f t="shared" si="211"/>
        <v>Sim</v>
      </c>
      <c r="S1688" s="116">
        <f t="shared" si="212"/>
        <v>0.44600000000000001</v>
      </c>
      <c r="T1688" s="117">
        <f t="shared" si="213"/>
        <v>1</v>
      </c>
      <c r="U1688" s="118"/>
    </row>
    <row r="1689" spans="1:21" s="58" customFormat="1" ht="39.65" customHeight="1" x14ac:dyDescent="0.35">
      <c r="A1689" s="78" t="s">
        <v>81</v>
      </c>
      <c r="B1689" s="3" t="s">
        <v>83</v>
      </c>
      <c r="C1689" s="20">
        <v>2028716881</v>
      </c>
      <c r="D1689" s="21" t="s">
        <v>169</v>
      </c>
      <c r="E1689" s="22"/>
      <c r="F1689" s="2" t="str">
        <f t="shared" si="210"/>
        <v>P31-PPGM-CAM-2028716881-SS-1575/2024</v>
      </c>
      <c r="G1689" s="213" t="s">
        <v>774</v>
      </c>
      <c r="H1689" s="111" t="s">
        <v>775</v>
      </c>
      <c r="I1689" s="23">
        <v>14</v>
      </c>
      <c r="J1689" s="112">
        <f t="shared" si="214"/>
        <v>1.4E-2</v>
      </c>
      <c r="K1689" s="113">
        <v>1</v>
      </c>
      <c r="L1689" s="113" t="s">
        <v>837</v>
      </c>
      <c r="M1689" s="210">
        <v>45695</v>
      </c>
      <c r="N1689" s="114">
        <v>6</v>
      </c>
      <c r="O1689" s="252"/>
      <c r="P1689" s="83" t="str">
        <f t="shared" si="209"/>
        <v/>
      </c>
      <c r="Q1689" s="114">
        <v>2025</v>
      </c>
      <c r="R1689" s="39" t="str">
        <f t="shared" si="211"/>
        <v>Não</v>
      </c>
      <c r="S1689" s="116">
        <f t="shared" si="212"/>
        <v>0</v>
      </c>
      <c r="T1689" s="117">
        <f t="shared" si="213"/>
        <v>0</v>
      </c>
      <c r="U1689" s="118" t="s">
        <v>839</v>
      </c>
    </row>
    <row r="1690" spans="1:21" s="58" customFormat="1" ht="39.65" customHeight="1" x14ac:dyDescent="0.35">
      <c r="A1690" s="78" t="s">
        <v>81</v>
      </c>
      <c r="B1690" s="3" t="s">
        <v>83</v>
      </c>
      <c r="C1690" s="20">
        <v>2028716885</v>
      </c>
      <c r="D1690" s="21" t="s">
        <v>810</v>
      </c>
      <c r="E1690" s="22"/>
      <c r="F1690" s="2" t="str">
        <f t="shared" si="210"/>
        <v>P31-PPGM-CAM-2028716885-SS-1577/2024</v>
      </c>
      <c r="G1690" s="213" t="s">
        <v>774</v>
      </c>
      <c r="H1690" s="111" t="s">
        <v>775</v>
      </c>
      <c r="I1690" s="23">
        <v>146</v>
      </c>
      <c r="J1690" s="112">
        <f t="shared" si="214"/>
        <v>0.14599999999999999</v>
      </c>
      <c r="K1690" s="113">
        <v>1</v>
      </c>
      <c r="L1690" s="113" t="s">
        <v>837</v>
      </c>
      <c r="M1690" s="210">
        <v>45695</v>
      </c>
      <c r="N1690" s="114">
        <v>6</v>
      </c>
      <c r="O1690" s="252"/>
      <c r="P1690" s="83" t="str">
        <f t="shared" ref="P1690:P1753" si="215">IF(O1690="","",WEEKNUM(O1690,21))</f>
        <v/>
      </c>
      <c r="Q1690" s="114">
        <v>2025</v>
      </c>
      <c r="R1690" s="39" t="str">
        <f t="shared" si="211"/>
        <v>Não</v>
      </c>
      <c r="S1690" s="116">
        <f t="shared" si="212"/>
        <v>0</v>
      </c>
      <c r="T1690" s="117">
        <f t="shared" si="213"/>
        <v>0</v>
      </c>
      <c r="U1690" s="118" t="s">
        <v>839</v>
      </c>
    </row>
    <row r="1691" spans="1:21" s="58" customFormat="1" ht="39.65" customHeight="1" x14ac:dyDescent="0.35">
      <c r="A1691" s="78" t="s">
        <v>81</v>
      </c>
      <c r="B1691" s="3" t="s">
        <v>83</v>
      </c>
      <c r="C1691" s="20">
        <v>2028911331</v>
      </c>
      <c r="D1691" s="21" t="s">
        <v>180</v>
      </c>
      <c r="E1691" s="22"/>
      <c r="F1691" s="2" t="str">
        <f t="shared" si="210"/>
        <v>P31-PPGM-CAM-2028911331-SS-1578/2024</v>
      </c>
      <c r="G1691" s="213" t="s">
        <v>774</v>
      </c>
      <c r="H1691" s="111" t="s">
        <v>775</v>
      </c>
      <c r="I1691" s="23">
        <v>25</v>
      </c>
      <c r="J1691" s="112">
        <f t="shared" si="214"/>
        <v>2.5000000000000001E-2</v>
      </c>
      <c r="K1691" s="113">
        <v>1</v>
      </c>
      <c r="L1691" s="113" t="s">
        <v>837</v>
      </c>
      <c r="M1691" s="210">
        <v>45695</v>
      </c>
      <c r="N1691" s="114">
        <v>6</v>
      </c>
      <c r="O1691" s="252"/>
      <c r="P1691" s="83" t="str">
        <f t="shared" si="215"/>
        <v/>
      </c>
      <c r="Q1691" s="114">
        <v>2025</v>
      </c>
      <c r="R1691" s="39" t="str">
        <f t="shared" si="211"/>
        <v>Não</v>
      </c>
      <c r="S1691" s="116">
        <f t="shared" si="212"/>
        <v>0</v>
      </c>
      <c r="T1691" s="117">
        <f t="shared" si="213"/>
        <v>0</v>
      </c>
      <c r="U1691" s="118" t="s">
        <v>839</v>
      </c>
    </row>
    <row r="1692" spans="1:21" s="58" customFormat="1" ht="39.65" customHeight="1" x14ac:dyDescent="0.35">
      <c r="A1692" s="78" t="s">
        <v>81</v>
      </c>
      <c r="B1692" s="3" t="s">
        <v>83</v>
      </c>
      <c r="C1692" s="20">
        <v>2028941219</v>
      </c>
      <c r="D1692" s="21" t="s">
        <v>187</v>
      </c>
      <c r="E1692" s="22"/>
      <c r="F1692" s="2" t="str">
        <f t="shared" si="210"/>
        <v>P31-PPGM-CAM-2028941219-SS-1579/2024</v>
      </c>
      <c r="G1692" s="213" t="s">
        <v>774</v>
      </c>
      <c r="H1692" s="111" t="s">
        <v>775</v>
      </c>
      <c r="I1692" s="23">
        <v>25</v>
      </c>
      <c r="J1692" s="112">
        <f t="shared" si="214"/>
        <v>2.5000000000000001E-2</v>
      </c>
      <c r="K1692" s="113">
        <v>1</v>
      </c>
      <c r="L1692" s="113" t="s">
        <v>837</v>
      </c>
      <c r="M1692" s="210">
        <v>45695</v>
      </c>
      <c r="N1692" s="114">
        <v>6</v>
      </c>
      <c r="O1692" s="252"/>
      <c r="P1692" s="83" t="str">
        <f t="shared" si="215"/>
        <v/>
      </c>
      <c r="Q1692" s="114">
        <v>2025</v>
      </c>
      <c r="R1692" s="39" t="str">
        <f t="shared" si="211"/>
        <v>Não</v>
      </c>
      <c r="S1692" s="116">
        <f t="shared" si="212"/>
        <v>0</v>
      </c>
      <c r="T1692" s="117">
        <f t="shared" si="213"/>
        <v>0</v>
      </c>
      <c r="U1692" s="118" t="s">
        <v>839</v>
      </c>
    </row>
    <row r="1693" spans="1:21" s="58" customFormat="1" ht="39.65" customHeight="1" x14ac:dyDescent="0.35">
      <c r="A1693" s="78" t="s">
        <v>81</v>
      </c>
      <c r="B1693" s="3" t="s">
        <v>83</v>
      </c>
      <c r="C1693" s="20">
        <v>2028716876</v>
      </c>
      <c r="D1693" s="21" t="s">
        <v>193</v>
      </c>
      <c r="E1693" s="22"/>
      <c r="F1693" s="2" t="str">
        <f t="shared" si="210"/>
        <v>P31-PPGM-CAM-2028716876-SS-1584/2024</v>
      </c>
      <c r="G1693" s="213" t="s">
        <v>774</v>
      </c>
      <c r="H1693" s="111" t="s">
        <v>775</v>
      </c>
      <c r="I1693" s="23">
        <v>100</v>
      </c>
      <c r="J1693" s="112">
        <f t="shared" si="214"/>
        <v>0.1</v>
      </c>
      <c r="K1693" s="113">
        <v>1</v>
      </c>
      <c r="L1693" s="113" t="s">
        <v>837</v>
      </c>
      <c r="M1693" s="210">
        <v>45695</v>
      </c>
      <c r="N1693" s="114">
        <v>6</v>
      </c>
      <c r="O1693" s="252"/>
      <c r="P1693" s="83" t="str">
        <f t="shared" si="215"/>
        <v/>
      </c>
      <c r="Q1693" s="114">
        <v>2025</v>
      </c>
      <c r="R1693" s="39" t="str">
        <f t="shared" si="211"/>
        <v>Não</v>
      </c>
      <c r="S1693" s="116">
        <f t="shared" si="212"/>
        <v>0</v>
      </c>
      <c r="T1693" s="117">
        <f t="shared" si="213"/>
        <v>0</v>
      </c>
      <c r="U1693" s="118" t="s">
        <v>839</v>
      </c>
    </row>
    <row r="1694" spans="1:21" s="58" customFormat="1" ht="39.65" customHeight="1" x14ac:dyDescent="0.35">
      <c r="A1694" s="78" t="s">
        <v>81</v>
      </c>
      <c r="B1694" s="3" t="s">
        <v>83</v>
      </c>
      <c r="C1694" s="20">
        <v>2029355174</v>
      </c>
      <c r="D1694" s="21" t="s">
        <v>194</v>
      </c>
      <c r="E1694" s="22"/>
      <c r="F1694" s="2" t="str">
        <f t="shared" si="210"/>
        <v>P31-PPGM-CAM-2029355174-SS-1583/2024</v>
      </c>
      <c r="G1694" s="213" t="s">
        <v>774</v>
      </c>
      <c r="H1694" s="111" t="s">
        <v>775</v>
      </c>
      <c r="I1694" s="23">
        <v>100</v>
      </c>
      <c r="J1694" s="112">
        <f t="shared" si="214"/>
        <v>0.1</v>
      </c>
      <c r="K1694" s="113">
        <v>1</v>
      </c>
      <c r="L1694" s="113" t="s">
        <v>837</v>
      </c>
      <c r="M1694" s="210">
        <v>45695</v>
      </c>
      <c r="N1694" s="114">
        <v>6</v>
      </c>
      <c r="O1694" s="252"/>
      <c r="P1694" s="83" t="str">
        <f t="shared" si="215"/>
        <v/>
      </c>
      <c r="Q1694" s="114">
        <v>2025</v>
      </c>
      <c r="R1694" s="39" t="str">
        <f t="shared" si="211"/>
        <v>Não</v>
      </c>
      <c r="S1694" s="116">
        <f t="shared" si="212"/>
        <v>0</v>
      </c>
      <c r="T1694" s="117">
        <f t="shared" si="213"/>
        <v>0</v>
      </c>
      <c r="U1694" s="118" t="s">
        <v>839</v>
      </c>
    </row>
    <row r="1695" spans="1:21" s="58" customFormat="1" ht="39.65" customHeight="1" x14ac:dyDescent="0.35">
      <c r="A1695" s="78" t="s">
        <v>81</v>
      </c>
      <c r="B1695" s="3" t="s">
        <v>83</v>
      </c>
      <c r="C1695" s="20">
        <v>2028941216</v>
      </c>
      <c r="D1695" s="21" t="s">
        <v>199</v>
      </c>
      <c r="E1695" s="22"/>
      <c r="F1695" s="2" t="str">
        <f t="shared" si="210"/>
        <v>P31-PPGM-CAM-2028941216-SS-1582/2024</v>
      </c>
      <c r="G1695" s="213" t="s">
        <v>774</v>
      </c>
      <c r="H1695" s="111" t="s">
        <v>775</v>
      </c>
      <c r="I1695" s="23">
        <v>117</v>
      </c>
      <c r="J1695" s="112">
        <f t="shared" si="214"/>
        <v>0.11700000000000001</v>
      </c>
      <c r="K1695" s="113">
        <v>1</v>
      </c>
      <c r="L1695" s="113" t="s">
        <v>837</v>
      </c>
      <c r="M1695" s="210">
        <v>45695</v>
      </c>
      <c r="N1695" s="114">
        <v>6</v>
      </c>
      <c r="O1695" s="252"/>
      <c r="P1695" s="83" t="str">
        <f t="shared" si="215"/>
        <v/>
      </c>
      <c r="Q1695" s="114">
        <v>2025</v>
      </c>
      <c r="R1695" s="39" t="str">
        <f t="shared" si="211"/>
        <v>Não</v>
      </c>
      <c r="S1695" s="116">
        <f t="shared" si="212"/>
        <v>0</v>
      </c>
      <c r="T1695" s="117">
        <f t="shared" si="213"/>
        <v>0</v>
      </c>
      <c r="U1695" s="118" t="s">
        <v>839</v>
      </c>
    </row>
    <row r="1696" spans="1:21" s="58" customFormat="1" ht="39.65" customHeight="1" x14ac:dyDescent="0.35">
      <c r="A1696" s="78" t="s">
        <v>81</v>
      </c>
      <c r="B1696" s="3" t="s">
        <v>83</v>
      </c>
      <c r="C1696" s="20">
        <v>2028849927</v>
      </c>
      <c r="D1696" s="21" t="s">
        <v>203</v>
      </c>
      <c r="E1696" s="22"/>
      <c r="F1696" s="2" t="str">
        <f t="shared" si="210"/>
        <v>P31-PPGM-CAM-2028849927-SS-1850/2024</v>
      </c>
      <c r="G1696" s="213" t="s">
        <v>774</v>
      </c>
      <c r="H1696" s="111" t="s">
        <v>775</v>
      </c>
      <c r="I1696" s="23">
        <v>320</v>
      </c>
      <c r="J1696" s="112">
        <f t="shared" si="214"/>
        <v>0.32</v>
      </c>
      <c r="K1696" s="113">
        <v>1</v>
      </c>
      <c r="L1696" s="113" t="s">
        <v>837</v>
      </c>
      <c r="M1696" s="210">
        <v>45695</v>
      </c>
      <c r="N1696" s="114">
        <v>6</v>
      </c>
      <c r="O1696" s="252"/>
      <c r="P1696" s="83" t="str">
        <f t="shared" si="215"/>
        <v/>
      </c>
      <c r="Q1696" s="114">
        <v>2025</v>
      </c>
      <c r="R1696" s="39" t="str">
        <f t="shared" si="211"/>
        <v>Não</v>
      </c>
      <c r="S1696" s="116">
        <f t="shared" si="212"/>
        <v>0</v>
      </c>
      <c r="T1696" s="117">
        <f t="shared" si="213"/>
        <v>0</v>
      </c>
      <c r="U1696" s="118" t="s">
        <v>839</v>
      </c>
    </row>
    <row r="1697" spans="1:21" s="58" customFormat="1" ht="39.65" customHeight="1" x14ac:dyDescent="0.35">
      <c r="A1697" s="78" t="s">
        <v>81</v>
      </c>
      <c r="B1697" s="3" t="s">
        <v>83</v>
      </c>
      <c r="C1697" s="20">
        <v>2029366442</v>
      </c>
      <c r="D1697" s="21" t="s">
        <v>208</v>
      </c>
      <c r="E1697" s="22"/>
      <c r="F1697" s="2" t="str">
        <f t="shared" si="210"/>
        <v>P31-PPGM-CAM-2029366442-SS-1753/2024</v>
      </c>
      <c r="G1697" s="213" t="s">
        <v>774</v>
      </c>
      <c r="H1697" s="111" t="s">
        <v>775</v>
      </c>
      <c r="I1697" s="23">
        <v>3000</v>
      </c>
      <c r="J1697" s="112">
        <f t="shared" si="214"/>
        <v>3</v>
      </c>
      <c r="K1697" s="113">
        <v>1</v>
      </c>
      <c r="L1697" s="113" t="s">
        <v>837</v>
      </c>
      <c r="M1697" s="210">
        <v>45695</v>
      </c>
      <c r="N1697" s="114">
        <v>6</v>
      </c>
      <c r="O1697" s="252"/>
      <c r="P1697" s="83" t="str">
        <f t="shared" si="215"/>
        <v/>
      </c>
      <c r="Q1697" s="114">
        <v>2025</v>
      </c>
      <c r="R1697" s="39" t="str">
        <f t="shared" si="211"/>
        <v>Não</v>
      </c>
      <c r="S1697" s="116">
        <f t="shared" si="212"/>
        <v>0</v>
      </c>
      <c r="T1697" s="117">
        <f t="shared" si="213"/>
        <v>0</v>
      </c>
      <c r="U1697" s="118" t="s">
        <v>839</v>
      </c>
    </row>
    <row r="1698" spans="1:21" s="58" customFormat="1" ht="39.65" customHeight="1" x14ac:dyDescent="0.35">
      <c r="A1698" s="78" t="s">
        <v>81</v>
      </c>
      <c r="B1698" s="3" t="s">
        <v>83</v>
      </c>
      <c r="C1698" s="20">
        <v>2028881150</v>
      </c>
      <c r="D1698" s="21" t="s">
        <v>239</v>
      </c>
      <c r="E1698" s="22"/>
      <c r="F1698" s="2" t="str">
        <f t="shared" si="210"/>
        <v>P31-PPGM-CAM-2028881150-SS-1968/2024</v>
      </c>
      <c r="G1698" s="213" t="s">
        <v>774</v>
      </c>
      <c r="H1698" s="111" t="s">
        <v>775</v>
      </c>
      <c r="I1698" s="23">
        <v>72.2</v>
      </c>
      <c r="J1698" s="112">
        <f t="shared" si="214"/>
        <v>7.22E-2</v>
      </c>
      <c r="K1698" s="113">
        <v>1</v>
      </c>
      <c r="L1698" s="113" t="s">
        <v>837</v>
      </c>
      <c r="M1698" s="210">
        <v>45695</v>
      </c>
      <c r="N1698" s="114">
        <v>6</v>
      </c>
      <c r="O1698" s="252"/>
      <c r="P1698" s="83" t="str">
        <f t="shared" si="215"/>
        <v/>
      </c>
      <c r="Q1698" s="114">
        <v>2025</v>
      </c>
      <c r="R1698" s="39" t="str">
        <f t="shared" si="211"/>
        <v>Não</v>
      </c>
      <c r="S1698" s="116">
        <f t="shared" si="212"/>
        <v>0</v>
      </c>
      <c r="T1698" s="117">
        <f t="shared" si="213"/>
        <v>0</v>
      </c>
      <c r="U1698" s="118" t="s">
        <v>839</v>
      </c>
    </row>
    <row r="1699" spans="1:21" s="58" customFormat="1" ht="39.65" customHeight="1" x14ac:dyDescent="0.35">
      <c r="A1699" s="78" t="s">
        <v>81</v>
      </c>
      <c r="B1699" s="3" t="s">
        <v>83</v>
      </c>
      <c r="C1699" s="20">
        <v>2028716398</v>
      </c>
      <c r="D1699" s="21" t="s">
        <v>244</v>
      </c>
      <c r="E1699" s="22"/>
      <c r="F1699" s="2" t="str">
        <f t="shared" si="210"/>
        <v>P31-PPGM-CAM-2028716398-SS-2019/2024</v>
      </c>
      <c r="G1699" s="213" t="s">
        <v>774</v>
      </c>
      <c r="H1699" s="111" t="s">
        <v>775</v>
      </c>
      <c r="I1699" s="23">
        <v>69.16</v>
      </c>
      <c r="J1699" s="112">
        <f t="shared" si="214"/>
        <v>6.9159999999999999E-2</v>
      </c>
      <c r="K1699" s="113">
        <v>1</v>
      </c>
      <c r="L1699" s="113" t="s">
        <v>837</v>
      </c>
      <c r="M1699" s="210">
        <v>45695</v>
      </c>
      <c r="N1699" s="114">
        <v>6</v>
      </c>
      <c r="O1699" s="252"/>
      <c r="P1699" s="83" t="str">
        <f t="shared" si="215"/>
        <v/>
      </c>
      <c r="Q1699" s="114">
        <v>2025</v>
      </c>
      <c r="R1699" s="39" t="str">
        <f t="shared" si="211"/>
        <v>Não</v>
      </c>
      <c r="S1699" s="116">
        <f t="shared" si="212"/>
        <v>0</v>
      </c>
      <c r="T1699" s="117">
        <f t="shared" si="213"/>
        <v>0</v>
      </c>
      <c r="U1699" s="118" t="s">
        <v>839</v>
      </c>
    </row>
    <row r="1700" spans="1:21" s="58" customFormat="1" ht="39.65" customHeight="1" x14ac:dyDescent="0.35">
      <c r="A1700" s="78" t="s">
        <v>81</v>
      </c>
      <c r="B1700" s="3" t="s">
        <v>83</v>
      </c>
      <c r="C1700" s="20">
        <v>2029422882</v>
      </c>
      <c r="D1700" s="21" t="s">
        <v>245</v>
      </c>
      <c r="E1700" s="22"/>
      <c r="F1700" s="2" t="str">
        <f t="shared" si="210"/>
        <v>P31-PPGM-CAM-2029422882-SS-2022/2024</v>
      </c>
      <c r="G1700" s="213" t="s">
        <v>774</v>
      </c>
      <c r="H1700" s="111" t="s">
        <v>775</v>
      </c>
      <c r="I1700" s="23">
        <v>4.17</v>
      </c>
      <c r="J1700" s="112">
        <f t="shared" si="214"/>
        <v>4.1700000000000001E-3</v>
      </c>
      <c r="K1700" s="113">
        <v>1</v>
      </c>
      <c r="L1700" s="113" t="s">
        <v>837</v>
      </c>
      <c r="M1700" s="210">
        <v>45695</v>
      </c>
      <c r="N1700" s="114">
        <v>6</v>
      </c>
      <c r="O1700" s="252"/>
      <c r="P1700" s="83" t="str">
        <f t="shared" si="215"/>
        <v/>
      </c>
      <c r="Q1700" s="114">
        <v>2025</v>
      </c>
      <c r="R1700" s="39" t="str">
        <f t="shared" si="211"/>
        <v>Não</v>
      </c>
      <c r="S1700" s="116">
        <f t="shared" si="212"/>
        <v>0</v>
      </c>
      <c r="T1700" s="117">
        <f t="shared" si="213"/>
        <v>0</v>
      </c>
      <c r="U1700" s="118" t="s">
        <v>839</v>
      </c>
    </row>
    <row r="1701" spans="1:21" s="58" customFormat="1" ht="39.65" customHeight="1" x14ac:dyDescent="0.35">
      <c r="A1701" s="78" t="s">
        <v>81</v>
      </c>
      <c r="B1701" s="3" t="s">
        <v>83</v>
      </c>
      <c r="C1701" s="20">
        <v>2029317515</v>
      </c>
      <c r="D1701" s="21" t="s">
        <v>263</v>
      </c>
      <c r="E1701" s="22"/>
      <c r="F1701" s="2" t="str">
        <f t="shared" si="210"/>
        <v>P31-PPGM-CAM-2029317515-SS-1387/2024</v>
      </c>
      <c r="G1701" s="213" t="s">
        <v>774</v>
      </c>
      <c r="H1701" s="111" t="s">
        <v>775</v>
      </c>
      <c r="I1701" s="23">
        <v>2260.19</v>
      </c>
      <c r="J1701" s="112">
        <f t="shared" si="214"/>
        <v>2.2601900000000001</v>
      </c>
      <c r="K1701" s="113">
        <v>1</v>
      </c>
      <c r="L1701" s="113" t="s">
        <v>837</v>
      </c>
      <c r="M1701" s="210">
        <v>45695</v>
      </c>
      <c r="N1701" s="114">
        <v>6</v>
      </c>
      <c r="O1701" s="252"/>
      <c r="P1701" s="83" t="str">
        <f t="shared" si="215"/>
        <v/>
      </c>
      <c r="Q1701" s="114">
        <v>2025</v>
      </c>
      <c r="R1701" s="39" t="str">
        <f t="shared" si="211"/>
        <v>Não</v>
      </c>
      <c r="S1701" s="116">
        <f t="shared" si="212"/>
        <v>0</v>
      </c>
      <c r="T1701" s="117">
        <f t="shared" si="213"/>
        <v>0</v>
      </c>
      <c r="U1701" s="118" t="s">
        <v>839</v>
      </c>
    </row>
    <row r="1702" spans="1:21" s="58" customFormat="1" ht="39.65" customHeight="1" x14ac:dyDescent="0.35">
      <c r="A1702" s="78" t="s">
        <v>81</v>
      </c>
      <c r="B1702" s="173" t="s">
        <v>83</v>
      </c>
      <c r="C1702" s="20">
        <v>2027809543</v>
      </c>
      <c r="D1702" s="21" t="s">
        <v>128</v>
      </c>
      <c r="E1702" s="22" t="s">
        <v>134</v>
      </c>
      <c r="F1702" s="87" t="str">
        <f t="shared" si="210"/>
        <v>P31-PPGM-CAM-2027809543-SS-1511/2024</v>
      </c>
      <c r="G1702" s="100" t="s">
        <v>777</v>
      </c>
      <c r="H1702" s="101" t="s">
        <v>778</v>
      </c>
      <c r="I1702" s="23">
        <v>60.74</v>
      </c>
      <c r="J1702" s="90">
        <f t="shared" si="214"/>
        <v>6.0740000000000002E-2</v>
      </c>
      <c r="K1702" s="103">
        <v>0</v>
      </c>
      <c r="L1702" s="113" t="s">
        <v>837</v>
      </c>
      <c r="M1702" s="210">
        <v>45695</v>
      </c>
      <c r="N1702" s="92">
        <v>6</v>
      </c>
      <c r="O1702" s="210">
        <v>45697</v>
      </c>
      <c r="P1702" s="104">
        <f t="shared" si="215"/>
        <v>6</v>
      </c>
      <c r="Q1702" s="104">
        <v>2025</v>
      </c>
      <c r="R1702" s="105" t="str">
        <f t="shared" si="211"/>
        <v>Sim</v>
      </c>
      <c r="S1702" s="94">
        <f t="shared" si="212"/>
        <v>6.0740000000000002E-2</v>
      </c>
      <c r="T1702" s="95">
        <f t="shared" si="213"/>
        <v>0</v>
      </c>
      <c r="U1702" s="96"/>
    </row>
    <row r="1703" spans="1:21" s="58" customFormat="1" ht="39.65" customHeight="1" thickBot="1" x14ac:dyDescent="0.4">
      <c r="A1703" s="125" t="s">
        <v>281</v>
      </c>
      <c r="B1703" s="126" t="s">
        <v>83</v>
      </c>
      <c r="C1703" s="127">
        <v>2029277491</v>
      </c>
      <c r="D1703" s="192" t="s">
        <v>349</v>
      </c>
      <c r="E1703" s="250" t="s">
        <v>350</v>
      </c>
      <c r="F1703" s="216" t="str">
        <f t="shared" si="210"/>
        <v>P54-PPGM-CAM-2029277491-SS-1380/2024</v>
      </c>
      <c r="G1703" s="217" t="s">
        <v>777</v>
      </c>
      <c r="H1703" s="218" t="s">
        <v>778</v>
      </c>
      <c r="I1703" s="193">
        <v>784.05700000000002</v>
      </c>
      <c r="J1703" s="219">
        <f t="shared" si="214"/>
        <v>0.784057</v>
      </c>
      <c r="K1703" s="220">
        <v>0</v>
      </c>
      <c r="L1703" s="135" t="s">
        <v>837</v>
      </c>
      <c r="M1703" s="186">
        <v>45695</v>
      </c>
      <c r="N1703" s="139">
        <v>6</v>
      </c>
      <c r="O1703" s="186"/>
      <c r="P1703" s="139" t="str">
        <f t="shared" si="215"/>
        <v/>
      </c>
      <c r="Q1703" s="139">
        <v>2025</v>
      </c>
      <c r="R1703" s="223" t="str">
        <f t="shared" si="211"/>
        <v>Não</v>
      </c>
      <c r="S1703" s="224">
        <f t="shared" si="212"/>
        <v>0</v>
      </c>
      <c r="T1703" s="225">
        <f t="shared" si="213"/>
        <v>0</v>
      </c>
      <c r="U1703" s="226" t="s">
        <v>784</v>
      </c>
    </row>
    <row r="1704" spans="1:21" s="58" customFormat="1" ht="39.65" customHeight="1" x14ac:dyDescent="0.35">
      <c r="A1704" s="3" t="s">
        <v>81</v>
      </c>
      <c r="B1704" s="60" t="s">
        <v>83</v>
      </c>
      <c r="C1704" s="20" t="s">
        <v>108</v>
      </c>
      <c r="D1704" s="21" t="s">
        <v>109</v>
      </c>
      <c r="E1704" s="22"/>
      <c r="F1704" s="196" t="str">
        <f t="shared" ref="F1704:F1767" si="216">CONCATENATE(A1704,"-",B1704,"-",C1704,"-",D1704)</f>
        <v>P31-PPGM-CAM-CONJUNTO-SS-1497/2024</v>
      </c>
      <c r="G1704" s="197" t="s">
        <v>771</v>
      </c>
      <c r="H1704" s="198" t="s">
        <v>772</v>
      </c>
      <c r="I1704" s="23">
        <v>83</v>
      </c>
      <c r="J1704" s="199">
        <f t="shared" si="214"/>
        <v>8.3000000000000004E-2</v>
      </c>
      <c r="K1704" s="200">
        <v>1</v>
      </c>
      <c r="L1704" s="200" t="s">
        <v>840</v>
      </c>
      <c r="M1704" s="209">
        <v>45674</v>
      </c>
      <c r="N1704" s="73">
        <v>5</v>
      </c>
      <c r="O1704" s="251"/>
      <c r="P1704" s="73" t="str">
        <f t="shared" si="215"/>
        <v/>
      </c>
      <c r="Q1704" s="73">
        <v>2025</v>
      </c>
      <c r="R1704" s="202" t="str">
        <f t="shared" si="211"/>
        <v>Não</v>
      </c>
      <c r="S1704" s="203">
        <f t="shared" si="212"/>
        <v>0</v>
      </c>
      <c r="T1704" s="204">
        <f t="shared" si="213"/>
        <v>0</v>
      </c>
      <c r="U1704" s="205" t="s">
        <v>784</v>
      </c>
    </row>
    <row r="1705" spans="1:21" s="58" customFormat="1" ht="39.65" customHeight="1" x14ac:dyDescent="0.35">
      <c r="A1705" s="3" t="s">
        <v>81</v>
      </c>
      <c r="B1705" s="3" t="s">
        <v>83</v>
      </c>
      <c r="C1705" s="20">
        <v>2029084645</v>
      </c>
      <c r="D1705" s="21" t="s">
        <v>145</v>
      </c>
      <c r="E1705" s="22"/>
      <c r="F1705" s="2" t="str">
        <f t="shared" si="216"/>
        <v>P31-PPGM-CAM-2029084645-SS-1425/2024</v>
      </c>
      <c r="G1705" s="152" t="s">
        <v>771</v>
      </c>
      <c r="H1705" s="80" t="s">
        <v>772</v>
      </c>
      <c r="I1705" s="23">
        <v>52</v>
      </c>
      <c r="J1705" s="81">
        <f t="shared" si="214"/>
        <v>5.1999999999999998E-2</v>
      </c>
      <c r="K1705" s="82">
        <v>1</v>
      </c>
      <c r="L1705" s="113" t="s">
        <v>840</v>
      </c>
      <c r="M1705" s="210">
        <v>45688</v>
      </c>
      <c r="N1705" s="83">
        <v>5</v>
      </c>
      <c r="O1705" s="11">
        <v>45680</v>
      </c>
      <c r="P1705" s="83">
        <f t="shared" si="215"/>
        <v>4</v>
      </c>
      <c r="Q1705" s="83">
        <v>2025</v>
      </c>
      <c r="R1705" s="39" t="str">
        <f t="shared" si="211"/>
        <v>Sim</v>
      </c>
      <c r="S1705" s="84">
        <f t="shared" si="212"/>
        <v>5.1999999999999998E-2</v>
      </c>
      <c r="T1705" s="85">
        <f t="shared" si="213"/>
        <v>1</v>
      </c>
      <c r="U1705" s="86"/>
    </row>
    <row r="1706" spans="1:21" s="58" customFormat="1" ht="39.65" customHeight="1" x14ac:dyDescent="0.35">
      <c r="A1706" s="3" t="s">
        <v>81</v>
      </c>
      <c r="B1706" s="3" t="s">
        <v>83</v>
      </c>
      <c r="C1706" s="20" t="s">
        <v>149</v>
      </c>
      <c r="D1706" s="21" t="s">
        <v>150</v>
      </c>
      <c r="E1706" s="22"/>
      <c r="F1706" s="2" t="str">
        <f t="shared" si="216"/>
        <v>P31-PPGM-CAM- CONJUNTO-SS-1482/2024</v>
      </c>
      <c r="G1706" s="152" t="s">
        <v>771</v>
      </c>
      <c r="H1706" s="80" t="s">
        <v>772</v>
      </c>
      <c r="I1706" s="23">
        <v>55</v>
      </c>
      <c r="J1706" s="81">
        <f t="shared" si="214"/>
        <v>5.5E-2</v>
      </c>
      <c r="K1706" s="82">
        <v>1</v>
      </c>
      <c r="L1706" s="113" t="s">
        <v>840</v>
      </c>
      <c r="M1706" s="210">
        <v>45688</v>
      </c>
      <c r="N1706" s="83">
        <v>5</v>
      </c>
      <c r="O1706" s="11"/>
      <c r="P1706" s="83" t="str">
        <f t="shared" si="215"/>
        <v/>
      </c>
      <c r="Q1706" s="83">
        <v>2025</v>
      </c>
      <c r="R1706" s="39" t="str">
        <f t="shared" si="211"/>
        <v>Não</v>
      </c>
      <c r="S1706" s="84">
        <f t="shared" si="212"/>
        <v>0</v>
      </c>
      <c r="T1706" s="85">
        <f t="shared" si="213"/>
        <v>0</v>
      </c>
      <c r="U1706" s="86" t="s">
        <v>784</v>
      </c>
    </row>
    <row r="1707" spans="1:21" s="58" customFormat="1" ht="39.65" customHeight="1" x14ac:dyDescent="0.35">
      <c r="A1707" s="3" t="s">
        <v>81</v>
      </c>
      <c r="B1707" s="3" t="s">
        <v>83</v>
      </c>
      <c r="C1707" s="20">
        <v>2027807948</v>
      </c>
      <c r="D1707" s="21" t="s">
        <v>157</v>
      </c>
      <c r="E1707" s="22"/>
      <c r="F1707" s="2" t="str">
        <f t="shared" si="216"/>
        <v>P31-PPGM-CAM-2027807948-SS-1571/2024</v>
      </c>
      <c r="G1707" s="152" t="s">
        <v>771</v>
      </c>
      <c r="H1707" s="80" t="s">
        <v>772</v>
      </c>
      <c r="I1707" s="23">
        <v>37</v>
      </c>
      <c r="J1707" s="81">
        <f t="shared" si="214"/>
        <v>3.6999999999999998E-2</v>
      </c>
      <c r="K1707" s="82">
        <v>1</v>
      </c>
      <c r="L1707" s="113" t="s">
        <v>840</v>
      </c>
      <c r="M1707" s="210">
        <v>45688</v>
      </c>
      <c r="N1707" s="83">
        <v>5</v>
      </c>
      <c r="O1707" s="11"/>
      <c r="P1707" s="83" t="str">
        <f t="shared" si="215"/>
        <v/>
      </c>
      <c r="Q1707" s="83">
        <v>2025</v>
      </c>
      <c r="R1707" s="39" t="str">
        <f t="shared" si="211"/>
        <v>Não</v>
      </c>
      <c r="S1707" s="84">
        <f t="shared" si="212"/>
        <v>0</v>
      </c>
      <c r="T1707" s="85">
        <f t="shared" si="213"/>
        <v>0</v>
      </c>
      <c r="U1707" s="86" t="s">
        <v>784</v>
      </c>
    </row>
    <row r="1708" spans="1:21" s="58" customFormat="1" ht="39.65" customHeight="1" x14ac:dyDescent="0.35">
      <c r="A1708" s="3" t="s">
        <v>81</v>
      </c>
      <c r="B1708" s="3" t="s">
        <v>83</v>
      </c>
      <c r="C1708" s="20">
        <v>2028716884</v>
      </c>
      <c r="D1708" s="21" t="s">
        <v>799</v>
      </c>
      <c r="E1708" s="22"/>
      <c r="F1708" s="2" t="str">
        <f t="shared" si="216"/>
        <v>P31-PPGM-CAM-2028716884-SS-1573/2024</v>
      </c>
      <c r="G1708" s="152" t="s">
        <v>771</v>
      </c>
      <c r="H1708" s="80" t="s">
        <v>772</v>
      </c>
      <c r="I1708" s="23">
        <v>146</v>
      </c>
      <c r="J1708" s="81">
        <f t="shared" si="214"/>
        <v>0.14599999999999999</v>
      </c>
      <c r="K1708" s="82">
        <v>1</v>
      </c>
      <c r="L1708" s="113" t="s">
        <v>840</v>
      </c>
      <c r="M1708" s="210">
        <v>45688</v>
      </c>
      <c r="N1708" s="83">
        <v>5</v>
      </c>
      <c r="O1708" s="11"/>
      <c r="P1708" s="83" t="str">
        <f t="shared" si="215"/>
        <v/>
      </c>
      <c r="Q1708" s="83">
        <v>2025</v>
      </c>
      <c r="R1708" s="39" t="str">
        <f t="shared" si="211"/>
        <v>Não</v>
      </c>
      <c r="S1708" s="84">
        <f t="shared" si="212"/>
        <v>0</v>
      </c>
      <c r="T1708" s="85">
        <f t="shared" si="213"/>
        <v>0</v>
      </c>
      <c r="U1708" s="86" t="s">
        <v>784</v>
      </c>
    </row>
    <row r="1709" spans="1:21" s="58" customFormat="1" ht="39.65" customHeight="1" x14ac:dyDescent="0.35">
      <c r="A1709" s="3" t="s">
        <v>81</v>
      </c>
      <c r="B1709" s="3" t="s">
        <v>83</v>
      </c>
      <c r="C1709" s="20">
        <v>202871697</v>
      </c>
      <c r="D1709" s="21" t="s">
        <v>162</v>
      </c>
      <c r="E1709" s="22"/>
      <c r="F1709" s="2" t="str">
        <f t="shared" si="216"/>
        <v>P31-PPGM-CAM-202871697-SS-1574/2024</v>
      </c>
      <c r="G1709" s="152" t="s">
        <v>771</v>
      </c>
      <c r="H1709" s="80" t="s">
        <v>772</v>
      </c>
      <c r="I1709" s="23">
        <v>446</v>
      </c>
      <c r="J1709" s="81">
        <f t="shared" si="214"/>
        <v>0.44600000000000001</v>
      </c>
      <c r="K1709" s="82">
        <v>1</v>
      </c>
      <c r="L1709" s="113" t="s">
        <v>840</v>
      </c>
      <c r="M1709" s="210">
        <v>45688</v>
      </c>
      <c r="N1709" s="83">
        <v>5</v>
      </c>
      <c r="O1709" s="11"/>
      <c r="P1709" s="83" t="str">
        <f t="shared" si="215"/>
        <v/>
      </c>
      <c r="Q1709" s="83">
        <v>2025</v>
      </c>
      <c r="R1709" s="39" t="str">
        <f t="shared" si="211"/>
        <v>Não</v>
      </c>
      <c r="S1709" s="84">
        <f t="shared" si="212"/>
        <v>0</v>
      </c>
      <c r="T1709" s="85">
        <f t="shared" si="213"/>
        <v>0</v>
      </c>
      <c r="U1709" s="86" t="s">
        <v>784</v>
      </c>
    </row>
    <row r="1710" spans="1:21" s="58" customFormat="1" ht="39.65" customHeight="1" x14ac:dyDescent="0.35">
      <c r="A1710" s="3" t="s">
        <v>81</v>
      </c>
      <c r="B1710" s="3" t="s">
        <v>83</v>
      </c>
      <c r="C1710" s="20">
        <v>2028716881</v>
      </c>
      <c r="D1710" s="21" t="s">
        <v>169</v>
      </c>
      <c r="E1710" s="22"/>
      <c r="F1710" s="2" t="str">
        <f t="shared" si="216"/>
        <v>P31-PPGM-CAM-2028716881-SS-1575/2024</v>
      </c>
      <c r="G1710" s="152" t="s">
        <v>771</v>
      </c>
      <c r="H1710" s="80" t="s">
        <v>772</v>
      </c>
      <c r="I1710" s="23">
        <v>14</v>
      </c>
      <c r="J1710" s="81">
        <f t="shared" si="214"/>
        <v>1.4E-2</v>
      </c>
      <c r="K1710" s="82">
        <v>1</v>
      </c>
      <c r="L1710" s="113" t="s">
        <v>840</v>
      </c>
      <c r="M1710" s="210">
        <v>45688</v>
      </c>
      <c r="N1710" s="83">
        <v>5</v>
      </c>
      <c r="O1710" s="11"/>
      <c r="P1710" s="83" t="str">
        <f t="shared" si="215"/>
        <v/>
      </c>
      <c r="Q1710" s="83">
        <v>2025</v>
      </c>
      <c r="R1710" s="39" t="str">
        <f t="shared" si="211"/>
        <v>Não</v>
      </c>
      <c r="S1710" s="84">
        <f t="shared" si="212"/>
        <v>0</v>
      </c>
      <c r="T1710" s="85">
        <f t="shared" si="213"/>
        <v>0</v>
      </c>
      <c r="U1710" s="86" t="s">
        <v>784</v>
      </c>
    </row>
    <row r="1711" spans="1:21" s="58" customFormat="1" ht="39.65" customHeight="1" x14ac:dyDescent="0.35">
      <c r="A1711" s="3" t="s">
        <v>81</v>
      </c>
      <c r="B1711" s="3" t="s">
        <v>83</v>
      </c>
      <c r="C1711" s="20">
        <v>2028716885</v>
      </c>
      <c r="D1711" s="21" t="s">
        <v>810</v>
      </c>
      <c r="E1711" s="22"/>
      <c r="F1711" s="2" t="str">
        <f t="shared" si="216"/>
        <v>P31-PPGM-CAM-2028716885-SS-1577/2024</v>
      </c>
      <c r="G1711" s="152" t="s">
        <v>771</v>
      </c>
      <c r="H1711" s="80" t="s">
        <v>772</v>
      </c>
      <c r="I1711" s="23">
        <v>146</v>
      </c>
      <c r="J1711" s="81">
        <f t="shared" si="214"/>
        <v>0.14599999999999999</v>
      </c>
      <c r="K1711" s="82">
        <v>1</v>
      </c>
      <c r="L1711" s="113" t="s">
        <v>840</v>
      </c>
      <c r="M1711" s="210">
        <v>45688</v>
      </c>
      <c r="N1711" s="83">
        <v>5</v>
      </c>
      <c r="O1711" s="11"/>
      <c r="P1711" s="83" t="str">
        <f t="shared" si="215"/>
        <v/>
      </c>
      <c r="Q1711" s="83">
        <v>2025</v>
      </c>
      <c r="R1711" s="39" t="str">
        <f t="shared" si="211"/>
        <v>Não</v>
      </c>
      <c r="S1711" s="84">
        <f t="shared" si="212"/>
        <v>0</v>
      </c>
      <c r="T1711" s="85">
        <f t="shared" si="213"/>
        <v>0</v>
      </c>
      <c r="U1711" s="86" t="s">
        <v>784</v>
      </c>
    </row>
    <row r="1712" spans="1:21" s="58" customFormat="1" ht="39.65" customHeight="1" x14ac:dyDescent="0.35">
      <c r="A1712" s="3" t="s">
        <v>81</v>
      </c>
      <c r="B1712" s="3" t="s">
        <v>83</v>
      </c>
      <c r="C1712" s="20">
        <v>2028911331</v>
      </c>
      <c r="D1712" s="21" t="s">
        <v>180</v>
      </c>
      <c r="E1712" s="22"/>
      <c r="F1712" s="2" t="str">
        <f t="shared" si="216"/>
        <v>P31-PPGM-CAM-2028911331-SS-1578/2024</v>
      </c>
      <c r="G1712" s="152" t="s">
        <v>771</v>
      </c>
      <c r="H1712" s="80" t="s">
        <v>772</v>
      </c>
      <c r="I1712" s="23">
        <v>25</v>
      </c>
      <c r="J1712" s="81">
        <f t="shared" si="214"/>
        <v>2.5000000000000001E-2</v>
      </c>
      <c r="K1712" s="82">
        <v>1</v>
      </c>
      <c r="L1712" s="113" t="s">
        <v>840</v>
      </c>
      <c r="M1712" s="210">
        <v>45688</v>
      </c>
      <c r="N1712" s="83">
        <v>5</v>
      </c>
      <c r="O1712" s="11"/>
      <c r="P1712" s="83" t="str">
        <f t="shared" si="215"/>
        <v/>
      </c>
      <c r="Q1712" s="83">
        <v>2025</v>
      </c>
      <c r="R1712" s="39" t="str">
        <f t="shared" si="211"/>
        <v>Não</v>
      </c>
      <c r="S1712" s="84">
        <f t="shared" si="212"/>
        <v>0</v>
      </c>
      <c r="T1712" s="85">
        <f t="shared" si="213"/>
        <v>0</v>
      </c>
      <c r="U1712" s="86" t="s">
        <v>784</v>
      </c>
    </row>
    <row r="1713" spans="1:21" s="58" customFormat="1" ht="39.65" customHeight="1" x14ac:dyDescent="0.35">
      <c r="A1713" s="3" t="s">
        <v>81</v>
      </c>
      <c r="B1713" s="3" t="s">
        <v>83</v>
      </c>
      <c r="C1713" s="20">
        <v>2028941219</v>
      </c>
      <c r="D1713" s="21" t="s">
        <v>187</v>
      </c>
      <c r="E1713" s="22"/>
      <c r="F1713" s="2" t="str">
        <f t="shared" si="216"/>
        <v>P31-PPGM-CAM-2028941219-SS-1579/2024</v>
      </c>
      <c r="G1713" s="152" t="s">
        <v>771</v>
      </c>
      <c r="H1713" s="80" t="s">
        <v>772</v>
      </c>
      <c r="I1713" s="23">
        <v>25</v>
      </c>
      <c r="J1713" s="81">
        <f t="shared" si="214"/>
        <v>2.5000000000000001E-2</v>
      </c>
      <c r="K1713" s="82">
        <v>1</v>
      </c>
      <c r="L1713" s="113" t="s">
        <v>840</v>
      </c>
      <c r="M1713" s="210">
        <v>45688</v>
      </c>
      <c r="N1713" s="83">
        <v>5</v>
      </c>
      <c r="O1713" s="14"/>
      <c r="P1713" s="83" t="str">
        <f t="shared" si="215"/>
        <v/>
      </c>
      <c r="Q1713" s="83">
        <v>2025</v>
      </c>
      <c r="R1713" s="39" t="str">
        <f t="shared" si="211"/>
        <v>Não</v>
      </c>
      <c r="S1713" s="84">
        <f t="shared" si="212"/>
        <v>0</v>
      </c>
      <c r="T1713" s="85">
        <f t="shared" si="213"/>
        <v>0</v>
      </c>
      <c r="U1713" s="86" t="s">
        <v>784</v>
      </c>
    </row>
    <row r="1714" spans="1:21" s="58" customFormat="1" ht="39.65" customHeight="1" x14ac:dyDescent="0.35">
      <c r="A1714" s="3" t="s">
        <v>81</v>
      </c>
      <c r="B1714" s="3" t="s">
        <v>83</v>
      </c>
      <c r="C1714" s="20">
        <v>2028716876</v>
      </c>
      <c r="D1714" s="21" t="s">
        <v>193</v>
      </c>
      <c r="E1714" s="22"/>
      <c r="F1714" s="2" t="str">
        <f t="shared" si="216"/>
        <v>P31-PPGM-CAM-2028716876-SS-1584/2024</v>
      </c>
      <c r="G1714" s="152" t="s">
        <v>771</v>
      </c>
      <c r="H1714" s="80" t="s">
        <v>772</v>
      </c>
      <c r="I1714" s="23">
        <v>100</v>
      </c>
      <c r="J1714" s="81">
        <f t="shared" si="214"/>
        <v>0.1</v>
      </c>
      <c r="K1714" s="82">
        <v>1</v>
      </c>
      <c r="L1714" s="113" t="s">
        <v>840</v>
      </c>
      <c r="M1714" s="210">
        <v>45688</v>
      </c>
      <c r="N1714" s="83">
        <v>5</v>
      </c>
      <c r="O1714" s="14"/>
      <c r="P1714" s="83" t="str">
        <f t="shared" si="215"/>
        <v/>
      </c>
      <c r="Q1714" s="83">
        <v>2025</v>
      </c>
      <c r="R1714" s="39" t="str">
        <f t="shared" si="211"/>
        <v>Não</v>
      </c>
      <c r="S1714" s="84">
        <f t="shared" si="212"/>
        <v>0</v>
      </c>
      <c r="T1714" s="85">
        <f t="shared" si="213"/>
        <v>0</v>
      </c>
      <c r="U1714" s="86" t="s">
        <v>784</v>
      </c>
    </row>
    <row r="1715" spans="1:21" s="58" customFormat="1" ht="39.65" customHeight="1" x14ac:dyDescent="0.35">
      <c r="A1715" s="3" t="s">
        <v>81</v>
      </c>
      <c r="B1715" s="3" t="s">
        <v>83</v>
      </c>
      <c r="C1715" s="20">
        <v>2029355174</v>
      </c>
      <c r="D1715" s="21" t="s">
        <v>194</v>
      </c>
      <c r="E1715" s="22"/>
      <c r="F1715" s="2" t="str">
        <f t="shared" si="216"/>
        <v>P31-PPGM-CAM-2029355174-SS-1583/2024</v>
      </c>
      <c r="G1715" s="152" t="s">
        <v>771</v>
      </c>
      <c r="H1715" s="80" t="s">
        <v>772</v>
      </c>
      <c r="I1715" s="23">
        <v>100</v>
      </c>
      <c r="J1715" s="81">
        <f t="shared" si="214"/>
        <v>0.1</v>
      </c>
      <c r="K1715" s="82">
        <v>1</v>
      </c>
      <c r="L1715" s="113" t="s">
        <v>840</v>
      </c>
      <c r="M1715" s="210">
        <v>45688</v>
      </c>
      <c r="N1715" s="83">
        <v>5</v>
      </c>
      <c r="O1715" s="14"/>
      <c r="P1715" s="83" t="str">
        <f t="shared" si="215"/>
        <v/>
      </c>
      <c r="Q1715" s="83">
        <v>2025</v>
      </c>
      <c r="R1715" s="39" t="str">
        <f t="shared" si="211"/>
        <v>Não</v>
      </c>
      <c r="S1715" s="84">
        <f t="shared" si="212"/>
        <v>0</v>
      </c>
      <c r="T1715" s="85">
        <f t="shared" si="213"/>
        <v>0</v>
      </c>
      <c r="U1715" s="86" t="s">
        <v>784</v>
      </c>
    </row>
    <row r="1716" spans="1:21" s="58" customFormat="1" ht="39.65" customHeight="1" x14ac:dyDescent="0.35">
      <c r="A1716" s="3" t="s">
        <v>81</v>
      </c>
      <c r="B1716" s="3" t="s">
        <v>83</v>
      </c>
      <c r="C1716" s="20">
        <v>2028941216</v>
      </c>
      <c r="D1716" s="21" t="s">
        <v>199</v>
      </c>
      <c r="E1716" s="22"/>
      <c r="F1716" s="2" t="str">
        <f t="shared" si="216"/>
        <v>P31-PPGM-CAM-2028941216-SS-1582/2024</v>
      </c>
      <c r="G1716" s="152" t="s">
        <v>771</v>
      </c>
      <c r="H1716" s="80" t="s">
        <v>772</v>
      </c>
      <c r="I1716" s="23">
        <v>117</v>
      </c>
      <c r="J1716" s="81">
        <f t="shared" si="214"/>
        <v>0.11700000000000001</v>
      </c>
      <c r="K1716" s="82">
        <v>1</v>
      </c>
      <c r="L1716" s="113" t="s">
        <v>840</v>
      </c>
      <c r="M1716" s="210">
        <v>45688</v>
      </c>
      <c r="N1716" s="83">
        <v>5</v>
      </c>
      <c r="O1716" s="11"/>
      <c r="P1716" s="83" t="str">
        <f t="shared" si="215"/>
        <v/>
      </c>
      <c r="Q1716" s="83">
        <v>2025</v>
      </c>
      <c r="R1716" s="39" t="str">
        <f t="shared" si="211"/>
        <v>Não</v>
      </c>
      <c r="S1716" s="84">
        <f t="shared" si="212"/>
        <v>0</v>
      </c>
      <c r="T1716" s="85">
        <f t="shared" si="213"/>
        <v>0</v>
      </c>
      <c r="U1716" s="86" t="s">
        <v>784</v>
      </c>
    </row>
    <row r="1717" spans="1:21" s="58" customFormat="1" ht="39.65" customHeight="1" x14ac:dyDescent="0.35">
      <c r="A1717" s="3" t="s">
        <v>81</v>
      </c>
      <c r="B1717" s="3" t="s">
        <v>83</v>
      </c>
      <c r="C1717" s="20">
        <v>2028849927</v>
      </c>
      <c r="D1717" s="21" t="s">
        <v>203</v>
      </c>
      <c r="E1717" s="22"/>
      <c r="F1717" s="2" t="str">
        <f t="shared" si="216"/>
        <v>P31-PPGM-CAM-2028849927-SS-1850/2024</v>
      </c>
      <c r="G1717" s="152" t="s">
        <v>771</v>
      </c>
      <c r="H1717" s="80" t="s">
        <v>772</v>
      </c>
      <c r="I1717" s="23">
        <v>320</v>
      </c>
      <c r="J1717" s="81">
        <f t="shared" si="214"/>
        <v>0.32</v>
      </c>
      <c r="K1717" s="82">
        <v>1</v>
      </c>
      <c r="L1717" s="113" t="s">
        <v>840</v>
      </c>
      <c r="M1717" s="210">
        <v>45688</v>
      </c>
      <c r="N1717" s="83">
        <v>5</v>
      </c>
      <c r="O1717" s="11"/>
      <c r="P1717" s="83" t="str">
        <f t="shared" si="215"/>
        <v/>
      </c>
      <c r="Q1717" s="83">
        <v>2025</v>
      </c>
      <c r="R1717" s="39" t="str">
        <f t="shared" si="211"/>
        <v>Não</v>
      </c>
      <c r="S1717" s="84">
        <f t="shared" si="212"/>
        <v>0</v>
      </c>
      <c r="T1717" s="85">
        <f t="shared" si="213"/>
        <v>0</v>
      </c>
      <c r="U1717" s="86" t="s">
        <v>784</v>
      </c>
    </row>
    <row r="1718" spans="1:21" s="58" customFormat="1" ht="39.65" customHeight="1" x14ac:dyDescent="0.35">
      <c r="A1718" s="3" t="s">
        <v>81</v>
      </c>
      <c r="B1718" s="3" t="s">
        <v>83</v>
      </c>
      <c r="C1718" s="20">
        <v>2029366442</v>
      </c>
      <c r="D1718" s="21" t="s">
        <v>208</v>
      </c>
      <c r="E1718" s="22"/>
      <c r="F1718" s="2" t="str">
        <f t="shared" si="216"/>
        <v>P31-PPGM-CAM-2029366442-SS-1753/2024</v>
      </c>
      <c r="G1718" s="152" t="s">
        <v>771</v>
      </c>
      <c r="H1718" s="80" t="s">
        <v>772</v>
      </c>
      <c r="I1718" s="23">
        <v>3000</v>
      </c>
      <c r="J1718" s="81">
        <f t="shared" si="214"/>
        <v>3</v>
      </c>
      <c r="K1718" s="82">
        <v>1</v>
      </c>
      <c r="L1718" s="113" t="s">
        <v>840</v>
      </c>
      <c r="M1718" s="210">
        <v>45688</v>
      </c>
      <c r="N1718" s="83">
        <v>5</v>
      </c>
      <c r="O1718" s="11"/>
      <c r="P1718" s="83" t="str">
        <f t="shared" si="215"/>
        <v/>
      </c>
      <c r="Q1718" s="83">
        <v>2025</v>
      </c>
      <c r="R1718" s="39" t="str">
        <f t="shared" si="211"/>
        <v>Não</v>
      </c>
      <c r="S1718" s="84">
        <f t="shared" si="212"/>
        <v>0</v>
      </c>
      <c r="T1718" s="85">
        <f t="shared" si="213"/>
        <v>0</v>
      </c>
      <c r="U1718" s="86" t="s">
        <v>784</v>
      </c>
    </row>
    <row r="1719" spans="1:21" s="58" customFormat="1" ht="39.65" customHeight="1" x14ac:dyDescent="0.35">
      <c r="A1719" s="3" t="s">
        <v>81</v>
      </c>
      <c r="B1719" s="3" t="s">
        <v>83</v>
      </c>
      <c r="C1719" s="20">
        <v>2028881150</v>
      </c>
      <c r="D1719" s="21" t="s">
        <v>239</v>
      </c>
      <c r="E1719" s="22"/>
      <c r="F1719" s="2" t="str">
        <f t="shared" si="216"/>
        <v>P31-PPGM-CAM-2028881150-SS-1968/2024</v>
      </c>
      <c r="G1719" s="152" t="s">
        <v>771</v>
      </c>
      <c r="H1719" s="80" t="s">
        <v>772</v>
      </c>
      <c r="I1719" s="23">
        <v>72.2</v>
      </c>
      <c r="J1719" s="81">
        <f t="shared" si="214"/>
        <v>7.22E-2</v>
      </c>
      <c r="K1719" s="82">
        <v>1</v>
      </c>
      <c r="L1719" s="113" t="s">
        <v>840</v>
      </c>
      <c r="M1719" s="210">
        <v>45688</v>
      </c>
      <c r="N1719" s="83">
        <v>5</v>
      </c>
      <c r="O1719" s="11"/>
      <c r="P1719" s="83" t="str">
        <f t="shared" si="215"/>
        <v/>
      </c>
      <c r="Q1719" s="83">
        <v>2025</v>
      </c>
      <c r="R1719" s="39" t="str">
        <f t="shared" si="211"/>
        <v>Não</v>
      </c>
      <c r="S1719" s="84">
        <f t="shared" si="212"/>
        <v>0</v>
      </c>
      <c r="T1719" s="85">
        <f t="shared" si="213"/>
        <v>0</v>
      </c>
      <c r="U1719" s="86" t="s">
        <v>784</v>
      </c>
    </row>
    <row r="1720" spans="1:21" s="58" customFormat="1" ht="39.65" customHeight="1" x14ac:dyDescent="0.35">
      <c r="A1720" s="3" t="s">
        <v>81</v>
      </c>
      <c r="B1720" s="3" t="s">
        <v>83</v>
      </c>
      <c r="C1720" s="20">
        <v>2028716398</v>
      </c>
      <c r="D1720" s="21" t="s">
        <v>244</v>
      </c>
      <c r="E1720" s="22"/>
      <c r="F1720" s="2" t="str">
        <f t="shared" si="216"/>
        <v>P31-PPGM-CAM-2028716398-SS-2019/2024</v>
      </c>
      <c r="G1720" s="152" t="s">
        <v>771</v>
      </c>
      <c r="H1720" s="80" t="s">
        <v>772</v>
      </c>
      <c r="I1720" s="23">
        <v>69.16</v>
      </c>
      <c r="J1720" s="81">
        <f t="shared" si="214"/>
        <v>6.9159999999999999E-2</v>
      </c>
      <c r="K1720" s="82">
        <v>1</v>
      </c>
      <c r="L1720" s="113" t="s">
        <v>840</v>
      </c>
      <c r="M1720" s="210">
        <v>45688</v>
      </c>
      <c r="N1720" s="83">
        <v>5</v>
      </c>
      <c r="O1720" s="14"/>
      <c r="P1720" s="83" t="str">
        <f t="shared" si="215"/>
        <v/>
      </c>
      <c r="Q1720" s="83">
        <v>2025</v>
      </c>
      <c r="R1720" s="39" t="str">
        <f t="shared" si="211"/>
        <v>Não</v>
      </c>
      <c r="S1720" s="84">
        <f t="shared" si="212"/>
        <v>0</v>
      </c>
      <c r="T1720" s="85">
        <f t="shared" si="213"/>
        <v>0</v>
      </c>
      <c r="U1720" s="86" t="s">
        <v>784</v>
      </c>
    </row>
    <row r="1721" spans="1:21" s="58" customFormat="1" ht="39.65" customHeight="1" x14ac:dyDescent="0.35">
      <c r="A1721" s="3" t="s">
        <v>81</v>
      </c>
      <c r="B1721" s="3" t="s">
        <v>83</v>
      </c>
      <c r="C1721" s="20">
        <v>2029422882</v>
      </c>
      <c r="D1721" s="21" t="s">
        <v>245</v>
      </c>
      <c r="E1721" s="22"/>
      <c r="F1721" s="2" t="str">
        <f t="shared" si="216"/>
        <v>P31-PPGM-CAM-2029422882-SS-2022/2024</v>
      </c>
      <c r="G1721" s="152" t="s">
        <v>771</v>
      </c>
      <c r="H1721" s="80" t="s">
        <v>772</v>
      </c>
      <c r="I1721" s="23">
        <v>4.17</v>
      </c>
      <c r="J1721" s="81">
        <f t="shared" si="214"/>
        <v>4.1700000000000001E-3</v>
      </c>
      <c r="K1721" s="82">
        <v>1</v>
      </c>
      <c r="L1721" s="113" t="s">
        <v>840</v>
      </c>
      <c r="M1721" s="210">
        <v>45688</v>
      </c>
      <c r="N1721" s="83">
        <v>5</v>
      </c>
      <c r="O1721" s="14"/>
      <c r="P1721" s="83" t="str">
        <f t="shared" si="215"/>
        <v/>
      </c>
      <c r="Q1721" s="83">
        <v>2025</v>
      </c>
      <c r="R1721" s="39" t="str">
        <f t="shared" si="211"/>
        <v>Não</v>
      </c>
      <c r="S1721" s="84">
        <f t="shared" si="212"/>
        <v>0</v>
      </c>
      <c r="T1721" s="85">
        <f t="shared" si="213"/>
        <v>0</v>
      </c>
      <c r="U1721" s="86" t="s">
        <v>784</v>
      </c>
    </row>
    <row r="1722" spans="1:21" s="58" customFormat="1" ht="39.65" customHeight="1" x14ac:dyDescent="0.35">
      <c r="A1722" s="3" t="s">
        <v>81</v>
      </c>
      <c r="B1722" s="3" t="s">
        <v>83</v>
      </c>
      <c r="C1722" s="20">
        <v>2029317515</v>
      </c>
      <c r="D1722" s="21" t="s">
        <v>263</v>
      </c>
      <c r="E1722" s="22"/>
      <c r="F1722" s="2" t="str">
        <f t="shared" si="216"/>
        <v>P31-PPGM-CAM-2029317515-SS-1387/2024</v>
      </c>
      <c r="G1722" s="152" t="s">
        <v>771</v>
      </c>
      <c r="H1722" s="80" t="s">
        <v>772</v>
      </c>
      <c r="I1722" s="23">
        <v>2260.19</v>
      </c>
      <c r="J1722" s="81">
        <f t="shared" si="214"/>
        <v>2.2601900000000001</v>
      </c>
      <c r="K1722" s="82">
        <v>1</v>
      </c>
      <c r="L1722" s="113" t="s">
        <v>840</v>
      </c>
      <c r="M1722" s="210">
        <v>45688</v>
      </c>
      <c r="N1722" s="83">
        <v>5</v>
      </c>
      <c r="O1722" s="14"/>
      <c r="P1722" s="83" t="str">
        <f t="shared" si="215"/>
        <v/>
      </c>
      <c r="Q1722" s="83">
        <v>2025</v>
      </c>
      <c r="R1722" s="39" t="str">
        <f t="shared" si="211"/>
        <v>Não</v>
      </c>
      <c r="S1722" s="84">
        <f t="shared" si="212"/>
        <v>0</v>
      </c>
      <c r="T1722" s="85">
        <f t="shared" si="213"/>
        <v>0</v>
      </c>
      <c r="U1722" s="86" t="s">
        <v>784</v>
      </c>
    </row>
    <row r="1723" spans="1:21" s="58" customFormat="1" ht="39.65" customHeight="1" x14ac:dyDescent="0.35">
      <c r="A1723" s="3" t="s">
        <v>281</v>
      </c>
      <c r="B1723" s="3" t="s">
        <v>83</v>
      </c>
      <c r="C1723" s="20">
        <v>2029269555</v>
      </c>
      <c r="D1723" s="22" t="s">
        <v>387</v>
      </c>
      <c r="E1723" s="43"/>
      <c r="F1723" s="2" t="str">
        <f t="shared" si="216"/>
        <v>P54-PPGM-CAM-2029269555-SS-1362/2024</v>
      </c>
      <c r="G1723" s="152" t="s">
        <v>771</v>
      </c>
      <c r="H1723" s="80" t="s">
        <v>772</v>
      </c>
      <c r="I1723" s="23">
        <v>20219.664000000001</v>
      </c>
      <c r="J1723" s="81">
        <f t="shared" si="214"/>
        <v>20.219664000000002</v>
      </c>
      <c r="K1723" s="82">
        <v>1</v>
      </c>
      <c r="L1723" s="113" t="s">
        <v>840</v>
      </c>
      <c r="M1723" s="210">
        <v>45688</v>
      </c>
      <c r="N1723" s="83">
        <v>5</v>
      </c>
      <c r="O1723" s="11"/>
      <c r="P1723" s="83" t="str">
        <f t="shared" si="215"/>
        <v/>
      </c>
      <c r="Q1723" s="83">
        <v>2025</v>
      </c>
      <c r="R1723" s="39" t="str">
        <f t="shared" ref="R1723:R1786" si="217">IF(Q1723&lt;=O1723,"Sim","Não")</f>
        <v>Não</v>
      </c>
      <c r="S1723" s="84">
        <f t="shared" ref="S1723:S1786" si="218">IF(R1723="Não",0,J1723)</f>
        <v>0</v>
      </c>
      <c r="T1723" s="85">
        <f t="shared" ref="T1723:T1786" si="219">IF(R1723="Não",0,K1723)</f>
        <v>0</v>
      </c>
      <c r="U1723" s="86" t="s">
        <v>784</v>
      </c>
    </row>
    <row r="1724" spans="1:21" s="58" customFormat="1" ht="39.65" customHeight="1" x14ac:dyDescent="0.35">
      <c r="A1724" s="3" t="s">
        <v>81</v>
      </c>
      <c r="B1724" s="3" t="s">
        <v>83</v>
      </c>
      <c r="C1724" s="20">
        <v>2027809543</v>
      </c>
      <c r="D1724" s="21" t="s">
        <v>128</v>
      </c>
      <c r="E1724" s="22" t="s">
        <v>841</v>
      </c>
      <c r="F1724" s="2" t="str">
        <f t="shared" si="216"/>
        <v>P31-PPGM-CAM-2027809543-SS-1511/2024</v>
      </c>
      <c r="G1724" s="213" t="s">
        <v>774</v>
      </c>
      <c r="H1724" s="111" t="s">
        <v>775</v>
      </c>
      <c r="I1724" s="23">
        <v>60.74</v>
      </c>
      <c r="J1724" s="112">
        <f t="shared" si="214"/>
        <v>6.0740000000000002E-2</v>
      </c>
      <c r="K1724" s="113">
        <v>1</v>
      </c>
      <c r="L1724" s="113" t="s">
        <v>840</v>
      </c>
      <c r="M1724" s="210">
        <v>45688</v>
      </c>
      <c r="N1724" s="114">
        <v>5</v>
      </c>
      <c r="O1724" s="252">
        <v>45690</v>
      </c>
      <c r="P1724" s="83">
        <f t="shared" si="215"/>
        <v>5</v>
      </c>
      <c r="Q1724" s="114">
        <v>2025</v>
      </c>
      <c r="R1724" s="39" t="str">
        <f t="shared" si="217"/>
        <v>Sim</v>
      </c>
      <c r="S1724" s="116">
        <f t="shared" si="218"/>
        <v>6.0740000000000002E-2</v>
      </c>
      <c r="T1724" s="117">
        <f t="shared" si="219"/>
        <v>1</v>
      </c>
      <c r="U1724" s="118"/>
    </row>
    <row r="1725" spans="1:21" s="58" customFormat="1" ht="39.65" customHeight="1" x14ac:dyDescent="0.35">
      <c r="A1725" s="3" t="s">
        <v>281</v>
      </c>
      <c r="B1725" s="3" t="s">
        <v>83</v>
      </c>
      <c r="C1725" s="20">
        <v>2029277343</v>
      </c>
      <c r="D1725" s="22" t="s">
        <v>336</v>
      </c>
      <c r="E1725" s="43" t="s">
        <v>337</v>
      </c>
      <c r="F1725" s="2" t="str">
        <f t="shared" si="216"/>
        <v>P54-PPGM-CAM-2029277343-SS-1379/2024</v>
      </c>
      <c r="G1725" s="213" t="s">
        <v>774</v>
      </c>
      <c r="H1725" s="111" t="s">
        <v>775</v>
      </c>
      <c r="I1725" s="23">
        <v>857.9</v>
      </c>
      <c r="J1725" s="112">
        <f t="shared" si="214"/>
        <v>0.8579</v>
      </c>
      <c r="K1725" s="113">
        <v>1</v>
      </c>
      <c r="L1725" s="113" t="s">
        <v>840</v>
      </c>
      <c r="M1725" s="210">
        <v>45688</v>
      </c>
      <c r="N1725" s="114">
        <v>5</v>
      </c>
      <c r="O1725" s="252">
        <v>45688</v>
      </c>
      <c r="P1725" s="83">
        <f t="shared" si="215"/>
        <v>5</v>
      </c>
      <c r="Q1725" s="114">
        <v>2025</v>
      </c>
      <c r="R1725" s="39" t="str">
        <f t="shared" si="217"/>
        <v>Sim</v>
      </c>
      <c r="S1725" s="116">
        <f t="shared" si="218"/>
        <v>0.8579</v>
      </c>
      <c r="T1725" s="117">
        <f t="shared" si="219"/>
        <v>1</v>
      </c>
      <c r="U1725" s="118"/>
    </row>
    <row r="1726" spans="1:21" s="58" customFormat="1" ht="39.65" customHeight="1" x14ac:dyDescent="0.35">
      <c r="A1726" s="3" t="s">
        <v>281</v>
      </c>
      <c r="B1726" s="3" t="s">
        <v>83</v>
      </c>
      <c r="C1726" s="20" t="s">
        <v>410</v>
      </c>
      <c r="D1726" s="21" t="s">
        <v>411</v>
      </c>
      <c r="E1726" s="43"/>
      <c r="F1726" s="2" t="str">
        <f t="shared" si="216"/>
        <v>P54-PPGM-CAM-2029269553-SS-1377/2024</v>
      </c>
      <c r="G1726" s="213" t="s">
        <v>774</v>
      </c>
      <c r="H1726" s="111" t="s">
        <v>775</v>
      </c>
      <c r="I1726" s="23">
        <v>818.43250000000012</v>
      </c>
      <c r="J1726" s="112">
        <f t="shared" ref="J1726:J1789" si="220">I1726/1000</f>
        <v>0.81843250000000012</v>
      </c>
      <c r="K1726" s="113">
        <v>1</v>
      </c>
      <c r="L1726" s="113" t="s">
        <v>840</v>
      </c>
      <c r="M1726" s="210">
        <v>45688</v>
      </c>
      <c r="N1726" s="114">
        <v>5</v>
      </c>
      <c r="O1726" s="252"/>
      <c r="P1726" s="83" t="str">
        <f t="shared" si="215"/>
        <v/>
      </c>
      <c r="Q1726" s="114">
        <v>2025</v>
      </c>
      <c r="R1726" s="39" t="str">
        <f t="shared" si="217"/>
        <v>Não</v>
      </c>
      <c r="S1726" s="116">
        <f t="shared" si="218"/>
        <v>0</v>
      </c>
      <c r="T1726" s="117">
        <f t="shared" si="219"/>
        <v>0</v>
      </c>
      <c r="U1726" s="118" t="s">
        <v>784</v>
      </c>
    </row>
    <row r="1727" spans="1:21" s="58" customFormat="1" ht="39.65" customHeight="1" x14ac:dyDescent="0.35">
      <c r="A1727" s="3" t="s">
        <v>281</v>
      </c>
      <c r="B1727" s="3" t="s">
        <v>83</v>
      </c>
      <c r="C1727" s="20">
        <v>2029267541</v>
      </c>
      <c r="D1727" s="21" t="s">
        <v>441</v>
      </c>
      <c r="E1727" s="43" t="s">
        <v>442</v>
      </c>
      <c r="F1727" s="2" t="str">
        <f t="shared" si="216"/>
        <v>P54-PPGM-CAM-2029267541-SS-1576/2024</v>
      </c>
      <c r="G1727" s="213" t="s">
        <v>774</v>
      </c>
      <c r="H1727" s="111" t="s">
        <v>775</v>
      </c>
      <c r="I1727" s="23">
        <v>289.90000000000003</v>
      </c>
      <c r="J1727" s="112">
        <f t="shared" si="220"/>
        <v>0.28990000000000005</v>
      </c>
      <c r="K1727" s="113">
        <v>1</v>
      </c>
      <c r="L1727" s="113" t="s">
        <v>840</v>
      </c>
      <c r="M1727" s="210">
        <v>45688</v>
      </c>
      <c r="N1727" s="114">
        <v>5</v>
      </c>
      <c r="O1727" s="252"/>
      <c r="P1727" s="83" t="str">
        <f t="shared" si="215"/>
        <v/>
      </c>
      <c r="Q1727" s="114">
        <v>2025</v>
      </c>
      <c r="R1727" s="39" t="str">
        <f t="shared" si="217"/>
        <v>Não</v>
      </c>
      <c r="S1727" s="116">
        <f t="shared" si="218"/>
        <v>0</v>
      </c>
      <c r="T1727" s="117">
        <f t="shared" si="219"/>
        <v>0</v>
      </c>
      <c r="U1727" s="118"/>
    </row>
    <row r="1728" spans="1:21" s="58" customFormat="1" ht="39.65" customHeight="1" x14ac:dyDescent="0.35">
      <c r="A1728" s="3" t="s">
        <v>281</v>
      </c>
      <c r="B1728" s="3" t="s">
        <v>83</v>
      </c>
      <c r="C1728" s="20">
        <v>2029277586</v>
      </c>
      <c r="D1728" s="21" t="s">
        <v>345</v>
      </c>
      <c r="E1728" s="43" t="s">
        <v>346</v>
      </c>
      <c r="F1728" s="2" t="str">
        <f t="shared" si="216"/>
        <v>P54-PPGM-CAM-2029277586-SS-1460/2024</v>
      </c>
      <c r="G1728" s="98" t="s">
        <v>777</v>
      </c>
      <c r="H1728" s="80" t="s">
        <v>778</v>
      </c>
      <c r="I1728" s="23">
        <v>315.41719999999998</v>
      </c>
      <c r="J1728" s="112">
        <f t="shared" si="220"/>
        <v>0.31541719999999995</v>
      </c>
      <c r="K1728" s="113">
        <v>1</v>
      </c>
      <c r="L1728" s="113" t="s">
        <v>840</v>
      </c>
      <c r="M1728" s="210">
        <v>45688</v>
      </c>
      <c r="N1728" s="114">
        <v>5</v>
      </c>
      <c r="O1728" s="15">
        <v>45693</v>
      </c>
      <c r="P1728" s="83">
        <f t="shared" si="215"/>
        <v>6</v>
      </c>
      <c r="Q1728" s="83">
        <v>2025</v>
      </c>
      <c r="R1728" s="39" t="str">
        <f t="shared" si="217"/>
        <v>Sim</v>
      </c>
      <c r="S1728" s="84">
        <f t="shared" si="218"/>
        <v>0.31541719999999995</v>
      </c>
      <c r="T1728" s="85">
        <f t="shared" si="219"/>
        <v>1</v>
      </c>
      <c r="U1728" s="86"/>
    </row>
    <row r="1729" spans="1:21" s="58" customFormat="1" ht="39.65" customHeight="1" x14ac:dyDescent="0.35">
      <c r="A1729" s="3" t="s">
        <v>281</v>
      </c>
      <c r="B1729" s="3" t="s">
        <v>83</v>
      </c>
      <c r="C1729" s="20">
        <v>2029277494</v>
      </c>
      <c r="D1729" s="22" t="s">
        <v>355</v>
      </c>
      <c r="E1729" s="43" t="s">
        <v>356</v>
      </c>
      <c r="F1729" s="2" t="str">
        <f t="shared" si="216"/>
        <v>P54-PPGM-CAM-2029277494-SS-1465/2024</v>
      </c>
      <c r="G1729" s="98" t="s">
        <v>777</v>
      </c>
      <c r="H1729" s="80" t="s">
        <v>778</v>
      </c>
      <c r="I1729" s="23">
        <v>1683.39</v>
      </c>
      <c r="J1729" s="81">
        <f t="shared" si="220"/>
        <v>1.6833900000000002</v>
      </c>
      <c r="K1729" s="82">
        <v>1</v>
      </c>
      <c r="L1729" s="113" t="s">
        <v>840</v>
      </c>
      <c r="M1729" s="210">
        <v>45688</v>
      </c>
      <c r="N1729" s="83">
        <v>5</v>
      </c>
      <c r="O1729" s="15"/>
      <c r="P1729" s="83" t="str">
        <f t="shared" si="215"/>
        <v/>
      </c>
      <c r="Q1729" s="83">
        <v>2025</v>
      </c>
      <c r="R1729" s="39" t="str">
        <f t="shared" si="217"/>
        <v>Não</v>
      </c>
      <c r="S1729" s="84">
        <f t="shared" si="218"/>
        <v>0</v>
      </c>
      <c r="T1729" s="85">
        <f t="shared" si="219"/>
        <v>0</v>
      </c>
      <c r="U1729" s="86" t="s">
        <v>784</v>
      </c>
    </row>
    <row r="1730" spans="1:21" s="58" customFormat="1" ht="39.65" customHeight="1" x14ac:dyDescent="0.35">
      <c r="A1730" s="3" t="s">
        <v>281</v>
      </c>
      <c r="B1730" s="173" t="s">
        <v>83</v>
      </c>
      <c r="C1730" s="20">
        <v>2029269567</v>
      </c>
      <c r="D1730" s="22" t="s">
        <v>368</v>
      </c>
      <c r="E1730" s="43" t="s">
        <v>369</v>
      </c>
      <c r="F1730" s="87" t="str">
        <f t="shared" si="216"/>
        <v>P54-PPGM-CAM-2029269567-SS-1462/2024</v>
      </c>
      <c r="G1730" s="100" t="s">
        <v>777</v>
      </c>
      <c r="H1730" s="101" t="s">
        <v>778</v>
      </c>
      <c r="I1730" s="23">
        <v>315.41719999999998</v>
      </c>
      <c r="J1730" s="90">
        <f t="shared" si="220"/>
        <v>0.31541719999999995</v>
      </c>
      <c r="K1730" s="103">
        <v>0</v>
      </c>
      <c r="L1730" s="113" t="s">
        <v>840</v>
      </c>
      <c r="M1730" s="210">
        <v>45688</v>
      </c>
      <c r="N1730" s="92">
        <v>5</v>
      </c>
      <c r="O1730" s="210"/>
      <c r="P1730" s="104" t="str">
        <f t="shared" si="215"/>
        <v/>
      </c>
      <c r="Q1730" s="104">
        <v>2025</v>
      </c>
      <c r="R1730" s="105" t="str">
        <f t="shared" si="217"/>
        <v>Não</v>
      </c>
      <c r="S1730" s="94">
        <f t="shared" si="218"/>
        <v>0</v>
      </c>
      <c r="T1730" s="95">
        <f t="shared" si="219"/>
        <v>0</v>
      </c>
      <c r="U1730" s="96" t="s">
        <v>784</v>
      </c>
    </row>
    <row r="1731" spans="1:21" s="58" customFormat="1" ht="39.65" customHeight="1" thickBot="1" x14ac:dyDescent="0.4">
      <c r="A1731" s="3" t="s">
        <v>281</v>
      </c>
      <c r="B1731" s="126" t="s">
        <v>83</v>
      </c>
      <c r="C1731" s="20">
        <v>2029269570</v>
      </c>
      <c r="D1731" s="21" t="s">
        <v>403</v>
      </c>
      <c r="E1731" s="43" t="s">
        <v>404</v>
      </c>
      <c r="F1731" s="216" t="str">
        <f t="shared" si="216"/>
        <v>P54-PPGM-CAM-2029269570-SS-1463/2024</v>
      </c>
      <c r="G1731" s="217" t="s">
        <v>777</v>
      </c>
      <c r="H1731" s="218" t="s">
        <v>778</v>
      </c>
      <c r="I1731" s="23">
        <v>315.41719999999998</v>
      </c>
      <c r="J1731" s="219">
        <f t="shared" si="220"/>
        <v>0.31541719999999995</v>
      </c>
      <c r="K1731" s="220">
        <v>0</v>
      </c>
      <c r="L1731" s="113" t="s">
        <v>840</v>
      </c>
      <c r="M1731" s="186">
        <v>45688</v>
      </c>
      <c r="N1731" s="139">
        <v>5</v>
      </c>
      <c r="O1731" s="186"/>
      <c r="P1731" s="139" t="str">
        <f t="shared" si="215"/>
        <v/>
      </c>
      <c r="Q1731" s="139">
        <v>2025</v>
      </c>
      <c r="R1731" s="223" t="str">
        <f t="shared" si="217"/>
        <v>Não</v>
      </c>
      <c r="S1731" s="224">
        <f t="shared" si="218"/>
        <v>0</v>
      </c>
      <c r="T1731" s="225">
        <f t="shared" si="219"/>
        <v>0</v>
      </c>
      <c r="U1731" s="226" t="s">
        <v>784</v>
      </c>
    </row>
    <row r="1732" spans="1:21" s="58" customFormat="1" ht="39.65" customHeight="1" x14ac:dyDescent="0.35">
      <c r="A1732" s="59" t="s">
        <v>281</v>
      </c>
      <c r="B1732" s="60" t="s">
        <v>83</v>
      </c>
      <c r="C1732" s="61">
        <v>2029269573</v>
      </c>
      <c r="D1732" s="208" t="s">
        <v>364</v>
      </c>
      <c r="E1732" s="63"/>
      <c r="F1732" s="196" t="str">
        <f t="shared" si="216"/>
        <v>P54-PPGM-CAM-2029269573-SS-1466/2024</v>
      </c>
      <c r="G1732" s="197" t="s">
        <v>771</v>
      </c>
      <c r="H1732" s="198" t="s">
        <v>772</v>
      </c>
      <c r="I1732" s="67">
        <v>6519.19</v>
      </c>
      <c r="J1732" s="199">
        <f t="shared" si="220"/>
        <v>6.51919</v>
      </c>
      <c r="K1732" s="200">
        <v>1</v>
      </c>
      <c r="L1732" s="200" t="s">
        <v>842</v>
      </c>
      <c r="M1732" s="209">
        <v>45682</v>
      </c>
      <c r="N1732" s="73">
        <v>4</v>
      </c>
      <c r="O1732" s="251"/>
      <c r="P1732" s="73" t="str">
        <f t="shared" si="215"/>
        <v/>
      </c>
      <c r="Q1732" s="73">
        <v>2025</v>
      </c>
      <c r="R1732" s="202" t="str">
        <f t="shared" si="217"/>
        <v>Não</v>
      </c>
      <c r="S1732" s="203">
        <f t="shared" si="218"/>
        <v>0</v>
      </c>
      <c r="T1732" s="204">
        <f t="shared" si="219"/>
        <v>0</v>
      </c>
      <c r="U1732" s="205" t="s">
        <v>784</v>
      </c>
    </row>
    <row r="1733" spans="1:21" s="58" customFormat="1" ht="39.65" customHeight="1" x14ac:dyDescent="0.35">
      <c r="A1733" s="78" t="s">
        <v>81</v>
      </c>
      <c r="B1733" s="3" t="s">
        <v>83</v>
      </c>
      <c r="C1733" s="20">
        <v>2027809543</v>
      </c>
      <c r="D1733" s="21" t="s">
        <v>128</v>
      </c>
      <c r="E1733" s="22" t="s">
        <v>129</v>
      </c>
      <c r="F1733" s="2" t="str">
        <f t="shared" si="216"/>
        <v>P31-PPGM-CAM-2027809543-SS-1511/2024</v>
      </c>
      <c r="G1733" s="213" t="s">
        <v>774</v>
      </c>
      <c r="H1733" s="111" t="s">
        <v>775</v>
      </c>
      <c r="I1733" s="23">
        <v>85</v>
      </c>
      <c r="J1733" s="112">
        <f t="shared" si="220"/>
        <v>8.5000000000000006E-2</v>
      </c>
      <c r="K1733" s="113">
        <v>1</v>
      </c>
      <c r="L1733" s="113" t="s">
        <v>842</v>
      </c>
      <c r="M1733" s="15">
        <v>45679</v>
      </c>
      <c r="N1733" s="114">
        <v>4</v>
      </c>
      <c r="O1733" s="252"/>
      <c r="P1733" s="83" t="str">
        <f t="shared" si="215"/>
        <v/>
      </c>
      <c r="Q1733" s="114">
        <v>2025</v>
      </c>
      <c r="R1733" s="39" t="str">
        <f t="shared" si="217"/>
        <v>Não</v>
      </c>
      <c r="S1733" s="116">
        <f t="shared" si="218"/>
        <v>0</v>
      </c>
      <c r="T1733" s="117">
        <f t="shared" si="219"/>
        <v>0</v>
      </c>
      <c r="U1733" s="118" t="s">
        <v>784</v>
      </c>
    </row>
    <row r="1734" spans="1:21" s="58" customFormat="1" ht="39.65" customHeight="1" x14ac:dyDescent="0.35">
      <c r="A1734" s="78" t="s">
        <v>281</v>
      </c>
      <c r="B1734" s="3" t="s">
        <v>83</v>
      </c>
      <c r="C1734" s="20">
        <v>2029269547</v>
      </c>
      <c r="D1734" s="21" t="s">
        <v>407</v>
      </c>
      <c r="E1734" s="43" t="s">
        <v>408</v>
      </c>
      <c r="F1734" s="2" t="str">
        <f t="shared" si="216"/>
        <v>P54-PPGM-CAM-2029269547-SS-1359/2024</v>
      </c>
      <c r="G1734" s="213" t="s">
        <v>774</v>
      </c>
      <c r="H1734" s="111" t="s">
        <v>775</v>
      </c>
      <c r="I1734" s="23">
        <v>548.66800000000001</v>
      </c>
      <c r="J1734" s="112">
        <f t="shared" si="220"/>
        <v>0.54866800000000004</v>
      </c>
      <c r="K1734" s="113">
        <v>1</v>
      </c>
      <c r="L1734" s="113" t="s">
        <v>842</v>
      </c>
      <c r="M1734" s="15">
        <v>45677</v>
      </c>
      <c r="N1734" s="114">
        <v>4</v>
      </c>
      <c r="O1734" s="252">
        <v>45679</v>
      </c>
      <c r="P1734" s="83">
        <f t="shared" si="215"/>
        <v>4</v>
      </c>
      <c r="Q1734" s="114">
        <v>2025</v>
      </c>
      <c r="R1734" s="39" t="str">
        <f t="shared" si="217"/>
        <v>Sim</v>
      </c>
      <c r="S1734" s="116">
        <f t="shared" si="218"/>
        <v>0.54866800000000004</v>
      </c>
      <c r="T1734" s="117">
        <f t="shared" si="219"/>
        <v>1</v>
      </c>
      <c r="U1734" s="118"/>
    </row>
    <row r="1735" spans="1:21" s="58" customFormat="1" ht="39.65" customHeight="1" x14ac:dyDescent="0.35">
      <c r="A1735" s="78" t="s">
        <v>281</v>
      </c>
      <c r="B1735" s="3" t="s">
        <v>83</v>
      </c>
      <c r="C1735" s="20">
        <v>2029277500</v>
      </c>
      <c r="D1735" s="21" t="s">
        <v>430</v>
      </c>
      <c r="E1735" s="43"/>
      <c r="F1735" s="2" t="str">
        <f t="shared" si="216"/>
        <v>P54-PPGM-CAM-2029277500-SS-1360/2024</v>
      </c>
      <c r="G1735" s="213" t="s">
        <v>774</v>
      </c>
      <c r="H1735" s="111" t="s">
        <v>775</v>
      </c>
      <c r="I1735" s="23">
        <v>235.83679999999998</v>
      </c>
      <c r="J1735" s="112">
        <f t="shared" si="220"/>
        <v>0.23583679999999999</v>
      </c>
      <c r="K1735" s="113">
        <v>1</v>
      </c>
      <c r="L1735" s="113" t="s">
        <v>842</v>
      </c>
      <c r="M1735" s="15">
        <v>45682</v>
      </c>
      <c r="N1735" s="114">
        <v>4</v>
      </c>
      <c r="O1735" s="252"/>
      <c r="P1735" s="83" t="str">
        <f t="shared" si="215"/>
        <v/>
      </c>
      <c r="Q1735" s="114">
        <v>2025</v>
      </c>
      <c r="R1735" s="39" t="str">
        <f t="shared" si="217"/>
        <v>Não</v>
      </c>
      <c r="S1735" s="116">
        <f t="shared" si="218"/>
        <v>0</v>
      </c>
      <c r="T1735" s="117">
        <f t="shared" si="219"/>
        <v>0</v>
      </c>
      <c r="U1735" s="118" t="s">
        <v>784</v>
      </c>
    </row>
    <row r="1736" spans="1:21" s="58" customFormat="1" ht="39.65" customHeight="1" thickBot="1" x14ac:dyDescent="0.4">
      <c r="A1736" s="125" t="s">
        <v>81</v>
      </c>
      <c r="B1736" s="126" t="s">
        <v>83</v>
      </c>
      <c r="C1736" s="127">
        <v>2028716876</v>
      </c>
      <c r="D1736" s="192" t="s">
        <v>193</v>
      </c>
      <c r="E1736" s="129"/>
      <c r="F1736" s="130" t="str">
        <f t="shared" si="216"/>
        <v>P31-PPGM-CAM-2028716876-SS-1584/2024</v>
      </c>
      <c r="G1736" s="217" t="s">
        <v>777</v>
      </c>
      <c r="H1736" s="218" t="s">
        <v>778</v>
      </c>
      <c r="I1736" s="254">
        <v>100</v>
      </c>
      <c r="J1736" s="134">
        <f t="shared" si="220"/>
        <v>0.1</v>
      </c>
      <c r="K1736" s="220">
        <v>0</v>
      </c>
      <c r="L1736" s="135" t="s">
        <v>842</v>
      </c>
      <c r="M1736" s="186">
        <v>45679</v>
      </c>
      <c r="N1736" s="137">
        <v>4</v>
      </c>
      <c r="O1736" s="255"/>
      <c r="P1736" s="139" t="str">
        <f t="shared" si="215"/>
        <v/>
      </c>
      <c r="Q1736" s="139">
        <v>2025</v>
      </c>
      <c r="R1736" s="223" t="str">
        <f t="shared" si="217"/>
        <v>Não</v>
      </c>
      <c r="S1736" s="141">
        <f t="shared" si="218"/>
        <v>0</v>
      </c>
      <c r="T1736" s="142">
        <f t="shared" si="219"/>
        <v>0</v>
      </c>
      <c r="U1736" s="143" t="s">
        <v>784</v>
      </c>
    </row>
    <row r="1737" spans="1:21" s="58" customFormat="1" ht="39.65" customHeight="1" x14ac:dyDescent="0.35">
      <c r="A1737" s="59" t="s">
        <v>81</v>
      </c>
      <c r="B1737" s="60" t="s">
        <v>83</v>
      </c>
      <c r="C1737" s="61" t="s">
        <v>108</v>
      </c>
      <c r="D1737" s="62" t="s">
        <v>109</v>
      </c>
      <c r="E1737" s="208"/>
      <c r="F1737" s="196" t="str">
        <f t="shared" si="216"/>
        <v>P31-PPGM-CAM-CONJUNTO-SS-1497/2024</v>
      </c>
      <c r="G1737" s="197" t="s">
        <v>771</v>
      </c>
      <c r="H1737" s="198" t="s">
        <v>772</v>
      </c>
      <c r="I1737" s="67">
        <v>83</v>
      </c>
      <c r="J1737" s="199">
        <f t="shared" si="220"/>
        <v>8.3000000000000004E-2</v>
      </c>
      <c r="K1737" s="200">
        <v>1</v>
      </c>
      <c r="L1737" s="200" t="s">
        <v>843</v>
      </c>
      <c r="M1737" s="209">
        <v>45674</v>
      </c>
      <c r="N1737" s="73">
        <v>3</v>
      </c>
      <c r="O1737" s="251"/>
      <c r="P1737" s="73" t="str">
        <f t="shared" si="215"/>
        <v/>
      </c>
      <c r="Q1737" s="73">
        <v>2025</v>
      </c>
      <c r="R1737" s="202" t="str">
        <f t="shared" si="217"/>
        <v>Não</v>
      </c>
      <c r="S1737" s="203">
        <f t="shared" si="218"/>
        <v>0</v>
      </c>
      <c r="T1737" s="204">
        <f t="shared" si="219"/>
        <v>0</v>
      </c>
      <c r="U1737" s="205" t="s">
        <v>784</v>
      </c>
    </row>
    <row r="1738" spans="1:21" s="58" customFormat="1" ht="39.65" customHeight="1" x14ac:dyDescent="0.35">
      <c r="A1738" s="78" t="s">
        <v>81</v>
      </c>
      <c r="B1738" s="3" t="s">
        <v>83</v>
      </c>
      <c r="C1738" s="20">
        <v>2029084645</v>
      </c>
      <c r="D1738" s="21" t="s">
        <v>145</v>
      </c>
      <c r="E1738" s="22"/>
      <c r="F1738" s="2" t="str">
        <f t="shared" si="216"/>
        <v>P31-PPGM-CAM-2029084645-SS-1425/2024</v>
      </c>
      <c r="G1738" s="152" t="s">
        <v>771</v>
      </c>
      <c r="H1738" s="80" t="s">
        <v>772</v>
      </c>
      <c r="I1738" s="23">
        <v>52</v>
      </c>
      <c r="J1738" s="81">
        <f t="shared" si="220"/>
        <v>5.1999999999999998E-2</v>
      </c>
      <c r="K1738" s="82">
        <v>1</v>
      </c>
      <c r="L1738" s="113" t="s">
        <v>843</v>
      </c>
      <c r="M1738" s="14">
        <v>45674</v>
      </c>
      <c r="N1738" s="83">
        <v>3</v>
      </c>
      <c r="O1738" s="11"/>
      <c r="P1738" s="83" t="str">
        <f t="shared" si="215"/>
        <v/>
      </c>
      <c r="Q1738" s="83">
        <v>2025</v>
      </c>
      <c r="R1738" s="39" t="str">
        <f t="shared" si="217"/>
        <v>Não</v>
      </c>
      <c r="S1738" s="84">
        <f t="shared" si="218"/>
        <v>0</v>
      </c>
      <c r="T1738" s="85">
        <f t="shared" si="219"/>
        <v>0</v>
      </c>
      <c r="U1738" s="86" t="s">
        <v>784</v>
      </c>
    </row>
    <row r="1739" spans="1:21" s="58" customFormat="1" ht="39.65" customHeight="1" x14ac:dyDescent="0.35">
      <c r="A1739" s="78" t="s">
        <v>81</v>
      </c>
      <c r="B1739" s="3" t="s">
        <v>83</v>
      </c>
      <c r="C1739" s="20" t="s">
        <v>149</v>
      </c>
      <c r="D1739" s="21" t="s">
        <v>150</v>
      </c>
      <c r="E1739" s="22"/>
      <c r="F1739" s="2" t="str">
        <f t="shared" si="216"/>
        <v>P31-PPGM-CAM- CONJUNTO-SS-1482/2024</v>
      </c>
      <c r="G1739" s="152" t="s">
        <v>771</v>
      </c>
      <c r="H1739" s="80" t="s">
        <v>772</v>
      </c>
      <c r="I1739" s="23">
        <v>55</v>
      </c>
      <c r="J1739" s="81">
        <f t="shared" si="220"/>
        <v>5.5E-2</v>
      </c>
      <c r="K1739" s="82">
        <v>1</v>
      </c>
      <c r="L1739" s="113" t="s">
        <v>843</v>
      </c>
      <c r="M1739" s="14">
        <v>45674</v>
      </c>
      <c r="N1739" s="83">
        <v>3</v>
      </c>
      <c r="O1739" s="11"/>
      <c r="P1739" s="83" t="str">
        <f t="shared" si="215"/>
        <v/>
      </c>
      <c r="Q1739" s="83">
        <v>2025</v>
      </c>
      <c r="R1739" s="39" t="str">
        <f t="shared" si="217"/>
        <v>Não</v>
      </c>
      <c r="S1739" s="84">
        <f t="shared" si="218"/>
        <v>0</v>
      </c>
      <c r="T1739" s="85">
        <f t="shared" si="219"/>
        <v>0</v>
      </c>
      <c r="U1739" s="86" t="s">
        <v>784</v>
      </c>
    </row>
    <row r="1740" spans="1:21" s="58" customFormat="1" ht="39.65" customHeight="1" x14ac:dyDescent="0.35">
      <c r="A1740" s="78" t="s">
        <v>81</v>
      </c>
      <c r="B1740" s="3" t="s">
        <v>83</v>
      </c>
      <c r="C1740" s="20">
        <v>2027807948</v>
      </c>
      <c r="D1740" s="21" t="s">
        <v>157</v>
      </c>
      <c r="E1740" s="22"/>
      <c r="F1740" s="2" t="str">
        <f t="shared" si="216"/>
        <v>P31-PPGM-CAM-2027807948-SS-1571/2024</v>
      </c>
      <c r="G1740" s="152" t="s">
        <v>771</v>
      </c>
      <c r="H1740" s="80" t="s">
        <v>772</v>
      </c>
      <c r="I1740" s="23">
        <v>37</v>
      </c>
      <c r="J1740" s="81">
        <f t="shared" si="220"/>
        <v>3.6999999999999998E-2</v>
      </c>
      <c r="K1740" s="82">
        <v>1</v>
      </c>
      <c r="L1740" s="113" t="s">
        <v>843</v>
      </c>
      <c r="M1740" s="14">
        <v>45674</v>
      </c>
      <c r="N1740" s="83">
        <v>3</v>
      </c>
      <c r="O1740" s="11"/>
      <c r="P1740" s="83" t="str">
        <f t="shared" si="215"/>
        <v/>
      </c>
      <c r="Q1740" s="83">
        <v>2025</v>
      </c>
      <c r="R1740" s="39" t="str">
        <f t="shared" si="217"/>
        <v>Não</v>
      </c>
      <c r="S1740" s="84">
        <f t="shared" si="218"/>
        <v>0</v>
      </c>
      <c r="T1740" s="85">
        <f t="shared" si="219"/>
        <v>0</v>
      </c>
      <c r="U1740" s="86" t="s">
        <v>784</v>
      </c>
    </row>
    <row r="1741" spans="1:21" s="58" customFormat="1" ht="39.65" customHeight="1" x14ac:dyDescent="0.35">
      <c r="A1741" s="78" t="s">
        <v>81</v>
      </c>
      <c r="B1741" s="3" t="s">
        <v>83</v>
      </c>
      <c r="C1741" s="20">
        <v>2028911331</v>
      </c>
      <c r="D1741" s="21" t="s">
        <v>180</v>
      </c>
      <c r="E1741" s="22"/>
      <c r="F1741" s="2" t="str">
        <f t="shared" si="216"/>
        <v>P31-PPGM-CAM-2028911331-SS-1578/2024</v>
      </c>
      <c r="G1741" s="152" t="s">
        <v>771</v>
      </c>
      <c r="H1741" s="80" t="s">
        <v>772</v>
      </c>
      <c r="I1741" s="23">
        <v>25</v>
      </c>
      <c r="J1741" s="81">
        <f t="shared" si="220"/>
        <v>2.5000000000000001E-2</v>
      </c>
      <c r="K1741" s="82">
        <v>1</v>
      </c>
      <c r="L1741" s="113" t="s">
        <v>843</v>
      </c>
      <c r="M1741" s="14">
        <v>45674</v>
      </c>
      <c r="N1741" s="83">
        <v>3</v>
      </c>
      <c r="O1741" s="11"/>
      <c r="P1741" s="83" t="str">
        <f t="shared" si="215"/>
        <v/>
      </c>
      <c r="Q1741" s="83">
        <v>2025</v>
      </c>
      <c r="R1741" s="39" t="str">
        <f t="shared" si="217"/>
        <v>Não</v>
      </c>
      <c r="S1741" s="84">
        <f t="shared" si="218"/>
        <v>0</v>
      </c>
      <c r="T1741" s="85">
        <f t="shared" si="219"/>
        <v>0</v>
      </c>
      <c r="U1741" s="86" t="s">
        <v>784</v>
      </c>
    </row>
    <row r="1742" spans="1:21" s="58" customFormat="1" ht="39.65" customHeight="1" x14ac:dyDescent="0.35">
      <c r="A1742" s="78" t="s">
        <v>81</v>
      </c>
      <c r="B1742" s="3" t="s">
        <v>83</v>
      </c>
      <c r="C1742" s="20">
        <v>2028941219</v>
      </c>
      <c r="D1742" s="21" t="s">
        <v>187</v>
      </c>
      <c r="E1742" s="22"/>
      <c r="F1742" s="2" t="str">
        <f t="shared" si="216"/>
        <v>P31-PPGM-CAM-2028941219-SS-1579/2024</v>
      </c>
      <c r="G1742" s="152" t="s">
        <v>771</v>
      </c>
      <c r="H1742" s="80" t="s">
        <v>772</v>
      </c>
      <c r="I1742" s="23">
        <v>25</v>
      </c>
      <c r="J1742" s="81">
        <f t="shared" si="220"/>
        <v>2.5000000000000001E-2</v>
      </c>
      <c r="K1742" s="82">
        <v>1</v>
      </c>
      <c r="L1742" s="113" t="s">
        <v>843</v>
      </c>
      <c r="M1742" s="14">
        <v>45674</v>
      </c>
      <c r="N1742" s="83">
        <v>3</v>
      </c>
      <c r="O1742" s="11"/>
      <c r="P1742" s="83" t="str">
        <f t="shared" si="215"/>
        <v/>
      </c>
      <c r="Q1742" s="83">
        <v>2025</v>
      </c>
      <c r="R1742" s="39" t="str">
        <f t="shared" si="217"/>
        <v>Não</v>
      </c>
      <c r="S1742" s="84">
        <f t="shared" si="218"/>
        <v>0</v>
      </c>
      <c r="T1742" s="85">
        <f t="shared" si="219"/>
        <v>0</v>
      </c>
      <c r="U1742" s="86" t="s">
        <v>784</v>
      </c>
    </row>
    <row r="1743" spans="1:21" s="58" customFormat="1" ht="39.65" customHeight="1" x14ac:dyDescent="0.35">
      <c r="A1743" s="78" t="s">
        <v>81</v>
      </c>
      <c r="B1743" s="3" t="s">
        <v>83</v>
      </c>
      <c r="C1743" s="20">
        <v>2029355174</v>
      </c>
      <c r="D1743" s="21" t="s">
        <v>194</v>
      </c>
      <c r="E1743" s="22"/>
      <c r="F1743" s="2" t="str">
        <f t="shared" si="216"/>
        <v>P31-PPGM-CAM-2029355174-SS-1583/2024</v>
      </c>
      <c r="G1743" s="152" t="s">
        <v>771</v>
      </c>
      <c r="H1743" s="80" t="s">
        <v>772</v>
      </c>
      <c r="I1743" s="23">
        <v>100</v>
      </c>
      <c r="J1743" s="81">
        <f t="shared" si="220"/>
        <v>0.1</v>
      </c>
      <c r="K1743" s="82">
        <v>1</v>
      </c>
      <c r="L1743" s="113" t="s">
        <v>843</v>
      </c>
      <c r="M1743" s="14">
        <v>45674</v>
      </c>
      <c r="N1743" s="83">
        <v>3</v>
      </c>
      <c r="O1743" s="11"/>
      <c r="P1743" s="83" t="str">
        <f t="shared" si="215"/>
        <v/>
      </c>
      <c r="Q1743" s="83">
        <v>2025</v>
      </c>
      <c r="R1743" s="39" t="str">
        <f t="shared" si="217"/>
        <v>Não</v>
      </c>
      <c r="S1743" s="84">
        <f t="shared" si="218"/>
        <v>0</v>
      </c>
      <c r="T1743" s="85">
        <f t="shared" si="219"/>
        <v>0</v>
      </c>
      <c r="U1743" s="86" t="s">
        <v>784</v>
      </c>
    </row>
    <row r="1744" spans="1:21" s="58" customFormat="1" ht="39.65" customHeight="1" x14ac:dyDescent="0.35">
      <c r="A1744" s="78" t="s">
        <v>81</v>
      </c>
      <c r="B1744" s="3" t="s">
        <v>83</v>
      </c>
      <c r="C1744" s="20">
        <v>2028941216</v>
      </c>
      <c r="D1744" s="21" t="s">
        <v>199</v>
      </c>
      <c r="E1744" s="22"/>
      <c r="F1744" s="2" t="str">
        <f t="shared" si="216"/>
        <v>P31-PPGM-CAM-2028941216-SS-1582/2024</v>
      </c>
      <c r="G1744" s="152" t="s">
        <v>771</v>
      </c>
      <c r="H1744" s="80" t="s">
        <v>772</v>
      </c>
      <c r="I1744" s="23">
        <v>117</v>
      </c>
      <c r="J1744" s="81">
        <f t="shared" si="220"/>
        <v>0.11700000000000001</v>
      </c>
      <c r="K1744" s="82">
        <v>1</v>
      </c>
      <c r="L1744" s="113" t="s">
        <v>843</v>
      </c>
      <c r="M1744" s="14">
        <v>45674</v>
      </c>
      <c r="N1744" s="83">
        <v>3</v>
      </c>
      <c r="O1744" s="11"/>
      <c r="P1744" s="83" t="str">
        <f t="shared" si="215"/>
        <v/>
      </c>
      <c r="Q1744" s="83">
        <v>2025</v>
      </c>
      <c r="R1744" s="39" t="str">
        <f t="shared" si="217"/>
        <v>Não</v>
      </c>
      <c r="S1744" s="84">
        <f t="shared" si="218"/>
        <v>0</v>
      </c>
      <c r="T1744" s="85">
        <f t="shared" si="219"/>
        <v>0</v>
      </c>
      <c r="U1744" s="86" t="s">
        <v>784</v>
      </c>
    </row>
    <row r="1745" spans="1:21" s="58" customFormat="1" ht="39.65" customHeight="1" x14ac:dyDescent="0.35">
      <c r="A1745" s="78" t="s">
        <v>81</v>
      </c>
      <c r="B1745" s="3" t="s">
        <v>83</v>
      </c>
      <c r="C1745" s="20">
        <v>2029317515</v>
      </c>
      <c r="D1745" s="21" t="s">
        <v>263</v>
      </c>
      <c r="E1745" s="22"/>
      <c r="F1745" s="2" t="str">
        <f t="shared" si="216"/>
        <v>P31-PPGM-CAM-2029317515-SS-1387/2024</v>
      </c>
      <c r="G1745" s="152" t="s">
        <v>771</v>
      </c>
      <c r="H1745" s="80" t="s">
        <v>772</v>
      </c>
      <c r="I1745" s="23">
        <v>2260.19</v>
      </c>
      <c r="J1745" s="81">
        <f t="shared" si="220"/>
        <v>2.2601900000000001</v>
      </c>
      <c r="K1745" s="82">
        <v>1</v>
      </c>
      <c r="L1745" s="113" t="s">
        <v>843</v>
      </c>
      <c r="M1745" s="14">
        <v>45674</v>
      </c>
      <c r="N1745" s="83">
        <v>3</v>
      </c>
      <c r="O1745" s="11"/>
      <c r="P1745" s="83" t="str">
        <f t="shared" si="215"/>
        <v/>
      </c>
      <c r="Q1745" s="83">
        <v>2025</v>
      </c>
      <c r="R1745" s="39" t="str">
        <f t="shared" si="217"/>
        <v>Não</v>
      </c>
      <c r="S1745" s="84">
        <f t="shared" si="218"/>
        <v>0</v>
      </c>
      <c r="T1745" s="85">
        <f t="shared" si="219"/>
        <v>0</v>
      </c>
      <c r="U1745" s="86" t="s">
        <v>784</v>
      </c>
    </row>
    <row r="1746" spans="1:21" s="58" customFormat="1" ht="39.65" customHeight="1" x14ac:dyDescent="0.35">
      <c r="A1746" s="78" t="s">
        <v>281</v>
      </c>
      <c r="B1746" s="3" t="s">
        <v>83</v>
      </c>
      <c r="C1746" s="20">
        <v>2029277586</v>
      </c>
      <c r="D1746" s="21" t="s">
        <v>345</v>
      </c>
      <c r="E1746" s="43" t="s">
        <v>346</v>
      </c>
      <c r="F1746" s="2" t="str">
        <f t="shared" si="216"/>
        <v>P54-PPGM-CAM-2029277586-SS-1460/2024</v>
      </c>
      <c r="G1746" s="152" t="s">
        <v>771</v>
      </c>
      <c r="H1746" s="80" t="s">
        <v>772</v>
      </c>
      <c r="I1746" s="23">
        <v>315.41719999999998</v>
      </c>
      <c r="J1746" s="81">
        <f t="shared" si="220"/>
        <v>0.31541719999999995</v>
      </c>
      <c r="K1746" s="82">
        <v>1</v>
      </c>
      <c r="L1746" s="113" t="s">
        <v>843</v>
      </c>
      <c r="M1746" s="14">
        <v>45672</v>
      </c>
      <c r="N1746" s="83">
        <v>3</v>
      </c>
      <c r="O1746" s="14">
        <v>46021</v>
      </c>
      <c r="P1746" s="83">
        <f t="shared" si="215"/>
        <v>1</v>
      </c>
      <c r="Q1746" s="83">
        <v>2025</v>
      </c>
      <c r="R1746" s="39" t="str">
        <f t="shared" si="217"/>
        <v>Sim</v>
      </c>
      <c r="S1746" s="84">
        <f t="shared" si="218"/>
        <v>0.31541719999999995</v>
      </c>
      <c r="T1746" s="85">
        <f t="shared" si="219"/>
        <v>1</v>
      </c>
      <c r="U1746" s="86"/>
    </row>
    <row r="1747" spans="1:21" s="58" customFormat="1" ht="39.65" customHeight="1" x14ac:dyDescent="0.35">
      <c r="A1747" s="78" t="s">
        <v>281</v>
      </c>
      <c r="B1747" s="3" t="s">
        <v>83</v>
      </c>
      <c r="C1747" s="20">
        <v>2029269567</v>
      </c>
      <c r="D1747" s="22" t="s">
        <v>368</v>
      </c>
      <c r="E1747" s="43" t="s">
        <v>369</v>
      </c>
      <c r="F1747" s="2" t="str">
        <f t="shared" si="216"/>
        <v>P54-PPGM-CAM-2029269567-SS-1462/2024</v>
      </c>
      <c r="G1747" s="152" t="s">
        <v>771</v>
      </c>
      <c r="H1747" s="80" t="s">
        <v>772</v>
      </c>
      <c r="I1747" s="23">
        <v>315.41719999999998</v>
      </c>
      <c r="J1747" s="81">
        <f t="shared" si="220"/>
        <v>0.31541719999999995</v>
      </c>
      <c r="K1747" s="82">
        <v>1</v>
      </c>
      <c r="L1747" s="113" t="s">
        <v>843</v>
      </c>
      <c r="M1747" s="14">
        <v>45672</v>
      </c>
      <c r="N1747" s="83">
        <v>3</v>
      </c>
      <c r="O1747" s="14">
        <v>46021</v>
      </c>
      <c r="P1747" s="83">
        <f t="shared" si="215"/>
        <v>1</v>
      </c>
      <c r="Q1747" s="83">
        <v>2025</v>
      </c>
      <c r="R1747" s="39" t="str">
        <f t="shared" si="217"/>
        <v>Sim</v>
      </c>
      <c r="S1747" s="84">
        <f t="shared" si="218"/>
        <v>0.31541719999999995</v>
      </c>
      <c r="T1747" s="85">
        <f t="shared" si="219"/>
        <v>1</v>
      </c>
      <c r="U1747" s="86"/>
    </row>
    <row r="1748" spans="1:21" s="58" customFormat="1" ht="39.65" customHeight="1" x14ac:dyDescent="0.35">
      <c r="A1748" s="78" t="s">
        <v>281</v>
      </c>
      <c r="B1748" s="3" t="s">
        <v>83</v>
      </c>
      <c r="C1748" s="20">
        <v>2029269570</v>
      </c>
      <c r="D1748" s="21" t="s">
        <v>403</v>
      </c>
      <c r="E1748" s="43" t="s">
        <v>404</v>
      </c>
      <c r="F1748" s="2" t="str">
        <f t="shared" si="216"/>
        <v>P54-PPGM-CAM-2029269570-SS-1463/2024</v>
      </c>
      <c r="G1748" s="152" t="s">
        <v>771</v>
      </c>
      <c r="H1748" s="80" t="s">
        <v>772</v>
      </c>
      <c r="I1748" s="23">
        <v>315.41719999999998</v>
      </c>
      <c r="J1748" s="81">
        <f t="shared" si="220"/>
        <v>0.31541719999999995</v>
      </c>
      <c r="K1748" s="82">
        <v>1</v>
      </c>
      <c r="L1748" s="113" t="s">
        <v>843</v>
      </c>
      <c r="M1748" s="14">
        <v>45672</v>
      </c>
      <c r="N1748" s="83">
        <v>3</v>
      </c>
      <c r="O1748" s="14">
        <v>45664</v>
      </c>
      <c r="P1748" s="83">
        <f t="shared" si="215"/>
        <v>2</v>
      </c>
      <c r="Q1748" s="83">
        <v>2025</v>
      </c>
      <c r="R1748" s="39" t="str">
        <f t="shared" si="217"/>
        <v>Sim</v>
      </c>
      <c r="S1748" s="84">
        <f t="shared" si="218"/>
        <v>0.31541719999999995</v>
      </c>
      <c r="T1748" s="85">
        <f t="shared" si="219"/>
        <v>1</v>
      </c>
      <c r="U1748" s="86"/>
    </row>
    <row r="1749" spans="1:21" s="58" customFormat="1" ht="39.65" customHeight="1" x14ac:dyDescent="0.35">
      <c r="A1749" s="78" t="s">
        <v>534</v>
      </c>
      <c r="B1749" s="3" t="s">
        <v>83</v>
      </c>
      <c r="C1749" s="20" t="s">
        <v>542</v>
      </c>
      <c r="D1749" s="39" t="s">
        <v>543</v>
      </c>
      <c r="E1749" s="22" t="s">
        <v>544</v>
      </c>
      <c r="F1749" s="2" t="str">
        <f t="shared" si="216"/>
        <v>PRA1-PPGM-CAM-2026292899-SS-1517/2024</v>
      </c>
      <c r="G1749" s="152" t="s">
        <v>771</v>
      </c>
      <c r="H1749" s="80" t="s">
        <v>772</v>
      </c>
      <c r="I1749" s="23">
        <v>481.7</v>
      </c>
      <c r="J1749" s="81">
        <f t="shared" si="220"/>
        <v>0.48169999999999996</v>
      </c>
      <c r="K1749" s="82">
        <v>1</v>
      </c>
      <c r="L1749" s="113" t="s">
        <v>843</v>
      </c>
      <c r="M1749" s="14">
        <v>45674</v>
      </c>
      <c r="N1749" s="83">
        <v>3</v>
      </c>
      <c r="O1749" s="11">
        <v>45674</v>
      </c>
      <c r="P1749" s="83">
        <f t="shared" si="215"/>
        <v>3</v>
      </c>
      <c r="Q1749" s="83">
        <v>2025</v>
      </c>
      <c r="R1749" s="39" t="str">
        <f t="shared" si="217"/>
        <v>Sim</v>
      </c>
      <c r="S1749" s="84">
        <f t="shared" si="218"/>
        <v>0.48169999999999996</v>
      </c>
      <c r="T1749" s="85">
        <f t="shared" si="219"/>
        <v>1</v>
      </c>
      <c r="U1749" s="86"/>
    </row>
    <row r="1750" spans="1:21" s="58" customFormat="1" ht="39.65" customHeight="1" x14ac:dyDescent="0.35">
      <c r="A1750" s="78" t="s">
        <v>281</v>
      </c>
      <c r="B1750" s="3" t="s">
        <v>83</v>
      </c>
      <c r="C1750" s="20">
        <v>2029277494</v>
      </c>
      <c r="D1750" s="22" t="s">
        <v>355</v>
      </c>
      <c r="E1750" s="43" t="s">
        <v>356</v>
      </c>
      <c r="F1750" s="2" t="str">
        <f t="shared" si="216"/>
        <v>P54-PPGM-CAM-2029277494-SS-1465/2024</v>
      </c>
      <c r="G1750" s="213" t="s">
        <v>774</v>
      </c>
      <c r="H1750" s="111" t="s">
        <v>775</v>
      </c>
      <c r="I1750" s="23">
        <v>1683.39</v>
      </c>
      <c r="J1750" s="112">
        <f t="shared" si="220"/>
        <v>1.6833900000000002</v>
      </c>
      <c r="K1750" s="113">
        <v>1</v>
      </c>
      <c r="L1750" s="113" t="s">
        <v>843</v>
      </c>
      <c r="M1750" s="15">
        <v>45676</v>
      </c>
      <c r="N1750" s="114">
        <v>3</v>
      </c>
      <c r="O1750" s="252"/>
      <c r="P1750" s="83" t="str">
        <f t="shared" si="215"/>
        <v/>
      </c>
      <c r="Q1750" s="114">
        <v>2025</v>
      </c>
      <c r="R1750" s="39" t="str">
        <f t="shared" si="217"/>
        <v>Não</v>
      </c>
      <c r="S1750" s="116">
        <f t="shared" si="218"/>
        <v>0</v>
      </c>
      <c r="T1750" s="117">
        <f t="shared" si="219"/>
        <v>0</v>
      </c>
      <c r="U1750" s="118" t="s">
        <v>784</v>
      </c>
    </row>
    <row r="1751" spans="1:21" s="58" customFormat="1" ht="39.65" customHeight="1" x14ac:dyDescent="0.35">
      <c r="A1751" s="78" t="s">
        <v>281</v>
      </c>
      <c r="B1751" s="3" t="s">
        <v>83</v>
      </c>
      <c r="C1751" s="20">
        <v>2029269567</v>
      </c>
      <c r="D1751" s="22" t="s">
        <v>368</v>
      </c>
      <c r="E1751" s="43" t="s">
        <v>369</v>
      </c>
      <c r="F1751" s="2" t="str">
        <f t="shared" si="216"/>
        <v>P54-PPGM-CAM-2029269567-SS-1462/2024</v>
      </c>
      <c r="G1751" s="213" t="s">
        <v>774</v>
      </c>
      <c r="H1751" s="111" t="s">
        <v>775</v>
      </c>
      <c r="I1751" s="23">
        <v>315.41719999999998</v>
      </c>
      <c r="J1751" s="112">
        <f t="shared" si="220"/>
        <v>0.31541719999999995</v>
      </c>
      <c r="K1751" s="113">
        <v>1</v>
      </c>
      <c r="L1751" s="113" t="s">
        <v>843</v>
      </c>
      <c r="M1751" s="15">
        <v>45674</v>
      </c>
      <c r="N1751" s="114">
        <v>3</v>
      </c>
      <c r="O1751" s="252">
        <v>45679</v>
      </c>
      <c r="P1751" s="83">
        <f t="shared" si="215"/>
        <v>4</v>
      </c>
      <c r="Q1751" s="114">
        <v>2025</v>
      </c>
      <c r="R1751" s="39" t="str">
        <f t="shared" si="217"/>
        <v>Sim</v>
      </c>
      <c r="S1751" s="116">
        <f t="shared" si="218"/>
        <v>0.31541719999999995</v>
      </c>
      <c r="T1751" s="117">
        <f t="shared" si="219"/>
        <v>1</v>
      </c>
      <c r="U1751" s="118"/>
    </row>
    <row r="1752" spans="1:21" s="58" customFormat="1" ht="39.65" customHeight="1" x14ac:dyDescent="0.35">
      <c r="A1752" s="78" t="s">
        <v>281</v>
      </c>
      <c r="B1752" s="3" t="s">
        <v>83</v>
      </c>
      <c r="C1752" s="20">
        <v>2029277493</v>
      </c>
      <c r="D1752" s="22" t="s">
        <v>394</v>
      </c>
      <c r="E1752" s="43" t="s">
        <v>395</v>
      </c>
      <c r="F1752" s="2" t="str">
        <f t="shared" si="216"/>
        <v>P54-PPGM-CAM-2029277493-SS-1464/2024</v>
      </c>
      <c r="G1752" s="213" t="s">
        <v>774</v>
      </c>
      <c r="H1752" s="111" t="s">
        <v>775</v>
      </c>
      <c r="I1752" s="23">
        <v>766.91899999999998</v>
      </c>
      <c r="J1752" s="112">
        <f t="shared" si="220"/>
        <v>0.76691900000000002</v>
      </c>
      <c r="K1752" s="113">
        <v>1</v>
      </c>
      <c r="L1752" s="113" t="s">
        <v>843</v>
      </c>
      <c r="M1752" s="15">
        <v>45670</v>
      </c>
      <c r="N1752" s="114">
        <v>3</v>
      </c>
      <c r="O1752" s="252">
        <v>45680</v>
      </c>
      <c r="P1752" s="83">
        <f t="shared" si="215"/>
        <v>4</v>
      </c>
      <c r="Q1752" s="114">
        <v>2025</v>
      </c>
      <c r="R1752" s="39" t="str">
        <f t="shared" si="217"/>
        <v>Sim</v>
      </c>
      <c r="S1752" s="116">
        <f t="shared" si="218"/>
        <v>0.76691900000000002</v>
      </c>
      <c r="T1752" s="117">
        <f t="shared" si="219"/>
        <v>1</v>
      </c>
      <c r="U1752" s="118"/>
    </row>
    <row r="1753" spans="1:21" s="58" customFormat="1" ht="39.65" customHeight="1" x14ac:dyDescent="0.35">
      <c r="A1753" s="78" t="s">
        <v>281</v>
      </c>
      <c r="B1753" s="3" t="s">
        <v>83</v>
      </c>
      <c r="C1753" s="20">
        <v>2029269570</v>
      </c>
      <c r="D1753" s="21" t="s">
        <v>403</v>
      </c>
      <c r="E1753" s="43" t="s">
        <v>404</v>
      </c>
      <c r="F1753" s="2" t="str">
        <f t="shared" si="216"/>
        <v>P54-PPGM-CAM-2029269570-SS-1463/2024</v>
      </c>
      <c r="G1753" s="213" t="s">
        <v>774</v>
      </c>
      <c r="H1753" s="111" t="s">
        <v>775</v>
      </c>
      <c r="I1753" s="23">
        <v>315.41719999999998</v>
      </c>
      <c r="J1753" s="112">
        <f t="shared" si="220"/>
        <v>0.31541719999999995</v>
      </c>
      <c r="K1753" s="113">
        <v>1</v>
      </c>
      <c r="L1753" s="113" t="s">
        <v>843</v>
      </c>
      <c r="M1753" s="15">
        <v>45671</v>
      </c>
      <c r="N1753" s="114">
        <v>3</v>
      </c>
      <c r="O1753" s="252"/>
      <c r="P1753" s="83" t="str">
        <f t="shared" si="215"/>
        <v/>
      </c>
      <c r="Q1753" s="114">
        <v>2025</v>
      </c>
      <c r="R1753" s="39" t="str">
        <f t="shared" si="217"/>
        <v>Não</v>
      </c>
      <c r="S1753" s="116">
        <f t="shared" si="218"/>
        <v>0</v>
      </c>
      <c r="T1753" s="117">
        <f t="shared" si="219"/>
        <v>0</v>
      </c>
      <c r="U1753" s="118" t="s">
        <v>784</v>
      </c>
    </row>
    <row r="1754" spans="1:21" s="58" customFormat="1" ht="39.65" customHeight="1" x14ac:dyDescent="0.35">
      <c r="A1754" s="78" t="s">
        <v>281</v>
      </c>
      <c r="B1754" s="3" t="s">
        <v>83</v>
      </c>
      <c r="C1754" s="20" t="s">
        <v>410</v>
      </c>
      <c r="D1754" s="21" t="s">
        <v>411</v>
      </c>
      <c r="E1754" s="43"/>
      <c r="F1754" s="2" t="str">
        <f t="shared" si="216"/>
        <v>P54-PPGM-CAM-2029269553-SS-1377/2024</v>
      </c>
      <c r="G1754" s="213" t="s">
        <v>774</v>
      </c>
      <c r="H1754" s="111" t="s">
        <v>775</v>
      </c>
      <c r="I1754" s="23">
        <v>818.43250000000012</v>
      </c>
      <c r="J1754" s="112">
        <f t="shared" si="220"/>
        <v>0.81843250000000012</v>
      </c>
      <c r="K1754" s="113">
        <v>1</v>
      </c>
      <c r="L1754" s="113" t="s">
        <v>843</v>
      </c>
      <c r="M1754" s="15">
        <v>45672</v>
      </c>
      <c r="N1754" s="114">
        <v>3</v>
      </c>
      <c r="O1754" s="252"/>
      <c r="P1754" s="83" t="str">
        <f t="shared" ref="P1754:P1797" si="221">IF(O1754="","",WEEKNUM(O1754,21))</f>
        <v/>
      </c>
      <c r="Q1754" s="114">
        <v>2025</v>
      </c>
      <c r="R1754" s="39" t="str">
        <f t="shared" si="217"/>
        <v>Não</v>
      </c>
      <c r="S1754" s="116">
        <f t="shared" si="218"/>
        <v>0</v>
      </c>
      <c r="T1754" s="117">
        <f t="shared" si="219"/>
        <v>0</v>
      </c>
      <c r="U1754" s="118" t="s">
        <v>784</v>
      </c>
    </row>
    <row r="1755" spans="1:21" s="58" customFormat="1" ht="39.65" customHeight="1" x14ac:dyDescent="0.35">
      <c r="A1755" s="78" t="s">
        <v>281</v>
      </c>
      <c r="B1755" s="3" t="s">
        <v>83</v>
      </c>
      <c r="C1755" s="20">
        <v>2029269571</v>
      </c>
      <c r="D1755" s="21" t="s">
        <v>419</v>
      </c>
      <c r="E1755" s="43" t="s">
        <v>420</v>
      </c>
      <c r="F1755" s="2" t="str">
        <f t="shared" si="216"/>
        <v>P54-PPGM-CAM-2029269571-SS-1384/2024</v>
      </c>
      <c r="G1755" s="213" t="s">
        <v>774</v>
      </c>
      <c r="H1755" s="111" t="s">
        <v>775</v>
      </c>
      <c r="I1755" s="23">
        <v>183.78300000000002</v>
      </c>
      <c r="J1755" s="112">
        <f t="shared" si="220"/>
        <v>0.183783</v>
      </c>
      <c r="K1755" s="113">
        <v>1</v>
      </c>
      <c r="L1755" s="113" t="s">
        <v>843</v>
      </c>
      <c r="M1755" s="15">
        <v>45676</v>
      </c>
      <c r="N1755" s="114">
        <v>3</v>
      </c>
      <c r="O1755" s="252">
        <v>45677</v>
      </c>
      <c r="P1755" s="83">
        <f t="shared" si="221"/>
        <v>4</v>
      </c>
      <c r="Q1755" s="114">
        <v>2025</v>
      </c>
      <c r="R1755" s="39" t="str">
        <f t="shared" si="217"/>
        <v>Sim</v>
      </c>
      <c r="S1755" s="116">
        <f t="shared" si="218"/>
        <v>0.183783</v>
      </c>
      <c r="T1755" s="117">
        <f t="shared" si="219"/>
        <v>1</v>
      </c>
      <c r="U1755" s="118"/>
    </row>
    <row r="1756" spans="1:21" s="58" customFormat="1" ht="39.65" customHeight="1" x14ac:dyDescent="0.35">
      <c r="A1756" s="78" t="s">
        <v>81</v>
      </c>
      <c r="B1756" s="3" t="s">
        <v>83</v>
      </c>
      <c r="C1756" s="20">
        <v>2028910430</v>
      </c>
      <c r="D1756" s="22" t="s">
        <v>136</v>
      </c>
      <c r="E1756" s="22" t="s">
        <v>137</v>
      </c>
      <c r="F1756" s="2" t="str">
        <f t="shared" si="216"/>
        <v>P31-PPGM-CAM-2028910430-SS-1480/2024</v>
      </c>
      <c r="G1756" s="98" t="s">
        <v>777</v>
      </c>
      <c r="H1756" s="80" t="s">
        <v>778</v>
      </c>
      <c r="I1756" s="23">
        <v>150</v>
      </c>
      <c r="J1756" s="112">
        <f t="shared" si="220"/>
        <v>0.15</v>
      </c>
      <c r="K1756" s="113">
        <v>1</v>
      </c>
      <c r="L1756" s="113" t="s">
        <v>843</v>
      </c>
      <c r="M1756" s="15">
        <v>45670</v>
      </c>
      <c r="N1756" s="114">
        <v>3</v>
      </c>
      <c r="O1756" s="15">
        <v>45672</v>
      </c>
      <c r="P1756" s="83">
        <f t="shared" si="221"/>
        <v>3</v>
      </c>
      <c r="Q1756" s="83">
        <v>2025</v>
      </c>
      <c r="R1756" s="39" t="str">
        <f t="shared" si="217"/>
        <v>Sim</v>
      </c>
      <c r="S1756" s="84">
        <f t="shared" si="218"/>
        <v>0.15</v>
      </c>
      <c r="T1756" s="85">
        <f t="shared" si="219"/>
        <v>1</v>
      </c>
      <c r="U1756" s="86"/>
    </row>
    <row r="1757" spans="1:21" s="58" customFormat="1" ht="39.65" customHeight="1" x14ac:dyDescent="0.35">
      <c r="A1757" s="78" t="s">
        <v>281</v>
      </c>
      <c r="B1757" s="3" t="s">
        <v>83</v>
      </c>
      <c r="C1757" s="20">
        <v>2029277490</v>
      </c>
      <c r="D1757" s="22" t="s">
        <v>382</v>
      </c>
      <c r="E1757" s="43" t="s">
        <v>383</v>
      </c>
      <c r="F1757" s="2" t="str">
        <f t="shared" si="216"/>
        <v>P54-PPGM-CAM-2029277490-SS-1381/2024</v>
      </c>
      <c r="G1757" s="98" t="s">
        <v>777</v>
      </c>
      <c r="H1757" s="80" t="s">
        <v>778</v>
      </c>
      <c r="I1757" s="23">
        <v>711.05500000000006</v>
      </c>
      <c r="J1757" s="81">
        <f t="shared" si="220"/>
        <v>0.7110550000000001</v>
      </c>
      <c r="K1757" s="82">
        <v>1</v>
      </c>
      <c r="L1757" s="113" t="s">
        <v>843</v>
      </c>
      <c r="M1757" s="15">
        <v>45670</v>
      </c>
      <c r="N1757" s="83">
        <v>3</v>
      </c>
      <c r="O1757" s="15">
        <v>45673</v>
      </c>
      <c r="P1757" s="83">
        <f t="shared" si="221"/>
        <v>3</v>
      </c>
      <c r="Q1757" s="83">
        <v>2025</v>
      </c>
      <c r="R1757" s="39" t="str">
        <f t="shared" si="217"/>
        <v>Sim</v>
      </c>
      <c r="S1757" s="84">
        <f t="shared" si="218"/>
        <v>0.7110550000000001</v>
      </c>
      <c r="T1757" s="85">
        <f t="shared" si="219"/>
        <v>1</v>
      </c>
      <c r="U1757" s="86"/>
    </row>
    <row r="1758" spans="1:21" s="58" customFormat="1" ht="39.65" customHeight="1" thickBot="1" x14ac:dyDescent="0.4">
      <c r="A1758" s="125" t="s">
        <v>281</v>
      </c>
      <c r="B1758" s="126" t="s">
        <v>83</v>
      </c>
      <c r="C1758" s="127">
        <v>2029277341</v>
      </c>
      <c r="D1758" s="129" t="s">
        <v>399</v>
      </c>
      <c r="E1758" s="250" t="s">
        <v>400</v>
      </c>
      <c r="F1758" s="130" t="str">
        <f t="shared" si="216"/>
        <v>P54-PPGM-CAM-2029277341-SS-1358/2024</v>
      </c>
      <c r="G1758" s="217" t="s">
        <v>777</v>
      </c>
      <c r="H1758" s="218" t="s">
        <v>778</v>
      </c>
      <c r="I1758" s="193">
        <v>277.78300000000002</v>
      </c>
      <c r="J1758" s="134">
        <f t="shared" si="220"/>
        <v>0.277783</v>
      </c>
      <c r="K1758" s="220">
        <v>0</v>
      </c>
      <c r="L1758" s="135" t="s">
        <v>843</v>
      </c>
      <c r="M1758" s="186">
        <v>45671</v>
      </c>
      <c r="N1758" s="137">
        <v>3</v>
      </c>
      <c r="O1758" s="186">
        <v>45660</v>
      </c>
      <c r="P1758" s="139">
        <f t="shared" si="221"/>
        <v>1</v>
      </c>
      <c r="Q1758" s="139">
        <v>2025</v>
      </c>
      <c r="R1758" s="223" t="str">
        <f t="shared" si="217"/>
        <v>Sim</v>
      </c>
      <c r="S1758" s="141">
        <f t="shared" si="218"/>
        <v>0.277783</v>
      </c>
      <c r="T1758" s="142">
        <f t="shared" si="219"/>
        <v>0</v>
      </c>
      <c r="U1758" s="143"/>
    </row>
    <row r="1759" spans="1:21" s="58" customFormat="1" ht="39.65" customHeight="1" x14ac:dyDescent="0.35">
      <c r="A1759" s="59" t="s">
        <v>81</v>
      </c>
      <c r="B1759" s="60" t="s">
        <v>83</v>
      </c>
      <c r="C1759" s="61" t="s">
        <v>108</v>
      </c>
      <c r="D1759" s="62" t="s">
        <v>109</v>
      </c>
      <c r="E1759" s="208"/>
      <c r="F1759" s="196" t="str">
        <f t="shared" si="216"/>
        <v>P31-PPGM-CAM-CONJUNTO-SS-1497/2024</v>
      </c>
      <c r="G1759" s="197" t="s">
        <v>771</v>
      </c>
      <c r="H1759" s="198" t="s">
        <v>772</v>
      </c>
      <c r="I1759" s="67">
        <v>83</v>
      </c>
      <c r="J1759" s="199">
        <f t="shared" si="220"/>
        <v>8.3000000000000004E-2</v>
      </c>
      <c r="K1759" s="200">
        <v>1</v>
      </c>
      <c r="L1759" s="200" t="s">
        <v>844</v>
      </c>
      <c r="M1759" s="209">
        <v>45667</v>
      </c>
      <c r="N1759" s="73">
        <v>2</v>
      </c>
      <c r="O1759" s="251"/>
      <c r="P1759" s="73" t="str">
        <f t="shared" si="221"/>
        <v/>
      </c>
      <c r="Q1759" s="73">
        <v>2025</v>
      </c>
      <c r="R1759" s="202" t="str">
        <f t="shared" si="217"/>
        <v>Não</v>
      </c>
      <c r="S1759" s="203">
        <f t="shared" si="218"/>
        <v>0</v>
      </c>
      <c r="T1759" s="204">
        <f t="shared" si="219"/>
        <v>0</v>
      </c>
      <c r="U1759" s="205" t="s">
        <v>784</v>
      </c>
    </row>
    <row r="1760" spans="1:21" s="58" customFormat="1" ht="39.65" customHeight="1" x14ac:dyDescent="0.35">
      <c r="A1760" s="78" t="s">
        <v>81</v>
      </c>
      <c r="B1760" s="3" t="s">
        <v>83</v>
      </c>
      <c r="C1760" s="20">
        <v>2027809543</v>
      </c>
      <c r="D1760" s="21" t="s">
        <v>128</v>
      </c>
      <c r="E1760" s="22"/>
      <c r="F1760" s="2" t="str">
        <f t="shared" si="216"/>
        <v>P31-PPGM-CAM-2027809543-SS-1511/2024</v>
      </c>
      <c r="G1760" s="152" t="s">
        <v>771</v>
      </c>
      <c r="H1760" s="80" t="s">
        <v>772</v>
      </c>
      <c r="I1760" s="23">
        <v>85</v>
      </c>
      <c r="J1760" s="81">
        <f t="shared" si="220"/>
        <v>8.5000000000000006E-2</v>
      </c>
      <c r="K1760" s="82">
        <v>1</v>
      </c>
      <c r="L1760" s="82" t="s">
        <v>844</v>
      </c>
      <c r="M1760" s="14">
        <v>45667</v>
      </c>
      <c r="N1760" s="83">
        <v>2</v>
      </c>
      <c r="O1760" s="11">
        <v>45665</v>
      </c>
      <c r="P1760" s="83">
        <f t="shared" si="221"/>
        <v>2</v>
      </c>
      <c r="Q1760" s="83">
        <v>2025</v>
      </c>
      <c r="R1760" s="39" t="str">
        <f t="shared" si="217"/>
        <v>Sim</v>
      </c>
      <c r="S1760" s="84">
        <f t="shared" si="218"/>
        <v>8.5000000000000006E-2</v>
      </c>
      <c r="T1760" s="85">
        <f t="shared" si="219"/>
        <v>1</v>
      </c>
      <c r="U1760" s="86"/>
    </row>
    <row r="1761" spans="1:21" s="58" customFormat="1" ht="39.65" customHeight="1" x14ac:dyDescent="0.35">
      <c r="A1761" s="78" t="s">
        <v>81</v>
      </c>
      <c r="B1761" s="3" t="s">
        <v>83</v>
      </c>
      <c r="C1761" s="20">
        <v>2028910430</v>
      </c>
      <c r="D1761" s="22" t="s">
        <v>136</v>
      </c>
      <c r="E1761" s="22" t="s">
        <v>137</v>
      </c>
      <c r="F1761" s="2" t="str">
        <f t="shared" si="216"/>
        <v>P31-PPGM-CAM-2028910430-SS-1480/2024</v>
      </c>
      <c r="G1761" s="152" t="s">
        <v>771</v>
      </c>
      <c r="H1761" s="80" t="s">
        <v>772</v>
      </c>
      <c r="I1761" s="23">
        <v>150</v>
      </c>
      <c r="J1761" s="81">
        <f t="shared" si="220"/>
        <v>0.15</v>
      </c>
      <c r="K1761" s="82">
        <v>1</v>
      </c>
      <c r="L1761" s="82" t="s">
        <v>844</v>
      </c>
      <c r="M1761" s="14">
        <v>45667</v>
      </c>
      <c r="N1761" s="83">
        <v>2</v>
      </c>
      <c r="O1761" s="11">
        <v>45646</v>
      </c>
      <c r="P1761" s="83">
        <f t="shared" si="221"/>
        <v>51</v>
      </c>
      <c r="Q1761" s="83">
        <v>2025</v>
      </c>
      <c r="R1761" s="39" t="str">
        <f t="shared" si="217"/>
        <v>Sim</v>
      </c>
      <c r="S1761" s="84">
        <f t="shared" si="218"/>
        <v>0.15</v>
      </c>
      <c r="T1761" s="85">
        <f t="shared" si="219"/>
        <v>1</v>
      </c>
      <c r="U1761" s="86"/>
    </row>
    <row r="1762" spans="1:21" s="58" customFormat="1" ht="39.65" customHeight="1" x14ac:dyDescent="0.35">
      <c r="A1762" s="78" t="s">
        <v>81</v>
      </c>
      <c r="B1762" s="3" t="s">
        <v>83</v>
      </c>
      <c r="C1762" s="20">
        <v>2029084645</v>
      </c>
      <c r="D1762" s="21" t="s">
        <v>145</v>
      </c>
      <c r="E1762" s="22"/>
      <c r="F1762" s="2" t="str">
        <f t="shared" si="216"/>
        <v>P31-PPGM-CAM-2029084645-SS-1425/2024</v>
      </c>
      <c r="G1762" s="152" t="s">
        <v>771</v>
      </c>
      <c r="H1762" s="80" t="s">
        <v>772</v>
      </c>
      <c r="I1762" s="23">
        <v>52</v>
      </c>
      <c r="J1762" s="81">
        <f t="shared" si="220"/>
        <v>5.1999999999999998E-2</v>
      </c>
      <c r="K1762" s="82">
        <v>1</v>
      </c>
      <c r="L1762" s="82" t="s">
        <v>844</v>
      </c>
      <c r="M1762" s="14">
        <v>45667</v>
      </c>
      <c r="N1762" s="83">
        <v>2</v>
      </c>
      <c r="O1762" s="11"/>
      <c r="P1762" s="83" t="str">
        <f t="shared" si="221"/>
        <v/>
      </c>
      <c r="Q1762" s="83">
        <v>2025</v>
      </c>
      <c r="R1762" s="39" t="str">
        <f t="shared" si="217"/>
        <v>Não</v>
      </c>
      <c r="S1762" s="84">
        <f t="shared" si="218"/>
        <v>0</v>
      </c>
      <c r="T1762" s="85">
        <f t="shared" si="219"/>
        <v>0</v>
      </c>
      <c r="U1762" s="86" t="s">
        <v>784</v>
      </c>
    </row>
    <row r="1763" spans="1:21" s="58" customFormat="1" ht="39.65" customHeight="1" x14ac:dyDescent="0.35">
      <c r="A1763" s="78" t="s">
        <v>81</v>
      </c>
      <c r="B1763" s="3" t="s">
        <v>83</v>
      </c>
      <c r="C1763" s="20" t="s">
        <v>149</v>
      </c>
      <c r="D1763" s="21" t="s">
        <v>150</v>
      </c>
      <c r="E1763" s="22"/>
      <c r="F1763" s="2" t="str">
        <f t="shared" si="216"/>
        <v>P31-PPGM-CAM- CONJUNTO-SS-1482/2024</v>
      </c>
      <c r="G1763" s="152" t="s">
        <v>771</v>
      </c>
      <c r="H1763" s="80" t="s">
        <v>772</v>
      </c>
      <c r="I1763" s="23">
        <v>55</v>
      </c>
      <c r="J1763" s="81">
        <f t="shared" si="220"/>
        <v>5.5E-2</v>
      </c>
      <c r="K1763" s="82">
        <v>1</v>
      </c>
      <c r="L1763" s="82" t="s">
        <v>844</v>
      </c>
      <c r="M1763" s="14">
        <v>45667</v>
      </c>
      <c r="N1763" s="83">
        <v>2</v>
      </c>
      <c r="O1763" s="11"/>
      <c r="P1763" s="83" t="str">
        <f t="shared" si="221"/>
        <v/>
      </c>
      <c r="Q1763" s="83">
        <v>2025</v>
      </c>
      <c r="R1763" s="39" t="str">
        <f t="shared" si="217"/>
        <v>Não</v>
      </c>
      <c r="S1763" s="84">
        <f t="shared" si="218"/>
        <v>0</v>
      </c>
      <c r="T1763" s="85">
        <f t="shared" si="219"/>
        <v>0</v>
      </c>
      <c r="U1763" s="86" t="s">
        <v>784</v>
      </c>
    </row>
    <row r="1764" spans="1:21" s="58" customFormat="1" ht="39.65" customHeight="1" x14ac:dyDescent="0.35">
      <c r="A1764" s="78" t="s">
        <v>81</v>
      </c>
      <c r="B1764" s="3" t="s">
        <v>83</v>
      </c>
      <c r="C1764" s="20">
        <v>2027807948</v>
      </c>
      <c r="D1764" s="21" t="s">
        <v>157</v>
      </c>
      <c r="E1764" s="22"/>
      <c r="F1764" s="2" t="str">
        <f t="shared" si="216"/>
        <v>P31-PPGM-CAM-2027807948-SS-1571/2024</v>
      </c>
      <c r="G1764" s="152" t="s">
        <v>771</v>
      </c>
      <c r="H1764" s="80" t="s">
        <v>772</v>
      </c>
      <c r="I1764" s="23">
        <v>37</v>
      </c>
      <c r="J1764" s="81">
        <f t="shared" si="220"/>
        <v>3.6999999999999998E-2</v>
      </c>
      <c r="K1764" s="82">
        <v>1</v>
      </c>
      <c r="L1764" s="82" t="s">
        <v>844</v>
      </c>
      <c r="M1764" s="14">
        <v>45667</v>
      </c>
      <c r="N1764" s="83">
        <v>2</v>
      </c>
      <c r="O1764" s="11"/>
      <c r="P1764" s="83" t="str">
        <f t="shared" si="221"/>
        <v/>
      </c>
      <c r="Q1764" s="83">
        <v>2025</v>
      </c>
      <c r="R1764" s="39" t="str">
        <f t="shared" si="217"/>
        <v>Não</v>
      </c>
      <c r="S1764" s="84">
        <f t="shared" si="218"/>
        <v>0</v>
      </c>
      <c r="T1764" s="85">
        <f t="shared" si="219"/>
        <v>0</v>
      </c>
      <c r="U1764" s="86" t="s">
        <v>784</v>
      </c>
    </row>
    <row r="1765" spans="1:21" s="58" customFormat="1" ht="39.65" customHeight="1" x14ac:dyDescent="0.35">
      <c r="A1765" s="78" t="s">
        <v>81</v>
      </c>
      <c r="B1765" s="3" t="s">
        <v>83</v>
      </c>
      <c r="C1765" s="20">
        <v>2028911331</v>
      </c>
      <c r="D1765" s="21" t="s">
        <v>180</v>
      </c>
      <c r="E1765" s="22"/>
      <c r="F1765" s="2" t="str">
        <f t="shared" si="216"/>
        <v>P31-PPGM-CAM-2028911331-SS-1578/2024</v>
      </c>
      <c r="G1765" s="152" t="s">
        <v>771</v>
      </c>
      <c r="H1765" s="80" t="s">
        <v>772</v>
      </c>
      <c r="I1765" s="23">
        <v>25</v>
      </c>
      <c r="J1765" s="81">
        <f t="shared" si="220"/>
        <v>2.5000000000000001E-2</v>
      </c>
      <c r="K1765" s="82">
        <v>1</v>
      </c>
      <c r="L1765" s="82" t="s">
        <v>844</v>
      </c>
      <c r="M1765" s="14">
        <v>45667</v>
      </c>
      <c r="N1765" s="83">
        <v>2</v>
      </c>
      <c r="O1765" s="11"/>
      <c r="P1765" s="83" t="str">
        <f t="shared" si="221"/>
        <v/>
      </c>
      <c r="Q1765" s="83">
        <v>2025</v>
      </c>
      <c r="R1765" s="39" t="str">
        <f t="shared" si="217"/>
        <v>Não</v>
      </c>
      <c r="S1765" s="84">
        <f t="shared" si="218"/>
        <v>0</v>
      </c>
      <c r="T1765" s="85">
        <f t="shared" si="219"/>
        <v>0</v>
      </c>
      <c r="U1765" s="86" t="s">
        <v>784</v>
      </c>
    </row>
    <row r="1766" spans="1:21" s="58" customFormat="1" ht="39.65" customHeight="1" x14ac:dyDescent="0.35">
      <c r="A1766" s="78" t="s">
        <v>81</v>
      </c>
      <c r="B1766" s="3" t="s">
        <v>83</v>
      </c>
      <c r="C1766" s="20">
        <v>2028941219</v>
      </c>
      <c r="D1766" s="21" t="s">
        <v>187</v>
      </c>
      <c r="E1766" s="22"/>
      <c r="F1766" s="2" t="str">
        <f t="shared" si="216"/>
        <v>P31-PPGM-CAM-2028941219-SS-1579/2024</v>
      </c>
      <c r="G1766" s="152" t="s">
        <v>771</v>
      </c>
      <c r="H1766" s="80" t="s">
        <v>772</v>
      </c>
      <c r="I1766" s="23">
        <v>25</v>
      </c>
      <c r="J1766" s="81">
        <f t="shared" si="220"/>
        <v>2.5000000000000001E-2</v>
      </c>
      <c r="K1766" s="82">
        <v>1</v>
      </c>
      <c r="L1766" s="82" t="s">
        <v>844</v>
      </c>
      <c r="M1766" s="14">
        <v>45667</v>
      </c>
      <c r="N1766" s="83">
        <v>2</v>
      </c>
      <c r="O1766" s="11"/>
      <c r="P1766" s="83" t="str">
        <f t="shared" si="221"/>
        <v/>
      </c>
      <c r="Q1766" s="83">
        <v>2025</v>
      </c>
      <c r="R1766" s="39" t="str">
        <f t="shared" si="217"/>
        <v>Não</v>
      </c>
      <c r="S1766" s="84">
        <f t="shared" si="218"/>
        <v>0</v>
      </c>
      <c r="T1766" s="85">
        <f t="shared" si="219"/>
        <v>0</v>
      </c>
      <c r="U1766" s="86" t="s">
        <v>784</v>
      </c>
    </row>
    <row r="1767" spans="1:21" s="58" customFormat="1" ht="39.65" customHeight="1" x14ac:dyDescent="0.35">
      <c r="A1767" s="78" t="s">
        <v>81</v>
      </c>
      <c r="B1767" s="3" t="s">
        <v>83</v>
      </c>
      <c r="C1767" s="20">
        <v>2029355174</v>
      </c>
      <c r="D1767" s="21" t="s">
        <v>194</v>
      </c>
      <c r="E1767" s="22"/>
      <c r="F1767" s="2" t="str">
        <f t="shared" si="216"/>
        <v>P31-PPGM-CAM-2029355174-SS-1583/2024</v>
      </c>
      <c r="G1767" s="152" t="s">
        <v>771</v>
      </c>
      <c r="H1767" s="80" t="s">
        <v>772</v>
      </c>
      <c r="I1767" s="23">
        <v>100</v>
      </c>
      <c r="J1767" s="81">
        <f t="shared" si="220"/>
        <v>0.1</v>
      </c>
      <c r="K1767" s="82">
        <v>1</v>
      </c>
      <c r="L1767" s="82" t="s">
        <v>844</v>
      </c>
      <c r="M1767" s="14">
        <v>45667</v>
      </c>
      <c r="N1767" s="83">
        <v>2</v>
      </c>
      <c r="O1767" s="11"/>
      <c r="P1767" s="83" t="str">
        <f t="shared" si="221"/>
        <v/>
      </c>
      <c r="Q1767" s="83">
        <v>2025</v>
      </c>
      <c r="R1767" s="39" t="str">
        <f t="shared" si="217"/>
        <v>Não</v>
      </c>
      <c r="S1767" s="84">
        <f t="shared" si="218"/>
        <v>0</v>
      </c>
      <c r="T1767" s="85">
        <f t="shared" si="219"/>
        <v>0</v>
      </c>
      <c r="U1767" s="86" t="s">
        <v>784</v>
      </c>
    </row>
    <row r="1768" spans="1:21" s="58" customFormat="1" ht="39.65" customHeight="1" x14ac:dyDescent="0.35">
      <c r="A1768" s="78" t="s">
        <v>81</v>
      </c>
      <c r="B1768" s="3" t="s">
        <v>83</v>
      </c>
      <c r="C1768" s="20">
        <v>2028941216</v>
      </c>
      <c r="D1768" s="21" t="s">
        <v>199</v>
      </c>
      <c r="E1768" s="22"/>
      <c r="F1768" s="2" t="str">
        <f t="shared" ref="F1768:F1797" si="222">CONCATENATE(A1768,"-",B1768,"-",C1768,"-",D1768)</f>
        <v>P31-PPGM-CAM-2028941216-SS-1582/2024</v>
      </c>
      <c r="G1768" s="152" t="s">
        <v>771</v>
      </c>
      <c r="H1768" s="80" t="s">
        <v>772</v>
      </c>
      <c r="I1768" s="23">
        <v>117</v>
      </c>
      <c r="J1768" s="81">
        <f t="shared" si="220"/>
        <v>0.11700000000000001</v>
      </c>
      <c r="K1768" s="82">
        <v>1</v>
      </c>
      <c r="L1768" s="82" t="s">
        <v>844</v>
      </c>
      <c r="M1768" s="14">
        <v>45667</v>
      </c>
      <c r="N1768" s="83">
        <v>2</v>
      </c>
      <c r="O1768" s="11"/>
      <c r="P1768" s="83" t="str">
        <f t="shared" si="221"/>
        <v/>
      </c>
      <c r="Q1768" s="83">
        <v>2025</v>
      </c>
      <c r="R1768" s="39" t="str">
        <f t="shared" si="217"/>
        <v>Não</v>
      </c>
      <c r="S1768" s="84">
        <f t="shared" si="218"/>
        <v>0</v>
      </c>
      <c r="T1768" s="85">
        <f t="shared" si="219"/>
        <v>0</v>
      </c>
      <c r="U1768" s="86" t="s">
        <v>784</v>
      </c>
    </row>
    <row r="1769" spans="1:21" s="58" customFormat="1" ht="39.65" customHeight="1" x14ac:dyDescent="0.35">
      <c r="A1769" s="78" t="s">
        <v>81</v>
      </c>
      <c r="B1769" s="3" t="s">
        <v>83</v>
      </c>
      <c r="C1769" s="20">
        <v>2029317515</v>
      </c>
      <c r="D1769" s="21" t="s">
        <v>263</v>
      </c>
      <c r="E1769" s="22"/>
      <c r="F1769" s="2" t="str">
        <f t="shared" si="222"/>
        <v>P31-PPGM-CAM-2029317515-SS-1387/2024</v>
      </c>
      <c r="G1769" s="152" t="s">
        <v>771</v>
      </c>
      <c r="H1769" s="80" t="s">
        <v>772</v>
      </c>
      <c r="I1769" s="23">
        <v>2260.19</v>
      </c>
      <c r="J1769" s="81">
        <f t="shared" si="220"/>
        <v>2.2601900000000001</v>
      </c>
      <c r="K1769" s="82">
        <v>1</v>
      </c>
      <c r="L1769" s="82" t="s">
        <v>844</v>
      </c>
      <c r="M1769" s="14">
        <v>45667</v>
      </c>
      <c r="N1769" s="83">
        <v>2</v>
      </c>
      <c r="O1769" s="11"/>
      <c r="P1769" s="83" t="str">
        <f t="shared" si="221"/>
        <v/>
      </c>
      <c r="Q1769" s="83">
        <v>2025</v>
      </c>
      <c r="R1769" s="39" t="str">
        <f t="shared" si="217"/>
        <v>Não</v>
      </c>
      <c r="S1769" s="84">
        <f t="shared" si="218"/>
        <v>0</v>
      </c>
      <c r="T1769" s="85">
        <f t="shared" si="219"/>
        <v>0</v>
      </c>
      <c r="U1769" s="86" t="s">
        <v>784</v>
      </c>
    </row>
    <row r="1770" spans="1:21" s="58" customFormat="1" ht="39.65" customHeight="1" x14ac:dyDescent="0.35">
      <c r="A1770" s="78" t="s">
        <v>81</v>
      </c>
      <c r="B1770" s="3" t="s">
        <v>83</v>
      </c>
      <c r="C1770" s="20">
        <v>2028910430</v>
      </c>
      <c r="D1770" s="22" t="s">
        <v>136</v>
      </c>
      <c r="E1770" s="22" t="s">
        <v>137</v>
      </c>
      <c r="F1770" s="2" t="str">
        <f t="shared" si="222"/>
        <v>P31-PPGM-CAM-2028910430-SS-1480/2024</v>
      </c>
      <c r="G1770" s="213" t="s">
        <v>774</v>
      </c>
      <c r="H1770" s="111" t="s">
        <v>775</v>
      </c>
      <c r="I1770" s="23">
        <v>150</v>
      </c>
      <c r="J1770" s="112">
        <f t="shared" si="220"/>
        <v>0.15</v>
      </c>
      <c r="K1770" s="113">
        <v>1</v>
      </c>
      <c r="L1770" s="82" t="s">
        <v>844</v>
      </c>
      <c r="M1770" s="15">
        <v>45665</v>
      </c>
      <c r="N1770" s="114">
        <v>2</v>
      </c>
      <c r="O1770" s="252">
        <v>45670</v>
      </c>
      <c r="P1770" s="83">
        <f t="shared" si="221"/>
        <v>3</v>
      </c>
      <c r="Q1770" s="114">
        <v>2025</v>
      </c>
      <c r="R1770" s="39" t="str">
        <f t="shared" si="217"/>
        <v>Sim</v>
      </c>
      <c r="S1770" s="116">
        <f t="shared" si="218"/>
        <v>0.15</v>
      </c>
      <c r="T1770" s="117">
        <f t="shared" si="219"/>
        <v>1</v>
      </c>
      <c r="U1770" s="118"/>
    </row>
    <row r="1771" spans="1:21" s="58" customFormat="1" ht="39.65" customHeight="1" x14ac:dyDescent="0.35">
      <c r="A1771" s="78" t="s">
        <v>281</v>
      </c>
      <c r="B1771" s="3" t="s">
        <v>83</v>
      </c>
      <c r="C1771" s="20">
        <v>2029269547</v>
      </c>
      <c r="D1771" s="21" t="s">
        <v>407</v>
      </c>
      <c r="E1771" s="43"/>
      <c r="F1771" s="2" t="str">
        <f t="shared" si="222"/>
        <v>P54-PPGM-CAM-2029269547-SS-1359/2024</v>
      </c>
      <c r="G1771" s="213" t="s">
        <v>774</v>
      </c>
      <c r="H1771" s="111" t="s">
        <v>775</v>
      </c>
      <c r="I1771" s="23">
        <v>548.66800000000001</v>
      </c>
      <c r="J1771" s="112">
        <f t="shared" si="220"/>
        <v>0.54866800000000004</v>
      </c>
      <c r="K1771" s="113">
        <v>1</v>
      </c>
      <c r="L1771" s="82" t="s">
        <v>844</v>
      </c>
      <c r="M1771" s="15">
        <v>45669</v>
      </c>
      <c r="N1771" s="114">
        <v>2</v>
      </c>
      <c r="O1771" s="252"/>
      <c r="P1771" s="83" t="str">
        <f t="shared" si="221"/>
        <v/>
      </c>
      <c r="Q1771" s="114">
        <v>2025</v>
      </c>
      <c r="R1771" s="39" t="str">
        <f t="shared" si="217"/>
        <v>Não</v>
      </c>
      <c r="S1771" s="116">
        <f t="shared" si="218"/>
        <v>0</v>
      </c>
      <c r="T1771" s="117">
        <f t="shared" si="219"/>
        <v>0</v>
      </c>
      <c r="U1771" s="118" t="s">
        <v>784</v>
      </c>
    </row>
    <row r="1772" spans="1:21" s="58" customFormat="1" ht="39.65" customHeight="1" x14ac:dyDescent="0.35">
      <c r="A1772" s="78" t="s">
        <v>281</v>
      </c>
      <c r="B1772" s="3" t="s">
        <v>83</v>
      </c>
      <c r="C1772" s="20">
        <v>2029277500</v>
      </c>
      <c r="D1772" s="21" t="s">
        <v>430</v>
      </c>
      <c r="E1772" s="43"/>
      <c r="F1772" s="2" t="str">
        <f t="shared" si="222"/>
        <v>P54-PPGM-CAM-2029277500-SS-1360/2024</v>
      </c>
      <c r="G1772" s="213" t="s">
        <v>774</v>
      </c>
      <c r="H1772" s="111" t="s">
        <v>775</v>
      </c>
      <c r="I1772" s="23">
        <v>235.83679999999998</v>
      </c>
      <c r="J1772" s="112">
        <f t="shared" si="220"/>
        <v>0.23583679999999999</v>
      </c>
      <c r="K1772" s="113">
        <v>1</v>
      </c>
      <c r="L1772" s="82" t="s">
        <v>844</v>
      </c>
      <c r="M1772" s="15">
        <v>45669</v>
      </c>
      <c r="N1772" s="114">
        <v>2</v>
      </c>
      <c r="O1772" s="252"/>
      <c r="P1772" s="83" t="str">
        <f t="shared" si="221"/>
        <v/>
      </c>
      <c r="Q1772" s="114">
        <v>2025</v>
      </c>
      <c r="R1772" s="39" t="str">
        <f t="shared" si="217"/>
        <v>Não</v>
      </c>
      <c r="S1772" s="116">
        <f t="shared" si="218"/>
        <v>0</v>
      </c>
      <c r="T1772" s="117">
        <f t="shared" si="219"/>
        <v>0</v>
      </c>
      <c r="U1772" s="118" t="s">
        <v>784</v>
      </c>
    </row>
    <row r="1773" spans="1:21" s="58" customFormat="1" ht="39.65" customHeight="1" thickBot="1" x14ac:dyDescent="0.4">
      <c r="A1773" s="125"/>
      <c r="B1773" s="126"/>
      <c r="C1773" s="182"/>
      <c r="D1773" s="256"/>
      <c r="E1773" s="192"/>
      <c r="F1773" s="130" t="str">
        <f t="shared" si="222"/>
        <v>---</v>
      </c>
      <c r="G1773" s="217" t="s">
        <v>777</v>
      </c>
      <c r="H1773" s="218" t="s">
        <v>778</v>
      </c>
      <c r="I1773" s="254">
        <v>0</v>
      </c>
      <c r="J1773" s="134">
        <f t="shared" si="220"/>
        <v>0</v>
      </c>
      <c r="K1773" s="220">
        <v>0</v>
      </c>
      <c r="L1773" s="220" t="s">
        <v>844</v>
      </c>
      <c r="M1773" s="186"/>
      <c r="N1773" s="137">
        <v>2</v>
      </c>
      <c r="O1773" s="255"/>
      <c r="P1773" s="139" t="str">
        <f t="shared" si="221"/>
        <v/>
      </c>
      <c r="Q1773" s="139">
        <v>2025</v>
      </c>
      <c r="R1773" s="223" t="str">
        <f t="shared" si="217"/>
        <v>Não</v>
      </c>
      <c r="S1773" s="141">
        <f t="shared" si="218"/>
        <v>0</v>
      </c>
      <c r="T1773" s="142">
        <f t="shared" si="219"/>
        <v>0</v>
      </c>
      <c r="U1773" s="143"/>
    </row>
    <row r="1774" spans="1:21" s="58" customFormat="1" ht="39.65" customHeight="1" x14ac:dyDescent="0.35">
      <c r="A1774" s="59"/>
      <c r="B1774" s="60"/>
      <c r="C1774" s="61"/>
      <c r="D1774" s="257"/>
      <c r="E1774" s="208"/>
      <c r="F1774" s="196" t="str">
        <f t="shared" si="222"/>
        <v>---</v>
      </c>
      <c r="G1774" s="197" t="s">
        <v>771</v>
      </c>
      <c r="H1774" s="198" t="s">
        <v>772</v>
      </c>
      <c r="I1774" s="258">
        <v>0</v>
      </c>
      <c r="J1774" s="199">
        <f t="shared" si="220"/>
        <v>0</v>
      </c>
      <c r="K1774" s="200">
        <v>0</v>
      </c>
      <c r="L1774" s="200" t="s">
        <v>845</v>
      </c>
      <c r="M1774" s="259"/>
      <c r="N1774" s="73">
        <v>1</v>
      </c>
      <c r="O1774" s="251"/>
      <c r="P1774" s="73" t="str">
        <f t="shared" si="221"/>
        <v/>
      </c>
      <c r="Q1774" s="73">
        <v>2025</v>
      </c>
      <c r="R1774" s="202" t="str">
        <f t="shared" si="217"/>
        <v>Não</v>
      </c>
      <c r="S1774" s="203">
        <f t="shared" si="218"/>
        <v>0</v>
      </c>
      <c r="T1774" s="204">
        <f t="shared" si="219"/>
        <v>0</v>
      </c>
      <c r="U1774" s="205"/>
    </row>
    <row r="1775" spans="1:21" s="58" customFormat="1" ht="39.65" customHeight="1" x14ac:dyDescent="0.35">
      <c r="A1775" s="78" t="s">
        <v>281</v>
      </c>
      <c r="B1775" s="3" t="s">
        <v>83</v>
      </c>
      <c r="C1775" s="20">
        <v>2029277490</v>
      </c>
      <c r="D1775" s="22" t="s">
        <v>382</v>
      </c>
      <c r="E1775" s="43" t="s">
        <v>383</v>
      </c>
      <c r="F1775" s="2" t="str">
        <f t="shared" si="222"/>
        <v>P54-PPGM-CAM-2029277490-SS-1381/2024</v>
      </c>
      <c r="G1775" s="213" t="s">
        <v>774</v>
      </c>
      <c r="H1775" s="111" t="s">
        <v>775</v>
      </c>
      <c r="I1775" s="260">
        <v>711.05500000000006</v>
      </c>
      <c r="J1775" s="112">
        <f t="shared" si="220"/>
        <v>0.7110550000000001</v>
      </c>
      <c r="K1775" s="113">
        <v>1</v>
      </c>
      <c r="L1775" s="113" t="s">
        <v>845</v>
      </c>
      <c r="M1775" s="15">
        <v>45660</v>
      </c>
      <c r="N1775" s="114">
        <v>1</v>
      </c>
      <c r="O1775" s="252"/>
      <c r="P1775" s="83" t="str">
        <f t="shared" si="221"/>
        <v/>
      </c>
      <c r="Q1775" s="114">
        <v>2025</v>
      </c>
      <c r="R1775" s="39" t="str">
        <f t="shared" si="217"/>
        <v>Não</v>
      </c>
      <c r="S1775" s="116">
        <f t="shared" si="218"/>
        <v>0</v>
      </c>
      <c r="T1775" s="117">
        <f t="shared" si="219"/>
        <v>0</v>
      </c>
      <c r="U1775" s="118"/>
    </row>
    <row r="1776" spans="1:21" s="58" customFormat="1" ht="39.65" customHeight="1" thickBot="1" x14ac:dyDescent="0.4">
      <c r="A1776" s="125"/>
      <c r="B1776" s="126"/>
      <c r="C1776" s="182"/>
      <c r="D1776" s="256"/>
      <c r="E1776" s="192"/>
      <c r="F1776" s="130" t="str">
        <f t="shared" si="222"/>
        <v>---</v>
      </c>
      <c r="G1776" s="217" t="s">
        <v>777</v>
      </c>
      <c r="H1776" s="218" t="s">
        <v>778</v>
      </c>
      <c r="I1776" s="254">
        <v>0</v>
      </c>
      <c r="J1776" s="134">
        <f t="shared" si="220"/>
        <v>0</v>
      </c>
      <c r="K1776" s="220">
        <v>0</v>
      </c>
      <c r="L1776" s="135" t="s">
        <v>845</v>
      </c>
      <c r="M1776" s="186"/>
      <c r="N1776" s="137">
        <v>1</v>
      </c>
      <c r="O1776" s="255"/>
      <c r="P1776" s="139" t="str">
        <f t="shared" si="221"/>
        <v/>
      </c>
      <c r="Q1776" s="139">
        <v>2025</v>
      </c>
      <c r="R1776" s="223" t="str">
        <f t="shared" si="217"/>
        <v>Não</v>
      </c>
      <c r="S1776" s="141">
        <f t="shared" si="218"/>
        <v>0</v>
      </c>
      <c r="T1776" s="142">
        <f t="shared" si="219"/>
        <v>0</v>
      </c>
      <c r="U1776" s="143"/>
    </row>
    <row r="1777" spans="1:21" s="58" customFormat="1" ht="39.65" customHeight="1" x14ac:dyDescent="0.35">
      <c r="A1777" s="3" t="s">
        <v>534</v>
      </c>
      <c r="B1777" s="3" t="s">
        <v>83</v>
      </c>
      <c r="C1777" s="20" t="s">
        <v>542</v>
      </c>
      <c r="D1777" s="261" t="s">
        <v>543</v>
      </c>
      <c r="E1777" s="22"/>
      <c r="F1777" s="109" t="str">
        <f t="shared" si="222"/>
        <v>PRA1-PPGM-CAM-2026292899-SS-1517/2024</v>
      </c>
      <c r="G1777" s="188" t="s">
        <v>771</v>
      </c>
      <c r="H1777" s="111" t="s">
        <v>772</v>
      </c>
      <c r="I1777" s="260">
        <v>0</v>
      </c>
      <c r="J1777" s="112">
        <f t="shared" si="220"/>
        <v>0</v>
      </c>
      <c r="K1777" s="113">
        <v>0</v>
      </c>
      <c r="L1777" s="113" t="s">
        <v>846</v>
      </c>
      <c r="M1777" s="262">
        <v>45666</v>
      </c>
      <c r="N1777" s="114">
        <v>2</v>
      </c>
      <c r="O1777" s="252"/>
      <c r="P1777" s="114" t="str">
        <f t="shared" si="221"/>
        <v/>
      </c>
      <c r="Q1777" s="114">
        <v>2024</v>
      </c>
      <c r="R1777" s="115" t="str">
        <f t="shared" si="217"/>
        <v>Não</v>
      </c>
      <c r="S1777" s="116">
        <f t="shared" si="218"/>
        <v>0</v>
      </c>
      <c r="T1777" s="117">
        <f t="shared" si="219"/>
        <v>0</v>
      </c>
      <c r="U1777" s="118" t="s">
        <v>359</v>
      </c>
    </row>
    <row r="1778" spans="1:21" s="58" customFormat="1" ht="39.65" customHeight="1" x14ac:dyDescent="0.35">
      <c r="A1778" s="3"/>
      <c r="B1778" s="3"/>
      <c r="C1778" s="20"/>
      <c r="D1778" s="21"/>
      <c r="E1778" s="122"/>
      <c r="F1778" s="2" t="str">
        <f t="shared" si="222"/>
        <v>---</v>
      </c>
      <c r="G1778" s="213" t="s">
        <v>774</v>
      </c>
      <c r="H1778" s="111" t="s">
        <v>775</v>
      </c>
      <c r="I1778" s="260">
        <v>0</v>
      </c>
      <c r="J1778" s="112">
        <f t="shared" si="220"/>
        <v>0</v>
      </c>
      <c r="K1778" s="113">
        <v>0</v>
      </c>
      <c r="L1778" s="113" t="s">
        <v>846</v>
      </c>
      <c r="M1778" s="15"/>
      <c r="N1778" s="114">
        <v>52</v>
      </c>
      <c r="O1778" s="252"/>
      <c r="P1778" s="83" t="str">
        <f t="shared" si="221"/>
        <v/>
      </c>
      <c r="Q1778" s="114">
        <v>2024</v>
      </c>
      <c r="R1778" s="39" t="str">
        <f t="shared" si="217"/>
        <v>Não</v>
      </c>
      <c r="S1778" s="116">
        <f t="shared" si="218"/>
        <v>0</v>
      </c>
      <c r="T1778" s="117">
        <f t="shared" si="219"/>
        <v>0</v>
      </c>
      <c r="U1778" s="118"/>
    </row>
    <row r="1779" spans="1:21" s="58" customFormat="1" ht="39.65" customHeight="1" thickBot="1" x14ac:dyDescent="0.4">
      <c r="A1779" s="125" t="s">
        <v>534</v>
      </c>
      <c r="B1779" s="126" t="s">
        <v>83</v>
      </c>
      <c r="C1779" s="182" t="s">
        <v>550</v>
      </c>
      <c r="D1779" s="256" t="s">
        <v>551</v>
      </c>
      <c r="E1779" s="192" t="s">
        <v>552</v>
      </c>
      <c r="F1779" s="130" t="str">
        <f t="shared" si="222"/>
        <v>PRA1-PPGM-CAM-2028122940-SS-1569/2024</v>
      </c>
      <c r="G1779" s="217" t="s">
        <v>777</v>
      </c>
      <c r="H1779" s="218" t="s">
        <v>778</v>
      </c>
      <c r="I1779" s="254">
        <v>5254.29</v>
      </c>
      <c r="J1779" s="134">
        <f t="shared" si="220"/>
        <v>5.2542900000000001</v>
      </c>
      <c r="K1779" s="220">
        <v>1</v>
      </c>
      <c r="L1779" s="135" t="s">
        <v>846</v>
      </c>
      <c r="M1779" s="186">
        <v>45649</v>
      </c>
      <c r="N1779" s="137">
        <f>IF(M1779="","",WEEKNUM(M1779,21))</f>
        <v>52</v>
      </c>
      <c r="O1779" s="255">
        <v>45646</v>
      </c>
      <c r="P1779" s="139">
        <f t="shared" si="221"/>
        <v>51</v>
      </c>
      <c r="Q1779" s="139">
        <v>2024</v>
      </c>
      <c r="R1779" s="223" t="str">
        <f t="shared" si="217"/>
        <v>Sim</v>
      </c>
      <c r="S1779" s="141">
        <f t="shared" si="218"/>
        <v>5.2542900000000001</v>
      </c>
      <c r="T1779" s="142">
        <f t="shared" si="219"/>
        <v>1</v>
      </c>
      <c r="U1779" s="143"/>
    </row>
    <row r="1780" spans="1:21" s="58" customFormat="1" ht="39.65" customHeight="1" x14ac:dyDescent="0.35">
      <c r="A1780" s="21"/>
      <c r="B1780" s="21"/>
      <c r="C1780" s="21"/>
      <c r="D1780" s="21"/>
      <c r="E1780" s="21"/>
      <c r="F1780" s="109" t="str">
        <f t="shared" si="222"/>
        <v>---</v>
      </c>
      <c r="G1780" s="188" t="s">
        <v>771</v>
      </c>
      <c r="H1780" s="111" t="s">
        <v>772</v>
      </c>
      <c r="I1780" s="260">
        <v>0</v>
      </c>
      <c r="J1780" s="112">
        <f t="shared" si="220"/>
        <v>0</v>
      </c>
      <c r="K1780" s="113">
        <v>0</v>
      </c>
      <c r="L1780" s="113" t="s">
        <v>847</v>
      </c>
      <c r="M1780" s="249"/>
      <c r="N1780" s="114">
        <v>51</v>
      </c>
      <c r="O1780" s="252"/>
      <c r="P1780" s="114" t="str">
        <f t="shared" si="221"/>
        <v/>
      </c>
      <c r="Q1780" s="114">
        <v>2024</v>
      </c>
      <c r="R1780" s="115" t="str">
        <f t="shared" si="217"/>
        <v>Não</v>
      </c>
      <c r="S1780" s="116">
        <f t="shared" si="218"/>
        <v>0</v>
      </c>
      <c r="T1780" s="117">
        <f t="shared" si="219"/>
        <v>0</v>
      </c>
      <c r="U1780" s="118"/>
    </row>
    <row r="1781" spans="1:21" s="58" customFormat="1" ht="39.65" customHeight="1" x14ac:dyDescent="0.35">
      <c r="A1781" s="3" t="s">
        <v>281</v>
      </c>
      <c r="B1781" s="3" t="s">
        <v>83</v>
      </c>
      <c r="C1781" s="20">
        <v>2029277341</v>
      </c>
      <c r="D1781" s="21" t="s">
        <v>399</v>
      </c>
      <c r="E1781" s="122" t="s">
        <v>400</v>
      </c>
      <c r="F1781" s="2" t="str">
        <f t="shared" si="222"/>
        <v>P54-PPGM-CAM-2029277341-SS-1358/2024</v>
      </c>
      <c r="G1781" s="213" t="s">
        <v>774</v>
      </c>
      <c r="H1781" s="111" t="s">
        <v>775</v>
      </c>
      <c r="I1781" s="260">
        <v>277.78300000000002</v>
      </c>
      <c r="J1781" s="112">
        <f t="shared" si="220"/>
        <v>0.277783</v>
      </c>
      <c r="K1781" s="113">
        <v>1</v>
      </c>
      <c r="L1781" s="113" t="s">
        <v>847</v>
      </c>
      <c r="M1781" s="15">
        <v>45647</v>
      </c>
      <c r="N1781" s="114">
        <f>IF(M1781="","",WEEKNUM(M1781,21))</f>
        <v>51</v>
      </c>
      <c r="O1781" s="252">
        <v>45646</v>
      </c>
      <c r="P1781" s="83">
        <f t="shared" si="221"/>
        <v>51</v>
      </c>
      <c r="Q1781" s="114">
        <v>2024</v>
      </c>
      <c r="R1781" s="39" t="str">
        <f t="shared" si="217"/>
        <v>Sim</v>
      </c>
      <c r="S1781" s="116">
        <f t="shared" si="218"/>
        <v>0.277783</v>
      </c>
      <c r="T1781" s="117">
        <f t="shared" si="219"/>
        <v>1</v>
      </c>
      <c r="U1781" s="118"/>
    </row>
    <row r="1782" spans="1:21" s="58" customFormat="1" ht="39.65" customHeight="1" thickBot="1" x14ac:dyDescent="0.4">
      <c r="A1782" s="125"/>
      <c r="B1782" s="126"/>
      <c r="C1782" s="182"/>
      <c r="D1782" s="256"/>
      <c r="E1782" s="192"/>
      <c r="F1782" s="130" t="str">
        <f t="shared" si="222"/>
        <v>---</v>
      </c>
      <c r="G1782" s="217" t="s">
        <v>777</v>
      </c>
      <c r="H1782" s="218" t="s">
        <v>778</v>
      </c>
      <c r="I1782" s="254">
        <v>0</v>
      </c>
      <c r="J1782" s="134">
        <f t="shared" si="220"/>
        <v>0</v>
      </c>
      <c r="K1782" s="220">
        <v>0</v>
      </c>
      <c r="L1782" s="135" t="s">
        <v>847</v>
      </c>
      <c r="M1782" s="186"/>
      <c r="N1782" s="137">
        <v>51</v>
      </c>
      <c r="O1782" s="255"/>
      <c r="P1782" s="139" t="str">
        <f t="shared" si="221"/>
        <v/>
      </c>
      <c r="Q1782" s="139">
        <v>2024</v>
      </c>
      <c r="R1782" s="223" t="str">
        <f t="shared" si="217"/>
        <v>Não</v>
      </c>
      <c r="S1782" s="141">
        <f t="shared" si="218"/>
        <v>0</v>
      </c>
      <c r="T1782" s="142">
        <f t="shared" si="219"/>
        <v>0</v>
      </c>
      <c r="U1782" s="143"/>
    </row>
    <row r="1783" spans="1:21" s="58" customFormat="1" ht="39.65" customHeight="1" x14ac:dyDescent="0.35">
      <c r="A1783" s="59" t="s">
        <v>281</v>
      </c>
      <c r="B1783" s="60" t="s">
        <v>83</v>
      </c>
      <c r="C1783" s="61">
        <v>2029277490</v>
      </c>
      <c r="D1783" s="263" t="s">
        <v>382</v>
      </c>
      <c r="E1783" s="62"/>
      <c r="F1783" s="196" t="str">
        <f t="shared" si="222"/>
        <v>P54-PPGM-CAM-2029277490-SS-1381/2024</v>
      </c>
      <c r="G1783" s="197" t="s">
        <v>771</v>
      </c>
      <c r="H1783" s="198" t="s">
        <v>772</v>
      </c>
      <c r="I1783" s="258">
        <v>711.05500000000006</v>
      </c>
      <c r="J1783" s="199">
        <f t="shared" si="220"/>
        <v>0.7110550000000001</v>
      </c>
      <c r="K1783" s="200">
        <v>1</v>
      </c>
      <c r="L1783" s="200" t="s">
        <v>848</v>
      </c>
      <c r="M1783" s="259">
        <v>45636</v>
      </c>
      <c r="N1783" s="73">
        <f t="shared" ref="N1783:N1796" si="223">IF(M1783="","",WEEKNUM(M1783,21))</f>
        <v>50</v>
      </c>
      <c r="O1783" s="251">
        <v>45638</v>
      </c>
      <c r="P1783" s="73">
        <f t="shared" si="221"/>
        <v>50</v>
      </c>
      <c r="Q1783" s="73">
        <v>2024</v>
      </c>
      <c r="R1783" s="202" t="str">
        <f t="shared" si="217"/>
        <v>Sim</v>
      </c>
      <c r="S1783" s="203">
        <f t="shared" si="218"/>
        <v>0.7110550000000001</v>
      </c>
      <c r="T1783" s="204">
        <f t="shared" si="219"/>
        <v>1</v>
      </c>
      <c r="U1783" s="205"/>
    </row>
    <row r="1784" spans="1:21" s="58" customFormat="1" ht="39.65" customHeight="1" x14ac:dyDescent="0.35">
      <c r="A1784" s="78" t="s">
        <v>281</v>
      </c>
      <c r="B1784" s="3" t="s">
        <v>83</v>
      </c>
      <c r="C1784" s="20">
        <v>2029277493</v>
      </c>
      <c r="D1784" s="32" t="s">
        <v>394</v>
      </c>
      <c r="E1784" s="21"/>
      <c r="F1784" s="2" t="str">
        <f t="shared" si="222"/>
        <v>P54-PPGM-CAM-2029277493-SS-1464/2024</v>
      </c>
      <c r="G1784" s="152" t="s">
        <v>771</v>
      </c>
      <c r="H1784" s="80" t="s">
        <v>772</v>
      </c>
      <c r="I1784" s="7">
        <v>766.91899999999998</v>
      </c>
      <c r="J1784" s="81">
        <f t="shared" si="220"/>
        <v>0.76691900000000002</v>
      </c>
      <c r="K1784" s="82">
        <v>1</v>
      </c>
      <c r="L1784" s="82" t="s">
        <v>848</v>
      </c>
      <c r="M1784" s="15">
        <v>45636</v>
      </c>
      <c r="N1784" s="83">
        <f t="shared" si="223"/>
        <v>50</v>
      </c>
      <c r="O1784" s="11">
        <v>45638</v>
      </c>
      <c r="P1784" s="83">
        <f t="shared" si="221"/>
        <v>50</v>
      </c>
      <c r="Q1784" s="83">
        <v>2024</v>
      </c>
      <c r="R1784" s="39" t="str">
        <f t="shared" si="217"/>
        <v>Sim</v>
      </c>
      <c r="S1784" s="84">
        <f t="shared" si="218"/>
        <v>0.76691900000000002</v>
      </c>
      <c r="T1784" s="85">
        <f t="shared" si="219"/>
        <v>1</v>
      </c>
      <c r="U1784" s="86"/>
    </row>
    <row r="1785" spans="1:21" s="58" customFormat="1" ht="39.65" customHeight="1" x14ac:dyDescent="0.35">
      <c r="A1785" s="78" t="s">
        <v>281</v>
      </c>
      <c r="B1785" s="3" t="s">
        <v>83</v>
      </c>
      <c r="C1785" s="20">
        <v>2029277341</v>
      </c>
      <c r="D1785" s="32" t="s">
        <v>399</v>
      </c>
      <c r="E1785" s="21"/>
      <c r="F1785" s="2" t="str">
        <f t="shared" si="222"/>
        <v>P54-PPGM-CAM-2029277341-SS-1358/2024</v>
      </c>
      <c r="G1785" s="152" t="s">
        <v>771</v>
      </c>
      <c r="H1785" s="80" t="s">
        <v>772</v>
      </c>
      <c r="I1785" s="7">
        <v>277.78300000000002</v>
      </c>
      <c r="J1785" s="81">
        <f t="shared" si="220"/>
        <v>0.277783</v>
      </c>
      <c r="K1785" s="82">
        <v>1</v>
      </c>
      <c r="L1785" s="82" t="s">
        <v>848</v>
      </c>
      <c r="M1785" s="15">
        <v>45636</v>
      </c>
      <c r="N1785" s="83">
        <f t="shared" si="223"/>
        <v>50</v>
      </c>
      <c r="O1785" s="11">
        <v>45636</v>
      </c>
      <c r="P1785" s="83">
        <f t="shared" si="221"/>
        <v>50</v>
      </c>
      <c r="Q1785" s="83">
        <v>2024</v>
      </c>
      <c r="R1785" s="39" t="str">
        <f t="shared" si="217"/>
        <v>Sim</v>
      </c>
      <c r="S1785" s="84">
        <f t="shared" si="218"/>
        <v>0.277783</v>
      </c>
      <c r="T1785" s="85">
        <f t="shared" si="219"/>
        <v>1</v>
      </c>
      <c r="U1785" s="86"/>
    </row>
    <row r="1786" spans="1:21" s="58" customFormat="1" ht="39.65" customHeight="1" x14ac:dyDescent="0.35">
      <c r="A1786" s="78" t="s">
        <v>281</v>
      </c>
      <c r="B1786" s="3" t="s">
        <v>83</v>
      </c>
      <c r="C1786" s="20" t="s">
        <v>410</v>
      </c>
      <c r="D1786" s="32" t="s">
        <v>411</v>
      </c>
      <c r="E1786" s="21"/>
      <c r="F1786" s="2" t="str">
        <f t="shared" si="222"/>
        <v>P54-PPGM-CAM-2029269553-SS-1377/2024</v>
      </c>
      <c r="G1786" s="152" t="s">
        <v>771</v>
      </c>
      <c r="H1786" s="80" t="s">
        <v>772</v>
      </c>
      <c r="I1786" s="7">
        <v>818.43250000000012</v>
      </c>
      <c r="J1786" s="81">
        <f t="shared" si="220"/>
        <v>0.81843250000000012</v>
      </c>
      <c r="K1786" s="82">
        <v>1</v>
      </c>
      <c r="L1786" s="82" t="s">
        <v>848</v>
      </c>
      <c r="M1786" s="14">
        <v>45636</v>
      </c>
      <c r="N1786" s="83">
        <f t="shared" si="223"/>
        <v>50</v>
      </c>
      <c r="O1786" s="11">
        <v>45636</v>
      </c>
      <c r="P1786" s="83">
        <f t="shared" si="221"/>
        <v>50</v>
      </c>
      <c r="Q1786" s="83">
        <v>2024</v>
      </c>
      <c r="R1786" s="39" t="str">
        <f t="shared" si="217"/>
        <v>Sim</v>
      </c>
      <c r="S1786" s="84">
        <f t="shared" si="218"/>
        <v>0.81843250000000012</v>
      </c>
      <c r="T1786" s="85">
        <f t="shared" si="219"/>
        <v>1</v>
      </c>
      <c r="U1786" s="86"/>
    </row>
    <row r="1787" spans="1:21" s="58" customFormat="1" ht="39.65" customHeight="1" x14ac:dyDescent="0.35">
      <c r="A1787" s="78" t="s">
        <v>534</v>
      </c>
      <c r="B1787" s="3" t="s">
        <v>83</v>
      </c>
      <c r="C1787" s="20" t="s">
        <v>542</v>
      </c>
      <c r="D1787" s="30" t="s">
        <v>543</v>
      </c>
      <c r="E1787" s="21"/>
      <c r="F1787" s="2" t="str">
        <f t="shared" si="222"/>
        <v>PRA1-PPGM-CAM-2026292899-SS-1517/2024</v>
      </c>
      <c r="G1787" s="152" t="s">
        <v>771</v>
      </c>
      <c r="H1787" s="80" t="s">
        <v>772</v>
      </c>
      <c r="I1787" s="7">
        <v>481.7</v>
      </c>
      <c r="J1787" s="81">
        <f t="shared" si="220"/>
        <v>0.48169999999999996</v>
      </c>
      <c r="K1787" s="82">
        <v>1</v>
      </c>
      <c r="L1787" s="82" t="s">
        <v>848</v>
      </c>
      <c r="M1787" s="28">
        <v>45652</v>
      </c>
      <c r="N1787" s="83">
        <f t="shared" si="223"/>
        <v>52</v>
      </c>
      <c r="O1787" s="11"/>
      <c r="P1787" s="83" t="str">
        <f t="shared" si="221"/>
        <v/>
      </c>
      <c r="Q1787" s="83">
        <v>2024</v>
      </c>
      <c r="R1787" s="39" t="str">
        <f t="shared" ref="R1787:R1797" si="224">IF(Q1787&lt;=O1787,"Sim","Não")</f>
        <v>Não</v>
      </c>
      <c r="S1787" s="84">
        <f t="shared" ref="S1787:S1797" si="225">IF(R1787="Não",0,J1787)</f>
        <v>0</v>
      </c>
      <c r="T1787" s="85">
        <f t="shared" ref="T1787:T1797" si="226">IF(R1787="Não",0,K1787)</f>
        <v>0</v>
      </c>
      <c r="U1787" s="86" t="s">
        <v>359</v>
      </c>
    </row>
    <row r="1788" spans="1:21" s="58" customFormat="1" ht="39.65" customHeight="1" x14ac:dyDescent="0.35">
      <c r="A1788" s="78" t="s">
        <v>534</v>
      </c>
      <c r="B1788" s="3" t="s">
        <v>83</v>
      </c>
      <c r="C1788" s="20" t="s">
        <v>550</v>
      </c>
      <c r="D1788" s="46" t="s">
        <v>551</v>
      </c>
      <c r="E1788" s="22" t="s">
        <v>552</v>
      </c>
      <c r="F1788" s="2" t="str">
        <f t="shared" si="222"/>
        <v>PRA1-PPGM-CAM-2028122940-SS-1569/2024</v>
      </c>
      <c r="G1788" s="213" t="s">
        <v>774</v>
      </c>
      <c r="H1788" s="111" t="s">
        <v>775</v>
      </c>
      <c r="I1788" s="260">
        <v>5254.29</v>
      </c>
      <c r="J1788" s="112">
        <f t="shared" si="220"/>
        <v>5.2542900000000001</v>
      </c>
      <c r="K1788" s="113">
        <v>1</v>
      </c>
      <c r="L1788" s="113" t="s">
        <v>848</v>
      </c>
      <c r="M1788" s="249">
        <v>45639</v>
      </c>
      <c r="N1788" s="114">
        <f t="shared" si="223"/>
        <v>50</v>
      </c>
      <c r="O1788" s="252">
        <v>45639</v>
      </c>
      <c r="P1788" s="83">
        <f t="shared" si="221"/>
        <v>50</v>
      </c>
      <c r="Q1788" s="83">
        <v>2024</v>
      </c>
      <c r="R1788" s="39" t="str">
        <f t="shared" si="224"/>
        <v>Sim</v>
      </c>
      <c r="S1788" s="84">
        <f t="shared" si="225"/>
        <v>5.2542900000000001</v>
      </c>
      <c r="T1788" s="85">
        <f t="shared" si="226"/>
        <v>1</v>
      </c>
      <c r="U1788" s="118"/>
    </row>
    <row r="1789" spans="1:21" s="58" customFormat="1" ht="39.65" customHeight="1" x14ac:dyDescent="0.35">
      <c r="A1789" s="78" t="s">
        <v>534</v>
      </c>
      <c r="B1789" s="3" t="s">
        <v>83</v>
      </c>
      <c r="C1789" s="20" t="s">
        <v>550</v>
      </c>
      <c r="D1789" s="46" t="s">
        <v>551</v>
      </c>
      <c r="E1789" s="22" t="s">
        <v>552</v>
      </c>
      <c r="F1789" s="2" t="str">
        <f t="shared" si="222"/>
        <v>PRA1-PPGM-CAM-2028122940-SS-1569/2024</v>
      </c>
      <c r="G1789" s="213" t="s">
        <v>774</v>
      </c>
      <c r="H1789" s="111" t="s">
        <v>775</v>
      </c>
      <c r="I1789" s="260">
        <v>5254.29</v>
      </c>
      <c r="J1789" s="112">
        <f t="shared" si="220"/>
        <v>5.2542900000000001</v>
      </c>
      <c r="K1789" s="113">
        <v>1</v>
      </c>
      <c r="L1789" s="113" t="s">
        <v>848</v>
      </c>
      <c r="M1789" s="249">
        <v>45639</v>
      </c>
      <c r="N1789" s="114">
        <f t="shared" si="223"/>
        <v>50</v>
      </c>
      <c r="O1789" s="252">
        <v>45639</v>
      </c>
      <c r="P1789" s="83">
        <f t="shared" si="221"/>
        <v>50</v>
      </c>
      <c r="Q1789" s="83">
        <v>2024</v>
      </c>
      <c r="R1789" s="39" t="str">
        <f t="shared" si="224"/>
        <v>Sim</v>
      </c>
      <c r="S1789" s="84">
        <f t="shared" si="225"/>
        <v>5.2542900000000001</v>
      </c>
      <c r="T1789" s="85">
        <f t="shared" si="226"/>
        <v>1</v>
      </c>
      <c r="U1789" s="118"/>
    </row>
    <row r="1790" spans="1:21" s="58" customFormat="1" ht="39.65" customHeight="1" x14ac:dyDescent="0.35">
      <c r="A1790" s="78" t="s">
        <v>534</v>
      </c>
      <c r="B1790" s="3" t="s">
        <v>83</v>
      </c>
      <c r="C1790" s="20" t="s">
        <v>550</v>
      </c>
      <c r="D1790" s="46" t="s">
        <v>551</v>
      </c>
      <c r="E1790" s="22" t="s">
        <v>552</v>
      </c>
      <c r="F1790" s="2" t="str">
        <f t="shared" si="222"/>
        <v>PRA1-PPGM-CAM-2028122940-SS-1569/2024</v>
      </c>
      <c r="G1790" s="98" t="s">
        <v>777</v>
      </c>
      <c r="H1790" s="80" t="s">
        <v>778</v>
      </c>
      <c r="I1790" s="260">
        <v>5254.29</v>
      </c>
      <c r="J1790" s="112">
        <f t="shared" ref="J1790:J1797" si="227">I1790/1000</f>
        <v>5.2542900000000001</v>
      </c>
      <c r="K1790" s="113">
        <v>1</v>
      </c>
      <c r="L1790" s="113" t="s">
        <v>848</v>
      </c>
      <c r="M1790" s="15">
        <v>45639</v>
      </c>
      <c r="N1790" s="114">
        <f t="shared" si="223"/>
        <v>50</v>
      </c>
      <c r="O1790" s="252">
        <v>45646</v>
      </c>
      <c r="P1790" s="83">
        <f t="shared" si="221"/>
        <v>51</v>
      </c>
      <c r="Q1790" s="83">
        <v>2024</v>
      </c>
      <c r="R1790" s="39" t="str">
        <f t="shared" si="224"/>
        <v>Sim</v>
      </c>
      <c r="S1790" s="84">
        <f t="shared" si="225"/>
        <v>5.2542900000000001</v>
      </c>
      <c r="T1790" s="85">
        <f t="shared" si="226"/>
        <v>1</v>
      </c>
      <c r="U1790" s="86"/>
    </row>
    <row r="1791" spans="1:21" s="58" customFormat="1" ht="39.65" customHeight="1" x14ac:dyDescent="0.35">
      <c r="A1791" s="78" t="s">
        <v>534</v>
      </c>
      <c r="B1791" s="3" t="s">
        <v>83</v>
      </c>
      <c r="C1791" s="20">
        <v>2026202480</v>
      </c>
      <c r="D1791" s="21" t="s">
        <v>538</v>
      </c>
      <c r="E1791" s="21" t="s">
        <v>539</v>
      </c>
      <c r="F1791" s="2" t="str">
        <f t="shared" si="222"/>
        <v>PRA1-PPGM-CAM-2026202480-SS-1326/2024</v>
      </c>
      <c r="G1791" s="98" t="s">
        <v>777</v>
      </c>
      <c r="H1791" s="80" t="s">
        <v>778</v>
      </c>
      <c r="I1791" s="7">
        <v>5260.8230000000003</v>
      </c>
      <c r="J1791" s="81">
        <f t="shared" si="227"/>
        <v>5.2608230000000002</v>
      </c>
      <c r="K1791" s="82">
        <v>1</v>
      </c>
      <c r="L1791" s="82" t="s">
        <v>848</v>
      </c>
      <c r="M1791" s="15">
        <v>45635</v>
      </c>
      <c r="N1791" s="83">
        <f t="shared" si="223"/>
        <v>50</v>
      </c>
      <c r="O1791" s="264">
        <v>45635</v>
      </c>
      <c r="P1791" s="83">
        <f t="shared" si="221"/>
        <v>50</v>
      </c>
      <c r="Q1791" s="83">
        <v>2024</v>
      </c>
      <c r="R1791" s="39" t="str">
        <f t="shared" si="224"/>
        <v>Sim</v>
      </c>
      <c r="S1791" s="84">
        <f t="shared" si="225"/>
        <v>5.2608230000000002</v>
      </c>
      <c r="T1791" s="85">
        <f t="shared" si="226"/>
        <v>1</v>
      </c>
      <c r="U1791" s="86"/>
    </row>
    <row r="1792" spans="1:21" s="58" customFormat="1" ht="39.65" customHeight="1" thickBot="1" x14ac:dyDescent="0.4">
      <c r="A1792" s="180" t="s">
        <v>534</v>
      </c>
      <c r="B1792" s="181" t="s">
        <v>83</v>
      </c>
      <c r="C1792" s="182" t="s">
        <v>849</v>
      </c>
      <c r="D1792" s="256" t="s">
        <v>850</v>
      </c>
      <c r="E1792" s="256" t="s">
        <v>539</v>
      </c>
      <c r="F1792" s="130" t="str">
        <f t="shared" si="222"/>
        <v>PRA1-PPGM-CAM-2026202480-SS-1179/2024</v>
      </c>
      <c r="G1792" s="131" t="s">
        <v>777</v>
      </c>
      <c r="H1792" s="132" t="s">
        <v>778</v>
      </c>
      <c r="I1792" s="254">
        <v>5260.8230000000003</v>
      </c>
      <c r="J1792" s="134">
        <f t="shared" si="227"/>
        <v>5.2608230000000002</v>
      </c>
      <c r="K1792" s="135">
        <v>1</v>
      </c>
      <c r="L1792" s="135" t="s">
        <v>848</v>
      </c>
      <c r="M1792" s="138">
        <v>45639</v>
      </c>
      <c r="N1792" s="137">
        <f t="shared" si="223"/>
        <v>50</v>
      </c>
      <c r="O1792" s="255">
        <v>45639</v>
      </c>
      <c r="P1792" s="137">
        <f t="shared" si="221"/>
        <v>50</v>
      </c>
      <c r="Q1792" s="137">
        <v>2024</v>
      </c>
      <c r="R1792" s="223" t="str">
        <f t="shared" si="224"/>
        <v>Sim</v>
      </c>
      <c r="S1792" s="141">
        <f t="shared" si="225"/>
        <v>5.2608230000000002</v>
      </c>
      <c r="T1792" s="142">
        <f t="shared" si="226"/>
        <v>1</v>
      </c>
      <c r="U1792" s="143"/>
    </row>
    <row r="1793" spans="1:21" s="58" customFormat="1" ht="39.65" customHeight="1" x14ac:dyDescent="0.35">
      <c r="A1793" s="59" t="s">
        <v>281</v>
      </c>
      <c r="B1793" s="60" t="s">
        <v>83</v>
      </c>
      <c r="C1793" s="61">
        <v>2029277494</v>
      </c>
      <c r="D1793" s="263" t="s">
        <v>355</v>
      </c>
      <c r="E1793" s="63"/>
      <c r="F1793" s="196" t="str">
        <f t="shared" si="222"/>
        <v>P54-PPGM-CAM-2029277494-SS-1465/2024</v>
      </c>
      <c r="G1793" s="197" t="s">
        <v>771</v>
      </c>
      <c r="H1793" s="198" t="s">
        <v>772</v>
      </c>
      <c r="I1793" s="258">
        <v>1683.39</v>
      </c>
      <c r="J1793" s="199">
        <f t="shared" si="227"/>
        <v>1.6833900000000002</v>
      </c>
      <c r="K1793" s="200">
        <v>1</v>
      </c>
      <c r="L1793" s="200" t="s">
        <v>851</v>
      </c>
      <c r="M1793" s="265">
        <v>45645</v>
      </c>
      <c r="N1793" s="73">
        <v>49</v>
      </c>
      <c r="O1793" s="251">
        <v>45638</v>
      </c>
      <c r="P1793" s="73">
        <f t="shared" si="221"/>
        <v>50</v>
      </c>
      <c r="Q1793" s="73">
        <v>2024</v>
      </c>
      <c r="R1793" s="202" t="str">
        <f t="shared" si="224"/>
        <v>Sim</v>
      </c>
      <c r="S1793" s="203">
        <f t="shared" si="225"/>
        <v>1.6833900000000002</v>
      </c>
      <c r="T1793" s="204">
        <f t="shared" si="226"/>
        <v>1</v>
      </c>
      <c r="U1793" s="266" t="s">
        <v>359</v>
      </c>
    </row>
    <row r="1794" spans="1:21" s="58" customFormat="1" ht="39.65" customHeight="1" x14ac:dyDescent="0.35">
      <c r="A1794" s="78" t="s">
        <v>281</v>
      </c>
      <c r="B1794" s="3" t="s">
        <v>83</v>
      </c>
      <c r="C1794" s="20">
        <v>2029269571</v>
      </c>
      <c r="D1794" s="32" t="s">
        <v>419</v>
      </c>
      <c r="E1794" s="43"/>
      <c r="F1794" s="2" t="str">
        <f t="shared" si="222"/>
        <v>P54-PPGM-CAM-2029269571-SS-1384/2024</v>
      </c>
      <c r="G1794" s="188" t="s">
        <v>771</v>
      </c>
      <c r="H1794" s="111" t="s">
        <v>772</v>
      </c>
      <c r="I1794" s="260">
        <v>183.78300000000002</v>
      </c>
      <c r="J1794" s="112">
        <f t="shared" si="227"/>
        <v>0.183783</v>
      </c>
      <c r="K1794" s="113">
        <v>1</v>
      </c>
      <c r="L1794" s="113" t="s">
        <v>851</v>
      </c>
      <c r="M1794" s="249">
        <v>45631</v>
      </c>
      <c r="N1794" s="114">
        <f t="shared" si="223"/>
        <v>49</v>
      </c>
      <c r="O1794" s="252">
        <v>45631</v>
      </c>
      <c r="P1794" s="83">
        <f t="shared" si="221"/>
        <v>49</v>
      </c>
      <c r="Q1794" s="114">
        <v>2024</v>
      </c>
      <c r="R1794" s="39" t="str">
        <f t="shared" si="224"/>
        <v>Sim</v>
      </c>
      <c r="S1794" s="116">
        <f t="shared" si="225"/>
        <v>0.183783</v>
      </c>
      <c r="T1794" s="117">
        <f t="shared" si="226"/>
        <v>1</v>
      </c>
      <c r="U1794" s="118"/>
    </row>
    <row r="1795" spans="1:21" s="58" customFormat="1" ht="39.65" customHeight="1" x14ac:dyDescent="0.35">
      <c r="A1795" s="78" t="s">
        <v>534</v>
      </c>
      <c r="B1795" s="3" t="s">
        <v>83</v>
      </c>
      <c r="C1795" s="20">
        <v>2026202480</v>
      </c>
      <c r="D1795" s="46" t="s">
        <v>538</v>
      </c>
      <c r="E1795" s="22" t="s">
        <v>539</v>
      </c>
      <c r="F1795" s="2" t="str">
        <f t="shared" si="222"/>
        <v>PRA1-PPGM-CAM-2026202480-SS-1326/2024</v>
      </c>
      <c r="G1795" s="213" t="s">
        <v>774</v>
      </c>
      <c r="H1795" s="111" t="s">
        <v>775</v>
      </c>
      <c r="I1795" s="260">
        <v>5260.8230000000003</v>
      </c>
      <c r="J1795" s="112">
        <f t="shared" si="227"/>
        <v>5.2608230000000002</v>
      </c>
      <c r="K1795" s="113">
        <v>1</v>
      </c>
      <c r="L1795" s="113" t="s">
        <v>851</v>
      </c>
      <c r="M1795" s="249">
        <v>45632</v>
      </c>
      <c r="N1795" s="114">
        <f t="shared" si="223"/>
        <v>49</v>
      </c>
      <c r="O1795" s="252">
        <v>45632</v>
      </c>
      <c r="P1795" s="83">
        <f t="shared" si="221"/>
        <v>49</v>
      </c>
      <c r="Q1795" s="114">
        <v>2024</v>
      </c>
      <c r="R1795" s="39" t="str">
        <f t="shared" si="224"/>
        <v>Sim</v>
      </c>
      <c r="S1795" s="116">
        <f t="shared" si="225"/>
        <v>5.2608230000000002</v>
      </c>
      <c r="T1795" s="117">
        <f t="shared" si="226"/>
        <v>1</v>
      </c>
      <c r="U1795" s="118"/>
    </row>
    <row r="1796" spans="1:21" s="58" customFormat="1" ht="39.65" customHeight="1" x14ac:dyDescent="0.35">
      <c r="A1796" s="78" t="s">
        <v>534</v>
      </c>
      <c r="B1796" s="3" t="s">
        <v>83</v>
      </c>
      <c r="C1796" s="20" t="s">
        <v>849</v>
      </c>
      <c r="D1796" s="46" t="s">
        <v>850</v>
      </c>
      <c r="E1796" s="22" t="s">
        <v>539</v>
      </c>
      <c r="F1796" s="2" t="str">
        <f t="shared" si="222"/>
        <v>PRA1-PPGM-CAM-2026202480-SS-1179/2024</v>
      </c>
      <c r="G1796" s="213" t="s">
        <v>774</v>
      </c>
      <c r="H1796" s="111" t="s">
        <v>775</v>
      </c>
      <c r="I1796" s="260">
        <v>5260.8230000000003</v>
      </c>
      <c r="J1796" s="112">
        <f t="shared" si="227"/>
        <v>5.2608230000000002</v>
      </c>
      <c r="K1796" s="113">
        <v>1</v>
      </c>
      <c r="L1796" s="113" t="s">
        <v>851</v>
      </c>
      <c r="M1796" s="15">
        <v>45632</v>
      </c>
      <c r="N1796" s="114">
        <f t="shared" si="223"/>
        <v>49</v>
      </c>
      <c r="O1796" s="252">
        <v>45632</v>
      </c>
      <c r="P1796" s="83">
        <f t="shared" si="221"/>
        <v>49</v>
      </c>
      <c r="Q1796" s="114">
        <v>2024</v>
      </c>
      <c r="R1796" s="39" t="str">
        <f t="shared" si="224"/>
        <v>Sim</v>
      </c>
      <c r="S1796" s="116">
        <f t="shared" si="225"/>
        <v>5.2608230000000002</v>
      </c>
      <c r="T1796" s="117">
        <f t="shared" si="226"/>
        <v>1</v>
      </c>
      <c r="U1796" s="118"/>
    </row>
    <row r="1797" spans="1:21" s="58" customFormat="1" ht="39.65" customHeight="1" thickBot="1" x14ac:dyDescent="0.4">
      <c r="A1797" s="125"/>
      <c r="B1797" s="126"/>
      <c r="C1797" s="182"/>
      <c r="D1797" s="256"/>
      <c r="E1797" s="192"/>
      <c r="F1797" s="130" t="str">
        <f t="shared" si="222"/>
        <v>---</v>
      </c>
      <c r="G1797" s="217" t="s">
        <v>777</v>
      </c>
      <c r="H1797" s="218" t="s">
        <v>778</v>
      </c>
      <c r="I1797" s="254">
        <v>0</v>
      </c>
      <c r="J1797" s="134">
        <f t="shared" si="227"/>
        <v>0</v>
      </c>
      <c r="K1797" s="220">
        <v>0</v>
      </c>
      <c r="L1797" s="135" t="s">
        <v>851</v>
      </c>
      <c r="M1797" s="186"/>
      <c r="N1797" s="137">
        <v>49</v>
      </c>
      <c r="O1797" s="255"/>
      <c r="P1797" s="139" t="str">
        <f t="shared" si="221"/>
        <v/>
      </c>
      <c r="Q1797" s="139">
        <v>2024</v>
      </c>
      <c r="R1797" s="223" t="str">
        <f t="shared" si="224"/>
        <v>Não</v>
      </c>
      <c r="S1797" s="141">
        <f t="shared" si="225"/>
        <v>0</v>
      </c>
      <c r="T1797" s="142">
        <f t="shared" si="226"/>
        <v>0</v>
      </c>
      <c r="U1797" s="143"/>
    </row>
    <row r="1798" spans="1:21" s="58" customFormat="1" ht="39.65" customHeight="1" x14ac:dyDescent="0.3">
      <c r="A1798" s="267"/>
      <c r="B1798" s="267"/>
      <c r="C1798" s="267"/>
      <c r="D1798" s="267"/>
      <c r="E1798" s="267"/>
      <c r="F1798" s="268"/>
      <c r="G1798" s="267"/>
      <c r="H1798" s="269"/>
      <c r="I1798" s="270"/>
      <c r="J1798" s="270"/>
      <c r="K1798" s="267"/>
      <c r="L1798" s="267"/>
      <c r="M1798" s="267"/>
      <c r="N1798" s="271"/>
      <c r="O1798" s="272"/>
      <c r="P1798" s="273"/>
      <c r="Q1798" s="273"/>
      <c r="R1798" s="274"/>
      <c r="S1798" s="275"/>
      <c r="T1798" s="275"/>
      <c r="U1798" s="275"/>
    </row>
    <row r="1799" spans="1:21" s="58" customFormat="1" ht="39.65" customHeight="1" x14ac:dyDescent="0.3">
      <c r="A1799" s="267"/>
      <c r="B1799" s="267"/>
      <c r="C1799" s="267"/>
      <c r="D1799" s="267"/>
      <c r="E1799" s="267"/>
      <c r="F1799" s="268"/>
      <c r="G1799" s="267"/>
      <c r="H1799" s="269"/>
      <c r="I1799" s="270"/>
      <c r="J1799" s="270"/>
      <c r="K1799" s="267"/>
      <c r="L1799" s="267"/>
      <c r="M1799" s="267"/>
      <c r="N1799" s="271"/>
      <c r="O1799" s="272"/>
      <c r="P1799" s="273"/>
      <c r="Q1799" s="273"/>
      <c r="R1799" s="274"/>
      <c r="S1799" s="275"/>
      <c r="T1799" s="275"/>
      <c r="U1799" s="275"/>
    </row>
    <row r="1800" spans="1:21" s="58" customFormat="1" ht="33" customHeight="1" x14ac:dyDescent="0.3">
      <c r="A1800" s="267"/>
      <c r="B1800" s="267"/>
      <c r="C1800" s="267"/>
      <c r="D1800" s="267"/>
      <c r="E1800" s="267"/>
      <c r="F1800" s="268"/>
      <c r="G1800" s="267"/>
      <c r="H1800" s="269"/>
      <c r="I1800" s="270"/>
      <c r="J1800" s="270"/>
      <c r="K1800" s="267"/>
      <c r="L1800" s="267"/>
      <c r="M1800" s="267"/>
      <c r="N1800" s="271"/>
      <c r="O1800" s="272"/>
      <c r="P1800" s="273"/>
      <c r="Q1800" s="273"/>
      <c r="R1800" s="274"/>
      <c r="S1800" s="275"/>
      <c r="T1800" s="275"/>
      <c r="U1800" s="275"/>
    </row>
    <row r="1801" spans="1:21" s="58" customFormat="1" ht="33" customHeight="1" x14ac:dyDescent="0.3">
      <c r="A1801" s="267"/>
      <c r="B1801" s="267"/>
      <c r="C1801" s="267"/>
      <c r="D1801" s="267"/>
      <c r="E1801" s="267"/>
      <c r="F1801" s="268"/>
      <c r="G1801" s="267"/>
      <c r="H1801" s="269"/>
      <c r="I1801" s="270"/>
      <c r="J1801" s="270"/>
      <c r="K1801" s="267"/>
      <c r="L1801" s="267"/>
      <c r="M1801" s="267"/>
      <c r="N1801" s="271"/>
      <c r="O1801" s="272"/>
      <c r="P1801" s="273"/>
      <c r="Q1801" s="273"/>
      <c r="R1801" s="274"/>
      <c r="S1801" s="275"/>
      <c r="T1801" s="275"/>
      <c r="U1801" s="275"/>
    </row>
    <row r="1802" spans="1:21" s="58" customFormat="1" ht="27.75" customHeight="1" x14ac:dyDescent="0.3">
      <c r="A1802" s="267"/>
      <c r="B1802" s="267"/>
      <c r="C1802" s="267"/>
      <c r="D1802" s="267"/>
      <c r="E1802" s="267"/>
      <c r="F1802" s="268"/>
      <c r="G1802" s="267"/>
      <c r="H1802" s="269"/>
      <c r="I1802" s="270"/>
      <c r="J1802" s="270"/>
      <c r="K1802" s="267"/>
      <c r="L1802" s="267"/>
      <c r="M1802" s="267"/>
      <c r="N1802" s="271"/>
      <c r="O1802" s="272"/>
      <c r="P1802" s="273"/>
      <c r="Q1802" s="273"/>
      <c r="R1802" s="274"/>
      <c r="S1802" s="275"/>
      <c r="T1802" s="275"/>
      <c r="U1802" s="275"/>
    </row>
    <row r="1803" spans="1:21" s="58" customFormat="1" ht="33" customHeight="1" x14ac:dyDescent="0.3">
      <c r="A1803" s="267"/>
      <c r="B1803" s="267"/>
      <c r="C1803" s="267"/>
      <c r="D1803" s="267"/>
      <c r="E1803" s="267"/>
      <c r="F1803" s="268"/>
      <c r="G1803" s="267"/>
      <c r="H1803" s="269"/>
      <c r="I1803" s="270"/>
      <c r="J1803" s="270"/>
      <c r="K1803" s="267"/>
      <c r="L1803" s="267"/>
      <c r="M1803" s="267"/>
      <c r="N1803" s="271"/>
      <c r="O1803" s="272"/>
      <c r="P1803" s="273"/>
      <c r="Q1803" s="273"/>
      <c r="R1803" s="274"/>
      <c r="S1803" s="275"/>
      <c r="T1803" s="275"/>
      <c r="U1803" s="275"/>
    </row>
    <row r="1804" spans="1:21" s="58" customFormat="1" ht="33" customHeight="1" x14ac:dyDescent="0.3">
      <c r="A1804" s="267"/>
      <c r="B1804" s="267"/>
      <c r="C1804" s="267"/>
      <c r="D1804" s="267"/>
      <c r="E1804" s="267"/>
      <c r="F1804" s="268"/>
      <c r="G1804" s="267"/>
      <c r="H1804" s="269"/>
      <c r="I1804" s="270"/>
      <c r="J1804" s="270"/>
      <c r="K1804" s="267"/>
      <c r="L1804" s="267"/>
      <c r="M1804" s="267"/>
      <c r="N1804" s="271"/>
      <c r="O1804" s="272"/>
      <c r="P1804" s="273"/>
      <c r="Q1804" s="273"/>
      <c r="R1804" s="274"/>
      <c r="S1804" s="275"/>
      <c r="T1804" s="275"/>
      <c r="U1804" s="275"/>
    </row>
    <row r="1805" spans="1:21" s="58" customFormat="1" ht="27.75" customHeight="1" x14ac:dyDescent="0.3">
      <c r="A1805" s="267"/>
      <c r="B1805" s="267"/>
      <c r="C1805" s="267"/>
      <c r="D1805" s="267"/>
      <c r="E1805" s="267"/>
      <c r="F1805" s="268"/>
      <c r="G1805" s="267"/>
      <c r="H1805" s="269"/>
      <c r="I1805" s="270"/>
      <c r="J1805" s="270"/>
      <c r="K1805" s="267"/>
      <c r="L1805" s="267"/>
      <c r="M1805" s="267"/>
      <c r="N1805" s="271"/>
      <c r="O1805" s="272"/>
      <c r="P1805" s="273"/>
      <c r="Q1805" s="273"/>
      <c r="R1805" s="274"/>
      <c r="S1805" s="275"/>
      <c r="T1805" s="275"/>
      <c r="U1805" s="275"/>
    </row>
    <row r="1806" spans="1:21" s="58" customFormat="1" ht="33" customHeight="1" x14ac:dyDescent="0.3">
      <c r="A1806" s="267"/>
      <c r="B1806" s="267"/>
      <c r="C1806" s="267"/>
      <c r="D1806" s="267"/>
      <c r="E1806" s="267"/>
      <c r="F1806" s="268"/>
      <c r="G1806" s="267"/>
      <c r="H1806" s="269"/>
      <c r="I1806" s="270"/>
      <c r="J1806" s="270"/>
      <c r="K1806" s="267"/>
      <c r="L1806" s="267"/>
      <c r="M1806" s="267"/>
      <c r="N1806" s="271"/>
      <c r="O1806" s="272"/>
      <c r="P1806" s="273"/>
      <c r="Q1806" s="273"/>
      <c r="R1806" s="274"/>
      <c r="S1806" s="275"/>
      <c r="T1806" s="275"/>
      <c r="U1806" s="275"/>
    </row>
    <row r="1807" spans="1:21" s="58" customFormat="1" ht="33" customHeight="1" x14ac:dyDescent="0.3">
      <c r="A1807" s="267"/>
      <c r="B1807" s="267"/>
      <c r="C1807" s="267"/>
      <c r="D1807" s="267"/>
      <c r="E1807" s="267"/>
      <c r="F1807" s="268"/>
      <c r="G1807" s="267"/>
      <c r="H1807" s="269"/>
      <c r="I1807" s="270"/>
      <c r="J1807" s="270"/>
      <c r="K1807" s="267"/>
      <c r="L1807" s="267"/>
      <c r="M1807" s="267"/>
      <c r="N1807" s="271"/>
      <c r="O1807" s="272"/>
      <c r="P1807" s="273"/>
      <c r="Q1807" s="273"/>
      <c r="R1807" s="274"/>
      <c r="S1807" s="275"/>
      <c r="T1807" s="275"/>
      <c r="U1807" s="275"/>
    </row>
    <row r="1808" spans="1:21" s="58" customFormat="1" ht="27.75" customHeight="1" x14ac:dyDescent="0.3">
      <c r="A1808" s="267"/>
      <c r="B1808" s="267"/>
      <c r="C1808" s="267"/>
      <c r="D1808" s="267"/>
      <c r="E1808" s="267"/>
      <c r="F1808" s="268"/>
      <c r="G1808" s="267"/>
      <c r="H1808" s="269"/>
      <c r="I1808" s="270"/>
      <c r="J1808" s="270"/>
      <c r="K1808" s="267"/>
      <c r="L1808" s="267"/>
      <c r="M1808" s="267"/>
      <c r="N1808" s="271"/>
      <c r="O1808" s="272"/>
      <c r="P1808" s="273"/>
      <c r="Q1808" s="273"/>
      <c r="R1808" s="274"/>
      <c r="S1808" s="275"/>
      <c r="T1808" s="275"/>
      <c r="U1808" s="275"/>
    </row>
    <row r="1809" spans="1:21" s="58" customFormat="1" ht="33" customHeight="1" x14ac:dyDescent="0.3">
      <c r="A1809" s="267"/>
      <c r="B1809" s="267"/>
      <c r="C1809" s="267"/>
      <c r="D1809" s="267"/>
      <c r="E1809" s="267"/>
      <c r="F1809" s="268"/>
      <c r="G1809" s="267"/>
      <c r="H1809" s="269"/>
      <c r="I1809" s="270"/>
      <c r="J1809" s="270"/>
      <c r="K1809" s="267"/>
      <c r="L1809" s="267"/>
      <c r="M1809" s="267"/>
      <c r="N1809" s="271"/>
      <c r="O1809" s="272"/>
      <c r="P1809" s="273"/>
      <c r="Q1809" s="273"/>
      <c r="R1809" s="274"/>
      <c r="S1809" s="275"/>
      <c r="T1809" s="275"/>
      <c r="U1809" s="275"/>
    </row>
    <row r="1810" spans="1:21" s="58" customFormat="1" ht="33" customHeight="1" x14ac:dyDescent="0.3">
      <c r="A1810" s="267"/>
      <c r="B1810" s="267"/>
      <c r="C1810" s="267"/>
      <c r="D1810" s="267"/>
      <c r="E1810" s="267"/>
      <c r="F1810" s="268"/>
      <c r="G1810" s="267"/>
      <c r="H1810" s="269"/>
      <c r="I1810" s="270"/>
      <c r="J1810" s="270"/>
      <c r="K1810" s="267"/>
      <c r="L1810" s="267"/>
      <c r="M1810" s="267"/>
      <c r="N1810" s="271"/>
      <c r="O1810" s="272"/>
      <c r="P1810" s="273"/>
      <c r="Q1810" s="273"/>
      <c r="R1810" s="274"/>
      <c r="S1810" s="275"/>
      <c r="T1810" s="275"/>
      <c r="U1810" s="275"/>
    </row>
    <row r="1811" spans="1:21" s="58" customFormat="1" ht="33" customHeight="1" x14ac:dyDescent="0.3">
      <c r="A1811" s="267"/>
      <c r="B1811" s="267"/>
      <c r="C1811" s="267"/>
      <c r="D1811" s="267"/>
      <c r="E1811" s="267"/>
      <c r="F1811" s="268"/>
      <c r="G1811" s="267"/>
      <c r="H1811" s="269"/>
      <c r="I1811" s="270"/>
      <c r="J1811" s="270"/>
      <c r="K1811" s="267"/>
      <c r="L1811" s="267"/>
      <c r="M1811" s="267"/>
      <c r="N1811" s="271"/>
      <c r="O1811" s="272"/>
      <c r="P1811" s="273"/>
      <c r="Q1811" s="273"/>
      <c r="R1811" s="274"/>
      <c r="S1811" s="275"/>
      <c r="T1811" s="275"/>
      <c r="U1811" s="275"/>
    </row>
    <row r="1812" spans="1:21" s="58" customFormat="1" ht="33" customHeight="1" x14ac:dyDescent="0.3">
      <c r="A1812" s="267"/>
      <c r="B1812" s="267"/>
      <c r="C1812" s="267"/>
      <c r="D1812" s="267"/>
      <c r="E1812" s="267"/>
      <c r="F1812" s="268"/>
      <c r="G1812" s="267"/>
      <c r="H1812" s="269"/>
      <c r="I1812" s="270"/>
      <c r="J1812" s="270"/>
      <c r="K1812" s="267"/>
      <c r="L1812" s="267"/>
      <c r="M1812" s="267"/>
      <c r="N1812" s="271"/>
      <c r="O1812" s="272"/>
      <c r="P1812" s="273"/>
      <c r="Q1812" s="273"/>
      <c r="R1812" s="274"/>
      <c r="S1812" s="275"/>
      <c r="T1812" s="275"/>
      <c r="U1812" s="275"/>
    </row>
    <row r="1813" spans="1:21" s="58" customFormat="1" ht="33" customHeight="1" x14ac:dyDescent="0.3">
      <c r="A1813" s="267"/>
      <c r="B1813" s="267"/>
      <c r="C1813" s="267"/>
      <c r="D1813" s="267"/>
      <c r="E1813" s="267"/>
      <c r="F1813" s="268"/>
      <c r="G1813" s="267"/>
      <c r="H1813" s="269"/>
      <c r="I1813" s="270"/>
      <c r="J1813" s="270"/>
      <c r="K1813" s="267"/>
      <c r="L1813" s="267"/>
      <c r="M1813" s="267"/>
      <c r="N1813" s="271"/>
      <c r="O1813" s="272"/>
      <c r="P1813" s="273"/>
      <c r="Q1813" s="273"/>
      <c r="R1813" s="274"/>
      <c r="S1813" s="275"/>
      <c r="T1813" s="275"/>
      <c r="U1813" s="275"/>
    </row>
    <row r="1814" spans="1:21" s="58" customFormat="1" ht="33" customHeight="1" x14ac:dyDescent="0.3">
      <c r="A1814" s="267"/>
      <c r="B1814" s="267"/>
      <c r="C1814" s="267"/>
      <c r="D1814" s="267"/>
      <c r="E1814" s="267"/>
      <c r="F1814" s="268"/>
      <c r="G1814" s="267"/>
      <c r="H1814" s="269"/>
      <c r="I1814" s="270"/>
      <c r="J1814" s="270"/>
      <c r="K1814" s="267"/>
      <c r="L1814" s="267"/>
      <c r="M1814" s="267"/>
      <c r="N1814" s="271"/>
      <c r="O1814" s="272"/>
      <c r="P1814" s="273"/>
      <c r="Q1814" s="273"/>
      <c r="R1814" s="274"/>
      <c r="S1814" s="275"/>
      <c r="T1814" s="275"/>
      <c r="U1814" s="275"/>
    </row>
    <row r="1815" spans="1:21" s="58" customFormat="1" ht="33" customHeight="1" x14ac:dyDescent="0.3">
      <c r="A1815" s="267"/>
      <c r="B1815" s="267"/>
      <c r="C1815" s="267"/>
      <c r="D1815" s="267"/>
      <c r="E1815" s="267"/>
      <c r="F1815" s="268"/>
      <c r="G1815" s="267"/>
      <c r="H1815" s="269"/>
      <c r="I1815" s="270"/>
      <c r="J1815" s="270"/>
      <c r="K1815" s="267"/>
      <c r="L1815" s="267"/>
      <c r="M1815" s="267"/>
      <c r="N1815" s="271"/>
      <c r="O1815" s="272"/>
      <c r="P1815" s="273"/>
      <c r="Q1815" s="273"/>
      <c r="R1815" s="274"/>
      <c r="S1815" s="275"/>
      <c r="T1815" s="275"/>
      <c r="U1815" s="275"/>
    </row>
    <row r="1816" spans="1:21" s="58" customFormat="1" ht="33" customHeight="1" x14ac:dyDescent="0.3">
      <c r="A1816" s="267"/>
      <c r="B1816" s="267"/>
      <c r="C1816" s="267"/>
      <c r="D1816" s="267"/>
      <c r="E1816" s="267"/>
      <c r="F1816" s="268"/>
      <c r="G1816" s="267"/>
      <c r="H1816" s="269"/>
      <c r="I1816" s="270"/>
      <c r="J1816" s="270"/>
      <c r="K1816" s="267"/>
      <c r="L1816" s="267"/>
      <c r="M1816" s="267"/>
      <c r="N1816" s="271"/>
      <c r="O1816" s="272"/>
      <c r="P1816" s="273"/>
      <c r="Q1816" s="273"/>
      <c r="R1816" s="274"/>
      <c r="S1816" s="275"/>
      <c r="T1816" s="275"/>
      <c r="U1816" s="275"/>
    </row>
    <row r="1817" spans="1:21" s="58" customFormat="1" ht="27.75" customHeight="1" x14ac:dyDescent="0.3">
      <c r="A1817" s="267"/>
      <c r="B1817" s="267"/>
      <c r="C1817" s="267"/>
      <c r="D1817" s="267"/>
      <c r="E1817" s="267"/>
      <c r="F1817" s="268"/>
      <c r="G1817" s="267"/>
      <c r="H1817" s="269"/>
      <c r="I1817" s="270"/>
      <c r="J1817" s="270"/>
      <c r="K1817" s="267"/>
      <c r="L1817" s="267"/>
      <c r="M1817" s="267"/>
      <c r="N1817" s="271"/>
      <c r="O1817" s="272"/>
      <c r="P1817" s="273"/>
      <c r="Q1817" s="273"/>
      <c r="R1817" s="274"/>
      <c r="S1817" s="275"/>
      <c r="T1817" s="275"/>
      <c r="U1817" s="275"/>
    </row>
    <row r="1818" spans="1:21" s="58" customFormat="1" ht="27.75" customHeight="1" x14ac:dyDescent="0.3">
      <c r="A1818" s="267"/>
      <c r="B1818" s="267"/>
      <c r="C1818" s="267"/>
      <c r="D1818" s="267"/>
      <c r="E1818" s="267"/>
      <c r="F1818" s="268"/>
      <c r="G1818" s="267"/>
      <c r="H1818" s="269"/>
      <c r="I1818" s="270"/>
      <c r="J1818" s="270"/>
      <c r="K1818" s="267"/>
      <c r="L1818" s="267"/>
      <c r="M1818" s="267"/>
      <c r="N1818" s="271"/>
      <c r="O1818" s="272"/>
      <c r="P1818" s="273"/>
      <c r="Q1818" s="273"/>
      <c r="R1818" s="274"/>
      <c r="S1818" s="275"/>
      <c r="T1818" s="275"/>
      <c r="U1818" s="275"/>
    </row>
    <row r="1819" spans="1:21" s="58" customFormat="1" ht="33" customHeight="1" x14ac:dyDescent="0.3">
      <c r="A1819" s="267"/>
      <c r="B1819" s="267"/>
      <c r="C1819" s="267"/>
      <c r="D1819" s="267"/>
      <c r="E1819" s="267"/>
      <c r="F1819" s="268"/>
      <c r="G1819" s="267"/>
      <c r="H1819" s="269"/>
      <c r="I1819" s="270"/>
      <c r="J1819" s="270"/>
      <c r="K1819" s="267"/>
      <c r="L1819" s="267"/>
      <c r="M1819" s="267"/>
      <c r="N1819" s="271"/>
      <c r="O1819" s="272"/>
      <c r="P1819" s="273"/>
      <c r="Q1819" s="273"/>
      <c r="R1819" s="274"/>
      <c r="S1819" s="275"/>
      <c r="T1819" s="275"/>
      <c r="U1819" s="275"/>
    </row>
    <row r="1820" spans="1:21" s="58" customFormat="1" ht="33" customHeight="1" x14ac:dyDescent="0.3">
      <c r="A1820" s="267"/>
      <c r="B1820" s="267"/>
      <c r="C1820" s="267"/>
      <c r="D1820" s="267"/>
      <c r="E1820" s="267"/>
      <c r="F1820" s="268"/>
      <c r="G1820" s="267"/>
      <c r="H1820" s="269"/>
      <c r="I1820" s="270"/>
      <c r="J1820" s="270"/>
      <c r="K1820" s="267"/>
      <c r="L1820" s="267"/>
      <c r="M1820" s="267"/>
      <c r="N1820" s="271"/>
      <c r="O1820" s="272"/>
      <c r="P1820" s="273"/>
      <c r="Q1820" s="273"/>
      <c r="R1820" s="274"/>
      <c r="S1820" s="275"/>
      <c r="T1820" s="275"/>
      <c r="U1820" s="275"/>
    </row>
    <row r="1821" spans="1:21" s="58" customFormat="1" ht="33" customHeight="1" x14ac:dyDescent="0.3">
      <c r="A1821" s="267"/>
      <c r="B1821" s="267"/>
      <c r="C1821" s="267"/>
      <c r="D1821" s="267"/>
      <c r="E1821" s="267"/>
      <c r="F1821" s="268"/>
      <c r="G1821" s="267"/>
      <c r="H1821" s="269"/>
      <c r="I1821" s="270"/>
      <c r="J1821" s="270"/>
      <c r="K1821" s="267"/>
      <c r="L1821" s="267"/>
      <c r="M1821" s="267"/>
      <c r="N1821" s="271"/>
      <c r="O1821" s="272"/>
      <c r="P1821" s="273"/>
      <c r="Q1821" s="273"/>
      <c r="R1821" s="274"/>
      <c r="S1821" s="275"/>
      <c r="T1821" s="275"/>
      <c r="U1821" s="275"/>
    </row>
    <row r="1822" spans="1:21" s="58" customFormat="1" ht="27.75" customHeight="1" x14ac:dyDescent="0.3">
      <c r="A1822" s="267"/>
      <c r="B1822" s="267"/>
      <c r="C1822" s="267"/>
      <c r="D1822" s="267"/>
      <c r="E1822" s="267"/>
      <c r="F1822" s="268"/>
      <c r="G1822" s="267"/>
      <c r="H1822" s="269"/>
      <c r="I1822" s="270"/>
      <c r="J1822" s="270"/>
      <c r="K1822" s="267"/>
      <c r="L1822" s="267"/>
      <c r="M1822" s="267"/>
      <c r="N1822" s="271"/>
      <c r="O1822" s="272"/>
      <c r="P1822" s="273"/>
      <c r="Q1822" s="273"/>
      <c r="R1822" s="274"/>
      <c r="S1822" s="275"/>
      <c r="T1822" s="275"/>
      <c r="U1822" s="275"/>
    </row>
    <row r="1823" spans="1:21" s="58" customFormat="1" ht="27.75" customHeight="1" x14ac:dyDescent="0.3">
      <c r="A1823" s="267"/>
      <c r="B1823" s="267"/>
      <c r="C1823" s="267"/>
      <c r="D1823" s="267"/>
      <c r="E1823" s="267"/>
      <c r="F1823" s="268"/>
      <c r="G1823" s="267"/>
      <c r="H1823" s="269"/>
      <c r="I1823" s="270"/>
      <c r="J1823" s="270"/>
      <c r="K1823" s="267"/>
      <c r="L1823" s="267"/>
      <c r="M1823" s="267"/>
      <c r="N1823" s="271"/>
      <c r="O1823" s="272"/>
      <c r="P1823" s="273"/>
      <c r="Q1823" s="273"/>
      <c r="R1823" s="274"/>
      <c r="S1823" s="275"/>
      <c r="T1823" s="275"/>
      <c r="U1823" s="275"/>
    </row>
  </sheetData>
  <autoFilter ref="A1:U1797" xr:uid="{3DEC50EA-7729-4376-8A68-39C9B43BB41A}"/>
  <conditionalFormatting sqref="A683:A690">
    <cfRule type="containsBlanks" dxfId="1959" priority="1185" stopIfTrue="1">
      <formula>LEN(TRIM(A683))=0</formula>
    </cfRule>
  </conditionalFormatting>
  <conditionalFormatting sqref="A714:A718">
    <cfRule type="containsBlanks" dxfId="1958" priority="1057" stopIfTrue="1">
      <formula>LEN(TRIM(A714))=0</formula>
    </cfRule>
  </conditionalFormatting>
  <conditionalFormatting sqref="A733:A745">
    <cfRule type="containsBlanks" dxfId="1957" priority="1055" stopIfTrue="1">
      <formula>LEN(TRIM(A733))=0</formula>
    </cfRule>
  </conditionalFormatting>
  <conditionalFormatting sqref="A749:A752">
    <cfRule type="containsBlanks" dxfId="1956" priority="1457" stopIfTrue="1">
      <formula>LEN(TRIM(A749))=0</formula>
    </cfRule>
  </conditionalFormatting>
  <conditionalFormatting sqref="A792:A830">
    <cfRule type="containsBlanks" dxfId="1955" priority="1484" stopIfTrue="1">
      <formula>LEN(TRIM(A792))=0</formula>
    </cfRule>
  </conditionalFormatting>
  <conditionalFormatting sqref="A837:A1176">
    <cfRule type="containsBlanks" dxfId="1954" priority="1713" stopIfTrue="1">
      <formula>LEN(TRIM(A837))=0</formula>
    </cfRule>
  </conditionalFormatting>
  <conditionalFormatting sqref="A1185:A1192">
    <cfRule type="containsBlanks" dxfId="1953" priority="2670" stopIfTrue="1">
      <formula>LEN(TRIM(A1185))=0</formula>
    </cfRule>
  </conditionalFormatting>
  <conditionalFormatting sqref="A1207:A1220">
    <cfRule type="containsBlanks" dxfId="1952" priority="2735" stopIfTrue="1">
      <formula>LEN(TRIM(A1207))=0</formula>
    </cfRule>
  </conditionalFormatting>
  <conditionalFormatting sqref="A1265:A1270">
    <cfRule type="containsBlanks" dxfId="1951" priority="2829" stopIfTrue="1">
      <formula>LEN(TRIM(A1265))=0</formula>
    </cfRule>
  </conditionalFormatting>
  <conditionalFormatting sqref="A1281:A1307">
    <cfRule type="containsBlanks" dxfId="1950" priority="2949" stopIfTrue="1">
      <formula>LEN(TRIM(A1281))=0</formula>
    </cfRule>
  </conditionalFormatting>
  <conditionalFormatting sqref="A1318:A1340">
    <cfRule type="containsBlanks" dxfId="1949" priority="3000" stopIfTrue="1">
      <formula>LEN(TRIM(A1318))=0</formula>
    </cfRule>
  </conditionalFormatting>
  <conditionalFormatting sqref="A1357:A1387">
    <cfRule type="containsBlanks" dxfId="1948" priority="3140" stopIfTrue="1">
      <formula>LEN(TRIM(A1357))=0</formula>
    </cfRule>
  </conditionalFormatting>
  <conditionalFormatting sqref="A1435:A1486">
    <cfRule type="containsBlanks" dxfId="1947" priority="3227" stopIfTrue="1">
      <formula>LEN(TRIM(A1435))=0</formula>
    </cfRule>
  </conditionalFormatting>
  <conditionalFormatting sqref="A1530:A1538">
    <cfRule type="containsBlanks" dxfId="1946" priority="3304" stopIfTrue="1">
      <formula>LEN(TRIM(A1530))=0</formula>
    </cfRule>
  </conditionalFormatting>
  <conditionalFormatting sqref="A1564:A1593">
    <cfRule type="containsBlanks" dxfId="1945" priority="3391" stopIfTrue="1">
      <formula>LEN(TRIM(A1564))=0</formula>
    </cfRule>
  </conditionalFormatting>
  <conditionalFormatting sqref="A1595:A1622">
    <cfRule type="containsBlanks" dxfId="1944" priority="3500" stopIfTrue="1">
      <formula>LEN(TRIM(A1595))=0</formula>
    </cfRule>
  </conditionalFormatting>
  <conditionalFormatting sqref="A1628:A1669">
    <cfRule type="containsBlanks" dxfId="1943" priority="3598" stopIfTrue="1">
      <formula>LEN(TRIM(A1628))=0</formula>
    </cfRule>
  </conditionalFormatting>
  <conditionalFormatting sqref="A1702:A1731">
    <cfRule type="containsBlanks" dxfId="1942" priority="3681" stopIfTrue="1">
      <formula>LEN(TRIM(A1702))=0</formula>
    </cfRule>
  </conditionalFormatting>
  <conditionalFormatting sqref="A1737:A1758">
    <cfRule type="containsBlanks" dxfId="1941" priority="3782" stopIfTrue="1">
      <formula>LEN(TRIM(A1737))=0</formula>
    </cfRule>
  </conditionalFormatting>
  <conditionalFormatting sqref="A657:B659">
    <cfRule type="containsBlanks" dxfId="1940" priority="1314" stopIfTrue="1">
      <formula>LEN(TRIM(A657))=0</formula>
    </cfRule>
  </conditionalFormatting>
  <conditionalFormatting sqref="A703:B708">
    <cfRule type="containsBlanks" dxfId="1939" priority="1075" stopIfTrue="1">
      <formula>LEN(TRIM(A703))=0</formula>
    </cfRule>
  </conditionalFormatting>
  <conditionalFormatting sqref="A774:B783">
    <cfRule type="containsBlanks" dxfId="1938" priority="1432" stopIfTrue="1">
      <formula>LEN(TRIM(A774))=0</formula>
    </cfRule>
  </conditionalFormatting>
  <conditionalFormatting sqref="A831:B836">
    <cfRule type="containsBlanks" dxfId="1937" priority="1749" stopIfTrue="1">
      <formula>LEN(TRIM(A831))=0</formula>
    </cfRule>
  </conditionalFormatting>
  <conditionalFormatting sqref="A1177:B1184">
    <cfRule type="containsBlanks" dxfId="1936" priority="2691" stopIfTrue="1">
      <formula>LEN(TRIM(A1177))=0</formula>
    </cfRule>
  </conditionalFormatting>
  <conditionalFormatting sqref="A1193:B1206">
    <cfRule type="containsBlanks" dxfId="1935" priority="2772" stopIfTrue="1">
      <formula>LEN(TRIM(A1193))=0</formula>
    </cfRule>
  </conditionalFormatting>
  <conditionalFormatting sqref="A1221:B1264">
    <cfRule type="containsBlanks" dxfId="1934" priority="2874" stopIfTrue="1">
      <formula>LEN(TRIM(A1221))=0</formula>
    </cfRule>
  </conditionalFormatting>
  <conditionalFormatting sqref="A1308:B1317">
    <cfRule type="containsBlanks" dxfId="1933" priority="3093" stopIfTrue="1">
      <formula>LEN(TRIM(A1308))=0</formula>
    </cfRule>
  </conditionalFormatting>
  <conditionalFormatting sqref="A1391:B1434">
    <cfRule type="containsBlanks" dxfId="1932" priority="3259" stopIfTrue="1">
      <formula>LEN(TRIM(A1391))=0</formula>
    </cfRule>
  </conditionalFormatting>
  <conditionalFormatting sqref="A1487:B1529">
    <cfRule type="containsBlanks" dxfId="1931" priority="3325" stopIfTrue="1">
      <formula>LEN(TRIM(A1487))=0</formula>
    </cfRule>
  </conditionalFormatting>
  <conditionalFormatting sqref="A1539:B1563">
    <cfRule type="containsBlanks" dxfId="1930" priority="3408" stopIfTrue="1">
      <formula>LEN(TRIM(A1539))=0</formula>
    </cfRule>
  </conditionalFormatting>
  <conditionalFormatting sqref="A1623:B1627">
    <cfRule type="containsBlanks" dxfId="1929" priority="3613" stopIfTrue="1">
      <formula>LEN(TRIM(A1623))=0</formula>
    </cfRule>
  </conditionalFormatting>
  <conditionalFormatting sqref="A1670:B1701">
    <cfRule type="containsBlanks" dxfId="1928" priority="3698" stopIfTrue="1">
      <formula>LEN(TRIM(A1670))=0</formula>
    </cfRule>
  </conditionalFormatting>
  <conditionalFormatting sqref="A1732:B1735">
    <cfRule type="containsBlanks" dxfId="1927" priority="3827" stopIfTrue="1">
      <formula>LEN(TRIM(A1732))=0</formula>
    </cfRule>
  </conditionalFormatting>
  <conditionalFormatting sqref="A1759:B1772">
    <cfRule type="containsBlanks" dxfId="1926" priority="3841" stopIfTrue="1">
      <formula>LEN(TRIM(A1759))=0</formula>
    </cfRule>
  </conditionalFormatting>
  <conditionalFormatting sqref="A1774:B1775">
    <cfRule type="containsBlanks" dxfId="1925" priority="3879" stopIfTrue="1">
      <formula>LEN(TRIM(A1774))=0</formula>
    </cfRule>
  </conditionalFormatting>
  <conditionalFormatting sqref="A1777:B1778">
    <cfRule type="containsBlanks" dxfId="1924" priority="3878" stopIfTrue="1">
      <formula>LEN(TRIM(A1777))=0</formula>
    </cfRule>
  </conditionalFormatting>
  <conditionalFormatting sqref="A1781:B1781">
    <cfRule type="containsBlanks" dxfId="1923" priority="3916" stopIfTrue="1">
      <formula>LEN(TRIM(A1781))=0</formula>
    </cfRule>
  </conditionalFormatting>
  <conditionalFormatting sqref="A1783:B1790">
    <cfRule type="containsBlanks" dxfId="1922" priority="3925" stopIfTrue="1">
      <formula>LEN(TRIM(A1783))=0</formula>
    </cfRule>
  </conditionalFormatting>
  <conditionalFormatting sqref="A1793:B1796">
    <cfRule type="containsBlanks" dxfId="1921" priority="3929" stopIfTrue="1">
      <formula>LEN(TRIM(A1793))=0</formula>
    </cfRule>
  </conditionalFormatting>
  <conditionalFormatting sqref="A20:E22">
    <cfRule type="containsBlanks" dxfId="1920" priority="207" stopIfTrue="1">
      <formula>LEN(TRIM(A20))=0</formula>
    </cfRule>
  </conditionalFormatting>
  <conditionalFormatting sqref="A44:E58">
    <cfRule type="containsBlanks" dxfId="1919" priority="150" stopIfTrue="1">
      <formula>LEN(TRIM(A44))=0</formula>
    </cfRule>
  </conditionalFormatting>
  <conditionalFormatting sqref="A96:E104">
    <cfRule type="containsBlanks" dxfId="1918" priority="41" stopIfTrue="1">
      <formula>LEN(TRIM(A96))=0</formula>
    </cfRule>
  </conditionalFormatting>
  <conditionalFormatting sqref="A144:E151">
    <cfRule type="containsBlanks" dxfId="1917" priority="304" stopIfTrue="1">
      <formula>LEN(TRIM(A144))=0</formula>
    </cfRule>
  </conditionalFormatting>
  <conditionalFormatting sqref="A649:E649 A651:E651 A653:E653 C632:D636 E632:E637 B637:D637">
    <cfRule type="containsBlanks" dxfId="1916" priority="1340" stopIfTrue="1">
      <formula>LEN(TRIM(A632))=0</formula>
    </cfRule>
  </conditionalFormatting>
  <conditionalFormatting sqref="A679:E679 A681:E681 B683:E685 C667:D667 E667:E668 B668:D668">
    <cfRule type="containsBlanks" dxfId="1915" priority="1163" stopIfTrue="1">
      <formula>LEN(TRIM(A667))=0</formula>
    </cfRule>
  </conditionalFormatting>
  <conditionalFormatting sqref="A1271:E1280">
    <cfRule type="containsBlanks" dxfId="1914" priority="2952" stopIfTrue="1">
      <formula>LEN(TRIM(A1271))=0</formula>
    </cfRule>
  </conditionalFormatting>
  <conditionalFormatting sqref="A1341:E1356">
    <cfRule type="containsBlanks" dxfId="1913" priority="3143" stopIfTrue="1">
      <formula>LEN(TRIM(A1341))=0</formula>
    </cfRule>
  </conditionalFormatting>
  <conditionalFormatting sqref="A1388:E1390">
    <cfRule type="containsBlanks" dxfId="1912" priority="3262" stopIfTrue="1">
      <formula>LEN(TRIM(A1388))=0</formula>
    </cfRule>
  </conditionalFormatting>
  <conditionalFormatting sqref="A1594:E1594">
    <cfRule type="containsBlanks" dxfId="1911" priority="3519" stopIfTrue="1">
      <formula>LEN(TRIM(A1594))=0</formula>
    </cfRule>
  </conditionalFormatting>
  <conditionalFormatting sqref="A1780:E1780">
    <cfRule type="duplicateValues" dxfId="1910" priority="3950"/>
  </conditionalFormatting>
  <conditionalFormatting sqref="B24:B26 E24:E43">
    <cfRule type="containsBlanks" dxfId="1909" priority="160" stopIfTrue="1">
      <formula>LEN(TRIM(B24))=0</formula>
    </cfRule>
  </conditionalFormatting>
  <conditionalFormatting sqref="B59:B65 E59:E66">
    <cfRule type="containsBlanks" dxfId="1908" priority="50" stopIfTrue="1">
      <formula>LEN(TRIM(B59))=0</formula>
    </cfRule>
  </conditionalFormatting>
  <conditionalFormatting sqref="B106:B108 E106:E108">
    <cfRule type="containsBlanks" dxfId="1907" priority="312" stopIfTrue="1">
      <formula>LEN(TRIM(B106))=0</formula>
    </cfRule>
  </conditionalFormatting>
  <conditionalFormatting sqref="B169">
    <cfRule type="containsBlanks" dxfId="1906" priority="336" stopIfTrue="1">
      <formula>LEN(TRIM(B169))=0</formula>
    </cfRule>
  </conditionalFormatting>
  <conditionalFormatting sqref="B217:B254">
    <cfRule type="containsBlanks" dxfId="1905" priority="516" stopIfTrue="1">
      <formula>LEN(TRIM(B217))=0</formula>
    </cfRule>
  </conditionalFormatting>
  <conditionalFormatting sqref="B390:B395">
    <cfRule type="containsBlanks" dxfId="1904" priority="663" stopIfTrue="1">
      <formula>LEN(TRIM(B390))=0</formula>
    </cfRule>
  </conditionalFormatting>
  <conditionalFormatting sqref="B524:B531">
    <cfRule type="containsBlanks" dxfId="1903" priority="748" stopIfTrue="1">
      <formula>LEN(TRIM(B524))=0</formula>
    </cfRule>
  </conditionalFormatting>
  <conditionalFormatting sqref="B686:B690">
    <cfRule type="containsBlanks" dxfId="1902" priority="1141" stopIfTrue="1">
      <formula>LEN(TRIM(B686))=0</formula>
    </cfRule>
  </conditionalFormatting>
  <conditionalFormatting sqref="B696:B697">
    <cfRule type="containsBlanks" dxfId="1901" priority="1084" stopIfTrue="1">
      <formula>LEN(TRIM(B696))=0</formula>
    </cfRule>
  </conditionalFormatting>
  <conditionalFormatting sqref="B733:B744">
    <cfRule type="containsBlanks" dxfId="1900" priority="1032" stopIfTrue="1">
      <formula>LEN(TRIM(B733))=0</formula>
    </cfRule>
  </conditionalFormatting>
  <conditionalFormatting sqref="B792:B796">
    <cfRule type="containsBlanks" dxfId="1899" priority="1470" stopIfTrue="1">
      <formula>LEN(TRIM(B792))=0</formula>
    </cfRule>
  </conditionalFormatting>
  <conditionalFormatting sqref="B2:C18 E2:E19">
    <cfRule type="containsBlanks" dxfId="1898" priority="212" stopIfTrue="1">
      <formula>LEN(TRIM(B2))=0</formula>
    </cfRule>
  </conditionalFormatting>
  <conditionalFormatting sqref="B71:C72 E71:E95 C73 B74:C75">
    <cfRule type="containsBlanks" dxfId="1897" priority="47" stopIfTrue="1">
      <formula>LEN(TRIM(B71))=0</formula>
    </cfRule>
  </conditionalFormatting>
  <conditionalFormatting sqref="B105:C105">
    <cfRule type="duplicateValues" dxfId="1896" priority="423"/>
  </conditionalFormatting>
  <conditionalFormatting sqref="B112:C115 E112:E143 C116:C117 B118:C132">
    <cfRule type="containsBlanks" dxfId="1895" priority="309" stopIfTrue="1">
      <formula>LEN(TRIM(B112))=0</formula>
    </cfRule>
  </conditionalFormatting>
  <conditionalFormatting sqref="B188:C188">
    <cfRule type="duplicateValues" dxfId="1894" priority="636"/>
  </conditionalFormatting>
  <conditionalFormatting sqref="B195:C197 E195:E216">
    <cfRule type="containsBlanks" dxfId="1893" priority="550" stopIfTrue="1">
      <formula>LEN(TRIM(B195))=0</formula>
    </cfRule>
  </conditionalFormatting>
  <conditionalFormatting sqref="B396:C417 E415:E418 C418">
    <cfRule type="containsBlanks" dxfId="1892" priority="562" stopIfTrue="1">
      <formula>LEN(TRIM(B396))=0</formula>
    </cfRule>
  </conditionalFormatting>
  <conditionalFormatting sqref="B420:C422 E420:E422">
    <cfRule type="containsBlanks" dxfId="1891" priority="783" stopIfTrue="1">
      <formula>LEN(TRIM(B420))=0</formula>
    </cfRule>
  </conditionalFormatting>
  <conditionalFormatting sqref="B594:C615 E594:E615">
    <cfRule type="containsBlanks" dxfId="1890" priority="743" stopIfTrue="1">
      <formula>LEN(TRIM(B594))=0</formula>
    </cfRule>
  </conditionalFormatting>
  <conditionalFormatting sqref="B19:D19">
    <cfRule type="containsBlanks" dxfId="1889" priority="208" stopIfTrue="1">
      <formula>LEN(TRIM(B19))=0</formula>
    </cfRule>
  </conditionalFormatting>
  <conditionalFormatting sqref="B32:D43">
    <cfRule type="containsBlanks" dxfId="1888" priority="154" stopIfTrue="1">
      <formula>LEN(TRIM(B32))=0</formula>
    </cfRule>
  </conditionalFormatting>
  <conditionalFormatting sqref="B76:D95">
    <cfRule type="containsBlanks" dxfId="1887" priority="44" stopIfTrue="1">
      <formula>LEN(TRIM(B76))=0</formula>
    </cfRule>
  </conditionalFormatting>
  <conditionalFormatting sqref="B133:D143">
    <cfRule type="containsBlanks" dxfId="1886" priority="306" stopIfTrue="1">
      <formula>LEN(TRIM(B133))=0</formula>
    </cfRule>
  </conditionalFormatting>
  <conditionalFormatting sqref="B183:D187">
    <cfRule type="containsBlanks" dxfId="1885" priority="328" stopIfTrue="1">
      <formula>LEN(TRIM(B183))=0</formula>
    </cfRule>
  </conditionalFormatting>
  <conditionalFormatting sqref="B198:D216">
    <cfRule type="containsBlanks" dxfId="1884" priority="547" stopIfTrue="1">
      <formula>LEN(TRIM(B198))=0</formula>
    </cfRule>
  </conditionalFormatting>
  <conditionalFormatting sqref="B715:D718 A724:E724 A728:E731 E713:E718 D713:D714">
    <cfRule type="containsBlanks" dxfId="1883" priority="1049" stopIfTrue="1">
      <formula>LEN(TRIM(A713))=0</formula>
    </cfRule>
  </conditionalFormatting>
  <conditionalFormatting sqref="B750:D752 A762:E763 A766:E772 E748:E752 D748:D749">
    <cfRule type="containsBlanks" dxfId="1882" priority="1449" stopIfTrue="1">
      <formula>LEN(TRIM(A748))=0</formula>
    </cfRule>
  </conditionalFormatting>
  <conditionalFormatting sqref="C2:C22">
    <cfRule type="duplicateValues" dxfId="1881" priority="213"/>
  </conditionalFormatting>
  <conditionalFormatting sqref="C27:C58">
    <cfRule type="duplicateValues" dxfId="1880" priority="13091"/>
  </conditionalFormatting>
  <conditionalFormatting sqref="C71:C104">
    <cfRule type="duplicateValues" dxfId="1879" priority="48"/>
  </conditionalFormatting>
  <conditionalFormatting sqref="C112:C151">
    <cfRule type="duplicateValues" dxfId="1878" priority="310"/>
  </conditionalFormatting>
  <conditionalFormatting sqref="C152">
    <cfRule type="duplicateValues" dxfId="1877" priority="341"/>
  </conditionalFormatting>
  <conditionalFormatting sqref="C173:C187">
    <cfRule type="duplicateValues" dxfId="1876" priority="334"/>
  </conditionalFormatting>
  <conditionalFormatting sqref="C189">
    <cfRule type="duplicateValues" dxfId="1875" priority="555"/>
  </conditionalFormatting>
  <conditionalFormatting sqref="C195:C216">
    <cfRule type="duplicateValues" dxfId="1874" priority="552"/>
  </conditionalFormatting>
  <conditionalFormatting sqref="C273:C385">
    <cfRule type="duplicateValues" dxfId="1873" priority="515"/>
  </conditionalFormatting>
  <conditionalFormatting sqref="C387:C389">
    <cfRule type="duplicateValues" dxfId="1872" priority="671"/>
    <cfRule type="containsBlanks" dxfId="1871" priority="669" stopIfTrue="1">
      <formula>LEN(TRIM(C387))=0</formula>
    </cfRule>
  </conditionalFormatting>
  <conditionalFormatting sqref="C396:C414">
    <cfRule type="duplicateValues" dxfId="1870" priority="662"/>
  </conditionalFormatting>
  <conditionalFormatting sqref="C415:C418">
    <cfRule type="duplicateValues" dxfId="1869" priority="565"/>
  </conditionalFormatting>
  <conditionalFormatting sqref="C420:C422">
    <cfRule type="duplicateValues" dxfId="1868" priority="786"/>
  </conditionalFormatting>
  <conditionalFormatting sqref="C443:C456">
    <cfRule type="duplicateValues" dxfId="1867" priority="776"/>
  </conditionalFormatting>
  <conditionalFormatting sqref="C512:C515">
    <cfRule type="duplicateValues" dxfId="1866" priority="752"/>
  </conditionalFormatting>
  <conditionalFormatting sqref="C532">
    <cfRule type="duplicateValues" dxfId="1865" priority="747"/>
  </conditionalFormatting>
  <conditionalFormatting sqref="C594:C615 C466:C511 C457:C461">
    <cfRule type="duplicateValues" dxfId="1864" priority="757"/>
  </conditionalFormatting>
  <conditionalFormatting sqref="C616">
    <cfRule type="duplicateValues" dxfId="1863" priority="1400"/>
  </conditionalFormatting>
  <conditionalFormatting sqref="C617:C620">
    <cfRule type="duplicateValues" dxfId="1862" priority="1357"/>
  </conditionalFormatting>
  <conditionalFormatting sqref="C621:C627">
    <cfRule type="duplicateValues" dxfId="1861" priority="1350"/>
  </conditionalFormatting>
  <conditionalFormatting sqref="C649:C653 C632:C637">
    <cfRule type="duplicateValues" dxfId="1860" priority="1341"/>
  </conditionalFormatting>
  <conditionalFormatting sqref="C654">
    <cfRule type="duplicateValues" dxfId="1859" priority="1322"/>
  </conditionalFormatting>
  <conditionalFormatting sqref="C660:C661">
    <cfRule type="duplicateValues" dxfId="1858" priority="1180"/>
  </conditionalFormatting>
  <conditionalFormatting sqref="C669">
    <cfRule type="duplicateValues" dxfId="1857" priority="1160"/>
  </conditionalFormatting>
  <conditionalFormatting sqref="C679:C685 C667:C668">
    <cfRule type="duplicateValues" dxfId="1856" priority="1164"/>
  </conditionalFormatting>
  <conditionalFormatting sqref="C691:C692">
    <cfRule type="duplicateValues" dxfId="1855" priority="1112"/>
  </conditionalFormatting>
  <conditionalFormatting sqref="C693:C694">
    <cfRule type="duplicateValues" dxfId="1854" priority="1106"/>
  </conditionalFormatting>
  <conditionalFormatting sqref="C698">
    <cfRule type="duplicateValues" dxfId="1853" priority="1087"/>
  </conditionalFormatting>
  <conditionalFormatting sqref="C715:C732">
    <cfRule type="duplicateValues" dxfId="1852" priority="1044"/>
  </conditionalFormatting>
  <conditionalFormatting sqref="C745">
    <cfRule type="duplicateValues" dxfId="1851" priority="1617"/>
  </conditionalFormatting>
  <conditionalFormatting sqref="C750:C773">
    <cfRule type="duplicateValues" dxfId="1850" priority="1444"/>
  </conditionalFormatting>
  <conditionalFormatting sqref="C790:C791">
    <cfRule type="duplicateValues" dxfId="1849" priority="1477"/>
  </conditionalFormatting>
  <conditionalFormatting sqref="C797:C799">
    <cfRule type="duplicateValues" dxfId="1848" priority="1784"/>
  </conditionalFormatting>
  <conditionalFormatting sqref="C800:C806">
    <cfRule type="duplicateValues" dxfId="1847" priority="1777"/>
  </conditionalFormatting>
  <conditionalFormatting sqref="C810:C830">
    <cfRule type="duplicateValues" dxfId="1846" priority="1643"/>
  </conditionalFormatting>
  <conditionalFormatting sqref="C840">
    <cfRule type="duplicateValues" dxfId="1845" priority="1697"/>
  </conditionalFormatting>
  <conditionalFormatting sqref="C843:C846">
    <cfRule type="duplicateValues" dxfId="1844" priority="1681"/>
  </conditionalFormatting>
  <conditionalFormatting sqref="C857">
    <cfRule type="duplicateValues" dxfId="1843" priority="2060"/>
  </conditionalFormatting>
  <conditionalFormatting sqref="C858">
    <cfRule type="duplicateValues" dxfId="1842" priority="2081"/>
  </conditionalFormatting>
  <conditionalFormatting sqref="C861:C862">
    <cfRule type="duplicateValues" dxfId="1841" priority="2073"/>
  </conditionalFormatting>
  <conditionalFormatting sqref="C864">
    <cfRule type="duplicateValues" dxfId="1840" priority="2126"/>
  </conditionalFormatting>
  <conditionalFormatting sqref="C865:C872">
    <cfRule type="duplicateValues" dxfId="1839" priority="2120"/>
  </conditionalFormatting>
  <conditionalFormatting sqref="C873">
    <cfRule type="duplicateValues" dxfId="1838" priority="2113"/>
  </conditionalFormatting>
  <conditionalFormatting sqref="C877:C882">
    <cfRule type="duplicateValues" dxfId="1837" priority="2097"/>
  </conditionalFormatting>
  <conditionalFormatting sqref="C883:C884">
    <cfRule type="duplicateValues" dxfId="1836" priority="2259"/>
  </conditionalFormatting>
  <conditionalFormatting sqref="C887">
    <cfRule type="duplicateValues" dxfId="1835" priority="2252"/>
  </conditionalFormatting>
  <conditionalFormatting sqref="C888:C889">
    <cfRule type="duplicateValues" dxfId="1834" priority="2236"/>
  </conditionalFormatting>
  <conditionalFormatting sqref="C894">
    <cfRule type="duplicateValues" dxfId="1833" priority="2212"/>
  </conditionalFormatting>
  <conditionalFormatting sqref="C898:C902 C890">
    <cfRule type="duplicateValues" dxfId="1832" priority="2233"/>
  </conditionalFormatting>
  <conditionalFormatting sqref="C903:C904">
    <cfRule type="duplicateValues" dxfId="1831" priority="2194"/>
  </conditionalFormatting>
  <conditionalFormatting sqref="C905:C911">
    <cfRule type="duplicateValues" dxfId="1830" priority="2188"/>
  </conditionalFormatting>
  <conditionalFormatting sqref="C918:C957 C913:C914">
    <cfRule type="duplicateValues" dxfId="1829" priority="2180"/>
  </conditionalFormatting>
  <conditionalFormatting sqref="C958:C968">
    <cfRule type="duplicateValues" dxfId="1828" priority="2169"/>
  </conditionalFormatting>
  <conditionalFormatting sqref="C969:C970">
    <cfRule type="duplicateValues" dxfId="1827" priority="2304"/>
  </conditionalFormatting>
  <conditionalFormatting sqref="C971:C972">
    <cfRule type="duplicateValues" dxfId="1826" priority="2297"/>
  </conditionalFormatting>
  <conditionalFormatting sqref="C973">
    <cfRule type="duplicateValues" dxfId="1825" priority="2290"/>
  </conditionalFormatting>
  <conditionalFormatting sqref="C974:C982">
    <cfRule type="duplicateValues" dxfId="1824" priority="2284"/>
  </conditionalFormatting>
  <conditionalFormatting sqref="C984">
    <cfRule type="duplicateValues" dxfId="1823" priority="2271"/>
  </conditionalFormatting>
  <conditionalFormatting sqref="C985:C992">
    <cfRule type="duplicateValues" dxfId="1822" priority="2272"/>
  </conditionalFormatting>
  <conditionalFormatting sqref="C993:C999">
    <cfRule type="duplicateValues" dxfId="1821" priority="2310"/>
  </conditionalFormatting>
  <conditionalFormatting sqref="C1000">
    <cfRule type="duplicateValues" dxfId="1820" priority="2483"/>
  </conditionalFormatting>
  <conditionalFormatting sqref="C1001:C1002">
    <cfRule type="duplicateValues" dxfId="1819" priority="2476"/>
  </conditionalFormatting>
  <conditionalFormatting sqref="C1005:C1006">
    <cfRule type="duplicateValues" dxfId="1818" priority="2465"/>
  </conditionalFormatting>
  <conditionalFormatting sqref="C1024">
    <cfRule type="duplicateValues" dxfId="1817" priority="2422"/>
  </conditionalFormatting>
  <conditionalFormatting sqref="C1025:C1029">
    <cfRule type="duplicateValues" dxfId="1816" priority="2425"/>
  </conditionalFormatting>
  <conditionalFormatting sqref="C1035">
    <cfRule type="duplicateValues" dxfId="1815" priority="2402"/>
  </conditionalFormatting>
  <conditionalFormatting sqref="C1038:C1052 C1032:C1034">
    <cfRule type="duplicateValues" dxfId="1814" priority="2406"/>
  </conditionalFormatting>
  <conditionalFormatting sqref="C1053">
    <cfRule type="duplicateValues" dxfId="1813" priority="2390"/>
  </conditionalFormatting>
  <conditionalFormatting sqref="C1054:C1077">
    <cfRule type="duplicateValues" dxfId="1812" priority="2362"/>
  </conditionalFormatting>
  <conditionalFormatting sqref="C1083">
    <cfRule type="duplicateValues" dxfId="1811" priority="2343"/>
  </conditionalFormatting>
  <conditionalFormatting sqref="C1086:C1102 C1082">
    <cfRule type="duplicateValues" dxfId="1810" priority="2350"/>
  </conditionalFormatting>
  <conditionalFormatting sqref="C1103:C1111">
    <cfRule type="duplicateValues" dxfId="1809" priority="2544"/>
  </conditionalFormatting>
  <conditionalFormatting sqref="C1114">
    <cfRule type="duplicateValues" dxfId="1808" priority="2534"/>
  </conditionalFormatting>
  <conditionalFormatting sqref="C1115:C1123">
    <cfRule type="duplicateValues" dxfId="1807" priority="2524"/>
  </conditionalFormatting>
  <conditionalFormatting sqref="C1126:C1132">
    <cfRule type="duplicateValues" dxfId="1806" priority="2509"/>
  </conditionalFormatting>
  <conditionalFormatting sqref="C1133:C1134">
    <cfRule type="duplicateValues" dxfId="1805" priority="2499"/>
  </conditionalFormatting>
  <conditionalFormatting sqref="C1137">
    <cfRule type="duplicateValues" dxfId="1804" priority="2618"/>
  </conditionalFormatting>
  <conditionalFormatting sqref="C1138:C1140">
    <cfRule type="duplicateValues" dxfId="1803" priority="2613"/>
  </conditionalFormatting>
  <conditionalFormatting sqref="C1142:C1143">
    <cfRule type="duplicateValues" dxfId="1802" priority="2607"/>
  </conditionalFormatting>
  <conditionalFormatting sqref="C1157:C1158">
    <cfRule type="duplicateValues" dxfId="1801" priority="2594"/>
  </conditionalFormatting>
  <conditionalFormatting sqref="C1161:C1162">
    <cfRule type="duplicateValues" dxfId="1800" priority="2579"/>
  </conditionalFormatting>
  <conditionalFormatting sqref="C1166:C1176">
    <cfRule type="duplicateValues" dxfId="1799" priority="2569"/>
  </conditionalFormatting>
  <conditionalFormatting sqref="C1178">
    <cfRule type="duplicateValues" dxfId="1798" priority="2699"/>
  </conditionalFormatting>
  <conditionalFormatting sqref="C1179">
    <cfRule type="duplicateValues" dxfId="1797" priority="2696"/>
  </conditionalFormatting>
  <conditionalFormatting sqref="C1183:C1184">
    <cfRule type="duplicateValues" dxfId="1796" priority="2680"/>
  </conditionalFormatting>
  <conditionalFormatting sqref="C1189:C1192">
    <cfRule type="duplicateValues" dxfId="1795" priority="2660"/>
  </conditionalFormatting>
  <conditionalFormatting sqref="C1193:C1194">
    <cfRule type="duplicateValues" dxfId="1794" priority="2796"/>
  </conditionalFormatting>
  <conditionalFormatting sqref="C1195">
    <cfRule type="duplicateValues" dxfId="1793" priority="2793"/>
  </conditionalFormatting>
  <conditionalFormatting sqref="C1196">
    <cfRule type="duplicateValues" dxfId="1792" priority="2789"/>
  </conditionalFormatting>
  <conditionalFormatting sqref="C1199:C1200">
    <cfRule type="duplicateValues" dxfId="1791" priority="2767"/>
  </conditionalFormatting>
  <conditionalFormatting sqref="C1205:C1206">
    <cfRule type="duplicateValues" dxfId="1790" priority="2745"/>
  </conditionalFormatting>
  <conditionalFormatting sqref="C1207:C1212">
    <cfRule type="duplicateValues" dxfId="1789" priority="2730"/>
  </conditionalFormatting>
  <conditionalFormatting sqref="C1214:C1220">
    <cfRule type="duplicateValues" dxfId="1788" priority="2722"/>
  </conditionalFormatting>
  <conditionalFormatting sqref="C1226:C1232">
    <cfRule type="duplicateValues" dxfId="1787" priority="2896"/>
  </conditionalFormatting>
  <conditionalFormatting sqref="C1256:C1264">
    <cfRule type="duplicateValues" dxfId="1786" priority="2844"/>
  </conditionalFormatting>
  <conditionalFormatting sqref="C1265:C1266">
    <cfRule type="duplicateValues" dxfId="1785" priority="2826"/>
  </conditionalFormatting>
  <conditionalFormatting sqref="C1268:C1270">
    <cfRule type="duplicateValues" dxfId="1784" priority="2814"/>
  </conditionalFormatting>
  <conditionalFormatting sqref="C1271">
    <cfRule type="duplicateValues" dxfId="1783" priority="2960"/>
  </conditionalFormatting>
  <conditionalFormatting sqref="C1272:C1280">
    <cfRule type="duplicateValues" dxfId="1782" priority="2954"/>
  </conditionalFormatting>
  <conditionalFormatting sqref="C1282:C1291">
    <cfRule type="duplicateValues" dxfId="1781" priority="2941"/>
  </conditionalFormatting>
  <conditionalFormatting sqref="C1294:C1307">
    <cfRule type="duplicateValues" dxfId="1780" priority="2928"/>
  </conditionalFormatting>
  <conditionalFormatting sqref="C1309">
    <cfRule type="duplicateValues" dxfId="1779" priority="3082"/>
  </conditionalFormatting>
  <conditionalFormatting sqref="C1310:C1312 C1308">
    <cfRule type="duplicateValues" dxfId="1778" priority="3088"/>
  </conditionalFormatting>
  <conditionalFormatting sqref="C1313">
    <cfRule type="duplicateValues" dxfId="1777" priority="3079"/>
  </conditionalFormatting>
  <conditionalFormatting sqref="C1315">
    <cfRule type="duplicateValues" dxfId="1776" priority="3071"/>
  </conditionalFormatting>
  <conditionalFormatting sqref="C1316">
    <cfRule type="duplicateValues" dxfId="1775" priority="3065"/>
  </conditionalFormatting>
  <conditionalFormatting sqref="C1317">
    <cfRule type="duplicateValues" dxfId="1774" priority="3060"/>
  </conditionalFormatting>
  <conditionalFormatting sqref="C1325:C1329">
    <cfRule type="duplicateValues" dxfId="1773" priority="3018"/>
  </conditionalFormatting>
  <conditionalFormatting sqref="C1330">
    <cfRule type="duplicateValues" dxfId="1772" priority="3008"/>
  </conditionalFormatting>
  <conditionalFormatting sqref="C1331:C1332">
    <cfRule type="duplicateValues" dxfId="1771" priority="3005"/>
  </conditionalFormatting>
  <conditionalFormatting sqref="C1337:C1340">
    <cfRule type="duplicateValues" dxfId="1770" priority="2989"/>
  </conditionalFormatting>
  <conditionalFormatting sqref="C1341">
    <cfRule type="duplicateValues" dxfId="1769" priority="3177"/>
  </conditionalFormatting>
  <conditionalFormatting sqref="C1342:C1356">
    <cfRule type="duplicateValues" dxfId="1768" priority="3146"/>
  </conditionalFormatting>
  <conditionalFormatting sqref="C1357:C1363">
    <cfRule type="duplicateValues" dxfId="1767" priority="3137"/>
  </conditionalFormatting>
  <conditionalFormatting sqref="C1377:C1387 C1368:C1371">
    <cfRule type="duplicateValues" dxfId="1766" priority="3128"/>
  </conditionalFormatting>
  <conditionalFormatting sqref="C1389">
    <cfRule type="duplicateValues" dxfId="1765" priority="3263"/>
  </conditionalFormatting>
  <conditionalFormatting sqref="C1390 C1388">
    <cfRule type="duplicateValues" dxfId="1764" priority="3268"/>
  </conditionalFormatting>
  <conditionalFormatting sqref="C1391:C1422">
    <cfRule type="duplicateValues" dxfId="1763" priority="3256"/>
  </conditionalFormatting>
  <conditionalFormatting sqref="C1430:C1434 C1425">
    <cfRule type="duplicateValues" dxfId="1762" priority="3245"/>
  </conditionalFormatting>
  <conditionalFormatting sqref="C1435:C1449">
    <cfRule type="duplicateValues" dxfId="1761" priority="3222"/>
  </conditionalFormatting>
  <conditionalFormatting sqref="C1457:C1486 C1454">
    <cfRule type="duplicateValues" dxfId="1760" priority="3215"/>
  </conditionalFormatting>
  <conditionalFormatting sqref="C1487:C1501">
    <cfRule type="duplicateValues" dxfId="1759" priority="3343"/>
  </conditionalFormatting>
  <conditionalFormatting sqref="C1503:C1512">
    <cfRule type="duplicateValues" dxfId="1758" priority="3335"/>
  </conditionalFormatting>
  <conditionalFormatting sqref="C1513:C1515">
    <cfRule type="duplicateValues" dxfId="1757" priority="3320"/>
  </conditionalFormatting>
  <conditionalFormatting sqref="C1523:C1529">
    <cfRule type="duplicateValues" dxfId="1756" priority="3314"/>
  </conditionalFormatting>
  <conditionalFormatting sqref="C1530:C1532">
    <cfRule type="duplicateValues" dxfId="1755" priority="3299"/>
  </conditionalFormatting>
  <conditionalFormatting sqref="C1533:C1538">
    <cfRule type="duplicateValues" dxfId="1754" priority="3296"/>
  </conditionalFormatting>
  <conditionalFormatting sqref="C1539:C1540">
    <cfRule type="duplicateValues" dxfId="1753" priority="3423"/>
  </conditionalFormatting>
  <conditionalFormatting sqref="C1549:C1550">
    <cfRule type="duplicateValues" dxfId="1752" priority="3421"/>
  </conditionalFormatting>
  <conditionalFormatting sqref="C1553:C1561">
    <cfRule type="duplicateValues" dxfId="1751" priority="3405"/>
  </conditionalFormatting>
  <conditionalFormatting sqref="C1562:C1563">
    <cfRule type="duplicateValues" dxfId="1750" priority="3399"/>
  </conditionalFormatting>
  <conditionalFormatting sqref="C1564:C1566">
    <cfRule type="duplicateValues" dxfId="1749" priority="3386"/>
  </conditionalFormatting>
  <conditionalFormatting sqref="C1572 C1570">
    <cfRule type="duplicateValues" dxfId="1748" priority="3383"/>
  </conditionalFormatting>
  <conditionalFormatting sqref="C1573:C1574">
    <cfRule type="duplicateValues" dxfId="1747" priority="3482"/>
  </conditionalFormatting>
  <conditionalFormatting sqref="C1580:C1581">
    <cfRule type="duplicateValues" dxfId="1746" priority="3470"/>
  </conditionalFormatting>
  <conditionalFormatting sqref="C1583:C1587">
    <cfRule type="duplicateValues" dxfId="1745" priority="3465"/>
  </conditionalFormatting>
  <conditionalFormatting sqref="C1589:C1593">
    <cfRule type="duplicateValues" dxfId="1744" priority="3445"/>
  </conditionalFormatting>
  <conditionalFormatting sqref="C1594">
    <cfRule type="duplicateValues" dxfId="1743" priority="3524"/>
  </conditionalFormatting>
  <conditionalFormatting sqref="C1595">
    <cfRule type="duplicateValues" dxfId="1742" priority="3512"/>
  </conditionalFormatting>
  <conditionalFormatting sqref="C1597:C1601">
    <cfRule type="duplicateValues" dxfId="1741" priority="3497"/>
  </conditionalFormatting>
  <conditionalFormatting sqref="C1602:C1610">
    <cfRule type="duplicateValues" dxfId="1740" priority="3581"/>
  </conditionalFormatting>
  <conditionalFormatting sqref="C1611:C1612">
    <cfRule type="duplicateValues" dxfId="1739" priority="3574"/>
  </conditionalFormatting>
  <conditionalFormatting sqref="C1613:C1619">
    <cfRule type="duplicateValues" dxfId="1738" priority="3562"/>
  </conditionalFormatting>
  <conditionalFormatting sqref="C1620:C1622">
    <cfRule type="duplicateValues" dxfId="1737" priority="3542"/>
  </conditionalFormatting>
  <conditionalFormatting sqref="C1623">
    <cfRule type="duplicateValues" dxfId="1736" priority="3606"/>
  </conditionalFormatting>
  <conditionalFormatting sqref="C1625:C1627">
    <cfRule type="duplicateValues" dxfId="1735" priority="3952"/>
  </conditionalFormatting>
  <conditionalFormatting sqref="C1628:C1636">
    <cfRule type="duplicateValues" dxfId="1734" priority="3595"/>
  </conditionalFormatting>
  <conditionalFormatting sqref="C1637:C1655">
    <cfRule type="duplicateValues" dxfId="1733" priority="3657"/>
  </conditionalFormatting>
  <conditionalFormatting sqref="C1656:C1666">
    <cfRule type="duplicateValues" dxfId="1732" priority="3642"/>
  </conditionalFormatting>
  <conditionalFormatting sqref="C1667:C1669">
    <cfRule type="duplicateValues" dxfId="1731" priority="3628"/>
  </conditionalFormatting>
  <conditionalFormatting sqref="C1670:C1681">
    <cfRule type="duplicateValues" dxfId="1730" priority="3707"/>
  </conditionalFormatting>
  <conditionalFormatting sqref="C1683">
    <cfRule type="duplicateValues" dxfId="1729" priority="3693"/>
  </conditionalFormatting>
  <conditionalFormatting sqref="C1684:C1701 C1682">
    <cfRule type="duplicateValues" dxfId="1728" priority="3695"/>
  </conditionalFormatting>
  <conditionalFormatting sqref="C1702">
    <cfRule type="duplicateValues" dxfId="1727" priority="3680"/>
  </conditionalFormatting>
  <conditionalFormatting sqref="C1703">
    <cfRule type="duplicateValues" dxfId="1726" priority="3675"/>
  </conditionalFormatting>
  <conditionalFormatting sqref="C1704:C1723">
    <cfRule type="duplicateValues" dxfId="1725" priority="3749"/>
  </conditionalFormatting>
  <conditionalFormatting sqref="C1724">
    <cfRule type="duplicateValues" dxfId="1724" priority="3739"/>
  </conditionalFormatting>
  <conditionalFormatting sqref="C1725:C1727">
    <cfRule type="duplicateValues" dxfId="1723" priority="3733"/>
  </conditionalFormatting>
  <conditionalFormatting sqref="C1728:C1731">
    <cfRule type="duplicateValues" dxfId="1722" priority="3726"/>
  </conditionalFormatting>
  <conditionalFormatting sqref="C1732">
    <cfRule type="duplicateValues" dxfId="1721" priority="3823"/>
  </conditionalFormatting>
  <conditionalFormatting sqref="C1733">
    <cfRule type="duplicateValues" dxfId="1720" priority="3820"/>
  </conditionalFormatting>
  <conditionalFormatting sqref="C1734:C1735">
    <cfRule type="duplicateValues" dxfId="1719" priority="3832"/>
  </conditionalFormatting>
  <conditionalFormatting sqref="C1736">
    <cfRule type="duplicateValues" dxfId="1718" priority="3814"/>
  </conditionalFormatting>
  <conditionalFormatting sqref="C1737:C1748">
    <cfRule type="duplicateValues" dxfId="1717" priority="3806"/>
  </conditionalFormatting>
  <conditionalFormatting sqref="C1750:C1755">
    <cfRule type="duplicateValues" dxfId="1716" priority="3787"/>
  </conditionalFormatting>
  <conditionalFormatting sqref="C1756:C1758">
    <cfRule type="duplicateValues" dxfId="1715" priority="3779"/>
  </conditionalFormatting>
  <conditionalFormatting sqref="C1759 C1761:C1769">
    <cfRule type="duplicateValues" dxfId="1714" priority="3856"/>
  </conditionalFormatting>
  <conditionalFormatting sqref="C1760">
    <cfRule type="duplicateValues" dxfId="1713" priority="3853"/>
  </conditionalFormatting>
  <conditionalFormatting sqref="C1770:C1772">
    <cfRule type="duplicateValues" dxfId="1712" priority="3865"/>
  </conditionalFormatting>
  <conditionalFormatting sqref="C1773">
    <cfRule type="duplicateValues" dxfId="1711" priority="3873"/>
  </conditionalFormatting>
  <conditionalFormatting sqref="C1775">
    <cfRule type="duplicateValues" dxfId="1710" priority="3883"/>
  </conditionalFormatting>
  <conditionalFormatting sqref="C1776">
    <cfRule type="duplicateValues" dxfId="1709" priority="3890"/>
  </conditionalFormatting>
  <conditionalFormatting sqref="C1778">
    <cfRule type="duplicateValues" dxfId="1708" priority="3909"/>
  </conditionalFormatting>
  <conditionalFormatting sqref="C1779">
    <cfRule type="duplicateValues" dxfId="1707" priority="3911"/>
  </conditionalFormatting>
  <conditionalFormatting sqref="C1781">
    <cfRule type="duplicateValues" dxfId="1706" priority="3920"/>
  </conditionalFormatting>
  <conditionalFormatting sqref="C1782">
    <cfRule type="duplicateValues" dxfId="1705" priority="3922"/>
  </conditionalFormatting>
  <conditionalFormatting sqref="C1783:C1787">
    <cfRule type="duplicateValues" dxfId="1704" priority="3947"/>
  </conditionalFormatting>
  <conditionalFormatting sqref="C1791:C1792">
    <cfRule type="duplicateValues" dxfId="1703" priority="3944"/>
  </conditionalFormatting>
  <conditionalFormatting sqref="C1793:C1794">
    <cfRule type="duplicateValues" dxfId="1702" priority="3933"/>
  </conditionalFormatting>
  <conditionalFormatting sqref="C1797">
    <cfRule type="duplicateValues" dxfId="1701" priority="3939"/>
  </conditionalFormatting>
  <conditionalFormatting sqref="D2">
    <cfRule type="duplicateValues" dxfId="1700" priority="214"/>
  </conditionalFormatting>
  <conditionalFormatting sqref="D3:D18">
    <cfRule type="containsBlanks" dxfId="1699" priority="209" stopIfTrue="1">
      <formula>LEN(TRIM(D3))=0</formula>
    </cfRule>
  </conditionalFormatting>
  <conditionalFormatting sqref="D3:D22">
    <cfRule type="duplicateValues" dxfId="1698" priority="210"/>
    <cfRule type="duplicateValues" dxfId="1697" priority="211"/>
  </conditionalFormatting>
  <conditionalFormatting sqref="D23:D31">
    <cfRule type="duplicateValues" dxfId="1696" priority="13089"/>
  </conditionalFormatting>
  <conditionalFormatting sqref="D32:D58">
    <cfRule type="duplicateValues" dxfId="1695" priority="155"/>
    <cfRule type="duplicateValues" dxfId="1694" priority="156"/>
  </conditionalFormatting>
  <conditionalFormatting sqref="D59:D75">
    <cfRule type="duplicateValues" dxfId="1693" priority="51"/>
  </conditionalFormatting>
  <conditionalFormatting sqref="D86:D93">
    <cfRule type="duplicateValues" dxfId="1692" priority="43"/>
  </conditionalFormatting>
  <conditionalFormatting sqref="D94:D104 D76:D85">
    <cfRule type="duplicateValues" dxfId="1691" priority="46"/>
    <cfRule type="duplicateValues" dxfId="1690" priority="45"/>
  </conditionalFormatting>
  <conditionalFormatting sqref="D105">
    <cfRule type="duplicateValues" dxfId="1689" priority="424"/>
  </conditionalFormatting>
  <conditionalFormatting sqref="D106:D132">
    <cfRule type="duplicateValues" dxfId="1688" priority="313"/>
  </conditionalFormatting>
  <conditionalFormatting sqref="D133:D151">
    <cfRule type="duplicateValues" dxfId="1687" priority="307"/>
    <cfRule type="duplicateValues" dxfId="1686" priority="308"/>
  </conditionalFormatting>
  <conditionalFormatting sqref="D152:D182">
    <cfRule type="duplicateValues" dxfId="1685" priority="342"/>
  </conditionalFormatting>
  <conditionalFormatting sqref="D183:D187">
    <cfRule type="duplicateValues" dxfId="1684" priority="329"/>
    <cfRule type="duplicateValues" dxfId="1683" priority="330"/>
  </conditionalFormatting>
  <conditionalFormatting sqref="D188">
    <cfRule type="duplicateValues" dxfId="1682" priority="646"/>
  </conditionalFormatting>
  <conditionalFormatting sqref="D189:D197">
    <cfRule type="duplicateValues" dxfId="1681" priority="556"/>
  </conditionalFormatting>
  <conditionalFormatting sqref="D206:D213">
    <cfRule type="duplicateValues" dxfId="1680" priority="546"/>
  </conditionalFormatting>
  <conditionalFormatting sqref="D214:D216 D198:D205">
    <cfRule type="duplicateValues" dxfId="1679" priority="548"/>
    <cfRule type="duplicateValues" dxfId="1678" priority="549"/>
  </conditionalFormatting>
  <conditionalFormatting sqref="D217:D385">
    <cfRule type="duplicateValues" dxfId="1677" priority="520"/>
  </conditionalFormatting>
  <conditionalFormatting sqref="D386:D389">
    <cfRule type="duplicateValues" dxfId="1676" priority="673"/>
  </conditionalFormatting>
  <conditionalFormatting sqref="D390:D414">
    <cfRule type="duplicateValues" dxfId="1675" priority="665"/>
  </conditionalFormatting>
  <conditionalFormatting sqref="D415:D418">
    <cfRule type="duplicateValues" dxfId="1674" priority="564"/>
  </conditionalFormatting>
  <conditionalFormatting sqref="D419">
    <cfRule type="duplicateValues" dxfId="1673" priority="649"/>
  </conditionalFormatting>
  <conditionalFormatting sqref="D420:D422">
    <cfRule type="duplicateValues" dxfId="1672" priority="785"/>
  </conditionalFormatting>
  <conditionalFormatting sqref="D423:D456">
    <cfRule type="duplicateValues" dxfId="1671" priority="780"/>
  </conditionalFormatting>
  <conditionalFormatting sqref="D457:D615">
    <cfRule type="duplicateValues" dxfId="1670" priority="756"/>
  </conditionalFormatting>
  <conditionalFormatting sqref="D616">
    <cfRule type="duplicateValues" dxfId="1669" priority="4561"/>
    <cfRule type="duplicateValues" dxfId="1668" priority="4562"/>
    <cfRule type="duplicateValues" dxfId="1667" priority="4560"/>
  </conditionalFormatting>
  <conditionalFormatting sqref="D617:D620">
    <cfRule type="duplicateValues" dxfId="1666" priority="4563"/>
  </conditionalFormatting>
  <conditionalFormatting sqref="D621:D627">
    <cfRule type="duplicateValues" dxfId="1665" priority="1352"/>
    <cfRule type="duplicateValues" dxfId="1664" priority="1351"/>
    <cfRule type="duplicateValues" dxfId="1663" priority="1353"/>
  </conditionalFormatting>
  <conditionalFormatting sqref="D628">
    <cfRule type="duplicateValues" dxfId="1662" priority="1349"/>
    <cfRule type="duplicateValues" dxfId="1661" priority="1346"/>
    <cfRule type="duplicateValues" dxfId="1660" priority="1347"/>
    <cfRule type="duplicateValues" dxfId="1659" priority="1348"/>
  </conditionalFormatting>
  <conditionalFormatting sqref="D629:D630">
    <cfRule type="duplicateValues" dxfId="1658" priority="1345"/>
  </conditionalFormatting>
  <conditionalFormatting sqref="D631">
    <cfRule type="duplicateValues" dxfId="1657" priority="1342"/>
  </conditionalFormatting>
  <conditionalFormatting sqref="D638:D648">
    <cfRule type="duplicateValues" dxfId="1656" priority="1339"/>
  </conditionalFormatting>
  <conditionalFormatting sqref="D649:D653 D632:D637">
    <cfRule type="duplicateValues" dxfId="1655" priority="1344"/>
    <cfRule type="duplicateValues" dxfId="1654" priority="1343"/>
  </conditionalFormatting>
  <conditionalFormatting sqref="D649:D653">
    <cfRule type="duplicateValues" dxfId="1653" priority="1337"/>
  </conditionalFormatting>
  <conditionalFormatting sqref="D654">
    <cfRule type="duplicateValues" dxfId="1652" priority="1324"/>
    <cfRule type="duplicateValues" dxfId="1651" priority="1325"/>
  </conditionalFormatting>
  <conditionalFormatting sqref="D655:D656">
    <cfRule type="duplicateValues" dxfId="1650" priority="1321"/>
  </conditionalFormatting>
  <conditionalFormatting sqref="D657:D659">
    <cfRule type="duplicateValues" dxfId="1649" priority="1316"/>
    <cfRule type="duplicateValues" dxfId="1648" priority="1318"/>
    <cfRule type="duplicateValues" dxfId="1647" priority="1317"/>
    <cfRule type="duplicateValues" dxfId="1646" priority="1315"/>
  </conditionalFormatting>
  <conditionalFormatting sqref="D660:D661">
    <cfRule type="duplicateValues" dxfId="1645" priority="1183"/>
    <cfRule type="duplicateValues" dxfId="1644" priority="1182"/>
    <cfRule type="duplicateValues" dxfId="1643" priority="1181"/>
  </conditionalFormatting>
  <conditionalFormatting sqref="D662">
    <cfRule type="duplicateValues" dxfId="1642" priority="1177"/>
    <cfRule type="duplicateValues" dxfId="1641" priority="1179"/>
    <cfRule type="duplicateValues" dxfId="1640" priority="1176"/>
    <cfRule type="duplicateValues" dxfId="1639" priority="1178"/>
  </conditionalFormatting>
  <conditionalFormatting sqref="D663">
    <cfRule type="duplicateValues" dxfId="1638" priority="1173"/>
    <cfRule type="duplicateValues" dxfId="1637" priority="1172"/>
    <cfRule type="duplicateValues" dxfId="1636" priority="1171"/>
    <cfRule type="duplicateValues" dxfId="1635" priority="1174"/>
  </conditionalFormatting>
  <conditionalFormatting sqref="D664:D665">
    <cfRule type="duplicateValues" dxfId="1634" priority="1169"/>
  </conditionalFormatting>
  <conditionalFormatting sqref="D666">
    <cfRule type="duplicateValues" dxfId="1633" priority="1165"/>
  </conditionalFormatting>
  <conditionalFormatting sqref="D669">
    <cfRule type="duplicateValues" dxfId="1632" priority="1161"/>
    <cfRule type="duplicateValues" dxfId="1631" priority="1162"/>
  </conditionalFormatting>
  <conditionalFormatting sqref="D670:D678">
    <cfRule type="duplicateValues" dxfId="1630" priority="1159"/>
  </conditionalFormatting>
  <conditionalFormatting sqref="D679:D685 D667:D668">
    <cfRule type="duplicateValues" dxfId="1629" priority="1166"/>
    <cfRule type="duplicateValues" dxfId="1628" priority="1167"/>
  </conditionalFormatting>
  <conditionalFormatting sqref="D679:D685">
    <cfRule type="duplicateValues" dxfId="1627" priority="1157"/>
  </conditionalFormatting>
  <conditionalFormatting sqref="D686">
    <cfRule type="duplicateValues" dxfId="1626" priority="1146"/>
    <cfRule type="duplicateValues" dxfId="1625" priority="1147"/>
    <cfRule type="duplicateValues" dxfId="1624" priority="1144"/>
    <cfRule type="duplicateValues" dxfId="1623" priority="1145"/>
  </conditionalFormatting>
  <conditionalFormatting sqref="D687">
    <cfRule type="duplicateValues" dxfId="1622" priority="1151"/>
    <cfRule type="duplicateValues" dxfId="1621" priority="1150"/>
    <cfRule type="duplicateValues" dxfId="1620" priority="1149"/>
    <cfRule type="duplicateValues" dxfId="1619" priority="1148"/>
  </conditionalFormatting>
  <conditionalFormatting sqref="D688">
    <cfRule type="duplicateValues" dxfId="1618" priority="1152"/>
    <cfRule type="duplicateValues" dxfId="1617" priority="1154"/>
    <cfRule type="duplicateValues" dxfId="1616" priority="1155"/>
    <cfRule type="duplicateValues" dxfId="1615" priority="1153"/>
  </conditionalFormatting>
  <conditionalFormatting sqref="D689">
    <cfRule type="duplicateValues" dxfId="1614" priority="1138"/>
    <cfRule type="duplicateValues" dxfId="1613" priority="1137"/>
    <cfRule type="duplicateValues" dxfId="1612" priority="1139"/>
    <cfRule type="duplicateValues" dxfId="1611" priority="1140"/>
  </conditionalFormatting>
  <conditionalFormatting sqref="D690">
    <cfRule type="duplicateValues" dxfId="1610" priority="1133"/>
    <cfRule type="duplicateValues" dxfId="1609" priority="1134"/>
    <cfRule type="duplicateValues" dxfId="1608" priority="1135"/>
    <cfRule type="duplicateValues" dxfId="1607" priority="1132"/>
  </conditionalFormatting>
  <conditionalFormatting sqref="D691:D692">
    <cfRule type="duplicateValues" dxfId="1606" priority="1113"/>
  </conditionalFormatting>
  <conditionalFormatting sqref="D693">
    <cfRule type="duplicateValues" dxfId="1605" priority="1109"/>
  </conditionalFormatting>
  <conditionalFormatting sqref="D693:D694">
    <cfRule type="duplicateValues" dxfId="1604" priority="1107"/>
  </conditionalFormatting>
  <conditionalFormatting sqref="D694">
    <cfRule type="duplicateValues" dxfId="1603" priority="1105"/>
    <cfRule type="duplicateValues" dxfId="1602" priority="1104"/>
  </conditionalFormatting>
  <conditionalFormatting sqref="D695">
    <cfRule type="duplicateValues" dxfId="1601" priority="1101"/>
    <cfRule type="duplicateValues" dxfId="1600" priority="1102"/>
    <cfRule type="duplicateValues" dxfId="1599" priority="1100"/>
    <cfRule type="duplicateValues" dxfId="1598" priority="1103"/>
  </conditionalFormatting>
  <conditionalFormatting sqref="D696">
    <cfRule type="duplicateValues" dxfId="1597" priority="1091"/>
    <cfRule type="duplicateValues" dxfId="1596" priority="1093"/>
    <cfRule type="duplicateValues" dxfId="1595" priority="1094"/>
    <cfRule type="duplicateValues" dxfId="1594" priority="1092"/>
  </conditionalFormatting>
  <conditionalFormatting sqref="D697">
    <cfRule type="duplicateValues" dxfId="1593" priority="1095"/>
    <cfRule type="duplicateValues" dxfId="1592" priority="1096"/>
    <cfRule type="duplicateValues" dxfId="1591" priority="1097"/>
    <cfRule type="duplicateValues" dxfId="1590" priority="1098"/>
  </conditionalFormatting>
  <conditionalFormatting sqref="D698">
    <cfRule type="duplicateValues" dxfId="1589" priority="1089"/>
    <cfRule type="duplicateValues" dxfId="1588" priority="1090"/>
  </conditionalFormatting>
  <conditionalFormatting sqref="D699:D702">
    <cfRule type="duplicateValues" dxfId="1587" priority="1083"/>
  </conditionalFormatting>
  <conditionalFormatting sqref="D703:D708">
    <cfRule type="duplicateValues" dxfId="1586" priority="1080"/>
    <cfRule type="duplicateValues" dxfId="1585" priority="1079"/>
    <cfRule type="duplicateValues" dxfId="1584" priority="1078"/>
    <cfRule type="duplicateValues" dxfId="1583" priority="1077"/>
  </conditionalFormatting>
  <conditionalFormatting sqref="D709:D712">
    <cfRule type="duplicateValues" dxfId="1582" priority="1054"/>
  </conditionalFormatting>
  <conditionalFormatting sqref="D713:D714">
    <cfRule type="duplicateValues" dxfId="1581" priority="1050"/>
    <cfRule type="duplicateValues" dxfId="1580" priority="1052"/>
    <cfRule type="duplicateValues" dxfId="1579" priority="1051"/>
  </conditionalFormatting>
  <conditionalFormatting sqref="D715:D732">
    <cfRule type="duplicateValues" dxfId="1578" priority="1046"/>
    <cfRule type="duplicateValues" dxfId="1577" priority="1048"/>
    <cfRule type="duplicateValues" dxfId="1576" priority="1047"/>
  </conditionalFormatting>
  <conditionalFormatting sqref="D734">
    <cfRule type="duplicateValues" dxfId="1575" priority="1035"/>
    <cfRule type="duplicateValues" dxfId="1574" priority="1036"/>
    <cfRule type="duplicateValues" dxfId="1573" priority="1037"/>
    <cfRule type="duplicateValues" dxfId="1572" priority="1034"/>
  </conditionalFormatting>
  <conditionalFormatting sqref="D735:D744 D733">
    <cfRule type="duplicateValues" dxfId="1571" priority="1041"/>
    <cfRule type="duplicateValues" dxfId="1570" priority="1040"/>
    <cfRule type="duplicateValues" dxfId="1569" priority="1039"/>
    <cfRule type="duplicateValues" dxfId="1568" priority="1042"/>
  </conditionalFormatting>
  <conditionalFormatting sqref="D745">
    <cfRule type="duplicateValues" dxfId="1567" priority="1619"/>
    <cfRule type="duplicateValues" dxfId="1566" priority="1620"/>
    <cfRule type="duplicateValues" dxfId="1565" priority="1621"/>
  </conditionalFormatting>
  <conditionalFormatting sqref="D746:D747">
    <cfRule type="duplicateValues" dxfId="1564" priority="1454"/>
  </conditionalFormatting>
  <conditionalFormatting sqref="D748:D749">
    <cfRule type="duplicateValues" dxfId="1563" priority="1452"/>
    <cfRule type="duplicateValues" dxfId="1562" priority="1450"/>
    <cfRule type="duplicateValues" dxfId="1561" priority="1451"/>
  </conditionalFormatting>
  <conditionalFormatting sqref="D750:D773">
    <cfRule type="duplicateValues" dxfId="1560" priority="1446"/>
    <cfRule type="duplicateValues" dxfId="1559" priority="1448"/>
    <cfRule type="duplicateValues" dxfId="1558" priority="1447"/>
  </conditionalFormatting>
  <conditionalFormatting sqref="D775">
    <cfRule type="duplicateValues" dxfId="1557" priority="1435"/>
    <cfRule type="duplicateValues" dxfId="1556" priority="1436"/>
    <cfRule type="duplicateValues" dxfId="1555" priority="1434"/>
    <cfRule type="duplicateValues" dxfId="1554" priority="1437"/>
  </conditionalFormatting>
  <conditionalFormatting sqref="D776:D783 D774">
    <cfRule type="duplicateValues" dxfId="1553" priority="1442"/>
    <cfRule type="duplicateValues" dxfId="1552" priority="1441"/>
    <cfRule type="duplicateValues" dxfId="1551" priority="1440"/>
    <cfRule type="duplicateValues" dxfId="1550" priority="1439"/>
  </conditionalFormatting>
  <conditionalFormatting sqref="D784:D789">
    <cfRule type="duplicateValues" dxfId="1549" priority="1483"/>
  </conditionalFormatting>
  <conditionalFormatting sqref="D790:D791">
    <cfRule type="duplicateValues" dxfId="1548" priority="1481"/>
    <cfRule type="duplicateValues" dxfId="1547" priority="1480"/>
    <cfRule type="duplicateValues" dxfId="1546" priority="1479"/>
  </conditionalFormatting>
  <conditionalFormatting sqref="D792:D796">
    <cfRule type="duplicateValues" dxfId="1545" priority="1475"/>
    <cfRule type="duplicateValues" dxfId="1544" priority="1472"/>
    <cfRule type="duplicateValues" dxfId="1543" priority="1473"/>
    <cfRule type="duplicateValues" dxfId="1542" priority="1474"/>
  </conditionalFormatting>
  <conditionalFormatting sqref="D797:D799">
    <cfRule type="duplicateValues" dxfId="1541" priority="1785"/>
  </conditionalFormatting>
  <conditionalFormatting sqref="D800:D806">
    <cfRule type="duplicateValues" dxfId="1540" priority="1780"/>
    <cfRule type="duplicateValues" dxfId="1539" priority="1779"/>
    <cfRule type="duplicateValues" dxfId="1538" priority="1778"/>
  </conditionalFormatting>
  <conditionalFormatting sqref="D807">
    <cfRule type="duplicateValues" dxfId="1537" priority="1771"/>
    <cfRule type="duplicateValues" dxfId="1536" priority="1774"/>
    <cfRule type="duplicateValues" dxfId="1535" priority="1773"/>
    <cfRule type="duplicateValues" dxfId="1534" priority="1772"/>
  </conditionalFormatting>
  <conditionalFormatting sqref="D808:D809">
    <cfRule type="duplicateValues" dxfId="1533" priority="1652"/>
    <cfRule type="duplicateValues" dxfId="1532" priority="1653"/>
    <cfRule type="duplicateValues" dxfId="1531" priority="1651"/>
  </conditionalFormatting>
  <conditionalFormatting sqref="D810:D830">
    <cfRule type="duplicateValues" dxfId="1530" priority="1645"/>
    <cfRule type="duplicateValues" dxfId="1529" priority="1647"/>
    <cfRule type="duplicateValues" dxfId="1528" priority="1646"/>
  </conditionalFormatting>
  <conditionalFormatting sqref="D831:D833">
    <cfRule type="duplicateValues" dxfId="1527" priority="1757"/>
  </conditionalFormatting>
  <conditionalFormatting sqref="D834:D836">
    <cfRule type="duplicateValues" dxfId="1526" priority="1751"/>
    <cfRule type="duplicateValues" dxfId="1525" priority="1753"/>
    <cfRule type="duplicateValues" dxfId="1524" priority="1752"/>
    <cfRule type="duplicateValues" dxfId="1523" priority="1750"/>
  </conditionalFormatting>
  <conditionalFormatting sqref="D837">
    <cfRule type="duplicateValues" dxfId="1522" priority="1702"/>
    <cfRule type="duplicateValues" dxfId="1521" priority="1704"/>
    <cfRule type="duplicateValues" dxfId="1520" priority="1703"/>
    <cfRule type="duplicateValues" dxfId="1519" priority="1701"/>
  </conditionalFormatting>
  <conditionalFormatting sqref="D838">
    <cfRule type="duplicateValues" dxfId="1518" priority="1708"/>
    <cfRule type="duplicateValues" dxfId="1517" priority="1707"/>
    <cfRule type="duplicateValues" dxfId="1516" priority="1705"/>
    <cfRule type="duplicateValues" dxfId="1515" priority="1706"/>
  </conditionalFormatting>
  <conditionalFormatting sqref="D839">
    <cfRule type="duplicateValues" dxfId="1514" priority="1709"/>
    <cfRule type="duplicateValues" dxfId="1513" priority="1710"/>
    <cfRule type="duplicateValues" dxfId="1512" priority="1712"/>
    <cfRule type="duplicateValues" dxfId="1511" priority="1711"/>
  </conditionalFormatting>
  <conditionalFormatting sqref="D840">
    <cfRule type="duplicateValues" dxfId="1510" priority="1699"/>
    <cfRule type="duplicateValues" dxfId="1509" priority="1700"/>
  </conditionalFormatting>
  <conditionalFormatting sqref="D841:D842">
    <cfRule type="duplicateValues" dxfId="1508" priority="1687"/>
  </conditionalFormatting>
  <conditionalFormatting sqref="D843:D846">
    <cfRule type="duplicateValues" dxfId="1507" priority="1684"/>
    <cfRule type="duplicateValues" dxfId="1506" priority="1683"/>
    <cfRule type="duplicateValues" dxfId="1505" priority="1682"/>
  </conditionalFormatting>
  <conditionalFormatting sqref="D847:D856">
    <cfRule type="duplicateValues" dxfId="1504" priority="1678"/>
    <cfRule type="duplicateValues" dxfId="1503" priority="1677"/>
    <cfRule type="duplicateValues" dxfId="1502" priority="1676"/>
    <cfRule type="duplicateValues" dxfId="1501" priority="1679"/>
  </conditionalFormatting>
  <conditionalFormatting sqref="D857">
    <cfRule type="duplicateValues" dxfId="1500" priority="2063"/>
    <cfRule type="duplicateValues" dxfId="1499" priority="2062"/>
  </conditionalFormatting>
  <conditionalFormatting sqref="D858">
    <cfRule type="duplicateValues" dxfId="1498" priority="2083"/>
  </conditionalFormatting>
  <conditionalFormatting sqref="D859:D860">
    <cfRule type="duplicateValues" dxfId="1497" priority="2079"/>
  </conditionalFormatting>
  <conditionalFormatting sqref="D861:D862">
    <cfRule type="duplicateValues" dxfId="1496" priority="2074"/>
    <cfRule type="duplicateValues" dxfId="1495" priority="2075"/>
    <cfRule type="duplicateValues" dxfId="1494" priority="2076"/>
  </conditionalFormatting>
  <conditionalFormatting sqref="D863">
    <cfRule type="duplicateValues" dxfId="1493" priority="2004"/>
    <cfRule type="duplicateValues" dxfId="1492" priority="2001"/>
    <cfRule type="duplicateValues" dxfId="1491" priority="2002"/>
    <cfRule type="duplicateValues" dxfId="1490" priority="2003"/>
  </conditionalFormatting>
  <conditionalFormatting sqref="D864">
    <cfRule type="duplicateValues" dxfId="1489" priority="2128"/>
  </conditionalFormatting>
  <conditionalFormatting sqref="D865:D871">
    <cfRule type="duplicateValues" dxfId="1488" priority="2123"/>
  </conditionalFormatting>
  <conditionalFormatting sqref="D865:D872">
    <cfRule type="duplicateValues" dxfId="1487" priority="2121"/>
  </conditionalFormatting>
  <conditionalFormatting sqref="D872">
    <cfRule type="duplicateValues" dxfId="1486" priority="2117"/>
    <cfRule type="duplicateValues" dxfId="1485" priority="2116"/>
  </conditionalFormatting>
  <conditionalFormatting sqref="D873">
    <cfRule type="duplicateValues" dxfId="1484" priority="2115"/>
    <cfRule type="duplicateValues" dxfId="1483" priority="2114"/>
  </conditionalFormatting>
  <conditionalFormatting sqref="D874">
    <cfRule type="duplicateValues" dxfId="1482" priority="2111"/>
  </conditionalFormatting>
  <conditionalFormatting sqref="D875">
    <cfRule type="duplicateValues" dxfId="1481" priority="2107"/>
    <cfRule type="duplicateValues" dxfId="1480" priority="2108"/>
  </conditionalFormatting>
  <conditionalFormatting sqref="D876">
    <cfRule type="duplicateValues" dxfId="1479" priority="2103"/>
    <cfRule type="duplicateValues" dxfId="1478" priority="2104"/>
    <cfRule type="duplicateValues" dxfId="1477" priority="2102"/>
  </conditionalFormatting>
  <conditionalFormatting sqref="D877:D882">
    <cfRule type="duplicateValues" dxfId="1476" priority="2098"/>
    <cfRule type="duplicateValues" dxfId="1475" priority="2100"/>
    <cfRule type="duplicateValues" dxfId="1474" priority="2099"/>
  </conditionalFormatting>
  <conditionalFormatting sqref="D883:D884">
    <cfRule type="duplicateValues" dxfId="1473" priority="2261"/>
  </conditionalFormatting>
  <conditionalFormatting sqref="D885">
    <cfRule type="duplicateValues" dxfId="1472" priority="2257"/>
  </conditionalFormatting>
  <conditionalFormatting sqref="D886">
    <cfRule type="duplicateValues" dxfId="1471" priority="2254"/>
  </conditionalFormatting>
  <conditionalFormatting sqref="D887">
    <cfRule type="duplicateValues" dxfId="1470" priority="2255"/>
    <cfRule type="duplicateValues" dxfId="1469" priority="2253"/>
  </conditionalFormatting>
  <conditionalFormatting sqref="D888:D889">
    <cfRule type="duplicateValues" dxfId="1468" priority="2239"/>
    <cfRule type="duplicateValues" dxfId="1467" priority="2238"/>
    <cfRule type="duplicateValues" dxfId="1466" priority="2237"/>
  </conditionalFormatting>
  <conditionalFormatting sqref="D891">
    <cfRule type="duplicateValues" dxfId="1465" priority="2222"/>
    <cfRule type="duplicateValues" dxfId="1464" priority="2220"/>
    <cfRule type="duplicateValues" dxfId="1463" priority="2221"/>
    <cfRule type="duplicateValues" dxfId="1462" priority="2223"/>
  </conditionalFormatting>
  <conditionalFormatting sqref="D892">
    <cfRule type="duplicateValues" dxfId="1461" priority="2224"/>
    <cfRule type="duplicateValues" dxfId="1460" priority="2225"/>
    <cfRule type="duplicateValues" dxfId="1459" priority="2226"/>
    <cfRule type="duplicateValues" dxfId="1458" priority="2227"/>
  </conditionalFormatting>
  <conditionalFormatting sqref="D893">
    <cfRule type="duplicateValues" dxfId="1457" priority="2228"/>
    <cfRule type="duplicateValues" dxfId="1456" priority="2229"/>
    <cfRule type="duplicateValues" dxfId="1455" priority="2230"/>
    <cfRule type="duplicateValues" dxfId="1454" priority="2231"/>
  </conditionalFormatting>
  <conditionalFormatting sqref="D894">
    <cfRule type="duplicateValues" dxfId="1453" priority="2214"/>
    <cfRule type="duplicateValues" dxfId="1452" priority="2213"/>
  </conditionalFormatting>
  <conditionalFormatting sqref="D895:D897">
    <cfRule type="duplicateValues" dxfId="1451" priority="2210"/>
  </conditionalFormatting>
  <conditionalFormatting sqref="D898:D902 D890">
    <cfRule type="duplicateValues" dxfId="1450" priority="2234"/>
  </conditionalFormatting>
  <conditionalFormatting sqref="D898:D902">
    <cfRule type="duplicateValues" dxfId="1449" priority="2235"/>
    <cfRule type="duplicateValues" dxfId="1448" priority="2207"/>
  </conditionalFormatting>
  <conditionalFormatting sqref="D903:D904">
    <cfRule type="duplicateValues" dxfId="1447" priority="2196"/>
  </conditionalFormatting>
  <conditionalFormatting sqref="D905">
    <cfRule type="duplicateValues" dxfId="1446" priority="2191"/>
  </conditionalFormatting>
  <conditionalFormatting sqref="D905:D911">
    <cfRule type="duplicateValues" dxfId="1445" priority="2189"/>
  </conditionalFormatting>
  <conditionalFormatting sqref="D906:D911">
    <cfRule type="duplicateValues" dxfId="1444" priority="2187"/>
    <cfRule type="duplicateValues" dxfId="1443" priority="2186"/>
  </conditionalFormatting>
  <conditionalFormatting sqref="D912">
    <cfRule type="duplicateValues" dxfId="1442" priority="2184"/>
  </conditionalFormatting>
  <conditionalFormatting sqref="D915:D917">
    <cfRule type="duplicateValues" dxfId="1441" priority="2175"/>
    <cfRule type="duplicateValues" dxfId="1440" priority="2177"/>
    <cfRule type="duplicateValues" dxfId="1439" priority="2176"/>
  </conditionalFormatting>
  <conditionalFormatting sqref="D918:D957 D913:D914">
    <cfRule type="duplicateValues" dxfId="1438" priority="2181"/>
  </conditionalFormatting>
  <conditionalFormatting sqref="D918:D957">
    <cfRule type="duplicateValues" dxfId="1437" priority="2178"/>
    <cfRule type="duplicateValues" dxfId="1436" priority="2182"/>
  </conditionalFormatting>
  <conditionalFormatting sqref="D958:D968">
    <cfRule type="duplicateValues" dxfId="1435" priority="2171"/>
  </conditionalFormatting>
  <conditionalFormatting sqref="D969:D970">
    <cfRule type="duplicateValues" dxfId="1434" priority="2306"/>
  </conditionalFormatting>
  <conditionalFormatting sqref="D971:D972">
    <cfRule type="duplicateValues" dxfId="1433" priority="2299"/>
    <cfRule type="duplicateValues" dxfId="1432" priority="2298"/>
    <cfRule type="duplicateValues" dxfId="1431" priority="2300"/>
  </conditionalFormatting>
  <conditionalFormatting sqref="D973">
    <cfRule type="duplicateValues" dxfId="1430" priority="2292"/>
  </conditionalFormatting>
  <conditionalFormatting sqref="D974:D980">
    <cfRule type="duplicateValues" dxfId="1429" priority="2287"/>
  </conditionalFormatting>
  <conditionalFormatting sqref="D974:D982">
    <cfRule type="duplicateValues" dxfId="1428" priority="2285"/>
  </conditionalFormatting>
  <conditionalFormatting sqref="D981:D982">
    <cfRule type="duplicateValues" dxfId="1427" priority="2282"/>
    <cfRule type="duplicateValues" dxfId="1426" priority="2281"/>
  </conditionalFormatting>
  <conditionalFormatting sqref="D983">
    <cfRule type="duplicateValues" dxfId="1425" priority="2280"/>
  </conditionalFormatting>
  <conditionalFormatting sqref="D984">
    <cfRule type="duplicateValues" dxfId="1424" priority="2277"/>
    <cfRule type="duplicateValues" dxfId="1423" priority="2276"/>
    <cfRule type="duplicateValues" dxfId="1422" priority="2274"/>
  </conditionalFormatting>
  <conditionalFormatting sqref="D985:D992">
    <cfRule type="duplicateValues" dxfId="1421" priority="2275"/>
  </conditionalFormatting>
  <conditionalFormatting sqref="D993:D999">
    <cfRule type="duplicateValues" dxfId="1420" priority="2313"/>
    <cfRule type="duplicateValues" dxfId="1419" priority="2312"/>
    <cfRule type="duplicateValues" dxfId="1418" priority="2311"/>
  </conditionalFormatting>
  <conditionalFormatting sqref="D1000">
    <cfRule type="duplicateValues" dxfId="1417" priority="2485"/>
  </conditionalFormatting>
  <conditionalFormatting sqref="D1001:D1002">
    <cfRule type="duplicateValues" dxfId="1416" priority="2477"/>
    <cfRule type="duplicateValues" dxfId="1415" priority="2478"/>
    <cfRule type="duplicateValues" dxfId="1414" priority="2479"/>
  </conditionalFormatting>
  <conditionalFormatting sqref="D1003">
    <cfRule type="duplicateValues" dxfId="1413" priority="2473"/>
    <cfRule type="duplicateValues" dxfId="1412" priority="2472"/>
    <cfRule type="duplicateValues" dxfId="1411" priority="2471"/>
    <cfRule type="duplicateValues" dxfId="1410" priority="2474"/>
  </conditionalFormatting>
  <conditionalFormatting sqref="D1004">
    <cfRule type="duplicateValues" dxfId="1409" priority="2469"/>
  </conditionalFormatting>
  <conditionalFormatting sqref="D1005:D1006">
    <cfRule type="duplicateValues" dxfId="1408" priority="2467"/>
    <cfRule type="duplicateValues" dxfId="1407" priority="2466"/>
  </conditionalFormatting>
  <conditionalFormatting sqref="D1007:D1019">
    <cfRule type="duplicateValues" dxfId="1406" priority="2463"/>
  </conditionalFormatting>
  <conditionalFormatting sqref="D1020">
    <cfRule type="duplicateValues" dxfId="1405" priority="2448"/>
    <cfRule type="duplicateValues" dxfId="1404" priority="2447"/>
    <cfRule type="duplicateValues" dxfId="1403" priority="2445"/>
    <cfRule type="duplicateValues" dxfId="1402" priority="2446"/>
  </conditionalFormatting>
  <conditionalFormatting sqref="D1021">
    <cfRule type="duplicateValues" dxfId="1401" priority="2449"/>
    <cfRule type="duplicateValues" dxfId="1400" priority="2450"/>
    <cfRule type="duplicateValues" dxfId="1399" priority="2451"/>
    <cfRule type="duplicateValues" dxfId="1398" priority="2452"/>
  </conditionalFormatting>
  <conditionalFormatting sqref="D1022">
    <cfRule type="duplicateValues" dxfId="1397" priority="2453"/>
    <cfRule type="duplicateValues" dxfId="1396" priority="2454"/>
    <cfRule type="duplicateValues" dxfId="1395" priority="2455"/>
    <cfRule type="duplicateValues" dxfId="1394" priority="2456"/>
  </conditionalFormatting>
  <conditionalFormatting sqref="D1023">
    <cfRule type="duplicateValues" dxfId="1393" priority="2457"/>
    <cfRule type="duplicateValues" dxfId="1392" priority="2458"/>
    <cfRule type="duplicateValues" dxfId="1391" priority="2459"/>
    <cfRule type="duplicateValues" dxfId="1390" priority="2460"/>
  </conditionalFormatting>
  <conditionalFormatting sqref="D1024">
    <cfRule type="duplicateValues" dxfId="1389" priority="2424"/>
  </conditionalFormatting>
  <conditionalFormatting sqref="D1025">
    <cfRule type="duplicateValues" dxfId="1388" priority="2428"/>
  </conditionalFormatting>
  <conditionalFormatting sqref="D1025:D1029">
    <cfRule type="duplicateValues" dxfId="1387" priority="2426"/>
  </conditionalFormatting>
  <conditionalFormatting sqref="D1026:D1029">
    <cfRule type="duplicateValues" dxfId="1386" priority="2419"/>
    <cfRule type="duplicateValues" dxfId="1385" priority="2418"/>
  </conditionalFormatting>
  <conditionalFormatting sqref="D1030">
    <cfRule type="duplicateValues" dxfId="1384" priority="2414"/>
    <cfRule type="duplicateValues" dxfId="1383" priority="2413"/>
    <cfRule type="duplicateValues" dxfId="1382" priority="2416"/>
    <cfRule type="duplicateValues" dxfId="1381" priority="2415"/>
  </conditionalFormatting>
  <conditionalFormatting sqref="D1031">
    <cfRule type="duplicateValues" dxfId="1380" priority="2411"/>
  </conditionalFormatting>
  <conditionalFormatting sqref="D1035">
    <cfRule type="duplicateValues" dxfId="1379" priority="2403"/>
    <cfRule type="duplicateValues" dxfId="1378" priority="2404"/>
  </conditionalFormatting>
  <conditionalFormatting sqref="D1036">
    <cfRule type="duplicateValues" dxfId="1377" priority="2400"/>
  </conditionalFormatting>
  <conditionalFormatting sqref="D1037">
    <cfRule type="duplicateValues" dxfId="1376" priority="2395"/>
    <cfRule type="duplicateValues" dxfId="1375" priority="2396"/>
    <cfRule type="duplicateValues" dxfId="1374" priority="2397"/>
  </conditionalFormatting>
  <conditionalFormatting sqref="D1038:D1052 D1032:D1034">
    <cfRule type="duplicateValues" dxfId="1373" priority="2408"/>
    <cfRule type="duplicateValues" dxfId="1372" priority="2407"/>
  </conditionalFormatting>
  <conditionalFormatting sqref="D1038:D1052">
    <cfRule type="duplicateValues" dxfId="1371" priority="2394"/>
  </conditionalFormatting>
  <conditionalFormatting sqref="D1053">
    <cfRule type="duplicateValues" dxfId="1370" priority="2392"/>
  </conditionalFormatting>
  <conditionalFormatting sqref="D1054:D1077">
    <cfRule type="duplicateValues" dxfId="1369" priority="2363"/>
    <cfRule type="duplicateValues" dxfId="1368" priority="2364"/>
    <cfRule type="duplicateValues" dxfId="1367" priority="2365"/>
  </conditionalFormatting>
  <conditionalFormatting sqref="D1080">
    <cfRule type="duplicateValues" dxfId="1366" priority="2358"/>
    <cfRule type="duplicateValues" dxfId="1365" priority="2357"/>
    <cfRule type="duplicateValues" dxfId="1364" priority="2355"/>
    <cfRule type="duplicateValues" dxfId="1363" priority="2356"/>
  </conditionalFormatting>
  <conditionalFormatting sqref="D1081 D1078:D1079">
    <cfRule type="duplicateValues" dxfId="1362" priority="2360"/>
  </conditionalFormatting>
  <conditionalFormatting sqref="D1083">
    <cfRule type="duplicateValues" dxfId="1361" priority="2345"/>
    <cfRule type="duplicateValues" dxfId="1360" priority="2346"/>
  </conditionalFormatting>
  <conditionalFormatting sqref="D1084:D1085">
    <cfRule type="duplicateValues" dxfId="1359" priority="2347"/>
  </conditionalFormatting>
  <conditionalFormatting sqref="D1086:D1102 D1082">
    <cfRule type="duplicateValues" dxfId="1358" priority="2351"/>
    <cfRule type="duplicateValues" dxfId="1357" priority="2352"/>
  </conditionalFormatting>
  <conditionalFormatting sqref="D1086:D1102">
    <cfRule type="duplicateValues" dxfId="1356" priority="2339"/>
  </conditionalFormatting>
  <conditionalFormatting sqref="D1103:D1109">
    <cfRule type="duplicateValues" dxfId="1355" priority="2547"/>
  </conditionalFormatting>
  <conditionalFormatting sqref="D1103:D1111">
    <cfRule type="duplicateValues" dxfId="1354" priority="2545"/>
  </conditionalFormatting>
  <conditionalFormatting sqref="D1110:D1111">
    <cfRule type="duplicateValues" dxfId="1353" priority="2542"/>
    <cfRule type="duplicateValues" dxfId="1352" priority="2541"/>
  </conditionalFormatting>
  <conditionalFormatting sqref="D1112:D1113">
    <cfRule type="duplicateValues" dxfId="1351" priority="2540"/>
  </conditionalFormatting>
  <conditionalFormatting sqref="D1114">
    <cfRule type="duplicateValues" dxfId="1350" priority="2536"/>
    <cfRule type="duplicateValues" dxfId="1349" priority="2535"/>
    <cfRule type="duplicateValues" dxfId="1348" priority="2537"/>
  </conditionalFormatting>
  <conditionalFormatting sqref="D1115:D1123">
    <cfRule type="duplicateValues" dxfId="1347" priority="2527"/>
    <cfRule type="duplicateValues" dxfId="1346" priority="2525"/>
    <cfRule type="duplicateValues" dxfId="1345" priority="2526"/>
  </conditionalFormatting>
  <conditionalFormatting sqref="D1124">
    <cfRule type="duplicateValues" dxfId="1344" priority="2521"/>
    <cfRule type="duplicateValues" dxfId="1343" priority="2522"/>
  </conditionalFormatting>
  <conditionalFormatting sqref="D1125">
    <cfRule type="duplicateValues" dxfId="1342" priority="2516"/>
    <cfRule type="duplicateValues" dxfId="1341" priority="2518"/>
    <cfRule type="duplicateValues" dxfId="1340" priority="2517"/>
  </conditionalFormatting>
  <conditionalFormatting sqref="D1126:D1132">
    <cfRule type="duplicateValues" dxfId="1339" priority="2513"/>
    <cfRule type="duplicateValues" dxfId="1338" priority="2512"/>
    <cfRule type="duplicateValues" dxfId="1337" priority="2511"/>
  </conditionalFormatting>
  <conditionalFormatting sqref="D1133:D1134">
    <cfRule type="duplicateValues" dxfId="1336" priority="2500"/>
    <cfRule type="duplicateValues" dxfId="1335" priority="2502"/>
    <cfRule type="duplicateValues" dxfId="1334" priority="2501"/>
  </conditionalFormatting>
  <conditionalFormatting sqref="D1135">
    <cfRule type="duplicateValues" dxfId="1333" priority="2494"/>
    <cfRule type="duplicateValues" dxfId="1332" priority="2497"/>
    <cfRule type="duplicateValues" dxfId="1331" priority="2496"/>
    <cfRule type="duplicateValues" dxfId="1330" priority="2495"/>
  </conditionalFormatting>
  <conditionalFormatting sqref="D1136">
    <cfRule type="duplicateValues" dxfId="1329" priority="2491"/>
    <cfRule type="duplicateValues" dxfId="1328" priority="2492"/>
    <cfRule type="duplicateValues" dxfId="1327" priority="2490"/>
    <cfRule type="duplicateValues" dxfId="1326" priority="2489"/>
  </conditionalFormatting>
  <conditionalFormatting sqref="D1137">
    <cfRule type="duplicateValues" dxfId="1325" priority="2619"/>
  </conditionalFormatting>
  <conditionalFormatting sqref="D1138:D1140">
    <cfRule type="duplicateValues" dxfId="1324" priority="2615"/>
    <cfRule type="duplicateValues" dxfId="1323" priority="2614"/>
    <cfRule type="duplicateValues" dxfId="1322" priority="2616"/>
  </conditionalFormatting>
  <conditionalFormatting sqref="D1141">
    <cfRule type="duplicateValues" dxfId="1321" priority="2611"/>
  </conditionalFormatting>
  <conditionalFormatting sqref="D1142:D1143">
    <cfRule type="duplicateValues" dxfId="1320" priority="2609"/>
    <cfRule type="duplicateValues" dxfId="1319" priority="2608"/>
  </conditionalFormatting>
  <conditionalFormatting sqref="D1144:D1156">
    <cfRule type="duplicateValues" dxfId="1318" priority="2605"/>
  </conditionalFormatting>
  <conditionalFormatting sqref="D1157:D1158">
    <cfRule type="duplicateValues" dxfId="1317" priority="2596"/>
    <cfRule type="duplicateValues" dxfId="1316" priority="2595"/>
    <cfRule type="duplicateValues" dxfId="1315" priority="2597"/>
  </conditionalFormatting>
  <conditionalFormatting sqref="D1159">
    <cfRule type="duplicateValues" dxfId="1314" priority="2592"/>
    <cfRule type="duplicateValues" dxfId="1313" priority="2590"/>
    <cfRule type="duplicateValues" dxfId="1312" priority="2591"/>
    <cfRule type="duplicateValues" dxfId="1311" priority="2589"/>
  </conditionalFormatting>
  <conditionalFormatting sqref="D1160">
    <cfRule type="duplicateValues" dxfId="1310" priority="2588"/>
  </conditionalFormatting>
  <conditionalFormatting sqref="D1161:D1162">
    <cfRule type="duplicateValues" dxfId="1309" priority="2582"/>
    <cfRule type="duplicateValues" dxfId="1308" priority="2581"/>
    <cfRule type="duplicateValues" dxfId="1307" priority="2580"/>
  </conditionalFormatting>
  <conditionalFormatting sqref="D1163">
    <cfRule type="duplicateValues" dxfId="1306" priority="2578"/>
  </conditionalFormatting>
  <conditionalFormatting sqref="D1164">
    <cfRule type="duplicateValues" dxfId="1305" priority="2577"/>
    <cfRule type="duplicateValues" dxfId="1304" priority="2576"/>
  </conditionalFormatting>
  <conditionalFormatting sqref="D1165">
    <cfRule type="duplicateValues" dxfId="1303" priority="2575"/>
    <cfRule type="duplicateValues" dxfId="1302" priority="2572"/>
    <cfRule type="duplicateValues" dxfId="1301" priority="2574"/>
  </conditionalFormatting>
  <conditionalFormatting sqref="D1166:D1176">
    <cfRule type="duplicateValues" dxfId="1300" priority="2568"/>
    <cfRule type="duplicateValues" dxfId="1299" priority="2567"/>
    <cfRule type="duplicateValues" dxfId="1298" priority="2570"/>
  </conditionalFormatting>
  <conditionalFormatting sqref="D1177">
    <cfRule type="duplicateValues" dxfId="1297" priority="2706"/>
  </conditionalFormatting>
  <conditionalFormatting sqref="D1178">
    <cfRule type="duplicateValues" dxfId="1296" priority="2701"/>
    <cfRule type="duplicateValues" dxfId="1295" priority="2700"/>
    <cfRule type="duplicateValues" dxfId="1294" priority="2702"/>
  </conditionalFormatting>
  <conditionalFormatting sqref="D1179">
    <cfRule type="duplicateValues" dxfId="1293" priority="2697"/>
  </conditionalFormatting>
  <conditionalFormatting sqref="D1180">
    <cfRule type="duplicateValues" dxfId="1292" priority="2686"/>
    <cfRule type="duplicateValues" dxfId="1291" priority="2689"/>
    <cfRule type="duplicateValues" dxfId="1290" priority="2687"/>
    <cfRule type="duplicateValues" dxfId="1289" priority="2688"/>
  </conditionalFormatting>
  <conditionalFormatting sqref="D1181:D1182">
    <cfRule type="duplicateValues" dxfId="1288" priority="2684"/>
  </conditionalFormatting>
  <conditionalFormatting sqref="D1183:D1184">
    <cfRule type="duplicateValues" dxfId="1287" priority="2679"/>
    <cfRule type="duplicateValues" dxfId="1286" priority="2678"/>
    <cfRule type="duplicateValues" dxfId="1285" priority="2682"/>
  </conditionalFormatting>
  <conditionalFormatting sqref="D1187">
    <cfRule type="duplicateValues" dxfId="1284" priority="2666"/>
    <cfRule type="duplicateValues" dxfId="1283" priority="2665"/>
    <cfRule type="duplicateValues" dxfId="1282" priority="2664"/>
    <cfRule type="duplicateValues" dxfId="1281" priority="2667"/>
  </conditionalFormatting>
  <conditionalFormatting sqref="D1188 D1185:D1186">
    <cfRule type="duplicateValues" dxfId="1280" priority="2668"/>
  </conditionalFormatting>
  <conditionalFormatting sqref="D1189:D1192">
    <cfRule type="duplicateValues" dxfId="1279" priority="2661"/>
    <cfRule type="duplicateValues" dxfId="1278" priority="2659"/>
    <cfRule type="duplicateValues" dxfId="1277" priority="2658"/>
  </conditionalFormatting>
  <conditionalFormatting sqref="D1193:D1194">
    <cfRule type="duplicateValues" dxfId="1276" priority="2799"/>
    <cfRule type="duplicateValues" dxfId="1275" priority="2797"/>
    <cfRule type="duplicateValues" dxfId="1274" priority="2798"/>
  </conditionalFormatting>
  <conditionalFormatting sqref="D1195">
    <cfRule type="duplicateValues" dxfId="1273" priority="2792"/>
    <cfRule type="duplicateValues" dxfId="1272" priority="2795"/>
  </conditionalFormatting>
  <conditionalFormatting sqref="D1196">
    <cfRule type="duplicateValues" dxfId="1271" priority="2790"/>
  </conditionalFormatting>
  <conditionalFormatting sqref="D1197">
    <cfRule type="duplicateValues" dxfId="1270" priority="2786"/>
    <cfRule type="duplicateValues" dxfId="1269" priority="2785"/>
    <cfRule type="duplicateValues" dxfId="1268" priority="2784"/>
    <cfRule type="duplicateValues" dxfId="1267" priority="2787"/>
  </conditionalFormatting>
  <conditionalFormatting sqref="D1198">
    <cfRule type="duplicateValues" dxfId="1266" priority="2781"/>
    <cfRule type="duplicateValues" dxfId="1265" priority="2780"/>
    <cfRule type="duplicateValues" dxfId="1264" priority="2779"/>
    <cfRule type="duplicateValues" dxfId="1263" priority="2782"/>
  </conditionalFormatting>
  <conditionalFormatting sqref="D1199:D1200">
    <cfRule type="duplicateValues" dxfId="1262" priority="2770"/>
    <cfRule type="duplicateValues" dxfId="1261" priority="2768"/>
    <cfRule type="duplicateValues" dxfId="1260" priority="2769"/>
  </conditionalFormatting>
  <conditionalFormatting sqref="D1201">
    <cfRule type="duplicateValues" dxfId="1259" priority="2763"/>
    <cfRule type="duplicateValues" dxfId="1258" priority="2764"/>
    <cfRule type="duplicateValues" dxfId="1257" priority="2761"/>
    <cfRule type="duplicateValues" dxfId="1256" priority="2762"/>
  </conditionalFormatting>
  <conditionalFormatting sqref="D1202">
    <cfRule type="duplicateValues" dxfId="1255" priority="2757"/>
    <cfRule type="duplicateValues" dxfId="1254" priority="2758"/>
    <cfRule type="duplicateValues" dxfId="1253" priority="2759"/>
    <cfRule type="duplicateValues" dxfId="1252" priority="2756"/>
  </conditionalFormatting>
  <conditionalFormatting sqref="D1203">
    <cfRule type="duplicateValues" dxfId="1251" priority="2755"/>
    <cfRule type="duplicateValues" dxfId="1250" priority="2754"/>
    <cfRule type="duplicateValues" dxfId="1249" priority="2753"/>
    <cfRule type="duplicateValues" dxfId="1248" priority="2752"/>
  </conditionalFormatting>
  <conditionalFormatting sqref="D1204">
    <cfRule type="duplicateValues" dxfId="1247" priority="2749"/>
  </conditionalFormatting>
  <conditionalFormatting sqref="D1205:D1206">
    <cfRule type="duplicateValues" dxfId="1246" priority="2746"/>
  </conditionalFormatting>
  <conditionalFormatting sqref="D1207:D1212">
    <cfRule type="duplicateValues" dxfId="1245" priority="2733"/>
    <cfRule type="duplicateValues" dxfId="1244" priority="2732"/>
    <cfRule type="duplicateValues" dxfId="1243" priority="2731"/>
  </conditionalFormatting>
  <conditionalFormatting sqref="D1213">
    <cfRule type="duplicateValues" dxfId="1242" priority="2726"/>
  </conditionalFormatting>
  <conditionalFormatting sqref="D1214:D1220">
    <cfRule type="duplicateValues" dxfId="1241" priority="2721"/>
    <cfRule type="duplicateValues" dxfId="1240" priority="2720"/>
    <cfRule type="duplicateValues" dxfId="1239" priority="2724"/>
  </conditionalFormatting>
  <conditionalFormatting sqref="D1221:D1225">
    <cfRule type="duplicateValues" dxfId="1238" priority="2902"/>
  </conditionalFormatting>
  <conditionalFormatting sqref="D1226">
    <cfRule type="duplicateValues" dxfId="1237" priority="2895"/>
  </conditionalFormatting>
  <conditionalFormatting sqref="D1226:D1232">
    <cfRule type="duplicateValues" dxfId="1236" priority="2897"/>
  </conditionalFormatting>
  <conditionalFormatting sqref="D1227:D1232">
    <cfRule type="duplicateValues" dxfId="1235" priority="2892"/>
    <cfRule type="duplicateValues" dxfId="1234" priority="2893"/>
  </conditionalFormatting>
  <conditionalFormatting sqref="D1233:D1234">
    <cfRule type="duplicateValues" dxfId="1233" priority="2891"/>
    <cfRule type="duplicateValues" dxfId="1232" priority="2890"/>
  </conditionalFormatting>
  <conditionalFormatting sqref="D1235:D1247">
    <cfRule type="duplicateValues" dxfId="1231" priority="2886"/>
  </conditionalFormatting>
  <conditionalFormatting sqref="D1248">
    <cfRule type="duplicateValues" dxfId="1230" priority="2869"/>
    <cfRule type="duplicateValues" dxfId="1229" priority="2870"/>
    <cfRule type="duplicateValues" dxfId="1228" priority="2871"/>
    <cfRule type="duplicateValues" dxfId="1227" priority="2872"/>
  </conditionalFormatting>
  <conditionalFormatting sqref="D1249">
    <cfRule type="duplicateValues" dxfId="1226" priority="2866"/>
    <cfRule type="duplicateValues" dxfId="1225" priority="2867"/>
    <cfRule type="duplicateValues" dxfId="1224" priority="2864"/>
    <cfRule type="duplicateValues" dxfId="1223" priority="2865"/>
  </conditionalFormatting>
  <conditionalFormatting sqref="D1250">
    <cfRule type="duplicateValues" dxfId="1222" priority="2859"/>
    <cfRule type="duplicateValues" dxfId="1221" priority="2861"/>
    <cfRule type="duplicateValues" dxfId="1220" priority="2862"/>
    <cfRule type="duplicateValues" dxfId="1219" priority="2860"/>
  </conditionalFormatting>
  <conditionalFormatting sqref="D1251">
    <cfRule type="duplicateValues" dxfId="1218" priority="2857"/>
    <cfRule type="duplicateValues" dxfId="1217" priority="2856"/>
    <cfRule type="duplicateValues" dxfId="1216" priority="2855"/>
    <cfRule type="duplicateValues" dxfId="1215" priority="2854"/>
  </conditionalFormatting>
  <conditionalFormatting sqref="D1252:D1254">
    <cfRule type="duplicateValues" dxfId="1214" priority="2852"/>
  </conditionalFormatting>
  <conditionalFormatting sqref="D1255">
    <cfRule type="duplicateValues" dxfId="1213" priority="2849"/>
    <cfRule type="duplicateValues" dxfId="1212" priority="2850"/>
    <cfRule type="duplicateValues" dxfId="1211" priority="2847"/>
  </conditionalFormatting>
  <conditionalFormatting sqref="D1256:D1264">
    <cfRule type="duplicateValues" dxfId="1210" priority="2843"/>
    <cfRule type="duplicateValues" dxfId="1209" priority="2842"/>
    <cfRule type="duplicateValues" dxfId="1208" priority="2846"/>
  </conditionalFormatting>
  <conditionalFormatting sqref="D1265">
    <cfRule type="duplicateValues" dxfId="1207" priority="2825"/>
  </conditionalFormatting>
  <conditionalFormatting sqref="D1265:D1266">
    <cfRule type="duplicateValues" dxfId="1206" priority="2827"/>
  </conditionalFormatting>
  <conditionalFormatting sqref="D1266">
    <cfRule type="duplicateValues" dxfId="1205" priority="2823"/>
    <cfRule type="duplicateValues" dxfId="1204" priority="2824"/>
  </conditionalFormatting>
  <conditionalFormatting sqref="D1267">
    <cfRule type="duplicateValues" dxfId="1203" priority="2820"/>
    <cfRule type="duplicateValues" dxfId="1202" priority="2819"/>
  </conditionalFormatting>
  <conditionalFormatting sqref="D1268:D1270">
    <cfRule type="duplicateValues" dxfId="1201" priority="2815"/>
    <cfRule type="duplicateValues" dxfId="1200" priority="2812"/>
    <cfRule type="duplicateValues" dxfId="1199" priority="2813"/>
  </conditionalFormatting>
  <conditionalFormatting sqref="D1271">
    <cfRule type="duplicateValues" dxfId="1198" priority="2958"/>
    <cfRule type="duplicateValues" dxfId="1197" priority="2959"/>
    <cfRule type="duplicateValues" dxfId="1196" priority="2962"/>
  </conditionalFormatting>
  <conditionalFormatting sqref="D1272:D1280">
    <cfRule type="duplicateValues" dxfId="1195" priority="2953"/>
    <cfRule type="duplicateValues" dxfId="1194" priority="2956"/>
  </conditionalFormatting>
  <conditionalFormatting sqref="D1281">
    <cfRule type="duplicateValues" dxfId="1193" priority="2947"/>
  </conditionalFormatting>
  <conditionalFormatting sqref="D1282">
    <cfRule type="duplicateValues" dxfId="1192" priority="2940"/>
  </conditionalFormatting>
  <conditionalFormatting sqref="D1282:D1291">
    <cfRule type="duplicateValues" dxfId="1191" priority="2942"/>
  </conditionalFormatting>
  <conditionalFormatting sqref="D1283:D1291">
    <cfRule type="duplicateValues" dxfId="1190" priority="2938"/>
    <cfRule type="duplicateValues" dxfId="1189" priority="2939"/>
  </conditionalFormatting>
  <conditionalFormatting sqref="D1292">
    <cfRule type="duplicateValues" dxfId="1188" priority="2932"/>
    <cfRule type="duplicateValues" dxfId="1187" priority="2933"/>
    <cfRule type="duplicateValues" dxfId="1186" priority="2934"/>
    <cfRule type="duplicateValues" dxfId="1185" priority="2935"/>
  </conditionalFormatting>
  <conditionalFormatting sqref="D1293">
    <cfRule type="duplicateValues" dxfId="1184" priority="2931"/>
  </conditionalFormatting>
  <conditionalFormatting sqref="D1294:D1307">
    <cfRule type="duplicateValues" dxfId="1183" priority="2929"/>
    <cfRule type="duplicateValues" dxfId="1182" priority="2927"/>
  </conditionalFormatting>
  <conditionalFormatting sqref="D1307">
    <cfRule type="duplicateValues" dxfId="1181" priority="2925"/>
  </conditionalFormatting>
  <conditionalFormatting sqref="D1309">
    <cfRule type="duplicateValues" dxfId="1180" priority="3085"/>
    <cfRule type="duplicateValues" dxfId="1179" priority="3084"/>
    <cfRule type="duplicateValues" dxfId="1178" priority="3083"/>
  </conditionalFormatting>
  <conditionalFormatting sqref="D1310:D1312 D1308">
    <cfRule type="duplicateValues" dxfId="1177" priority="3091"/>
    <cfRule type="duplicateValues" dxfId="1176" priority="3089"/>
    <cfRule type="duplicateValues" dxfId="1175" priority="3090"/>
  </conditionalFormatting>
  <conditionalFormatting sqref="D1313">
    <cfRule type="duplicateValues" dxfId="1174" priority="3081"/>
    <cfRule type="duplicateValues" dxfId="1173" priority="3078"/>
  </conditionalFormatting>
  <conditionalFormatting sqref="D1314">
    <cfRule type="duplicateValues" dxfId="1172" priority="3075"/>
  </conditionalFormatting>
  <conditionalFormatting sqref="D1315">
    <cfRule type="duplicateValues" dxfId="1171" priority="3072"/>
    <cfRule type="duplicateValues" dxfId="1170" priority="3070"/>
  </conditionalFormatting>
  <conditionalFormatting sqref="D1316">
    <cfRule type="duplicateValues" dxfId="1169" priority="3067"/>
    <cfRule type="duplicateValues" dxfId="1168" priority="3066"/>
    <cfRule type="duplicateValues" dxfId="1167" priority="3068"/>
  </conditionalFormatting>
  <conditionalFormatting sqref="D1317">
    <cfRule type="duplicateValues" dxfId="1166" priority="3063"/>
    <cfRule type="duplicateValues" dxfId="1165" priority="3062"/>
    <cfRule type="duplicateValues" dxfId="1164" priority="3061"/>
  </conditionalFormatting>
  <conditionalFormatting sqref="D1318">
    <cfRule type="duplicateValues" dxfId="1163" priority="3058"/>
    <cfRule type="duplicateValues" dxfId="1162" priority="3057"/>
    <cfRule type="duplicateValues" dxfId="1161" priority="3055"/>
    <cfRule type="duplicateValues" dxfId="1160" priority="3056"/>
  </conditionalFormatting>
  <conditionalFormatting sqref="D1319">
    <cfRule type="duplicateValues" dxfId="1159" priority="3052"/>
    <cfRule type="duplicateValues" dxfId="1158" priority="3051"/>
    <cfRule type="duplicateValues" dxfId="1157" priority="3049"/>
    <cfRule type="duplicateValues" dxfId="1156" priority="3050"/>
  </conditionalFormatting>
  <conditionalFormatting sqref="D1320">
    <cfRule type="duplicateValues" dxfId="1155" priority="3045"/>
    <cfRule type="duplicateValues" dxfId="1154" priority="3046"/>
    <cfRule type="duplicateValues" dxfId="1153" priority="3047"/>
    <cfRule type="duplicateValues" dxfId="1152" priority="3044"/>
  </conditionalFormatting>
  <conditionalFormatting sqref="D1321">
    <cfRule type="duplicateValues" dxfId="1151" priority="3039"/>
    <cfRule type="duplicateValues" dxfId="1150" priority="3041"/>
    <cfRule type="duplicateValues" dxfId="1149" priority="3042"/>
    <cfRule type="duplicateValues" dxfId="1148" priority="3040"/>
  </conditionalFormatting>
  <conditionalFormatting sqref="D1322">
    <cfRule type="duplicateValues" dxfId="1147" priority="3037"/>
  </conditionalFormatting>
  <conditionalFormatting sqref="D1323">
    <cfRule type="duplicateValues" dxfId="1146" priority="3026"/>
  </conditionalFormatting>
  <conditionalFormatting sqref="D1324">
    <cfRule type="duplicateValues" dxfId="1145" priority="3021"/>
    <cfRule type="duplicateValues" dxfId="1144" priority="3023"/>
    <cfRule type="duplicateValues" dxfId="1143" priority="3024"/>
  </conditionalFormatting>
  <conditionalFormatting sqref="D1325:D1329">
    <cfRule type="duplicateValues" dxfId="1142" priority="3017"/>
    <cfRule type="duplicateValues" dxfId="1141" priority="3020"/>
    <cfRule type="duplicateValues" dxfId="1140" priority="3016"/>
  </conditionalFormatting>
  <conditionalFormatting sqref="D1330">
    <cfRule type="duplicateValues" dxfId="1139" priority="3011"/>
    <cfRule type="duplicateValues" dxfId="1138" priority="3009"/>
    <cfRule type="duplicateValues" dxfId="1137" priority="3010"/>
  </conditionalFormatting>
  <conditionalFormatting sqref="D1331:D1332">
    <cfRule type="duplicateValues" dxfId="1136" priority="3004"/>
    <cfRule type="duplicateValues" dxfId="1135" priority="3007"/>
  </conditionalFormatting>
  <conditionalFormatting sqref="D1333:D1335">
    <cfRule type="duplicateValues" dxfId="1134" priority="2998"/>
  </conditionalFormatting>
  <conditionalFormatting sqref="D1336">
    <cfRule type="duplicateValues" dxfId="1133" priority="2996"/>
    <cfRule type="duplicateValues" dxfId="1132" priority="2995"/>
    <cfRule type="duplicateValues" dxfId="1131" priority="2993"/>
  </conditionalFormatting>
  <conditionalFormatting sqref="D1337:D1340">
    <cfRule type="duplicateValues" dxfId="1130" priority="2987"/>
    <cfRule type="duplicateValues" dxfId="1129" priority="2991"/>
    <cfRule type="duplicateValues" dxfId="1128" priority="2988"/>
  </conditionalFormatting>
  <conditionalFormatting sqref="D1341">
    <cfRule type="duplicateValues" dxfId="1127" priority="3179"/>
    <cfRule type="duplicateValues" dxfId="1126" priority="3180"/>
    <cfRule type="duplicateValues" dxfId="1125" priority="3178"/>
  </conditionalFormatting>
  <conditionalFormatting sqref="D1342:D1356">
    <cfRule type="duplicateValues" dxfId="1124" priority="3148"/>
    <cfRule type="duplicateValues" dxfId="1123" priority="3144"/>
    <cfRule type="duplicateValues" dxfId="1122" priority="3145"/>
  </conditionalFormatting>
  <conditionalFormatting sqref="D1357">
    <cfRule type="duplicateValues" dxfId="1121" priority="3136"/>
  </conditionalFormatting>
  <conditionalFormatting sqref="D1357:D1363">
    <cfRule type="duplicateValues" dxfId="1120" priority="3138"/>
  </conditionalFormatting>
  <conditionalFormatting sqref="D1358:D1363">
    <cfRule type="duplicateValues" dxfId="1119" priority="3134"/>
    <cfRule type="duplicateValues" dxfId="1118" priority="3133"/>
  </conditionalFormatting>
  <conditionalFormatting sqref="D1364:D1367">
    <cfRule type="duplicateValues" dxfId="1117" priority="3131"/>
  </conditionalFormatting>
  <conditionalFormatting sqref="D1372:D1374">
    <cfRule type="duplicateValues" dxfId="1116" priority="3124"/>
  </conditionalFormatting>
  <conditionalFormatting sqref="D1375:D1376">
    <cfRule type="duplicateValues" dxfId="1115" priority="3121"/>
    <cfRule type="duplicateValues" dxfId="1114" priority="3122"/>
    <cfRule type="duplicateValues" dxfId="1113" priority="3119"/>
  </conditionalFormatting>
  <conditionalFormatting sqref="D1377:D1387 D1368:D1371">
    <cfRule type="duplicateValues" dxfId="1112" priority="3127"/>
    <cfRule type="duplicateValues" dxfId="1111" priority="3129"/>
  </conditionalFormatting>
  <conditionalFormatting sqref="D1377:D1387">
    <cfRule type="duplicateValues" dxfId="1110" priority="3118"/>
  </conditionalFormatting>
  <conditionalFormatting sqref="D1389">
    <cfRule type="duplicateValues" dxfId="1109" priority="3264"/>
    <cfRule type="duplicateValues" dxfId="1108" priority="3266"/>
    <cfRule type="duplicateValues" dxfId="1107" priority="3265"/>
  </conditionalFormatting>
  <conditionalFormatting sqref="D1390 D1388">
    <cfRule type="duplicateValues" dxfId="1106" priority="3271"/>
    <cfRule type="duplicateValues" dxfId="1105" priority="3269"/>
    <cfRule type="duplicateValues" dxfId="1104" priority="3270"/>
  </conditionalFormatting>
  <conditionalFormatting sqref="D1391:D1392">
    <cfRule type="duplicateValues" dxfId="1103" priority="3255"/>
  </conditionalFormatting>
  <conditionalFormatting sqref="D1391:D1422">
    <cfRule type="duplicateValues" dxfId="1102" priority="3257"/>
  </conditionalFormatting>
  <conditionalFormatting sqref="D1393:D1422">
    <cfRule type="duplicateValues" dxfId="1101" priority="3253"/>
    <cfRule type="duplicateValues" dxfId="1100" priority="3252"/>
  </conditionalFormatting>
  <conditionalFormatting sqref="D1423:D1424">
    <cfRule type="duplicateValues" dxfId="1099" priority="3248"/>
  </conditionalFormatting>
  <conditionalFormatting sqref="D1426:D1428">
    <cfRule type="duplicateValues" dxfId="1098" priority="3241"/>
  </conditionalFormatting>
  <conditionalFormatting sqref="D1429">
    <cfRule type="duplicateValues" dxfId="1097" priority="3238"/>
    <cfRule type="duplicateValues" dxfId="1096" priority="3239"/>
    <cfRule type="duplicateValues" dxfId="1095" priority="3236"/>
  </conditionalFormatting>
  <conditionalFormatting sqref="D1430:D1434 D1425">
    <cfRule type="duplicateValues" dxfId="1094" priority="3244"/>
    <cfRule type="duplicateValues" dxfId="1093" priority="3246"/>
  </conditionalFormatting>
  <conditionalFormatting sqref="D1430:D1434">
    <cfRule type="duplicateValues" dxfId="1092" priority="3235"/>
  </conditionalFormatting>
  <conditionalFormatting sqref="D1435:D1449">
    <cfRule type="duplicateValues" dxfId="1091" priority="3223"/>
    <cfRule type="duplicateValues" dxfId="1090" priority="3224"/>
    <cfRule type="duplicateValues" dxfId="1089" priority="3225"/>
  </conditionalFormatting>
  <conditionalFormatting sqref="D1450:D1453">
    <cfRule type="duplicateValues" dxfId="1088" priority="3218"/>
  </conditionalFormatting>
  <conditionalFormatting sqref="D1454">
    <cfRule type="duplicateValues" dxfId="1087" priority="3212"/>
  </conditionalFormatting>
  <conditionalFormatting sqref="D1455:D1456">
    <cfRule type="duplicateValues" dxfId="1086" priority="3210"/>
  </conditionalFormatting>
  <conditionalFormatting sqref="D1457:D1486 D1454">
    <cfRule type="duplicateValues" dxfId="1085" priority="3214"/>
    <cfRule type="duplicateValues" dxfId="1084" priority="3216"/>
  </conditionalFormatting>
  <conditionalFormatting sqref="D1457:D1486">
    <cfRule type="duplicateValues" dxfId="1083" priority="3208"/>
  </conditionalFormatting>
  <conditionalFormatting sqref="D1487">
    <cfRule type="duplicateValues" dxfId="1082" priority="3342"/>
  </conditionalFormatting>
  <conditionalFormatting sqref="D1487:D1501">
    <cfRule type="duplicateValues" dxfId="1081" priority="3344"/>
  </conditionalFormatting>
  <conditionalFormatting sqref="D1488:D1501">
    <cfRule type="duplicateValues" dxfId="1080" priority="3340"/>
    <cfRule type="duplicateValues" dxfId="1079" priority="3341"/>
  </conditionalFormatting>
  <conditionalFormatting sqref="D1502">
    <cfRule type="duplicateValues" dxfId="1078" priority="3337"/>
  </conditionalFormatting>
  <conditionalFormatting sqref="D1503:D1512">
    <cfRule type="duplicateValues" dxfId="1077" priority="3334"/>
    <cfRule type="duplicateValues" dxfId="1076" priority="3336"/>
  </conditionalFormatting>
  <conditionalFormatting sqref="D1505:D1512">
    <cfRule type="duplicateValues" dxfId="1075" priority="3333"/>
  </conditionalFormatting>
  <conditionalFormatting sqref="D1513:D1515">
    <cfRule type="duplicateValues" dxfId="1074" priority="3323"/>
    <cfRule type="duplicateValues" dxfId="1073" priority="3321"/>
    <cfRule type="duplicateValues" dxfId="1072" priority="3322"/>
  </conditionalFormatting>
  <conditionalFormatting sqref="D1516">
    <cfRule type="duplicateValues" dxfId="1071" priority="3317"/>
  </conditionalFormatting>
  <conditionalFormatting sqref="D1517:D1522">
    <cfRule type="duplicateValues" dxfId="1070" priority="3958"/>
  </conditionalFormatting>
  <conditionalFormatting sqref="D1523:D1529">
    <cfRule type="duplicateValues" dxfId="1069" priority="3312"/>
    <cfRule type="duplicateValues" dxfId="1068" priority="3315"/>
    <cfRule type="duplicateValues" dxfId="1067" priority="3313"/>
  </conditionalFormatting>
  <conditionalFormatting sqref="D1530:D1532">
    <cfRule type="duplicateValues" dxfId="1066" priority="3300"/>
    <cfRule type="duplicateValues" dxfId="1065" priority="3301"/>
    <cfRule type="duplicateValues" dxfId="1064" priority="3302"/>
  </conditionalFormatting>
  <conditionalFormatting sqref="D1533:D1538">
    <cfRule type="duplicateValues" dxfId="1063" priority="3298"/>
    <cfRule type="duplicateValues" dxfId="1062" priority="3295"/>
  </conditionalFormatting>
  <conditionalFormatting sqref="D1539:D1540">
    <cfRule type="duplicateValues" dxfId="1061" priority="3426"/>
    <cfRule type="duplicateValues" dxfId="1060" priority="3425"/>
    <cfRule type="duplicateValues" dxfId="1059" priority="3424"/>
  </conditionalFormatting>
  <conditionalFormatting sqref="D1541:D1548">
    <cfRule type="duplicateValues" dxfId="1058" priority="3955"/>
  </conditionalFormatting>
  <conditionalFormatting sqref="D1549:D1550">
    <cfRule type="duplicateValues" dxfId="1057" priority="3420"/>
    <cfRule type="duplicateValues" dxfId="1056" priority="3419"/>
    <cfRule type="duplicateValues" dxfId="1055" priority="3422"/>
  </conditionalFormatting>
  <conditionalFormatting sqref="D1551:D1552">
    <cfRule type="duplicateValues" dxfId="1054" priority="3416"/>
  </conditionalFormatting>
  <conditionalFormatting sqref="D1553">
    <cfRule type="duplicateValues" dxfId="1053" priority="3404"/>
  </conditionalFormatting>
  <conditionalFormatting sqref="D1553:D1561">
    <cfRule type="duplicateValues" dxfId="1052" priority="3406"/>
  </conditionalFormatting>
  <conditionalFormatting sqref="D1554:D1561">
    <cfRule type="duplicateValues" dxfId="1051" priority="3403"/>
    <cfRule type="duplicateValues" dxfId="1050" priority="3402"/>
  </conditionalFormatting>
  <conditionalFormatting sqref="D1562:D1563">
    <cfRule type="duplicateValues" dxfId="1049" priority="3397"/>
    <cfRule type="duplicateValues" dxfId="1048" priority="3401"/>
    <cfRule type="duplicateValues" dxfId="1047" priority="3398"/>
  </conditionalFormatting>
  <conditionalFormatting sqref="D1564:D1566">
    <cfRule type="duplicateValues" dxfId="1046" priority="3389"/>
    <cfRule type="duplicateValues" dxfId="1045" priority="3388"/>
    <cfRule type="duplicateValues" dxfId="1044" priority="3387"/>
  </conditionalFormatting>
  <conditionalFormatting sqref="D1567:D1569">
    <cfRule type="duplicateValues" dxfId="1043" priority="3384"/>
  </conditionalFormatting>
  <conditionalFormatting sqref="D1570">
    <cfRule type="duplicateValues" dxfId="1042" priority="3379"/>
  </conditionalFormatting>
  <conditionalFormatting sqref="D1571">
    <cfRule type="duplicateValues" dxfId="1041" priority="3377"/>
  </conditionalFormatting>
  <conditionalFormatting sqref="D1572 D1570">
    <cfRule type="duplicateValues" dxfId="1040" priority="3380"/>
  </conditionalFormatting>
  <conditionalFormatting sqref="D1572">
    <cfRule type="duplicateValues" dxfId="1039" priority="3375"/>
    <cfRule type="duplicateValues" dxfId="1038" priority="3382"/>
  </conditionalFormatting>
  <conditionalFormatting sqref="D1573:D1574">
    <cfRule type="duplicateValues" dxfId="1037" priority="3483"/>
    <cfRule type="duplicateValues" dxfId="1036" priority="3484"/>
    <cfRule type="duplicateValues" dxfId="1035" priority="3485"/>
  </conditionalFormatting>
  <conditionalFormatting sqref="D1575:D1579">
    <cfRule type="duplicateValues" dxfId="1034" priority="3479"/>
  </conditionalFormatting>
  <conditionalFormatting sqref="D1580:D1581">
    <cfRule type="duplicateValues" dxfId="1033" priority="3472"/>
    <cfRule type="duplicateValues" dxfId="1032" priority="3473"/>
    <cfRule type="duplicateValues" dxfId="1031" priority="3471"/>
  </conditionalFormatting>
  <conditionalFormatting sqref="D1582">
    <cfRule type="duplicateValues" dxfId="1030" priority="3466"/>
  </conditionalFormatting>
  <conditionalFormatting sqref="D1583:D1587">
    <cfRule type="duplicateValues" dxfId="1029" priority="3463"/>
    <cfRule type="duplicateValues" dxfId="1028" priority="3464"/>
  </conditionalFormatting>
  <conditionalFormatting sqref="D1588">
    <cfRule type="duplicateValues" dxfId="1027" priority="3447"/>
  </conditionalFormatting>
  <conditionalFormatting sqref="D1589">
    <cfRule type="duplicateValues" dxfId="1026" priority="3443"/>
  </conditionalFormatting>
  <conditionalFormatting sqref="D1589:D1593">
    <cfRule type="duplicateValues" dxfId="1025" priority="3444"/>
  </conditionalFormatting>
  <conditionalFormatting sqref="D1590:D1593">
    <cfRule type="duplicateValues" dxfId="1024" priority="3441"/>
  </conditionalFormatting>
  <conditionalFormatting sqref="D1594">
    <cfRule type="duplicateValues" dxfId="1023" priority="3526"/>
    <cfRule type="duplicateValues" dxfId="1022" priority="3522"/>
    <cfRule type="duplicateValues" dxfId="1021" priority="3523"/>
  </conditionalFormatting>
  <conditionalFormatting sqref="D1595">
    <cfRule type="duplicateValues" dxfId="1020" priority="3509"/>
    <cfRule type="duplicateValues" dxfId="1019" priority="3511"/>
  </conditionalFormatting>
  <conditionalFormatting sqref="D1596">
    <cfRule type="duplicateValues" dxfId="1018" priority="3507"/>
  </conditionalFormatting>
  <conditionalFormatting sqref="D1597:D1598">
    <cfRule type="duplicateValues" dxfId="1017" priority="3495"/>
    <cfRule type="duplicateValues" dxfId="1016" priority="3499"/>
  </conditionalFormatting>
  <conditionalFormatting sqref="D1597:D1601">
    <cfRule type="duplicateValues" dxfId="1015" priority="3496"/>
  </conditionalFormatting>
  <conditionalFormatting sqref="D1599:D1601">
    <cfRule type="duplicateValues" dxfId="1014" priority="3494"/>
  </conditionalFormatting>
  <conditionalFormatting sqref="D1602:D1610">
    <cfRule type="duplicateValues" dxfId="1013" priority="3583"/>
    <cfRule type="duplicateValues" dxfId="1012" priority="3579"/>
    <cfRule type="duplicateValues" dxfId="1011" priority="3580"/>
  </conditionalFormatting>
  <conditionalFormatting sqref="D1611:D1612">
    <cfRule type="duplicateValues" dxfId="1010" priority="3576"/>
    <cfRule type="duplicateValues" dxfId="1009" priority="3575"/>
  </conditionalFormatting>
  <conditionalFormatting sqref="D1613">
    <cfRule type="duplicateValues" dxfId="1008" priority="3564"/>
  </conditionalFormatting>
  <conditionalFormatting sqref="D1613:D1619">
    <cfRule type="duplicateValues" dxfId="1007" priority="3561"/>
  </conditionalFormatting>
  <conditionalFormatting sqref="D1614">
    <cfRule type="duplicateValues" dxfId="1006" priority="3559"/>
  </conditionalFormatting>
  <conditionalFormatting sqref="D1614:D1615">
    <cfRule type="duplicateValues" dxfId="1005" priority="3558"/>
  </conditionalFormatting>
  <conditionalFormatting sqref="D1616:D1619">
    <cfRule type="duplicateValues" dxfId="1004" priority="3556"/>
  </conditionalFormatting>
  <conditionalFormatting sqref="D1619">
    <cfRule type="duplicateValues" dxfId="1003" priority="3554"/>
  </conditionalFormatting>
  <conditionalFormatting sqref="D1620">
    <cfRule type="duplicateValues" dxfId="1002" priority="3540"/>
    <cfRule type="duplicateValues" dxfId="1001" priority="3544"/>
  </conditionalFormatting>
  <conditionalFormatting sqref="D1620:D1622">
    <cfRule type="duplicateValues" dxfId="1000" priority="3541"/>
  </conditionalFormatting>
  <conditionalFormatting sqref="D1621:D1622">
    <cfRule type="duplicateValues" dxfId="999" priority="3539"/>
  </conditionalFormatting>
  <conditionalFormatting sqref="D1623">
    <cfRule type="duplicateValues" dxfId="998" priority="3608"/>
    <cfRule type="duplicateValues" dxfId="997" priority="3605"/>
  </conditionalFormatting>
  <conditionalFormatting sqref="D1624">
    <cfRule type="duplicateValues" dxfId="996" priority="3603"/>
  </conditionalFormatting>
  <conditionalFormatting sqref="D1625:D1626">
    <cfRule type="duplicateValues" dxfId="995" priority="3953"/>
  </conditionalFormatting>
  <conditionalFormatting sqref="D1625:D1627">
    <cfRule type="duplicateValues" dxfId="994" priority="3601"/>
  </conditionalFormatting>
  <conditionalFormatting sqref="D1627">
    <cfRule type="duplicateValues" dxfId="993" priority="3599"/>
  </conditionalFormatting>
  <conditionalFormatting sqref="D1628:D1631">
    <cfRule type="duplicateValues" dxfId="992" priority="3597"/>
  </conditionalFormatting>
  <conditionalFormatting sqref="D1628:D1632">
    <cfRule type="duplicateValues" dxfId="991" priority="3593"/>
  </conditionalFormatting>
  <conditionalFormatting sqref="D1628:D1636">
    <cfRule type="duplicateValues" dxfId="990" priority="3594"/>
  </conditionalFormatting>
  <conditionalFormatting sqref="D1633:D1636">
    <cfRule type="duplicateValues" dxfId="989" priority="3591"/>
  </conditionalFormatting>
  <conditionalFormatting sqref="D1637">
    <cfRule type="duplicateValues" dxfId="988" priority="3658"/>
  </conditionalFormatting>
  <conditionalFormatting sqref="D1637:D1655">
    <cfRule type="duplicateValues" dxfId="987" priority="3656"/>
  </conditionalFormatting>
  <conditionalFormatting sqref="D1638:D1654">
    <cfRule type="duplicateValues" dxfId="986" priority="3652"/>
    <cfRule type="duplicateValues" dxfId="985" priority="3653"/>
  </conditionalFormatting>
  <conditionalFormatting sqref="D1655">
    <cfRule type="duplicateValues" dxfId="984" priority="3651"/>
  </conditionalFormatting>
  <conditionalFormatting sqref="D1656:D1664">
    <cfRule type="duplicateValues" dxfId="983" priority="3644"/>
  </conditionalFormatting>
  <conditionalFormatting sqref="D1656:D1665">
    <cfRule type="duplicateValues" dxfId="982" priority="3640"/>
  </conditionalFormatting>
  <conditionalFormatting sqref="D1656:D1666">
    <cfRule type="duplicateValues" dxfId="981" priority="3641"/>
  </conditionalFormatting>
  <conditionalFormatting sqref="D1666">
    <cfRule type="duplicateValues" dxfId="980" priority="3636"/>
  </conditionalFormatting>
  <conditionalFormatting sqref="D1667">
    <cfRule type="duplicateValues" dxfId="979" priority="3630"/>
  </conditionalFormatting>
  <conditionalFormatting sqref="D1667:D1669">
    <cfRule type="duplicateValues" dxfId="978" priority="3627"/>
  </conditionalFormatting>
  <conditionalFormatting sqref="D1668">
    <cfRule type="duplicateValues" dxfId="977" priority="3626"/>
  </conditionalFormatting>
  <conditionalFormatting sqref="D1669">
    <cfRule type="duplicateValues" dxfId="976" priority="3624"/>
  </conditionalFormatting>
  <conditionalFormatting sqref="D1670">
    <cfRule type="duplicateValues" dxfId="975" priority="3709"/>
  </conditionalFormatting>
  <conditionalFormatting sqref="D1670:D1681">
    <cfRule type="duplicateValues" dxfId="974" priority="3706"/>
  </conditionalFormatting>
  <conditionalFormatting sqref="D1671:D1678">
    <cfRule type="duplicateValues" dxfId="973" priority="3704"/>
    <cfRule type="duplicateValues" dxfId="972" priority="3705"/>
  </conditionalFormatting>
  <conditionalFormatting sqref="D1679:D1681">
    <cfRule type="duplicateValues" dxfId="971" priority="3702"/>
  </conditionalFormatting>
  <conditionalFormatting sqref="D1682">
    <cfRule type="duplicateValues" dxfId="970" priority="3697"/>
  </conditionalFormatting>
  <conditionalFormatting sqref="D1683">
    <cfRule type="duplicateValues" dxfId="969" priority="3691"/>
    <cfRule type="duplicateValues" dxfId="968" priority="3692"/>
  </conditionalFormatting>
  <conditionalFormatting sqref="D1684:D1701 D1682">
    <cfRule type="duplicateValues" dxfId="967" priority="3694"/>
  </conditionalFormatting>
  <conditionalFormatting sqref="D1684:D1701">
    <cfRule type="duplicateValues" dxfId="966" priority="3689"/>
    <cfRule type="duplicateValues" dxfId="965" priority="3688"/>
  </conditionalFormatting>
  <conditionalFormatting sqref="D1702">
    <cfRule type="duplicateValues" dxfId="964" priority="3679"/>
    <cfRule type="duplicateValues" dxfId="963" priority="3678"/>
  </conditionalFormatting>
  <conditionalFormatting sqref="D1703">
    <cfRule type="duplicateValues" dxfId="962" priority="3674"/>
    <cfRule type="duplicateValues" dxfId="961" priority="3673"/>
  </conditionalFormatting>
  <conditionalFormatting sqref="D1704">
    <cfRule type="duplicateValues" dxfId="960" priority="3751"/>
  </conditionalFormatting>
  <conditionalFormatting sqref="D1704:D1723">
    <cfRule type="duplicateValues" dxfId="959" priority="3748"/>
  </conditionalFormatting>
  <conditionalFormatting sqref="D1705:D1722">
    <cfRule type="duplicateValues" dxfId="958" priority="3747"/>
    <cfRule type="duplicateValues" dxfId="957" priority="3746"/>
  </conditionalFormatting>
  <conditionalFormatting sqref="D1723">
    <cfRule type="duplicateValues" dxfId="956" priority="3744"/>
  </conditionalFormatting>
  <conditionalFormatting sqref="D1724">
    <cfRule type="duplicateValues" dxfId="955" priority="3737"/>
    <cfRule type="duplicateValues" dxfId="954" priority="3738"/>
  </conditionalFormatting>
  <conditionalFormatting sqref="D1725">
    <cfRule type="duplicateValues" dxfId="953" priority="3731"/>
    <cfRule type="duplicateValues" dxfId="952" priority="3735"/>
  </conditionalFormatting>
  <conditionalFormatting sqref="D1725:D1727">
    <cfRule type="duplicateValues" dxfId="951" priority="3732"/>
  </conditionalFormatting>
  <conditionalFormatting sqref="D1726:D1727">
    <cfRule type="duplicateValues" dxfId="950" priority="3729"/>
  </conditionalFormatting>
  <conditionalFormatting sqref="D1728">
    <cfRule type="duplicateValues" dxfId="949" priority="3724"/>
  </conditionalFormatting>
  <conditionalFormatting sqref="D1728:D1731">
    <cfRule type="duplicateValues" dxfId="948" priority="3725"/>
  </conditionalFormatting>
  <conditionalFormatting sqref="D1729:D1731">
    <cfRule type="duplicateValues" dxfId="947" priority="3722"/>
  </conditionalFormatting>
  <conditionalFormatting sqref="D1732">
    <cfRule type="duplicateValues" dxfId="946" priority="3822"/>
    <cfRule type="duplicateValues" dxfId="945" priority="3821"/>
  </conditionalFormatting>
  <conditionalFormatting sqref="D1733">
    <cfRule type="duplicateValues" dxfId="944" priority="3818"/>
    <cfRule type="duplicateValues" dxfId="943" priority="3819"/>
  </conditionalFormatting>
  <conditionalFormatting sqref="D1734:D1735">
    <cfRule type="duplicateValues" dxfId="942" priority="3831"/>
    <cfRule type="duplicateValues" dxfId="941" priority="3829"/>
  </conditionalFormatting>
  <conditionalFormatting sqref="D1736">
    <cfRule type="duplicateValues" dxfId="940" priority="3816"/>
    <cfRule type="duplicateValues" dxfId="939" priority="3812"/>
    <cfRule type="duplicateValues" dxfId="938" priority="3813"/>
  </conditionalFormatting>
  <conditionalFormatting sqref="D1737">
    <cfRule type="duplicateValues" dxfId="937" priority="3808"/>
  </conditionalFormatting>
  <conditionalFormatting sqref="D1737:D1748">
    <cfRule type="duplicateValues" dxfId="936" priority="3805"/>
  </conditionalFormatting>
  <conditionalFormatting sqref="D1738:D1745">
    <cfRule type="duplicateValues" dxfId="935" priority="3804"/>
  </conditionalFormatting>
  <conditionalFormatting sqref="D1738:D1746">
    <cfRule type="duplicateValues" dxfId="934" priority="3803"/>
  </conditionalFormatting>
  <conditionalFormatting sqref="D1747:D1748">
    <cfRule type="duplicateValues" dxfId="933" priority="3801"/>
  </conditionalFormatting>
  <conditionalFormatting sqref="D1749">
    <cfRule type="duplicateValues" dxfId="932" priority="3800"/>
  </conditionalFormatting>
  <conditionalFormatting sqref="D1750:D1755">
    <cfRule type="duplicateValues" dxfId="931" priority="3786"/>
    <cfRule type="duplicateValues" dxfId="930" priority="3785"/>
  </conditionalFormatting>
  <conditionalFormatting sqref="D1756">
    <cfRule type="duplicateValues" dxfId="929" priority="3781"/>
    <cfRule type="duplicateValues" dxfId="928" priority="3777"/>
  </conditionalFormatting>
  <conditionalFormatting sqref="D1756:D1758">
    <cfRule type="duplicateValues" dxfId="927" priority="3778"/>
  </conditionalFormatting>
  <conditionalFormatting sqref="D1757:D1758">
    <cfRule type="duplicateValues" dxfId="926" priority="3775"/>
  </conditionalFormatting>
  <conditionalFormatting sqref="D1759 D1761:D1769">
    <cfRule type="duplicateValues" dxfId="925" priority="3855"/>
  </conditionalFormatting>
  <conditionalFormatting sqref="D1759">
    <cfRule type="duplicateValues" dxfId="924" priority="3848"/>
  </conditionalFormatting>
  <conditionalFormatting sqref="D1760">
    <cfRule type="duplicateValues" dxfId="923" priority="3852"/>
    <cfRule type="duplicateValues" dxfId="922" priority="3851"/>
  </conditionalFormatting>
  <conditionalFormatting sqref="D1761:D1769">
    <cfRule type="duplicateValues" dxfId="921" priority="3858"/>
    <cfRule type="duplicateValues" dxfId="920" priority="3854"/>
  </conditionalFormatting>
  <conditionalFormatting sqref="D1770">
    <cfRule type="duplicateValues" dxfId="919" priority="3863"/>
    <cfRule type="duplicateValues" dxfId="918" priority="3867"/>
  </conditionalFormatting>
  <conditionalFormatting sqref="D1770:D1772">
    <cfRule type="duplicateValues" dxfId="917" priority="3864"/>
  </conditionalFormatting>
  <conditionalFormatting sqref="D1771:D1772">
    <cfRule type="duplicateValues" dxfId="916" priority="3861"/>
  </conditionalFormatting>
  <conditionalFormatting sqref="D1773">
    <cfRule type="duplicateValues" dxfId="915" priority="3874"/>
  </conditionalFormatting>
  <conditionalFormatting sqref="D1774">
    <cfRule type="duplicateValues" dxfId="914" priority="3885"/>
  </conditionalFormatting>
  <conditionalFormatting sqref="D1775">
    <cfRule type="duplicateValues" dxfId="913" priority="3881"/>
    <cfRule type="duplicateValues" dxfId="912" priority="3882"/>
  </conditionalFormatting>
  <conditionalFormatting sqref="D1776">
    <cfRule type="duplicateValues" dxfId="911" priority="3891"/>
  </conditionalFormatting>
  <conditionalFormatting sqref="D1777">
    <cfRule type="duplicateValues" dxfId="910" priority="3901"/>
  </conditionalFormatting>
  <conditionalFormatting sqref="D1778">
    <cfRule type="duplicateValues" dxfId="909" priority="3906"/>
    <cfRule type="duplicateValues" dxfId="908" priority="3908"/>
  </conditionalFormatting>
  <conditionalFormatting sqref="D1779">
    <cfRule type="duplicateValues" dxfId="907" priority="3912"/>
  </conditionalFormatting>
  <conditionalFormatting sqref="D1781">
    <cfRule type="duplicateValues" dxfId="906" priority="3919"/>
    <cfRule type="duplicateValues" dxfId="905" priority="3917"/>
  </conditionalFormatting>
  <conditionalFormatting sqref="D1782">
    <cfRule type="duplicateValues" dxfId="904" priority="3923"/>
  </conditionalFormatting>
  <conditionalFormatting sqref="D1783:D1787">
    <cfRule type="duplicateValues" dxfId="903" priority="3948"/>
  </conditionalFormatting>
  <conditionalFormatting sqref="D1788:D1790">
    <cfRule type="duplicateValues" dxfId="902" priority="3926"/>
  </conditionalFormatting>
  <conditionalFormatting sqref="D1791:D1792">
    <cfRule type="duplicateValues" dxfId="901" priority="3945"/>
  </conditionalFormatting>
  <conditionalFormatting sqref="D1793:D1794">
    <cfRule type="duplicateValues" dxfId="900" priority="3930"/>
    <cfRule type="duplicateValues" dxfId="899" priority="3932"/>
  </conditionalFormatting>
  <conditionalFormatting sqref="D1795:D1796">
    <cfRule type="duplicateValues" dxfId="898" priority="3935"/>
  </conditionalFormatting>
  <conditionalFormatting sqref="D1797">
    <cfRule type="duplicateValues" dxfId="897" priority="3940"/>
  </conditionalFormatting>
  <conditionalFormatting sqref="E2:E22">
    <cfRule type="duplicateValues" dxfId="896" priority="215"/>
  </conditionalFormatting>
  <conditionalFormatting sqref="E23">
    <cfRule type="duplicateValues" dxfId="895" priority="163"/>
  </conditionalFormatting>
  <conditionalFormatting sqref="E24:E26">
    <cfRule type="duplicateValues" dxfId="894" priority="161"/>
  </conditionalFormatting>
  <conditionalFormatting sqref="E27:E58">
    <cfRule type="duplicateValues" dxfId="893" priority="13093"/>
  </conditionalFormatting>
  <conditionalFormatting sqref="E59:E66">
    <cfRule type="duplicateValues" dxfId="892" priority="52"/>
  </conditionalFormatting>
  <conditionalFormatting sqref="E71:E104">
    <cfRule type="duplicateValues" dxfId="891" priority="49"/>
  </conditionalFormatting>
  <conditionalFormatting sqref="E105">
    <cfRule type="duplicateValues" dxfId="890" priority="422"/>
  </conditionalFormatting>
  <conditionalFormatting sqref="E106:E108">
    <cfRule type="duplicateValues" dxfId="889" priority="314"/>
  </conditionalFormatting>
  <conditionalFormatting sqref="E112:E151">
    <cfRule type="duplicateValues" dxfId="888" priority="311"/>
  </conditionalFormatting>
  <conditionalFormatting sqref="E152">
    <cfRule type="duplicateValues" dxfId="887" priority="343"/>
  </conditionalFormatting>
  <conditionalFormatting sqref="E153:E157">
    <cfRule type="duplicateValues" dxfId="886" priority="340"/>
  </conditionalFormatting>
  <conditionalFormatting sqref="E158:E159">
    <cfRule type="duplicateValues" dxfId="885" priority="339"/>
  </conditionalFormatting>
  <conditionalFormatting sqref="E160:E167 B158:B166">
    <cfRule type="containsBlanks" dxfId="884" priority="338" stopIfTrue="1">
      <formula>LEN(TRIM(B158))=0</formula>
    </cfRule>
  </conditionalFormatting>
  <conditionalFormatting sqref="E160:E167">
    <cfRule type="duplicateValues" dxfId="883" priority="337"/>
  </conditionalFormatting>
  <conditionalFormatting sqref="E173:E187 B173:C182">
    <cfRule type="containsBlanks" dxfId="882" priority="333" stopIfTrue="1">
      <formula>LEN(TRIM(B173))=0</formula>
    </cfRule>
  </conditionalFormatting>
  <conditionalFormatting sqref="E173:E187">
    <cfRule type="duplicateValues" dxfId="881" priority="335"/>
  </conditionalFormatting>
  <conditionalFormatting sqref="E174">
    <cfRule type="duplicateValues" dxfId="880" priority="331"/>
    <cfRule type="duplicateValues" dxfId="879" priority="332"/>
  </conditionalFormatting>
  <conditionalFormatting sqref="E188">
    <cfRule type="duplicateValues" dxfId="878" priority="635"/>
  </conditionalFormatting>
  <conditionalFormatting sqref="E189">
    <cfRule type="duplicateValues" dxfId="877" priority="554"/>
  </conditionalFormatting>
  <conditionalFormatting sqref="E190:E194">
    <cfRule type="duplicateValues" dxfId="876" priority="553"/>
  </conditionalFormatting>
  <conditionalFormatting sqref="E195:E216">
    <cfRule type="duplicateValues" dxfId="875" priority="551"/>
  </conditionalFormatting>
  <conditionalFormatting sqref="E217:E229">
    <cfRule type="duplicateValues" dxfId="874" priority="519"/>
  </conditionalFormatting>
  <conditionalFormatting sqref="E230:E253">
    <cfRule type="containsBlanks" dxfId="873" priority="518" stopIfTrue="1">
      <formula>LEN(TRIM(E230))=0</formula>
    </cfRule>
    <cfRule type="duplicateValues" dxfId="872" priority="517"/>
  </conditionalFormatting>
  <conditionalFormatting sqref="E273:E385 C273 B274:C333 C334:C335 B336:C384 C385">
    <cfRule type="containsBlanks" dxfId="871" priority="513" stopIfTrue="1">
      <formula>LEN(TRIM(B273))=0</formula>
    </cfRule>
  </conditionalFormatting>
  <conditionalFormatting sqref="E273:E385">
    <cfRule type="duplicateValues" dxfId="870" priority="514"/>
  </conditionalFormatting>
  <conditionalFormatting sqref="E293:E299">
    <cfRule type="duplicateValues" dxfId="869" priority="511"/>
    <cfRule type="duplicateValues" dxfId="868" priority="512"/>
  </conditionalFormatting>
  <conditionalFormatting sqref="E331">
    <cfRule type="duplicateValues" dxfId="867" priority="506"/>
    <cfRule type="duplicateValues" dxfId="866" priority="505"/>
  </conditionalFormatting>
  <conditionalFormatting sqref="E337">
    <cfRule type="duplicateValues" dxfId="865" priority="507"/>
    <cfRule type="duplicateValues" dxfId="864" priority="508"/>
  </conditionalFormatting>
  <conditionalFormatting sqref="E339">
    <cfRule type="duplicateValues" dxfId="863" priority="510"/>
    <cfRule type="duplicateValues" dxfId="862" priority="509"/>
  </conditionalFormatting>
  <conditionalFormatting sqref="E349:E350">
    <cfRule type="duplicateValues" dxfId="861" priority="498"/>
    <cfRule type="duplicateValues" dxfId="860" priority="497"/>
  </conditionalFormatting>
  <conditionalFormatting sqref="E352">
    <cfRule type="duplicateValues" dxfId="859" priority="499"/>
    <cfRule type="duplicateValues" dxfId="858" priority="500"/>
  </conditionalFormatting>
  <conditionalFormatting sqref="E364:E365">
    <cfRule type="duplicateValues" dxfId="857" priority="504"/>
    <cfRule type="duplicateValues" dxfId="856" priority="503"/>
  </conditionalFormatting>
  <conditionalFormatting sqref="E365">
    <cfRule type="duplicateValues" dxfId="855" priority="502"/>
    <cfRule type="duplicateValues" dxfId="854" priority="501"/>
  </conditionalFormatting>
  <conditionalFormatting sqref="E386">
    <cfRule type="duplicateValues" dxfId="853" priority="672"/>
  </conditionalFormatting>
  <conditionalFormatting sqref="E387:E389">
    <cfRule type="duplicateValues" dxfId="852" priority="670"/>
  </conditionalFormatting>
  <conditionalFormatting sqref="E387:E414">
    <cfRule type="containsBlanks" dxfId="851" priority="660" stopIfTrue="1">
      <formula>LEN(TRIM(E387))=0</formula>
    </cfRule>
  </conditionalFormatting>
  <conditionalFormatting sqref="E390:E395">
    <cfRule type="duplicateValues" dxfId="850" priority="664"/>
  </conditionalFormatting>
  <conditionalFormatting sqref="E396:E414">
    <cfRule type="duplicateValues" dxfId="849" priority="661"/>
  </conditionalFormatting>
  <conditionalFormatting sqref="E402">
    <cfRule type="duplicateValues" dxfId="848" priority="658"/>
    <cfRule type="duplicateValues" dxfId="847" priority="659"/>
  </conditionalFormatting>
  <conditionalFormatting sqref="E415:E418">
    <cfRule type="duplicateValues" dxfId="846" priority="563"/>
  </conditionalFormatting>
  <conditionalFormatting sqref="E420:E422">
    <cfRule type="duplicateValues" dxfId="845" priority="784"/>
  </conditionalFormatting>
  <conditionalFormatting sqref="E423:E426">
    <cfRule type="duplicateValues" dxfId="844" priority="779"/>
  </conditionalFormatting>
  <conditionalFormatting sqref="E427:E437 B423:B436">
    <cfRule type="containsBlanks" dxfId="843" priority="778" stopIfTrue="1">
      <formula>LEN(TRIM(B423))=0</formula>
    </cfRule>
  </conditionalFormatting>
  <conditionalFormatting sqref="E427:E437">
    <cfRule type="duplicateValues" dxfId="842" priority="777"/>
  </conditionalFormatting>
  <conditionalFormatting sqref="E443:E456 B443:C456">
    <cfRule type="containsBlanks" dxfId="841" priority="774" stopIfTrue="1">
      <formula>LEN(TRIM(B443))=0</formula>
    </cfRule>
  </conditionalFormatting>
  <conditionalFormatting sqref="E443:E456">
    <cfRule type="duplicateValues" dxfId="840" priority="775"/>
  </conditionalFormatting>
  <conditionalFormatting sqref="E452">
    <cfRule type="duplicateValues" dxfId="839" priority="770"/>
    <cfRule type="duplicateValues" dxfId="838" priority="771"/>
  </conditionalFormatting>
  <conditionalFormatting sqref="E454">
    <cfRule type="duplicateValues" dxfId="837" priority="773"/>
    <cfRule type="duplicateValues" dxfId="836" priority="772"/>
  </conditionalFormatting>
  <conditionalFormatting sqref="E462:E465">
    <cfRule type="duplicateValues" dxfId="835" priority="753"/>
  </conditionalFormatting>
  <conditionalFormatting sqref="E463:E469 C512:C514 E512:E514 B532:C532 E532 E544:E572 C457:C461 E457:E461 C466:C469 C486:C494 E486:E494 C508:C510 E508:E510 B533:B572">
    <cfRule type="containsBlanks" dxfId="834" priority="754" stopIfTrue="1">
      <formula>LEN(TRIM(B457))=0</formula>
    </cfRule>
  </conditionalFormatting>
  <conditionalFormatting sqref="E512:E515">
    <cfRule type="duplicateValues" dxfId="833" priority="751"/>
  </conditionalFormatting>
  <conditionalFormatting sqref="E516">
    <cfRule type="duplicateValues" dxfId="832" priority="750"/>
  </conditionalFormatting>
  <conditionalFormatting sqref="E531">
    <cfRule type="duplicateValues" dxfId="831" priority="746"/>
  </conditionalFormatting>
  <conditionalFormatting sqref="E532">
    <cfRule type="duplicateValues" dxfId="830" priority="745"/>
  </conditionalFormatting>
  <conditionalFormatting sqref="E533:E543 E517:E530">
    <cfRule type="duplicateValues" dxfId="829" priority="749"/>
  </conditionalFormatting>
  <conditionalFormatting sqref="E544:E572">
    <cfRule type="duplicateValues" dxfId="828" priority="744"/>
  </conditionalFormatting>
  <conditionalFormatting sqref="E594:E615 E466:E511 E457:E461">
    <cfRule type="duplicateValues" dxfId="827" priority="755"/>
  </conditionalFormatting>
  <conditionalFormatting sqref="E616">
    <cfRule type="duplicateValues" dxfId="826" priority="1401"/>
  </conditionalFormatting>
  <conditionalFormatting sqref="E617">
    <cfRule type="duplicateValues" dxfId="825" priority="1355"/>
  </conditionalFormatting>
  <conditionalFormatting sqref="E621:E627">
    <cfRule type="duplicateValues" dxfId="824" priority="1354"/>
  </conditionalFormatting>
  <conditionalFormatting sqref="E638:E648">
    <cfRule type="duplicateValues" dxfId="823" priority="1338"/>
  </conditionalFormatting>
  <conditionalFormatting sqref="E649:E653 E629:E637 E618:E620">
    <cfRule type="duplicateValues" dxfId="822" priority="1356"/>
  </conditionalFormatting>
  <conditionalFormatting sqref="E654">
    <cfRule type="duplicateValues" dxfId="821" priority="1323"/>
  </conditionalFormatting>
  <conditionalFormatting sqref="E655:E656">
    <cfRule type="duplicateValues" dxfId="820" priority="1320"/>
  </conditionalFormatting>
  <conditionalFormatting sqref="E657:E659">
    <cfRule type="duplicateValues" dxfId="819" priority="1319"/>
  </conditionalFormatting>
  <conditionalFormatting sqref="E660:E661">
    <cfRule type="duplicateValues" dxfId="818" priority="1184"/>
  </conditionalFormatting>
  <conditionalFormatting sqref="E662">
    <cfRule type="duplicateValues" dxfId="817" priority="1175"/>
  </conditionalFormatting>
  <conditionalFormatting sqref="E663">
    <cfRule type="duplicateValues" dxfId="816" priority="1170"/>
  </conditionalFormatting>
  <conditionalFormatting sqref="E670:E678">
    <cfRule type="duplicateValues" dxfId="815" priority="1158"/>
  </conditionalFormatting>
  <conditionalFormatting sqref="E679:E685 E664:E669">
    <cfRule type="duplicateValues" dxfId="814" priority="1168"/>
  </conditionalFormatting>
  <conditionalFormatting sqref="E686">
    <cfRule type="duplicateValues" dxfId="813" priority="1143"/>
  </conditionalFormatting>
  <conditionalFormatting sqref="E687">
    <cfRule type="duplicateValues" dxfId="812" priority="1142"/>
  </conditionalFormatting>
  <conditionalFormatting sqref="E688">
    <cfRule type="duplicateValues" dxfId="811" priority="1156"/>
  </conditionalFormatting>
  <conditionalFormatting sqref="E689">
    <cfRule type="duplicateValues" dxfId="810" priority="1136"/>
  </conditionalFormatting>
  <conditionalFormatting sqref="E690">
    <cfRule type="duplicateValues" dxfId="809" priority="1131"/>
  </conditionalFormatting>
  <conditionalFormatting sqref="E691">
    <cfRule type="duplicateValues" dxfId="808" priority="1111"/>
  </conditionalFormatting>
  <conditionalFormatting sqref="E692">
    <cfRule type="duplicateValues" dxfId="807" priority="1110"/>
  </conditionalFormatting>
  <conditionalFormatting sqref="E693:E694">
    <cfRule type="duplicateValues" dxfId="806" priority="1108"/>
  </conditionalFormatting>
  <conditionalFormatting sqref="E695">
    <cfRule type="duplicateValues" dxfId="805" priority="1099"/>
  </conditionalFormatting>
  <conditionalFormatting sqref="E696">
    <cfRule type="duplicateValues" dxfId="804" priority="1086"/>
  </conditionalFormatting>
  <conditionalFormatting sqref="E697">
    <cfRule type="duplicateValues" dxfId="803" priority="1085"/>
  </conditionalFormatting>
  <conditionalFormatting sqref="E698">
    <cfRule type="duplicateValues" dxfId="802" priority="1088"/>
  </conditionalFormatting>
  <conditionalFormatting sqref="E699:E702">
    <cfRule type="duplicateValues" dxfId="801" priority="1082"/>
  </conditionalFormatting>
  <conditionalFormatting sqref="E703:E708">
    <cfRule type="duplicateValues" dxfId="800" priority="1081"/>
  </conditionalFormatting>
  <conditionalFormatting sqref="E709:E714">
    <cfRule type="duplicateValues" dxfId="799" priority="1053"/>
  </conditionalFormatting>
  <conditionalFormatting sqref="E715:E732">
    <cfRule type="duplicateValues" dxfId="798" priority="1045"/>
  </conditionalFormatting>
  <conditionalFormatting sqref="E734">
    <cfRule type="duplicateValues" dxfId="797" priority="1033"/>
  </conditionalFormatting>
  <conditionalFormatting sqref="E735:E744 E733">
    <cfRule type="duplicateValues" dxfId="796" priority="1043"/>
  </conditionalFormatting>
  <conditionalFormatting sqref="E745">
    <cfRule type="duplicateValues" dxfId="795" priority="1618"/>
  </conditionalFormatting>
  <conditionalFormatting sqref="E746:E749">
    <cfRule type="duplicateValues" dxfId="794" priority="1453"/>
  </conditionalFormatting>
  <conditionalFormatting sqref="E750:E773">
    <cfRule type="duplicateValues" dxfId="793" priority="1445"/>
  </conditionalFormatting>
  <conditionalFormatting sqref="E775">
    <cfRule type="duplicateValues" dxfId="792" priority="1433"/>
  </conditionalFormatting>
  <conditionalFormatting sqref="E776:E783 E774">
    <cfRule type="duplicateValues" dxfId="791" priority="1443"/>
  </conditionalFormatting>
  <conditionalFormatting sqref="E784:E789">
    <cfRule type="duplicateValues" dxfId="790" priority="1482"/>
  </conditionalFormatting>
  <conditionalFormatting sqref="E790:E791">
    <cfRule type="duplicateValues" dxfId="789" priority="1478"/>
  </conditionalFormatting>
  <conditionalFormatting sqref="E792:E796">
    <cfRule type="duplicateValues" dxfId="788" priority="1476"/>
  </conditionalFormatting>
  <conditionalFormatting sqref="E797:E806">
    <cfRule type="duplicateValues" dxfId="787" priority="1783"/>
  </conditionalFormatting>
  <conditionalFormatting sqref="E808:E809">
    <cfRule type="duplicateValues" dxfId="786" priority="1650"/>
  </conditionalFormatting>
  <conditionalFormatting sqref="E810:E830">
    <cfRule type="duplicateValues" dxfId="785" priority="1644"/>
  </conditionalFormatting>
  <conditionalFormatting sqref="E831:E833">
    <cfRule type="duplicateValues" dxfId="784" priority="1756"/>
  </conditionalFormatting>
  <conditionalFormatting sqref="E834:E836">
    <cfRule type="duplicateValues" dxfId="783" priority="1754"/>
  </conditionalFormatting>
  <conditionalFormatting sqref="E837">
    <cfRule type="duplicateValues" dxfId="782" priority="1694"/>
  </conditionalFormatting>
  <conditionalFormatting sqref="E838">
    <cfRule type="duplicateValues" dxfId="781" priority="1692"/>
  </conditionalFormatting>
  <conditionalFormatting sqref="E839">
    <cfRule type="duplicateValues" dxfId="780" priority="1690"/>
  </conditionalFormatting>
  <conditionalFormatting sqref="E841:E842">
    <cfRule type="duplicateValues" dxfId="779" priority="1686"/>
  </conditionalFormatting>
  <conditionalFormatting sqref="E843:E846 E840">
    <cfRule type="duplicateValues" dxfId="778" priority="1698"/>
  </conditionalFormatting>
  <conditionalFormatting sqref="E857">
    <cfRule type="duplicateValues" dxfId="777" priority="2061"/>
  </conditionalFormatting>
  <conditionalFormatting sqref="E858 E861:E862">
    <cfRule type="duplicateValues" dxfId="776" priority="2082"/>
  </conditionalFormatting>
  <conditionalFormatting sqref="E859:E860">
    <cfRule type="duplicateValues" dxfId="775" priority="2078"/>
  </conditionalFormatting>
  <conditionalFormatting sqref="E863">
    <cfRule type="duplicateValues" dxfId="774" priority="2005"/>
  </conditionalFormatting>
  <conditionalFormatting sqref="E865:E872">
    <cfRule type="duplicateValues" dxfId="773" priority="2122"/>
  </conditionalFormatting>
  <conditionalFormatting sqref="E875">
    <cfRule type="duplicateValues" dxfId="772" priority="2105"/>
  </conditionalFormatting>
  <conditionalFormatting sqref="E876 E874">
    <cfRule type="duplicateValues" dxfId="771" priority="2110"/>
  </conditionalFormatting>
  <conditionalFormatting sqref="E877:E882 E873 E864">
    <cfRule type="duplicateValues" dxfId="770" priority="2127"/>
  </conditionalFormatting>
  <conditionalFormatting sqref="E883:E887">
    <cfRule type="duplicateValues" dxfId="769" priority="2260"/>
  </conditionalFormatting>
  <conditionalFormatting sqref="E888:E889">
    <cfRule type="duplicateValues" dxfId="768" priority="2240"/>
  </conditionalFormatting>
  <conditionalFormatting sqref="E891">
    <cfRule type="duplicateValues" dxfId="767" priority="2219"/>
  </conditionalFormatting>
  <conditionalFormatting sqref="E892">
    <cfRule type="duplicateValues" dxfId="766" priority="2217"/>
  </conditionalFormatting>
  <conditionalFormatting sqref="E893">
    <cfRule type="duplicateValues" dxfId="765" priority="2216"/>
  </conditionalFormatting>
  <conditionalFormatting sqref="E895:E897">
    <cfRule type="duplicateValues" dxfId="764" priority="2209"/>
  </conditionalFormatting>
  <conditionalFormatting sqref="E898:E902 E894 E890">
    <cfRule type="duplicateValues" dxfId="763" priority="2241"/>
  </conditionalFormatting>
  <conditionalFormatting sqref="E905:E911">
    <cfRule type="duplicateValues" dxfId="762" priority="2190"/>
  </conditionalFormatting>
  <conditionalFormatting sqref="E915:E917">
    <cfRule type="duplicateValues" dxfId="761" priority="2174"/>
  </conditionalFormatting>
  <conditionalFormatting sqref="E918:E957 E912:E914 E903:E904">
    <cfRule type="duplicateValues" dxfId="760" priority="2195"/>
  </conditionalFormatting>
  <conditionalFormatting sqref="E958:E968">
    <cfRule type="duplicateValues" dxfId="759" priority="2170"/>
  </conditionalFormatting>
  <conditionalFormatting sqref="E971:E972">
    <cfRule type="duplicateValues" dxfId="758" priority="2301"/>
  </conditionalFormatting>
  <conditionalFormatting sqref="E974:E982">
    <cfRule type="duplicateValues" dxfId="757" priority="2286"/>
  </conditionalFormatting>
  <conditionalFormatting sqref="E983">
    <cfRule type="duplicateValues" dxfId="756" priority="2279"/>
  </conditionalFormatting>
  <conditionalFormatting sqref="E984">
    <cfRule type="duplicateValues" dxfId="755" priority="2269"/>
  </conditionalFormatting>
  <conditionalFormatting sqref="E985:E992">
    <cfRule type="duplicateValues" dxfId="754" priority="2273"/>
  </conditionalFormatting>
  <conditionalFormatting sqref="E993:E999">
    <cfRule type="duplicateValues" dxfId="753" priority="2314"/>
  </conditionalFormatting>
  <conditionalFormatting sqref="E1001:E1002">
    <cfRule type="duplicateValues" dxfId="752" priority="2480"/>
  </conditionalFormatting>
  <conditionalFormatting sqref="E1003">
    <cfRule type="duplicateValues" dxfId="751" priority="2470"/>
  </conditionalFormatting>
  <conditionalFormatting sqref="E1004:E1006 E1000">
    <cfRule type="duplicateValues" dxfId="750" priority="2484"/>
  </conditionalFormatting>
  <conditionalFormatting sqref="E1007:E1019">
    <cfRule type="duplicateValues" dxfId="749" priority="2462"/>
  </conditionalFormatting>
  <conditionalFormatting sqref="E1020">
    <cfRule type="duplicateValues" dxfId="748" priority="2444"/>
  </conditionalFormatting>
  <conditionalFormatting sqref="E1021">
    <cfRule type="duplicateValues" dxfId="747" priority="2443"/>
  </conditionalFormatting>
  <conditionalFormatting sqref="E1022">
    <cfRule type="duplicateValues" dxfId="746" priority="2442"/>
  </conditionalFormatting>
  <conditionalFormatting sqref="E1023">
    <cfRule type="duplicateValues" dxfId="745" priority="2441"/>
  </conditionalFormatting>
  <conditionalFormatting sqref="E1025:E1029">
    <cfRule type="duplicateValues" dxfId="744" priority="2427"/>
  </conditionalFormatting>
  <conditionalFormatting sqref="E1030">
    <cfRule type="duplicateValues" dxfId="743" priority="2412"/>
  </conditionalFormatting>
  <conditionalFormatting sqref="E1036:E1037">
    <cfRule type="duplicateValues" dxfId="742" priority="2399"/>
  </conditionalFormatting>
  <conditionalFormatting sqref="E1038:E1052 E1031:E1035 E1024">
    <cfRule type="duplicateValues" dxfId="741" priority="2423"/>
  </conditionalFormatting>
  <conditionalFormatting sqref="E1053">
    <cfRule type="duplicateValues" dxfId="740" priority="2391"/>
  </conditionalFormatting>
  <conditionalFormatting sqref="E1054:E1077">
    <cfRule type="duplicateValues" dxfId="739" priority="2366"/>
  </conditionalFormatting>
  <conditionalFormatting sqref="E1080">
    <cfRule type="duplicateValues" dxfId="738" priority="2354"/>
  </conditionalFormatting>
  <conditionalFormatting sqref="E1084:E1085">
    <cfRule type="duplicateValues" dxfId="737" priority="2344"/>
  </conditionalFormatting>
  <conditionalFormatting sqref="E1086:E1101 E1081:E1083 E1078:E1079">
    <cfRule type="duplicateValues" dxfId="736" priority="2359"/>
  </conditionalFormatting>
  <conditionalFormatting sqref="E1102">
    <cfRule type="duplicateValues" dxfId="735" priority="2337"/>
  </conditionalFormatting>
  <conditionalFormatting sqref="E1103:E1111">
    <cfRule type="duplicateValues" dxfId="734" priority="2546"/>
  </conditionalFormatting>
  <conditionalFormatting sqref="E1112:E1113">
    <cfRule type="duplicateValues" dxfId="733" priority="2539"/>
  </conditionalFormatting>
  <conditionalFormatting sqref="E1114">
    <cfRule type="duplicateValues" dxfId="732" priority="2532"/>
  </conditionalFormatting>
  <conditionalFormatting sqref="E1115:E1123">
    <cfRule type="duplicateValues" dxfId="731" priority="2528"/>
  </conditionalFormatting>
  <conditionalFormatting sqref="E1124">
    <cfRule type="duplicateValues" dxfId="730" priority="2519"/>
  </conditionalFormatting>
  <conditionalFormatting sqref="E1125">
    <cfRule type="duplicateValues" dxfId="729" priority="2515"/>
  </conditionalFormatting>
  <conditionalFormatting sqref="E1126:E1132">
    <cfRule type="duplicateValues" dxfId="728" priority="2510"/>
  </conditionalFormatting>
  <conditionalFormatting sqref="E1133:E1134">
    <cfRule type="duplicateValues" dxfId="727" priority="2503"/>
  </conditionalFormatting>
  <conditionalFormatting sqref="E1135">
    <cfRule type="duplicateValues" dxfId="726" priority="2493"/>
  </conditionalFormatting>
  <conditionalFormatting sqref="E1136">
    <cfRule type="duplicateValues" dxfId="725" priority="2488"/>
  </conditionalFormatting>
  <conditionalFormatting sqref="E1137:E1138">
    <cfRule type="duplicateValues" dxfId="724" priority="2650"/>
  </conditionalFormatting>
  <conditionalFormatting sqref="E1139">
    <cfRule type="duplicateValues" dxfId="723" priority="2649"/>
  </conditionalFormatting>
  <conditionalFormatting sqref="E1140">
    <cfRule type="duplicateValues" dxfId="722" priority="2648"/>
  </conditionalFormatting>
  <conditionalFormatting sqref="E1141">
    <cfRule type="duplicateValues" dxfId="721" priority="2647"/>
  </conditionalFormatting>
  <conditionalFormatting sqref="E1142">
    <cfRule type="duplicateValues" dxfId="720" priority="2646"/>
  </conditionalFormatting>
  <conditionalFormatting sqref="E1143:E1144">
    <cfRule type="duplicateValues" dxfId="719" priority="2645"/>
  </conditionalFormatting>
  <conditionalFormatting sqref="E1145">
    <cfRule type="duplicateValues" dxfId="718" priority="2644"/>
  </conditionalFormatting>
  <conditionalFormatting sqref="E1146">
    <cfRule type="duplicateValues" dxfId="717" priority="2643"/>
  </conditionalFormatting>
  <conditionalFormatting sqref="E1147">
    <cfRule type="duplicateValues" dxfId="716" priority="2642"/>
  </conditionalFormatting>
  <conditionalFormatting sqref="E1148">
    <cfRule type="duplicateValues" dxfId="715" priority="2641"/>
  </conditionalFormatting>
  <conditionalFormatting sqref="E1149:E1150">
    <cfRule type="duplicateValues" dxfId="714" priority="2640"/>
  </conditionalFormatting>
  <conditionalFormatting sqref="E1151">
    <cfRule type="duplicateValues" dxfId="713" priority="2639"/>
  </conditionalFormatting>
  <conditionalFormatting sqref="E1152">
    <cfRule type="duplicateValues" dxfId="712" priority="2638"/>
  </conditionalFormatting>
  <conditionalFormatting sqref="E1153">
    <cfRule type="duplicateValues" dxfId="711" priority="2637"/>
  </conditionalFormatting>
  <conditionalFormatting sqref="E1154">
    <cfRule type="duplicateValues" dxfId="710" priority="2636"/>
  </conditionalFormatting>
  <conditionalFormatting sqref="E1155">
    <cfRule type="duplicateValues" dxfId="709" priority="2634"/>
  </conditionalFormatting>
  <conditionalFormatting sqref="E1156">
    <cfRule type="duplicateValues" dxfId="708" priority="2633"/>
  </conditionalFormatting>
  <conditionalFormatting sqref="E1157:E1158">
    <cfRule type="duplicateValues" dxfId="707" priority="2632"/>
  </conditionalFormatting>
  <conditionalFormatting sqref="E1159:E1160">
    <cfRule type="duplicateValues" dxfId="706" priority="2630"/>
  </conditionalFormatting>
  <conditionalFormatting sqref="E1161:E1162">
    <cfRule type="duplicateValues" dxfId="705" priority="2558"/>
  </conditionalFormatting>
  <conditionalFormatting sqref="E1164">
    <cfRule type="duplicateValues" dxfId="704" priority="2555"/>
  </conditionalFormatting>
  <conditionalFormatting sqref="E1165 E1163">
    <cfRule type="duplicateValues" dxfId="703" priority="2556"/>
  </conditionalFormatting>
  <conditionalFormatting sqref="E1166:E1175">
    <cfRule type="duplicateValues" dxfId="702" priority="2553"/>
  </conditionalFormatting>
  <conditionalFormatting sqref="E1176">
    <cfRule type="duplicateValues" dxfId="701" priority="2552"/>
  </conditionalFormatting>
  <conditionalFormatting sqref="E1177">
    <cfRule type="duplicateValues" dxfId="700" priority="2711"/>
  </conditionalFormatting>
  <conditionalFormatting sqref="E1178">
    <cfRule type="duplicateValues" dxfId="699" priority="2703"/>
  </conditionalFormatting>
  <conditionalFormatting sqref="E1179">
    <cfRule type="duplicateValues" dxfId="698" priority="2698"/>
  </conditionalFormatting>
  <conditionalFormatting sqref="E1180">
    <cfRule type="duplicateValues" dxfId="697" priority="2690"/>
  </conditionalFormatting>
  <conditionalFormatting sqref="E1181:E1182">
    <cfRule type="duplicateValues" dxfId="696" priority="2685"/>
  </conditionalFormatting>
  <conditionalFormatting sqref="E1183:E1184">
    <cfRule type="duplicateValues" dxfId="695" priority="2681"/>
  </conditionalFormatting>
  <conditionalFormatting sqref="E1187">
    <cfRule type="duplicateValues" dxfId="694" priority="2663"/>
  </conditionalFormatting>
  <conditionalFormatting sqref="E1188:E1192 E1185:E1186">
    <cfRule type="duplicateValues" dxfId="693" priority="2669"/>
  </conditionalFormatting>
  <conditionalFormatting sqref="E1193:E1194">
    <cfRule type="duplicateValues" dxfId="692" priority="2800"/>
  </conditionalFormatting>
  <conditionalFormatting sqref="E1195">
    <cfRule type="duplicateValues" dxfId="691" priority="2794"/>
  </conditionalFormatting>
  <conditionalFormatting sqref="E1196">
    <cfRule type="duplicateValues" dxfId="690" priority="2791"/>
  </conditionalFormatting>
  <conditionalFormatting sqref="E1197">
    <cfRule type="duplicateValues" dxfId="689" priority="2788"/>
  </conditionalFormatting>
  <conditionalFormatting sqref="E1198">
    <cfRule type="duplicateValues" dxfId="688" priority="2783"/>
  </conditionalFormatting>
  <conditionalFormatting sqref="E1199:E1200">
    <cfRule type="duplicateValues" dxfId="687" priority="2771"/>
  </conditionalFormatting>
  <conditionalFormatting sqref="E1201">
    <cfRule type="duplicateValues" dxfId="686" priority="2765"/>
  </conditionalFormatting>
  <conditionalFormatting sqref="E1202">
    <cfRule type="duplicateValues" dxfId="685" priority="2760"/>
  </conditionalFormatting>
  <conditionalFormatting sqref="E1203">
    <cfRule type="duplicateValues" dxfId="684" priority="2751"/>
  </conditionalFormatting>
  <conditionalFormatting sqref="E1204">
    <cfRule type="duplicateValues" dxfId="683" priority="2750"/>
  </conditionalFormatting>
  <conditionalFormatting sqref="E1205:E1206">
    <cfRule type="duplicateValues" dxfId="682" priority="2747"/>
  </conditionalFormatting>
  <conditionalFormatting sqref="E1207:E1212">
    <cfRule type="duplicateValues" dxfId="681" priority="2734"/>
  </conditionalFormatting>
  <conditionalFormatting sqref="E1214:E1220">
    <cfRule type="duplicateValues" dxfId="680" priority="2723"/>
  </conditionalFormatting>
  <conditionalFormatting sqref="E1226:E1232">
    <cfRule type="duplicateValues" dxfId="679" priority="2898"/>
  </conditionalFormatting>
  <conditionalFormatting sqref="E1233:E1234 E1221:E1225">
    <cfRule type="duplicateValues" dxfId="678" priority="2903"/>
  </conditionalFormatting>
  <conditionalFormatting sqref="E1235:E1247">
    <cfRule type="duplicateValues" dxfId="677" priority="2887"/>
  </conditionalFormatting>
  <conditionalFormatting sqref="E1248">
    <cfRule type="duplicateValues" dxfId="676" priority="2873"/>
  </conditionalFormatting>
  <conditionalFormatting sqref="E1249">
    <cfRule type="duplicateValues" dxfId="675" priority="2868"/>
  </conditionalFormatting>
  <conditionalFormatting sqref="E1250">
    <cfRule type="duplicateValues" dxfId="674" priority="2863"/>
  </conditionalFormatting>
  <conditionalFormatting sqref="E1251">
    <cfRule type="duplicateValues" dxfId="673" priority="2858"/>
  </conditionalFormatting>
  <conditionalFormatting sqref="E1252:E1255">
    <cfRule type="duplicateValues" dxfId="672" priority="2853"/>
  </conditionalFormatting>
  <conditionalFormatting sqref="E1256:E1264">
    <cfRule type="duplicateValues" dxfId="671" priority="2845"/>
  </conditionalFormatting>
  <conditionalFormatting sqref="E1265:E1266">
    <cfRule type="duplicateValues" dxfId="670" priority="2828"/>
  </conditionalFormatting>
  <conditionalFormatting sqref="E1267:E1270">
    <cfRule type="duplicateValues" dxfId="669" priority="2821"/>
  </conditionalFormatting>
  <conditionalFormatting sqref="E1271">
    <cfRule type="duplicateValues" dxfId="668" priority="2961"/>
  </conditionalFormatting>
  <conditionalFormatting sqref="E1272:E1280">
    <cfRule type="duplicateValues" dxfId="667" priority="2955"/>
  </conditionalFormatting>
  <conditionalFormatting sqref="E1282:E1291">
    <cfRule type="duplicateValues" dxfId="666" priority="2943"/>
  </conditionalFormatting>
  <conditionalFormatting sqref="E1292">
    <cfRule type="duplicateValues" dxfId="665" priority="2936"/>
  </conditionalFormatting>
  <conditionalFormatting sqref="E1293:E1307 E1281">
    <cfRule type="duplicateValues" dxfId="664" priority="2948"/>
  </conditionalFormatting>
  <conditionalFormatting sqref="E1309">
    <cfRule type="duplicateValues" dxfId="663" priority="3086"/>
  </conditionalFormatting>
  <conditionalFormatting sqref="E1310:E1312 E1308">
    <cfRule type="duplicateValues" dxfId="662" priority="3092"/>
  </conditionalFormatting>
  <conditionalFormatting sqref="E1313">
    <cfRule type="duplicateValues" dxfId="661" priority="3080"/>
  </conditionalFormatting>
  <conditionalFormatting sqref="E1315">
    <cfRule type="duplicateValues" dxfId="660" priority="3073"/>
  </conditionalFormatting>
  <conditionalFormatting sqref="E1316">
    <cfRule type="duplicateValues" dxfId="659" priority="3069"/>
  </conditionalFormatting>
  <conditionalFormatting sqref="E1317">
    <cfRule type="duplicateValues" dxfId="658" priority="3064"/>
  </conditionalFormatting>
  <conditionalFormatting sqref="E1318">
    <cfRule type="duplicateValues" dxfId="657" priority="3054"/>
  </conditionalFormatting>
  <conditionalFormatting sqref="E1319">
    <cfRule type="duplicateValues" dxfId="656" priority="3053"/>
  </conditionalFormatting>
  <conditionalFormatting sqref="E1320">
    <cfRule type="duplicateValues" dxfId="655" priority="3048"/>
  </conditionalFormatting>
  <conditionalFormatting sqref="E1321">
    <cfRule type="duplicateValues" dxfId="654" priority="3043"/>
  </conditionalFormatting>
  <conditionalFormatting sqref="E1322">
    <cfRule type="duplicateValues" dxfId="653" priority="3038"/>
  </conditionalFormatting>
  <conditionalFormatting sqref="E1323:E1324">
    <cfRule type="duplicateValues" dxfId="652" priority="3027"/>
  </conditionalFormatting>
  <conditionalFormatting sqref="E1325:E1329">
    <cfRule type="duplicateValues" dxfId="651" priority="3019"/>
  </conditionalFormatting>
  <conditionalFormatting sqref="E1330">
    <cfRule type="duplicateValues" dxfId="650" priority="3012"/>
  </conditionalFormatting>
  <conditionalFormatting sqref="E1331:E1332">
    <cfRule type="duplicateValues" dxfId="649" priority="3006"/>
  </conditionalFormatting>
  <conditionalFormatting sqref="E1333:E1336">
    <cfRule type="duplicateValues" dxfId="648" priority="2999"/>
  </conditionalFormatting>
  <conditionalFormatting sqref="E1337:E1340">
    <cfRule type="duplicateValues" dxfId="647" priority="2990"/>
  </conditionalFormatting>
  <conditionalFormatting sqref="E1341">
    <cfRule type="duplicateValues" dxfId="646" priority="3181"/>
  </conditionalFormatting>
  <conditionalFormatting sqref="E1342:E1356">
    <cfRule type="duplicateValues" dxfId="645" priority="3147"/>
  </conditionalFormatting>
  <conditionalFormatting sqref="E1357:E1363">
    <cfRule type="duplicateValues" dxfId="644" priority="3139"/>
  </conditionalFormatting>
  <conditionalFormatting sqref="E1372:E1376">
    <cfRule type="duplicateValues" dxfId="643" priority="3125"/>
  </conditionalFormatting>
  <conditionalFormatting sqref="E1377:E1387 E1364:E1371">
    <cfRule type="duplicateValues" dxfId="642" priority="3132"/>
  </conditionalFormatting>
  <conditionalFormatting sqref="E1389">
    <cfRule type="duplicateValues" dxfId="641" priority="3267"/>
  </conditionalFormatting>
  <conditionalFormatting sqref="E1390 E1388">
    <cfRule type="duplicateValues" dxfId="640" priority="3272"/>
  </conditionalFormatting>
  <conditionalFormatting sqref="E1391:E1422">
    <cfRule type="duplicateValues" dxfId="639" priority="3258"/>
  </conditionalFormatting>
  <conditionalFormatting sqref="E1426:E1429">
    <cfRule type="duplicateValues" dxfId="638" priority="3242"/>
  </conditionalFormatting>
  <conditionalFormatting sqref="E1430:E1434 E1423:E1425">
    <cfRule type="duplicateValues" dxfId="637" priority="3249"/>
  </conditionalFormatting>
  <conditionalFormatting sqref="E1435:E1449">
    <cfRule type="duplicateValues" dxfId="636" priority="3226"/>
  </conditionalFormatting>
  <conditionalFormatting sqref="E1457:E1486 E1450:E1453">
    <cfRule type="duplicateValues" dxfId="635" priority="3219"/>
  </conditionalFormatting>
  <conditionalFormatting sqref="E1487:E1501">
    <cfRule type="duplicateValues" dxfId="634" priority="3345"/>
  </conditionalFormatting>
  <conditionalFormatting sqref="E1502:E1512">
    <cfRule type="duplicateValues" dxfId="633" priority="3338"/>
  </conditionalFormatting>
  <conditionalFormatting sqref="E1513:E1515">
    <cfRule type="duplicateValues" dxfId="632" priority="3324"/>
  </conditionalFormatting>
  <conditionalFormatting sqref="E1523:E1529 E1516">
    <cfRule type="duplicateValues" dxfId="631" priority="3318"/>
  </conditionalFormatting>
  <conditionalFormatting sqref="E1530:E1532">
    <cfRule type="duplicateValues" dxfId="630" priority="3303"/>
  </conditionalFormatting>
  <conditionalFormatting sqref="E1533:E1538">
    <cfRule type="duplicateValues" dxfId="629" priority="3297"/>
  </conditionalFormatting>
  <conditionalFormatting sqref="E1539:E1540">
    <cfRule type="duplicateValues" dxfId="628" priority="3427"/>
  </conditionalFormatting>
  <conditionalFormatting sqref="E1541">
    <cfRule type="duplicateValues" dxfId="627" priority="3278"/>
  </conditionalFormatting>
  <conditionalFormatting sqref="E1542:E1550">
    <cfRule type="duplicateValues" dxfId="626" priority="3956"/>
  </conditionalFormatting>
  <conditionalFormatting sqref="E1553:E1556 E1559">
    <cfRule type="duplicateValues" dxfId="625" priority="3407"/>
  </conditionalFormatting>
  <conditionalFormatting sqref="E1557:E1558">
    <cfRule type="duplicateValues" dxfId="624" priority="3286"/>
  </conditionalFormatting>
  <conditionalFormatting sqref="E1560:E1561">
    <cfRule type="duplicateValues" dxfId="623" priority="3282"/>
  </conditionalFormatting>
  <conditionalFormatting sqref="E1562:E1563">
    <cfRule type="duplicateValues" dxfId="622" priority="3400"/>
  </conditionalFormatting>
  <conditionalFormatting sqref="E1564">
    <cfRule type="duplicateValues" dxfId="621" priority="3390"/>
  </conditionalFormatting>
  <conditionalFormatting sqref="E1565:E1566">
    <cfRule type="duplicateValues" dxfId="620" priority="3284"/>
  </conditionalFormatting>
  <conditionalFormatting sqref="E1572 E1567:E1569">
    <cfRule type="duplicateValues" dxfId="619" priority="3385"/>
  </conditionalFormatting>
  <conditionalFormatting sqref="E1573:E1574">
    <cfRule type="duplicateValues" dxfId="618" priority="3486"/>
  </conditionalFormatting>
  <conditionalFormatting sqref="E1580:E1581">
    <cfRule type="duplicateValues" dxfId="617" priority="3474"/>
  </conditionalFormatting>
  <conditionalFormatting sqref="E1582 E1584:E1587">
    <cfRule type="duplicateValues" dxfId="616" priority="3468"/>
  </conditionalFormatting>
  <conditionalFormatting sqref="E1583">
    <cfRule type="duplicateValues" dxfId="615" priority="3355"/>
  </conditionalFormatting>
  <conditionalFormatting sqref="E1588:E1593">
    <cfRule type="duplicateValues" dxfId="614" priority="3449"/>
  </conditionalFormatting>
  <conditionalFormatting sqref="E1594">
    <cfRule type="duplicateValues" dxfId="613" priority="3525"/>
  </conditionalFormatting>
  <conditionalFormatting sqref="E1595">
    <cfRule type="duplicateValues" dxfId="612" priority="3513"/>
  </conditionalFormatting>
  <conditionalFormatting sqref="E1597:E1601">
    <cfRule type="duplicateValues" dxfId="611" priority="3498"/>
  </conditionalFormatting>
  <conditionalFormatting sqref="E1602:E1612">
    <cfRule type="duplicateValues" dxfId="610" priority="3582"/>
  </conditionalFormatting>
  <conditionalFormatting sqref="E1613:E1618">
    <cfRule type="duplicateValues" dxfId="609" priority="3563"/>
  </conditionalFormatting>
  <conditionalFormatting sqref="E1620:E1622">
    <cfRule type="duplicateValues" dxfId="608" priority="3543"/>
  </conditionalFormatting>
  <conditionalFormatting sqref="E1623:E1624">
    <cfRule type="duplicateValues" dxfId="607" priority="3607"/>
  </conditionalFormatting>
  <conditionalFormatting sqref="E1625:E1627">
    <cfRule type="duplicateValues" dxfId="606" priority="3954"/>
  </conditionalFormatting>
  <conditionalFormatting sqref="E1628:E1636">
    <cfRule type="duplicateValues" dxfId="605" priority="3596"/>
  </conditionalFormatting>
  <conditionalFormatting sqref="E1656:E1666">
    <cfRule type="duplicateValues" dxfId="604" priority="3643"/>
  </conditionalFormatting>
  <conditionalFormatting sqref="E1667:E1669">
    <cfRule type="duplicateValues" dxfId="603" priority="3629"/>
  </conditionalFormatting>
  <conditionalFormatting sqref="E1670:E1681">
    <cfRule type="duplicateValues" dxfId="602" priority="3708"/>
  </conditionalFormatting>
  <conditionalFormatting sqref="E1683">
    <cfRule type="duplicateValues" dxfId="601" priority="3690"/>
  </conditionalFormatting>
  <conditionalFormatting sqref="E1684:E1701 E1682">
    <cfRule type="duplicateValues" dxfId="600" priority="3696"/>
  </conditionalFormatting>
  <conditionalFormatting sqref="E1702">
    <cfRule type="duplicateValues" dxfId="599" priority="3677"/>
  </conditionalFormatting>
  <conditionalFormatting sqref="E1703">
    <cfRule type="duplicateValues" dxfId="598" priority="3676"/>
  </conditionalFormatting>
  <conditionalFormatting sqref="E1704:E1723">
    <cfRule type="duplicateValues" dxfId="597" priority="3750"/>
  </conditionalFormatting>
  <conditionalFormatting sqref="E1724">
    <cfRule type="duplicateValues" dxfId="596" priority="3736"/>
  </conditionalFormatting>
  <conditionalFormatting sqref="E1725:E1727">
    <cfRule type="duplicateValues" dxfId="595" priority="3734"/>
  </conditionalFormatting>
  <conditionalFormatting sqref="E1728:E1731">
    <cfRule type="duplicateValues" dxfId="594" priority="3727"/>
  </conditionalFormatting>
  <conditionalFormatting sqref="E1732">
    <cfRule type="duplicateValues" dxfId="593" priority="3824"/>
  </conditionalFormatting>
  <conditionalFormatting sqref="E1733">
    <cfRule type="duplicateValues" dxfId="592" priority="3817"/>
  </conditionalFormatting>
  <conditionalFormatting sqref="E1735">
    <cfRule type="duplicateValues" dxfId="591" priority="3833"/>
  </conditionalFormatting>
  <conditionalFormatting sqref="E1736">
    <cfRule type="duplicateValues" dxfId="590" priority="3815"/>
  </conditionalFormatting>
  <conditionalFormatting sqref="E1737:E1748">
    <cfRule type="duplicateValues" dxfId="589" priority="3807"/>
  </conditionalFormatting>
  <conditionalFormatting sqref="E1749">
    <cfRule type="duplicateValues" dxfId="588" priority="3767"/>
  </conditionalFormatting>
  <conditionalFormatting sqref="E1750:E1755">
    <cfRule type="duplicateValues" dxfId="587" priority="3788"/>
  </conditionalFormatting>
  <conditionalFormatting sqref="E1756:E1758">
    <cfRule type="duplicateValues" dxfId="586" priority="3780"/>
  </conditionalFormatting>
  <conditionalFormatting sqref="E1759 E1761:E1769">
    <cfRule type="duplicateValues" dxfId="585" priority="3857"/>
  </conditionalFormatting>
  <conditionalFormatting sqref="E1760">
    <cfRule type="duplicateValues" dxfId="584" priority="3850"/>
  </conditionalFormatting>
  <conditionalFormatting sqref="E1770:E1772">
    <cfRule type="duplicateValues" dxfId="583" priority="3866"/>
  </conditionalFormatting>
  <conditionalFormatting sqref="E1773">
    <cfRule type="duplicateValues" dxfId="582" priority="3875"/>
  </conditionalFormatting>
  <conditionalFormatting sqref="E1775">
    <cfRule type="duplicateValues" dxfId="581" priority="3884"/>
  </conditionalFormatting>
  <conditionalFormatting sqref="E1776">
    <cfRule type="duplicateValues" dxfId="580" priority="3892"/>
  </conditionalFormatting>
  <conditionalFormatting sqref="E1778">
    <cfRule type="duplicateValues" dxfId="579" priority="3910"/>
  </conditionalFormatting>
  <conditionalFormatting sqref="E1779">
    <cfRule type="duplicateValues" dxfId="578" priority="3913"/>
  </conditionalFormatting>
  <conditionalFormatting sqref="E1781">
    <cfRule type="duplicateValues" dxfId="577" priority="3921"/>
  </conditionalFormatting>
  <conditionalFormatting sqref="E1782">
    <cfRule type="duplicateValues" dxfId="576" priority="3924"/>
  </conditionalFormatting>
  <conditionalFormatting sqref="E1783:E1787">
    <cfRule type="duplicateValues" dxfId="575" priority="3949"/>
  </conditionalFormatting>
  <conditionalFormatting sqref="E1791:E1792">
    <cfRule type="duplicateValues" dxfId="574" priority="3946"/>
  </conditionalFormatting>
  <conditionalFormatting sqref="E1793:E1794">
    <cfRule type="duplicateValues" dxfId="573" priority="3934"/>
  </conditionalFormatting>
  <conditionalFormatting sqref="E1797">
    <cfRule type="duplicateValues" dxfId="572" priority="3941"/>
  </conditionalFormatting>
  <conditionalFormatting sqref="I2:I15 I17:I22">
    <cfRule type="colorScale" priority="206">
      <colorScale>
        <cfvo type="min"/>
        <cfvo type="max"/>
        <color rgb="FFFFEF9C"/>
        <color rgb="FF63BE7B"/>
      </colorScale>
    </cfRule>
  </conditionalFormatting>
  <conditionalFormatting sqref="I2:I22">
    <cfRule type="containsBlanks" dxfId="571" priority="202" stopIfTrue="1">
      <formula>LEN(TRIM(I2))=0</formula>
    </cfRule>
  </conditionalFormatting>
  <conditionalFormatting sqref="I16">
    <cfRule type="colorScale" priority="203">
      <colorScale>
        <cfvo type="min"/>
        <cfvo type="max"/>
        <color rgb="FFFFEF9C"/>
        <color rgb="FF63BE7B"/>
      </colorScale>
    </cfRule>
  </conditionalFormatting>
  <conditionalFormatting sqref="I23">
    <cfRule type="colorScale" priority="149">
      <colorScale>
        <cfvo type="min"/>
        <cfvo type="max"/>
        <color rgb="FFFFEF9C"/>
        <color rgb="FF63BE7B"/>
      </colorScale>
    </cfRule>
  </conditionalFormatting>
  <conditionalFormatting sqref="I24">
    <cfRule type="containsBlanks" dxfId="570" priority="148" stopIfTrue="1">
      <formula>LEN(TRIM(I24))=0</formula>
    </cfRule>
    <cfRule type="colorScale" priority="147">
      <colorScale>
        <cfvo type="min"/>
        <cfvo type="max"/>
        <color rgb="FFFFEF9C"/>
        <color rgb="FF63BE7B"/>
      </colorScale>
    </cfRule>
  </conditionalFormatting>
  <conditionalFormatting sqref="I25:I26">
    <cfRule type="colorScale" priority="142">
      <colorScale>
        <cfvo type="min"/>
        <cfvo type="max"/>
        <color rgb="FFFFEF9C"/>
        <color rgb="FF63BE7B"/>
      </colorScale>
    </cfRule>
  </conditionalFormatting>
  <conditionalFormatting sqref="I27:I41 B27:C31 A616">
    <cfRule type="containsBlanks" dxfId="569" priority="1405" stopIfTrue="1">
      <formula>LEN(TRIM(A27))=0</formula>
    </cfRule>
  </conditionalFormatting>
  <conditionalFormatting sqref="I42">
    <cfRule type="containsBlanks" dxfId="568" priority="140" stopIfTrue="1">
      <formula>LEN(TRIM(I42))=0</formula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I43">
    <cfRule type="colorScale" priority="139">
      <colorScale>
        <cfvo type="min"/>
        <cfvo type="max"/>
        <color rgb="FFFFEF9C"/>
        <color rgb="FF63BE7B"/>
      </colorScale>
    </cfRule>
  </conditionalFormatting>
  <conditionalFormatting sqref="I44:I58 I27:I41">
    <cfRule type="colorScale" priority="146">
      <colorScale>
        <cfvo type="min"/>
        <cfvo type="max"/>
        <color rgb="FFFFEF9C"/>
        <color rgb="FF63BE7B"/>
      </colorScale>
    </cfRule>
  </conditionalFormatting>
  <conditionalFormatting sqref="I44:I60 I66">
    <cfRule type="containsBlanks" dxfId="567" priority="40" stopIfTrue="1">
      <formula>LEN(TRIM(I44))=0</formula>
    </cfRule>
  </conditionalFormatting>
  <conditionalFormatting sqref="I59:I60">
    <cfRule type="colorScale" priority="39">
      <colorScale>
        <cfvo type="min"/>
        <cfvo type="max"/>
        <color rgb="FFFFEF9C"/>
        <color rgb="FF63BE7B"/>
      </colorScale>
    </cfRule>
  </conditionalFormatting>
  <conditionalFormatting sqref="I61:I65">
    <cfRule type="colorScale" priority="33">
      <colorScale>
        <cfvo type="min"/>
        <cfvo type="max"/>
        <color rgb="FFFFEF9C"/>
        <color rgb="FF63BE7B"/>
      </colorScale>
    </cfRule>
  </conditionalFormatting>
  <conditionalFormatting sqref="I66">
    <cfRule type="colorScale" priority="37">
      <colorScale>
        <cfvo type="min"/>
        <cfvo type="max"/>
        <color rgb="FFFFEF9C"/>
        <color rgb="FF63BE7B"/>
      </colorScale>
    </cfRule>
  </conditionalFormatting>
  <conditionalFormatting sqref="I68:I69">
    <cfRule type="colorScale" priority="32">
      <colorScale>
        <cfvo type="min"/>
        <cfvo type="max"/>
        <color rgb="FFFFEF9C"/>
        <color rgb="FF63BE7B"/>
      </colorScale>
    </cfRule>
  </conditionalFormatting>
  <conditionalFormatting sqref="I71:I72 I76:I84 I96:I104">
    <cfRule type="colorScale" priority="36">
      <colorScale>
        <cfvo type="min"/>
        <cfvo type="max"/>
        <color rgb="FFFFEF9C"/>
        <color rgb="FF63BE7B"/>
      </colorScale>
    </cfRule>
  </conditionalFormatting>
  <conditionalFormatting sqref="I71:I72">
    <cfRule type="containsBlanks" dxfId="566" priority="35" stopIfTrue="1">
      <formula>LEN(TRIM(I71))=0</formula>
    </cfRule>
  </conditionalFormatting>
  <conditionalFormatting sqref="I73:I75">
    <cfRule type="colorScale" priority="31">
      <colorScale>
        <cfvo type="min"/>
        <cfvo type="max"/>
        <color rgb="FFFFEF9C"/>
        <color rgb="FF63BE7B"/>
      </colorScale>
    </cfRule>
  </conditionalFormatting>
  <conditionalFormatting sqref="I76:I85">
    <cfRule type="containsBlanks" dxfId="565" priority="28" stopIfTrue="1">
      <formula>LEN(TRIM(I76))=0</formula>
    </cfRule>
  </conditionalFormatting>
  <conditionalFormatting sqref="I85">
    <cfRule type="colorScale" priority="29">
      <colorScale>
        <cfvo type="min"/>
        <cfvo type="max"/>
        <color rgb="FFFFEF9C"/>
        <color rgb="FF63BE7B"/>
      </colorScale>
    </cfRule>
  </conditionalFormatting>
  <conditionalFormatting sqref="I86:I95">
    <cfRule type="colorScale" priority="30">
      <colorScale>
        <cfvo type="min"/>
        <cfvo type="max"/>
        <color rgb="FFFFEF9C"/>
        <color rgb="FF63BE7B"/>
      </colorScale>
    </cfRule>
  </conditionalFormatting>
  <conditionalFormatting sqref="I96:I104">
    <cfRule type="containsBlanks" dxfId="564" priority="34" stopIfTrue="1">
      <formula>LEN(TRIM(I96))=0</formula>
    </cfRule>
  </conditionalFormatting>
  <conditionalFormatting sqref="I105">
    <cfRule type="duplicateValues" dxfId="563" priority="421"/>
  </conditionalFormatting>
  <conditionalFormatting sqref="I106">
    <cfRule type="containsBlanks" dxfId="562" priority="297" stopIfTrue="1">
      <formula>LEN(TRIM(I106))=0</formula>
    </cfRule>
    <cfRule type="colorScale" priority="296">
      <colorScale>
        <cfvo type="min"/>
        <cfvo type="max"/>
        <color rgb="FFFFEF9C"/>
        <color rgb="FF63BE7B"/>
      </colorScale>
    </cfRule>
  </conditionalFormatting>
  <conditionalFormatting sqref="I107:I108 I143 I112 I116:I122 I124 I128 I130:I131">
    <cfRule type="colorScale" priority="303">
      <colorScale>
        <cfvo type="min"/>
        <cfvo type="max"/>
        <color rgb="FFFFEF9C"/>
        <color rgb="FF63BE7B"/>
      </colorScale>
    </cfRule>
  </conditionalFormatting>
  <conditionalFormatting sqref="I113:I115">
    <cfRule type="colorScale" priority="295">
      <colorScale>
        <cfvo type="min"/>
        <cfvo type="max"/>
        <color rgb="FFFFEF9C"/>
        <color rgb="FF63BE7B"/>
      </colorScale>
    </cfRule>
    <cfRule type="containsBlanks" dxfId="561" priority="294" stopIfTrue="1">
      <formula>LEN(TRIM(I113))=0</formula>
    </cfRule>
  </conditionalFormatting>
  <conditionalFormatting sqref="I123">
    <cfRule type="colorScale" priority="293">
      <colorScale>
        <cfvo type="min"/>
        <cfvo type="max"/>
        <color rgb="FFFFEF9C"/>
        <color rgb="FF63BE7B"/>
      </colorScale>
    </cfRule>
    <cfRule type="containsBlanks" dxfId="560" priority="292" stopIfTrue="1">
      <formula>LEN(TRIM(I123))=0</formula>
    </cfRule>
  </conditionalFormatting>
  <conditionalFormatting sqref="I125:I127">
    <cfRule type="colorScale" priority="291">
      <colorScale>
        <cfvo type="min"/>
        <cfvo type="max"/>
        <color rgb="FFFFEF9C"/>
        <color rgb="FF63BE7B"/>
      </colorScale>
    </cfRule>
    <cfRule type="containsBlanks" dxfId="559" priority="290" stopIfTrue="1">
      <formula>LEN(TRIM(I125))=0</formula>
    </cfRule>
  </conditionalFormatting>
  <conditionalFormatting sqref="I129">
    <cfRule type="containsBlanks" dxfId="558" priority="288" stopIfTrue="1">
      <formula>LEN(TRIM(I129))=0</formula>
    </cfRule>
    <cfRule type="colorScale" priority="289">
      <colorScale>
        <cfvo type="min"/>
        <cfvo type="max"/>
        <color rgb="FFFFEF9C"/>
        <color rgb="FF63BE7B"/>
      </colorScale>
    </cfRule>
  </conditionalFormatting>
  <conditionalFormatting sqref="I132:I141">
    <cfRule type="colorScale" priority="287">
      <colorScale>
        <cfvo type="min"/>
        <cfvo type="max"/>
        <color rgb="FFFFEF9C"/>
        <color rgb="FF63BE7B"/>
      </colorScale>
    </cfRule>
  </conditionalFormatting>
  <conditionalFormatting sqref="I132:I142">
    <cfRule type="containsBlanks" dxfId="557" priority="286" stopIfTrue="1">
      <formula>LEN(TRIM(I132))=0</formula>
    </cfRule>
  </conditionalFormatting>
  <conditionalFormatting sqref="I142">
    <cfRule type="colorScale" priority="302">
      <colorScale>
        <cfvo type="min"/>
        <cfvo type="max"/>
        <color rgb="FFFFEF9C"/>
        <color rgb="FF63BE7B"/>
      </colorScale>
    </cfRule>
  </conditionalFormatting>
  <conditionalFormatting sqref="I144:I146">
    <cfRule type="colorScale" priority="285">
      <colorScale>
        <cfvo type="min"/>
        <cfvo type="max"/>
        <color rgb="FFFFEF9C"/>
        <color rgb="FF63BE7B"/>
      </colorScale>
    </cfRule>
  </conditionalFormatting>
  <conditionalFormatting sqref="I144:I151">
    <cfRule type="containsBlanks" dxfId="556" priority="282" stopIfTrue="1">
      <formula>LEN(TRIM(I144))=0</formula>
    </cfRule>
  </conditionalFormatting>
  <conditionalFormatting sqref="I147">
    <cfRule type="colorScale" priority="300">
      <colorScale>
        <cfvo type="min"/>
        <cfvo type="max"/>
        <color rgb="FFFFEF9C"/>
        <color rgb="FF63BE7B"/>
      </colorScale>
    </cfRule>
  </conditionalFormatting>
  <conditionalFormatting sqref="I148:I151">
    <cfRule type="colorScale" priority="283">
      <colorScale>
        <cfvo type="min"/>
        <cfvo type="max"/>
        <color rgb="FFFFEF9C"/>
        <color rgb="FF63BE7B"/>
      </colorScale>
    </cfRule>
  </conditionalFormatting>
  <conditionalFormatting sqref="I152:I160 I164:I166 I169:I172 I174:I180 I182">
    <cfRule type="colorScale" priority="327">
      <colorScale>
        <cfvo type="min"/>
        <cfvo type="max"/>
        <color rgb="FFFFEF9C"/>
        <color rgb="FF63BE7B"/>
      </colorScale>
    </cfRule>
  </conditionalFormatting>
  <conditionalFormatting sqref="I161:I163">
    <cfRule type="containsBlanks" dxfId="555" priority="326" stopIfTrue="1">
      <formula>LEN(TRIM(I161))=0</formula>
    </cfRule>
    <cfRule type="colorScale" priority="325">
      <colorScale>
        <cfvo type="min"/>
        <cfvo type="max"/>
        <color rgb="FFFFEF9C"/>
        <color rgb="FF63BE7B"/>
      </colorScale>
    </cfRule>
  </conditionalFormatting>
  <conditionalFormatting sqref="I167">
    <cfRule type="colorScale" priority="324">
      <colorScale>
        <cfvo type="min"/>
        <cfvo type="max"/>
        <color rgb="FFFFEF9C"/>
        <color rgb="FF63BE7B"/>
      </colorScale>
    </cfRule>
    <cfRule type="containsBlanks" dxfId="554" priority="323" stopIfTrue="1">
      <formula>LEN(TRIM(I167))=0</formula>
    </cfRule>
  </conditionalFormatting>
  <conditionalFormatting sqref="I173">
    <cfRule type="containsBlanks" dxfId="553" priority="321" stopIfTrue="1">
      <formula>LEN(TRIM(I173))=0</formula>
    </cfRule>
    <cfRule type="colorScale" priority="322">
      <colorScale>
        <cfvo type="min"/>
        <cfvo type="max"/>
        <color rgb="FFFFEF9C"/>
        <color rgb="FF63BE7B"/>
      </colorScale>
    </cfRule>
  </conditionalFormatting>
  <conditionalFormatting sqref="I181">
    <cfRule type="colorScale" priority="320">
      <colorScale>
        <cfvo type="min"/>
        <cfvo type="max"/>
        <color rgb="FFFFEF9C"/>
        <color rgb="FF63BE7B"/>
      </colorScale>
    </cfRule>
    <cfRule type="containsBlanks" dxfId="552" priority="319" stopIfTrue="1">
      <formula>LEN(TRIM(I181))=0</formula>
    </cfRule>
  </conditionalFormatting>
  <conditionalFormatting sqref="I183:I187">
    <cfRule type="containsBlanks" dxfId="551" priority="317" stopIfTrue="1">
      <formula>LEN(TRIM(I183))=0</formula>
    </cfRule>
    <cfRule type="colorScale" priority="318">
      <colorScale>
        <cfvo type="min"/>
        <cfvo type="max"/>
        <color rgb="FFFFEF9C"/>
        <color rgb="FF63BE7B"/>
      </colorScale>
    </cfRule>
  </conditionalFormatting>
  <conditionalFormatting sqref="I188">
    <cfRule type="duplicateValues" dxfId="550" priority="634"/>
  </conditionalFormatting>
  <conditionalFormatting sqref="I198:I204">
    <cfRule type="colorScale" priority="542">
      <colorScale>
        <cfvo type="min"/>
        <cfvo type="max"/>
        <color rgb="FFFFEF9C"/>
        <color rgb="FF63BE7B"/>
      </colorScale>
    </cfRule>
  </conditionalFormatting>
  <conditionalFormatting sqref="I198:I205">
    <cfRule type="containsBlanks" dxfId="549" priority="541" stopIfTrue="1">
      <formula>LEN(TRIM(I198))=0</formula>
    </cfRule>
  </conditionalFormatting>
  <conditionalFormatting sqref="I205">
    <cfRule type="colorScale" priority="544">
      <colorScale>
        <cfvo type="min"/>
        <cfvo type="max"/>
        <color rgb="FFFFEF9C"/>
        <color rgb="FF63BE7B"/>
      </colorScale>
    </cfRule>
  </conditionalFormatting>
  <conditionalFormatting sqref="I206:I216 I189:I197">
    <cfRule type="colorScale" priority="545">
      <colorScale>
        <cfvo type="min"/>
        <cfvo type="max"/>
        <color rgb="FFFFEF9C"/>
        <color rgb="FF63BE7B"/>
      </colorScale>
    </cfRule>
  </conditionalFormatting>
  <conditionalFormatting sqref="I217:I233 I236:I281 I287:I291 I294:I300 I306 I310:I317 I321:I344 I349:I361 I363 I366:I368 I371:I373 I377:I380 I383:I385">
    <cfRule type="colorScale" priority="496">
      <colorScale>
        <cfvo type="min"/>
        <cfvo type="max"/>
        <color rgb="FFFFEF9C"/>
        <color rgb="FF63BE7B"/>
      </colorScale>
    </cfRule>
  </conditionalFormatting>
  <conditionalFormatting sqref="I234:I235">
    <cfRule type="containsBlanks" dxfId="548" priority="495" stopIfTrue="1">
      <formula>LEN(TRIM(I234))=0</formula>
    </cfRule>
    <cfRule type="colorScale" priority="494">
      <colorScale>
        <cfvo type="min"/>
        <cfvo type="max"/>
        <color rgb="FFFFEF9C"/>
        <color rgb="FF63BE7B"/>
      </colorScale>
    </cfRule>
  </conditionalFormatting>
  <conditionalFormatting sqref="I282:I286">
    <cfRule type="colorScale" priority="493">
      <colorScale>
        <cfvo type="min"/>
        <cfvo type="max"/>
        <color rgb="FFFFEF9C"/>
        <color rgb="FF63BE7B"/>
      </colorScale>
    </cfRule>
    <cfRule type="containsBlanks" dxfId="547" priority="492" stopIfTrue="1">
      <formula>LEN(TRIM(I282))=0</formula>
    </cfRule>
  </conditionalFormatting>
  <conditionalFormatting sqref="I292:I293">
    <cfRule type="containsBlanks" dxfId="546" priority="490" stopIfTrue="1">
      <formula>LEN(TRIM(I292))=0</formula>
    </cfRule>
    <cfRule type="colorScale" priority="491">
      <colorScale>
        <cfvo type="min"/>
        <cfvo type="max"/>
        <color rgb="FFFFEF9C"/>
        <color rgb="FF63BE7B"/>
      </colorScale>
    </cfRule>
  </conditionalFormatting>
  <conditionalFormatting sqref="I301:I305">
    <cfRule type="colorScale" priority="489">
      <colorScale>
        <cfvo type="min"/>
        <cfvo type="max"/>
        <color rgb="FFFFEF9C"/>
        <color rgb="FF63BE7B"/>
      </colorScale>
    </cfRule>
    <cfRule type="containsBlanks" dxfId="545" priority="488" stopIfTrue="1">
      <formula>LEN(TRIM(I301))=0</formula>
    </cfRule>
  </conditionalFormatting>
  <conditionalFormatting sqref="I307:I309">
    <cfRule type="colorScale" priority="487">
      <colorScale>
        <cfvo type="min"/>
        <cfvo type="max"/>
        <color rgb="FFFFEF9C"/>
        <color rgb="FF63BE7B"/>
      </colorScale>
    </cfRule>
    <cfRule type="containsBlanks" dxfId="544" priority="486" stopIfTrue="1">
      <formula>LEN(TRIM(I307))=0</formula>
    </cfRule>
  </conditionalFormatting>
  <conditionalFormatting sqref="I318:I320">
    <cfRule type="containsBlanks" dxfId="543" priority="484" stopIfTrue="1">
      <formula>LEN(TRIM(I318))=0</formula>
    </cfRule>
    <cfRule type="colorScale" priority="485">
      <colorScale>
        <cfvo type="min"/>
        <cfvo type="max"/>
        <color rgb="FFFFEF9C"/>
        <color rgb="FF63BE7B"/>
      </colorScale>
    </cfRule>
  </conditionalFormatting>
  <conditionalFormatting sqref="I345:I348">
    <cfRule type="colorScale" priority="483">
      <colorScale>
        <cfvo type="min"/>
        <cfvo type="max"/>
        <color rgb="FFFFEF9C"/>
        <color rgb="FF63BE7B"/>
      </colorScale>
    </cfRule>
    <cfRule type="containsBlanks" dxfId="542" priority="482" stopIfTrue="1">
      <formula>LEN(TRIM(I345))=0</formula>
    </cfRule>
  </conditionalFormatting>
  <conditionalFormatting sqref="I362">
    <cfRule type="containsBlanks" dxfId="541" priority="480" stopIfTrue="1">
      <formula>LEN(TRIM(I362))=0</formula>
    </cfRule>
    <cfRule type="colorScale" priority="481">
      <colorScale>
        <cfvo type="min"/>
        <cfvo type="max"/>
        <color rgb="FFFFEF9C"/>
        <color rgb="FF63BE7B"/>
      </colorScale>
    </cfRule>
  </conditionalFormatting>
  <conditionalFormatting sqref="I364:I365">
    <cfRule type="containsBlanks" dxfId="540" priority="478" stopIfTrue="1">
      <formula>LEN(TRIM(I364))=0</formula>
    </cfRule>
    <cfRule type="colorScale" priority="479">
      <colorScale>
        <cfvo type="min"/>
        <cfvo type="max"/>
        <color rgb="FFFFEF9C"/>
        <color rgb="FF63BE7B"/>
      </colorScale>
    </cfRule>
  </conditionalFormatting>
  <conditionalFormatting sqref="I369:I370">
    <cfRule type="colorScale" priority="477">
      <colorScale>
        <cfvo type="min"/>
        <cfvo type="max"/>
        <color rgb="FFFFEF9C"/>
        <color rgb="FF63BE7B"/>
      </colorScale>
    </cfRule>
    <cfRule type="containsBlanks" dxfId="539" priority="476" stopIfTrue="1">
      <formula>LEN(TRIM(I369))=0</formula>
    </cfRule>
  </conditionalFormatting>
  <conditionalFormatting sqref="I374:I376">
    <cfRule type="containsBlanks" dxfId="538" priority="474" stopIfTrue="1">
      <formula>LEN(TRIM(I374))=0</formula>
    </cfRule>
    <cfRule type="colorScale" priority="475">
      <colorScale>
        <cfvo type="min"/>
        <cfvo type="max"/>
        <color rgb="FFFFEF9C"/>
        <color rgb="FF63BE7B"/>
      </colorScale>
    </cfRule>
  </conditionalFormatting>
  <conditionalFormatting sqref="I381:I382">
    <cfRule type="containsBlanks" dxfId="537" priority="472" stopIfTrue="1">
      <formula>LEN(TRIM(I381))=0</formula>
    </cfRule>
    <cfRule type="colorScale" priority="473">
      <colorScale>
        <cfvo type="min"/>
        <cfvo type="max"/>
        <color rgb="FFFFEF9C"/>
        <color rgb="FF63BE7B"/>
      </colorScale>
    </cfRule>
  </conditionalFormatting>
  <conditionalFormatting sqref="I386">
    <cfRule type="colorScale" priority="668">
      <colorScale>
        <cfvo type="min"/>
        <cfvo type="max"/>
        <color rgb="FFFFEF9C"/>
        <color rgb="FF63BE7B"/>
      </colorScale>
    </cfRule>
  </conditionalFormatting>
  <conditionalFormatting sqref="I387:I389">
    <cfRule type="colorScale" priority="667">
      <colorScale>
        <cfvo type="min"/>
        <cfvo type="max"/>
        <color rgb="FFFFEF9C"/>
        <color rgb="FF63BE7B"/>
      </colorScale>
    </cfRule>
    <cfRule type="containsBlanks" dxfId="536" priority="666" stopIfTrue="1">
      <formula>LEN(TRIM(I387))=0</formula>
    </cfRule>
  </conditionalFormatting>
  <conditionalFormatting sqref="I390:I395 I406:I414">
    <cfRule type="colorScale" priority="652">
      <colorScale>
        <cfvo type="min"/>
        <cfvo type="max"/>
        <color rgb="FFFFEF9C"/>
        <color rgb="FF63BE7B"/>
      </colorScale>
    </cfRule>
  </conditionalFormatting>
  <conditionalFormatting sqref="I396:I405">
    <cfRule type="containsBlanks" dxfId="535" priority="650" stopIfTrue="1">
      <formula>LEN(TRIM(I396))=0</formula>
    </cfRule>
    <cfRule type="colorScale" priority="651">
      <colorScale>
        <cfvo type="min"/>
        <cfvo type="max"/>
        <color rgb="FFFFEF9C"/>
        <color rgb="FF63BE7B"/>
      </colorScale>
    </cfRule>
  </conditionalFormatting>
  <conditionalFormatting sqref="I415:I418">
    <cfRule type="colorScale" priority="561">
      <colorScale>
        <cfvo type="min"/>
        <cfvo type="max"/>
        <color rgb="FFFFEF9C"/>
        <color rgb="FF63BE7B"/>
      </colorScale>
    </cfRule>
  </conditionalFormatting>
  <conditionalFormatting sqref="I419">
    <cfRule type="colorScale" priority="648">
      <colorScale>
        <cfvo type="min"/>
        <cfvo type="max"/>
        <color rgb="FFFFEF9C"/>
        <color rgb="FF63BE7B"/>
      </colorScale>
    </cfRule>
  </conditionalFormatting>
  <conditionalFormatting sqref="I420:I422">
    <cfRule type="containsBlanks" dxfId="534" priority="781" stopIfTrue="1">
      <formula>LEN(TRIM(I420))=0</formula>
    </cfRule>
    <cfRule type="colorScale" priority="782">
      <colorScale>
        <cfvo type="min"/>
        <cfvo type="max"/>
        <color rgb="FFFFEF9C"/>
        <color rgb="FF63BE7B"/>
      </colorScale>
    </cfRule>
  </conditionalFormatting>
  <conditionalFormatting sqref="I423:I427 I431:I436 I440:I456">
    <cfRule type="colorScale" priority="769">
      <colorScale>
        <cfvo type="min"/>
        <cfvo type="max"/>
        <color rgb="FFFFEF9C"/>
        <color rgb="FF63BE7B"/>
      </colorScale>
    </cfRule>
  </conditionalFormatting>
  <conditionalFormatting sqref="I428:I430">
    <cfRule type="colorScale" priority="767">
      <colorScale>
        <cfvo type="min"/>
        <cfvo type="max"/>
        <color rgb="FFFFEF9C"/>
        <color rgb="FF63BE7B"/>
      </colorScale>
    </cfRule>
    <cfRule type="containsBlanks" dxfId="533" priority="768" stopIfTrue="1">
      <formula>LEN(TRIM(I428))=0</formula>
    </cfRule>
  </conditionalFormatting>
  <conditionalFormatting sqref="I437">
    <cfRule type="colorScale" priority="766">
      <colorScale>
        <cfvo type="min"/>
        <cfvo type="max"/>
        <color rgb="FFFFEF9C"/>
        <color rgb="FF63BE7B"/>
      </colorScale>
    </cfRule>
    <cfRule type="containsBlanks" dxfId="532" priority="765" stopIfTrue="1">
      <formula>LEN(TRIM(I437))=0</formula>
    </cfRule>
  </conditionalFormatting>
  <conditionalFormatting sqref="I457:I459">
    <cfRule type="colorScale" priority="729">
      <colorScale>
        <cfvo type="min"/>
        <cfvo type="max"/>
        <color rgb="FFFFEF9C"/>
        <color rgb="FF63BE7B"/>
      </colorScale>
    </cfRule>
  </conditionalFormatting>
  <conditionalFormatting sqref="I460 I469">
    <cfRule type="containsBlanks" dxfId="531" priority="741" stopIfTrue="1">
      <formula>LEN(TRIM(I460))=0</formula>
    </cfRule>
  </conditionalFormatting>
  <conditionalFormatting sqref="I461:I468">
    <cfRule type="colorScale" priority="728">
      <colorScale>
        <cfvo type="min"/>
        <cfvo type="max"/>
        <color rgb="FFFFEF9C"/>
        <color rgb="FF63BE7B"/>
      </colorScale>
    </cfRule>
  </conditionalFormatting>
  <conditionalFormatting sqref="I469:I475 I604:I606 I460 I480 I490 I611:I615">
    <cfRule type="colorScale" priority="742">
      <colorScale>
        <cfvo type="min"/>
        <cfvo type="max"/>
        <color rgb="FFFFEF9C"/>
        <color rgb="FF63BE7B"/>
      </colorScale>
    </cfRule>
  </conditionalFormatting>
  <conditionalFormatting sqref="I476:I479">
    <cfRule type="colorScale" priority="727">
      <colorScale>
        <cfvo type="min"/>
        <cfvo type="max"/>
        <color rgb="FFFFEF9C"/>
        <color rgb="FF63BE7B"/>
      </colorScale>
    </cfRule>
  </conditionalFormatting>
  <conditionalFormatting sqref="I481:I489">
    <cfRule type="colorScale" priority="726">
      <colorScale>
        <cfvo type="min"/>
        <cfvo type="max"/>
        <color rgb="FFFFEF9C"/>
        <color rgb="FF63BE7B"/>
      </colorScale>
    </cfRule>
  </conditionalFormatting>
  <conditionalFormatting sqref="I490">
    <cfRule type="containsBlanks" dxfId="530" priority="739" stopIfTrue="1">
      <formula>LEN(TRIM(I490))=0</formula>
    </cfRule>
  </conditionalFormatting>
  <conditionalFormatting sqref="I491:I513">
    <cfRule type="colorScale" priority="725">
      <colorScale>
        <cfvo type="min"/>
        <cfvo type="max"/>
        <color rgb="FFFFEF9C"/>
        <color rgb="FF63BE7B"/>
      </colorScale>
    </cfRule>
  </conditionalFormatting>
  <conditionalFormatting sqref="I514">
    <cfRule type="containsBlanks" dxfId="529" priority="737" stopIfTrue="1">
      <formula>LEN(TRIM(I514))=0</formula>
    </cfRule>
  </conditionalFormatting>
  <conditionalFormatting sqref="I514:I515">
    <cfRule type="colorScale" priority="738">
      <colorScale>
        <cfvo type="min"/>
        <cfvo type="max"/>
        <color rgb="FFFFEF9C"/>
        <color rgb="FF63BE7B"/>
      </colorScale>
    </cfRule>
  </conditionalFormatting>
  <conditionalFormatting sqref="I516">
    <cfRule type="colorScale" priority="736">
      <colorScale>
        <cfvo type="min"/>
        <cfvo type="max"/>
        <color rgb="FFFFEF9C"/>
        <color rgb="FF63BE7B"/>
      </colorScale>
    </cfRule>
  </conditionalFormatting>
  <conditionalFormatting sqref="I518:I524">
    <cfRule type="colorScale" priority="724">
      <colorScale>
        <cfvo type="min"/>
        <cfvo type="max"/>
        <color rgb="FFFFEF9C"/>
        <color rgb="FF63BE7B"/>
      </colorScale>
    </cfRule>
  </conditionalFormatting>
  <conditionalFormatting sqref="I527:I547">
    <cfRule type="colorScale" priority="723">
      <colorScale>
        <cfvo type="min"/>
        <cfvo type="max"/>
        <color rgb="FFFFEF9C"/>
        <color rgb="FF63BE7B"/>
      </colorScale>
    </cfRule>
  </conditionalFormatting>
  <conditionalFormatting sqref="I548 I517 I525:I526">
    <cfRule type="colorScale" priority="735">
      <colorScale>
        <cfvo type="min"/>
        <cfvo type="max"/>
        <color rgb="FFFFEF9C"/>
        <color rgb="FF63BE7B"/>
      </colorScale>
    </cfRule>
  </conditionalFormatting>
  <conditionalFormatting sqref="I549:I559">
    <cfRule type="colorScale" priority="722">
      <colorScale>
        <cfvo type="min"/>
        <cfvo type="max"/>
        <color rgb="FFFFEF9C"/>
        <color rgb="FF63BE7B"/>
      </colorScale>
    </cfRule>
  </conditionalFormatting>
  <conditionalFormatting sqref="I560:I562 I567:I568">
    <cfRule type="colorScale" priority="731">
      <colorScale>
        <cfvo type="min"/>
        <cfvo type="max"/>
        <color rgb="FFFFEF9C"/>
        <color rgb="FF63BE7B"/>
      </colorScale>
    </cfRule>
    <cfRule type="containsBlanks" dxfId="528" priority="732" stopIfTrue="1">
      <formula>LEN(TRIM(I560))=0</formula>
    </cfRule>
  </conditionalFormatting>
  <conditionalFormatting sqref="I563:I566">
    <cfRule type="colorScale" priority="721">
      <colorScale>
        <cfvo type="min"/>
        <cfvo type="max"/>
        <color rgb="FFFFEF9C"/>
        <color rgb="FF63BE7B"/>
      </colorScale>
    </cfRule>
  </conditionalFormatting>
  <conditionalFormatting sqref="I569:I576">
    <cfRule type="colorScale" priority="720">
      <colorScale>
        <cfvo type="min"/>
        <cfvo type="max"/>
        <color rgb="FFFFEF9C"/>
        <color rgb="FF63BE7B"/>
      </colorScale>
    </cfRule>
  </conditionalFormatting>
  <conditionalFormatting sqref="I581:I583">
    <cfRule type="colorScale" priority="719">
      <colorScale>
        <cfvo type="min"/>
        <cfvo type="max"/>
        <color rgb="FFFFEF9C"/>
        <color rgb="FF63BE7B"/>
      </colorScale>
    </cfRule>
  </conditionalFormatting>
  <conditionalFormatting sqref="I587:I592">
    <cfRule type="colorScale" priority="718">
      <colorScale>
        <cfvo type="min"/>
        <cfvo type="max"/>
        <color rgb="FFFFEF9C"/>
        <color rgb="FF63BE7B"/>
      </colorScale>
    </cfRule>
  </conditionalFormatting>
  <conditionalFormatting sqref="I594:I603">
    <cfRule type="colorScale" priority="717">
      <colorScale>
        <cfvo type="min"/>
        <cfvo type="max"/>
        <color rgb="FFFFEF9C"/>
        <color rgb="FF63BE7B"/>
      </colorScale>
    </cfRule>
  </conditionalFormatting>
  <conditionalFormatting sqref="I604:I606 I611:I615">
    <cfRule type="containsBlanks" dxfId="527" priority="730" stopIfTrue="1">
      <formula>LEN(TRIM(I604))=0</formula>
    </cfRule>
  </conditionalFormatting>
  <conditionalFormatting sqref="I607:I610">
    <cfRule type="colorScale" priority="716">
      <colorScale>
        <cfvo type="min"/>
        <cfvo type="max"/>
        <color rgb="FFFFEF9C"/>
        <color rgb="FF63BE7B"/>
      </colorScale>
    </cfRule>
  </conditionalFormatting>
  <conditionalFormatting sqref="I616">
    <cfRule type="colorScale" priority="1399">
      <colorScale>
        <cfvo type="min"/>
        <cfvo type="max"/>
        <color rgb="FFFFEF9C"/>
        <color rgb="FF63BE7B"/>
      </colorScale>
    </cfRule>
  </conditionalFormatting>
  <conditionalFormatting sqref="I617:I620">
    <cfRule type="colorScale" priority="1336">
      <colorScale>
        <cfvo type="min"/>
        <cfvo type="max"/>
        <color rgb="FFFFEF9C"/>
        <color rgb="FF63BE7B"/>
      </colorScale>
    </cfRule>
  </conditionalFormatting>
  <conditionalFormatting sqref="I621:I627">
    <cfRule type="colorScale" priority="1335">
      <colorScale>
        <cfvo type="min"/>
        <cfvo type="max"/>
        <color rgb="FFFFEF9C"/>
        <color rgb="FF63BE7B"/>
      </colorScale>
    </cfRule>
  </conditionalFormatting>
  <conditionalFormatting sqref="I628">
    <cfRule type="colorScale" priority="1334">
      <colorScale>
        <cfvo type="min"/>
        <cfvo type="max"/>
        <color rgb="FFFFEF9C"/>
        <color rgb="FF63BE7B"/>
      </colorScale>
    </cfRule>
  </conditionalFormatting>
  <conditionalFormatting sqref="I629:I630">
    <cfRule type="colorScale" priority="1333">
      <colorScale>
        <cfvo type="min"/>
        <cfvo type="max"/>
        <color rgb="FFFFEF9C"/>
        <color rgb="FF63BE7B"/>
      </colorScale>
    </cfRule>
  </conditionalFormatting>
  <conditionalFormatting sqref="I632:I637">
    <cfRule type="colorScale" priority="1332">
      <colorScale>
        <cfvo type="min"/>
        <cfvo type="max"/>
        <color rgb="FFFFEF9C"/>
        <color rgb="FF63BE7B"/>
      </colorScale>
    </cfRule>
    <cfRule type="containsBlanks" dxfId="526" priority="1331" stopIfTrue="1">
      <formula>LEN(TRIM(I632))=0</formula>
    </cfRule>
  </conditionalFormatting>
  <conditionalFormatting sqref="I638:I648">
    <cfRule type="colorScale" priority="1330">
      <colorScale>
        <cfvo type="min"/>
        <cfvo type="max"/>
        <color rgb="FFFFEF9C"/>
        <color rgb="FF63BE7B"/>
      </colorScale>
    </cfRule>
  </conditionalFormatting>
  <conditionalFormatting sqref="I649 I651 I653">
    <cfRule type="containsBlanks" dxfId="525" priority="1328" stopIfTrue="1">
      <formula>LEN(TRIM(I649))=0</formula>
    </cfRule>
  </conditionalFormatting>
  <conditionalFormatting sqref="I649:I653">
    <cfRule type="colorScale" priority="1329">
      <colorScale>
        <cfvo type="min"/>
        <cfvo type="max"/>
        <color rgb="FFFFEF9C"/>
        <color rgb="FF63BE7B"/>
      </colorScale>
    </cfRule>
  </conditionalFormatting>
  <conditionalFormatting sqref="I654">
    <cfRule type="colorScale" priority="1313">
      <colorScale>
        <cfvo type="min"/>
        <cfvo type="max"/>
        <color rgb="FFFFEF9C"/>
        <color rgb="FF63BE7B"/>
      </colorScale>
    </cfRule>
  </conditionalFormatting>
  <conditionalFormatting sqref="I655:I656">
    <cfRule type="colorScale" priority="1312">
      <colorScale>
        <cfvo type="min"/>
        <cfvo type="max"/>
        <color rgb="FFFFEF9C"/>
        <color rgb="FF63BE7B"/>
      </colorScale>
    </cfRule>
  </conditionalFormatting>
  <conditionalFormatting sqref="I657:I658">
    <cfRule type="colorScale" priority="1310">
      <colorScale>
        <cfvo type="min"/>
        <cfvo type="max"/>
        <color rgb="FFFFEF9C"/>
        <color rgb="FF63BE7B"/>
      </colorScale>
    </cfRule>
  </conditionalFormatting>
  <conditionalFormatting sqref="I659">
    <cfRule type="colorScale" priority="1311">
      <colorScale>
        <cfvo type="min"/>
        <cfvo type="max"/>
        <color rgb="FFFFEF9C"/>
        <color rgb="FF63BE7B"/>
      </colorScale>
    </cfRule>
  </conditionalFormatting>
  <conditionalFormatting sqref="I660:I661">
    <cfRule type="colorScale" priority="1130">
      <colorScale>
        <cfvo type="min"/>
        <cfvo type="max"/>
        <color rgb="FFFFEF9C"/>
        <color rgb="FF63BE7B"/>
      </colorScale>
    </cfRule>
  </conditionalFormatting>
  <conditionalFormatting sqref="I662">
    <cfRule type="colorScale" priority="1129">
      <colorScale>
        <cfvo type="min"/>
        <cfvo type="max"/>
        <color rgb="FFFFEF9C"/>
        <color rgb="FF63BE7B"/>
      </colorScale>
    </cfRule>
  </conditionalFormatting>
  <conditionalFormatting sqref="I663">
    <cfRule type="colorScale" priority="1128">
      <colorScale>
        <cfvo type="min"/>
        <cfvo type="max"/>
        <color rgb="FFFFEF9C"/>
        <color rgb="FF63BE7B"/>
      </colorScale>
    </cfRule>
  </conditionalFormatting>
  <conditionalFormatting sqref="I664:I665">
    <cfRule type="colorScale" priority="1127">
      <colorScale>
        <cfvo type="min"/>
        <cfvo type="max"/>
        <color rgb="FFFFEF9C"/>
        <color rgb="FF63BE7B"/>
      </colorScale>
    </cfRule>
  </conditionalFormatting>
  <conditionalFormatting sqref="I667:I668">
    <cfRule type="containsBlanks" dxfId="524" priority="1125" stopIfTrue="1">
      <formula>LEN(TRIM(I667))=0</formula>
    </cfRule>
    <cfRule type="colorScale" priority="1126">
      <colorScale>
        <cfvo type="min"/>
        <cfvo type="max"/>
        <color rgb="FFFFEF9C"/>
        <color rgb="FF63BE7B"/>
      </colorScale>
    </cfRule>
  </conditionalFormatting>
  <conditionalFormatting sqref="I669">
    <cfRule type="colorScale" priority="1124">
      <colorScale>
        <cfvo type="min"/>
        <cfvo type="max"/>
        <color rgb="FFFFEF9C"/>
        <color rgb="FF63BE7B"/>
      </colorScale>
    </cfRule>
  </conditionalFormatting>
  <conditionalFormatting sqref="I670:I678">
    <cfRule type="colorScale" priority="1123">
      <colorScale>
        <cfvo type="min"/>
        <cfvo type="max"/>
        <color rgb="FFFFEF9C"/>
        <color rgb="FF63BE7B"/>
      </colorScale>
    </cfRule>
  </conditionalFormatting>
  <conditionalFormatting sqref="I679 I681 I683:I685">
    <cfRule type="containsBlanks" dxfId="523" priority="1116" stopIfTrue="1">
      <formula>LEN(TRIM(I679))=0</formula>
    </cfRule>
  </conditionalFormatting>
  <conditionalFormatting sqref="I679:I685">
    <cfRule type="colorScale" priority="1117">
      <colorScale>
        <cfvo type="min"/>
        <cfvo type="max"/>
        <color rgb="FFFFEF9C"/>
        <color rgb="FF63BE7B"/>
      </colorScale>
    </cfRule>
  </conditionalFormatting>
  <conditionalFormatting sqref="I686">
    <cfRule type="colorScale" priority="1121">
      <colorScale>
        <cfvo type="min"/>
        <cfvo type="max"/>
        <color rgb="FFFFEF9C"/>
        <color rgb="FF63BE7B"/>
      </colorScale>
    </cfRule>
  </conditionalFormatting>
  <conditionalFormatting sqref="I687">
    <cfRule type="colorScale" priority="1120">
      <colorScale>
        <cfvo type="min"/>
        <cfvo type="max"/>
        <color rgb="FFFFEF9C"/>
        <color rgb="FF63BE7B"/>
      </colorScale>
    </cfRule>
  </conditionalFormatting>
  <conditionalFormatting sqref="I688">
    <cfRule type="colorScale" priority="1122">
      <colorScale>
        <cfvo type="min"/>
        <cfvo type="max"/>
        <color rgb="FFFFEF9C"/>
        <color rgb="FF63BE7B"/>
      </colorScale>
    </cfRule>
  </conditionalFormatting>
  <conditionalFormatting sqref="I689">
    <cfRule type="colorScale" priority="1119">
      <colorScale>
        <cfvo type="min"/>
        <cfvo type="max"/>
        <color rgb="FFFFEF9C"/>
        <color rgb="FF63BE7B"/>
      </colorScale>
    </cfRule>
  </conditionalFormatting>
  <conditionalFormatting sqref="I690">
    <cfRule type="colorScale" priority="1118">
      <colorScale>
        <cfvo type="min"/>
        <cfvo type="max"/>
        <color rgb="FFFFEF9C"/>
        <color rgb="FF63BE7B"/>
      </colorScale>
    </cfRule>
  </conditionalFormatting>
  <conditionalFormatting sqref="I691:I692">
    <cfRule type="colorScale" priority="1074">
      <colorScale>
        <cfvo type="min"/>
        <cfvo type="max"/>
        <color rgb="FFFFEF9C"/>
        <color rgb="FF63BE7B"/>
      </colorScale>
    </cfRule>
  </conditionalFormatting>
  <conditionalFormatting sqref="I693">
    <cfRule type="colorScale" priority="1073">
      <colorScale>
        <cfvo type="min"/>
        <cfvo type="max"/>
        <color rgb="FFFFEF9C"/>
        <color rgb="FF63BE7B"/>
      </colorScale>
    </cfRule>
  </conditionalFormatting>
  <conditionalFormatting sqref="I694">
    <cfRule type="colorScale" priority="1065">
      <colorScale>
        <cfvo type="min"/>
        <cfvo type="max"/>
        <color rgb="FFFFEF9C"/>
        <color rgb="FF63BE7B"/>
      </colorScale>
    </cfRule>
  </conditionalFormatting>
  <conditionalFormatting sqref="I695">
    <cfRule type="colorScale" priority="1064">
      <colorScale>
        <cfvo type="min"/>
        <cfvo type="max"/>
        <color rgb="FFFFEF9C"/>
        <color rgb="FF63BE7B"/>
      </colorScale>
    </cfRule>
  </conditionalFormatting>
  <conditionalFormatting sqref="I696">
    <cfRule type="colorScale" priority="1062">
      <colorScale>
        <cfvo type="min"/>
        <cfvo type="max"/>
        <color rgb="FFFFEF9C"/>
        <color rgb="FF63BE7B"/>
      </colorScale>
    </cfRule>
  </conditionalFormatting>
  <conditionalFormatting sqref="I697">
    <cfRule type="colorScale" priority="1061">
      <colorScale>
        <cfvo type="min"/>
        <cfvo type="max"/>
        <color rgb="FFFFEF9C"/>
        <color rgb="FF63BE7B"/>
      </colorScale>
    </cfRule>
  </conditionalFormatting>
  <conditionalFormatting sqref="I698">
    <cfRule type="colorScale" priority="1063">
      <colorScale>
        <cfvo type="min"/>
        <cfvo type="max"/>
        <color rgb="FFFFEF9C"/>
        <color rgb="FF63BE7B"/>
      </colorScale>
    </cfRule>
  </conditionalFormatting>
  <conditionalFormatting sqref="I699:I702">
    <cfRule type="colorScale" priority="1060">
      <colorScale>
        <cfvo type="min"/>
        <cfvo type="max"/>
        <color rgb="FFFFEF9C"/>
        <color rgb="FF63BE7B"/>
      </colorScale>
    </cfRule>
  </conditionalFormatting>
  <conditionalFormatting sqref="I703:I708">
    <cfRule type="colorScale" priority="1066">
      <colorScale>
        <cfvo type="min"/>
        <cfvo type="max"/>
        <color rgb="FFFFEF9C"/>
        <color rgb="FF63BE7B"/>
      </colorScale>
    </cfRule>
  </conditionalFormatting>
  <conditionalFormatting sqref="I709:I712">
    <cfRule type="colorScale" priority="1031">
      <colorScale>
        <cfvo type="min"/>
        <cfvo type="max"/>
        <color rgb="FFFFEF9C"/>
        <color rgb="FF63BE7B"/>
      </colorScale>
    </cfRule>
  </conditionalFormatting>
  <conditionalFormatting sqref="I713:I714">
    <cfRule type="colorScale" priority="1025">
      <colorScale>
        <cfvo type="min"/>
        <cfvo type="max"/>
        <color rgb="FFFFEF9C"/>
        <color rgb="FF63BE7B"/>
      </colorScale>
    </cfRule>
  </conditionalFormatting>
  <conditionalFormatting sqref="I715:I732">
    <cfRule type="colorScale" priority="1024">
      <colorScale>
        <cfvo type="min"/>
        <cfvo type="max"/>
        <color rgb="FFFFEF9C"/>
        <color rgb="FF63BE7B"/>
      </colorScale>
    </cfRule>
  </conditionalFormatting>
  <conditionalFormatting sqref="I716:I718 I724 I728:I731">
    <cfRule type="containsBlanks" dxfId="522" priority="1023" stopIfTrue="1">
      <formula>LEN(TRIM(I716))=0</formula>
    </cfRule>
  </conditionalFormatting>
  <conditionalFormatting sqref="I733">
    <cfRule type="colorScale" priority="1022">
      <colorScale>
        <cfvo type="min"/>
        <cfvo type="max"/>
        <color rgb="FFFFEF9C"/>
        <color rgb="FF63BE7B"/>
      </colorScale>
    </cfRule>
  </conditionalFormatting>
  <conditionalFormatting sqref="I734">
    <cfRule type="colorScale" priority="1021">
      <colorScale>
        <cfvo type="min"/>
        <cfvo type="max"/>
        <color rgb="FFFFEF9C"/>
        <color rgb="FF63BE7B"/>
      </colorScale>
    </cfRule>
  </conditionalFormatting>
  <conditionalFormatting sqref="I735:I742">
    <cfRule type="colorScale" priority="1027">
      <colorScale>
        <cfvo type="min"/>
        <cfvo type="max"/>
        <color rgb="FFFFEF9C"/>
        <color rgb="FF63BE7B"/>
      </colorScale>
    </cfRule>
  </conditionalFormatting>
  <conditionalFormatting sqref="I743:I744">
    <cfRule type="colorScale" priority="1020">
      <colorScale>
        <cfvo type="min"/>
        <cfvo type="max"/>
        <color rgb="FFFFEF9C"/>
        <color rgb="FF63BE7B"/>
      </colorScale>
    </cfRule>
  </conditionalFormatting>
  <conditionalFormatting sqref="I745">
    <cfRule type="colorScale" priority="1616">
      <colorScale>
        <cfvo type="min"/>
        <cfvo type="max"/>
        <color rgb="FFFFEF9C"/>
        <color rgb="FF63BE7B"/>
      </colorScale>
    </cfRule>
  </conditionalFormatting>
  <conditionalFormatting sqref="I746:I747">
    <cfRule type="colorScale" priority="1425">
      <colorScale>
        <cfvo type="min"/>
        <cfvo type="max"/>
        <color rgb="FFFFEF9C"/>
        <color rgb="FF63BE7B"/>
      </colorScale>
    </cfRule>
  </conditionalFormatting>
  <conditionalFormatting sqref="I748:I749">
    <cfRule type="colorScale" priority="1430">
      <colorScale>
        <cfvo type="min"/>
        <cfvo type="max"/>
        <color rgb="FFFFEF9C"/>
        <color rgb="FF63BE7B"/>
      </colorScale>
    </cfRule>
  </conditionalFormatting>
  <conditionalFormatting sqref="I750:I773">
    <cfRule type="colorScale" priority="1429">
      <colorScale>
        <cfvo type="min"/>
        <cfvo type="max"/>
        <color rgb="FFFFEF9C"/>
        <color rgb="FF63BE7B"/>
      </colorScale>
    </cfRule>
  </conditionalFormatting>
  <conditionalFormatting sqref="I751:I752 I762:I763 I766:I772">
    <cfRule type="containsBlanks" dxfId="521" priority="1428" stopIfTrue="1">
      <formula>LEN(TRIM(I751))=0</formula>
    </cfRule>
  </conditionalFormatting>
  <conditionalFormatting sqref="I774">
    <cfRule type="colorScale" priority="1427">
      <colorScale>
        <cfvo type="min"/>
        <cfvo type="max"/>
        <color rgb="FFFFEF9C"/>
        <color rgb="FF63BE7B"/>
      </colorScale>
    </cfRule>
  </conditionalFormatting>
  <conditionalFormatting sqref="I775">
    <cfRule type="colorScale" priority="1426">
      <colorScale>
        <cfvo type="min"/>
        <cfvo type="max"/>
        <color rgb="FFFFEF9C"/>
        <color rgb="FF63BE7B"/>
      </colorScale>
    </cfRule>
  </conditionalFormatting>
  <conditionalFormatting sqref="I776:I783">
    <cfRule type="colorScale" priority="1424">
      <colorScale>
        <cfvo type="min"/>
        <cfvo type="max"/>
        <color rgb="FFFFEF9C"/>
        <color rgb="FF63BE7B"/>
      </colorScale>
    </cfRule>
  </conditionalFormatting>
  <conditionalFormatting sqref="I784:I789">
    <cfRule type="colorScale" priority="1469">
      <colorScale>
        <cfvo type="min"/>
        <cfvo type="max"/>
        <color rgb="FFFFEF9C"/>
        <color rgb="FF63BE7B"/>
      </colorScale>
    </cfRule>
  </conditionalFormatting>
  <conditionalFormatting sqref="I790:I791">
    <cfRule type="colorScale" priority="1466">
      <colorScale>
        <cfvo type="min"/>
        <cfvo type="max"/>
        <color rgb="FFFFEF9C"/>
        <color rgb="FF63BE7B"/>
      </colorScale>
    </cfRule>
  </conditionalFormatting>
  <conditionalFormatting sqref="I792:I795">
    <cfRule type="colorScale" priority="1465">
      <colorScale>
        <cfvo type="min"/>
        <cfvo type="max"/>
        <color rgb="FFFFEF9C"/>
        <color rgb="FF63BE7B"/>
      </colorScale>
    </cfRule>
  </conditionalFormatting>
  <conditionalFormatting sqref="I796">
    <cfRule type="colorScale" priority="1467">
      <colorScale>
        <cfvo type="min"/>
        <cfvo type="max"/>
        <color rgb="FFFFEF9C"/>
        <color rgb="FF63BE7B"/>
      </colorScale>
    </cfRule>
  </conditionalFormatting>
  <conditionalFormatting sqref="I797">
    <cfRule type="colorScale" priority="1987">
      <colorScale>
        <cfvo type="min"/>
        <cfvo type="max"/>
        <color rgb="FFFFEF9C"/>
        <color rgb="FF63BE7B"/>
      </colorScale>
    </cfRule>
  </conditionalFormatting>
  <conditionalFormatting sqref="I798:I799">
    <cfRule type="colorScale" priority="1767">
      <colorScale>
        <cfvo type="min"/>
        <cfvo type="max"/>
        <color rgb="FFFFEF9C"/>
        <color rgb="FF63BE7B"/>
      </colorScale>
    </cfRule>
  </conditionalFormatting>
  <conditionalFormatting sqref="I800:I806">
    <cfRule type="colorScale" priority="1765">
      <colorScale>
        <cfvo type="min"/>
        <cfvo type="max"/>
        <color rgb="FFFFEF9C"/>
        <color rgb="FF63BE7B"/>
      </colorScale>
    </cfRule>
  </conditionalFormatting>
  <conditionalFormatting sqref="I807">
    <cfRule type="colorScale" priority="1762">
      <colorScale>
        <cfvo type="min"/>
        <cfvo type="max"/>
        <color rgb="FFFFEF9C"/>
        <color rgb="FF63BE7B"/>
      </colorScale>
    </cfRule>
  </conditionalFormatting>
  <conditionalFormatting sqref="I808:I809">
    <cfRule type="colorScale" priority="1641">
      <colorScale>
        <cfvo type="min"/>
        <cfvo type="max"/>
        <color rgb="FFFFEF9C"/>
        <color rgb="FF63BE7B"/>
      </colorScale>
    </cfRule>
  </conditionalFormatting>
  <conditionalFormatting sqref="I810:I830">
    <cfRule type="colorScale" priority="1639">
      <colorScale>
        <cfvo type="min"/>
        <cfvo type="max"/>
        <color rgb="FFFFEF9C"/>
        <color rgb="FF63BE7B"/>
      </colorScale>
    </cfRule>
  </conditionalFormatting>
  <conditionalFormatting sqref="I831:I833">
    <cfRule type="colorScale" priority="1747">
      <colorScale>
        <cfvo type="min"/>
        <cfvo type="max"/>
        <color rgb="FFFFEF9C"/>
        <color rgb="FF63BE7B"/>
      </colorScale>
    </cfRule>
  </conditionalFormatting>
  <conditionalFormatting sqref="I834">
    <cfRule type="colorScale" priority="1744">
      <colorScale>
        <cfvo type="min"/>
        <cfvo type="max"/>
        <color rgb="FFFFEF9C"/>
        <color rgb="FF63BE7B"/>
      </colorScale>
    </cfRule>
  </conditionalFormatting>
  <conditionalFormatting sqref="I835:I836">
    <cfRule type="colorScale" priority="1742">
      <colorScale>
        <cfvo type="min"/>
        <cfvo type="max"/>
        <color rgb="FFFFEF9C"/>
        <color rgb="FF63BE7B"/>
      </colorScale>
    </cfRule>
  </conditionalFormatting>
  <conditionalFormatting sqref="I837">
    <cfRule type="colorScale" priority="1670">
      <colorScale>
        <cfvo type="min"/>
        <cfvo type="max"/>
        <color rgb="FFFFEF9C"/>
        <color rgb="FF63BE7B"/>
      </colorScale>
    </cfRule>
  </conditionalFormatting>
  <conditionalFormatting sqref="I839">
    <cfRule type="colorScale" priority="1666">
      <colorScale>
        <cfvo type="min"/>
        <cfvo type="max"/>
        <color rgb="FFFFEF9C"/>
        <color rgb="FF63BE7B"/>
      </colorScale>
    </cfRule>
  </conditionalFormatting>
  <conditionalFormatting sqref="I840">
    <cfRule type="colorScale" priority="1673">
      <colorScale>
        <cfvo type="min"/>
        <cfvo type="max"/>
        <color rgb="FFFFEF9C"/>
        <color rgb="FF63BE7B"/>
      </colorScale>
    </cfRule>
  </conditionalFormatting>
  <conditionalFormatting sqref="I841:I842">
    <cfRule type="colorScale" priority="1665">
      <colorScale>
        <cfvo type="min"/>
        <cfvo type="max"/>
        <color rgb="FFFFEF9C"/>
        <color rgb="FF63BE7B"/>
      </colorScale>
    </cfRule>
  </conditionalFormatting>
  <conditionalFormatting sqref="I843:I846">
    <cfRule type="colorScale" priority="1662">
      <colorScale>
        <cfvo type="min"/>
        <cfvo type="max"/>
        <color rgb="FFFFEF9C"/>
        <color rgb="FF63BE7B"/>
      </colorScale>
    </cfRule>
  </conditionalFormatting>
  <conditionalFormatting sqref="I847:I856">
    <cfRule type="colorScale" priority="1659">
      <colorScale>
        <cfvo type="min"/>
        <cfvo type="max"/>
        <color rgb="FFFFEF9C"/>
        <color rgb="FF63BE7B"/>
      </colorScale>
    </cfRule>
  </conditionalFormatting>
  <conditionalFormatting sqref="I857">
    <cfRule type="colorScale" priority="2058">
      <colorScale>
        <cfvo type="min"/>
        <cfvo type="max"/>
        <color rgb="FFFFEF9C"/>
        <color rgb="FF63BE7B"/>
      </colorScale>
    </cfRule>
  </conditionalFormatting>
  <conditionalFormatting sqref="I858">
    <cfRule type="colorScale" priority="2071">
      <colorScale>
        <cfvo type="min"/>
        <cfvo type="max"/>
        <color rgb="FFFFEF9C"/>
        <color rgb="FF63BE7B"/>
      </colorScale>
    </cfRule>
  </conditionalFormatting>
  <conditionalFormatting sqref="I859:I860">
    <cfRule type="colorScale" priority="2070">
      <colorScale>
        <cfvo type="min"/>
        <cfvo type="max"/>
        <color rgb="FFFFEF9C"/>
        <color rgb="FF63BE7B"/>
      </colorScale>
    </cfRule>
  </conditionalFormatting>
  <conditionalFormatting sqref="I861:I863">
    <cfRule type="colorScale" priority="2069">
      <colorScale>
        <cfvo type="min"/>
        <cfvo type="max"/>
        <color rgb="FFFFEF9C"/>
        <color rgb="FF63BE7B"/>
      </colorScale>
    </cfRule>
  </conditionalFormatting>
  <conditionalFormatting sqref="I865:I871">
    <cfRule type="colorScale" priority="2093">
      <colorScale>
        <cfvo type="min"/>
        <cfvo type="max"/>
        <color rgb="FFFFEF9C"/>
        <color rgb="FF63BE7B"/>
      </colorScale>
    </cfRule>
  </conditionalFormatting>
  <conditionalFormatting sqref="I872">
    <cfRule type="colorScale" priority="2090">
      <colorScale>
        <cfvo type="min"/>
        <cfvo type="max"/>
        <color rgb="FFFFEF9C"/>
        <color rgb="FF63BE7B"/>
      </colorScale>
    </cfRule>
  </conditionalFormatting>
  <conditionalFormatting sqref="I873">
    <cfRule type="colorScale" priority="2089">
      <colorScale>
        <cfvo type="min"/>
        <cfvo type="max"/>
        <color rgb="FFFFEF9C"/>
        <color rgb="FF63BE7B"/>
      </colorScale>
    </cfRule>
  </conditionalFormatting>
  <conditionalFormatting sqref="I874">
    <cfRule type="colorScale" priority="2088">
      <colorScale>
        <cfvo type="min"/>
        <cfvo type="max"/>
        <color rgb="FFFFEF9C"/>
        <color rgb="FF63BE7B"/>
      </colorScale>
    </cfRule>
  </conditionalFormatting>
  <conditionalFormatting sqref="I875">
    <cfRule type="colorScale" priority="2087">
      <colorScale>
        <cfvo type="min"/>
        <cfvo type="max"/>
        <color rgb="FFFFEF9C"/>
        <color rgb="FF63BE7B"/>
      </colorScale>
    </cfRule>
  </conditionalFormatting>
  <conditionalFormatting sqref="I876">
    <cfRule type="colorScale" priority="2091">
      <colorScale>
        <cfvo type="min"/>
        <cfvo type="max"/>
        <color rgb="FFFFEF9C"/>
        <color rgb="FF63BE7B"/>
      </colorScale>
    </cfRule>
  </conditionalFormatting>
  <conditionalFormatting sqref="I877">
    <cfRule type="colorScale" priority="2086">
      <colorScale>
        <cfvo type="min"/>
        <cfvo type="max"/>
        <color rgb="FFFFEF9C"/>
        <color rgb="FF63BE7B"/>
      </colorScale>
    </cfRule>
  </conditionalFormatting>
  <conditionalFormatting sqref="I879:I880">
    <cfRule type="colorScale" priority="2085">
      <colorScale>
        <cfvo type="min"/>
        <cfvo type="max"/>
        <color rgb="FFFFEF9C"/>
        <color rgb="FF63BE7B"/>
      </colorScale>
    </cfRule>
  </conditionalFormatting>
  <conditionalFormatting sqref="I881:I882 I878">
    <cfRule type="colorScale" priority="2092">
      <colorScale>
        <cfvo type="min"/>
        <cfvo type="max"/>
        <color rgb="FFFFEF9C"/>
        <color rgb="FF63BE7B"/>
      </colorScale>
    </cfRule>
  </conditionalFormatting>
  <conditionalFormatting sqref="I883">
    <cfRule type="colorScale" priority="2249">
      <colorScale>
        <cfvo type="min"/>
        <cfvo type="max"/>
        <color rgb="FFFFEF9C"/>
        <color rgb="FF63BE7B"/>
      </colorScale>
    </cfRule>
  </conditionalFormatting>
  <conditionalFormatting sqref="I884">
    <cfRule type="colorScale" priority="2242">
      <colorScale>
        <cfvo type="min"/>
        <cfvo type="max"/>
        <color rgb="FFFFEF9C"/>
        <color rgb="FF63BE7B"/>
      </colorScale>
    </cfRule>
  </conditionalFormatting>
  <conditionalFormatting sqref="I887">
    <cfRule type="colorScale" priority="2246">
      <colorScale>
        <cfvo type="min"/>
        <cfvo type="max"/>
        <color rgb="FFFFEF9C"/>
        <color rgb="FF63BE7B"/>
      </colorScale>
    </cfRule>
  </conditionalFormatting>
  <conditionalFormatting sqref="I888:I889">
    <cfRule type="colorScale" priority="2206">
      <colorScale>
        <cfvo type="min"/>
        <cfvo type="max"/>
        <color rgb="FFFFEF9C"/>
        <color rgb="FF63BE7B"/>
      </colorScale>
    </cfRule>
  </conditionalFormatting>
  <conditionalFormatting sqref="I891">
    <cfRule type="colorScale" priority="2203">
      <colorScale>
        <cfvo type="min"/>
        <cfvo type="max"/>
        <color rgb="FFFFEF9C"/>
        <color rgb="FF63BE7B"/>
      </colorScale>
    </cfRule>
  </conditionalFormatting>
  <conditionalFormatting sqref="I894">
    <cfRule type="colorScale" priority="2198">
      <colorScale>
        <cfvo type="min"/>
        <cfvo type="max"/>
        <color rgb="FFFFEF9C"/>
        <color rgb="FF63BE7B"/>
      </colorScale>
    </cfRule>
  </conditionalFormatting>
  <conditionalFormatting sqref="I895:I897">
    <cfRule type="colorScale" priority="2197">
      <colorScale>
        <cfvo type="min"/>
        <cfvo type="max"/>
        <color rgb="FFFFEF9C"/>
        <color rgb="FF63BE7B"/>
      </colorScale>
    </cfRule>
  </conditionalFormatting>
  <conditionalFormatting sqref="I898:I902 I890">
    <cfRule type="colorScale" priority="2205">
      <colorScale>
        <cfvo type="min"/>
        <cfvo type="max"/>
        <color rgb="FFFFEF9C"/>
        <color rgb="FF63BE7B"/>
      </colorScale>
    </cfRule>
  </conditionalFormatting>
  <conditionalFormatting sqref="I903:I904">
    <cfRule type="colorScale" priority="2168">
      <colorScale>
        <cfvo type="min"/>
        <cfvo type="max"/>
        <color rgb="FFFFEF9C"/>
        <color rgb="FF63BE7B"/>
      </colorScale>
    </cfRule>
  </conditionalFormatting>
  <conditionalFormatting sqref="I905:I911">
    <cfRule type="colorScale" priority="2167">
      <colorScale>
        <cfvo type="min"/>
        <cfvo type="max"/>
        <color rgb="FFFFEF9C"/>
        <color rgb="FF63BE7B"/>
      </colorScale>
    </cfRule>
  </conditionalFormatting>
  <conditionalFormatting sqref="I912">
    <cfRule type="colorScale" priority="2165">
      <colorScale>
        <cfvo type="min"/>
        <cfvo type="max"/>
        <color rgb="FFFFEF9C"/>
        <color rgb="FF63BE7B"/>
      </colorScale>
    </cfRule>
  </conditionalFormatting>
  <conditionalFormatting sqref="I913:I914 I937 I949">
    <cfRule type="colorScale" priority="2164">
      <colorScale>
        <cfvo type="min"/>
        <cfvo type="max"/>
        <color rgb="FFFFEF9C"/>
        <color rgb="FF63BE7B"/>
      </colorScale>
    </cfRule>
  </conditionalFormatting>
  <conditionalFormatting sqref="I915:I917">
    <cfRule type="colorScale" priority="2162">
      <colorScale>
        <cfvo type="min"/>
        <cfvo type="max"/>
        <color rgb="FFFFEF9C"/>
        <color rgb="FF63BE7B"/>
      </colorScale>
    </cfRule>
  </conditionalFormatting>
  <conditionalFormatting sqref="I918:I936">
    <cfRule type="colorScale" priority="2163">
      <colorScale>
        <cfvo type="min"/>
        <cfvo type="max"/>
        <color rgb="FFFFEF9C"/>
        <color rgb="FF63BE7B"/>
      </colorScale>
    </cfRule>
  </conditionalFormatting>
  <conditionalFormatting sqref="I938:I948">
    <cfRule type="colorScale" priority="2161">
      <colorScale>
        <cfvo type="min"/>
        <cfvo type="max"/>
        <color rgb="FFFFEF9C"/>
        <color rgb="FF63BE7B"/>
      </colorScale>
    </cfRule>
  </conditionalFormatting>
  <conditionalFormatting sqref="I950:I957">
    <cfRule type="colorScale" priority="2160">
      <colorScale>
        <cfvo type="min"/>
        <cfvo type="max"/>
        <color rgb="FFFFEF9C"/>
        <color rgb="FF63BE7B"/>
      </colorScale>
    </cfRule>
  </conditionalFormatting>
  <conditionalFormatting sqref="I958:I968">
    <cfRule type="colorScale" priority="2158">
      <colorScale>
        <cfvo type="min"/>
        <cfvo type="max"/>
        <color rgb="FFFFEF9C"/>
        <color rgb="FF63BE7B"/>
      </colorScale>
    </cfRule>
  </conditionalFormatting>
  <conditionalFormatting sqref="I971:I972">
    <cfRule type="colorScale" priority="2293">
      <colorScale>
        <cfvo type="min"/>
        <cfvo type="max"/>
        <color rgb="FFFFEF9C"/>
        <color rgb="FF63BE7B"/>
      </colorScale>
    </cfRule>
  </conditionalFormatting>
  <conditionalFormatting sqref="I973">
    <cfRule type="colorScale" priority="2268">
      <colorScale>
        <cfvo type="min"/>
        <cfvo type="max"/>
        <color rgb="FFFFEF9C"/>
        <color rgb="FF63BE7B"/>
      </colorScale>
    </cfRule>
  </conditionalFormatting>
  <conditionalFormatting sqref="I974:I981">
    <cfRule type="colorScale" priority="2265">
      <colorScale>
        <cfvo type="min"/>
        <cfvo type="max"/>
        <color rgb="FFFFEF9C"/>
        <color rgb="FF63BE7B"/>
      </colorScale>
    </cfRule>
  </conditionalFormatting>
  <conditionalFormatting sqref="I982">
    <cfRule type="colorScale" priority="2267">
      <colorScale>
        <cfvo type="min"/>
        <cfvo type="max"/>
        <color rgb="FFFFEF9C"/>
        <color rgb="FF63BE7B"/>
      </colorScale>
    </cfRule>
  </conditionalFormatting>
  <conditionalFormatting sqref="I983">
    <cfRule type="colorScale" priority="2266">
      <colorScale>
        <cfvo type="min"/>
        <cfvo type="max"/>
        <color rgb="FFFFEF9C"/>
        <color rgb="FF63BE7B"/>
      </colorScale>
    </cfRule>
  </conditionalFormatting>
  <conditionalFormatting sqref="I984">
    <cfRule type="colorScale" priority="2263">
      <colorScale>
        <cfvo type="min"/>
        <cfvo type="max"/>
        <color rgb="FFFFEF9C"/>
        <color rgb="FF63BE7B"/>
      </colorScale>
    </cfRule>
  </conditionalFormatting>
  <conditionalFormatting sqref="I985:I992">
    <cfRule type="colorScale" priority="2264">
      <colorScale>
        <cfvo type="min"/>
        <cfvo type="max"/>
        <color rgb="FFFFEF9C"/>
        <color rgb="FF63BE7B"/>
      </colorScale>
    </cfRule>
  </conditionalFormatting>
  <conditionalFormatting sqref="I993:I999">
    <cfRule type="colorScale" priority="2309">
      <colorScale>
        <cfvo type="min"/>
        <cfvo type="max"/>
        <color rgb="FFFFEF9C"/>
        <color rgb="FF63BE7B"/>
      </colorScale>
    </cfRule>
  </conditionalFormatting>
  <conditionalFormatting sqref="I1000">
    <cfRule type="colorScale" priority="2440">
      <colorScale>
        <cfvo type="min"/>
        <cfvo type="max"/>
        <color rgb="FFFFEF9C"/>
        <color rgb="FF63BE7B"/>
      </colorScale>
    </cfRule>
  </conditionalFormatting>
  <conditionalFormatting sqref="I1001:I1002">
    <cfRule type="colorScale" priority="2439">
      <colorScale>
        <cfvo type="min"/>
        <cfvo type="max"/>
        <color rgb="FFFFEF9C"/>
        <color rgb="FF63BE7B"/>
      </colorScale>
    </cfRule>
  </conditionalFormatting>
  <conditionalFormatting sqref="I1003">
    <cfRule type="colorScale" priority="2437">
      <colorScale>
        <cfvo type="min"/>
        <cfvo type="max"/>
        <color rgb="FFFFEF9C"/>
        <color rgb="FF63BE7B"/>
      </colorScale>
    </cfRule>
  </conditionalFormatting>
  <conditionalFormatting sqref="I1005:I1006">
    <cfRule type="colorScale" priority="2434">
      <colorScale>
        <cfvo type="min"/>
        <cfvo type="max"/>
        <color rgb="FFFFEF9C"/>
        <color rgb="FF63BE7B"/>
      </colorScale>
    </cfRule>
  </conditionalFormatting>
  <conditionalFormatting sqref="I1007:I1019">
    <cfRule type="colorScale" priority="2433">
      <colorScale>
        <cfvo type="min"/>
        <cfvo type="max"/>
        <color rgb="FFFFEF9C"/>
        <color rgb="FF63BE7B"/>
      </colorScale>
    </cfRule>
  </conditionalFormatting>
  <conditionalFormatting sqref="I1020">
    <cfRule type="colorScale" priority="2432">
      <colorScale>
        <cfvo type="min"/>
        <cfvo type="max"/>
        <color rgb="FFFFEF9C"/>
        <color rgb="FF63BE7B"/>
      </colorScale>
    </cfRule>
  </conditionalFormatting>
  <conditionalFormatting sqref="I1021">
    <cfRule type="colorScale" priority="2431">
      <colorScale>
        <cfvo type="min"/>
        <cfvo type="max"/>
        <color rgb="FFFFEF9C"/>
        <color rgb="FF63BE7B"/>
      </colorScale>
    </cfRule>
  </conditionalFormatting>
  <conditionalFormatting sqref="I1022">
    <cfRule type="colorScale" priority="2430">
      <colorScale>
        <cfvo type="min"/>
        <cfvo type="max"/>
        <color rgb="FFFFEF9C"/>
        <color rgb="FF63BE7B"/>
      </colorScale>
    </cfRule>
  </conditionalFormatting>
  <conditionalFormatting sqref="I1023">
    <cfRule type="colorScale" priority="2429">
      <colorScale>
        <cfvo type="min"/>
        <cfvo type="max"/>
        <color rgb="FFFFEF9C"/>
        <color rgb="FF63BE7B"/>
      </colorScale>
    </cfRule>
  </conditionalFormatting>
  <conditionalFormatting sqref="I1024">
    <cfRule type="colorScale" priority="2377">
      <colorScale>
        <cfvo type="min"/>
        <cfvo type="max"/>
        <color rgb="FFFFEF9C"/>
        <color rgb="FF63BE7B"/>
      </colorScale>
    </cfRule>
  </conditionalFormatting>
  <conditionalFormatting sqref="I1025">
    <cfRule type="colorScale" priority="2379">
      <colorScale>
        <cfvo type="min"/>
        <cfvo type="max"/>
        <color rgb="FFFFEF9C"/>
        <color rgb="FF63BE7B"/>
      </colorScale>
    </cfRule>
  </conditionalFormatting>
  <conditionalFormatting sqref="I1029 I1026">
    <cfRule type="colorScale" priority="2389">
      <colorScale>
        <cfvo type="min"/>
        <cfvo type="max"/>
        <color rgb="FFFFEF9C"/>
        <color rgb="FF63BE7B"/>
      </colorScale>
    </cfRule>
  </conditionalFormatting>
  <conditionalFormatting sqref="I1030">
    <cfRule type="colorScale" priority="2387">
      <colorScale>
        <cfvo type="min"/>
        <cfvo type="max"/>
        <color rgb="FFFFEF9C"/>
        <color rgb="FF63BE7B"/>
      </colorScale>
    </cfRule>
  </conditionalFormatting>
  <conditionalFormatting sqref="I1032:I1034 I1047 I1052">
    <cfRule type="colorScale" priority="2384">
      <colorScale>
        <cfvo type="min"/>
        <cfvo type="max"/>
        <color rgb="FFFFEF9C"/>
        <color rgb="FF63BE7B"/>
      </colorScale>
    </cfRule>
  </conditionalFormatting>
  <conditionalFormatting sqref="I1035">
    <cfRule type="colorScale" priority="2382">
      <colorScale>
        <cfvo type="min"/>
        <cfvo type="max"/>
        <color rgb="FFFFEF9C"/>
        <color rgb="FF63BE7B"/>
      </colorScale>
    </cfRule>
  </conditionalFormatting>
  <conditionalFormatting sqref="I1036">
    <cfRule type="colorScale" priority="2381">
      <colorScale>
        <cfvo type="min"/>
        <cfvo type="max"/>
        <color rgb="FFFFEF9C"/>
        <color rgb="FF63BE7B"/>
      </colorScale>
    </cfRule>
  </conditionalFormatting>
  <conditionalFormatting sqref="I1037">
    <cfRule type="colorScale" priority="2374">
      <colorScale>
        <cfvo type="min"/>
        <cfvo type="max"/>
        <color rgb="FFFFEF9C"/>
        <color rgb="FF63BE7B"/>
      </colorScale>
    </cfRule>
  </conditionalFormatting>
  <conditionalFormatting sqref="I1038:I1046">
    <cfRule type="colorScale" priority="2372">
      <colorScale>
        <cfvo type="min"/>
        <cfvo type="max"/>
        <color rgb="FFFFEF9C"/>
        <color rgb="FF63BE7B"/>
      </colorScale>
    </cfRule>
  </conditionalFormatting>
  <conditionalFormatting sqref="I1048:I1051">
    <cfRule type="colorScale" priority="2371">
      <colorScale>
        <cfvo type="min"/>
        <cfvo type="max"/>
        <color rgb="FFFFEF9C"/>
        <color rgb="FF63BE7B"/>
      </colorScale>
    </cfRule>
  </conditionalFormatting>
  <conditionalFormatting sqref="I1053">
    <cfRule type="colorScale" priority="2380">
      <colorScale>
        <cfvo type="min"/>
        <cfvo type="max"/>
        <color rgb="FFFFEF9C"/>
        <color rgb="FF63BE7B"/>
      </colorScale>
    </cfRule>
  </conditionalFormatting>
  <conditionalFormatting sqref="I1054:I1077">
    <cfRule type="colorScale" priority="2336">
      <colorScale>
        <cfvo type="min"/>
        <cfvo type="max"/>
        <color rgb="FFFFEF9C"/>
        <color rgb="FF63BE7B"/>
      </colorScale>
    </cfRule>
  </conditionalFormatting>
  <conditionalFormatting sqref="I1078:I1079 I1081">
    <cfRule type="colorScale" priority="2334">
      <colorScale>
        <cfvo type="min"/>
        <cfvo type="max"/>
        <color rgb="FFFFEF9C"/>
        <color rgb="FF63BE7B"/>
      </colorScale>
    </cfRule>
  </conditionalFormatting>
  <conditionalFormatting sqref="I1083">
    <cfRule type="colorScale" priority="2330">
      <colorScale>
        <cfvo type="min"/>
        <cfvo type="max"/>
        <color rgb="FFFFEF9C"/>
        <color rgb="FF63BE7B"/>
      </colorScale>
    </cfRule>
  </conditionalFormatting>
  <conditionalFormatting sqref="I1084">
    <cfRule type="colorScale" priority="2329">
      <colorScale>
        <cfvo type="min"/>
        <cfvo type="max"/>
        <color rgb="FFFFEF9C"/>
        <color rgb="FF63BE7B"/>
      </colorScale>
    </cfRule>
  </conditionalFormatting>
  <conditionalFormatting sqref="I1085">
    <cfRule type="colorScale" priority="2328">
      <colorScale>
        <cfvo type="min"/>
        <cfvo type="max"/>
        <color rgb="FFFFEF9C"/>
        <color rgb="FF63BE7B"/>
      </colorScale>
    </cfRule>
  </conditionalFormatting>
  <conditionalFormatting sqref="I1086:I1094">
    <cfRule type="colorScale" priority="2327">
      <colorScale>
        <cfvo type="min"/>
        <cfvo type="max"/>
        <color rgb="FFFFEF9C"/>
        <color rgb="FF63BE7B"/>
      </colorScale>
    </cfRule>
  </conditionalFormatting>
  <conditionalFormatting sqref="I1095:I1102 I1082">
    <cfRule type="colorScale" priority="2331">
      <colorScale>
        <cfvo type="min"/>
        <cfvo type="max"/>
        <color rgb="FFFFEF9C"/>
        <color rgb="FF63BE7B"/>
      </colorScale>
    </cfRule>
  </conditionalFormatting>
  <conditionalFormatting sqref="I1103:I1109">
    <cfRule type="colorScale" priority="2531">
      <colorScale>
        <cfvo type="min"/>
        <cfvo type="max"/>
        <color rgb="FFFFEF9C"/>
        <color rgb="FF63BE7B"/>
      </colorScale>
    </cfRule>
  </conditionalFormatting>
  <conditionalFormatting sqref="I1110:I1111">
    <cfRule type="colorScale" priority="2530">
      <colorScale>
        <cfvo type="min"/>
        <cfvo type="max"/>
        <color rgb="FFFFEF9C"/>
        <color rgb="FF63BE7B"/>
      </colorScale>
    </cfRule>
  </conditionalFormatting>
  <conditionalFormatting sqref="I1112:I1113">
    <cfRule type="colorScale" priority="2529">
      <colorScale>
        <cfvo type="min"/>
        <cfvo type="max"/>
        <color rgb="FFFFEF9C"/>
        <color rgb="FF63BE7B"/>
      </colorScale>
    </cfRule>
  </conditionalFormatting>
  <conditionalFormatting sqref="I1114">
    <cfRule type="colorScale" priority="2550">
      <colorScale>
        <cfvo type="min"/>
        <cfvo type="max"/>
        <color rgb="FFFFEF9C"/>
        <color rgb="FF63BE7B"/>
      </colorScale>
    </cfRule>
  </conditionalFormatting>
  <conditionalFormatting sqref="I1115:I1123">
    <cfRule type="colorScale" priority="2507">
      <colorScale>
        <cfvo type="min"/>
        <cfvo type="max"/>
        <color rgb="FFFFEF9C"/>
        <color rgb="FF63BE7B"/>
      </colorScale>
    </cfRule>
  </conditionalFormatting>
  <conditionalFormatting sqref="I1124:I1125">
    <cfRule type="colorScale" priority="2506">
      <colorScale>
        <cfvo type="min"/>
        <cfvo type="max"/>
        <color rgb="FFFFEF9C"/>
        <color rgb="FF63BE7B"/>
      </colorScale>
    </cfRule>
  </conditionalFormatting>
  <conditionalFormatting sqref="I1126:I1132">
    <cfRule type="colorScale" priority="2504">
      <colorScale>
        <cfvo type="min"/>
        <cfvo type="max"/>
        <color rgb="FFFFEF9C"/>
        <color rgb="FF63BE7B"/>
      </colorScale>
    </cfRule>
  </conditionalFormatting>
  <conditionalFormatting sqref="I1133:I1136">
    <cfRule type="colorScale" priority="3960">
      <colorScale>
        <cfvo type="min"/>
        <cfvo type="max"/>
        <color rgb="FFFFEF9C"/>
        <color rgb="FF63BE7B"/>
      </colorScale>
    </cfRule>
  </conditionalFormatting>
  <conditionalFormatting sqref="I1137">
    <cfRule type="colorScale" priority="2603">
      <colorScale>
        <cfvo type="min"/>
        <cfvo type="max"/>
        <color rgb="FFFFEF9C"/>
        <color rgb="FF63BE7B"/>
      </colorScale>
    </cfRule>
  </conditionalFormatting>
  <conditionalFormatting sqref="I1138:I1140">
    <cfRule type="colorScale" priority="2602">
      <colorScale>
        <cfvo type="min"/>
        <cfvo type="max"/>
        <color rgb="FFFFEF9C"/>
        <color rgb="FF63BE7B"/>
      </colorScale>
    </cfRule>
  </conditionalFormatting>
  <conditionalFormatting sqref="I1141">
    <cfRule type="colorScale" priority="2600">
      <colorScale>
        <cfvo type="min"/>
        <cfvo type="max"/>
        <color rgb="FFFFEF9C"/>
        <color rgb="FF63BE7B"/>
      </colorScale>
    </cfRule>
  </conditionalFormatting>
  <conditionalFormatting sqref="I1142:I1143">
    <cfRule type="colorScale" priority="2599">
      <colorScale>
        <cfvo type="min"/>
        <cfvo type="max"/>
        <color rgb="FFFFEF9C"/>
        <color rgb="FF63BE7B"/>
      </colorScale>
    </cfRule>
  </conditionalFormatting>
  <conditionalFormatting sqref="I1144:I1156">
    <cfRule type="colorScale" priority="2598">
      <colorScale>
        <cfvo type="min"/>
        <cfvo type="max"/>
        <color rgb="FFFFEF9C"/>
        <color rgb="FF63BE7B"/>
      </colorScale>
    </cfRule>
  </conditionalFormatting>
  <conditionalFormatting sqref="I1157:I1158">
    <cfRule type="colorScale" priority="2586">
      <colorScale>
        <cfvo type="min"/>
        <cfvo type="max"/>
        <color rgb="FFFFEF9C"/>
        <color rgb="FF63BE7B"/>
      </colorScale>
    </cfRule>
  </conditionalFormatting>
  <conditionalFormatting sqref="I1159">
    <cfRule type="colorScale" priority="2584">
      <colorScale>
        <cfvo type="min"/>
        <cfvo type="max"/>
        <color rgb="FFFFEF9C"/>
        <color rgb="FF63BE7B"/>
      </colorScale>
    </cfRule>
  </conditionalFormatting>
  <conditionalFormatting sqref="I1160">
    <cfRule type="colorScale" priority="2583">
      <colorScale>
        <cfvo type="min"/>
        <cfvo type="max"/>
        <color rgb="FFFFEF9C"/>
        <color rgb="FF63BE7B"/>
      </colorScale>
    </cfRule>
  </conditionalFormatting>
  <conditionalFormatting sqref="I1161:I1162">
    <cfRule type="colorScale" priority="2565">
      <colorScale>
        <cfvo type="min"/>
        <cfvo type="max"/>
        <color rgb="FFFFEF9C"/>
        <color rgb="FF63BE7B"/>
      </colorScale>
    </cfRule>
  </conditionalFormatting>
  <conditionalFormatting sqref="I1163">
    <cfRule type="colorScale" priority="2563">
      <colorScale>
        <cfvo type="min"/>
        <cfvo type="max"/>
        <color rgb="FFFFEF9C"/>
        <color rgb="FF63BE7B"/>
      </colorScale>
    </cfRule>
  </conditionalFormatting>
  <conditionalFormatting sqref="I1164:I1165">
    <cfRule type="colorScale" priority="2562">
      <colorScale>
        <cfvo type="min"/>
        <cfvo type="max"/>
        <color rgb="FFFFEF9C"/>
        <color rgb="FF63BE7B"/>
      </colorScale>
    </cfRule>
  </conditionalFormatting>
  <conditionalFormatting sqref="I1166:I1176">
    <cfRule type="colorScale" priority="2561">
      <colorScale>
        <cfvo type="min"/>
        <cfvo type="max"/>
        <color rgb="FFFFEF9C"/>
        <color rgb="FF63BE7B"/>
      </colorScale>
    </cfRule>
  </conditionalFormatting>
  <conditionalFormatting sqref="I1177">
    <cfRule type="colorScale" priority="2694">
      <colorScale>
        <cfvo type="min"/>
        <cfvo type="max"/>
        <color rgb="FFFFEF9C"/>
        <color rgb="FF63BE7B"/>
      </colorScale>
    </cfRule>
  </conditionalFormatting>
  <conditionalFormatting sqref="I1178">
    <cfRule type="colorScale" priority="2693">
      <colorScale>
        <cfvo type="min"/>
        <cfvo type="max"/>
        <color rgb="FFFFEF9C"/>
        <color rgb="FF63BE7B"/>
      </colorScale>
    </cfRule>
  </conditionalFormatting>
  <conditionalFormatting sqref="I1179">
    <cfRule type="colorScale" priority="2692">
      <colorScale>
        <cfvo type="min"/>
        <cfvo type="max"/>
        <color rgb="FFFFEF9C"/>
        <color rgb="FF63BE7B"/>
      </colorScale>
    </cfRule>
  </conditionalFormatting>
  <conditionalFormatting sqref="I1180">
    <cfRule type="colorScale" priority="2675">
      <colorScale>
        <cfvo type="min"/>
        <cfvo type="max"/>
        <color rgb="FFFFEF9C"/>
        <color rgb="FF63BE7B"/>
      </colorScale>
    </cfRule>
  </conditionalFormatting>
  <conditionalFormatting sqref="I1181:I1182">
    <cfRule type="colorScale" priority="2674">
      <colorScale>
        <cfvo type="min"/>
        <cfvo type="max"/>
        <color rgb="FFFFEF9C"/>
        <color rgb="FF63BE7B"/>
      </colorScale>
    </cfRule>
  </conditionalFormatting>
  <conditionalFormatting sqref="I1183:I1184">
    <cfRule type="colorScale" priority="2672">
      <colorScale>
        <cfvo type="min"/>
        <cfvo type="max"/>
        <color rgb="FFFFEF9C"/>
        <color rgb="FF63BE7B"/>
      </colorScale>
    </cfRule>
  </conditionalFormatting>
  <conditionalFormatting sqref="I1193:I1194">
    <cfRule type="colorScale" priority="2777">
      <colorScale>
        <cfvo type="min"/>
        <cfvo type="max"/>
        <color rgb="FFFFEF9C"/>
        <color rgb="FF63BE7B"/>
      </colorScale>
    </cfRule>
  </conditionalFormatting>
  <conditionalFormatting sqref="I1195">
    <cfRule type="colorScale" priority="2776">
      <colorScale>
        <cfvo type="min"/>
        <cfvo type="max"/>
        <color rgb="FFFFEF9C"/>
        <color rgb="FF63BE7B"/>
      </colorScale>
    </cfRule>
  </conditionalFormatting>
  <conditionalFormatting sqref="I1196">
    <cfRule type="colorScale" priority="2775">
      <colorScale>
        <cfvo type="min"/>
        <cfvo type="max"/>
        <color rgb="FFFFEF9C"/>
        <color rgb="FF63BE7B"/>
      </colorScale>
    </cfRule>
  </conditionalFormatting>
  <conditionalFormatting sqref="I1197">
    <cfRule type="colorScale" priority="2774">
      <colorScale>
        <cfvo type="min"/>
        <cfvo type="max"/>
        <color rgb="FFFFEF9C"/>
        <color rgb="FF63BE7B"/>
      </colorScale>
    </cfRule>
  </conditionalFormatting>
  <conditionalFormatting sqref="I1198">
    <cfRule type="colorScale" priority="2773">
      <colorScale>
        <cfvo type="min"/>
        <cfvo type="max"/>
        <color rgb="FFFFEF9C"/>
        <color rgb="FF63BE7B"/>
      </colorScale>
    </cfRule>
  </conditionalFormatting>
  <conditionalFormatting sqref="I1199:I1200">
    <cfRule type="colorScale" priority="2744">
      <colorScale>
        <cfvo type="min"/>
        <cfvo type="max"/>
        <color rgb="FFFFEF9C"/>
        <color rgb="FF63BE7B"/>
      </colorScale>
    </cfRule>
  </conditionalFormatting>
  <conditionalFormatting sqref="I1201">
    <cfRule type="colorScale" priority="2742">
      <colorScale>
        <cfvo type="min"/>
        <cfvo type="max"/>
        <color rgb="FFFFEF9C"/>
        <color rgb="FF63BE7B"/>
      </colorScale>
    </cfRule>
  </conditionalFormatting>
  <conditionalFormatting sqref="I1204">
    <cfRule type="colorScale" priority="2737">
      <colorScale>
        <cfvo type="min"/>
        <cfvo type="max"/>
        <color rgb="FFFFEF9C"/>
        <color rgb="FF63BE7B"/>
      </colorScale>
    </cfRule>
  </conditionalFormatting>
  <conditionalFormatting sqref="I1205:I1206">
    <cfRule type="colorScale" priority="2736">
      <colorScale>
        <cfvo type="min"/>
        <cfvo type="max"/>
        <color rgb="FFFFEF9C"/>
        <color rgb="FF63BE7B"/>
      </colorScale>
    </cfRule>
  </conditionalFormatting>
  <conditionalFormatting sqref="I1207:I1212">
    <cfRule type="colorScale" priority="2718">
      <colorScale>
        <cfvo type="min"/>
        <cfvo type="max"/>
        <color rgb="FFFFEF9C"/>
        <color rgb="FF63BE7B"/>
      </colorScale>
    </cfRule>
  </conditionalFormatting>
  <conditionalFormatting sqref="I1213">
    <cfRule type="colorScale" priority="2716">
      <colorScale>
        <cfvo type="min"/>
        <cfvo type="max"/>
        <color rgb="FFFFEF9C"/>
        <color rgb="FF63BE7B"/>
      </colorScale>
    </cfRule>
  </conditionalFormatting>
  <conditionalFormatting sqref="I1214:I1218">
    <cfRule type="colorScale" priority="2713">
      <colorScale>
        <cfvo type="min"/>
        <cfvo type="max"/>
        <color rgb="FFFFEF9C"/>
        <color rgb="FF63BE7B"/>
      </colorScale>
    </cfRule>
  </conditionalFormatting>
  <conditionalFormatting sqref="I1219:I1220">
    <cfRule type="colorScale" priority="2715">
      <colorScale>
        <cfvo type="min"/>
        <cfvo type="max"/>
        <color rgb="FFFFEF9C"/>
        <color rgb="FF63BE7B"/>
      </colorScale>
    </cfRule>
  </conditionalFormatting>
  <conditionalFormatting sqref="I1221">
    <cfRule type="colorScale" priority="2885">
      <colorScale>
        <cfvo type="min"/>
        <cfvo type="max"/>
        <color rgb="FFFFEF9C"/>
        <color rgb="FF63BE7B"/>
      </colorScale>
    </cfRule>
  </conditionalFormatting>
  <conditionalFormatting sqref="I1222:I1225">
    <cfRule type="colorScale" priority="2880">
      <colorScale>
        <cfvo type="min"/>
        <cfvo type="max"/>
        <color rgb="FFFFEF9C"/>
        <color rgb="FF63BE7B"/>
      </colorScale>
    </cfRule>
  </conditionalFormatting>
  <conditionalFormatting sqref="I1226">
    <cfRule type="colorScale" priority="2879">
      <colorScale>
        <cfvo type="min"/>
        <cfvo type="max"/>
        <color rgb="FFFFEF9C"/>
        <color rgb="FF63BE7B"/>
      </colorScale>
    </cfRule>
  </conditionalFormatting>
  <conditionalFormatting sqref="I1227:I1232">
    <cfRule type="colorScale" priority="2884">
      <colorScale>
        <cfvo type="min"/>
        <cfvo type="max"/>
        <color rgb="FFFFEF9C"/>
        <color rgb="FF63BE7B"/>
      </colorScale>
    </cfRule>
  </conditionalFormatting>
  <conditionalFormatting sqref="I1233:I1234">
    <cfRule type="colorScale" priority="2883">
      <colorScale>
        <cfvo type="min"/>
        <cfvo type="max"/>
        <color rgb="FFFFEF9C"/>
        <color rgb="FF63BE7B"/>
      </colorScale>
    </cfRule>
  </conditionalFormatting>
  <conditionalFormatting sqref="I1235:I1247">
    <cfRule type="colorScale" priority="2882">
      <colorScale>
        <cfvo type="min"/>
        <cfvo type="max"/>
        <color rgb="FFFFEF9C"/>
        <color rgb="FF63BE7B"/>
      </colorScale>
    </cfRule>
  </conditionalFormatting>
  <conditionalFormatting sqref="I1248">
    <cfRule type="colorScale" priority="2839">
      <colorScale>
        <cfvo type="min"/>
        <cfvo type="max"/>
        <color rgb="FFFFEF9C"/>
        <color rgb="FF63BE7B"/>
      </colorScale>
    </cfRule>
  </conditionalFormatting>
  <conditionalFormatting sqref="I1252">
    <cfRule type="colorScale" priority="2832">
      <colorScale>
        <cfvo type="min"/>
        <cfvo type="max"/>
        <color rgb="FFFFEF9C"/>
        <color rgb="FF63BE7B"/>
      </colorScale>
    </cfRule>
  </conditionalFormatting>
  <conditionalFormatting sqref="I1253:I1255">
    <cfRule type="colorScale" priority="2831">
      <colorScale>
        <cfvo type="min"/>
        <cfvo type="max"/>
        <color rgb="FFFFEF9C"/>
        <color rgb="FF63BE7B"/>
      </colorScale>
    </cfRule>
  </conditionalFormatting>
  <conditionalFormatting sqref="I1256:I1264">
    <cfRule type="colorScale" priority="2830">
      <colorScale>
        <cfvo type="min"/>
        <cfvo type="max"/>
        <color rgb="FFFFEF9C"/>
        <color rgb="FF63BE7B"/>
      </colorScale>
    </cfRule>
  </conditionalFormatting>
  <conditionalFormatting sqref="I1265:I1266">
    <cfRule type="colorScale" priority="2810">
      <colorScale>
        <cfvo type="min"/>
        <cfvo type="max"/>
        <color rgb="FFFFEF9C"/>
        <color rgb="FF63BE7B"/>
      </colorScale>
    </cfRule>
  </conditionalFormatting>
  <conditionalFormatting sqref="I1267">
    <cfRule type="colorScale" priority="2809">
      <colorScale>
        <cfvo type="min"/>
        <cfvo type="max"/>
        <color rgb="FFFFEF9C"/>
        <color rgb="FF63BE7B"/>
      </colorScale>
    </cfRule>
  </conditionalFormatting>
  <conditionalFormatting sqref="I1268:I1270">
    <cfRule type="colorScale" priority="2808">
      <colorScale>
        <cfvo type="min"/>
        <cfvo type="max"/>
        <color rgb="FFFFEF9C"/>
        <color rgb="FF63BE7B"/>
      </colorScale>
    </cfRule>
  </conditionalFormatting>
  <conditionalFormatting sqref="I1271">
    <cfRule type="colorScale" priority="2957">
      <colorScale>
        <cfvo type="min"/>
        <cfvo type="max"/>
        <color rgb="FFFFEF9C"/>
        <color rgb="FF63BE7B"/>
      </colorScale>
    </cfRule>
  </conditionalFormatting>
  <conditionalFormatting sqref="I1272:I1274">
    <cfRule type="colorScale" priority="2950">
      <colorScale>
        <cfvo type="min"/>
        <cfvo type="max"/>
        <color rgb="FFFFEF9C"/>
        <color rgb="FF63BE7B"/>
      </colorScale>
    </cfRule>
  </conditionalFormatting>
  <conditionalFormatting sqref="I1275:I1280">
    <cfRule type="colorScale" priority="2951">
      <colorScale>
        <cfvo type="min"/>
        <cfvo type="max"/>
        <color rgb="FFFFEF9C"/>
        <color rgb="FF63BE7B"/>
      </colorScale>
    </cfRule>
  </conditionalFormatting>
  <conditionalFormatting sqref="I1281">
    <cfRule type="colorScale" priority="2923">
      <colorScale>
        <cfvo type="min"/>
        <cfvo type="max"/>
        <color rgb="FFFFEF9C"/>
        <color rgb="FF63BE7B"/>
      </colorScale>
    </cfRule>
  </conditionalFormatting>
  <conditionalFormatting sqref="I1282:I1285 I1290:I1291">
    <cfRule type="colorScale" priority="2922">
      <colorScale>
        <cfvo type="min"/>
        <cfvo type="max"/>
        <color rgb="FFFFEF9C"/>
        <color rgb="FF63BE7B"/>
      </colorScale>
    </cfRule>
  </conditionalFormatting>
  <conditionalFormatting sqref="I1286:I1289">
    <cfRule type="colorScale" priority="2916">
      <colorScale>
        <cfvo type="min"/>
        <cfvo type="max"/>
        <color rgb="FFFFEF9C"/>
        <color rgb="FF63BE7B"/>
      </colorScale>
    </cfRule>
  </conditionalFormatting>
  <conditionalFormatting sqref="I1292">
    <cfRule type="colorScale" priority="2920">
      <colorScale>
        <cfvo type="min"/>
        <cfvo type="max"/>
        <color rgb="FFFFEF9C"/>
        <color rgb="FF63BE7B"/>
      </colorScale>
    </cfRule>
  </conditionalFormatting>
  <conditionalFormatting sqref="I1294:I1299">
    <cfRule type="colorScale" priority="2915">
      <colorScale>
        <cfvo type="min"/>
        <cfvo type="max"/>
        <color rgb="FFFFEF9C"/>
        <color rgb="FF63BE7B"/>
      </colorScale>
    </cfRule>
  </conditionalFormatting>
  <conditionalFormatting sqref="I1300:I1307">
    <cfRule type="colorScale" priority="2917">
      <colorScale>
        <cfvo type="min"/>
        <cfvo type="max"/>
        <color rgb="FFFFEF9C"/>
        <color rgb="FF63BE7B"/>
      </colorScale>
    </cfRule>
  </conditionalFormatting>
  <conditionalFormatting sqref="I1309">
    <cfRule type="colorScale" priority="2980">
      <colorScale>
        <cfvo type="min"/>
        <cfvo type="max"/>
        <color rgb="FFFFEF9C"/>
        <color rgb="FF63BE7B"/>
      </colorScale>
    </cfRule>
  </conditionalFormatting>
  <conditionalFormatting sqref="I1310:I1312 I1308">
    <cfRule type="colorScale" priority="2982">
      <colorScale>
        <cfvo type="min"/>
        <cfvo type="max"/>
        <color rgb="FFFFEF9C"/>
        <color rgb="FF63BE7B"/>
      </colorScale>
    </cfRule>
  </conditionalFormatting>
  <conditionalFormatting sqref="I1313">
    <cfRule type="colorScale" priority="2979">
      <colorScale>
        <cfvo type="min"/>
        <cfvo type="max"/>
        <color rgb="FFFFEF9C"/>
        <color rgb="FF63BE7B"/>
      </colorScale>
    </cfRule>
  </conditionalFormatting>
  <conditionalFormatting sqref="I1314">
    <cfRule type="colorScale" priority="2978">
      <colorScale>
        <cfvo type="min"/>
        <cfvo type="max"/>
        <color rgb="FFFFEF9C"/>
        <color rgb="FF63BE7B"/>
      </colorScale>
    </cfRule>
  </conditionalFormatting>
  <conditionalFormatting sqref="I1315:I1317">
    <cfRule type="colorScale" priority="3101">
      <colorScale>
        <cfvo type="min"/>
        <cfvo type="max"/>
        <color rgb="FFFFEF9C"/>
        <color rgb="FF63BE7B"/>
      </colorScale>
    </cfRule>
  </conditionalFormatting>
  <conditionalFormatting sqref="I1318">
    <cfRule type="colorScale" priority="3035">
      <colorScale>
        <cfvo type="min"/>
        <cfvo type="max"/>
        <color rgb="FFFFEF9C"/>
        <color rgb="FF63BE7B"/>
      </colorScale>
    </cfRule>
  </conditionalFormatting>
  <conditionalFormatting sqref="I1322">
    <cfRule type="colorScale" priority="3028">
      <colorScale>
        <cfvo type="min"/>
        <cfvo type="max"/>
        <color rgb="FFFFEF9C"/>
        <color rgb="FF63BE7B"/>
      </colorScale>
    </cfRule>
  </conditionalFormatting>
  <conditionalFormatting sqref="I1323">
    <cfRule type="colorScale" priority="3100">
      <colorScale>
        <cfvo type="min"/>
        <cfvo type="max"/>
        <color rgb="FFFFEF9C"/>
        <color rgb="FF63BE7B"/>
      </colorScale>
    </cfRule>
  </conditionalFormatting>
  <conditionalFormatting sqref="I1324">
    <cfRule type="colorScale" priority="3014">
      <colorScale>
        <cfvo type="min"/>
        <cfvo type="max"/>
        <color rgb="FFFFEF9C"/>
        <color rgb="FF63BE7B"/>
      </colorScale>
    </cfRule>
  </conditionalFormatting>
  <conditionalFormatting sqref="I1325:I1329">
    <cfRule type="colorScale" priority="3013">
      <colorScale>
        <cfvo type="min"/>
        <cfvo type="max"/>
        <color rgb="FFFFEF9C"/>
        <color rgb="FF63BE7B"/>
      </colorScale>
    </cfRule>
  </conditionalFormatting>
  <conditionalFormatting sqref="I1330">
    <cfRule type="colorScale" priority="3094">
      <colorScale>
        <cfvo type="min"/>
        <cfvo type="max"/>
        <color rgb="FFFFEF9C"/>
        <color rgb="FF63BE7B"/>
      </colorScale>
    </cfRule>
  </conditionalFormatting>
  <conditionalFormatting sqref="I1331">
    <cfRule type="colorScale" priority="3002">
      <colorScale>
        <cfvo type="min"/>
        <cfvo type="max"/>
        <color rgb="FFFFEF9C"/>
        <color rgb="FF63BE7B"/>
      </colorScale>
    </cfRule>
  </conditionalFormatting>
  <conditionalFormatting sqref="I1332:I1333">
    <cfRule type="colorScale" priority="3001">
      <colorScale>
        <cfvo type="min"/>
        <cfvo type="max"/>
        <color rgb="FFFFEF9C"/>
        <color rgb="FF63BE7B"/>
      </colorScale>
    </cfRule>
  </conditionalFormatting>
  <conditionalFormatting sqref="I1334:I1336">
    <cfRule type="colorScale" priority="2985">
      <colorScale>
        <cfvo type="min"/>
        <cfvo type="max"/>
        <color rgb="FFFFEF9C"/>
        <color rgb="FF63BE7B"/>
      </colorScale>
    </cfRule>
  </conditionalFormatting>
  <conditionalFormatting sqref="I1337:I1340">
    <cfRule type="colorScale" priority="2984">
      <colorScale>
        <cfvo type="min"/>
        <cfvo type="max"/>
        <color rgb="FFFFEF9C"/>
        <color rgb="FF63BE7B"/>
      </colorScale>
    </cfRule>
  </conditionalFormatting>
  <conditionalFormatting sqref="I1341">
    <cfRule type="colorScale" priority="3176">
      <colorScale>
        <cfvo type="min"/>
        <cfvo type="max"/>
        <color rgb="FFFFEF9C"/>
        <color rgb="FF63BE7B"/>
      </colorScale>
    </cfRule>
  </conditionalFormatting>
  <conditionalFormatting sqref="I1342:I1344 I1351:I1356">
    <cfRule type="colorScale" priority="3142">
      <colorScale>
        <cfvo type="min"/>
        <cfvo type="max"/>
        <color rgb="FFFFEF9C"/>
        <color rgb="FF63BE7B"/>
      </colorScale>
    </cfRule>
  </conditionalFormatting>
  <conditionalFormatting sqref="I1345:I1350">
    <cfRule type="colorScale" priority="3141">
      <colorScale>
        <cfvo type="min"/>
        <cfvo type="max"/>
        <color rgb="FFFFEF9C"/>
        <color rgb="FF63BE7B"/>
      </colorScale>
    </cfRule>
  </conditionalFormatting>
  <conditionalFormatting sqref="I1357:I1358 I1362:I1363">
    <cfRule type="colorScale" priority="3116">
      <colorScale>
        <cfvo type="min"/>
        <cfvo type="max"/>
        <color rgb="FFFFEF9C"/>
        <color rgb="FF63BE7B"/>
      </colorScale>
    </cfRule>
  </conditionalFormatting>
  <conditionalFormatting sqref="I1359:I1361">
    <cfRule type="colorScale" priority="3110">
      <colorScale>
        <cfvo type="min"/>
        <cfvo type="max"/>
        <color rgb="FFFFEF9C"/>
        <color rgb="FF63BE7B"/>
      </colorScale>
    </cfRule>
  </conditionalFormatting>
  <conditionalFormatting sqref="I1364:I1367">
    <cfRule type="colorScale" priority="3114">
      <colorScale>
        <cfvo type="min"/>
        <cfvo type="max"/>
        <color rgb="FFFFEF9C"/>
        <color rgb="FF63BE7B"/>
      </colorScale>
    </cfRule>
  </conditionalFormatting>
  <conditionalFormatting sqref="I1368:I1371 I1380 I1383:I1387">
    <cfRule type="colorScale" priority="3113">
      <colorScale>
        <cfvo type="min"/>
        <cfvo type="max"/>
        <color rgb="FFFFEF9C"/>
        <color rgb="FF63BE7B"/>
      </colorScale>
    </cfRule>
  </conditionalFormatting>
  <conditionalFormatting sqref="I1372">
    <cfRule type="colorScale" priority="3112">
      <colorScale>
        <cfvo type="min"/>
        <cfvo type="max"/>
        <color rgb="FFFFEF9C"/>
        <color rgb="FF63BE7B"/>
      </colorScale>
    </cfRule>
  </conditionalFormatting>
  <conditionalFormatting sqref="I1373:I1374">
    <cfRule type="colorScale" priority="3111">
      <colorScale>
        <cfvo type="min"/>
        <cfvo type="max"/>
        <color rgb="FFFFEF9C"/>
        <color rgb="FF63BE7B"/>
      </colorScale>
    </cfRule>
  </conditionalFormatting>
  <conditionalFormatting sqref="I1375:I1376">
    <cfRule type="colorScale" priority="3109">
      <colorScale>
        <cfvo type="min"/>
        <cfvo type="max"/>
        <color rgb="FFFFEF9C"/>
        <color rgb="FF63BE7B"/>
      </colorScale>
    </cfRule>
  </conditionalFormatting>
  <conditionalFormatting sqref="I1377:I1379">
    <cfRule type="colorScale" priority="3107">
      <colorScale>
        <cfvo type="min"/>
        <cfvo type="max"/>
        <color rgb="FFFFEF9C"/>
        <color rgb="FF63BE7B"/>
      </colorScale>
    </cfRule>
  </conditionalFormatting>
  <conditionalFormatting sqref="I1381:I1382">
    <cfRule type="colorScale" priority="3106">
      <colorScale>
        <cfvo type="min"/>
        <cfvo type="max"/>
        <color rgb="FFFFEF9C"/>
        <color rgb="FF63BE7B"/>
      </colorScale>
    </cfRule>
  </conditionalFormatting>
  <conditionalFormatting sqref="I1389">
    <cfRule type="colorScale" priority="3260">
      <colorScale>
        <cfvo type="min"/>
        <cfvo type="max"/>
        <color rgb="FFFFEF9C"/>
        <color rgb="FF63BE7B"/>
      </colorScale>
    </cfRule>
  </conditionalFormatting>
  <conditionalFormatting sqref="I1390 I1388">
    <cfRule type="colorScale" priority="3261">
      <colorScale>
        <cfvo type="min"/>
        <cfvo type="max"/>
        <color rgb="FFFFEF9C"/>
        <color rgb="FF63BE7B"/>
      </colorScale>
    </cfRule>
  </conditionalFormatting>
  <conditionalFormatting sqref="I1391:I1395">
    <cfRule type="colorScale" priority="3234">
      <colorScale>
        <cfvo type="min"/>
        <cfvo type="max"/>
        <color rgb="FFFFEF9C"/>
        <color rgb="FF63BE7B"/>
      </colorScale>
    </cfRule>
  </conditionalFormatting>
  <conditionalFormatting sqref="I1396:I1422">
    <cfRule type="colorScale" priority="3233">
      <colorScale>
        <cfvo type="min"/>
        <cfvo type="max"/>
        <color rgb="FFFFEF9C"/>
        <color rgb="FF63BE7B"/>
      </colorScale>
    </cfRule>
  </conditionalFormatting>
  <conditionalFormatting sqref="I1423:I1424">
    <cfRule type="colorScale" priority="3231">
      <colorScale>
        <cfvo type="min"/>
        <cfvo type="max"/>
        <color rgb="FFFFEF9C"/>
        <color rgb="FF63BE7B"/>
      </colorScale>
    </cfRule>
  </conditionalFormatting>
  <conditionalFormatting sqref="I1426">
    <cfRule type="colorScale" priority="3229">
      <colorScale>
        <cfvo type="min"/>
        <cfvo type="max"/>
        <color rgb="FFFFEF9C"/>
        <color rgb="FF63BE7B"/>
      </colorScale>
    </cfRule>
  </conditionalFormatting>
  <conditionalFormatting sqref="I1427:I1429">
    <cfRule type="colorScale" priority="3228">
      <colorScale>
        <cfvo type="min"/>
        <cfvo type="max"/>
        <color rgb="FFFFEF9C"/>
        <color rgb="FF63BE7B"/>
      </colorScale>
    </cfRule>
  </conditionalFormatting>
  <conditionalFormatting sqref="I1430:I1434 I1425">
    <cfRule type="colorScale" priority="3230">
      <colorScale>
        <cfvo type="min"/>
        <cfvo type="max"/>
        <color rgb="FFFFEF9C"/>
        <color rgb="FF63BE7B"/>
      </colorScale>
    </cfRule>
  </conditionalFormatting>
  <conditionalFormatting sqref="I1435:I1445">
    <cfRule type="colorScale" priority="3206">
      <colorScale>
        <cfvo type="min"/>
        <cfvo type="max"/>
        <color rgb="FFFFEF9C"/>
        <color rgb="FF63BE7B"/>
      </colorScale>
    </cfRule>
  </conditionalFormatting>
  <conditionalFormatting sqref="I1446:I1449">
    <cfRule type="colorScale" priority="3204">
      <colorScale>
        <cfvo type="min"/>
        <cfvo type="max"/>
        <color rgb="FFFFEF9C"/>
        <color rgb="FF63BE7B"/>
      </colorScale>
    </cfRule>
  </conditionalFormatting>
  <conditionalFormatting sqref="I1450:I1453">
    <cfRule type="colorScale" priority="3202">
      <colorScale>
        <cfvo type="min"/>
        <cfvo type="max"/>
        <color rgb="FFFFEF9C"/>
        <color rgb="FF63BE7B"/>
      </colorScale>
    </cfRule>
  </conditionalFormatting>
  <conditionalFormatting sqref="I1455:I1456">
    <cfRule type="colorScale" priority="3199">
      <colorScale>
        <cfvo type="min"/>
        <cfvo type="max"/>
        <color rgb="FFFFEF9C"/>
        <color rgb="FF63BE7B"/>
      </colorScale>
    </cfRule>
  </conditionalFormatting>
  <conditionalFormatting sqref="I1457:I1466 I1470:I1480">
    <cfRule type="colorScale" priority="3205">
      <colorScale>
        <cfvo type="min"/>
        <cfvo type="max"/>
        <color rgb="FFFFEF9C"/>
        <color rgb="FF63BE7B"/>
      </colorScale>
    </cfRule>
  </conditionalFormatting>
  <conditionalFormatting sqref="I1467:I1469">
    <cfRule type="colorScale" priority="3198">
      <colorScale>
        <cfvo type="min"/>
        <cfvo type="max"/>
        <color rgb="FFFFEF9C"/>
        <color rgb="FF63BE7B"/>
      </colorScale>
    </cfRule>
  </conditionalFormatting>
  <conditionalFormatting sqref="I1481:I1486">
    <cfRule type="colorScale" priority="3197">
      <colorScale>
        <cfvo type="min"/>
        <cfvo type="max"/>
        <color rgb="FFFFEF9C"/>
        <color rgb="FF63BE7B"/>
      </colorScale>
    </cfRule>
  </conditionalFormatting>
  <conditionalFormatting sqref="I1487:I1489 I1494:I1498">
    <cfRule type="colorScale" priority="3332">
      <colorScale>
        <cfvo type="min"/>
        <cfvo type="max"/>
        <color rgb="FFFFEF9C"/>
        <color rgb="FF63BE7B"/>
      </colorScale>
    </cfRule>
  </conditionalFormatting>
  <conditionalFormatting sqref="I1490:I1493">
    <cfRule type="colorScale" priority="3330">
      <colorScale>
        <cfvo type="min"/>
        <cfvo type="max"/>
        <color rgb="FFFFEF9C"/>
        <color rgb="FF63BE7B"/>
      </colorScale>
    </cfRule>
  </conditionalFormatting>
  <conditionalFormatting sqref="I1499:I1501">
    <cfRule type="colorScale" priority="3329">
      <colorScale>
        <cfvo type="min"/>
        <cfvo type="max"/>
        <color rgb="FFFFEF9C"/>
        <color rgb="FF63BE7B"/>
      </colorScale>
    </cfRule>
  </conditionalFormatting>
  <conditionalFormatting sqref="I1502">
    <cfRule type="colorScale" priority="3327">
      <colorScale>
        <cfvo type="min"/>
        <cfvo type="max"/>
        <color rgb="FFFFEF9C"/>
        <color rgb="FF63BE7B"/>
      </colorScale>
    </cfRule>
  </conditionalFormatting>
  <conditionalFormatting sqref="I1503:I1504">
    <cfRule type="colorScale" priority="3326">
      <colorScale>
        <cfvo type="min"/>
        <cfvo type="max"/>
        <color rgb="FFFFEF9C"/>
        <color rgb="FF63BE7B"/>
      </colorScale>
    </cfRule>
  </conditionalFormatting>
  <conditionalFormatting sqref="I1505:I1512">
    <cfRule type="colorScale" priority="3331">
      <colorScale>
        <cfvo type="min"/>
        <cfvo type="max"/>
        <color rgb="FFFFEF9C"/>
        <color rgb="FF63BE7B"/>
      </colorScale>
    </cfRule>
  </conditionalFormatting>
  <conditionalFormatting sqref="I1513">
    <cfRule type="colorScale" priority="3311">
      <colorScale>
        <cfvo type="min"/>
        <cfvo type="max"/>
        <color rgb="FFFFEF9C"/>
        <color rgb="FF63BE7B"/>
      </colorScale>
    </cfRule>
  </conditionalFormatting>
  <conditionalFormatting sqref="I1514:I1515">
    <cfRule type="colorScale" priority="3310">
      <colorScale>
        <cfvo type="min"/>
        <cfvo type="max"/>
        <color rgb="FFFFEF9C"/>
        <color rgb="FF63BE7B"/>
      </colorScale>
    </cfRule>
  </conditionalFormatting>
  <conditionalFormatting sqref="I1516">
    <cfRule type="colorScale" priority="3308">
      <colorScale>
        <cfvo type="min"/>
        <cfvo type="max"/>
        <color rgb="FFFFEF9C"/>
        <color rgb="FF63BE7B"/>
      </colorScale>
    </cfRule>
  </conditionalFormatting>
  <conditionalFormatting sqref="I1517:I1522">
    <cfRule type="colorScale" priority="3307">
      <colorScale>
        <cfvo type="min"/>
        <cfvo type="max"/>
        <color rgb="FFFFEF9C"/>
        <color rgb="FF63BE7B"/>
      </colorScale>
    </cfRule>
  </conditionalFormatting>
  <conditionalFormatting sqref="I1523:I1525">
    <cfRule type="colorScale" priority="3305">
      <colorScale>
        <cfvo type="min"/>
        <cfvo type="max"/>
        <color rgb="FFFFEF9C"/>
        <color rgb="FF63BE7B"/>
      </colorScale>
    </cfRule>
  </conditionalFormatting>
  <conditionalFormatting sqref="I1526:I1529">
    <cfRule type="colorScale" priority="3306">
      <colorScale>
        <cfvo type="min"/>
        <cfvo type="max"/>
        <color rgb="FFFFEF9C"/>
        <color rgb="FF63BE7B"/>
      </colorScale>
    </cfRule>
  </conditionalFormatting>
  <conditionalFormatting sqref="I1530:I1532">
    <cfRule type="colorScale" priority="3293">
      <colorScale>
        <cfvo type="min"/>
        <cfvo type="max"/>
        <color rgb="FFFFEF9C"/>
        <color rgb="FF63BE7B"/>
      </colorScale>
    </cfRule>
  </conditionalFormatting>
  <conditionalFormatting sqref="I1533:I1538">
    <cfRule type="colorScale" priority="3292">
      <colorScale>
        <cfvo type="min"/>
        <cfvo type="max"/>
        <color rgb="FFFFEF9C"/>
        <color rgb="FF63BE7B"/>
      </colorScale>
    </cfRule>
  </conditionalFormatting>
  <conditionalFormatting sqref="I1539:I1540">
    <cfRule type="colorScale" priority="3412">
      <colorScale>
        <cfvo type="min"/>
        <cfvo type="max"/>
        <color rgb="FFFFEF9C"/>
        <color rgb="FF63BE7B"/>
      </colorScale>
    </cfRule>
  </conditionalFormatting>
  <conditionalFormatting sqref="I1541:I1548">
    <cfRule type="colorScale" priority="3957">
      <colorScale>
        <cfvo type="min"/>
        <cfvo type="max"/>
        <color rgb="FFFFEF9C"/>
        <color rgb="FF63BE7B"/>
      </colorScale>
    </cfRule>
  </conditionalFormatting>
  <conditionalFormatting sqref="I1549:I1550">
    <cfRule type="colorScale" priority="3414">
      <colorScale>
        <cfvo type="min"/>
        <cfvo type="max"/>
        <color rgb="FFFFEF9C"/>
        <color rgb="FF63BE7B"/>
      </colorScale>
    </cfRule>
  </conditionalFormatting>
  <conditionalFormatting sqref="I1551:I1552">
    <cfRule type="colorScale" priority="3413">
      <colorScale>
        <cfvo type="min"/>
        <cfvo type="max"/>
        <color rgb="FFFFEF9C"/>
        <color rgb="FF63BE7B"/>
      </colorScale>
    </cfRule>
  </conditionalFormatting>
  <conditionalFormatting sqref="I1553:I1559">
    <cfRule type="colorScale" priority="3396">
      <colorScale>
        <cfvo type="min"/>
        <cfvo type="max"/>
        <color rgb="FFFFEF9C"/>
        <color rgb="FF63BE7B"/>
      </colorScale>
    </cfRule>
  </conditionalFormatting>
  <conditionalFormatting sqref="I1560:I1561">
    <cfRule type="colorScale" priority="3395">
      <colorScale>
        <cfvo type="min"/>
        <cfvo type="max"/>
        <color rgb="FFFFEF9C"/>
        <color rgb="FF63BE7B"/>
      </colorScale>
    </cfRule>
  </conditionalFormatting>
  <conditionalFormatting sqref="I1562:I1563">
    <cfRule type="colorScale" priority="3394">
      <colorScale>
        <cfvo type="min"/>
        <cfvo type="max"/>
        <color rgb="FFFFEF9C"/>
        <color rgb="FF63BE7B"/>
      </colorScale>
    </cfRule>
  </conditionalFormatting>
  <conditionalFormatting sqref="I1564">
    <cfRule type="colorScale" priority="3365">
      <colorScale>
        <cfvo type="min"/>
        <cfvo type="max"/>
        <color rgb="FFFFEF9C"/>
        <color rgb="FF63BE7B"/>
      </colorScale>
    </cfRule>
  </conditionalFormatting>
  <conditionalFormatting sqref="I1565:I1566">
    <cfRule type="colorScale" priority="3373">
      <colorScale>
        <cfvo type="min"/>
        <cfvo type="max"/>
        <color rgb="FFFFEF9C"/>
        <color rgb="FF63BE7B"/>
      </colorScale>
    </cfRule>
  </conditionalFormatting>
  <conditionalFormatting sqref="I1567:I1569">
    <cfRule type="colorScale" priority="3371">
      <colorScale>
        <cfvo type="min"/>
        <cfvo type="max"/>
        <color rgb="FFFFEF9C"/>
        <color rgb="FF63BE7B"/>
      </colorScale>
    </cfRule>
  </conditionalFormatting>
  <conditionalFormatting sqref="I1571">
    <cfRule type="colorScale" priority="3368">
      <colorScale>
        <cfvo type="min"/>
        <cfvo type="max"/>
        <color rgb="FFFFEF9C"/>
        <color rgb="FF63BE7B"/>
      </colorScale>
    </cfRule>
  </conditionalFormatting>
  <conditionalFormatting sqref="I1572">
    <cfRule type="colorScale" priority="3367">
      <colorScale>
        <cfvo type="min"/>
        <cfvo type="max"/>
        <color rgb="FFFFEF9C"/>
        <color rgb="FF63BE7B"/>
      </colorScale>
    </cfRule>
  </conditionalFormatting>
  <conditionalFormatting sqref="I1573:I1574">
    <cfRule type="colorScale" priority="3475">
      <colorScale>
        <cfvo type="min"/>
        <cfvo type="max"/>
        <color rgb="FFFFEF9C"/>
        <color rgb="FF63BE7B"/>
      </colorScale>
    </cfRule>
  </conditionalFormatting>
  <conditionalFormatting sqref="I1575:I1579">
    <cfRule type="colorScale" priority="3476">
      <colorScale>
        <cfvo type="min"/>
        <cfvo type="max"/>
        <color rgb="FFFFEF9C"/>
        <color rgb="FF63BE7B"/>
      </colorScale>
    </cfRule>
  </conditionalFormatting>
  <conditionalFormatting sqref="I1580:I1581">
    <cfRule type="colorScale" priority="3461">
      <colorScale>
        <cfvo type="min"/>
        <cfvo type="max"/>
        <color rgb="FFFFEF9C"/>
        <color rgb="FF63BE7B"/>
      </colorScale>
    </cfRule>
  </conditionalFormatting>
  <conditionalFormatting sqref="I1582">
    <cfRule type="colorScale" priority="3459">
      <colorScale>
        <cfvo type="min"/>
        <cfvo type="max"/>
        <color rgb="FFFFEF9C"/>
        <color rgb="FF63BE7B"/>
      </colorScale>
    </cfRule>
  </conditionalFormatting>
  <conditionalFormatting sqref="I1583:I1587">
    <cfRule type="colorScale" priority="3458">
      <colorScale>
        <cfvo type="min"/>
        <cfvo type="max"/>
        <color rgb="FFFFEF9C"/>
        <color rgb="FF63BE7B"/>
      </colorScale>
    </cfRule>
  </conditionalFormatting>
  <conditionalFormatting sqref="I1588">
    <cfRule type="colorScale" priority="3438">
      <colorScale>
        <cfvo type="min"/>
        <cfvo type="max"/>
        <color rgb="FFFFEF9C"/>
        <color rgb="FF63BE7B"/>
      </colorScale>
    </cfRule>
  </conditionalFormatting>
  <conditionalFormatting sqref="I1594">
    <cfRule type="colorScale" priority="3521">
      <colorScale>
        <cfvo type="min"/>
        <cfvo type="max"/>
        <color rgb="FFFFEF9C"/>
        <color rgb="FF63BE7B"/>
      </colorScale>
    </cfRule>
  </conditionalFormatting>
  <conditionalFormatting sqref="I1595">
    <cfRule type="colorScale" priority="3504">
      <colorScale>
        <cfvo type="min"/>
        <cfvo type="max"/>
        <color rgb="FFFFEF9C"/>
        <color rgb="FF63BE7B"/>
      </colorScale>
    </cfRule>
  </conditionalFormatting>
  <conditionalFormatting sqref="I1596">
    <cfRule type="colorScale" priority="3503">
      <colorScale>
        <cfvo type="min"/>
        <cfvo type="max"/>
        <color rgb="FFFFEF9C"/>
        <color rgb="FF63BE7B"/>
      </colorScale>
    </cfRule>
  </conditionalFormatting>
  <conditionalFormatting sqref="I1597:I1598">
    <cfRule type="colorScale" priority="3491">
      <colorScale>
        <cfvo type="min"/>
        <cfvo type="max"/>
        <color rgb="FFFFEF9C"/>
        <color rgb="FF63BE7B"/>
      </colorScale>
    </cfRule>
  </conditionalFormatting>
  <conditionalFormatting sqref="I1599:I1601">
    <cfRule type="colorScale" priority="3490">
      <colorScale>
        <cfvo type="min"/>
        <cfvo type="max"/>
        <color rgb="FFFFEF9C"/>
        <color rgb="FF63BE7B"/>
      </colorScale>
    </cfRule>
  </conditionalFormatting>
  <conditionalFormatting sqref="I1602:I1605">
    <cfRule type="colorScale" priority="3572">
      <colorScale>
        <cfvo type="min"/>
        <cfvo type="max"/>
        <color rgb="FFFFEF9C"/>
        <color rgb="FF63BE7B"/>
      </colorScale>
    </cfRule>
  </conditionalFormatting>
  <conditionalFormatting sqref="I1606:I1610">
    <cfRule type="colorScale" priority="3571">
      <colorScale>
        <cfvo type="min"/>
        <cfvo type="max"/>
        <color rgb="FFFFEF9C"/>
        <color rgb="FF63BE7B"/>
      </colorScale>
    </cfRule>
  </conditionalFormatting>
  <conditionalFormatting sqref="I1611:I1612">
    <cfRule type="colorScale" priority="3570">
      <colorScale>
        <cfvo type="min"/>
        <cfvo type="max"/>
        <color rgb="FFFFEF9C"/>
        <color rgb="FF63BE7B"/>
      </colorScale>
    </cfRule>
  </conditionalFormatting>
  <conditionalFormatting sqref="I1613:I1618">
    <cfRule type="colorScale" priority="3552">
      <colorScale>
        <cfvo type="min"/>
        <cfvo type="max"/>
        <color rgb="FFFFEF9C"/>
        <color rgb="FF63BE7B"/>
      </colorScale>
    </cfRule>
  </conditionalFormatting>
  <conditionalFormatting sqref="I1623:I1624">
    <cfRule type="colorScale" priority="3615">
      <colorScale>
        <cfvo type="min"/>
        <cfvo type="max"/>
        <color rgb="FFFFEF9C"/>
        <color rgb="FF63BE7B"/>
      </colorScale>
    </cfRule>
  </conditionalFormatting>
  <conditionalFormatting sqref="I1625">
    <cfRule type="colorScale" priority="3611">
      <colorScale>
        <cfvo type="min"/>
        <cfvo type="max"/>
        <color rgb="FFFFEF9C"/>
        <color rgb="FF63BE7B"/>
      </colorScale>
    </cfRule>
  </conditionalFormatting>
  <conditionalFormatting sqref="I1626:I1627">
    <cfRule type="colorScale" priority="3951">
      <colorScale>
        <cfvo type="min"/>
        <cfvo type="max"/>
        <color rgb="FFFFEF9C"/>
        <color rgb="FF63BE7B"/>
      </colorScale>
    </cfRule>
  </conditionalFormatting>
  <conditionalFormatting sqref="I1637:I1638 I1644:I1650">
    <cfRule type="colorScale" priority="3648">
      <colorScale>
        <cfvo type="min"/>
        <cfvo type="max"/>
        <color rgb="FFFFEF9C"/>
        <color rgb="FF63BE7B"/>
      </colorScale>
    </cfRule>
  </conditionalFormatting>
  <conditionalFormatting sqref="I1639:I1643">
    <cfRule type="colorScale" priority="3647">
      <colorScale>
        <cfvo type="min"/>
        <cfvo type="max"/>
        <color rgb="FFFFEF9C"/>
        <color rgb="FF63BE7B"/>
      </colorScale>
    </cfRule>
  </conditionalFormatting>
  <conditionalFormatting sqref="I1651:I1655">
    <cfRule type="colorScale" priority="3646">
      <colorScale>
        <cfvo type="min"/>
        <cfvo type="max"/>
        <color rgb="FFFFEF9C"/>
        <color rgb="FF63BE7B"/>
      </colorScale>
    </cfRule>
  </conditionalFormatting>
  <conditionalFormatting sqref="I1657:I1659">
    <cfRule type="colorScale" priority="3634">
      <colorScale>
        <cfvo type="min"/>
        <cfvo type="max"/>
        <color rgb="FFFFEF9C"/>
        <color rgb="FF63BE7B"/>
      </colorScale>
    </cfRule>
  </conditionalFormatting>
  <conditionalFormatting sqref="I1660:I1662 I1656">
    <cfRule type="colorScale" priority="3635">
      <colorScale>
        <cfvo type="min"/>
        <cfvo type="max"/>
        <color rgb="FFFFEF9C"/>
        <color rgb="FF63BE7B"/>
      </colorScale>
    </cfRule>
  </conditionalFormatting>
  <conditionalFormatting sqref="I1663:I1666">
    <cfRule type="colorScale" priority="3633">
      <colorScale>
        <cfvo type="min"/>
        <cfvo type="max"/>
        <color rgb="FFFFEF9C"/>
        <color rgb="FF63BE7B"/>
      </colorScale>
    </cfRule>
  </conditionalFormatting>
  <conditionalFormatting sqref="I1667">
    <cfRule type="colorScale" priority="3622">
      <colorScale>
        <cfvo type="min"/>
        <cfvo type="max"/>
        <color rgb="FFFFEF9C"/>
        <color rgb="FF63BE7B"/>
      </colorScale>
    </cfRule>
  </conditionalFormatting>
  <conditionalFormatting sqref="I1670:I1677">
    <cfRule type="colorScale" priority="3700">
      <colorScale>
        <cfvo type="min"/>
        <cfvo type="max"/>
        <color rgb="FFFFEF9C"/>
        <color rgb="FF63BE7B"/>
      </colorScale>
    </cfRule>
  </conditionalFormatting>
  <conditionalFormatting sqref="I1678:I1681">
    <cfRule type="colorScale" priority="3699">
      <colorScale>
        <cfvo type="min"/>
        <cfvo type="max"/>
        <color rgb="FFFFEF9C"/>
        <color rgb="FF63BE7B"/>
      </colorScale>
    </cfRule>
  </conditionalFormatting>
  <conditionalFormatting sqref="I1684:I1685 I1682 I1691:I1697">
    <cfRule type="colorScale" priority="3686">
      <colorScale>
        <cfvo type="min"/>
        <cfvo type="max"/>
        <color rgb="FFFFEF9C"/>
        <color rgb="FF63BE7B"/>
      </colorScale>
    </cfRule>
  </conditionalFormatting>
  <conditionalFormatting sqref="I1686:I1690">
    <cfRule type="colorScale" priority="3683">
      <colorScale>
        <cfvo type="min"/>
        <cfvo type="max"/>
        <color rgb="FFFFEF9C"/>
        <color rgb="FF63BE7B"/>
      </colorScale>
    </cfRule>
  </conditionalFormatting>
  <conditionalFormatting sqref="I1698:I1701">
    <cfRule type="colorScale" priority="3682">
      <colorScale>
        <cfvo type="min"/>
        <cfvo type="max"/>
        <color rgb="FFFFEF9C"/>
        <color rgb="FF63BE7B"/>
      </colorScale>
    </cfRule>
  </conditionalFormatting>
  <conditionalFormatting sqref="I1702">
    <cfRule type="colorScale" priority="3670">
      <colorScale>
        <cfvo type="min"/>
        <cfvo type="max"/>
        <color rgb="FFFFEF9C"/>
        <color rgb="FF63BE7B"/>
      </colorScale>
    </cfRule>
  </conditionalFormatting>
  <conditionalFormatting sqref="I1704:I1706 I1712:I1718">
    <cfRule type="colorScale" priority="3742">
      <colorScale>
        <cfvo type="min"/>
        <cfvo type="max"/>
        <color rgb="FFFFEF9C"/>
        <color rgb="FF63BE7B"/>
      </colorScale>
    </cfRule>
  </conditionalFormatting>
  <conditionalFormatting sqref="I1707:I1711">
    <cfRule type="colorScale" priority="3741">
      <colorScale>
        <cfvo type="min"/>
        <cfvo type="max"/>
        <color rgb="FFFFEF9C"/>
        <color rgb="FF63BE7B"/>
      </colorScale>
    </cfRule>
  </conditionalFormatting>
  <conditionalFormatting sqref="I1719:I1723">
    <cfRule type="colorScale" priority="3740">
      <colorScale>
        <cfvo type="min"/>
        <cfvo type="max"/>
        <color rgb="FFFFEF9C"/>
        <color rgb="FF63BE7B"/>
      </colorScale>
    </cfRule>
  </conditionalFormatting>
  <conditionalFormatting sqref="I1724">
    <cfRule type="colorScale" priority="3758">
      <colorScale>
        <cfvo type="min"/>
        <cfvo type="max"/>
        <color rgb="FFFFEF9C"/>
        <color rgb="FF63BE7B"/>
      </colorScale>
    </cfRule>
  </conditionalFormatting>
  <conditionalFormatting sqref="I1725:I1727">
    <cfRule type="colorScale" priority="3728">
      <colorScale>
        <cfvo type="min"/>
        <cfvo type="max"/>
        <color rgb="FFFFEF9C"/>
        <color rgb="FF63BE7B"/>
      </colorScale>
    </cfRule>
  </conditionalFormatting>
  <conditionalFormatting sqref="I1728:I1731">
    <cfRule type="colorScale" priority="3719">
      <colorScale>
        <cfvo type="min"/>
        <cfvo type="max"/>
        <color rgb="FFFFEF9C"/>
        <color rgb="FF63BE7B"/>
      </colorScale>
    </cfRule>
  </conditionalFormatting>
  <conditionalFormatting sqref="I1737:I1744">
    <cfRule type="colorScale" priority="3798">
      <colorScale>
        <cfvo type="min"/>
        <cfvo type="max"/>
        <color rgb="FFFFEF9C"/>
        <color rgb="FF63BE7B"/>
      </colorScale>
    </cfRule>
  </conditionalFormatting>
  <conditionalFormatting sqref="I1745:I1748">
    <cfRule type="colorScale" priority="3797">
      <colorScale>
        <cfvo type="min"/>
        <cfvo type="max"/>
        <color rgb="FFFFEF9C"/>
        <color rgb="FF63BE7B"/>
      </colorScale>
    </cfRule>
  </conditionalFormatting>
  <conditionalFormatting sqref="I1749">
    <cfRule type="colorScale" priority="3795">
      <colorScale>
        <cfvo type="min"/>
        <cfvo type="max"/>
        <color rgb="FFFFEF9C"/>
        <color rgb="FF63BE7B"/>
      </colorScale>
    </cfRule>
  </conditionalFormatting>
  <conditionalFormatting sqref="I1750:I1755">
    <cfRule type="colorScale" priority="3783">
      <colorScale>
        <cfvo type="min"/>
        <cfvo type="max"/>
        <color rgb="FFFFEF9C"/>
        <color rgb="FF63BE7B"/>
      </colorScale>
    </cfRule>
  </conditionalFormatting>
  <conditionalFormatting sqref="I1756:I1758">
    <cfRule type="colorScale" priority="3773">
      <colorScale>
        <cfvo type="min"/>
        <cfvo type="max"/>
        <color rgb="FFFFEF9C"/>
        <color rgb="FF63BE7B"/>
      </colorScale>
    </cfRule>
  </conditionalFormatting>
  <conditionalFormatting sqref="I1761:I1769 I1759">
    <cfRule type="colorScale" priority="3845">
      <colorScale>
        <cfvo type="min"/>
        <cfvo type="max"/>
        <color rgb="FFFFEF9C"/>
        <color rgb="FF63BE7B"/>
      </colorScale>
    </cfRule>
  </conditionalFormatting>
  <conditionalFormatting sqref="I1770:I1772">
    <cfRule type="colorScale" priority="3868">
      <colorScale>
        <cfvo type="min"/>
        <cfvo type="max"/>
        <color rgb="FFFFEF9C"/>
        <color rgb="FF63BE7B"/>
      </colorScale>
    </cfRule>
  </conditionalFormatting>
  <conditionalFormatting sqref="M27:M28">
    <cfRule type="containsText" dxfId="520" priority="138" operator="containsText" text="N/A">
      <formula>NOT(ISERROR(SEARCH("N/A",M27)))</formula>
    </cfRule>
  </conditionalFormatting>
  <conditionalFormatting sqref="M34:M41">
    <cfRule type="containsText" dxfId="519" priority="137" operator="containsText" text="N/A">
      <formula>NOT(ISERROR(SEARCH("N/A",M34)))</formula>
    </cfRule>
  </conditionalFormatting>
  <conditionalFormatting sqref="M43">
    <cfRule type="containsText" dxfId="518" priority="136" operator="containsText" text="N/A">
      <formula>NOT(ISERROR(SEARCH("N/A",M43)))</formula>
    </cfRule>
  </conditionalFormatting>
  <conditionalFormatting sqref="M44:M58">
    <cfRule type="containsBlanks" dxfId="517" priority="135" stopIfTrue="1">
      <formula>LEN(TRIM(M44))=0</formula>
    </cfRule>
  </conditionalFormatting>
  <conditionalFormatting sqref="M59">
    <cfRule type="containsText" dxfId="516" priority="27" operator="containsText" text="N/A">
      <formula>NOT(ISERROR(SEARCH("N/A",M59)))</formula>
    </cfRule>
  </conditionalFormatting>
  <conditionalFormatting sqref="M61:M65 M70 M75">
    <cfRule type="containsBlanks" dxfId="515" priority="25" stopIfTrue="1">
      <formula>LEN(TRIM(M61))=0</formula>
    </cfRule>
  </conditionalFormatting>
  <conditionalFormatting sqref="M61:M65 M70">
    <cfRule type="containsText" dxfId="514" priority="26" operator="containsText" text="N/A">
      <formula>NOT(ISERROR(SEARCH("N/A",M61)))</formula>
    </cfRule>
  </conditionalFormatting>
  <conditionalFormatting sqref="M70 M75 M61:M65">
    <cfRule type="containsText" dxfId="513" priority="24" operator="containsText" text="N/A">
      <formula>NOT(ISERROR(SEARCH("N/A",M61)))</formula>
    </cfRule>
  </conditionalFormatting>
  <conditionalFormatting sqref="M70:M72 M74:M75">
    <cfRule type="containsBlanks" dxfId="512" priority="23" stopIfTrue="1">
      <formula>LEN(TRIM(M70))=0</formula>
    </cfRule>
  </conditionalFormatting>
  <conditionalFormatting sqref="M71:M75 M82:M90 M92:M93">
    <cfRule type="containsText" dxfId="511" priority="22" operator="containsText" text="N/A">
      <formula>NOT(ISERROR(SEARCH("N/A",M71)))</formula>
    </cfRule>
  </conditionalFormatting>
  <conditionalFormatting sqref="M76:M81">
    <cfRule type="containsText" dxfId="510" priority="17" operator="containsText" text="N/A">
      <formula>NOT(ISERROR(SEARCH("N/A",M76)))</formula>
    </cfRule>
  </conditionalFormatting>
  <conditionalFormatting sqref="M76:M95 M73:M74">
    <cfRule type="containsBlanks" dxfId="509" priority="20" stopIfTrue="1">
      <formula>LEN(TRIM(M73))=0</formula>
    </cfRule>
  </conditionalFormatting>
  <conditionalFormatting sqref="M91">
    <cfRule type="containsText" dxfId="508" priority="16" operator="containsText" text="N/A">
      <formula>NOT(ISERROR(SEARCH("N/A",M91)))</formula>
    </cfRule>
  </conditionalFormatting>
  <conditionalFormatting sqref="M94">
    <cfRule type="containsText" dxfId="507" priority="13" operator="containsText" text="N/A">
      <formula>NOT(ISERROR(SEARCH("N/A",M94)))</formula>
    </cfRule>
  </conditionalFormatting>
  <conditionalFormatting sqref="M95:M104">
    <cfRule type="containsText" dxfId="506" priority="15" operator="containsText" text="N/A">
      <formula>NOT(ISERROR(SEARCH("N/A",M95)))</formula>
    </cfRule>
  </conditionalFormatting>
  <conditionalFormatting sqref="M96:M104">
    <cfRule type="containsBlanks" dxfId="505" priority="14" stopIfTrue="1">
      <formula>LEN(TRIM(M96))=0</formula>
    </cfRule>
  </conditionalFormatting>
  <conditionalFormatting sqref="M105">
    <cfRule type="duplicateValues" dxfId="504" priority="420"/>
  </conditionalFormatting>
  <conditionalFormatting sqref="M106:M111">
    <cfRule type="containsText" dxfId="503" priority="280" operator="containsText" text="N/A">
      <formula>NOT(ISERROR(SEARCH("N/A",M106)))</formula>
    </cfRule>
  </conditionalFormatting>
  <conditionalFormatting sqref="M112:M114 M116:M123">
    <cfRule type="containsBlanks" dxfId="502" priority="279" stopIfTrue="1">
      <formula>LEN(TRIM(M112))=0</formula>
    </cfRule>
  </conditionalFormatting>
  <conditionalFormatting sqref="M115">
    <cfRule type="containsText" dxfId="501" priority="278" operator="containsText" text="N/A">
      <formula>NOT(ISERROR(SEARCH("N/A",M115)))</formula>
    </cfRule>
  </conditionalFormatting>
  <conditionalFormatting sqref="M124">
    <cfRule type="containsText" dxfId="500" priority="281" operator="containsText" text="N/A">
      <formula>NOT(ISERROR(SEARCH("N/A",M124)))</formula>
    </cfRule>
  </conditionalFormatting>
  <conditionalFormatting sqref="M125:M133">
    <cfRule type="containsBlanks" dxfId="499" priority="277" stopIfTrue="1">
      <formula>LEN(TRIM(M125))=0</formula>
    </cfRule>
  </conditionalFormatting>
  <conditionalFormatting sqref="M134:M141">
    <cfRule type="containsText" dxfId="498" priority="276" operator="containsText" text="N/A">
      <formula>NOT(ISERROR(SEARCH("N/A",M134)))</formula>
    </cfRule>
  </conditionalFormatting>
  <conditionalFormatting sqref="M142:M151">
    <cfRule type="containsBlanks" dxfId="497" priority="274" stopIfTrue="1">
      <formula>LEN(TRIM(M142))=0</formula>
    </cfRule>
  </conditionalFormatting>
  <conditionalFormatting sqref="M152:M172">
    <cfRule type="containsText" dxfId="496" priority="350" operator="containsText" text="N/A">
      <formula>NOT(ISERROR(SEARCH("N/A",M152)))</formula>
    </cfRule>
  </conditionalFormatting>
  <conditionalFormatting sqref="M161:M171">
    <cfRule type="containsBlanks" dxfId="495" priority="348" stopIfTrue="1">
      <formula>LEN(TRIM(M161))=0</formula>
    </cfRule>
  </conditionalFormatting>
  <conditionalFormatting sqref="M164:M166">
    <cfRule type="containsText" dxfId="494" priority="347" operator="containsText" text="N/A">
      <formula>NOT(ISERROR(SEARCH("N/A",M164)))</formula>
    </cfRule>
  </conditionalFormatting>
  <conditionalFormatting sqref="M173:M187">
    <cfRule type="containsText" dxfId="493" priority="345" operator="containsText" text="N/A">
      <formula>NOT(ISERROR(SEARCH("N/A",M173)))</formula>
    </cfRule>
  </conditionalFormatting>
  <conditionalFormatting sqref="M183:M187">
    <cfRule type="containsBlanks" dxfId="492" priority="344" stopIfTrue="1">
      <formula>LEN(TRIM(M183))=0</formula>
    </cfRule>
  </conditionalFormatting>
  <conditionalFormatting sqref="M188">
    <cfRule type="duplicateValues" dxfId="491" priority="633"/>
  </conditionalFormatting>
  <conditionalFormatting sqref="M189">
    <cfRule type="containsText" dxfId="490" priority="540" operator="containsText" text="N/A">
      <formula>NOT(ISERROR(SEARCH("N/A",M189)))</formula>
    </cfRule>
  </conditionalFormatting>
  <conditionalFormatting sqref="M195:M196">
    <cfRule type="containsBlanks" dxfId="489" priority="539" stopIfTrue="1">
      <formula>LEN(TRIM(M195))=0</formula>
    </cfRule>
  </conditionalFormatting>
  <conditionalFormatting sqref="M197:M203">
    <cfRule type="containsText" dxfId="488" priority="537" operator="containsText" text="N/A">
      <formula>NOT(ISERROR(SEARCH("N/A",M197)))</formula>
    </cfRule>
  </conditionalFormatting>
  <conditionalFormatting sqref="M204:M216">
    <cfRule type="containsBlanks" dxfId="487" priority="536" stopIfTrue="1">
      <formula>LEN(TRIM(M204))=0</formula>
    </cfRule>
  </conditionalFormatting>
  <conditionalFormatting sqref="M217:M235 M237:M254 M271 M354">
    <cfRule type="containsText" dxfId="486" priority="469" operator="containsText" text="N/A">
      <formula>NOT(ISERROR(SEARCH("N/A",M217)))</formula>
    </cfRule>
  </conditionalFormatting>
  <conditionalFormatting sqref="M233:M235 M237:M254 M257:M261 M271 M273 M277:M311 M349:M385">
    <cfRule type="containsBlanks" dxfId="485" priority="467" stopIfTrue="1">
      <formula>LEN(TRIM(M233))=0</formula>
    </cfRule>
  </conditionalFormatting>
  <conditionalFormatting sqref="M233:M235 M237:M254 M257:M261 M271">
    <cfRule type="containsText" dxfId="484" priority="465" operator="containsText" text="N/A">
      <formula>NOT(ISERROR(SEARCH("N/A",M233)))</formula>
    </cfRule>
  </conditionalFormatting>
  <conditionalFormatting sqref="M257:M261 M273 M303:M306">
    <cfRule type="containsText" dxfId="483" priority="471" operator="containsText" text="N/A">
      <formula>NOT(ISERROR(SEARCH("N/A",M257)))</formula>
    </cfRule>
  </conditionalFormatting>
  <conditionalFormatting sqref="M277:M385 M273">
    <cfRule type="containsText" dxfId="482" priority="464" operator="containsText" text="N/A">
      <formula>NOT(ISERROR(SEARCH("N/A",M273)))</formula>
    </cfRule>
  </conditionalFormatting>
  <conditionalFormatting sqref="M307:M309 M356:M366 M374:M381">
    <cfRule type="containsBlanks" dxfId="481" priority="463" stopIfTrue="1">
      <formula>LEN(TRIM(M307))=0</formula>
    </cfRule>
  </conditionalFormatting>
  <conditionalFormatting sqref="M310">
    <cfRule type="containsText" dxfId="480" priority="462" operator="containsText" text="N/A">
      <formula>NOT(ISERROR(SEARCH("N/A",M310)))</formula>
    </cfRule>
  </conditionalFormatting>
  <conditionalFormatting sqref="M312:M348">
    <cfRule type="containsBlanks" dxfId="479" priority="461" stopIfTrue="1">
      <formula>LEN(TRIM(M312))=0</formula>
    </cfRule>
  </conditionalFormatting>
  <conditionalFormatting sqref="M654:M659">
    <cfRule type="containsText" dxfId="478" priority="1307" operator="containsText" text="N/A">
      <formula>NOT(ISERROR(SEARCH("N/A",M654)))</formula>
    </cfRule>
  </conditionalFormatting>
  <conditionalFormatting sqref="M695">
    <cfRule type="containsText" dxfId="477" priority="1059" operator="containsText" text="N/A">
      <formula>NOT(ISERROR(SEARCH("N/A",M695)))</formula>
    </cfRule>
  </conditionalFormatting>
  <conditionalFormatting sqref="M706:M707">
    <cfRule type="containsText" dxfId="476" priority="1058" operator="containsText" text="N/A">
      <formula>NOT(ISERROR(SEARCH("N/A",M706)))</formula>
    </cfRule>
  </conditionalFormatting>
  <conditionalFormatting sqref="M709:M716">
    <cfRule type="containsText" dxfId="475" priority="1017" operator="containsText" text="N/A">
      <formula>NOT(ISERROR(SEARCH("N/A",M709)))</formula>
    </cfRule>
  </conditionalFormatting>
  <conditionalFormatting sqref="M732:M744">
    <cfRule type="containsText" dxfId="474" priority="1015" operator="containsText" text="N/A">
      <formula>NOT(ISERROR(SEARCH("N/A",M732)))</formula>
    </cfRule>
  </conditionalFormatting>
  <conditionalFormatting sqref="M746:M747">
    <cfRule type="containsText" dxfId="473" priority="1423" operator="containsText" text="N/A">
      <formula>NOT(ISERROR(SEARCH("N/A",M746)))</formula>
    </cfRule>
  </conditionalFormatting>
  <conditionalFormatting sqref="M772:M773">
    <cfRule type="containsBlanks" dxfId="472" priority="1422" stopIfTrue="1">
      <formula>LEN(TRIM(M772))=0</formula>
    </cfRule>
  </conditionalFormatting>
  <conditionalFormatting sqref="M774:M783">
    <cfRule type="containsText" dxfId="471" priority="1420" operator="containsText" text="N/A">
      <formula>NOT(ISERROR(SEARCH("N/A",M774)))</formula>
    </cfRule>
  </conditionalFormatting>
  <conditionalFormatting sqref="M784:M791">
    <cfRule type="containsText" dxfId="470" priority="1461" operator="containsText" text="N/A">
      <formula>NOT(ISERROR(SEARCH("N/A",M784)))</formula>
    </cfRule>
  </conditionalFormatting>
  <conditionalFormatting sqref="M790:M791">
    <cfRule type="containsBlanks" dxfId="469" priority="1460" stopIfTrue="1">
      <formula>LEN(TRIM(M790))=0</formula>
    </cfRule>
  </conditionalFormatting>
  <conditionalFormatting sqref="M790:M796">
    <cfRule type="containsText" dxfId="468" priority="1458" operator="containsText" text="N/A">
      <formula>NOT(ISERROR(SEARCH("N/A",M790)))</formula>
    </cfRule>
  </conditionalFormatting>
  <conditionalFormatting sqref="M831:M846">
    <cfRule type="containsText" dxfId="467" priority="1725" operator="containsText" text="N/A">
      <formula>NOT(ISERROR(SEARCH("N/A",M831)))</formula>
    </cfRule>
  </conditionalFormatting>
  <conditionalFormatting sqref="M857">
    <cfRule type="cellIs" dxfId="466" priority="2056" operator="between">
      <formula>TODAY()</formula>
      <formula>TODAY()+14</formula>
    </cfRule>
  </conditionalFormatting>
  <conditionalFormatting sqref="M859:M860">
    <cfRule type="containsText" dxfId="465" priority="2066" operator="containsText" text="N/A">
      <formula>NOT(ISERROR(SEARCH("N/A",M859)))</formula>
    </cfRule>
  </conditionalFormatting>
  <conditionalFormatting sqref="M864:M882">
    <cfRule type="containsText" dxfId="464" priority="2050" operator="containsText" text="N/A">
      <formula>NOT(ISERROR(SEARCH("N/A",M864)))</formula>
    </cfRule>
  </conditionalFormatting>
  <conditionalFormatting sqref="M886:M887">
    <cfRule type="cellIs" dxfId="463" priority="2045" operator="between">
      <formula>TODAY()</formula>
      <formula>TODAY()+14</formula>
    </cfRule>
  </conditionalFormatting>
  <conditionalFormatting sqref="M888:M897">
    <cfRule type="containsText" dxfId="462" priority="2040" operator="containsText" text="N/A">
      <formula>NOT(ISERROR(SEARCH("N/A",M888)))</formula>
    </cfRule>
  </conditionalFormatting>
  <conditionalFormatting sqref="M903:M914">
    <cfRule type="containsText" dxfId="461" priority="2031" operator="containsText" text="N/A">
      <formula>NOT(ISERROR(SEARCH("N/A",M903)))</formula>
    </cfRule>
  </conditionalFormatting>
  <conditionalFormatting sqref="M931:M935">
    <cfRule type="containsText" dxfId="460" priority="2025" operator="containsText" text="N/A">
      <formula>NOT(ISERROR(SEARCH("N/A",M931)))</formula>
    </cfRule>
  </conditionalFormatting>
  <conditionalFormatting sqref="M937:M939">
    <cfRule type="containsText" dxfId="459" priority="2026" operator="containsText" text="N/A">
      <formula>NOT(ISERROR(SEARCH("N/A",M937)))</formula>
    </cfRule>
  </conditionalFormatting>
  <conditionalFormatting sqref="M957:M968">
    <cfRule type="containsText" dxfId="458" priority="2021" operator="containsText" text="N/A">
      <formula>NOT(ISERROR(SEARCH("N/A",M957)))</formula>
    </cfRule>
  </conditionalFormatting>
  <conditionalFormatting sqref="M974:M980">
    <cfRule type="containsText" dxfId="457" priority="2019" operator="containsText" text="N/A">
      <formula>NOT(ISERROR(SEARCH("N/A",M974)))</formula>
    </cfRule>
  </conditionalFormatting>
  <conditionalFormatting sqref="M982:M983">
    <cfRule type="containsText" dxfId="456" priority="2017" operator="containsText" text="N/A">
      <formula>NOT(ISERROR(SEARCH("N/A",M982)))</formula>
    </cfRule>
  </conditionalFormatting>
  <conditionalFormatting sqref="M993:M996">
    <cfRule type="containsText" dxfId="455" priority="2012" operator="containsText" text="N/A">
      <formula>NOT(ISERROR(SEARCH("N/A",M993)))</formula>
    </cfRule>
  </conditionalFormatting>
  <conditionalFormatting sqref="M998:M999">
    <cfRule type="containsText" dxfId="454" priority="2006" operator="containsText" text="N/A">
      <formula>NOT(ISERROR(SEARCH("N/A",M998)))</formula>
    </cfRule>
  </conditionalFormatting>
  <conditionalFormatting sqref="M1226:M1247">
    <cfRule type="cellIs" dxfId="453" priority="2876" operator="between">
      <formula>TODAY()</formula>
      <formula>TODAY()+14</formula>
    </cfRule>
  </conditionalFormatting>
  <conditionalFormatting sqref="M1381:M1552">
    <cfRule type="cellIs" dxfId="452" priority="3276" operator="between">
      <formula>TODAY()</formula>
      <formula>TODAY()+14</formula>
    </cfRule>
  </conditionalFormatting>
  <conditionalFormatting sqref="M1567:M1572">
    <cfRule type="containsText" dxfId="451" priority="3357" operator="containsText" text="N/A">
      <formula>NOT(ISERROR(SEARCH("N/A",M1567)))</formula>
    </cfRule>
  </conditionalFormatting>
  <conditionalFormatting sqref="M1573:M1579">
    <cfRule type="cellIs" dxfId="450" priority="3452" operator="between">
      <formula>TODAY()</formula>
      <formula>TODAY()+14</formula>
    </cfRule>
  </conditionalFormatting>
  <conditionalFormatting sqref="M1584:M1593">
    <cfRule type="containsText" dxfId="449" priority="3431" operator="containsText" text="N/A">
      <formula>NOT(ISERROR(SEARCH("N/A",M1584)))</formula>
    </cfRule>
  </conditionalFormatting>
  <conditionalFormatting sqref="M1594">
    <cfRule type="cellIs" dxfId="448" priority="3520" operator="between">
      <formula>TODAY()</formula>
      <formula>TODAY()+14</formula>
    </cfRule>
  </conditionalFormatting>
  <conditionalFormatting sqref="M1595:M1601">
    <cfRule type="containsText" dxfId="447" priority="3487" operator="containsText" text="N/A">
      <formula>NOT(ISERROR(SEARCH("N/A",M1595)))</formula>
    </cfRule>
  </conditionalFormatting>
  <conditionalFormatting sqref="M1602:M1612">
    <cfRule type="cellIs" dxfId="446" priority="3567" operator="between">
      <formula>TODAY()</formula>
      <formula>TODAY()+14</formula>
    </cfRule>
  </conditionalFormatting>
  <conditionalFormatting sqref="M1613:M1614">
    <cfRule type="containsText" dxfId="445" priority="3547" operator="containsText" text="N/A">
      <formula>NOT(ISERROR(SEARCH("N/A",M1613)))</formula>
    </cfRule>
  </conditionalFormatting>
  <conditionalFormatting sqref="M1617:M1622">
    <cfRule type="containsText" dxfId="444" priority="3531" operator="containsText" text="N/A">
      <formula>NOT(ISERROR(SEARCH("N/A",M1617)))</formula>
    </cfRule>
  </conditionalFormatting>
  <conditionalFormatting sqref="M1623:M1624">
    <cfRule type="cellIs" dxfId="443" priority="3614" operator="between">
      <formula>TODAY()</formula>
      <formula>TODAY()+14</formula>
    </cfRule>
  </conditionalFormatting>
  <conditionalFormatting sqref="M1625:M1636">
    <cfRule type="containsText" dxfId="442" priority="3584" operator="containsText" text="N/A">
      <formula>NOT(ISERROR(SEARCH("N/A",M1625)))</formula>
    </cfRule>
  </conditionalFormatting>
  <conditionalFormatting sqref="M1637:M1654">
    <cfRule type="cellIs" dxfId="441" priority="3645" operator="between">
      <formula>TODAY()</formula>
      <formula>TODAY()+14</formula>
    </cfRule>
  </conditionalFormatting>
  <conditionalFormatting sqref="M1656:M1664">
    <cfRule type="containsText" dxfId="440" priority="3631" operator="containsText" text="N/A">
      <formula>NOT(ISERROR(SEARCH("N/A",M1656)))</formula>
    </cfRule>
  </conditionalFormatting>
  <conditionalFormatting sqref="M1666:M1669">
    <cfRule type="containsText" dxfId="439" priority="3618" operator="containsText" text="N/A">
      <formula>NOT(ISERROR(SEARCH("N/A",M1666)))</formula>
    </cfRule>
  </conditionalFormatting>
  <conditionalFormatting sqref="M1670:M1671">
    <cfRule type="cellIs" dxfId="438" priority="3716" operator="between">
      <formula>TODAY()</formula>
      <formula>TODAY()+14</formula>
    </cfRule>
  </conditionalFormatting>
  <conditionalFormatting sqref="M1671:M1703">
    <cfRule type="containsText" dxfId="437" priority="3710" operator="containsText" text="N/A">
      <formula>NOT(ISERROR(SEARCH("N/A",M1671)))</formula>
    </cfRule>
  </conditionalFormatting>
  <conditionalFormatting sqref="M1704">
    <cfRule type="cellIs" dxfId="436" priority="3762" operator="between">
      <formula>TODAY()</formula>
      <formula>TODAY()+14</formula>
    </cfRule>
  </conditionalFormatting>
  <conditionalFormatting sqref="M1705:M1731">
    <cfRule type="containsText" dxfId="435" priority="3752" operator="containsText" text="N/A">
      <formula>NOT(ISERROR(SEARCH("N/A",M1705)))</formula>
    </cfRule>
  </conditionalFormatting>
  <conditionalFormatting sqref="M1732">
    <cfRule type="cellIs" dxfId="434" priority="3840" operator="between">
      <formula>TODAY()</formula>
      <formula>TODAY()+14</formula>
    </cfRule>
  </conditionalFormatting>
  <conditionalFormatting sqref="M1734:M1735">
    <cfRule type="containsText" dxfId="433" priority="3836" operator="containsText" text="N/A">
      <formula>NOT(ISERROR(SEARCH("N/A",M1734)))</formula>
    </cfRule>
  </conditionalFormatting>
  <conditionalFormatting sqref="M1737:M1745">
    <cfRule type="cellIs" dxfId="432" priority="3794" operator="between">
      <formula>TODAY()</formula>
      <formula>TODAY()+14</formula>
    </cfRule>
  </conditionalFormatting>
  <conditionalFormatting sqref="M1747:M1749">
    <cfRule type="cellIs" dxfId="431" priority="3790" operator="between">
      <formula>TODAY()</formula>
      <formula>TODAY()+14</formula>
    </cfRule>
  </conditionalFormatting>
  <conditionalFormatting sqref="M1751:M1758">
    <cfRule type="containsText" dxfId="430" priority="3770" operator="containsText" text="N/A">
      <formula>NOT(ISERROR(SEARCH("N/A",M1751)))</formula>
    </cfRule>
  </conditionalFormatting>
  <conditionalFormatting sqref="M1759:M1769">
    <cfRule type="cellIs" dxfId="429" priority="3859" operator="between">
      <formula>TODAY()</formula>
      <formula>TODAY()+14</formula>
    </cfRule>
  </conditionalFormatting>
  <conditionalFormatting sqref="M1771:M1772">
    <cfRule type="containsText" dxfId="428" priority="3870" operator="containsText" text="N/A">
      <formula>NOT(ISERROR(SEARCH("N/A",M1771)))</formula>
    </cfRule>
  </conditionalFormatting>
  <conditionalFormatting sqref="O2:O22">
    <cfRule type="containsBlanks" dxfId="427" priority="200" stopIfTrue="1">
      <formula>LEN(TRIM(O2))=0</formula>
    </cfRule>
  </conditionalFormatting>
  <conditionalFormatting sqref="O24:O26">
    <cfRule type="containsText" dxfId="426" priority="133" operator="containsText" text="N/A">
      <formula>NOT(ISERROR(SEARCH("N/A",O24)))</formula>
    </cfRule>
  </conditionalFormatting>
  <conditionalFormatting sqref="O27:O29">
    <cfRule type="containsBlanks" dxfId="425" priority="131" stopIfTrue="1">
      <formula>LEN(TRIM(O27))=0</formula>
    </cfRule>
  </conditionalFormatting>
  <conditionalFormatting sqref="O30">
    <cfRule type="containsText" dxfId="424" priority="130" operator="containsText" text="N/A">
      <formula>NOT(ISERROR(SEARCH("N/A",O30)))</formula>
    </cfRule>
  </conditionalFormatting>
  <conditionalFormatting sqref="O31:O60 O66 O71:O72 O90 O92">
    <cfRule type="containsBlanks" dxfId="423" priority="12" stopIfTrue="1">
      <formula>LEN(TRIM(O31))=0</formula>
    </cfRule>
  </conditionalFormatting>
  <conditionalFormatting sqref="O59:O66 O71:O75 O82:O90 O92:O93">
    <cfRule type="containsText" dxfId="422" priority="10" operator="containsText" text="N/A">
      <formula>NOT(ISERROR(SEARCH("N/A",O59)))</formula>
    </cfRule>
  </conditionalFormatting>
  <conditionalFormatting sqref="O61:O65">
    <cfRule type="containsBlanks" dxfId="421" priority="9" stopIfTrue="1">
      <formula>LEN(TRIM(O61))=0</formula>
    </cfRule>
  </conditionalFormatting>
  <conditionalFormatting sqref="O73:O95">
    <cfRule type="containsBlanks" dxfId="420" priority="8" stopIfTrue="1">
      <formula>LEN(TRIM(O73))=0</formula>
    </cfRule>
  </conditionalFormatting>
  <conditionalFormatting sqref="O76:O81">
    <cfRule type="containsText" dxfId="419" priority="5" operator="containsText" text="N/A">
      <formula>NOT(ISERROR(SEARCH("N/A",O76)))</formula>
    </cfRule>
  </conditionalFormatting>
  <conditionalFormatting sqref="O91">
    <cfRule type="containsText" dxfId="418" priority="4" operator="containsText" text="N/A">
      <formula>NOT(ISERROR(SEARCH("N/A",O91)))</formula>
    </cfRule>
  </conditionalFormatting>
  <conditionalFormatting sqref="O94">
    <cfRule type="containsText" dxfId="417" priority="1" operator="containsText" text="N/A">
      <formula>NOT(ISERROR(SEARCH("N/A",O94)))</formula>
    </cfRule>
  </conditionalFormatting>
  <conditionalFormatting sqref="O95:O104">
    <cfRule type="containsText" dxfId="416" priority="3" operator="containsText" text="N/A">
      <formula>NOT(ISERROR(SEARCH("N/A",O95)))</formula>
    </cfRule>
  </conditionalFormatting>
  <conditionalFormatting sqref="O96:O104">
    <cfRule type="containsBlanks" dxfId="415" priority="2" stopIfTrue="1">
      <formula>LEN(TRIM(O96))=0</formula>
    </cfRule>
  </conditionalFormatting>
  <conditionalFormatting sqref="O106:O111 O124">
    <cfRule type="containsText" dxfId="414" priority="272" operator="containsText" text="N/A">
      <formula>NOT(ISERROR(SEARCH("N/A",O106)))</formula>
    </cfRule>
  </conditionalFormatting>
  <conditionalFormatting sqref="O112:O114 O116:O118 O123 O125:O129 O131">
    <cfRule type="containsBlanks" dxfId="413" priority="271" stopIfTrue="1">
      <formula>LEN(TRIM(O112))=0</formula>
    </cfRule>
  </conditionalFormatting>
  <conditionalFormatting sqref="O115">
    <cfRule type="containsText" dxfId="412" priority="273" operator="containsText" text="N/A">
      <formula>NOT(ISERROR(SEARCH("N/A",O115)))</formula>
    </cfRule>
  </conditionalFormatting>
  <conditionalFormatting sqref="O133:O151">
    <cfRule type="containsBlanks" dxfId="411" priority="270" stopIfTrue="1">
      <formula>LEN(TRIM(O133))=0</formula>
    </cfRule>
  </conditionalFormatting>
  <conditionalFormatting sqref="O152:O187">
    <cfRule type="containsText" dxfId="410" priority="354" operator="containsText" text="N/A">
      <formula>NOT(ISERROR(SEARCH("N/A",O152)))</formula>
    </cfRule>
  </conditionalFormatting>
  <conditionalFormatting sqref="O190:O191">
    <cfRule type="containsText" dxfId="409" priority="443" operator="containsText" text="N/A">
      <formula>NOT(ISERROR(SEARCH("N/A",O190)))</formula>
    </cfRule>
  </conditionalFormatting>
  <conditionalFormatting sqref="O193">
    <cfRule type="containsText" dxfId="408" priority="269" operator="containsText" text="N/A">
      <formula>NOT(ISERROR(SEARCH("N/A",O193)))</formula>
    </cfRule>
  </conditionalFormatting>
  <conditionalFormatting sqref="O195">
    <cfRule type="containsText" dxfId="407" priority="442" operator="containsText" text="N/A">
      <formula>NOT(ISERROR(SEARCH("N/A",O195)))</formula>
    </cfRule>
  </conditionalFormatting>
  <conditionalFormatting sqref="O217:O253">
    <cfRule type="containsText" dxfId="406" priority="439" operator="containsText" text="N/A">
      <formula>NOT(ISERROR(SEARCH("N/A",O217)))</formula>
    </cfRule>
  </conditionalFormatting>
  <conditionalFormatting sqref="O255">
    <cfRule type="containsText" dxfId="405" priority="432" operator="containsText" text="N/A">
      <formula>NOT(ISERROR(SEARCH("N/A",O255)))</formula>
    </cfRule>
  </conditionalFormatting>
  <conditionalFormatting sqref="O262:O263">
    <cfRule type="containsText" dxfId="404" priority="431" operator="containsText" text="N/A">
      <formula>NOT(ISERROR(SEARCH("N/A",O262)))</formula>
    </cfRule>
  </conditionalFormatting>
  <conditionalFormatting sqref="O266:O269">
    <cfRule type="containsText" dxfId="403" priority="430" operator="containsText" text="N/A">
      <formula>NOT(ISERROR(SEARCH("N/A",O266)))</formula>
    </cfRule>
  </conditionalFormatting>
  <conditionalFormatting sqref="O272 O274:O316">
    <cfRule type="containsText" dxfId="402" priority="429" operator="containsText" text="N/A">
      <formula>NOT(ISERROR(SEARCH("N/A",O272)))</formula>
    </cfRule>
  </conditionalFormatting>
  <conditionalFormatting sqref="O317:O319 O321 O323 O342:O343 O346:O348 O362 O364">
    <cfRule type="containsBlanks" dxfId="401" priority="440" stopIfTrue="1">
      <formula>LEN(TRIM(O317))=0</formula>
    </cfRule>
    <cfRule type="containsText" dxfId="400" priority="441" operator="containsText" text="N/A">
      <formula>NOT(ISERROR(SEARCH("N/A",O317)))</formula>
    </cfRule>
  </conditionalFormatting>
  <conditionalFormatting sqref="O320">
    <cfRule type="containsText" dxfId="399" priority="438" operator="containsText" text="N/A">
      <formula>NOT(ISERROR(SEARCH("N/A",O320)))</formula>
    </cfRule>
  </conditionalFormatting>
  <conditionalFormatting sqref="O322">
    <cfRule type="containsText" dxfId="398" priority="437" operator="containsText" text="N/A">
      <formula>NOT(ISERROR(SEARCH("N/A",O322)))</formula>
    </cfRule>
  </conditionalFormatting>
  <conditionalFormatting sqref="O324:O341">
    <cfRule type="containsText" dxfId="397" priority="436" operator="containsText" text="N/A">
      <formula>NOT(ISERROR(SEARCH("N/A",O324)))</formula>
    </cfRule>
  </conditionalFormatting>
  <conditionalFormatting sqref="O344:O345">
    <cfRule type="containsText" dxfId="396" priority="268" operator="containsText" text="N/A">
      <formula>NOT(ISERROR(SEARCH("N/A",O344)))</formula>
    </cfRule>
  </conditionalFormatting>
  <conditionalFormatting sqref="O349:O361">
    <cfRule type="containsText" dxfId="395" priority="262" operator="containsText" text="N/A">
      <formula>NOT(ISERROR(SEARCH("N/A",O349)))</formula>
    </cfRule>
  </conditionalFormatting>
  <conditionalFormatting sqref="O363">
    <cfRule type="containsText" dxfId="394" priority="433" operator="containsText" text="N/A">
      <formula>NOT(ISERROR(SEARCH("N/A",O363)))</formula>
    </cfRule>
  </conditionalFormatting>
  <conditionalFormatting sqref="O365:O385">
    <cfRule type="containsText" dxfId="393" priority="428" operator="containsText" text="N/A">
      <formula>NOT(ISERROR(SEARCH("N/A",O365)))</formula>
    </cfRule>
  </conditionalFormatting>
  <conditionalFormatting sqref="O396:O419 O394">
    <cfRule type="containsText" dxfId="392" priority="426" operator="containsText" text="N/A">
      <formula>NOT(ISERROR(SEARCH("N/A",O394)))</formula>
    </cfRule>
  </conditionalFormatting>
  <conditionalFormatting sqref="O419:O422">
    <cfRule type="containsBlanks" dxfId="391" priority="425" stopIfTrue="1">
      <formula>LEN(TRIM(O419))=0</formula>
    </cfRule>
  </conditionalFormatting>
  <conditionalFormatting sqref="O423">
    <cfRule type="containsText" dxfId="390" priority="764" operator="containsText" text="N/A">
      <formula>NOT(ISERROR(SEARCH("N/A",O423)))</formula>
    </cfRule>
  </conditionalFormatting>
  <conditionalFormatting sqref="O425:O450">
    <cfRule type="containsText" dxfId="389" priority="760" operator="containsText" text="N/A">
      <formula>NOT(ISERROR(SEARCH("N/A",O425)))</formula>
    </cfRule>
  </conditionalFormatting>
  <conditionalFormatting sqref="O451:O453">
    <cfRule type="containsBlanks" dxfId="388" priority="759" stopIfTrue="1">
      <formula>LEN(TRIM(O451))=0</formula>
    </cfRule>
  </conditionalFormatting>
  <conditionalFormatting sqref="O454:O538 O593:O615 O575 O577:O580 O583:O586 O588:O591">
    <cfRule type="containsText" dxfId="387" priority="711" operator="containsText" text="N/A">
      <formula>NOT(ISERROR(SEARCH("N/A",O454)))</formula>
    </cfRule>
  </conditionalFormatting>
  <conditionalFormatting sqref="O532">
    <cfRule type="containsBlanks" dxfId="386" priority="710" stopIfTrue="1">
      <formula>LEN(TRIM(O532))=0</formula>
    </cfRule>
  </conditionalFormatting>
  <conditionalFormatting sqref="O537:O572">
    <cfRule type="containsText" dxfId="385" priority="709" operator="containsText" text="N/A">
      <formula>NOT(ISERROR(SEARCH("N/A",O537)))</formula>
    </cfRule>
  </conditionalFormatting>
  <conditionalFormatting sqref="O544:O546 O550:O551 O556:O557 O560:O561 O563 O594:O597 O599:O600">
    <cfRule type="containsBlanks" dxfId="384" priority="708" stopIfTrue="1">
      <formula>LEN(TRIM(O544))=0</formula>
    </cfRule>
  </conditionalFormatting>
  <conditionalFormatting sqref="O567:O570">
    <cfRule type="containsBlanks" dxfId="383" priority="707" stopIfTrue="1">
      <formula>LEN(TRIM(O567))=0</formula>
    </cfRule>
  </conditionalFormatting>
  <conditionalFormatting sqref="O602:O615">
    <cfRule type="containsBlanks" dxfId="382" priority="706" stopIfTrue="1">
      <formula>LEN(TRIM(O602))=0</formula>
    </cfRule>
  </conditionalFormatting>
  <conditionalFormatting sqref="O622:O626">
    <cfRule type="containsBlanks" dxfId="381" priority="1327" stopIfTrue="1">
      <formula>LEN(TRIM(O622))=0</formula>
    </cfRule>
  </conditionalFormatting>
  <conditionalFormatting sqref="O656:O659">
    <cfRule type="containsText" dxfId="380" priority="1364" operator="containsText" text="N/A">
      <formula>NOT(ISERROR(SEARCH("N/A",O656)))</formula>
    </cfRule>
  </conditionalFormatting>
  <conditionalFormatting sqref="O711:O715">
    <cfRule type="containsText" dxfId="379" priority="1262" operator="containsText" text="N/A">
      <formula>NOT(ISERROR(SEARCH("N/A",O711)))</formula>
    </cfRule>
  </conditionalFormatting>
  <conditionalFormatting sqref="O718:O722">
    <cfRule type="containsText" dxfId="378" priority="1249" operator="containsText" text="N/A">
      <formula>NOT(ISERROR(SEARCH("N/A",O718)))</formula>
    </cfRule>
  </conditionalFormatting>
  <conditionalFormatting sqref="O725:O729">
    <cfRule type="containsText" dxfId="377" priority="1236" operator="containsText" text="N/A">
      <formula>NOT(ISERROR(SEARCH("N/A",O725)))</formula>
    </cfRule>
  </conditionalFormatting>
  <conditionalFormatting sqref="O732:O736">
    <cfRule type="containsText" dxfId="376" priority="1223" operator="containsText" text="N/A">
      <formula>NOT(ISERROR(SEARCH("N/A",O732)))</formula>
    </cfRule>
  </conditionalFormatting>
  <conditionalFormatting sqref="O739:O744">
    <cfRule type="containsText" dxfId="375" priority="1210" operator="containsText" text="N/A">
      <formula>NOT(ISERROR(SEARCH("N/A",O739)))</formula>
    </cfRule>
  </conditionalFormatting>
  <conditionalFormatting sqref="O781:O782">
    <cfRule type="containsText" dxfId="374" priority="1418" operator="containsText" text="N/A">
      <formula>NOT(ISERROR(SEARCH("N/A",O781)))</formula>
    </cfRule>
  </conditionalFormatting>
  <conditionalFormatting sqref="O786:O796">
    <cfRule type="containsText" dxfId="373" priority="1513" operator="containsText" text="N/A">
      <formula>NOT(ISERROR(SEARCH("N/A",O786)))</formula>
    </cfRule>
  </conditionalFormatting>
  <conditionalFormatting sqref="O839:O845 O848:O856">
    <cfRule type="containsText" dxfId="372" priority="1850" operator="containsText" text="N/A">
      <formula>NOT(ISERROR(SEARCH("N/A",O839)))</formula>
    </cfRule>
  </conditionalFormatting>
  <conditionalFormatting sqref="O858">
    <cfRule type="containsText" dxfId="371" priority="1417" operator="containsText" text="N/A">
      <formula>NOT(ISERROR(SEARCH("N/A",O858)))</formula>
    </cfRule>
  </conditionalFormatting>
  <conditionalFormatting sqref="O864:O867">
    <cfRule type="containsText" dxfId="370" priority="1629" operator="containsText" text="N/A">
      <formula>NOT(ISERROR(SEARCH("N/A",O864)))</formula>
    </cfRule>
  </conditionalFormatting>
  <conditionalFormatting sqref="O871:O882">
    <cfRule type="containsText" dxfId="369" priority="1415" operator="containsText" text="N/A">
      <formula>NOT(ISERROR(SEARCH("N/A",O871)))</formula>
    </cfRule>
  </conditionalFormatting>
  <conditionalFormatting sqref="O892">
    <cfRule type="containsText" dxfId="368" priority="2146" operator="containsText" text="N/A">
      <formula>NOT(ISERROR(SEARCH("N/A",O892)))</formula>
    </cfRule>
  </conditionalFormatting>
  <conditionalFormatting sqref="O894">
    <cfRule type="containsText" dxfId="367" priority="2143" operator="containsText" text="N/A">
      <formula>NOT(ISERROR(SEARCH("N/A",O894)))</formula>
    </cfRule>
  </conditionalFormatting>
  <conditionalFormatting sqref="O903:O968">
    <cfRule type="containsText" dxfId="366" priority="1413" operator="containsText" text="N/A">
      <formula>NOT(ISERROR(SEARCH("N/A",O903)))</formula>
    </cfRule>
  </conditionalFormatting>
  <conditionalFormatting sqref="O973">
    <cfRule type="containsText" dxfId="365" priority="1412" operator="containsText" text="N/A">
      <formula>NOT(ISERROR(SEARCH("N/A",O973)))</formula>
    </cfRule>
  </conditionalFormatting>
  <conditionalFormatting sqref="O1035">
    <cfRule type="containsText" dxfId="364" priority="2367" operator="containsText" text="N/A">
      <formula>NOT(ISERROR(SEARCH("N/A",O1035)))</formula>
    </cfRule>
  </conditionalFormatting>
  <conditionalFormatting sqref="O1054:O1102">
    <cfRule type="containsText" dxfId="363" priority="1409" operator="containsText" text="N/A">
      <formula>NOT(ISERROR(SEARCH("N/A",O1054)))</formula>
    </cfRule>
  </conditionalFormatting>
  <conditionalFormatting sqref="O1133:O1136">
    <cfRule type="containsText" dxfId="362" priority="2548" operator="containsText" text="N/A">
      <formula>NOT(ISERROR(SEARCH("N/A",O1133)))</formula>
    </cfRule>
  </conditionalFormatting>
  <conditionalFormatting sqref="O1161:O1177">
    <cfRule type="containsText" dxfId="361" priority="1408" operator="containsText" text="N/A">
      <formula>NOT(ISERROR(SEARCH("N/A",O1161)))</formula>
    </cfRule>
  </conditionalFormatting>
  <conditionalFormatting sqref="O1185:O1192">
    <cfRule type="containsText" dxfId="360" priority="2708" operator="containsText" text="N/A">
      <formula>NOT(ISERROR(SEARCH("N/A",O1185)))</formula>
    </cfRule>
  </conditionalFormatting>
  <conditionalFormatting sqref="O1217:O1220">
    <cfRule type="containsText" dxfId="359" priority="2801" operator="containsText" text="N/A">
      <formula>NOT(ISERROR(SEARCH("N/A",O1217)))</formula>
    </cfRule>
  </conditionalFormatting>
  <conditionalFormatting sqref="O1265:O1270">
    <cfRule type="containsText" dxfId="358" priority="2904" operator="containsText" text="N/A">
      <formula>NOT(ISERROR(SEARCH("N/A",O1265)))</formula>
    </cfRule>
  </conditionalFormatting>
  <conditionalFormatting sqref="O1281:O1307">
    <cfRule type="containsText" dxfId="357" priority="2965" operator="containsText" text="N/A">
      <formula>NOT(ISERROR(SEARCH("N/A",O1281)))</formula>
    </cfRule>
  </conditionalFormatting>
  <conditionalFormatting sqref="O1328:O1340">
    <cfRule type="containsText" dxfId="356" priority="3096" operator="containsText" text="N/A">
      <formula>NOT(ISERROR(SEARCH("N/A",O1328)))</formula>
    </cfRule>
  </conditionalFormatting>
  <conditionalFormatting sqref="O1357:O1387">
    <cfRule type="containsText" dxfId="355" priority="3150" operator="containsText" text="N/A">
      <formula>NOT(ISERROR(SEARCH("N/A",O1357)))</formula>
    </cfRule>
  </conditionalFormatting>
  <conditionalFormatting sqref="O1423">
    <cfRule type="containsText" dxfId="354" priority="1407" operator="containsText" text="N/A">
      <formula>NOT(ISERROR(SEARCH("N/A",O1423)))</formula>
    </cfRule>
  </conditionalFormatting>
  <conditionalFormatting sqref="O1435:O1486">
    <cfRule type="containsText" dxfId="353" priority="1406" operator="containsText" text="N/A">
      <formula>NOT(ISERROR(SEARCH("N/A",O1435)))</formula>
    </cfRule>
  </conditionalFormatting>
  <conditionalFormatting sqref="O1519">
    <cfRule type="cellIs" dxfId="352" priority="3183" operator="between">
      <formula>TODAY()</formula>
      <formula>TODAY()+14</formula>
    </cfRule>
  </conditionalFormatting>
  <conditionalFormatting sqref="O1522">
    <cfRule type="containsText" dxfId="351" priority="3346" operator="containsText" text="N/A">
      <formula>NOT(ISERROR(SEARCH("N/A",O1522)))</formula>
    </cfRule>
  </conditionalFormatting>
  <conditionalFormatting sqref="O1530:O1538">
    <cfRule type="containsText" dxfId="350" priority="3287" operator="containsText" text="N/A">
      <formula>NOT(ISERROR(SEARCH("N/A",O1530)))</formula>
    </cfRule>
  </conditionalFormatting>
  <conditionalFormatting sqref="O1541">
    <cfRule type="cellIs" dxfId="349" priority="3280" operator="between">
      <formula>TODAY()</formula>
      <formula>TODAY()+14</formula>
    </cfRule>
  </conditionalFormatting>
  <conditionalFormatting sqref="O1562:O1563">
    <cfRule type="containsText" dxfId="348" priority="3392" operator="containsText" text="N/A">
      <formula>NOT(ISERROR(SEARCH("N/A",O1562)))</formula>
    </cfRule>
  </conditionalFormatting>
  <conditionalFormatting sqref="O1566:O1572">
    <cfRule type="containsText" dxfId="347" priority="3428" operator="containsText" text="N/A">
      <formula>NOT(ISERROR(SEARCH("N/A",O1566)))</formula>
    </cfRule>
  </conditionalFormatting>
  <conditionalFormatting sqref="O1584:O1593">
    <cfRule type="containsText" dxfId="346" priority="3349" operator="containsText" text="N/A">
      <formula>NOT(ISERROR(SEARCH("N/A",O1584)))</formula>
    </cfRule>
  </conditionalFormatting>
  <conditionalFormatting sqref="O1597:O1601">
    <cfRule type="containsText" dxfId="345" priority="3515" operator="containsText" text="N/A">
      <formula>NOT(ISERROR(SEARCH("N/A",O1597)))</formula>
    </cfRule>
  </conditionalFormatting>
  <conditionalFormatting sqref="O1619:O1622">
    <cfRule type="containsText" dxfId="344" priority="3527" operator="containsText" text="N/A">
      <formula>NOT(ISERROR(SEARCH("N/A",O1619)))</formula>
    </cfRule>
  </conditionalFormatting>
  <conditionalFormatting sqref="O1736">
    <cfRule type="containsText" dxfId="343" priority="3825" operator="containsText" text="N/A">
      <formula>NOT(ISERROR(SEARCH("N/A",O1736)))</formula>
    </cfRule>
  </conditionalFormatting>
  <conditionalFormatting sqref="O1773">
    <cfRule type="containsText" dxfId="342" priority="3876" operator="containsText" text="N/A">
      <formula>NOT(ISERROR(SEARCH("N/A",O1773)))</formula>
    </cfRule>
  </conditionalFormatting>
  <conditionalFormatting sqref="O1776">
    <cfRule type="containsText" dxfId="341" priority="3893" operator="containsText" text="N/A">
      <formula>NOT(ISERROR(SEARCH("N/A",O1776)))</formula>
    </cfRule>
  </conditionalFormatting>
  <conditionalFormatting sqref="O1779">
    <cfRule type="containsText" dxfId="340" priority="3914" operator="containsText" text="N/A">
      <formula>NOT(ISERROR(SEARCH("N/A",O1779)))</formula>
    </cfRule>
  </conditionalFormatting>
  <conditionalFormatting sqref="O1782 O1791:O1792">
    <cfRule type="containsText" dxfId="339" priority="3942" operator="containsText" text="N/A">
      <formula>NOT(ISERROR(SEARCH("N/A",O1782)))</formula>
    </cfRule>
  </conditionalFormatting>
  <conditionalFormatting sqref="O1796:O1797">
    <cfRule type="containsText" dxfId="338" priority="3938" operator="containsText" text="N/A">
      <formula>NOT(ISERROR(SEARCH("N/A",O1796)))</formula>
    </cfRule>
  </conditionalFormatting>
  <hyperlinks>
    <hyperlink ref="H1793" r:id="rId1" xr:uid="{53A21FFD-28E7-46B7-AB72-4590F449D8B0}"/>
    <hyperlink ref="H1797" r:id="rId2" tooltip="https://drive.google.com/uc?id=1l4kept60xilz-n0rwyxm0ndls1dy1lbv" xr:uid="{2D589AA0-FD81-4BE5-B947-8A0A532FA2E8}"/>
    <hyperlink ref="H1796" r:id="rId3" tooltip="https://drive.google.com/uc?id=1nomcwrootxusxsfi76mfujmfvun5bvog" xr:uid="{339972E8-CFC7-4885-B412-F4ACF735757E}"/>
    <hyperlink ref="H1795" r:id="rId4" tooltip="https://drive.google.com/uc?id=1nomcwrootxusxsfi76mfujmfvun5bvog" xr:uid="{E2C5DABB-59B2-46F9-8559-5F91DCBCED13}"/>
    <hyperlink ref="H1794" r:id="rId5" xr:uid="{9319DB82-98FB-458B-8C92-33E682B97AB4}"/>
    <hyperlink ref="H1791" r:id="rId6" tooltip="https://drive.google.com/uc?id=1l4kept60xilz-n0rwyxm0ndls1dy1lbv" xr:uid="{DAA5C346-3587-4FE7-8741-61B6EC4FABE2}"/>
    <hyperlink ref="H1792" r:id="rId7" tooltip="https://drive.google.com/uc?id=1l4kept60xilz-n0rwyxm0ndls1dy1lbv" xr:uid="{96E05AC2-9177-4EBE-A18E-33F8663653FF}"/>
    <hyperlink ref="H1788" r:id="rId8" tooltip="https://drive.google.com/uc?id=1nomcwrootxusxsfi76mfujmfvun5bvog" xr:uid="{22597756-83FD-4AE9-A2C7-E641D9D0272D}"/>
    <hyperlink ref="H1789" r:id="rId9" tooltip="https://drive.google.com/uc?id=1nomcwrootxusxsfi76mfujmfvun5bvog" xr:uid="{9C4D0AA8-5E6A-4F82-9EF8-805AF95777BA}"/>
    <hyperlink ref="H1790" r:id="rId10" tooltip="https://drive.google.com/uc?id=1l4kept60xilz-n0rwyxm0ndls1dy1lbv" xr:uid="{6442C6FB-0BEF-4095-9A30-D21A1C02E2E8}"/>
    <hyperlink ref="H1775" r:id="rId11" tooltip="https://drive.google.com/uc?id=1nomcwrootxusxsfi76mfujmfvun5bvog" xr:uid="{1C1832BB-62CE-4726-A960-42E489761B10}"/>
    <hyperlink ref="H1776" r:id="rId12" tooltip="https://drive.google.com/uc?id=1l4kept60xilz-n0rwyxm0ndls1dy1lbv" xr:uid="{C9E0301A-7483-4AD5-A3B3-54623F5CE7F4}"/>
    <hyperlink ref="H1774" r:id="rId13" xr:uid="{99599F8C-D9A4-4351-9ED8-D043EEE29E7D}"/>
    <hyperlink ref="H1778" r:id="rId14" tooltip="https://drive.google.com/uc?id=1nomcwrootxusxsfi76mfujmfvun5bvog" xr:uid="{4C349FEA-6997-4343-8034-782999E4FE68}"/>
    <hyperlink ref="H1779" r:id="rId15" tooltip="https://drive.google.com/uc?id=1l4kept60xilz-n0rwyxm0ndls1dy1lbv" xr:uid="{F06A7DB9-3C00-49C8-A4A7-7D7F0B2DAF49}"/>
    <hyperlink ref="H1777" r:id="rId16" xr:uid="{C60C490C-3ACF-459D-BD52-EE0824AA1BBF}"/>
    <hyperlink ref="H1781" r:id="rId17" tooltip="https://drive.google.com/uc?id=1nomcwrootxusxsfi76mfujmfvun5bvog" xr:uid="{091122BA-7B00-4F3B-8241-4FA823D1161C}"/>
    <hyperlink ref="H1782" r:id="rId18" tooltip="https://drive.google.com/uc?id=1l4kept60xilz-n0rwyxm0ndls1dy1lbv" xr:uid="{4000D78B-F55D-468C-B067-EC9A62F3C08A}"/>
    <hyperlink ref="H1780" r:id="rId19" xr:uid="{712100D8-3006-4403-82C1-872F5FA1F3F8}"/>
    <hyperlink ref="H1785" r:id="rId20" xr:uid="{4A644D94-DA03-48E4-AA72-1FF1F4F6F129}"/>
    <hyperlink ref="H1784" r:id="rId21" xr:uid="{4F4833FA-8743-44AE-BC0E-F975CC14BBED}"/>
    <hyperlink ref="H1787" r:id="rId22" xr:uid="{1CF2E5CA-FAC7-456D-8067-11C24141B122}"/>
    <hyperlink ref="H1786" r:id="rId23" xr:uid="{60ABEC9E-6024-48A0-9DA2-6B29D5219AF3}"/>
    <hyperlink ref="H1783" r:id="rId24" xr:uid="{AB1149C3-EBE0-411C-B345-1B882DC64320}"/>
    <hyperlink ref="H1773" r:id="rId25" tooltip="https://drive.google.com/uc?id=1l4kept60xilz-n0rwyxm0ndls1dy1lbv" xr:uid="{DC25B882-02D5-40FC-9860-A7C79CB853F7}"/>
    <hyperlink ref="H1772" r:id="rId26" tooltip="https://drive.google.com/uc?id=1nomcwrootxusxsfi76mfujmfvun5bvog" xr:uid="{F40684A5-5BFE-482C-8736-F2242AF2CA79}"/>
    <hyperlink ref="H1771" r:id="rId27" tooltip="https://drive.google.com/uc?id=1nomcwrootxusxsfi76mfujmfvun5bvog" xr:uid="{99803526-54AB-4CCB-A4F0-DABC67D5F1E7}"/>
    <hyperlink ref="H1770" r:id="rId28" tooltip="https://drive.google.com/uc?id=1nomcwrootxusxsfi76mfujmfvun5bvog" xr:uid="{F8661C2E-2BAD-49D2-AAEF-2B4515277844}"/>
    <hyperlink ref="H1759" r:id="rId29" xr:uid="{D0700BDB-C80A-4D07-80D4-637ED27A28ED}"/>
    <hyperlink ref="H1762" r:id="rId30" xr:uid="{4759CF3B-87DA-4229-AB8D-50CE2A271609}"/>
    <hyperlink ref="H1763" r:id="rId31" xr:uid="{AB85F18F-8F2A-4FE5-B69E-EBEDE096C82B}"/>
    <hyperlink ref="H1760" r:id="rId32" xr:uid="{FD82BC64-0A6F-4E55-92AF-C0E1E2E98FB0}"/>
    <hyperlink ref="H1761" r:id="rId33" xr:uid="{F77AED8E-BB84-4089-9A6E-5E6694B1E36C}"/>
    <hyperlink ref="H1766" r:id="rId34" xr:uid="{6CA06377-698F-448F-BEDB-CCF8949F4383}"/>
    <hyperlink ref="H1767" r:id="rId35" xr:uid="{852B8C7B-D03B-40BC-ACB7-7C7C0E102215}"/>
    <hyperlink ref="H1764" r:id="rId36" xr:uid="{C7FB1F46-B5D0-487F-90A8-EB35B0BF4F5B}"/>
    <hyperlink ref="H1765" r:id="rId37" xr:uid="{969726EF-ABFD-4A23-A84D-B12E02B2DDD7}"/>
    <hyperlink ref="H1769" r:id="rId38" xr:uid="{A35B259E-64D8-47E9-A5D8-53F53D99B682}"/>
    <hyperlink ref="H1768" r:id="rId39" xr:uid="{9B667339-3391-4D09-966B-6EF00E0F8BE2}"/>
    <hyperlink ref="H1732" r:id="rId40" xr:uid="{2E2854E2-9608-460A-92AB-671B0AC57025}"/>
    <hyperlink ref="H1735" r:id="rId41" tooltip="https://drive.google.com/uc?id=1nomcwrootxusxsfi76mfujmfvun5bvog" xr:uid="{3B850677-38AE-4EDB-8313-6FE3425C34FC}"/>
    <hyperlink ref="H1734" r:id="rId42" tooltip="https://drive.google.com/uc?id=1nomcwrootxusxsfi76mfujmfvun5bvog" xr:uid="{5DECE6F1-8567-463B-90C4-082D0AC29854}"/>
    <hyperlink ref="H1733" r:id="rId43" tooltip="https://drive.google.com/uc?id=1nomcwrootxusxsfi76mfujmfvun5bvog" xr:uid="{03351AF8-A55C-44EE-995A-DA9315699276}"/>
    <hyperlink ref="H1736" r:id="rId44" tooltip="https://drive.google.com/uc?id=1l4kept60xilz-n0rwyxm0ndls1dy1lbv" xr:uid="{904B7B04-0DC4-49FC-9F83-71E1D61D9641}"/>
    <hyperlink ref="H1737" r:id="rId45" xr:uid="{597757AC-3118-4D12-A95B-1281723A2361}"/>
    <hyperlink ref="H1740" r:id="rId46" xr:uid="{F4ABCB33-2B09-46FC-82FB-D6B4F4689B0D}"/>
    <hyperlink ref="H1741" r:id="rId47" xr:uid="{A00A9DF6-1E78-4F23-A047-320D96A30308}"/>
    <hyperlink ref="H1738" r:id="rId48" xr:uid="{8DF703D5-ACB7-432A-BA3D-8D22EEAEF9CD}"/>
    <hyperlink ref="H1739" r:id="rId49" xr:uid="{5C6A25FA-807B-408E-B921-452662DBBC63}"/>
    <hyperlink ref="H1744" r:id="rId50" xr:uid="{A8DABAFF-DE6F-4E2D-AC2C-012E0839AAB7}"/>
    <hyperlink ref="H1745" r:id="rId51" xr:uid="{39AA8C5D-CE6D-4F0D-949A-F21DF12B1981}"/>
    <hyperlink ref="H1742" r:id="rId52" xr:uid="{5E4A8122-8772-411C-825C-6480C1D397AE}"/>
    <hyperlink ref="H1743" r:id="rId53" xr:uid="{E5E849FF-0CB6-4200-BF3C-1D48B23D0380}"/>
    <hyperlink ref="H1747" r:id="rId54" xr:uid="{64735EC8-3809-4503-90FE-DB2ADD4E03C6}"/>
    <hyperlink ref="H1746" r:id="rId55" xr:uid="{DA340B67-5F3D-4B79-9D0E-FF847B7A21EF}"/>
    <hyperlink ref="H1749" r:id="rId56" xr:uid="{022FDF46-AFB1-4828-9017-1F796AACA816}"/>
    <hyperlink ref="H1748" r:id="rId57" xr:uid="{9D10EC39-121A-46A8-9C9F-4B4C64DB8972}"/>
    <hyperlink ref="H1752" r:id="rId58" tooltip="https://drive.google.com/uc?id=1nomcwrootxusxsfi76mfujmfvun5bvog" xr:uid="{3A0E962E-3FD8-4848-9762-DFF4BBA274CE}"/>
    <hyperlink ref="H1751" r:id="rId59" tooltip="https://drive.google.com/uc?id=1nomcwrootxusxsfi76mfujmfvun5bvog" xr:uid="{224FF64B-A816-4ED3-A20A-954B29F2CD62}"/>
    <hyperlink ref="H1750" r:id="rId60" tooltip="https://drive.google.com/uc?id=1nomcwrootxusxsfi76mfujmfvun5bvog" xr:uid="{E276A78E-BEF9-491A-B60F-6A88175E096C}"/>
    <hyperlink ref="H1755" r:id="rId61" tooltip="https://drive.google.com/uc?id=1nomcwrootxusxsfi76mfujmfvun5bvog" xr:uid="{CBC0CCEB-DBBF-4858-879E-B3FFF0F19EFF}"/>
    <hyperlink ref="H1754" r:id="rId62" tooltip="https://drive.google.com/uc?id=1nomcwrootxusxsfi76mfujmfvun5bvog" xr:uid="{7617B64F-C5C9-4A6C-BB34-E9DC78636CC0}"/>
    <hyperlink ref="H1753" r:id="rId63" tooltip="https://drive.google.com/uc?id=1nomcwrootxusxsfi76mfujmfvun5bvog" xr:uid="{2DB76BC6-A67D-410F-875E-F68B73882803}"/>
    <hyperlink ref="H1758" r:id="rId64" tooltip="https://drive.google.com/uc?id=1l4kept60xilz-n0rwyxm0ndls1dy1lbv" xr:uid="{6C51054C-15AC-4C0C-A513-57F0897E9415}"/>
    <hyperlink ref="H1757" r:id="rId65" tooltip="https://drive.google.com/uc?id=1l4kept60xilz-n0rwyxm0ndls1dy1lbv" xr:uid="{83EE1F82-10E6-4CB3-B6C0-B554D594271E}"/>
    <hyperlink ref="H1756" r:id="rId66" tooltip="https://drive.google.com/uc?id=1l4kept60xilz-n0rwyxm0ndls1dy1lbv" xr:uid="{F0B87A21-0761-4670-98DF-AC96362297BD}"/>
    <hyperlink ref="H1704" r:id="rId67" xr:uid="{7B3A53BE-85C5-40E3-B876-F39324B14112}"/>
    <hyperlink ref="H1707" r:id="rId68" xr:uid="{2290978A-8349-4A60-895B-F00A4A5D21EC}"/>
    <hyperlink ref="H1708" r:id="rId69" xr:uid="{106DD08F-1AD1-4B3F-93F3-44518344F88D}"/>
    <hyperlink ref="H1705" r:id="rId70" xr:uid="{E7FD786E-8D04-4006-81BD-DD99D1D3516A}"/>
    <hyperlink ref="H1706" r:id="rId71" xr:uid="{BCD6574E-A927-4A45-AF57-DDB4EE24D83E}"/>
    <hyperlink ref="H1711" r:id="rId72" xr:uid="{151B31E1-D1C9-49FD-AA64-34DCC60C535E}"/>
    <hyperlink ref="H1712" r:id="rId73" xr:uid="{78E68D6C-A117-4562-B8E7-8C224A1BAA32}"/>
    <hyperlink ref="H1709" r:id="rId74" xr:uid="{0638540A-F8D1-4238-B5E4-5F677EECBB72}"/>
    <hyperlink ref="H1710" r:id="rId75" xr:uid="{945C3612-33BC-46EE-835A-5B036A3985A6}"/>
    <hyperlink ref="H1714" r:id="rId76" xr:uid="{A7FA2170-E705-4C6A-9F1E-729A5747675C}"/>
    <hyperlink ref="H1713" r:id="rId77" xr:uid="{638C32D5-C183-480B-B8E6-D75DCCBB60BF}"/>
    <hyperlink ref="H1716" r:id="rId78" xr:uid="{8BB6CFDB-1FED-46F0-BC33-F898B5D2BE68}"/>
    <hyperlink ref="H1715" r:id="rId79" xr:uid="{BF26AD68-C3FE-4B21-BA82-C629231D096B}"/>
    <hyperlink ref="H1718" r:id="rId80" xr:uid="{37FAE7DA-E434-47AE-BCF7-85A78244B239}"/>
    <hyperlink ref="H1719" r:id="rId81" xr:uid="{04FAEFB3-C618-4E65-B4CF-45F6FEDECB05}"/>
    <hyperlink ref="H1717" r:id="rId82" xr:uid="{82DEDB47-6414-4668-923A-DAB539952BC7}"/>
    <hyperlink ref="H1721" r:id="rId83" xr:uid="{6FAAF009-67BB-4FCE-AA89-BF79CB23783A}"/>
    <hyperlink ref="H1720" r:id="rId84" xr:uid="{D626245B-704E-40E0-A8C8-49384DDB599B}"/>
    <hyperlink ref="H1723" r:id="rId85" xr:uid="{16F36159-91A1-4788-9220-17C831E18C8D}"/>
    <hyperlink ref="H1722" r:id="rId86" xr:uid="{4C1B1735-E5E6-4E3F-B279-7896E5D9EB07}"/>
    <hyperlink ref="H1726" r:id="rId87" tooltip="https://drive.google.com/uc?id=1nomcwrootxusxsfi76mfujmfvun5bvog" xr:uid="{E2640090-D902-440E-81FC-37CF856A984B}"/>
    <hyperlink ref="H1725" r:id="rId88" tooltip="https://drive.google.com/uc?id=1nomcwrootxusxsfi76mfujmfvun5bvog" xr:uid="{7E93E29A-CD93-4FFA-BB8C-947B29178185}"/>
    <hyperlink ref="H1724" r:id="rId89" tooltip="https://drive.google.com/uc?id=1nomcwrootxusxsfi76mfujmfvun5bvog" xr:uid="{31517D59-6F8D-4AB7-9CB4-ABA70A5209BB}"/>
    <hyperlink ref="H1727" r:id="rId90" tooltip="https://drive.google.com/uc?id=1nomcwrootxusxsfi76mfujmfvun5bvog" xr:uid="{CCDC9EA8-E47F-4154-9718-6DA028C160C9}"/>
    <hyperlink ref="H1730" r:id="rId91" tooltip="https://drive.google.com/uc?id=1l4kept60xilz-n0rwyxm0ndls1dy1lbv" xr:uid="{DB5138E0-8DF7-4DB8-8BFF-1B5DCA3BB682}"/>
    <hyperlink ref="H1729" r:id="rId92" tooltip="https://drive.google.com/uc?id=1l4kept60xilz-n0rwyxm0ndls1dy1lbv" xr:uid="{38F57046-9DE3-4EA8-9D04-9FFCDE7437B2}"/>
    <hyperlink ref="H1728" r:id="rId93" tooltip="https://drive.google.com/uc?id=1l4kept60xilz-n0rwyxm0ndls1dy1lbv" xr:uid="{299A0FE9-5D2E-4A19-8DD0-F6354DF42522}"/>
    <hyperlink ref="H1731" r:id="rId94" tooltip="https://drive.google.com/uc?id=1l4kept60xilz-n0rwyxm0ndls1dy1lbv" xr:uid="{8C7A992D-A2F0-4C2B-90AF-8E868B51CE9B}"/>
    <hyperlink ref="H1670" r:id="rId95" xr:uid="{EE020819-B41D-4826-8C8E-E12543D56FC1}"/>
    <hyperlink ref="H1673" r:id="rId96" xr:uid="{D9D47745-A738-41E8-A185-BC9A26D9A1F4}"/>
    <hyperlink ref="H1674" r:id="rId97" xr:uid="{184483F6-6BBA-4EF7-9F63-A3D3728FC2FE}"/>
    <hyperlink ref="H1671" r:id="rId98" xr:uid="{C5ACCE84-7037-4CFA-9C37-F12BF6942E04}"/>
    <hyperlink ref="H1672" r:id="rId99" xr:uid="{47EAA95F-89A3-44F9-AC1B-C80BBF2BA1CF}"/>
    <hyperlink ref="H1677" r:id="rId100" xr:uid="{ADEFBC4C-3AA4-4285-84EB-DFE945EDFFA9}"/>
    <hyperlink ref="H1678" r:id="rId101" xr:uid="{7BE42EBB-EE78-4000-BEDC-E17B49033AB2}"/>
    <hyperlink ref="H1675" r:id="rId102" xr:uid="{5761B238-0468-4062-A9D2-DF995E6D9F76}"/>
    <hyperlink ref="H1676" r:id="rId103" xr:uid="{8C30B082-03FD-4D18-90B1-9D44A551D849}"/>
    <hyperlink ref="H1680" r:id="rId104" xr:uid="{475B8A80-BBE6-4430-A1A6-D06BABF02D83}"/>
    <hyperlink ref="H1679" r:id="rId105" xr:uid="{889F1C60-DB3B-401A-BAFF-98B3A2BD8F8C}"/>
    <hyperlink ref="H1681" r:id="rId106" xr:uid="{0C4F9993-9882-4479-8D0A-7C17517F0A97}"/>
    <hyperlink ref="H1684" r:id="rId107" tooltip="https://drive.google.com/uc?id=1nomcwrootxusxsfi76mfujmfvun5bvog" xr:uid="{C2BC48BE-3D25-4CD9-BE77-E0A264EB5D7B}"/>
    <hyperlink ref="H1683" r:id="rId108" tooltip="https://drive.google.com/uc?id=1nomcwrootxusxsfi76mfujmfvun5bvog" xr:uid="{66492123-6AAD-439C-B7C0-455EEB3BCE99}"/>
    <hyperlink ref="H1682" r:id="rId109" tooltip="https://drive.google.com/uc?id=1nomcwrootxusxsfi76mfujmfvun5bvog" xr:uid="{2177C8AE-D516-4951-910E-7484C6CA4CED}"/>
    <hyperlink ref="H1685" r:id="rId110" tooltip="https://drive.google.com/uc?id=1nomcwrootxusxsfi76mfujmfvun5bvog" xr:uid="{91E80194-1C59-4048-8B12-870148F927C4}"/>
    <hyperlink ref="H1688" r:id="rId111" tooltip="https://drive.google.com/uc?id=1nomcwrootxusxsfi76mfujmfvun5bvog" xr:uid="{C6ACA6B6-2463-49E6-8205-2B3B4D403FD0}"/>
    <hyperlink ref="H1687" r:id="rId112" tooltip="https://drive.google.com/uc?id=1nomcwrootxusxsfi76mfujmfvun5bvog" xr:uid="{6F7FB6BB-77CF-4D18-9CC3-CCE278171783}"/>
    <hyperlink ref="H1686" r:id="rId113" tooltip="https://drive.google.com/uc?id=1nomcwrootxusxsfi76mfujmfvun5bvog" xr:uid="{E87BD1EE-A79E-440C-8C5E-FEC95C59561C}"/>
    <hyperlink ref="H1689" r:id="rId114" tooltip="https://drive.google.com/uc?id=1nomcwrootxusxsfi76mfujmfvun5bvog" xr:uid="{CF4C6248-211B-4264-ABED-AB9585CD7631}"/>
    <hyperlink ref="H1692" r:id="rId115" tooltip="https://drive.google.com/uc?id=1nomcwrootxusxsfi76mfujmfvun5bvog" xr:uid="{D5A3123B-ABD6-4474-8FF0-C86C1B02F6B3}"/>
    <hyperlink ref="H1691" r:id="rId116" tooltip="https://drive.google.com/uc?id=1nomcwrootxusxsfi76mfujmfvun5bvog" xr:uid="{8D062D40-50DF-4D79-B5CC-E115DFEA53BB}"/>
    <hyperlink ref="H1690" r:id="rId117" tooltip="https://drive.google.com/uc?id=1nomcwrootxusxsfi76mfujmfvun5bvog" xr:uid="{786966F1-A62B-48A8-BDC9-E93A485A69E3}"/>
    <hyperlink ref="H1693" r:id="rId118" tooltip="https://drive.google.com/uc?id=1nomcwrootxusxsfi76mfujmfvun5bvog" xr:uid="{A90E0530-4C56-4D7E-9D17-07A1EF95DFBA}"/>
    <hyperlink ref="H1696" r:id="rId119" tooltip="https://drive.google.com/uc?id=1nomcwrootxusxsfi76mfujmfvun5bvog" xr:uid="{056E516F-32EF-432A-AD48-5699D276928F}"/>
    <hyperlink ref="H1695" r:id="rId120" tooltip="https://drive.google.com/uc?id=1nomcwrootxusxsfi76mfujmfvun5bvog" xr:uid="{3E473B34-CC9B-4276-BD07-71403AF21D10}"/>
    <hyperlink ref="H1694" r:id="rId121" tooltip="https://drive.google.com/uc?id=1nomcwrootxusxsfi76mfujmfvun5bvog" xr:uid="{6C41D72B-22AE-4C57-90C0-D5EECCC1AD23}"/>
    <hyperlink ref="H1697" r:id="rId122" tooltip="https://drive.google.com/uc?id=1nomcwrootxusxsfi76mfujmfvun5bvog" xr:uid="{45BE8161-57A0-4891-8DC9-B18224F3DC69}"/>
    <hyperlink ref="H1700" r:id="rId123" tooltip="https://drive.google.com/uc?id=1nomcwrootxusxsfi76mfujmfvun5bvog" xr:uid="{457866A8-1B0B-45D7-8CFB-2458E30C35A0}"/>
    <hyperlink ref="H1699" r:id="rId124" tooltip="https://drive.google.com/uc?id=1nomcwrootxusxsfi76mfujmfvun5bvog" xr:uid="{2C1BCB2E-8917-44DF-8D62-5CBC8571C80C}"/>
    <hyperlink ref="H1698" r:id="rId125" tooltip="https://drive.google.com/uc?id=1nomcwrootxusxsfi76mfujmfvun5bvog" xr:uid="{C386922C-3808-4AB7-B0F7-6BF32B92A2B5}"/>
    <hyperlink ref="H1701" r:id="rId126" tooltip="https://drive.google.com/uc?id=1nomcwrootxusxsfi76mfujmfvun5bvog" xr:uid="{0E47B6CC-A7DF-40C9-A56F-03DDAAE46F58}"/>
    <hyperlink ref="H1702" r:id="rId127" tooltip="https://drive.google.com/uc?id=1l4kept60xilz-n0rwyxm0ndls1dy1lbv" xr:uid="{6330C88A-4B87-408A-AA78-A2713D8ABCF8}"/>
    <hyperlink ref="H1703" r:id="rId128" tooltip="https://drive.google.com/uc?id=1l4kept60xilz-n0rwyxm0ndls1dy1lbv" xr:uid="{666A8AFC-6A09-4903-93EC-175BD8812E6D}"/>
    <hyperlink ref="H1637" r:id="rId129" xr:uid="{0E0E2352-1E75-4F97-9202-9D9DEBAC3511}"/>
    <hyperlink ref="H1640" r:id="rId130" xr:uid="{47611250-1BD7-494C-9A7F-70D35B2F5619}"/>
    <hyperlink ref="H1641" r:id="rId131" xr:uid="{91F5F645-3C1F-4639-9FF1-ED5DF3CC4C8A}"/>
    <hyperlink ref="H1638" r:id="rId132" xr:uid="{D30C7CFE-740D-4D34-B060-45238010630D}"/>
    <hyperlink ref="H1639" r:id="rId133" xr:uid="{C7399372-07D0-48A4-90C9-9CDC86744625}"/>
    <hyperlink ref="H1644" r:id="rId134" xr:uid="{FB476D0A-99D8-46AF-9259-EDDA73621283}"/>
    <hyperlink ref="H1645" r:id="rId135" xr:uid="{31CEB8A0-E904-4024-AE9D-AE943CDF28AA}"/>
    <hyperlink ref="H1642" r:id="rId136" xr:uid="{2F312B80-664F-4FB3-B93F-B19EE73BB1BA}"/>
    <hyperlink ref="H1643" r:id="rId137" xr:uid="{8E547671-3D81-4462-ADDA-399DB61852E4}"/>
    <hyperlink ref="H1647" r:id="rId138" xr:uid="{6883ACE2-3D90-4EDB-8F33-3C6A30D80A77}"/>
    <hyperlink ref="H1646" r:id="rId139" xr:uid="{05C31795-29A5-4F4A-930F-43C5FD603CE4}"/>
    <hyperlink ref="H1648" r:id="rId140" xr:uid="{71D6FCF4-0E46-43AD-945B-545BC31C31A4}"/>
    <hyperlink ref="H1651" r:id="rId141" xr:uid="{5676402D-3584-4FB3-BB3C-CCD2583D2DBA}"/>
    <hyperlink ref="H1652" r:id="rId142" xr:uid="{79014116-2E7D-40FA-B7BB-4F335DF7D6EC}"/>
    <hyperlink ref="H1649" r:id="rId143" xr:uid="{DE06D4B6-E583-496F-8576-EC3C41863A68}"/>
    <hyperlink ref="H1650" r:id="rId144" xr:uid="{A6D83AE9-44EA-4641-BEC4-33F823660247}"/>
    <hyperlink ref="H1654" r:id="rId145" xr:uid="{6DC2D814-E22E-4C3F-8BBB-DAB7D74148F7}"/>
    <hyperlink ref="H1653" r:id="rId146" xr:uid="{0F3538B4-CCF2-47BD-B3CD-886AC1272B5A}"/>
    <hyperlink ref="H1655" r:id="rId147" xr:uid="{2F3C3263-5799-4A07-B5E5-1E447D182143}"/>
    <hyperlink ref="H1658" r:id="rId148" tooltip="https://drive.google.com/uc?id=1nomcwrootxusxsfi76mfujmfvun5bvog" xr:uid="{C8A88DAA-6725-4D2D-9564-084665D5D14C}"/>
    <hyperlink ref="H1657" r:id="rId149" tooltip="https://drive.google.com/uc?id=1nomcwrootxusxsfi76mfujmfvun5bvog" xr:uid="{EEEA4C06-D782-4E03-AEAA-31A4F3CEA2F7}"/>
    <hyperlink ref="H1656" r:id="rId150" tooltip="https://drive.google.com/uc?id=1nomcwrootxusxsfi76mfujmfvun5bvog" xr:uid="{410EDFDB-A900-4884-8DAC-EA21C53EE49C}"/>
    <hyperlink ref="H1659" r:id="rId151" tooltip="https://drive.google.com/uc?id=1nomcwrootxusxsfi76mfujmfvun5bvog" xr:uid="{7C462CA0-74CC-43DB-A160-A5AE7A406A46}"/>
    <hyperlink ref="H1662" r:id="rId152" tooltip="https://drive.google.com/uc?id=1nomcwrootxusxsfi76mfujmfvun5bvog" xr:uid="{CC7DC917-D9C7-4FDB-A984-F72617199F74}"/>
    <hyperlink ref="H1661" r:id="rId153" tooltip="https://drive.google.com/uc?id=1nomcwrootxusxsfi76mfujmfvun5bvog" xr:uid="{229C023C-CC62-49D5-894E-8457E228792C}"/>
    <hyperlink ref="H1660" r:id="rId154" tooltip="https://drive.google.com/uc?id=1nomcwrootxusxsfi76mfujmfvun5bvog" xr:uid="{77989827-3507-4875-9F98-845C97187890}"/>
    <hyperlink ref="H1663" r:id="rId155" tooltip="https://drive.google.com/uc?id=1nomcwrootxusxsfi76mfujmfvun5bvog" xr:uid="{95829649-8119-4DC5-A82E-C588F880CA83}"/>
    <hyperlink ref="H1666" r:id="rId156" tooltip="https://drive.google.com/uc?id=1nomcwrootxusxsfi76mfujmfvun5bvog" xr:uid="{3E7EC715-9AAE-416D-B7FF-17E818E1EAA6}"/>
    <hyperlink ref="H1665" r:id="rId157" tooltip="https://drive.google.com/uc?id=1nomcwrootxusxsfi76mfujmfvun5bvog" xr:uid="{A3A4FB9C-6DBA-47D3-999C-336C7E2B3C33}"/>
    <hyperlink ref="H1664" r:id="rId158" tooltip="https://drive.google.com/uc?id=1nomcwrootxusxsfi76mfujmfvun5bvog" xr:uid="{A2F69FB0-43F6-40E8-AD3D-3E444975012C}"/>
    <hyperlink ref="H1668" r:id="rId159" tooltip="https://drive.google.com/uc?id=1l4kept60xilz-n0rwyxm0ndls1dy1lbv" xr:uid="{B2C74D3B-4F03-4941-B57A-7734753EA8A4}"/>
    <hyperlink ref="H1669" r:id="rId160" tooltip="https://drive.google.com/uc?id=1l4kept60xilz-n0rwyxm0ndls1dy1lbv" xr:uid="{D47A8AF8-9BAB-4ACC-999E-A946271DC0FC}"/>
    <hyperlink ref="H1667" r:id="rId161" tooltip="https://drive.google.com/uc?id=1l4kept60xilz-n0rwyxm0ndls1dy1lbv" xr:uid="{F1976B7E-A56D-4479-A418-A3EEA98144CE}"/>
    <hyperlink ref="H1623" r:id="rId162" xr:uid="{38A8B243-E00E-42F7-BA9F-894F7505D06C}"/>
    <hyperlink ref="H1624" r:id="rId163" xr:uid="{BBD4F52D-E22F-4BC4-9230-005EDEA73D6D}"/>
    <hyperlink ref="H1626" r:id="rId164" tooltip="https://drive.google.com/uc?id=1nomcwrootxusxsfi76mfujmfvun5bvog" xr:uid="{7DC75433-0847-4B24-BA6D-EBB48F42EC48}"/>
    <hyperlink ref="H1625" r:id="rId165" tooltip="https://drive.google.com/uc?id=1nomcwrootxusxsfi76mfujmfvun5bvog" xr:uid="{382BE3F1-5E17-48B7-9CCD-13DE11CC2A66}"/>
    <hyperlink ref="H1627" r:id="rId166" tooltip="https://drive.google.com/uc?id=1nomcwrootxusxsfi76mfujmfvun5bvog" xr:uid="{0E0FA118-23AD-40C0-A8BA-FBFE0CCF5EBC}"/>
    <hyperlink ref="H1636" r:id="rId167" tooltip="https://drive.google.com/uc?id=1l4kept60xilz-n0rwyxm0ndls1dy1lbv" xr:uid="{9CC507E6-972E-4ACE-8ACA-11E78041E138}"/>
    <hyperlink ref="H1629" r:id="rId168" tooltip="https://drive.google.com/uc?id=1l4kept60xilz-n0rwyxm0ndls1dy1lbv" xr:uid="{E9256EFA-3AA5-4A45-BD47-3260DA1B61F9}"/>
    <hyperlink ref="H1628" r:id="rId169" tooltip="https://drive.google.com/uc?id=1l4kept60xilz-n0rwyxm0ndls1dy1lbv" xr:uid="{6A494B3A-E541-4B18-9E7B-52A11157659F}"/>
    <hyperlink ref="H1631" r:id="rId170" tooltip="https://drive.google.com/uc?id=1l4kept60xilz-n0rwyxm0ndls1dy1lbv" xr:uid="{889EB9A6-633F-449E-ABF5-696755CCE98B}"/>
    <hyperlink ref="H1630" r:id="rId171" tooltip="https://drive.google.com/uc?id=1l4kept60xilz-n0rwyxm0ndls1dy1lbv" xr:uid="{4FC54144-9AFE-4F58-ADCF-A40AC1D8FC60}"/>
    <hyperlink ref="H1633" r:id="rId172" tooltip="https://drive.google.com/uc?id=1l4kept60xilz-n0rwyxm0ndls1dy1lbv" xr:uid="{DD5A3144-238F-4EA5-8D59-C0A177F8F88F}"/>
    <hyperlink ref="H1632" r:id="rId173" tooltip="https://drive.google.com/uc?id=1l4kept60xilz-n0rwyxm0ndls1dy1lbv" xr:uid="{0F74678D-5A96-423F-BE69-3D40EF3819D6}"/>
    <hyperlink ref="H1635" r:id="rId174" tooltip="https://drive.google.com/uc?id=1l4kept60xilz-n0rwyxm0ndls1dy1lbv" xr:uid="{13891C9A-9603-4157-9140-ED29F039C073}"/>
    <hyperlink ref="H1634" r:id="rId175" tooltip="https://drive.google.com/uc?id=1l4kept60xilz-n0rwyxm0ndls1dy1lbv" xr:uid="{F28BB3E4-0418-4132-A0B2-AA72FCD10FBA}"/>
    <hyperlink ref="H1622" r:id="rId176" tooltip="https://drive.google.com/uc?id=1l4kept60xilz-n0rwyxm0ndls1dy1lbv" xr:uid="{01625145-C19A-4DB7-883B-92CEB0265D05}"/>
    <hyperlink ref="H1621" r:id="rId177" tooltip="https://drive.google.com/uc?id=1l4kept60xilz-n0rwyxm0ndls1dy1lbv" xr:uid="{9059BFDB-2FD9-4D9B-8054-3BB50D245DA0}"/>
    <hyperlink ref="H1620" r:id="rId178" tooltip="https://drive.google.com/uc?id=1l4kept60xilz-n0rwyxm0ndls1dy1lbv" xr:uid="{592471B8-939C-4EE2-B937-7DA893A4FF71}"/>
    <hyperlink ref="H1615" r:id="rId179" tooltip="https://drive.google.com/uc?id=1nomcwrootxusxsfi76mfujmfvun5bvog" xr:uid="{BCF58151-2C2D-4E12-93F7-AD2953AE8E20}"/>
    <hyperlink ref="H1614" r:id="rId180" tooltip="https://drive.google.com/uc?id=1nomcwrootxusxsfi76mfujmfvun5bvog" xr:uid="{1103FF56-3D55-4838-BAE5-F21EEF76D048}"/>
    <hyperlink ref="H1613" r:id="rId181" tooltip="https://drive.google.com/uc?id=1nomcwrootxusxsfi76mfujmfvun5bvog" xr:uid="{B86F6457-916A-4739-9DEF-E21DB02B7364}"/>
    <hyperlink ref="H1616" r:id="rId182" tooltip="https://drive.google.com/uc?id=1nomcwrootxusxsfi76mfujmfvun5bvog" xr:uid="{048C1E86-32CD-4436-AA5F-A5F6EA756B3B}"/>
    <hyperlink ref="H1619" r:id="rId183" tooltip="https://drive.google.com/uc?id=1nomcwrootxusxsfi76mfujmfvun5bvog" xr:uid="{ED929DB7-6F59-4DBC-BCF4-929C795DC75A}"/>
    <hyperlink ref="H1618" r:id="rId184" tooltip="https://drive.google.com/uc?id=1nomcwrootxusxsfi76mfujmfvun5bvog" xr:uid="{75FE7F42-551C-47F2-9905-5E995097E475}"/>
    <hyperlink ref="H1617" r:id="rId185" tooltip="https://drive.google.com/uc?id=1nomcwrootxusxsfi76mfujmfvun5bvog" xr:uid="{C7B5E1FE-E3A4-4C5D-8A3F-EE57DD426322}"/>
    <hyperlink ref="H1602" r:id="rId186" xr:uid="{4AC93043-B39D-4A23-85E5-6AD193D7CB6F}"/>
    <hyperlink ref="H1605" r:id="rId187" xr:uid="{F568D28A-7EDE-4B35-A71B-E337AA4BCA29}"/>
    <hyperlink ref="H1606" r:id="rId188" xr:uid="{C3646FE5-06FB-4A00-AA78-D54AAFA94C64}"/>
    <hyperlink ref="H1603" r:id="rId189" xr:uid="{3B2C7E0D-7C17-4192-AEA7-3D163BA32A30}"/>
    <hyperlink ref="H1604" r:id="rId190" xr:uid="{FB15B751-2FD8-4D07-9400-A542D4250237}"/>
    <hyperlink ref="H1609" r:id="rId191" xr:uid="{6D6FC035-E47E-4740-9EAE-16B5CFCBCD71}"/>
    <hyperlink ref="H1610" r:id="rId192" xr:uid="{E2C543AF-7878-4F65-B0ED-14927B98889B}"/>
    <hyperlink ref="H1607" r:id="rId193" xr:uid="{D969AAB7-BF24-4C70-9F8B-72B1B9FF3B33}"/>
    <hyperlink ref="H1608" r:id="rId194" xr:uid="{0D1A36E6-65CC-4F45-8299-56C2240F8E67}"/>
    <hyperlink ref="H1612" r:id="rId195" xr:uid="{17C7D9FF-EBF8-4493-9094-9601E2170982}"/>
    <hyperlink ref="H1611" r:id="rId196" xr:uid="{58C961E6-E07A-4FEE-A3FE-53057C226F92}"/>
    <hyperlink ref="H1594" r:id="rId197" xr:uid="{AECA391E-EC34-4143-B2DD-946606FDEE26}"/>
    <hyperlink ref="H1596" r:id="rId198" tooltip="https://drive.google.com/uc?id=1nomcwrootxusxsfi76mfujmfvun5bvog" xr:uid="{F91E09CD-9C84-413C-BFC7-D982D4492BB0}"/>
    <hyperlink ref="H1595" r:id="rId199" tooltip="https://drive.google.com/uc?id=1nomcwrootxusxsfi76mfujmfvun5bvog" xr:uid="{8EB75BF3-ABD7-4EB7-8D85-196B7621710D}"/>
    <hyperlink ref="H1601" r:id="rId200" tooltip="https://drive.google.com/uc?id=1l4kept60xilz-n0rwyxm0ndls1dy1lbv" xr:uid="{FB2E4E42-7C42-4C65-8981-91E27C9B8221}"/>
    <hyperlink ref="H1600" r:id="rId201" tooltip="https://drive.google.com/uc?id=1l4kept60xilz-n0rwyxm0ndls1dy1lbv" xr:uid="{FB9034C1-D03C-4EEF-AA23-68336CF4B063}"/>
    <hyperlink ref="H1599" r:id="rId202" tooltip="https://drive.google.com/uc?id=1l4kept60xilz-n0rwyxm0ndls1dy1lbv" xr:uid="{3F5E8122-5028-45BF-A10A-D44B25530599}"/>
    <hyperlink ref="H1598" r:id="rId203" tooltip="https://drive.google.com/uc?id=1l4kept60xilz-n0rwyxm0ndls1dy1lbv" xr:uid="{8918F399-76FF-4B59-BD75-D6CFCB2F17FC}"/>
    <hyperlink ref="H1597" r:id="rId204" tooltip="https://drive.google.com/uc?id=1l4kept60xilz-n0rwyxm0ndls1dy1lbv" xr:uid="{471447D1-26DF-4783-B2F4-72BBC120B571}"/>
    <hyperlink ref="H1573" r:id="rId205" xr:uid="{B0F27042-BD9B-442B-83F3-3E01E0B24324}"/>
    <hyperlink ref="H1576" r:id="rId206" xr:uid="{C2F77841-6DEA-4FEB-A424-BC1C7CD2B909}"/>
    <hyperlink ref="H1577" r:id="rId207" xr:uid="{B11A542A-E0C8-46F3-9E85-5932EC331EF4}"/>
    <hyperlink ref="H1574" r:id="rId208" xr:uid="{0DCF9896-1BE5-40D3-BB9F-BCF2C12C3276}"/>
    <hyperlink ref="H1575" r:id="rId209" xr:uid="{52EDA273-5A56-4C7C-B65E-F51866FB1434}"/>
    <hyperlink ref="H1578" r:id="rId210" xr:uid="{EE2F5D46-FF5E-43A2-B847-662BD1061270}"/>
    <hyperlink ref="H1579" r:id="rId211" xr:uid="{AA94FA7F-CD93-4656-ABFD-E33920C33252}"/>
    <hyperlink ref="H1582" r:id="rId212" tooltip="https://drive.google.com/uc?id=1nomcwrootxusxsfi76mfujmfvun5bvog" xr:uid="{CD93A0FA-C259-4A71-97DA-27C19C4633F8}"/>
    <hyperlink ref="H1581" r:id="rId213" tooltip="https://drive.google.com/uc?id=1nomcwrootxusxsfi76mfujmfvun5bvog" xr:uid="{FE3A39F5-C1EE-4EB6-9ECF-FBDC0869CF63}"/>
    <hyperlink ref="H1580" r:id="rId214" tooltip="https://drive.google.com/uc?id=1nomcwrootxusxsfi76mfujmfvun5bvog" xr:uid="{EBAE98C7-D46B-40D6-9C90-6B3A17E589E2}"/>
    <hyperlink ref="H1583" r:id="rId215" tooltip="https://drive.google.com/uc?id=1nomcwrootxusxsfi76mfujmfvun5bvog" xr:uid="{A395DE45-5234-46FB-ADA4-5308BEF49CA0}"/>
    <hyperlink ref="H1586" r:id="rId216" tooltip="https://drive.google.com/uc?id=1nomcwrootxusxsfi76mfujmfvun5bvog" xr:uid="{486CAAF9-72E2-4D5C-B9DC-28B54EEEB245}"/>
    <hyperlink ref="H1585" r:id="rId217" tooltip="https://drive.google.com/uc?id=1nomcwrootxusxsfi76mfujmfvun5bvog" xr:uid="{21E38B82-0A86-47E2-AF20-78ADF8880C3C}"/>
    <hyperlink ref="H1584" r:id="rId218" tooltip="https://drive.google.com/uc?id=1nomcwrootxusxsfi76mfujmfvun5bvog" xr:uid="{10317FC6-3460-4949-B42E-E3E273063A9A}"/>
    <hyperlink ref="H1587" r:id="rId219" tooltip="https://drive.google.com/uc?id=1nomcwrootxusxsfi76mfujmfvun5bvog" xr:uid="{30F2BC82-11C3-4CC2-ACA4-7A1BBA77676B}"/>
    <hyperlink ref="H1593" r:id="rId220" tooltip="https://drive.google.com/uc?id=1l4kept60xilz-n0rwyxm0ndls1dy1lbv" xr:uid="{7404D672-775C-4845-AE48-72CB70B1599F}"/>
    <hyperlink ref="H1592" r:id="rId221" tooltip="https://drive.google.com/uc?id=1l4kept60xilz-n0rwyxm0ndls1dy1lbv" xr:uid="{9A9DDBA8-1D89-4609-9819-2C72C2E11589}"/>
    <hyperlink ref="H1591" r:id="rId222" tooltip="https://drive.google.com/uc?id=1l4kept60xilz-n0rwyxm0ndls1dy1lbv" xr:uid="{BCA30E8C-D31D-485E-9DA3-F035B4F53CCE}"/>
    <hyperlink ref="H1590" r:id="rId223" tooltip="https://drive.google.com/uc?id=1l4kept60xilz-n0rwyxm0ndls1dy1lbv" xr:uid="{863AA1CB-C9B8-4773-96E4-4ECA5E5B116B}"/>
    <hyperlink ref="H1589" r:id="rId224" tooltip="https://drive.google.com/uc?id=1l4kept60xilz-n0rwyxm0ndls1dy1lbv" xr:uid="{00C217AB-64EB-4597-BF5B-E62A301F9664}"/>
    <hyperlink ref="H1588" r:id="rId225" tooltip="https://drive.google.com/uc?id=1l4kept60xilz-n0rwyxm0ndls1dy1lbv" xr:uid="{0E25E169-44D4-4039-9FC4-536D65A68E17}"/>
    <hyperlink ref="H1572" r:id="rId226" tooltip="https://drive.google.com/uc?id=1l4kept60xilz-n0rwyxm0ndls1dy1lbv" xr:uid="{BFA26F92-394C-45FC-B3DE-B95E9EAFE153}"/>
    <hyperlink ref="H1565" r:id="rId227" tooltip="https://drive.google.com/uc?id=1l4kept60xilz-n0rwyxm0ndls1dy1lbv" xr:uid="{7EC25C44-05A4-49E6-B057-B493B764A3E6}"/>
    <hyperlink ref="H1564" r:id="rId228" tooltip="https://drive.google.com/uc?id=1l4kept60xilz-n0rwyxm0ndls1dy1lbv" xr:uid="{91D8DBAB-0310-4BA3-A34D-57D6DE17A66B}"/>
    <hyperlink ref="H1567" r:id="rId229" tooltip="https://drive.google.com/uc?id=1l4kept60xilz-n0rwyxm0ndls1dy1lbv" xr:uid="{1297573C-F768-4416-9AAA-1D0010DC8EE3}"/>
    <hyperlink ref="H1566" r:id="rId230" tooltip="https://drive.google.com/uc?id=1l4kept60xilz-n0rwyxm0ndls1dy1lbv" xr:uid="{E5807463-C5E8-418D-A4C0-A00F98B2BEC2}"/>
    <hyperlink ref="H1569" r:id="rId231" tooltip="https://drive.google.com/uc?id=1l4kept60xilz-n0rwyxm0ndls1dy1lbv" xr:uid="{700328BE-C945-40CA-A38C-172BA601093E}"/>
    <hyperlink ref="H1568" r:id="rId232" tooltip="https://drive.google.com/uc?id=1l4kept60xilz-n0rwyxm0ndls1dy1lbv" xr:uid="{F8A0E7C0-AC42-45C5-AE01-07C9DE0153A1}"/>
    <hyperlink ref="H1571" r:id="rId233" tooltip="https://drive.google.com/uc?id=1l4kept60xilz-n0rwyxm0ndls1dy1lbv" xr:uid="{2ED48553-6431-44DA-BFA5-B1AC51F7F99E}"/>
    <hyperlink ref="H1570" r:id="rId234" tooltip="https://drive.google.com/uc?id=1l4kept60xilz-n0rwyxm0ndls1dy1lbv" xr:uid="{A58B1F7D-387C-4A2E-8849-B7B8F5F926FE}"/>
    <hyperlink ref="H1558" r:id="rId235" tooltip="https://drive.google.com/uc?id=1nomcwrootxusxsfi76mfujmfvun5bvog" xr:uid="{AE5431D7-2759-4E3C-85C4-5FE9FD353064}"/>
    <hyperlink ref="H1557" r:id="rId236" tooltip="https://drive.google.com/uc?id=1nomcwrootxusxsfi76mfujmfvun5bvog" xr:uid="{DC67DEB8-3021-45A2-911C-D51071D9D4BC}"/>
    <hyperlink ref="H1556" r:id="rId237" tooltip="https://drive.google.com/uc?id=1nomcwrootxusxsfi76mfujmfvun5bvog" xr:uid="{49A9A3F4-1726-46FC-8763-7E40CE028868}"/>
    <hyperlink ref="H1559" r:id="rId238" tooltip="https://drive.google.com/uc?id=1nomcwrootxusxsfi76mfujmfvun5bvog" xr:uid="{302171A9-7C24-4B09-9337-01164BEEA2A8}"/>
    <hyperlink ref="H1562" r:id="rId239" tooltip="https://drive.google.com/uc?id=1nomcwrootxusxsfi76mfujmfvun5bvog" xr:uid="{C1C34E7C-4C8E-41A3-8970-4ABA7A324963}"/>
    <hyperlink ref="H1561" r:id="rId240" tooltip="https://drive.google.com/uc?id=1nomcwrootxusxsfi76mfujmfvun5bvog" xr:uid="{54C5A298-76A6-4159-9FA0-0353871143FA}"/>
    <hyperlink ref="H1560" r:id="rId241" tooltip="https://drive.google.com/uc?id=1nomcwrootxusxsfi76mfujmfvun5bvog" xr:uid="{B5A24A47-C08A-4FF2-9E87-F43634A1F754}"/>
    <hyperlink ref="H1563" r:id="rId242" tooltip="https://drive.google.com/uc?id=1nomcwrootxusxsfi76mfujmfvun5bvog" xr:uid="{077571EE-987C-46B1-8E7D-A6661EDD5B24}"/>
    <hyperlink ref="H1555" r:id="rId243" tooltip="https://drive.google.com/uc?id=1nomcwrootxusxsfi76mfujmfvun5bvog" xr:uid="{D88CDAD2-F475-4BF2-93C7-3DDB41955942}"/>
    <hyperlink ref="H1554" r:id="rId244" tooltip="https://drive.google.com/uc?id=1nomcwrootxusxsfi76mfujmfvun5bvog" xr:uid="{3A684CD6-B74C-4553-B5EE-86DD6A9035F7}"/>
    <hyperlink ref="H1553" r:id="rId245" tooltip="https://drive.google.com/uc?id=1nomcwrootxusxsfi76mfujmfvun5bvog" xr:uid="{8F6D7470-279A-49F4-B314-E45CB9CC94DE}"/>
    <hyperlink ref="H1539" r:id="rId246" xr:uid="{3E0DF6FC-9804-457C-B17D-C40F6291A8CC}"/>
    <hyperlink ref="H1540" r:id="rId247" xr:uid="{513F97FB-3A2B-41AF-B999-5A576C9CB5D6}"/>
    <hyperlink ref="H1541" r:id="rId248" xr:uid="{83DB64D3-4299-4F83-9EDE-B4AE720C2031}"/>
    <hyperlink ref="H1542" r:id="rId249" xr:uid="{D4D50767-EA64-4DF9-BE71-5EAC197CBC0C}"/>
    <hyperlink ref="H1543" r:id="rId250" xr:uid="{642CA1DD-92F9-4E6E-8D4D-292A9DAECEB8}"/>
    <hyperlink ref="H1544" r:id="rId251" xr:uid="{845893B0-57C8-40B3-8E02-6913D63AB2D7}"/>
    <hyperlink ref="H1547" r:id="rId252" xr:uid="{56609F0D-ACB3-45E9-8C50-17FE46B8F786}"/>
    <hyperlink ref="H1548" r:id="rId253" xr:uid="{27266EFB-2288-4125-A635-8BA5D59C9855}"/>
    <hyperlink ref="H1545" r:id="rId254" xr:uid="{BEE8B87C-F11B-4D8E-81A1-B1EE8AC70AA6}"/>
    <hyperlink ref="H1546" r:id="rId255" xr:uid="{2EE5B3A4-E3C4-4A85-A188-5D91BB3F351F}"/>
    <hyperlink ref="H1549" r:id="rId256" xr:uid="{0F715A71-CE47-47FA-B021-2CA54569E84F}"/>
    <hyperlink ref="H1550" r:id="rId257" xr:uid="{F41F641B-9099-43A4-9AEF-9D5D257A17D1}"/>
    <hyperlink ref="H1551" r:id="rId258" xr:uid="{9522F085-5C21-44D9-A08F-A83EB8C81841}"/>
    <hyperlink ref="H1552" r:id="rId259" xr:uid="{2392B626-B733-4129-8B5C-64679438CCAB}"/>
    <hyperlink ref="H1487" r:id="rId260" xr:uid="{95C65A6D-DC50-4543-9CA6-C806C3073215}"/>
    <hyperlink ref="H1488" r:id="rId261" xr:uid="{41B2A3F1-4D22-46BE-8EC9-62A63F60BB3F}"/>
    <hyperlink ref="H1489" r:id="rId262" xr:uid="{5310A174-5FC2-47C3-AE7B-31F57ED05F3E}"/>
    <hyperlink ref="H1490" r:id="rId263" xr:uid="{4126F7CE-AE75-4E03-B4BB-B51F3EDBA89B}"/>
    <hyperlink ref="H1493" r:id="rId264" xr:uid="{51CA64E9-2F52-41E2-A117-85D01E5B9D9C}"/>
    <hyperlink ref="H1494" r:id="rId265" xr:uid="{CDD14462-4BC3-4D16-B9AC-37C175BCA397}"/>
    <hyperlink ref="H1491" r:id="rId266" xr:uid="{121C5CB4-02F7-41BD-8D58-1F7A993E362F}"/>
    <hyperlink ref="H1492" r:id="rId267" xr:uid="{22682070-E9F0-4EDF-A893-FB559484B41B}"/>
    <hyperlink ref="H1495" r:id="rId268" xr:uid="{8B74191E-26D3-40FD-9F5A-5A64A2F4D369}"/>
    <hyperlink ref="H1496" r:id="rId269" xr:uid="{76859782-9C35-4AC5-9D8B-76A6C22DAD2B}"/>
    <hyperlink ref="H1497" r:id="rId270" xr:uid="{47BB90BC-8504-4A55-AE88-668C6C5BCA27}"/>
    <hyperlink ref="H1498" r:id="rId271" xr:uid="{CB90479F-3D11-4E68-865E-8528F23B9E46}"/>
    <hyperlink ref="H1499" r:id="rId272" xr:uid="{E6AADC1D-0DDE-4423-AC0C-8E28191F5BF8}"/>
    <hyperlink ref="H1500" r:id="rId273" xr:uid="{B1F5E776-242A-4D69-A4A4-334E7C2DD805}"/>
    <hyperlink ref="H1501" r:id="rId274" xr:uid="{2E5FE990-E608-40A7-90C6-A56F8CBC92D6}"/>
    <hyperlink ref="H1502" r:id="rId275" xr:uid="{BC65492B-0777-4C30-A80C-2E29593077A6}"/>
    <hyperlink ref="H1505" r:id="rId276" xr:uid="{2D371797-A036-434B-A969-956621B23B12}"/>
    <hyperlink ref="H1506" r:id="rId277" xr:uid="{9A173352-7761-4363-8887-719136131B7F}"/>
    <hyperlink ref="H1503" r:id="rId278" xr:uid="{1C56DE97-D98B-40F4-8543-10E157BBFB94}"/>
    <hyperlink ref="H1504" r:id="rId279" xr:uid="{65F152D9-1D3F-4452-B6BF-407D4A740E7E}"/>
    <hyperlink ref="H1507" r:id="rId280" xr:uid="{06FB1C89-D12C-4986-8CDE-368A31D4D0D8}"/>
    <hyperlink ref="H1508" r:id="rId281" xr:uid="{8A7A0C54-FCFD-48DF-9B42-F5192BA6FBD4}"/>
    <hyperlink ref="H1509" r:id="rId282" xr:uid="{5B655F42-6DD6-4C14-847D-D1FA68E58D7D}"/>
    <hyperlink ref="H1510" r:id="rId283" xr:uid="{1D09F991-C344-4B4D-A0EC-DD69CDC8BC92}"/>
    <hyperlink ref="H1511" r:id="rId284" xr:uid="{F914CF78-9878-4F4D-AA40-22D89A2A104B}"/>
    <hyperlink ref="H1512" r:id="rId285" xr:uid="{4816F65C-99FF-45F4-8DFC-43A42012E4DE}"/>
    <hyperlink ref="H1526" r:id="rId286" tooltip="https://drive.google.com/uc?id=1nomcwrootxusxsfi76mfujmfvun5bvog" xr:uid="{A54FCBB5-361B-4736-B7F7-29C2B0F7E4CB}"/>
    <hyperlink ref="H1525" r:id="rId287" tooltip="https://drive.google.com/uc?id=1nomcwrootxusxsfi76mfujmfvun5bvog" xr:uid="{D8AC8437-B8E6-4769-96A9-8B83B62D2408}"/>
    <hyperlink ref="H1524" r:id="rId288" tooltip="https://drive.google.com/uc?id=1nomcwrootxusxsfi76mfujmfvun5bvog" xr:uid="{14744D09-0E4C-4F0D-9EA7-447108B093A5}"/>
    <hyperlink ref="H1527" r:id="rId289" tooltip="https://drive.google.com/uc?id=1nomcwrootxusxsfi76mfujmfvun5bvog" xr:uid="{F779E434-4164-475A-864E-0ECB2AB8CDC9}"/>
    <hyperlink ref="H1529" r:id="rId290" tooltip="https://drive.google.com/uc?id=1nomcwrootxusxsfi76mfujmfvun5bvog" xr:uid="{ABE3DE5B-2679-4B5F-9370-20AEABD181B2}"/>
    <hyperlink ref="H1528" r:id="rId291" tooltip="https://drive.google.com/uc?id=1nomcwrootxusxsfi76mfujmfvun5bvog" xr:uid="{BBA0EC15-8A33-483E-BF4C-B2C4048AA0A0}"/>
    <hyperlink ref="H1523" r:id="rId292" tooltip="https://drive.google.com/uc?id=1nomcwrootxusxsfi76mfujmfvun5bvog" xr:uid="{45E0699C-D680-49FF-B08F-54D619C2EC2C}"/>
    <hyperlink ref="H1518" r:id="rId293" tooltip="https://drive.google.com/uc?id=1nomcwrootxusxsfi76mfujmfvun5bvog" xr:uid="{DA07EB9C-8757-4893-84AC-E895506331DE}"/>
    <hyperlink ref="H1517" r:id="rId294" tooltip="https://drive.google.com/uc?id=1nomcwrootxusxsfi76mfujmfvun5bvog" xr:uid="{72055883-8631-4A1E-9972-54C7EF4FB857}"/>
    <hyperlink ref="H1516" r:id="rId295" tooltip="https://drive.google.com/uc?id=1nomcwrootxusxsfi76mfujmfvun5bvog" xr:uid="{FF81F601-EDE3-46AC-8BC4-C13F4669D93C}"/>
    <hyperlink ref="H1519" r:id="rId296" tooltip="https://drive.google.com/uc?id=1nomcwrootxusxsfi76mfujmfvun5bvog" xr:uid="{3619AD0E-A100-4580-AC59-F18003703A7C}"/>
    <hyperlink ref="H1522" r:id="rId297" tooltip="https://drive.google.com/uc?id=1nomcwrootxusxsfi76mfujmfvun5bvog" xr:uid="{9D019B0F-F234-4033-AE94-65E9E6E02A27}"/>
    <hyperlink ref="H1521" r:id="rId298" tooltip="https://drive.google.com/uc?id=1nomcwrootxusxsfi76mfujmfvun5bvog" xr:uid="{B4C297F9-20C8-4B92-8341-1A989134943A}"/>
    <hyperlink ref="H1520" r:id="rId299" tooltip="https://drive.google.com/uc?id=1nomcwrootxusxsfi76mfujmfvun5bvog" xr:uid="{22898077-7368-4DB5-B6C0-55D7FC50DC32}"/>
    <hyperlink ref="H1515" r:id="rId300" tooltip="https://drive.google.com/uc?id=1nomcwrootxusxsfi76mfujmfvun5bvog" xr:uid="{5EE09DAC-4781-49D9-838D-AB395506D544}"/>
    <hyperlink ref="H1514" r:id="rId301" tooltip="https://drive.google.com/uc?id=1nomcwrootxusxsfi76mfujmfvun5bvog" xr:uid="{0B02A264-4A04-417C-B8B1-8E5EA170F8AC}"/>
    <hyperlink ref="H1513" r:id="rId302" tooltip="https://drive.google.com/uc?id=1nomcwrootxusxsfi76mfujmfvun5bvog" xr:uid="{9BC9DB11-BABE-40D0-9FA7-9269EDC50423}"/>
    <hyperlink ref="H1538" r:id="rId303" tooltip="https://drive.google.com/uc?id=1l4kept60xilz-n0rwyxm0ndls1dy1lbv" xr:uid="{3B7951AA-61A0-4E2E-A9CF-2EFCE53638DD}"/>
    <hyperlink ref="H1531" r:id="rId304" tooltip="https://drive.google.com/uc?id=1l4kept60xilz-n0rwyxm0ndls1dy1lbv" xr:uid="{A1D51EBB-4510-4B15-AFE6-825EE85EA0B1}"/>
    <hyperlink ref="H1530" r:id="rId305" tooltip="https://drive.google.com/uc?id=1l4kept60xilz-n0rwyxm0ndls1dy1lbv" xr:uid="{52DB2762-E68D-4070-ABE9-6563D2C0D8EF}"/>
    <hyperlink ref="H1533" r:id="rId306" tooltip="https://drive.google.com/uc?id=1l4kept60xilz-n0rwyxm0ndls1dy1lbv" xr:uid="{7581C0DD-E048-4BBD-987E-2316E028AED7}"/>
    <hyperlink ref="H1532" r:id="rId307" tooltip="https://drive.google.com/uc?id=1l4kept60xilz-n0rwyxm0ndls1dy1lbv" xr:uid="{D39B73D7-4C7C-4EA8-BBDB-734F517BC98F}"/>
    <hyperlink ref="H1535" r:id="rId308" tooltip="https://drive.google.com/uc?id=1l4kept60xilz-n0rwyxm0ndls1dy1lbv" xr:uid="{826EDBA4-244F-4BB6-B8D5-B147C5AACAD9}"/>
    <hyperlink ref="H1534" r:id="rId309" tooltip="https://drive.google.com/uc?id=1l4kept60xilz-n0rwyxm0ndls1dy1lbv" xr:uid="{BDCD12A6-CD3C-4AA4-90EC-898252F2F48E}"/>
    <hyperlink ref="H1537" r:id="rId310" tooltip="https://drive.google.com/uc?id=1l4kept60xilz-n0rwyxm0ndls1dy1lbv" xr:uid="{53BF1CEC-6A69-428F-8AA6-24BC58DB964F}"/>
    <hyperlink ref="H1536" r:id="rId311" tooltip="https://drive.google.com/uc?id=1l4kept60xilz-n0rwyxm0ndls1dy1lbv" xr:uid="{C8F50D7A-2ECF-4036-977A-FA4D3F510734}"/>
    <hyperlink ref="H1388" r:id="rId312" xr:uid="{BE9BC266-9EC4-4CC8-8BB5-EA929DF22DB5}"/>
    <hyperlink ref="H1389" r:id="rId313" xr:uid="{7917F6C9-2CC6-4D07-896E-1CB7D8F8CAED}"/>
    <hyperlink ref="H1390" r:id="rId314" xr:uid="{DB42D735-7647-4E80-8216-4A2BFFB68C98}"/>
    <hyperlink ref="H1395" r:id="rId315" tooltip="https://drive.google.com/uc?id=1nomcwrootxusxsfi76mfujmfvun5bvog" xr:uid="{07A15FB4-7994-41B2-BD08-A8EDFDFCDBD6}"/>
    <hyperlink ref="H1394" r:id="rId316" tooltip="https://drive.google.com/uc?id=1nomcwrootxusxsfi76mfujmfvun5bvog" xr:uid="{7BC0AF5E-7F29-4570-BA10-AFAAB87369A1}"/>
    <hyperlink ref="H1393" r:id="rId317" tooltip="https://drive.google.com/uc?id=1nomcwrootxusxsfi76mfujmfvun5bvog" xr:uid="{B8BF2C2D-CA3B-42E6-9936-C693F75FB0EF}"/>
    <hyperlink ref="H1396" r:id="rId318" tooltip="https://drive.google.com/uc?id=1nomcwrootxusxsfi76mfujmfvun5bvog" xr:uid="{35B5EB58-13D4-4DCE-9AEE-1B80533077A2}"/>
    <hyperlink ref="H1398" r:id="rId319" tooltip="https://drive.google.com/uc?id=1nomcwrootxusxsfi76mfujmfvun5bvog" xr:uid="{3F705B12-4E74-4803-BFA5-92318AA2C764}"/>
    <hyperlink ref="H1397" r:id="rId320" tooltip="https://drive.google.com/uc?id=1nomcwrootxusxsfi76mfujmfvun5bvog" xr:uid="{5A7C4679-C0A1-4872-A8FA-6929A83F44AA}"/>
    <hyperlink ref="H1392" r:id="rId321" tooltip="https://drive.google.com/uc?id=1nomcwrootxusxsfi76mfujmfvun5bvog" xr:uid="{CA862A65-99CB-4E58-A13A-A5E0A564E99E}"/>
    <hyperlink ref="H1391" r:id="rId322" tooltip="https://drive.google.com/uc?id=1nomcwrootxusxsfi76mfujmfvun5bvog" xr:uid="{9058A297-D82D-4183-A248-7B83BDB6906C}"/>
    <hyperlink ref="H1403" r:id="rId323" tooltip="https://drive.google.com/uc?id=1nomcwrootxusxsfi76mfujmfvun5bvog" xr:uid="{7AA1950A-1169-4558-A330-216752D23DE0}"/>
    <hyperlink ref="H1402" r:id="rId324" tooltip="https://drive.google.com/uc?id=1nomcwrootxusxsfi76mfujmfvun5bvog" xr:uid="{350D394C-B554-4B3D-9032-DAD8E130EE82}"/>
    <hyperlink ref="H1401" r:id="rId325" tooltip="https://drive.google.com/uc?id=1nomcwrootxusxsfi76mfujmfvun5bvog" xr:uid="{4D270C52-D7E4-4D94-89B2-343114C72B85}"/>
    <hyperlink ref="H1404" r:id="rId326" tooltip="https://drive.google.com/uc?id=1nomcwrootxusxsfi76mfujmfvun5bvog" xr:uid="{448662E5-16D3-44BC-A016-9D093BCDD624}"/>
    <hyperlink ref="H1406" r:id="rId327" tooltip="https://drive.google.com/uc?id=1nomcwrootxusxsfi76mfujmfvun5bvog" xr:uid="{796FA65C-83F4-46D0-9491-9C082EC52096}"/>
    <hyperlink ref="H1405" r:id="rId328" tooltip="https://drive.google.com/uc?id=1nomcwrootxusxsfi76mfujmfvun5bvog" xr:uid="{4829CE30-CBF5-4027-926B-1B451A8C40D3}"/>
    <hyperlink ref="H1400" r:id="rId329" tooltip="https://drive.google.com/uc?id=1nomcwrootxusxsfi76mfujmfvun5bvog" xr:uid="{209BBD3F-8717-4ABA-B709-4E13C10459F7}"/>
    <hyperlink ref="H1399" r:id="rId330" tooltip="https://drive.google.com/uc?id=1nomcwrootxusxsfi76mfujmfvun5bvog" xr:uid="{CFFAB626-7471-4810-BB02-D7E9ACDD3907}"/>
    <hyperlink ref="H1411" r:id="rId331" tooltip="https://drive.google.com/uc?id=1nomcwrootxusxsfi76mfujmfvun5bvog" xr:uid="{8053720F-5BFB-4ED9-9D75-8C455FE434F9}"/>
    <hyperlink ref="H1410" r:id="rId332" tooltip="https://drive.google.com/uc?id=1nomcwrootxusxsfi76mfujmfvun5bvog" xr:uid="{CBCF6403-EFB3-42D3-83B1-BA0E5E157952}"/>
    <hyperlink ref="H1409" r:id="rId333" tooltip="https://drive.google.com/uc?id=1nomcwrootxusxsfi76mfujmfvun5bvog" xr:uid="{609FE970-287E-4187-A703-8C7F3A51219D}"/>
    <hyperlink ref="H1412" r:id="rId334" tooltip="https://drive.google.com/uc?id=1nomcwrootxusxsfi76mfujmfvun5bvog" xr:uid="{3AD02786-143D-402C-8AAE-93ABC486A37C}"/>
    <hyperlink ref="H1414" r:id="rId335" tooltip="https://drive.google.com/uc?id=1nomcwrootxusxsfi76mfujmfvun5bvog" xr:uid="{EA9680C7-DA57-4CBE-B68B-F5757B29A631}"/>
    <hyperlink ref="H1413" r:id="rId336" tooltip="https://drive.google.com/uc?id=1nomcwrootxusxsfi76mfujmfvun5bvog" xr:uid="{9E00258D-5591-4E59-AB94-B22E5C020B72}"/>
    <hyperlink ref="H1408" r:id="rId337" tooltip="https://drive.google.com/uc?id=1nomcwrootxusxsfi76mfujmfvun5bvog" xr:uid="{E9D48E64-1CE9-4621-8D8E-01BB751896D9}"/>
    <hyperlink ref="H1407" r:id="rId338" tooltip="https://drive.google.com/uc?id=1nomcwrootxusxsfi76mfujmfvun5bvog" xr:uid="{70BA426D-E293-4BBB-A387-DBFC92A1974B}"/>
    <hyperlink ref="H1419" r:id="rId339" tooltip="https://drive.google.com/uc?id=1nomcwrootxusxsfi76mfujmfvun5bvog" xr:uid="{26F6CC6C-3DBD-49ED-9F8B-770E9FDF3763}"/>
    <hyperlink ref="H1418" r:id="rId340" tooltip="https://drive.google.com/uc?id=1nomcwrootxusxsfi76mfujmfvun5bvog" xr:uid="{69726916-FC67-4DE9-A831-A01F84D3EBD6}"/>
    <hyperlink ref="H1417" r:id="rId341" tooltip="https://drive.google.com/uc?id=1nomcwrootxusxsfi76mfujmfvun5bvog" xr:uid="{686E5C38-1F81-47CF-81A2-DA8597857ABA}"/>
    <hyperlink ref="H1420" r:id="rId342" tooltip="https://drive.google.com/uc?id=1nomcwrootxusxsfi76mfujmfvun5bvog" xr:uid="{140E89FA-74C0-43D0-AD00-CC038DF20B76}"/>
    <hyperlink ref="H1422" r:id="rId343" tooltip="https://drive.google.com/uc?id=1nomcwrootxusxsfi76mfujmfvun5bvog" xr:uid="{61EC160C-A481-41FB-8D90-E1230F76454E}"/>
    <hyperlink ref="H1421" r:id="rId344" tooltip="https://drive.google.com/uc?id=1nomcwrootxusxsfi76mfujmfvun5bvog" xr:uid="{64F150E5-0AB1-407C-A567-048377897C25}"/>
    <hyperlink ref="H1416" r:id="rId345" tooltip="https://drive.google.com/uc?id=1nomcwrootxusxsfi76mfujmfvun5bvog" xr:uid="{AA6BCEA0-4C55-4288-ADDF-CB9AC2F23D43}"/>
    <hyperlink ref="H1415" r:id="rId346" tooltip="https://drive.google.com/uc?id=1nomcwrootxusxsfi76mfujmfvun5bvog" xr:uid="{8F1715EF-8292-4C73-A622-3AFFFE3C8997}"/>
    <hyperlink ref="H1427" r:id="rId347" tooltip="https://drive.google.com/uc?id=1nomcwrootxusxsfi76mfujmfvun5bvog" xr:uid="{C49654B7-A112-4283-8725-3530218177F6}"/>
    <hyperlink ref="H1426" r:id="rId348" tooltip="https://drive.google.com/uc?id=1nomcwrootxusxsfi76mfujmfvun5bvog" xr:uid="{3C29F7BB-113E-4739-A6E2-E42544040A20}"/>
    <hyperlink ref="H1425" r:id="rId349" tooltip="https://drive.google.com/uc?id=1nomcwrootxusxsfi76mfujmfvun5bvog" xr:uid="{28B68C0A-EE2B-4151-BE89-FA02898A45F0}"/>
    <hyperlink ref="H1428" r:id="rId350" tooltip="https://drive.google.com/uc?id=1nomcwrootxusxsfi76mfujmfvun5bvog" xr:uid="{B3AB61DF-99A7-4580-A151-73FDCD64211B}"/>
    <hyperlink ref="H1430" r:id="rId351" tooltip="https://drive.google.com/uc?id=1nomcwrootxusxsfi76mfujmfvun5bvog" xr:uid="{55621A67-CFA3-43D5-B136-6B9C6FDD7A11}"/>
    <hyperlink ref="H1429" r:id="rId352" tooltip="https://drive.google.com/uc?id=1nomcwrootxusxsfi76mfujmfvun5bvog" xr:uid="{F7E11DC2-2AFC-42D3-AF76-AEFD1F848FCC}"/>
    <hyperlink ref="H1424" r:id="rId353" tooltip="https://drive.google.com/uc?id=1nomcwrootxusxsfi76mfujmfvun5bvog" xr:uid="{47706BB0-B539-4E81-B16D-B4106E20E64E}"/>
    <hyperlink ref="H1423" r:id="rId354" tooltip="https://drive.google.com/uc?id=1nomcwrootxusxsfi76mfujmfvun5bvog" xr:uid="{E5EADCB8-656E-448C-BABE-E5B31677966B}"/>
    <hyperlink ref="H1434" r:id="rId355" tooltip="https://drive.google.com/uc?id=1nomcwrootxusxsfi76mfujmfvun5bvog" xr:uid="{D84092DF-6D69-4F73-9490-65C33A1F43B7}"/>
    <hyperlink ref="H1433" r:id="rId356" tooltip="https://drive.google.com/uc?id=1nomcwrootxusxsfi76mfujmfvun5bvog" xr:uid="{B3233A9A-1080-421B-A8BA-385D62056BFD}"/>
    <hyperlink ref="H1432" r:id="rId357" tooltip="https://drive.google.com/uc?id=1nomcwrootxusxsfi76mfujmfvun5bvog" xr:uid="{93CEC25B-C496-4C86-A2EE-F96385FC83FE}"/>
    <hyperlink ref="H1431" r:id="rId358" tooltip="https://drive.google.com/uc?id=1nomcwrootxusxsfi76mfujmfvun5bvog" xr:uid="{CF73B609-439B-4788-BA7F-84C5ABBDAD3C}"/>
    <hyperlink ref="H1437" r:id="rId359" tooltip="https://drive.google.com/uc?id=1l4kept60xilz-n0rwyxm0ndls1dy1lbv" xr:uid="{BA5F2A8D-E45D-41D9-AB07-D1947A169EA4}"/>
    <hyperlink ref="H1436" r:id="rId360" tooltip="https://drive.google.com/uc?id=1l4kept60xilz-n0rwyxm0ndls1dy1lbv" xr:uid="{4A48CB0D-9A76-47F0-89F2-B305C7018C09}"/>
    <hyperlink ref="H1439" r:id="rId361" tooltip="https://drive.google.com/uc?id=1l4kept60xilz-n0rwyxm0ndls1dy1lbv" xr:uid="{75032249-886B-4AE6-8435-84FF1C364A2E}"/>
    <hyperlink ref="H1438" r:id="rId362" tooltip="https://drive.google.com/uc?id=1l4kept60xilz-n0rwyxm0ndls1dy1lbv" xr:uid="{B470D284-3749-4C71-A977-076EE1B94089}"/>
    <hyperlink ref="H1441" r:id="rId363" tooltip="https://drive.google.com/uc?id=1l4kept60xilz-n0rwyxm0ndls1dy1lbv" xr:uid="{9414C133-5E02-4229-BAC5-74CDE800D8AB}"/>
    <hyperlink ref="H1440" r:id="rId364" tooltip="https://drive.google.com/uc?id=1l4kept60xilz-n0rwyxm0ndls1dy1lbv" xr:uid="{33F1A799-E2EC-4A99-A20F-264073C72D96}"/>
    <hyperlink ref="H1443" r:id="rId365" tooltip="https://drive.google.com/uc?id=1l4kept60xilz-n0rwyxm0ndls1dy1lbv" xr:uid="{E172DEB9-F319-42A5-BF56-2C8C16C06E8E}"/>
    <hyperlink ref="H1442" r:id="rId366" tooltip="https://drive.google.com/uc?id=1l4kept60xilz-n0rwyxm0ndls1dy1lbv" xr:uid="{22761717-D9DD-43AC-B7DB-695894836C9A}"/>
    <hyperlink ref="H1445" r:id="rId367" tooltip="https://drive.google.com/uc?id=1l4kept60xilz-n0rwyxm0ndls1dy1lbv" xr:uid="{C52BE3F5-4B47-43EE-B330-1206C9CE959D}"/>
    <hyperlink ref="H1444" r:id="rId368" tooltip="https://drive.google.com/uc?id=1l4kept60xilz-n0rwyxm0ndls1dy1lbv" xr:uid="{E8D1AE2C-9DFA-4413-BBEC-ECFBA85A6F65}"/>
    <hyperlink ref="H1447" r:id="rId369" tooltip="https://drive.google.com/uc?id=1l4kept60xilz-n0rwyxm0ndls1dy1lbv" xr:uid="{717A354F-7B9E-4FD8-B1E7-C63003B11483}"/>
    <hyperlink ref="H1446" r:id="rId370" tooltip="https://drive.google.com/uc?id=1l4kept60xilz-n0rwyxm0ndls1dy1lbv" xr:uid="{A27308EF-AD72-4336-9D63-18BED9D44A2E}"/>
    <hyperlink ref="H1449" r:id="rId371" tooltip="https://drive.google.com/uc?id=1l4kept60xilz-n0rwyxm0ndls1dy1lbv" xr:uid="{14164F5B-F683-4E79-BD8B-15085A435C0C}"/>
    <hyperlink ref="H1448" r:id="rId372" tooltip="https://drive.google.com/uc?id=1l4kept60xilz-n0rwyxm0ndls1dy1lbv" xr:uid="{CC1828FD-AC4F-42FE-8479-9124FB3D0BD9}"/>
    <hyperlink ref="H1451" r:id="rId373" tooltip="https://drive.google.com/uc?id=1l4kept60xilz-n0rwyxm0ndls1dy1lbv" xr:uid="{9688AFEE-D1AC-4854-9F38-BF770CDC5EA2}"/>
    <hyperlink ref="H1450" r:id="rId374" tooltip="https://drive.google.com/uc?id=1l4kept60xilz-n0rwyxm0ndls1dy1lbv" xr:uid="{D100B787-3D87-4DD7-8453-A30756072516}"/>
    <hyperlink ref="H1453" r:id="rId375" tooltip="https://drive.google.com/uc?id=1l4kept60xilz-n0rwyxm0ndls1dy1lbv" xr:uid="{A93BF2BC-7AC8-4D72-A1ED-E4EB69BB577D}"/>
    <hyperlink ref="H1452" r:id="rId376" tooltip="https://drive.google.com/uc?id=1l4kept60xilz-n0rwyxm0ndls1dy1lbv" xr:uid="{30A02DAB-41E5-4700-BEA9-99E18FB6CF61}"/>
    <hyperlink ref="H1455" r:id="rId377" tooltip="https://drive.google.com/uc?id=1l4kept60xilz-n0rwyxm0ndls1dy1lbv" xr:uid="{55A35A46-39A6-4FB4-9EFA-C7A7964B6683}"/>
    <hyperlink ref="H1454" r:id="rId378" tooltip="https://drive.google.com/uc?id=1l4kept60xilz-n0rwyxm0ndls1dy1lbv" xr:uid="{D21DF7A2-76E0-4EF4-A14A-BCCC4DEE8EA4}"/>
    <hyperlink ref="H1457" r:id="rId379" tooltip="https://drive.google.com/uc?id=1l4kept60xilz-n0rwyxm0ndls1dy1lbv" xr:uid="{1D1FE376-6163-459A-BE41-3CD77D54A9BF}"/>
    <hyperlink ref="H1456" r:id="rId380" tooltip="https://drive.google.com/uc?id=1l4kept60xilz-n0rwyxm0ndls1dy1lbv" xr:uid="{96D107DA-EC0C-4860-B2E7-D3A41FBF7E73}"/>
    <hyperlink ref="H1459" r:id="rId381" tooltip="https://drive.google.com/uc?id=1l4kept60xilz-n0rwyxm0ndls1dy1lbv" xr:uid="{D5FF9EDB-0369-407E-AACF-7446616F49B0}"/>
    <hyperlink ref="H1458" r:id="rId382" tooltip="https://drive.google.com/uc?id=1l4kept60xilz-n0rwyxm0ndls1dy1lbv" xr:uid="{9EC96E7C-00F0-43BC-85BB-CA7A9F4A828F}"/>
    <hyperlink ref="H1461" r:id="rId383" tooltip="https://drive.google.com/uc?id=1l4kept60xilz-n0rwyxm0ndls1dy1lbv" xr:uid="{47498F69-DF2E-43D8-8B6C-972D6DC9CB8C}"/>
    <hyperlink ref="H1460" r:id="rId384" tooltip="https://drive.google.com/uc?id=1l4kept60xilz-n0rwyxm0ndls1dy1lbv" xr:uid="{330D4939-2573-49A6-8F7F-691FBCDD0BB5}"/>
    <hyperlink ref="H1463" r:id="rId385" tooltip="https://drive.google.com/uc?id=1l4kept60xilz-n0rwyxm0ndls1dy1lbv" xr:uid="{463C9282-D075-410B-8012-5A46FFB00663}"/>
    <hyperlink ref="H1462" r:id="rId386" tooltip="https://drive.google.com/uc?id=1l4kept60xilz-n0rwyxm0ndls1dy1lbv" xr:uid="{C2A87C79-4928-4FA4-9770-EBBAF1B59B2D}"/>
    <hyperlink ref="H1465" r:id="rId387" tooltip="https://drive.google.com/uc?id=1l4kept60xilz-n0rwyxm0ndls1dy1lbv" xr:uid="{22F2230A-6154-4962-A4E7-03B2B302C5C3}"/>
    <hyperlink ref="H1464" r:id="rId388" tooltip="https://drive.google.com/uc?id=1l4kept60xilz-n0rwyxm0ndls1dy1lbv" xr:uid="{30398E2C-EBF3-478C-8D41-AFA79FBDD864}"/>
    <hyperlink ref="H1467" r:id="rId389" tooltip="https://drive.google.com/uc?id=1l4kept60xilz-n0rwyxm0ndls1dy1lbv" xr:uid="{D4133681-7045-41E6-BB23-87E8C0208F8E}"/>
    <hyperlink ref="H1466" r:id="rId390" tooltip="https://drive.google.com/uc?id=1l4kept60xilz-n0rwyxm0ndls1dy1lbv" xr:uid="{77A6C4AD-E978-4608-8404-90EFCEA1B029}"/>
    <hyperlink ref="H1469" r:id="rId391" tooltip="https://drive.google.com/uc?id=1l4kept60xilz-n0rwyxm0ndls1dy1lbv" xr:uid="{AAD46FBB-F271-471B-B5B1-E619F6A3DC32}"/>
    <hyperlink ref="H1468" r:id="rId392" tooltip="https://drive.google.com/uc?id=1l4kept60xilz-n0rwyxm0ndls1dy1lbv" xr:uid="{2563824A-8F7D-4B4B-8F4D-23BA73597222}"/>
    <hyperlink ref="H1471" r:id="rId393" tooltip="https://drive.google.com/uc?id=1l4kept60xilz-n0rwyxm0ndls1dy1lbv" xr:uid="{04F034CA-F852-4C4B-A064-12DBCF42BA97}"/>
    <hyperlink ref="H1470" r:id="rId394" tooltip="https://drive.google.com/uc?id=1l4kept60xilz-n0rwyxm0ndls1dy1lbv" xr:uid="{AE0AF3C6-CF64-4265-BFD6-2D8C04C835E3}"/>
    <hyperlink ref="H1473" r:id="rId395" tooltip="https://drive.google.com/uc?id=1l4kept60xilz-n0rwyxm0ndls1dy1lbv" xr:uid="{6364934D-46ED-42C4-8C4E-752D82CCEA30}"/>
    <hyperlink ref="H1472" r:id="rId396" tooltip="https://drive.google.com/uc?id=1l4kept60xilz-n0rwyxm0ndls1dy1lbv" xr:uid="{E7BD84AE-764C-4562-ADDB-8C03C49B03B7}"/>
    <hyperlink ref="H1475" r:id="rId397" tooltip="https://drive.google.com/uc?id=1l4kept60xilz-n0rwyxm0ndls1dy1lbv" xr:uid="{6E71DF20-3743-4AA9-8C8E-7B38291872CE}"/>
    <hyperlink ref="H1474" r:id="rId398" tooltip="https://drive.google.com/uc?id=1l4kept60xilz-n0rwyxm0ndls1dy1lbv" xr:uid="{D0F2C61B-A10C-4B09-8D7A-BDFAA5959F11}"/>
    <hyperlink ref="H1477" r:id="rId399" tooltip="https://drive.google.com/uc?id=1l4kept60xilz-n0rwyxm0ndls1dy1lbv" xr:uid="{70FC62A2-D0B6-49BC-878C-CD3EFF24BDB3}"/>
    <hyperlink ref="H1476" r:id="rId400" tooltip="https://drive.google.com/uc?id=1l4kept60xilz-n0rwyxm0ndls1dy1lbv" xr:uid="{08CED13C-F3C0-4BD3-894C-1FE9C69EEC22}"/>
    <hyperlink ref="H1479" r:id="rId401" tooltip="https://drive.google.com/uc?id=1l4kept60xilz-n0rwyxm0ndls1dy1lbv" xr:uid="{E94843AE-3CA3-4019-A120-7CE9DBD9E00C}"/>
    <hyperlink ref="H1478" r:id="rId402" tooltip="https://drive.google.com/uc?id=1l4kept60xilz-n0rwyxm0ndls1dy1lbv" xr:uid="{AFA6DED4-DCD7-4A96-B1C3-05636493AF8E}"/>
    <hyperlink ref="H1481" r:id="rId403" tooltip="https://drive.google.com/uc?id=1l4kept60xilz-n0rwyxm0ndls1dy1lbv" xr:uid="{4AC8923D-0BCF-40B7-8A29-59E236C04968}"/>
    <hyperlink ref="H1480" r:id="rId404" tooltip="https://drive.google.com/uc?id=1l4kept60xilz-n0rwyxm0ndls1dy1lbv" xr:uid="{795D9AE6-994D-4664-925D-587F7E66A8AC}"/>
    <hyperlink ref="H1483" r:id="rId405" tooltip="https://drive.google.com/uc?id=1l4kept60xilz-n0rwyxm0ndls1dy1lbv" xr:uid="{6EADBF2B-C4A4-43EE-9943-A79840971AC6}"/>
    <hyperlink ref="H1482" r:id="rId406" tooltip="https://drive.google.com/uc?id=1l4kept60xilz-n0rwyxm0ndls1dy1lbv" xr:uid="{CA3E7AE5-AFEA-4AF8-AB46-BAEE7B611BB9}"/>
    <hyperlink ref="H1485" r:id="rId407" tooltip="https://drive.google.com/uc?id=1l4kept60xilz-n0rwyxm0ndls1dy1lbv" xr:uid="{62ACDA49-B027-43D6-B8B5-5DD8BB4A1710}"/>
    <hyperlink ref="H1484" r:id="rId408" tooltip="https://drive.google.com/uc?id=1l4kept60xilz-n0rwyxm0ndls1dy1lbv" xr:uid="{FCA56E47-D224-48A1-9B81-5B1EFC752DF2}"/>
    <hyperlink ref="H1486" r:id="rId409" tooltip="https://drive.google.com/uc?id=1l4kept60xilz-n0rwyxm0ndls1dy1lbv" xr:uid="{CA76D4BF-B04B-43B1-867D-D98A8FD0554D}"/>
    <hyperlink ref="H1435" r:id="rId410" tooltip="https://drive.google.com/uc?id=1l4kept60xilz-n0rwyxm0ndls1dy1lbv" xr:uid="{931499B5-333B-4E98-BF51-9B476CE7085C}"/>
    <hyperlink ref="H1341" r:id="rId411" xr:uid="{F04C3970-F716-4E94-8D76-65BD6EFE8ED4}"/>
    <hyperlink ref="H1346" r:id="rId412" tooltip="https://drive.google.com/uc?id=1nomcwrootxusxsfi76mfujmfvun5bvog" xr:uid="{558A9C56-680A-4C1A-BF40-07B342432F33}"/>
    <hyperlink ref="H1345" r:id="rId413" tooltip="https://drive.google.com/uc?id=1nomcwrootxusxsfi76mfujmfvun5bvog" xr:uid="{44AA048D-7738-4333-8670-243F70B4954C}"/>
    <hyperlink ref="H1344" r:id="rId414" tooltip="https://drive.google.com/uc?id=1nomcwrootxusxsfi76mfujmfvun5bvog" xr:uid="{32066F3C-B071-49A0-803E-5C7A65EF6D2F}"/>
    <hyperlink ref="H1347" r:id="rId415" tooltip="https://drive.google.com/uc?id=1nomcwrootxusxsfi76mfujmfvun5bvog" xr:uid="{4343BF5F-5EDD-4F77-9D2D-F7D2C4BBFF1B}"/>
    <hyperlink ref="H1349" r:id="rId416" tooltip="https://drive.google.com/uc?id=1nomcwrootxusxsfi76mfujmfvun5bvog" xr:uid="{44F7D6C4-C40E-4528-B937-974A98E1CCA2}"/>
    <hyperlink ref="H1348" r:id="rId417" tooltip="https://drive.google.com/uc?id=1nomcwrootxusxsfi76mfujmfvun5bvog" xr:uid="{5E4B0EA1-237B-4CF6-B243-F9B51A22CFAF}"/>
    <hyperlink ref="H1343" r:id="rId418" tooltip="https://drive.google.com/uc?id=1nomcwrootxusxsfi76mfujmfvun5bvog" xr:uid="{24FAB2F8-FE2D-4C79-A166-831558B73A95}"/>
    <hyperlink ref="H1342" r:id="rId419" tooltip="https://drive.google.com/uc?id=1nomcwrootxusxsfi76mfujmfvun5bvog" xr:uid="{2201BD2E-36B1-4305-A237-E0687E173E43}"/>
    <hyperlink ref="H1354" r:id="rId420" tooltip="https://drive.google.com/uc?id=1nomcwrootxusxsfi76mfujmfvun5bvog" xr:uid="{1AC6CFA0-CC0F-462F-8879-70AE25EB2A35}"/>
    <hyperlink ref="H1353" r:id="rId421" tooltip="https://drive.google.com/uc?id=1nomcwrootxusxsfi76mfujmfvun5bvog" xr:uid="{2F4F7C06-5867-4DCA-AFC1-EBB8A9C060CE}"/>
    <hyperlink ref="H1352" r:id="rId422" tooltip="https://drive.google.com/uc?id=1nomcwrootxusxsfi76mfujmfvun5bvog" xr:uid="{357CD9FB-5F8E-487A-B7F1-4D00CCB62BE1}"/>
    <hyperlink ref="H1355" r:id="rId423" tooltip="https://drive.google.com/uc?id=1nomcwrootxusxsfi76mfujmfvun5bvog" xr:uid="{18DF69FC-5F16-48BB-840C-939622F32225}"/>
    <hyperlink ref="H1356" r:id="rId424" tooltip="https://drive.google.com/uc?id=1nomcwrootxusxsfi76mfujmfvun5bvog" xr:uid="{3BB283DF-C5B6-4AEB-B471-D56DF5182064}"/>
    <hyperlink ref="H1351" r:id="rId425" tooltip="https://drive.google.com/uc?id=1nomcwrootxusxsfi76mfujmfvun5bvog" xr:uid="{814AF3EC-C34F-405B-9705-919E255D5B33}"/>
    <hyperlink ref="H1350" r:id="rId426" tooltip="https://drive.google.com/uc?id=1nomcwrootxusxsfi76mfujmfvun5bvog" xr:uid="{77086503-2AE7-4699-902D-4F4B17710768}"/>
    <hyperlink ref="H1359" r:id="rId427" tooltip="https://drive.google.com/uc?id=1l4kept60xilz-n0rwyxm0ndls1dy1lbv" xr:uid="{259FE536-9553-4B78-B215-CB980B279A1E}"/>
    <hyperlink ref="H1358" r:id="rId428" tooltip="https://drive.google.com/uc?id=1l4kept60xilz-n0rwyxm0ndls1dy1lbv" xr:uid="{70CAA78F-ACDB-499B-A0A7-74FB5F4895D8}"/>
    <hyperlink ref="H1361" r:id="rId429" tooltip="https://drive.google.com/uc?id=1l4kept60xilz-n0rwyxm0ndls1dy1lbv" xr:uid="{BDF89AC1-2101-47D9-9198-F49C1121D680}"/>
    <hyperlink ref="H1360" r:id="rId430" tooltip="https://drive.google.com/uc?id=1l4kept60xilz-n0rwyxm0ndls1dy1lbv" xr:uid="{C1103493-0453-4FFE-A478-CFA669A96EB3}"/>
    <hyperlink ref="H1363" r:id="rId431" tooltip="https://drive.google.com/uc?id=1l4kept60xilz-n0rwyxm0ndls1dy1lbv" xr:uid="{04BB5891-6842-4232-B0C7-5FC5B625ABE0}"/>
    <hyperlink ref="H1362" r:id="rId432" tooltip="https://drive.google.com/uc?id=1l4kept60xilz-n0rwyxm0ndls1dy1lbv" xr:uid="{2D84F724-CB66-46B7-AA19-F5F21B1BE50D}"/>
    <hyperlink ref="H1364" r:id="rId433" tooltip="https://drive.google.com/uc?id=1l4kept60xilz-n0rwyxm0ndls1dy1lbv" xr:uid="{9A63330D-AEBC-45F5-88DB-918D8979A0FF}"/>
    <hyperlink ref="H1357" r:id="rId434" tooltip="https://drive.google.com/uc?id=1l4kept60xilz-n0rwyxm0ndls1dy1lbv" xr:uid="{4AF7B90F-E212-4567-8140-363BD755BF6F}"/>
    <hyperlink ref="H1367" r:id="rId435" tooltip="https://drive.google.com/uc?id=1l4kept60xilz-n0rwyxm0ndls1dy1lbv" xr:uid="{3AD840B3-9AAD-41FC-9093-8AD954550CAF}"/>
    <hyperlink ref="H1366" r:id="rId436" tooltip="https://drive.google.com/uc?id=1l4kept60xilz-n0rwyxm0ndls1dy1lbv" xr:uid="{7CB2A794-09DD-4615-AF2F-2187363D3DB9}"/>
    <hyperlink ref="H1369" r:id="rId437" tooltip="https://drive.google.com/uc?id=1l4kept60xilz-n0rwyxm0ndls1dy1lbv" xr:uid="{C9AE7D4E-C2A2-4E1E-BE0A-45E0605B96F2}"/>
    <hyperlink ref="H1368" r:id="rId438" tooltip="https://drive.google.com/uc?id=1l4kept60xilz-n0rwyxm0ndls1dy1lbv" xr:uid="{F0799AFC-4EC3-4BDF-8940-9D50F5EF9ABC}"/>
    <hyperlink ref="H1371" r:id="rId439" tooltip="https://drive.google.com/uc?id=1l4kept60xilz-n0rwyxm0ndls1dy1lbv" xr:uid="{34F092C1-836C-43A9-88FA-152C9A3E3FB8}"/>
    <hyperlink ref="H1370" r:id="rId440" tooltip="https://drive.google.com/uc?id=1l4kept60xilz-n0rwyxm0ndls1dy1lbv" xr:uid="{9E4550DA-616B-49A2-8320-02048474913E}"/>
    <hyperlink ref="H1372" r:id="rId441" tooltip="https://drive.google.com/uc?id=1l4kept60xilz-n0rwyxm0ndls1dy1lbv" xr:uid="{CE1A67B6-8D6C-46D4-85E3-89548AC920EA}"/>
    <hyperlink ref="H1365" r:id="rId442" tooltip="https://drive.google.com/uc?id=1l4kept60xilz-n0rwyxm0ndls1dy1lbv" xr:uid="{AC72B620-96A9-4211-BFD2-AC0139512806}"/>
    <hyperlink ref="H1375" r:id="rId443" tooltip="https://drive.google.com/uc?id=1l4kept60xilz-n0rwyxm0ndls1dy1lbv" xr:uid="{9D19A1EE-672A-4D39-B121-981EEF278E1F}"/>
    <hyperlink ref="H1374" r:id="rId444" tooltip="https://drive.google.com/uc?id=1l4kept60xilz-n0rwyxm0ndls1dy1lbv" xr:uid="{12ED8A7C-F91B-41DD-9E1A-7CC003F40F22}"/>
    <hyperlink ref="H1377" r:id="rId445" tooltip="https://drive.google.com/uc?id=1l4kept60xilz-n0rwyxm0ndls1dy1lbv" xr:uid="{39350AA4-12BB-43B2-B0C0-6AC824BC2D23}"/>
    <hyperlink ref="H1376" r:id="rId446" tooltip="https://drive.google.com/uc?id=1l4kept60xilz-n0rwyxm0ndls1dy1lbv" xr:uid="{B016D0F2-1F88-49BD-B16E-07664DADB015}"/>
    <hyperlink ref="H1379" r:id="rId447" tooltip="https://drive.google.com/uc?id=1l4kept60xilz-n0rwyxm0ndls1dy1lbv" xr:uid="{82331F69-EFF2-4D8D-BA08-CB472BEAC729}"/>
    <hyperlink ref="H1378" r:id="rId448" tooltip="https://drive.google.com/uc?id=1l4kept60xilz-n0rwyxm0ndls1dy1lbv" xr:uid="{5AD4FAF7-BB99-4F4A-8B6E-807B423437A1}"/>
    <hyperlink ref="H1380" r:id="rId449" tooltip="https://drive.google.com/uc?id=1l4kept60xilz-n0rwyxm0ndls1dy1lbv" xr:uid="{736287B9-7D28-437B-83AE-018992FEE814}"/>
    <hyperlink ref="H1373" r:id="rId450" tooltip="https://drive.google.com/uc?id=1l4kept60xilz-n0rwyxm0ndls1dy1lbv" xr:uid="{CE168B12-F43A-412D-B5C2-4843EE7A6A86}"/>
    <hyperlink ref="H1382" r:id="rId451" tooltip="https://drive.google.com/uc?id=1l4kept60xilz-n0rwyxm0ndls1dy1lbv" xr:uid="{E52A803E-0146-4A7B-855D-A930C93DB932}"/>
    <hyperlink ref="H1381" r:id="rId452" tooltip="https://drive.google.com/uc?id=1l4kept60xilz-n0rwyxm0ndls1dy1lbv" xr:uid="{4768B96E-E76E-4109-B5AC-0DA4B859E2DA}"/>
    <hyperlink ref="H1384" r:id="rId453" tooltip="https://drive.google.com/uc?id=1l4kept60xilz-n0rwyxm0ndls1dy1lbv" xr:uid="{AC795F88-475C-4A7F-ACEC-2D30F1B3F76E}"/>
    <hyperlink ref="H1383" r:id="rId454" tooltip="https://drive.google.com/uc?id=1l4kept60xilz-n0rwyxm0ndls1dy1lbv" xr:uid="{09A2D7D9-4911-4539-A66F-22BF7C004ADC}"/>
    <hyperlink ref="H1386" r:id="rId455" tooltip="https://drive.google.com/uc?id=1l4kept60xilz-n0rwyxm0ndls1dy1lbv" xr:uid="{569345C9-3EEE-4732-9BD0-EE6756FA7030}"/>
    <hyperlink ref="H1385" r:id="rId456" tooltip="https://drive.google.com/uc?id=1l4kept60xilz-n0rwyxm0ndls1dy1lbv" xr:uid="{ABD203B6-9E0A-489C-B230-E7C97F1669BB}"/>
    <hyperlink ref="H1387" r:id="rId457" tooltip="https://drive.google.com/uc?id=1l4kept60xilz-n0rwyxm0ndls1dy1lbv" xr:uid="{D7B4102A-B8DE-4D26-A943-FADCFDA1B9BB}"/>
    <hyperlink ref="H1308" r:id="rId458" xr:uid="{E89F8DD1-5682-4255-B81E-9F5A9E258EE9}"/>
    <hyperlink ref="H1309" r:id="rId459" xr:uid="{C73EC4EC-B6A0-4D7F-A5A6-ABF04EB7CA93}"/>
    <hyperlink ref="H1310" r:id="rId460" xr:uid="{46887826-5948-43B6-BBB3-EBD35F95164E}"/>
    <hyperlink ref="H1311" r:id="rId461" xr:uid="{266530C8-67B4-41C1-A64A-49744A10A9FA}"/>
    <hyperlink ref="H1312" r:id="rId462" xr:uid="{EF2BFFC8-8DB9-4D59-9733-65B8F6382E83}"/>
    <hyperlink ref="H1313" r:id="rId463" xr:uid="{F0E565B3-398A-4E12-BAF1-6BCB9E86D20F}"/>
    <hyperlink ref="H1314" r:id="rId464" xr:uid="{77ADC897-53CD-4A48-A180-376BE1185470}"/>
    <hyperlink ref="H1319" r:id="rId465" tooltip="https://drive.google.com/uc?id=1nomcwrootxusxsfi76mfujmfvun5bvog" xr:uid="{8EC267B2-AB9F-4822-844C-3B315FB1CD16}"/>
    <hyperlink ref="H1318" r:id="rId466" tooltip="https://drive.google.com/uc?id=1nomcwrootxusxsfi76mfujmfvun5bvog" xr:uid="{081E02A8-6C03-4AC7-AB90-D6D1645A4E60}"/>
    <hyperlink ref="H1317" r:id="rId467" tooltip="https://drive.google.com/uc?id=1nomcwrootxusxsfi76mfujmfvun5bvog" xr:uid="{8892866C-C9AA-48EF-AE8D-065F63CAE151}"/>
    <hyperlink ref="H1320" r:id="rId468" tooltip="https://drive.google.com/uc?id=1nomcwrootxusxsfi76mfujmfvun5bvog" xr:uid="{32E9193A-3413-425A-BDEB-2F4691E5B901}"/>
    <hyperlink ref="H1322" r:id="rId469" tooltip="https://drive.google.com/uc?id=1nomcwrootxusxsfi76mfujmfvun5bvog" xr:uid="{91B8C1BB-6B56-4C95-9458-8C3A0CECAB5D}"/>
    <hyperlink ref="H1321" r:id="rId470" tooltip="https://drive.google.com/uc?id=1nomcwrootxusxsfi76mfujmfvun5bvog" xr:uid="{2DD83E3A-1ED4-43FC-A70A-7F3AEBF6E353}"/>
    <hyperlink ref="H1316" r:id="rId471" tooltip="https://drive.google.com/uc?id=1nomcwrootxusxsfi76mfujmfvun5bvog" xr:uid="{69F21382-BA1E-4F7B-A643-40E44EC61295}"/>
    <hyperlink ref="H1315" r:id="rId472" tooltip="https://drive.google.com/uc?id=1nomcwrootxusxsfi76mfujmfvun5bvog" xr:uid="{AD17B5D7-25B5-4CC5-B118-A1E1D54BA24F}"/>
    <hyperlink ref="H1327" r:id="rId473" tooltip="https://drive.google.com/uc?id=1nomcwrootxusxsfi76mfujmfvun5bvog" xr:uid="{770B5E80-9986-415A-9C9F-55DF4EA16405}"/>
    <hyperlink ref="H1326" r:id="rId474" tooltip="https://drive.google.com/uc?id=1nomcwrootxusxsfi76mfujmfvun5bvog" xr:uid="{F741C756-4C6E-4294-B80D-CD00831A595B}"/>
    <hyperlink ref="H1325" r:id="rId475" tooltip="https://drive.google.com/uc?id=1nomcwrootxusxsfi76mfujmfvun5bvog" xr:uid="{D74ABF45-5F3C-44CE-A907-1327B7741538}"/>
    <hyperlink ref="H1324" r:id="rId476" tooltip="https://drive.google.com/uc?id=1nomcwrootxusxsfi76mfujmfvun5bvog" xr:uid="{044DC94C-7EFC-4357-B434-3653EC71E36D}"/>
    <hyperlink ref="H1323" r:id="rId477" tooltip="https://drive.google.com/uc?id=1nomcwrootxusxsfi76mfujmfvun5bvog" xr:uid="{ADD95120-701E-4562-9117-B0A7ED0A4A80}"/>
    <hyperlink ref="H1330" r:id="rId478" tooltip="https://drive.google.com/uc?id=1l4kept60xilz-n0rwyxm0ndls1dy1lbv" xr:uid="{227DE60B-998E-43FE-891E-275E82FA168F}"/>
    <hyperlink ref="H1329" r:id="rId479" tooltip="https://drive.google.com/uc?id=1l4kept60xilz-n0rwyxm0ndls1dy1lbv" xr:uid="{C63B1B01-99C3-4C0F-89D0-B84B05AD52F2}"/>
    <hyperlink ref="H1332" r:id="rId480" tooltip="https://drive.google.com/uc?id=1l4kept60xilz-n0rwyxm0ndls1dy1lbv" xr:uid="{D552F982-EE86-4A76-8168-01B64069394E}"/>
    <hyperlink ref="H1331" r:id="rId481" tooltip="https://drive.google.com/uc?id=1l4kept60xilz-n0rwyxm0ndls1dy1lbv" xr:uid="{77D696AF-0962-41CC-80A5-645B50B02150}"/>
    <hyperlink ref="H1334" r:id="rId482" tooltip="https://drive.google.com/uc?id=1l4kept60xilz-n0rwyxm0ndls1dy1lbv" xr:uid="{55CCBB04-FCD8-44F9-ABC2-E9A38BC6ABCB}"/>
    <hyperlink ref="H1333" r:id="rId483" tooltip="https://drive.google.com/uc?id=1l4kept60xilz-n0rwyxm0ndls1dy1lbv" xr:uid="{57BADAF0-E2E0-4992-9CA9-C0D6A3140C84}"/>
    <hyperlink ref="H1335" r:id="rId484" tooltip="https://drive.google.com/uc?id=1l4kept60xilz-n0rwyxm0ndls1dy1lbv" xr:uid="{4667F50A-3225-498D-83C7-0A3459096895}"/>
    <hyperlink ref="H1328" r:id="rId485" tooltip="https://drive.google.com/uc?id=1l4kept60xilz-n0rwyxm0ndls1dy1lbv" xr:uid="{222F0C75-3347-4EAE-B3D8-F104B5963DF0}"/>
    <hyperlink ref="H1338" r:id="rId486" tooltip="https://drive.google.com/uc?id=1l4kept60xilz-n0rwyxm0ndls1dy1lbv" xr:uid="{192A5052-D5C5-4666-B9EA-FF34BA72CEE3}"/>
    <hyperlink ref="H1337" r:id="rId487" tooltip="https://drive.google.com/uc?id=1l4kept60xilz-n0rwyxm0ndls1dy1lbv" xr:uid="{4BCF57E5-D35B-416C-8A31-C878932B5484}"/>
    <hyperlink ref="H1339" r:id="rId488" tooltip="https://drive.google.com/uc?id=1l4kept60xilz-n0rwyxm0ndls1dy1lbv" xr:uid="{5B33AF9F-E9DA-4F45-AEB4-29C5E143A566}"/>
    <hyperlink ref="H1336" r:id="rId489" tooltip="https://drive.google.com/uc?id=1l4kept60xilz-n0rwyxm0ndls1dy1lbv" xr:uid="{982700F6-E685-4CED-B79D-CE52B4F4FA1B}"/>
    <hyperlink ref="H1271" r:id="rId490" xr:uid="{FC561CE9-BFB3-4AD4-994D-C8F27185F57E}"/>
    <hyperlink ref="H1276" r:id="rId491" tooltip="https://drive.google.com/uc?id=1nomcwrootxusxsfi76mfujmfvun5bvog" xr:uid="{0B880F35-601D-40A5-AF5F-71A5959A244E}"/>
    <hyperlink ref="H1275" r:id="rId492" tooltip="https://drive.google.com/uc?id=1nomcwrootxusxsfi76mfujmfvun5bvog" xr:uid="{20AE27A9-8622-490B-8396-44D8AB58DAA0}"/>
    <hyperlink ref="H1274" r:id="rId493" tooltip="https://drive.google.com/uc?id=1nomcwrootxusxsfi76mfujmfvun5bvog" xr:uid="{50BB5D11-3306-4935-8F3C-14D7287978E6}"/>
    <hyperlink ref="H1277" r:id="rId494" tooltip="https://drive.google.com/uc?id=1nomcwrootxusxsfi76mfujmfvun5bvog" xr:uid="{E7594258-DB71-451E-B1BC-FE960D314F2A}"/>
    <hyperlink ref="H1279" r:id="rId495" tooltip="https://drive.google.com/uc?id=1nomcwrootxusxsfi76mfujmfvun5bvog" xr:uid="{84C24BF3-C670-4532-83A0-E5F334A35088}"/>
    <hyperlink ref="H1278" r:id="rId496" tooltip="https://drive.google.com/uc?id=1nomcwrootxusxsfi76mfujmfvun5bvog" xr:uid="{88E12D20-1CAE-4C2D-B0A2-16A188458F03}"/>
    <hyperlink ref="H1273" r:id="rId497" tooltip="https://drive.google.com/uc?id=1nomcwrootxusxsfi76mfujmfvun5bvog" xr:uid="{B86EAF22-4F4C-47D4-BB60-B93144AE0811}"/>
    <hyperlink ref="H1272" r:id="rId498" tooltip="https://drive.google.com/uc?id=1nomcwrootxusxsfi76mfujmfvun5bvog" xr:uid="{F9FE030B-2102-4A5C-BC7B-AB76C7545CAF}"/>
    <hyperlink ref="H1280" r:id="rId499" tooltip="https://drive.google.com/uc?id=1nomcwrootxusxsfi76mfujmfvun5bvog" xr:uid="{FB03CF94-6CF5-4AE2-96AC-8F75979422CA}"/>
    <hyperlink ref="H1281" r:id="rId500" tooltip="https://drive.google.com/uc?id=1l4kept60xilz-n0rwyxm0ndls1dy1lbv" xr:uid="{D57F7EF7-F4A2-450B-91CF-B6F2E4B47736}"/>
    <hyperlink ref="H1283" r:id="rId501" tooltip="https://drive.google.com/uc?id=1l4kept60xilz-n0rwyxm0ndls1dy1lbv" xr:uid="{A958FF08-D90D-4DB7-B5E9-0843BD1BEAA7}"/>
    <hyperlink ref="H1282" r:id="rId502" tooltip="https://drive.google.com/uc?id=1l4kept60xilz-n0rwyxm0ndls1dy1lbv" xr:uid="{24545A48-F221-41A6-8231-DBED09C41338}"/>
    <hyperlink ref="H1285" r:id="rId503" tooltip="https://drive.google.com/uc?id=1l4kept60xilz-n0rwyxm0ndls1dy1lbv" xr:uid="{5DF6B0E5-8545-449B-833F-9A44769C39E9}"/>
    <hyperlink ref="H1284" r:id="rId504" tooltip="https://drive.google.com/uc?id=1l4kept60xilz-n0rwyxm0ndls1dy1lbv" xr:uid="{677735B6-FB2F-4110-99F9-7EE29BB30A42}"/>
    <hyperlink ref="H1286" r:id="rId505" tooltip="https://drive.google.com/uc?id=1l4kept60xilz-n0rwyxm0ndls1dy1lbv" xr:uid="{CBB774AD-0DD4-4DC5-8D71-EA5B8C717687}"/>
    <hyperlink ref="H1289" r:id="rId506" tooltip="https://drive.google.com/uc?id=1l4kept60xilz-n0rwyxm0ndls1dy1lbv" xr:uid="{1D5524DD-E6BA-4A81-BCBC-388AABFFF259}"/>
    <hyperlink ref="H1288" r:id="rId507" tooltip="https://drive.google.com/uc?id=1l4kept60xilz-n0rwyxm0ndls1dy1lbv" xr:uid="{EE521E8C-8821-4A9F-BCF7-CE325A21F1E0}"/>
    <hyperlink ref="H1290" r:id="rId508" tooltip="https://drive.google.com/uc?id=1l4kept60xilz-n0rwyxm0ndls1dy1lbv" xr:uid="{FA0A12D8-761E-4433-AD25-D2ACA63556B0}"/>
    <hyperlink ref="H1287" r:id="rId509" tooltip="https://drive.google.com/uc?id=1l4kept60xilz-n0rwyxm0ndls1dy1lbv" xr:uid="{9BC5B3CE-6FB5-4BF9-B152-BF42681FF81A}"/>
    <hyperlink ref="H1292" r:id="rId510" tooltip="https://drive.google.com/uc?id=1l4kept60xilz-n0rwyxm0ndls1dy1lbv" xr:uid="{4D20E84A-E10D-42BA-8486-F7E149F0F3EE}"/>
    <hyperlink ref="H1294" r:id="rId511" tooltip="https://drive.google.com/uc?id=1l4kept60xilz-n0rwyxm0ndls1dy1lbv" xr:uid="{9AB70EE0-75CC-42F2-9375-53F3AD16D9EB}"/>
    <hyperlink ref="H1293" r:id="rId512" tooltip="https://drive.google.com/uc?id=1l4kept60xilz-n0rwyxm0ndls1dy1lbv" xr:uid="{3AD72D0A-2B23-44F9-9E6A-358F41361A6F}"/>
    <hyperlink ref="H1296" r:id="rId513" tooltip="https://drive.google.com/uc?id=1l4kept60xilz-n0rwyxm0ndls1dy1lbv" xr:uid="{81374BF2-2633-4AC1-BAB8-C6BD10AD0F16}"/>
    <hyperlink ref="H1295" r:id="rId514" tooltip="https://drive.google.com/uc?id=1l4kept60xilz-n0rwyxm0ndls1dy1lbv" xr:uid="{9904AACA-D7F7-4853-861C-C1B6CBED7224}"/>
    <hyperlink ref="H1297" r:id="rId515" tooltip="https://drive.google.com/uc?id=1l4kept60xilz-n0rwyxm0ndls1dy1lbv" xr:uid="{FFC0263A-EB36-409A-B3B9-BCAA2CC4A3F3}"/>
    <hyperlink ref="H1300" r:id="rId516" tooltip="https://drive.google.com/uc?id=1l4kept60xilz-n0rwyxm0ndls1dy1lbv" xr:uid="{271C0052-8725-4BD8-94C5-55DD907F1852}"/>
    <hyperlink ref="H1299" r:id="rId517" tooltip="https://drive.google.com/uc?id=1l4kept60xilz-n0rwyxm0ndls1dy1lbv" xr:uid="{BF8F38E4-50EF-468D-BDC5-AFA5B35720C9}"/>
    <hyperlink ref="H1301" r:id="rId518" tooltip="https://drive.google.com/uc?id=1l4kept60xilz-n0rwyxm0ndls1dy1lbv" xr:uid="{1E566809-E864-4A33-A65B-8B33E35D7D8F}"/>
    <hyperlink ref="H1298" r:id="rId519" tooltip="https://drive.google.com/uc?id=1l4kept60xilz-n0rwyxm0ndls1dy1lbv" xr:uid="{C79F28B3-EB6E-44AF-83B1-1957F610371C}"/>
    <hyperlink ref="H1305" r:id="rId520" tooltip="https://drive.google.com/uc?id=1l4kept60xilz-n0rwyxm0ndls1dy1lbv" xr:uid="{564796EC-F42F-4523-A368-53E3E8D6AF3A}"/>
    <hyperlink ref="H1304" r:id="rId521" tooltip="https://drive.google.com/uc?id=1l4kept60xilz-n0rwyxm0ndls1dy1lbv" xr:uid="{3334B3CC-A257-4D17-8140-58D53AC1D97E}"/>
    <hyperlink ref="H1306" r:id="rId522" tooltip="https://drive.google.com/uc?id=1l4kept60xilz-n0rwyxm0ndls1dy1lbv" xr:uid="{42A4172D-F98F-4A8E-8632-2F3B2A0C8363}"/>
    <hyperlink ref="H1303" r:id="rId523" tooltip="https://drive.google.com/uc?id=1l4kept60xilz-n0rwyxm0ndls1dy1lbv" xr:uid="{3F769AA3-7796-4F65-BE7B-A7975ADD63E5}"/>
    <hyperlink ref="H1221" r:id="rId524" xr:uid="{CE7E70E1-C164-4F30-ACB3-5EFA09553730}"/>
    <hyperlink ref="H1222" r:id="rId525" xr:uid="{AF0E179A-7967-47B0-A058-ACD8673981AC}"/>
    <hyperlink ref="H1223" r:id="rId526" xr:uid="{35C1F929-1425-4274-84D6-968D4F60E6FA}"/>
    <hyperlink ref="H1224" r:id="rId527" xr:uid="{A70D5916-E0EA-46AF-9DD7-023AF1B379F2}"/>
    <hyperlink ref="H1225" r:id="rId528" xr:uid="{AD232022-E156-4C38-9AF7-792736D32927}"/>
    <hyperlink ref="H1226" r:id="rId529" xr:uid="{F5157747-6D8A-4E9B-921F-856929C6BB91}"/>
    <hyperlink ref="H1227" r:id="rId530" xr:uid="{0EC43CA1-A686-491F-AEA8-1FF2E0D72779}"/>
    <hyperlink ref="H1228" r:id="rId531" xr:uid="{95F4824F-9450-4166-BE7F-8BC30B6EB427}"/>
    <hyperlink ref="H1229" r:id="rId532" xr:uid="{3884C1B5-C69B-49E6-AACE-1239DB043737}"/>
    <hyperlink ref="H1230" r:id="rId533" xr:uid="{4E92B9D3-B0B9-4711-A9F7-F577D72BE81D}"/>
    <hyperlink ref="H1231" r:id="rId534" xr:uid="{D82E87C8-AAF1-4060-BD34-6C919F41724A}"/>
    <hyperlink ref="H1232" r:id="rId535" xr:uid="{1FA6D905-1FAA-4693-B131-E3FF06DFFB1C}"/>
    <hyperlink ref="H1233" r:id="rId536" xr:uid="{CC3F2A51-CFD3-4F2B-B5D1-EA05E5EBE463}"/>
    <hyperlink ref="H1234" r:id="rId537" xr:uid="{DCC90506-61B3-48D8-B883-1185A8C91932}"/>
    <hyperlink ref="H1235" r:id="rId538" xr:uid="{FC3432A5-E280-44DA-9F94-8A0E1FD613BA}"/>
    <hyperlink ref="H1236" r:id="rId539" xr:uid="{772AFD48-51EA-417A-B91B-05170F3AE253}"/>
    <hyperlink ref="H1237" r:id="rId540" xr:uid="{2C25888D-3668-4F50-8551-79A2C4F6DC4C}"/>
    <hyperlink ref="H1238" r:id="rId541" xr:uid="{A2C59C98-179A-4806-BDB0-6B42CE345A1D}"/>
    <hyperlink ref="H1239" r:id="rId542" xr:uid="{6A7D9DB8-8E9F-4021-BFDD-7742B84DA8F2}"/>
    <hyperlink ref="H1240" r:id="rId543" xr:uid="{58557167-97A7-4A01-97A8-76A54632E6D4}"/>
    <hyperlink ref="H1241" r:id="rId544" xr:uid="{EB56D5C4-9962-46F8-A338-5D769A720EF1}"/>
    <hyperlink ref="H1242" r:id="rId545" xr:uid="{5440BEBC-50EB-44EB-889E-0983EB236D8E}"/>
    <hyperlink ref="H1243" r:id="rId546" xr:uid="{F82054D9-4EB8-48F9-B2A6-3367ECF67C05}"/>
    <hyperlink ref="H1244" r:id="rId547" xr:uid="{18821279-CD67-4B62-A2FD-6CC055EF0203}"/>
    <hyperlink ref="H1245" r:id="rId548" xr:uid="{0A3C9EF8-DAB4-45A9-9C09-61867A140888}"/>
    <hyperlink ref="H1246" r:id="rId549" xr:uid="{D425BC39-B3E8-494B-815B-F430183F6844}"/>
    <hyperlink ref="H1247" r:id="rId550" xr:uid="{588E32F7-1188-4DCC-9683-DED7F900F739}"/>
    <hyperlink ref="H1252" r:id="rId551" tooltip="https://drive.google.com/uc?id=1nomcwrootxusxsfi76mfujmfvun5bvog" xr:uid="{29D6359E-DC45-49B3-9F45-D277E58C8A19}"/>
    <hyperlink ref="H1251" r:id="rId552" tooltip="https://drive.google.com/uc?id=1nomcwrootxusxsfi76mfujmfvun5bvog" xr:uid="{26064FA6-785D-4882-81B7-7997C1AA763C}"/>
    <hyperlink ref="H1250" r:id="rId553" tooltip="https://drive.google.com/uc?id=1nomcwrootxusxsfi76mfujmfvun5bvog" xr:uid="{7F421762-0C74-4BB3-B0D4-99A0D36E3932}"/>
    <hyperlink ref="H1253" r:id="rId554" tooltip="https://drive.google.com/uc?id=1nomcwrootxusxsfi76mfujmfvun5bvog" xr:uid="{4854BEC6-F32F-449D-AFC3-116C80110C73}"/>
    <hyperlink ref="H1255" r:id="rId555" tooltip="https://drive.google.com/uc?id=1nomcwrootxusxsfi76mfujmfvun5bvog" xr:uid="{D7F3C7FD-DB25-4DD1-A097-D180A3CA8C20}"/>
    <hyperlink ref="H1254" r:id="rId556" tooltip="https://drive.google.com/uc?id=1nomcwrootxusxsfi76mfujmfvun5bvog" xr:uid="{F201ABD0-AB4E-43CC-8613-E59A19E9AB48}"/>
    <hyperlink ref="H1249" r:id="rId557" tooltip="https://drive.google.com/uc?id=1nomcwrootxusxsfi76mfujmfvun5bvog" xr:uid="{DCA5648B-E47D-449F-8FE9-759918BA5D5E}"/>
    <hyperlink ref="H1248" r:id="rId558" tooltip="https://drive.google.com/uc?id=1nomcwrootxusxsfi76mfujmfvun5bvog" xr:uid="{37F7B3CA-049C-4235-9AC8-D231DCD4D910}"/>
    <hyperlink ref="H1260" r:id="rId559" tooltip="https://drive.google.com/uc?id=1nomcwrootxusxsfi76mfujmfvun5bvog" xr:uid="{A8E660F7-BEBE-44C5-BC20-B743CC3EC5AB}"/>
    <hyperlink ref="H1259" r:id="rId560" tooltip="https://drive.google.com/uc?id=1nomcwrootxusxsfi76mfujmfvun5bvog" xr:uid="{A36C3B1A-E67A-498C-B617-15217831806A}"/>
    <hyperlink ref="H1258" r:id="rId561" tooltip="https://drive.google.com/uc?id=1nomcwrootxusxsfi76mfujmfvun5bvog" xr:uid="{E9003DBE-F552-474C-9BDF-D00F5D1729A8}"/>
    <hyperlink ref="H1261" r:id="rId562" tooltip="https://drive.google.com/uc?id=1nomcwrootxusxsfi76mfujmfvun5bvog" xr:uid="{2251894D-9A7B-4A7B-B943-104344B29800}"/>
    <hyperlink ref="H1263" r:id="rId563" tooltip="https://drive.google.com/uc?id=1nomcwrootxusxsfi76mfujmfvun5bvog" xr:uid="{5C12FD3C-0CDE-4EEA-862E-FE3A16A14D28}"/>
    <hyperlink ref="H1262" r:id="rId564" tooltip="https://drive.google.com/uc?id=1nomcwrootxusxsfi76mfujmfvun5bvog" xr:uid="{9D350668-5164-49C1-8DBE-9B74039B1B40}"/>
    <hyperlink ref="H1257" r:id="rId565" tooltip="https://drive.google.com/uc?id=1nomcwrootxusxsfi76mfujmfvun5bvog" xr:uid="{C6E2B966-5F17-4F07-92E1-4A4FDBC659AF}"/>
    <hyperlink ref="H1256" r:id="rId566" tooltip="https://drive.google.com/uc?id=1nomcwrootxusxsfi76mfujmfvun5bvog" xr:uid="{10CED734-18AD-4929-A9B2-E2F4BE9CE1DD}"/>
    <hyperlink ref="H1264" r:id="rId567" tooltip="https://drive.google.com/uc?id=1nomcwrootxusxsfi76mfujmfvun5bvog" xr:uid="{5390775A-C4AD-4CD5-8824-F9FCB28FA3FC}"/>
    <hyperlink ref="H1265" r:id="rId568" tooltip="https://drive.google.com/uc?id=1l4kept60xilz-n0rwyxm0ndls1dy1lbv" xr:uid="{07B158FC-857B-44A5-ADFB-036F3B7A893D}"/>
    <hyperlink ref="H1267" r:id="rId569" tooltip="https://drive.google.com/uc?id=1l4kept60xilz-n0rwyxm0ndls1dy1lbv" xr:uid="{9AD4D983-0F4F-4BE8-8A58-A7C0DA522170}"/>
    <hyperlink ref="H1266" r:id="rId570" tooltip="https://drive.google.com/uc?id=1l4kept60xilz-n0rwyxm0ndls1dy1lbv" xr:uid="{83B592E6-9768-4B80-9B93-577FE9F36496}"/>
    <hyperlink ref="H1269" r:id="rId571" tooltip="https://drive.google.com/uc?id=1l4kept60xilz-n0rwyxm0ndls1dy1lbv" xr:uid="{9B83845B-F3B9-4337-B730-EA99900795F3}"/>
    <hyperlink ref="H1268" r:id="rId572" tooltip="https://drive.google.com/uc?id=1l4kept60xilz-n0rwyxm0ndls1dy1lbv" xr:uid="{C257C05D-63EB-4485-8912-D671C16A177A}"/>
    <hyperlink ref="H1270" r:id="rId573" tooltip="https://drive.google.com/uc?id=1l4kept60xilz-n0rwyxm0ndls1dy1lbv" xr:uid="{93E1CD97-F2A5-4EE3-AF89-0CD1E1937C1E}"/>
    <hyperlink ref="H1193" r:id="rId574" xr:uid="{608B418A-1207-4D7B-9BAF-1CFF69627589}"/>
    <hyperlink ref="H1194" r:id="rId575" xr:uid="{D2BC687C-6095-466E-93C0-90C1890CA030}"/>
    <hyperlink ref="H1195" r:id="rId576" xr:uid="{4CD4F6F7-EA9F-4E5F-82D9-BC7C48E86407}"/>
    <hyperlink ref="H1196" r:id="rId577" xr:uid="{8B7DF5C6-AE65-4CC8-A92C-5E925DBB39D4}"/>
    <hyperlink ref="H1197" r:id="rId578" xr:uid="{C415F5B2-475F-4414-9211-C5BA85B0B12E}"/>
    <hyperlink ref="H1198" r:id="rId579" xr:uid="{B66EC37C-C834-42A9-9412-1EA3FA24DF58}"/>
    <hyperlink ref="H1203" r:id="rId580" tooltip="https://drive.google.com/uc?id=1nomcwrootxusxsfi76mfujmfvun5bvog" xr:uid="{58389A75-82B6-4F44-8F72-175980871203}"/>
    <hyperlink ref="H1202" r:id="rId581" tooltip="https://drive.google.com/uc?id=1nomcwrootxusxsfi76mfujmfvun5bvog" xr:uid="{334D0176-5182-4B76-BECC-E4DD068540CF}"/>
    <hyperlink ref="H1201" r:id="rId582" tooltip="https://drive.google.com/uc?id=1nomcwrootxusxsfi76mfujmfvun5bvog" xr:uid="{EF1EDD62-D033-483E-8A49-913140567944}"/>
    <hyperlink ref="H1204" r:id="rId583" tooltip="https://drive.google.com/uc?id=1nomcwrootxusxsfi76mfujmfvun5bvog" xr:uid="{EEC3076E-599F-4B4F-BE0C-6B5A4F135D12}"/>
    <hyperlink ref="H1206" r:id="rId584" tooltip="https://drive.google.com/uc?id=1nomcwrootxusxsfi76mfujmfvun5bvog" xr:uid="{A745A47C-40C5-4B48-B55C-6FF87B74BB4E}"/>
    <hyperlink ref="H1205" r:id="rId585" tooltip="https://drive.google.com/uc?id=1nomcwrootxusxsfi76mfujmfvun5bvog" xr:uid="{D56DDB3B-D318-4159-8581-6AF3838045EC}"/>
    <hyperlink ref="H1200" r:id="rId586" tooltip="https://drive.google.com/uc?id=1nomcwrootxusxsfi76mfujmfvun5bvog" xr:uid="{01DEE753-51EC-4447-8FE4-DB2615F1F1F2}"/>
    <hyperlink ref="H1199" r:id="rId587" tooltip="https://drive.google.com/uc?id=1nomcwrootxusxsfi76mfujmfvun5bvog" xr:uid="{527336D1-55EB-4341-A545-D41FF511FB3E}"/>
    <hyperlink ref="H1207" r:id="rId588" tooltip="https://drive.google.com/uc?id=1l4kept60xilz-n0rwyxm0ndls1dy1lbv" xr:uid="{7642ECCD-D597-4609-8656-CDD777F7684D}"/>
    <hyperlink ref="H1209" r:id="rId589" tooltip="https://drive.google.com/uc?id=1l4kept60xilz-n0rwyxm0ndls1dy1lbv" xr:uid="{9D1AD61E-29E3-4D71-A61B-3820003A81B4}"/>
    <hyperlink ref="H1208" r:id="rId590" tooltip="https://drive.google.com/uc?id=1l4kept60xilz-n0rwyxm0ndls1dy1lbv" xr:uid="{FA890EA7-92A6-4CD1-9395-E9C04E25FAB0}"/>
    <hyperlink ref="H1211" r:id="rId591" tooltip="https://drive.google.com/uc?id=1l4kept60xilz-n0rwyxm0ndls1dy1lbv" xr:uid="{7CADBC1C-DD19-483C-9D1D-DCF871916DE2}"/>
    <hyperlink ref="H1210" r:id="rId592" tooltip="https://drive.google.com/uc?id=1l4kept60xilz-n0rwyxm0ndls1dy1lbv" xr:uid="{B880E910-6243-44D3-ABF5-44E4B6CB7501}"/>
    <hyperlink ref="H1212" r:id="rId593" tooltip="https://drive.google.com/uc?id=1l4kept60xilz-n0rwyxm0ndls1dy1lbv" xr:uid="{0DDB1A4D-79F4-4B7C-9485-99B2927F6CA8}"/>
    <hyperlink ref="H1214" r:id="rId594" tooltip="https://drive.google.com/uc?id=1l4kept60xilz-n0rwyxm0ndls1dy1lbv" xr:uid="{4F9DCF18-6E15-476B-8DED-B4BFE3337F71}"/>
    <hyperlink ref="H1213" r:id="rId595" tooltip="https://drive.google.com/uc?id=1l4kept60xilz-n0rwyxm0ndls1dy1lbv" xr:uid="{809926DC-DC12-49E9-A88C-F6606E781B9E}"/>
    <hyperlink ref="H1216" r:id="rId596" tooltip="https://drive.google.com/uc?id=1l4kept60xilz-n0rwyxm0ndls1dy1lbv" xr:uid="{8F1D85B6-5566-4C63-9113-556CF0626E78}"/>
    <hyperlink ref="H1215" r:id="rId597" tooltip="https://drive.google.com/uc?id=1l4kept60xilz-n0rwyxm0ndls1dy1lbv" xr:uid="{EE480C51-7359-4C13-92B7-3D1BF9F7DFAC}"/>
    <hyperlink ref="H1217" r:id="rId598" tooltip="https://drive.google.com/uc?id=1l4kept60xilz-n0rwyxm0ndls1dy1lbv" xr:uid="{EBEFD9C7-1241-4733-BF58-9EBF0E22C14B}"/>
    <hyperlink ref="H1219" r:id="rId599" tooltip="https://drive.google.com/uc?id=1l4kept60xilz-n0rwyxm0ndls1dy1lbv" xr:uid="{C7B54F41-D667-4CA8-8CEA-4AD17A8590B9}"/>
    <hyperlink ref="H1218" r:id="rId600" tooltip="https://drive.google.com/uc?id=1l4kept60xilz-n0rwyxm0ndls1dy1lbv" xr:uid="{9BDE2BE6-5F1F-46CF-9FC1-EFD120BD4AEC}"/>
    <hyperlink ref="H1220" r:id="rId601" tooltip="https://drive.google.com/uc?id=1l4kept60xilz-n0rwyxm0ndls1dy1lbv" xr:uid="{75389B28-69F7-4AE8-A427-489195629437}"/>
    <hyperlink ref="H1177" r:id="rId602" xr:uid="{BEB068F0-F3AE-423E-8A06-7CC1E252036B}"/>
    <hyperlink ref="H1178" r:id="rId603" xr:uid="{58F0BC03-D4C2-497B-848D-386B7BC5E013}"/>
    <hyperlink ref="H1179" r:id="rId604" xr:uid="{8CC9D8CD-E548-48A3-9359-DD4D15059B3B}"/>
    <hyperlink ref="H1184" r:id="rId605" tooltip="https://drive.google.com/uc?id=1nomcwrootxusxsfi76mfujmfvun5bvog" xr:uid="{E236879F-AAFA-42FF-A0C4-101E53B1C840}"/>
    <hyperlink ref="H1183" r:id="rId606" tooltip="https://drive.google.com/uc?id=1nomcwrootxusxsfi76mfujmfvun5bvog" xr:uid="{C39C030F-A6C5-4230-89E0-5F58853E8113}"/>
    <hyperlink ref="H1182" r:id="rId607" tooltip="https://drive.google.com/uc?id=1nomcwrootxusxsfi76mfujmfvun5bvog" xr:uid="{0EEEF5C3-FE79-49EE-883C-CA24C2F6FE9C}"/>
    <hyperlink ref="H1181" r:id="rId608" tooltip="https://drive.google.com/uc?id=1nomcwrootxusxsfi76mfujmfvun5bvog" xr:uid="{F94C328C-1992-46D8-AE90-5FA062635F3C}"/>
    <hyperlink ref="H1180" r:id="rId609" tooltip="https://drive.google.com/uc?id=1nomcwrootxusxsfi76mfujmfvun5bvog" xr:uid="{1CAA18AE-2F34-40C5-B94A-0F0E40D748EC}"/>
    <hyperlink ref="H1185" r:id="rId610" tooltip="https://drive.google.com/uc?id=1l4kept60xilz-n0rwyxm0ndls1dy1lbv" xr:uid="{EA586F76-C9D8-4D53-9A87-1AA74095C49C}"/>
    <hyperlink ref="H1187" r:id="rId611" tooltip="https://drive.google.com/uc?id=1l4kept60xilz-n0rwyxm0ndls1dy1lbv" xr:uid="{31F74B04-C773-483D-A3CA-F308430FC646}"/>
    <hyperlink ref="H1186" r:id="rId612" tooltip="https://drive.google.com/uc?id=1l4kept60xilz-n0rwyxm0ndls1dy1lbv" xr:uid="{B7A15908-3E6A-44B7-8843-75C9087A6CBA}"/>
    <hyperlink ref="H1189" r:id="rId613" tooltip="https://drive.google.com/uc?id=1l4kept60xilz-n0rwyxm0ndls1dy1lbv" xr:uid="{BF5C47F2-C3A6-4C82-8F96-CA4968F1A645}"/>
    <hyperlink ref="H1188" r:id="rId614" tooltip="https://drive.google.com/uc?id=1l4kept60xilz-n0rwyxm0ndls1dy1lbv" xr:uid="{161F6DD0-F5E9-4E6C-ADC9-99E14C844135}"/>
    <hyperlink ref="H1190" r:id="rId615" tooltip="https://drive.google.com/uc?id=1l4kept60xilz-n0rwyxm0ndls1dy1lbv" xr:uid="{7F0725C5-7DF5-4674-A9B0-B442B2599C0F}"/>
    <hyperlink ref="H1192" r:id="rId616" tooltip="https://drive.google.com/uc?id=1l4kept60xilz-n0rwyxm0ndls1dy1lbv" xr:uid="{623FA925-CBC2-492D-92D4-4734FDE28684}"/>
    <hyperlink ref="H1191" r:id="rId617" tooltip="https://drive.google.com/uc?id=1l4kept60xilz-n0rwyxm0ndls1dy1lbv" xr:uid="{E6AB3536-FFAD-4256-8EA8-48948D47A379}"/>
    <hyperlink ref="H1137" r:id="rId618" xr:uid="{F3D6E3DB-C996-4F53-AB05-1A34296F309A}"/>
    <hyperlink ref="H1138" r:id="rId619" xr:uid="{BA7DB52C-CD81-4AAA-AC40-2D98889660C9}"/>
    <hyperlink ref="H1139" r:id="rId620" xr:uid="{AA766C61-FE8F-44F5-AC49-4E369E2293D7}"/>
    <hyperlink ref="H1140" r:id="rId621" xr:uid="{889B63BB-D5E1-428D-89BA-FF20D7134FA3}"/>
    <hyperlink ref="H1141" r:id="rId622" xr:uid="{3B787C93-C783-425E-BFF8-11ACB5DE1039}"/>
    <hyperlink ref="H1142" r:id="rId623" xr:uid="{398EDA04-98FD-4F7C-A158-7FE728682665}"/>
    <hyperlink ref="H1143" r:id="rId624" xr:uid="{2C06F402-078B-4444-B0D6-898B62F7D92F}"/>
    <hyperlink ref="H1144" r:id="rId625" xr:uid="{5600D1C5-DF7A-4DB5-AF29-5C4F4E291BF8}"/>
    <hyperlink ref="H1145" r:id="rId626" xr:uid="{2B14D340-8441-4B79-B556-8CDC7EB60DAD}"/>
    <hyperlink ref="H1146" r:id="rId627" xr:uid="{EDC48391-8E3D-472F-BFFA-6D839C2C8A61}"/>
    <hyperlink ref="H1147" r:id="rId628" xr:uid="{D01B82DD-7094-403F-92AB-2593785767F4}"/>
    <hyperlink ref="H1148" r:id="rId629" xr:uid="{35147D36-163E-49C1-8DF8-0269E5860359}"/>
    <hyperlink ref="H1149" r:id="rId630" xr:uid="{79F07A60-1979-41C0-A659-076AD1B320DA}"/>
    <hyperlink ref="H1150" r:id="rId631" xr:uid="{41093629-9D9E-421F-81E7-093D6D94AE67}"/>
    <hyperlink ref="H1151" r:id="rId632" xr:uid="{30CC8BF5-7014-41EC-9137-F667B936737D}"/>
    <hyperlink ref="H1152" r:id="rId633" xr:uid="{D51C1EAC-5FBA-4206-BEF5-A583F03C23C0}"/>
    <hyperlink ref="H1153" r:id="rId634" xr:uid="{0351EF87-ACC8-4DD3-90F1-11DCCFFA9C84}"/>
    <hyperlink ref="H1154" r:id="rId635" xr:uid="{8BABD115-5D26-40A2-8467-7E0733F28CDE}"/>
    <hyperlink ref="H1155" r:id="rId636" xr:uid="{9422A1FF-A32F-4033-B084-D90A960FDE07}"/>
    <hyperlink ref="H1156" r:id="rId637" xr:uid="{C79CAD86-960C-45CF-BDBD-F86ED3907B01}"/>
    <hyperlink ref="H1160" r:id="rId638" tooltip="https://drive.google.com/uc?id=1nomcwrootxusxsfi76mfujmfvun5bvog" xr:uid="{CF32656C-A42E-4116-B461-35BC441176E8}"/>
    <hyperlink ref="H1159" r:id="rId639" tooltip="https://drive.google.com/uc?id=1nomcwrootxusxsfi76mfujmfvun5bvog" xr:uid="{922B4C98-F74D-4E19-B859-CBC81CD30AB9}"/>
    <hyperlink ref="H1158" r:id="rId640" tooltip="https://drive.google.com/uc?id=1nomcwrootxusxsfi76mfujmfvun5bvog" xr:uid="{5188FEE4-E4E4-4057-9DD6-79513ACCD2ED}"/>
    <hyperlink ref="H1157" r:id="rId641" tooltip="https://drive.google.com/uc?id=1nomcwrootxusxsfi76mfujmfvun5bvog" xr:uid="{4702ADB6-151B-4B4B-A5AD-775814B234E1}"/>
    <hyperlink ref="H1161" r:id="rId642" tooltip="https://drive.google.com/uc?id=1l4kept60xilz-n0rwyxm0ndls1dy1lbv" xr:uid="{9E636FF3-EAF9-40CC-9AE2-233919298178}"/>
    <hyperlink ref="H1163" r:id="rId643" tooltip="https://drive.google.com/uc?id=1l4kept60xilz-n0rwyxm0ndls1dy1lbv" xr:uid="{E76AB369-6CB3-46D3-A031-B1B1196AB8A4}"/>
    <hyperlink ref="H1162" r:id="rId644" tooltip="https://drive.google.com/uc?id=1l4kept60xilz-n0rwyxm0ndls1dy1lbv" xr:uid="{0AECA7C5-04CB-4781-A33F-7BF5B4896DE1}"/>
    <hyperlink ref="H1165" r:id="rId645" tooltip="https://drive.google.com/uc?id=1l4kept60xilz-n0rwyxm0ndls1dy1lbv" xr:uid="{2A0D383A-4666-4C7F-86A7-44394EA3CE33}"/>
    <hyperlink ref="H1164" r:id="rId646" tooltip="https://drive.google.com/uc?id=1l4kept60xilz-n0rwyxm0ndls1dy1lbv" xr:uid="{460BD2DA-2347-4BA6-83B5-47D423CAA22F}"/>
    <hyperlink ref="H1166" r:id="rId647" tooltip="https://drive.google.com/uc?id=1l4kept60xilz-n0rwyxm0ndls1dy1lbv" xr:uid="{8FD6AC85-E5C4-468C-A641-19EC6FD6CB34}"/>
    <hyperlink ref="H1168" r:id="rId648" tooltip="https://drive.google.com/uc?id=1l4kept60xilz-n0rwyxm0ndls1dy1lbv" xr:uid="{251C6228-E373-49F6-A789-877B3FD6FBFA}"/>
    <hyperlink ref="H1167" r:id="rId649" tooltip="https://drive.google.com/uc?id=1l4kept60xilz-n0rwyxm0ndls1dy1lbv" xr:uid="{87FD6C67-774D-4E62-8AFD-237247B65A9B}"/>
    <hyperlink ref="H1169" r:id="rId650" tooltip="https://drive.google.com/uc?id=1l4kept60xilz-n0rwyxm0ndls1dy1lbv" xr:uid="{08DC1633-B3B5-446A-BC73-2E7A9A622ECB}"/>
    <hyperlink ref="H1171" r:id="rId651" tooltip="https://drive.google.com/uc?id=1l4kept60xilz-n0rwyxm0ndls1dy1lbv" xr:uid="{28B51A46-E57D-4C74-A225-CF4C220897BA}"/>
    <hyperlink ref="H1170" r:id="rId652" tooltip="https://drive.google.com/uc?id=1l4kept60xilz-n0rwyxm0ndls1dy1lbv" xr:uid="{51733DBC-3875-46E1-8360-0A1B5438C8FF}"/>
    <hyperlink ref="H1173" r:id="rId653" tooltip="https://drive.google.com/uc?id=1l4kept60xilz-n0rwyxm0ndls1dy1lbv" xr:uid="{8371A9B7-CE4E-4432-AC91-57B6F01165DF}"/>
    <hyperlink ref="H1172" r:id="rId654" tooltip="https://drive.google.com/uc?id=1l4kept60xilz-n0rwyxm0ndls1dy1lbv" xr:uid="{CDDEBE88-5796-459A-9EB0-EF6175B9B32F}"/>
    <hyperlink ref="H1174" r:id="rId655" tooltip="https://drive.google.com/uc?id=1l4kept60xilz-n0rwyxm0ndls1dy1lbv" xr:uid="{37B8ED3D-BB4B-43E3-A20C-3508D8974256}"/>
    <hyperlink ref="H1176" r:id="rId656" tooltip="https://drive.google.com/uc?id=1l4kept60xilz-n0rwyxm0ndls1dy1lbv" xr:uid="{8EDC5539-3EEB-4597-92B8-E39ECF05639D}"/>
    <hyperlink ref="H1175" r:id="rId657" tooltip="https://drive.google.com/uc?id=1l4kept60xilz-n0rwyxm0ndls1dy1lbv" xr:uid="{E6054717-3926-4B79-86F7-15B32587506E}"/>
    <hyperlink ref="H1103" r:id="rId658" xr:uid="{66B4F0E9-426B-4F49-AFBA-CB3C6219D88F}"/>
    <hyperlink ref="H1104" r:id="rId659" xr:uid="{DDB83BDA-7872-4C8D-831A-651C9D76FDEC}"/>
    <hyperlink ref="H1105" r:id="rId660" xr:uid="{EC077D66-490B-4A58-94D7-34CA7871A0EE}"/>
    <hyperlink ref="H1106" r:id="rId661" xr:uid="{1BEFDC2B-F402-4C43-A5B3-E666A1C70C70}"/>
    <hyperlink ref="H1107" r:id="rId662" xr:uid="{7378FD43-D459-4D8E-9077-BABEA301C84F}"/>
    <hyperlink ref="H1108" r:id="rId663" xr:uid="{6A655EC3-30DF-4B96-B8B6-4066B30B9C41}"/>
    <hyperlink ref="H1109" r:id="rId664" xr:uid="{F57A4F37-F068-483F-B395-3BD385AF3624}"/>
    <hyperlink ref="H1110" r:id="rId665" xr:uid="{54CB3E33-81DD-4AE5-90F3-84F9C01E1D2B}"/>
    <hyperlink ref="H1111" r:id="rId666" xr:uid="{7C0AB22E-FBB1-4F72-84FA-E002C5176B39}"/>
    <hyperlink ref="H1112" r:id="rId667" xr:uid="{4D9628CF-CBA2-4C21-B6E0-D0991A0AFB68}"/>
    <hyperlink ref="H1113" r:id="rId668" xr:uid="{94C06AAD-79E3-4919-8E5E-8CE39E9A3C69}"/>
    <hyperlink ref="H1114" r:id="rId669" xr:uid="{88BDE050-3BE8-4F08-9CC6-FA7E1D0A1B59}"/>
    <hyperlink ref="H1119" r:id="rId670" tooltip="https://drive.google.com/uc?id=1nomcwrootxusxsfi76mfujmfvun5bvog" xr:uid="{20C4FB7A-3561-478A-AE27-1DA143AF2B7B}"/>
    <hyperlink ref="H1118" r:id="rId671" tooltip="https://drive.google.com/uc?id=1nomcwrootxusxsfi76mfujmfvun5bvog" xr:uid="{805C2125-7DF6-471C-A257-7BC5C0D21F0C}"/>
    <hyperlink ref="H1117" r:id="rId672" tooltip="https://drive.google.com/uc?id=1nomcwrootxusxsfi76mfujmfvun5bvog" xr:uid="{E5CEBB39-0695-4891-9E77-D740A8B57477}"/>
    <hyperlink ref="H1116" r:id="rId673" tooltip="https://drive.google.com/uc?id=1nomcwrootxusxsfi76mfujmfvun5bvog" xr:uid="{AEF10C0C-67D3-4894-BC0B-4BF80154CEAA}"/>
    <hyperlink ref="H1115" r:id="rId674" tooltip="https://drive.google.com/uc?id=1nomcwrootxusxsfi76mfujmfvun5bvog" xr:uid="{1056D574-4F45-4D2B-96A6-24AA39804BD8}"/>
    <hyperlink ref="H1124" r:id="rId675" tooltip="https://drive.google.com/uc?id=1nomcwrootxusxsfi76mfujmfvun5bvog" xr:uid="{99E3D4F6-1CDF-48C1-9407-E5551FBC0173}"/>
    <hyperlink ref="H1123" r:id="rId676" tooltip="https://drive.google.com/uc?id=1nomcwrootxusxsfi76mfujmfvun5bvog" xr:uid="{14311B4A-F638-4B32-A05E-F7C272266A8D}"/>
    <hyperlink ref="H1122" r:id="rId677" tooltip="https://drive.google.com/uc?id=1nomcwrootxusxsfi76mfujmfvun5bvog" xr:uid="{B54D24F1-0AA9-4514-A138-2C136FA95D10}"/>
    <hyperlink ref="H1121" r:id="rId678" tooltip="https://drive.google.com/uc?id=1nomcwrootxusxsfi76mfujmfvun5bvog" xr:uid="{D51BD593-4D3C-44F0-BB38-95D26F407166}"/>
    <hyperlink ref="H1120" r:id="rId679" tooltip="https://drive.google.com/uc?id=1nomcwrootxusxsfi76mfujmfvun5bvog" xr:uid="{7B4E75C7-ECC7-4E51-AA4E-85748C14805D}"/>
    <hyperlink ref="H1129" r:id="rId680" tooltip="https://drive.google.com/uc?id=1nomcwrootxusxsfi76mfujmfvun5bvog" xr:uid="{21170DF3-E4B8-4668-A75C-EA54F53C08C9}"/>
    <hyperlink ref="H1128" r:id="rId681" tooltip="https://drive.google.com/uc?id=1nomcwrootxusxsfi76mfujmfvun5bvog" xr:uid="{2B3D26FC-6A43-4C3C-B3CA-762B4A0C72BD}"/>
    <hyperlink ref="H1127" r:id="rId682" tooltip="https://drive.google.com/uc?id=1nomcwrootxusxsfi76mfujmfvun5bvog" xr:uid="{25FF785E-4573-4D35-B508-87370F048283}"/>
    <hyperlink ref="H1126" r:id="rId683" tooltip="https://drive.google.com/uc?id=1nomcwrootxusxsfi76mfujmfvun5bvog" xr:uid="{0D3B50E1-BE9D-4820-BD08-116FBE6CCC5B}"/>
    <hyperlink ref="H1125" r:id="rId684" tooltip="https://drive.google.com/uc?id=1nomcwrootxusxsfi76mfujmfvun5bvog" xr:uid="{6E0D3FAF-A445-4DC0-9A70-3A89CF85E501}"/>
    <hyperlink ref="H1132" r:id="rId685" tooltip="https://drive.google.com/uc?id=1nomcwrootxusxsfi76mfujmfvun5bvog" xr:uid="{CB8E4511-6AC9-414F-9F45-26EEB3668095}"/>
    <hyperlink ref="H1131" r:id="rId686" tooltip="https://drive.google.com/uc?id=1nomcwrootxusxsfi76mfujmfvun5bvog" xr:uid="{0FDEF0DA-D99A-4CD9-ABF5-D1FF6FD9DE0F}"/>
    <hyperlink ref="H1130" r:id="rId687" tooltip="https://drive.google.com/uc?id=1nomcwrootxusxsfi76mfujmfvun5bvog" xr:uid="{61AC2AB7-7C80-4D63-B58A-189F9EF02AF9}"/>
    <hyperlink ref="H1133" r:id="rId688" tooltip="https://drive.google.com/uc?id=1l4kept60xilz-n0rwyxm0ndls1dy1lbv" xr:uid="{EADF71CB-63B7-4F85-902D-DFB87A0FC998}"/>
    <hyperlink ref="H1135" r:id="rId689" tooltip="https://drive.google.com/uc?id=1l4kept60xilz-n0rwyxm0ndls1dy1lbv" xr:uid="{4BED81A5-E3D5-493C-B1A7-FB1AF92A5235}"/>
    <hyperlink ref="H1134" r:id="rId690" tooltip="https://drive.google.com/uc?id=1l4kept60xilz-n0rwyxm0ndls1dy1lbv" xr:uid="{512A3E24-FE01-4D12-BE30-B3E51DD9F104}"/>
    <hyperlink ref="H1136" r:id="rId691" tooltip="https://drive.google.com/uc?id=1l4kept60xilz-n0rwyxm0ndls1dy1lbv" xr:uid="{9566293E-BCA8-47F6-947B-8EB6AAFEDF3E}"/>
    <hyperlink ref="H1000" r:id="rId692" xr:uid="{E1623F2C-CAC8-474E-9ED2-8BDB15F5BE2C}"/>
    <hyperlink ref="H1001" r:id="rId693" xr:uid="{A6F71A8E-DCA5-4A57-95D8-A95A9BA756E2}"/>
    <hyperlink ref="H1002" r:id="rId694" xr:uid="{A5BAB9C7-EBF2-475C-B339-9CCEA4DBEFEA}"/>
    <hyperlink ref="H1003" r:id="rId695" xr:uid="{7025E094-F87A-4EB2-B84C-4EEC817C4A78}"/>
    <hyperlink ref="H1004" r:id="rId696" xr:uid="{6FFB8303-9C45-4FCD-954F-E3F72A5190B9}"/>
    <hyperlink ref="H1005" r:id="rId697" xr:uid="{CFB87B69-3A07-46CD-A426-F357386E63CD}"/>
    <hyperlink ref="H1006" r:id="rId698" xr:uid="{ED2C3E83-3A60-4E64-8B26-C3F5E7599B38}"/>
    <hyperlink ref="H1007" r:id="rId699" xr:uid="{CB508F43-CA33-46B9-B39E-899A371D17B1}"/>
    <hyperlink ref="H1008" r:id="rId700" xr:uid="{02F49EB1-C75C-4624-89A0-92D59847B74F}"/>
    <hyperlink ref="H1009" r:id="rId701" xr:uid="{63652E33-C140-400C-8AA9-AC882C17EDEA}"/>
    <hyperlink ref="H1010" r:id="rId702" xr:uid="{703410BB-F3EF-47CC-A79A-9A50E6F281D3}"/>
    <hyperlink ref="H1011" r:id="rId703" xr:uid="{6C7B2312-8E34-405C-A869-30D3586B2456}"/>
    <hyperlink ref="H1012" r:id="rId704" xr:uid="{960C76B8-0B26-47A6-8F67-A68BD08D30FC}"/>
    <hyperlink ref="H1013" r:id="rId705" xr:uid="{4E2A1F34-B098-42F6-B321-6A090BDCBDB9}"/>
    <hyperlink ref="H1014" r:id="rId706" xr:uid="{8B2B03EA-BB0E-4B4C-8468-718DDA861A7C}"/>
    <hyperlink ref="H1015" r:id="rId707" xr:uid="{883B38CE-1499-47F9-BBC1-D90467DD1660}"/>
    <hyperlink ref="H1016" r:id="rId708" xr:uid="{EEDDFCF5-B65F-45D4-BBD6-DAEF2F385385}"/>
    <hyperlink ref="H1017" r:id="rId709" xr:uid="{B13737E0-7933-47E9-AFE5-2F58FE00561F}"/>
    <hyperlink ref="H1018" r:id="rId710" xr:uid="{E7A5D968-C3CB-4D20-AE46-0016579917B5}"/>
    <hyperlink ref="H1019" r:id="rId711" xr:uid="{66136C6B-E8BF-4803-9113-3B7C5127B4CF}"/>
    <hyperlink ref="H1020" r:id="rId712" xr:uid="{ADD520C6-4D15-4C76-9835-4B58DE2CBADC}"/>
    <hyperlink ref="H1021" r:id="rId713" xr:uid="{8DF34154-731B-47AB-8416-58611A0DE5E7}"/>
    <hyperlink ref="H1022" r:id="rId714" xr:uid="{EFE9B92F-8396-48EC-95F9-E4B97C39E061}"/>
    <hyperlink ref="H1023" r:id="rId715" xr:uid="{26AFC36E-95E8-4C56-A662-FF0702627DCA}"/>
    <hyperlink ref="H1028" r:id="rId716" tooltip="https://drive.google.com/uc?id=1nomcwrootxusxsfi76mfujmfvun5bvog" xr:uid="{3C2F6892-B1F4-4DF0-9374-481361B39A6F}"/>
    <hyperlink ref="H1027" r:id="rId717" tooltip="https://drive.google.com/uc?id=1nomcwrootxusxsfi76mfujmfvun5bvog" xr:uid="{52B88320-A5BB-423A-8E01-F3B9D83C6018}"/>
    <hyperlink ref="H1026" r:id="rId718" tooltip="https://drive.google.com/uc?id=1nomcwrootxusxsfi76mfujmfvun5bvog" xr:uid="{36F480CB-B0FA-458C-AAF6-13781DE16FEE}"/>
    <hyperlink ref="H1025" r:id="rId719" tooltip="https://drive.google.com/uc?id=1nomcwrootxusxsfi76mfujmfvun5bvog" xr:uid="{6D87DCBE-09C6-4CF3-839E-37DC310E35BC}"/>
    <hyperlink ref="H1024" r:id="rId720" tooltip="https://drive.google.com/uc?id=1nomcwrootxusxsfi76mfujmfvun5bvog" xr:uid="{D2AC2E0A-4725-480E-82B8-0F604CA2B391}"/>
    <hyperlink ref="H1033" r:id="rId721" tooltip="https://drive.google.com/uc?id=1nomcwrootxusxsfi76mfujmfvun5bvog" xr:uid="{CC3B9239-4755-4558-BAC9-CD0CFFA70CE9}"/>
    <hyperlink ref="H1032" r:id="rId722" tooltip="https://drive.google.com/uc?id=1nomcwrootxusxsfi76mfujmfvun5bvog" xr:uid="{74826997-8B38-466D-8AD2-4944953A5A6C}"/>
    <hyperlink ref="H1031" r:id="rId723" tooltip="https://drive.google.com/uc?id=1nomcwrootxusxsfi76mfujmfvun5bvog" xr:uid="{32526C7F-7718-4999-A185-EDFD268F5508}"/>
    <hyperlink ref="H1030" r:id="rId724" tooltip="https://drive.google.com/uc?id=1nomcwrootxusxsfi76mfujmfvun5bvog" xr:uid="{934C4A24-F646-4E46-BE56-AF222851EF90}"/>
    <hyperlink ref="H1029" r:id="rId725" tooltip="https://drive.google.com/uc?id=1nomcwrootxusxsfi76mfujmfvun5bvog" xr:uid="{5A2B3BDF-A120-4B65-ADC7-94D6E4E56E8F}"/>
    <hyperlink ref="H1038" r:id="rId726" tooltip="https://drive.google.com/uc?id=1nomcwrootxusxsfi76mfujmfvun5bvog" xr:uid="{5DD29674-B179-4F90-AF4D-CC226BCD7C24}"/>
    <hyperlink ref="H1037" r:id="rId727" tooltip="https://drive.google.com/uc?id=1nomcwrootxusxsfi76mfujmfvun5bvog" xr:uid="{5F7DD9CA-73FE-47D4-B3C1-AACC41D1E792}"/>
    <hyperlink ref="H1036" r:id="rId728" tooltip="https://drive.google.com/uc?id=1nomcwrootxusxsfi76mfujmfvun5bvog" xr:uid="{5D73CC9F-6F38-464A-BFF7-AACD7CDF59C6}"/>
    <hyperlink ref="H1035" r:id="rId729" tooltip="https://drive.google.com/uc?id=1nomcwrootxusxsfi76mfujmfvun5bvog" xr:uid="{C586D084-EC8A-4E1B-91E7-8020F291A2E5}"/>
    <hyperlink ref="H1034" r:id="rId730" tooltip="https://drive.google.com/uc?id=1nomcwrootxusxsfi76mfujmfvun5bvog" xr:uid="{9EEA864C-6200-4675-B3A8-79B9C8BB7026}"/>
    <hyperlink ref="H1043" r:id="rId731" tooltip="https://drive.google.com/uc?id=1nomcwrootxusxsfi76mfujmfvun5bvog" xr:uid="{6C017360-1AE1-41BB-B548-CB60C5D0AFF1}"/>
    <hyperlink ref="H1042" r:id="rId732" tooltip="https://drive.google.com/uc?id=1nomcwrootxusxsfi76mfujmfvun5bvog" xr:uid="{2D3EE321-A9E5-44CC-9B6D-A84EA97750E2}"/>
    <hyperlink ref="H1041" r:id="rId733" tooltip="https://drive.google.com/uc?id=1nomcwrootxusxsfi76mfujmfvun5bvog" xr:uid="{A0A3A1E1-8E87-4FDD-A054-E5CF0B5BD539}"/>
    <hyperlink ref="H1040" r:id="rId734" tooltip="https://drive.google.com/uc?id=1nomcwrootxusxsfi76mfujmfvun5bvog" xr:uid="{9D07B78F-CC80-4F42-85F1-B0E6E61D5D49}"/>
    <hyperlink ref="H1039" r:id="rId735" tooltip="https://drive.google.com/uc?id=1nomcwrootxusxsfi76mfujmfvun5bvog" xr:uid="{3CB6E3C0-C0D7-473F-8983-33567CB8BBD2}"/>
    <hyperlink ref="H1048" r:id="rId736" tooltip="https://drive.google.com/uc?id=1nomcwrootxusxsfi76mfujmfvun5bvog" xr:uid="{2B8906D3-EDB8-46DF-8336-6EAF2EE8984D}"/>
    <hyperlink ref="H1047" r:id="rId737" tooltip="https://drive.google.com/uc?id=1nomcwrootxusxsfi76mfujmfvun5bvog" xr:uid="{0F429A82-647C-4E4A-9F80-C4AA68CA359A}"/>
    <hyperlink ref="H1046" r:id="rId738" tooltip="https://drive.google.com/uc?id=1nomcwrootxusxsfi76mfujmfvun5bvog" xr:uid="{F7DB3A01-0753-4FA2-9DB3-EDBFD31D1C1B}"/>
    <hyperlink ref="H1045" r:id="rId739" tooltip="https://drive.google.com/uc?id=1nomcwrootxusxsfi76mfujmfvun5bvog" xr:uid="{D5070011-ACF6-4072-82A4-ABE3AF26A0D8}"/>
    <hyperlink ref="H1044" r:id="rId740" tooltip="https://drive.google.com/uc?id=1nomcwrootxusxsfi76mfujmfvun5bvog" xr:uid="{5A1580E7-C9D0-4241-9288-C404E19C8EFD}"/>
    <hyperlink ref="H1053" r:id="rId741" tooltip="https://drive.google.com/uc?id=1nomcwrootxusxsfi76mfujmfvun5bvog" xr:uid="{512689FF-94F2-42C7-805B-E73F7DD916D4}"/>
    <hyperlink ref="H1052" r:id="rId742" tooltip="https://drive.google.com/uc?id=1nomcwrootxusxsfi76mfujmfvun5bvog" xr:uid="{9CC76316-4910-4F7E-B663-BBBC7C36EBE5}"/>
    <hyperlink ref="H1051" r:id="rId743" tooltip="https://drive.google.com/uc?id=1nomcwrootxusxsfi76mfujmfvun5bvog" xr:uid="{69E4D195-4E4E-44E5-815A-AAF74159BC45}"/>
    <hyperlink ref="H1050" r:id="rId744" tooltip="https://drive.google.com/uc?id=1nomcwrootxusxsfi76mfujmfvun5bvog" xr:uid="{79C21D82-0132-4DD7-8736-ECA6FD2FDA93}"/>
    <hyperlink ref="H1049" r:id="rId745" tooltip="https://drive.google.com/uc?id=1nomcwrootxusxsfi76mfujmfvun5bvog" xr:uid="{F4B42C03-E810-4C31-804E-55C9B66987BB}"/>
    <hyperlink ref="H1054" r:id="rId746" tooltip="https://drive.google.com/uc?id=1l4kept60xilz-n0rwyxm0ndls1dy1lbv" xr:uid="{C999A46E-6E94-4914-9C5A-E71094427E15}"/>
    <hyperlink ref="H1056" r:id="rId747" tooltip="https://drive.google.com/uc?id=1l4kept60xilz-n0rwyxm0ndls1dy1lbv" xr:uid="{729CC7E5-E386-4917-BBD0-EACD08DD32C8}"/>
    <hyperlink ref="H1055" r:id="rId748" tooltip="https://drive.google.com/uc?id=1l4kept60xilz-n0rwyxm0ndls1dy1lbv" xr:uid="{8572B683-A1E4-4DD2-8205-A65453575F19}"/>
    <hyperlink ref="H1058" r:id="rId749" tooltip="https://drive.google.com/uc?id=1l4kept60xilz-n0rwyxm0ndls1dy1lbv" xr:uid="{16CF07FC-217D-4BC5-A347-0BDF651C4405}"/>
    <hyperlink ref="H1057" r:id="rId750" tooltip="https://drive.google.com/uc?id=1l4kept60xilz-n0rwyxm0ndls1dy1lbv" xr:uid="{B3223A7C-1C56-4623-81A4-5141959538D9}"/>
    <hyperlink ref="H1059" r:id="rId751" tooltip="https://drive.google.com/uc?id=1l4kept60xilz-n0rwyxm0ndls1dy1lbv" xr:uid="{62DCA73B-386A-45C6-A9B2-B2A22F38DE79}"/>
    <hyperlink ref="H1061" r:id="rId752" tooltip="https://drive.google.com/uc?id=1l4kept60xilz-n0rwyxm0ndls1dy1lbv" xr:uid="{A4E2E08B-BF47-4682-ADFC-1A6D9EC93A84}"/>
    <hyperlink ref="H1060" r:id="rId753" tooltip="https://drive.google.com/uc?id=1l4kept60xilz-n0rwyxm0ndls1dy1lbv" xr:uid="{56597031-6CF4-4C75-8234-9898BED1DB6D}"/>
    <hyperlink ref="H1062" r:id="rId754" tooltip="https://drive.google.com/uc?id=1l4kept60xilz-n0rwyxm0ndls1dy1lbv" xr:uid="{30694D90-C174-4B98-8FDB-FE8DB5A3C9E1}"/>
    <hyperlink ref="H1064" r:id="rId755" tooltip="https://drive.google.com/uc?id=1l4kept60xilz-n0rwyxm0ndls1dy1lbv" xr:uid="{A53EA54E-88AC-4C03-BE48-325DA5B26ED1}"/>
    <hyperlink ref="H1063" r:id="rId756" tooltip="https://drive.google.com/uc?id=1l4kept60xilz-n0rwyxm0ndls1dy1lbv" xr:uid="{C7D272B1-890F-4BA0-9388-8DBDFA0E1E8C}"/>
    <hyperlink ref="H1066" r:id="rId757" tooltip="https://drive.google.com/uc?id=1l4kept60xilz-n0rwyxm0ndls1dy1lbv" xr:uid="{FFC4A9F9-1E73-4169-ACB6-ACDBCCB40023}"/>
    <hyperlink ref="H1065" r:id="rId758" tooltip="https://drive.google.com/uc?id=1l4kept60xilz-n0rwyxm0ndls1dy1lbv" xr:uid="{C986CF6F-9981-4A93-AF31-ED8DBDBCE1B1}"/>
    <hyperlink ref="H1067" r:id="rId759" tooltip="https://drive.google.com/uc?id=1l4kept60xilz-n0rwyxm0ndls1dy1lbv" xr:uid="{F037293F-26E7-40C7-83B2-E10FA68CAD2B}"/>
    <hyperlink ref="H1068" r:id="rId760" tooltip="https://drive.google.com/uc?id=1l4kept60xilz-n0rwyxm0ndls1dy1lbv" xr:uid="{C8A0C62B-5CF2-4EE8-B96F-25540E51CB13}"/>
    <hyperlink ref="H1069" r:id="rId761" tooltip="https://drive.google.com/uc?id=1l4kept60xilz-n0rwyxm0ndls1dy1lbv" xr:uid="{0D1ACEDA-0954-463B-AA5A-7AB12B98E3D1}"/>
    <hyperlink ref="H1071" r:id="rId762" tooltip="https://drive.google.com/uc?id=1l4kept60xilz-n0rwyxm0ndls1dy1lbv" xr:uid="{563E7802-5ED4-479D-858B-4EAC81EE3B6B}"/>
    <hyperlink ref="H1070" r:id="rId763" tooltip="https://drive.google.com/uc?id=1l4kept60xilz-n0rwyxm0ndls1dy1lbv" xr:uid="{84ECCA7B-AAF0-41BD-9363-D2F0C20571FF}"/>
    <hyperlink ref="H1073" r:id="rId764" tooltip="https://drive.google.com/uc?id=1l4kept60xilz-n0rwyxm0ndls1dy1lbv" xr:uid="{8737C779-B9BB-4CBE-8AE2-C76A8B770B64}"/>
    <hyperlink ref="H1072" r:id="rId765" tooltip="https://drive.google.com/uc?id=1l4kept60xilz-n0rwyxm0ndls1dy1lbv" xr:uid="{66EAD02A-CEF3-4C49-B5BA-BEC212312C81}"/>
    <hyperlink ref="H1074" r:id="rId766" tooltip="https://drive.google.com/uc?id=1l4kept60xilz-n0rwyxm0ndls1dy1lbv" xr:uid="{30C60D04-3D92-40B8-8BAE-F59FAF73C212}"/>
    <hyperlink ref="H1076" r:id="rId767" tooltip="https://drive.google.com/uc?id=1l4kept60xilz-n0rwyxm0ndls1dy1lbv" xr:uid="{7591F3D6-D4FD-46E0-BC9F-4A61B30C59DB}"/>
    <hyperlink ref="H1075" r:id="rId768" tooltip="https://drive.google.com/uc?id=1l4kept60xilz-n0rwyxm0ndls1dy1lbv" xr:uid="{91C509A2-794C-4093-A55C-3147005309DF}"/>
    <hyperlink ref="H1077" r:id="rId769" tooltip="https://drive.google.com/uc?id=1l4kept60xilz-n0rwyxm0ndls1dy1lbv" xr:uid="{7D30F60D-A137-46EC-AD2F-97D2C59198A8}"/>
    <hyperlink ref="H1079" r:id="rId770" tooltip="https://drive.google.com/uc?id=1l4kept60xilz-n0rwyxm0ndls1dy1lbv" xr:uid="{54E0E05A-BA79-4C70-87D2-48EE94B5A787}"/>
    <hyperlink ref="H1078" r:id="rId771" tooltip="https://drive.google.com/uc?id=1l4kept60xilz-n0rwyxm0ndls1dy1lbv" xr:uid="{BE639FCC-2C4E-40B0-A28E-1B7570F8D61B}"/>
    <hyperlink ref="H1081" r:id="rId772" tooltip="https://drive.google.com/uc?id=1l4kept60xilz-n0rwyxm0ndls1dy1lbv" xr:uid="{A269353F-0D5C-4EAF-A2C2-A98C20FEABAA}"/>
    <hyperlink ref="H1080" r:id="rId773" tooltip="https://drive.google.com/uc?id=1l4kept60xilz-n0rwyxm0ndls1dy1lbv" xr:uid="{391A4E0D-7F9F-40FA-BCF5-010CFE63B1B0}"/>
    <hyperlink ref="H1082" r:id="rId774" tooltip="https://drive.google.com/uc?id=1l4kept60xilz-n0rwyxm0ndls1dy1lbv" xr:uid="{3266D7CB-B775-46C1-BC5D-BE8650D9D32C}"/>
    <hyperlink ref="H1083" r:id="rId775" tooltip="https://drive.google.com/uc?id=1l4kept60xilz-n0rwyxm0ndls1dy1lbv" xr:uid="{F643CC1A-11E2-4A64-B394-D5814DDA2E3F}"/>
    <hyperlink ref="H1084" r:id="rId776" tooltip="https://drive.google.com/uc?id=1l4kept60xilz-n0rwyxm0ndls1dy1lbv" xr:uid="{6B7050BA-28C0-4BC3-B74F-93A6FD398224}"/>
    <hyperlink ref="H1086" r:id="rId777" tooltip="https://drive.google.com/uc?id=1l4kept60xilz-n0rwyxm0ndls1dy1lbv" xr:uid="{EF6B9447-11B2-4FC7-86BA-DDA0FDF6A714}"/>
    <hyperlink ref="H1085" r:id="rId778" tooltip="https://drive.google.com/uc?id=1l4kept60xilz-n0rwyxm0ndls1dy1lbv" xr:uid="{FD344651-54FE-42B6-8849-17D5A59C46B4}"/>
    <hyperlink ref="H1088" r:id="rId779" tooltip="https://drive.google.com/uc?id=1l4kept60xilz-n0rwyxm0ndls1dy1lbv" xr:uid="{A5C7D492-5425-4EFB-A089-34A2F523A941}"/>
    <hyperlink ref="H1087" r:id="rId780" tooltip="https://drive.google.com/uc?id=1l4kept60xilz-n0rwyxm0ndls1dy1lbv" xr:uid="{AD7EC316-7309-479E-AF84-D1171896E33C}"/>
    <hyperlink ref="H1089" r:id="rId781" tooltip="https://drive.google.com/uc?id=1l4kept60xilz-n0rwyxm0ndls1dy1lbv" xr:uid="{FD8D6B42-F39A-43DB-9ED1-7F70EE4112B6}"/>
    <hyperlink ref="H1091" r:id="rId782" tooltip="https://drive.google.com/uc?id=1l4kept60xilz-n0rwyxm0ndls1dy1lbv" xr:uid="{DCADC9AB-E479-4BAF-9A94-6C6402C7AFA3}"/>
    <hyperlink ref="H1090" r:id="rId783" tooltip="https://drive.google.com/uc?id=1l4kept60xilz-n0rwyxm0ndls1dy1lbv" xr:uid="{5E220DF5-1885-42F5-BFE9-B4107F778F42}"/>
    <hyperlink ref="H1092" r:id="rId784" tooltip="https://drive.google.com/uc?id=1l4kept60xilz-n0rwyxm0ndls1dy1lbv" xr:uid="{120ED320-C7BD-43DD-844F-638615961FE0}"/>
    <hyperlink ref="H1094" r:id="rId785" tooltip="https://drive.google.com/uc?id=1l4kept60xilz-n0rwyxm0ndls1dy1lbv" xr:uid="{E21B9A7B-A9C6-4563-8A2A-074EFB88373D}"/>
    <hyperlink ref="H1093" r:id="rId786" tooltip="https://drive.google.com/uc?id=1l4kept60xilz-n0rwyxm0ndls1dy1lbv" xr:uid="{56131C9D-EE94-4C69-9657-E7613042BF80}"/>
    <hyperlink ref="H1096" r:id="rId787" tooltip="https://drive.google.com/uc?id=1l4kept60xilz-n0rwyxm0ndls1dy1lbv" xr:uid="{74569612-213A-4B93-9C95-E07D0F9EE55D}"/>
    <hyperlink ref="H1095" r:id="rId788" tooltip="https://drive.google.com/uc?id=1l4kept60xilz-n0rwyxm0ndls1dy1lbv" xr:uid="{8295ECD3-310E-4513-8291-E7D6412DD7EF}"/>
    <hyperlink ref="H1097" r:id="rId789" tooltip="https://drive.google.com/uc?id=1l4kept60xilz-n0rwyxm0ndls1dy1lbv" xr:uid="{09787DD2-4FA2-407D-968C-40CEBB978E94}"/>
    <hyperlink ref="H1098" r:id="rId790" tooltip="https://drive.google.com/uc?id=1l4kept60xilz-n0rwyxm0ndls1dy1lbv" xr:uid="{700204CA-2CC0-40B3-8434-6310930A4799}"/>
    <hyperlink ref="H1099" r:id="rId791" tooltip="https://drive.google.com/uc?id=1l4kept60xilz-n0rwyxm0ndls1dy1lbv" xr:uid="{79AF82AE-3603-4836-86D5-1A50154F0F2E}"/>
    <hyperlink ref="H1100" r:id="rId792" tooltip="https://drive.google.com/uc?id=1l4kept60xilz-n0rwyxm0ndls1dy1lbv" xr:uid="{6B9B00D7-E6BE-4158-BB40-9D4439133431}"/>
    <hyperlink ref="H1102" r:id="rId793" tooltip="https://drive.google.com/uc?id=1l4kept60xilz-n0rwyxm0ndls1dy1lbv" xr:uid="{C5192FC9-536C-4A22-906C-A4FB2522E2D5}"/>
    <hyperlink ref="H1101" r:id="rId794" tooltip="https://drive.google.com/uc?id=1l4kept60xilz-n0rwyxm0ndls1dy1lbv" xr:uid="{5B1F4CBC-212F-4335-B16D-F2B66141A6A9}"/>
    <hyperlink ref="H994" r:id="rId795" tooltip="https://drive.google.com/uc?id=1l4kept60xilz-n0rwyxm0ndls1dy1lbv" xr:uid="{3E1F14E5-18D2-4352-B7CE-A5565E0FD258}"/>
    <hyperlink ref="H993" r:id="rId796" tooltip="https://drive.google.com/uc?id=1l4kept60xilz-n0rwyxm0ndls1dy1lbv" xr:uid="{73ADA2E9-734B-4E11-96D9-A8A66B2832EF}"/>
    <hyperlink ref="H996" r:id="rId797" tooltip="https://drive.google.com/uc?id=1l4kept60xilz-n0rwyxm0ndls1dy1lbv" xr:uid="{B3BC6BAA-96D3-4830-8362-0AF09F91E6F3}"/>
    <hyperlink ref="H995" r:id="rId798" tooltip="https://drive.google.com/uc?id=1l4kept60xilz-n0rwyxm0ndls1dy1lbv" xr:uid="{34E894BB-6791-46F4-B746-5A4B4309F0F8}"/>
    <hyperlink ref="H997" r:id="rId799" tooltip="https://drive.google.com/uc?id=1l4kept60xilz-n0rwyxm0ndls1dy1lbv" xr:uid="{902E4A3D-CA83-43DD-85E1-7DBA661A0FFD}"/>
    <hyperlink ref="H999" r:id="rId800" tooltip="https://drive.google.com/uc?id=1l4kept60xilz-n0rwyxm0ndls1dy1lbv" xr:uid="{5AFA17DA-3BEA-4428-A8A6-A97114B11D82}"/>
    <hyperlink ref="H998" r:id="rId801" tooltip="https://drive.google.com/uc?id=1l4kept60xilz-n0rwyxm0ndls1dy1lbv" xr:uid="{9DCDD89D-41EA-4671-A055-A5656D030A2D}"/>
    <hyperlink ref="H987" r:id="rId802" tooltip="https://drive.google.com/uc?id=1nomcwrootxusxsfi76mfujmfvun5bvog" xr:uid="{C349DF50-EECC-45D9-A49D-1382A829AEF4}"/>
    <hyperlink ref="H986" r:id="rId803" tooltip="https://drive.google.com/uc?id=1nomcwrootxusxsfi76mfujmfvun5bvog" xr:uid="{12570395-14B0-49B3-8801-DD04DDD8D75C}"/>
    <hyperlink ref="H985" r:id="rId804" tooltip="https://drive.google.com/uc?id=1nomcwrootxusxsfi76mfujmfvun5bvog" xr:uid="{F6713BE5-B03C-431F-9A22-8DC0CC3449B0}"/>
    <hyperlink ref="H984" r:id="rId805" tooltip="https://drive.google.com/uc?id=1nomcwrootxusxsfi76mfujmfvun5bvog" xr:uid="{1EA420AA-FC4D-4D81-AA0A-ECD1512713F7}"/>
    <hyperlink ref="H983" r:id="rId806" tooltip="https://drive.google.com/uc?id=1nomcwrootxusxsfi76mfujmfvun5bvog" xr:uid="{03C16ABE-883C-4B87-92F3-F0ACAB31EFCB}"/>
    <hyperlink ref="H992" r:id="rId807" tooltip="https://drive.google.com/uc?id=1nomcwrootxusxsfi76mfujmfvun5bvog" xr:uid="{2DECDDA9-C52E-430C-B180-1C7DB5AF8A0A}"/>
    <hyperlink ref="H991" r:id="rId808" tooltip="https://drive.google.com/uc?id=1nomcwrootxusxsfi76mfujmfvun5bvog" xr:uid="{5A7F70E7-12C0-4B4B-AA0B-B26B7AB7BF65}"/>
    <hyperlink ref="H990" r:id="rId809" tooltip="https://drive.google.com/uc?id=1nomcwrootxusxsfi76mfujmfvun5bvog" xr:uid="{7AA3C1D5-A580-43D3-BA78-7C9098B1E813}"/>
    <hyperlink ref="H989" r:id="rId810" tooltip="https://drive.google.com/uc?id=1nomcwrootxusxsfi76mfujmfvun5bvog" xr:uid="{79753DBA-2E73-42C3-BC6A-78A70920151E}"/>
    <hyperlink ref="H988" r:id="rId811" tooltip="https://drive.google.com/uc?id=1nomcwrootxusxsfi76mfujmfvun5bvog" xr:uid="{1A2B10AE-C605-4D22-A7E8-B982839322F4}"/>
    <hyperlink ref="H977" r:id="rId812" tooltip="https://drive.google.com/uc?id=1nomcwrootxusxsfi76mfujmfvun5bvog" xr:uid="{BB21C7C2-0A6F-4146-84B4-6593C319C4FD}"/>
    <hyperlink ref="H976" r:id="rId813" tooltip="https://drive.google.com/uc?id=1nomcwrootxusxsfi76mfujmfvun5bvog" xr:uid="{CEE03BCC-3116-40D6-97F8-3FAE2B7C4397}"/>
    <hyperlink ref="H975" r:id="rId814" tooltip="https://drive.google.com/uc?id=1nomcwrootxusxsfi76mfujmfvun5bvog" xr:uid="{EF618957-3EE0-4153-B433-A95D6333915F}"/>
    <hyperlink ref="H974" r:id="rId815" tooltip="https://drive.google.com/uc?id=1nomcwrootxusxsfi76mfujmfvun5bvog" xr:uid="{0083309F-439D-4F21-9448-6F128039F110}"/>
    <hyperlink ref="H973" r:id="rId816" tooltip="https://drive.google.com/uc?id=1nomcwrootxusxsfi76mfujmfvun5bvog" xr:uid="{60E28941-4202-4F31-AF12-546F5210D80C}"/>
    <hyperlink ref="H982" r:id="rId817" tooltip="https://drive.google.com/uc?id=1nomcwrootxusxsfi76mfujmfvun5bvog" xr:uid="{CDB28ACE-4454-413E-9847-D8A57AD3AA15}"/>
    <hyperlink ref="H981" r:id="rId818" tooltip="https://drive.google.com/uc?id=1nomcwrootxusxsfi76mfujmfvun5bvog" xr:uid="{6358F47C-A8E0-4B24-BD17-53999C04F280}"/>
    <hyperlink ref="H980" r:id="rId819" tooltip="https://drive.google.com/uc?id=1nomcwrootxusxsfi76mfujmfvun5bvog" xr:uid="{6CA31423-845C-4338-973E-9CA9E9E2DD3E}"/>
    <hyperlink ref="H979" r:id="rId820" tooltip="https://drive.google.com/uc?id=1nomcwrootxusxsfi76mfujmfvun5bvog" xr:uid="{C794E631-5031-412F-AF0C-2F4812031916}"/>
    <hyperlink ref="H978" r:id="rId821" tooltip="https://drive.google.com/uc?id=1nomcwrootxusxsfi76mfujmfvun5bvog" xr:uid="{4233E435-C243-4E12-BC1F-B24D550CBD2E}"/>
    <hyperlink ref="H969" r:id="rId822" xr:uid="{0196BCA3-6466-43DD-8002-2F5DBBBC08F9}"/>
    <hyperlink ref="H970" r:id="rId823" xr:uid="{C0164EDA-F9C7-4C24-980B-AB0A3140F076}"/>
    <hyperlink ref="H971" r:id="rId824" xr:uid="{72087E2B-BA11-4BF4-BA9C-2C7E56F9E6AB}"/>
    <hyperlink ref="H972" r:id="rId825" xr:uid="{4DEF9D60-4413-4E5F-8BF1-B585DB40FAB0}"/>
    <hyperlink ref="H959" r:id="rId826" tooltip="https://drive.google.com/uc?id=1l4kept60xilz-n0rwyxm0ndls1dy1lbv" xr:uid="{3BA082E7-6173-4140-A839-9EA3E3BFBF0D}"/>
    <hyperlink ref="H961" r:id="rId827" tooltip="https://drive.google.com/uc?id=1l4kept60xilz-n0rwyxm0ndls1dy1lbv" xr:uid="{25DCF24D-0DD8-4634-828F-D641A89E1155}"/>
    <hyperlink ref="H960" r:id="rId828" tooltip="https://drive.google.com/uc?id=1l4kept60xilz-n0rwyxm0ndls1dy1lbv" xr:uid="{6BED8410-8B8E-4A0F-8D26-D9A85D89A752}"/>
    <hyperlink ref="H963" r:id="rId829" tooltip="https://drive.google.com/uc?id=1l4kept60xilz-n0rwyxm0ndls1dy1lbv" xr:uid="{0E43FA44-2A01-4D7B-B20E-8CD38B9B6CC1}"/>
    <hyperlink ref="H962" r:id="rId830" tooltip="https://drive.google.com/uc?id=1l4kept60xilz-n0rwyxm0ndls1dy1lbv" xr:uid="{AE21CED4-6FDC-46C6-9664-099E8C28833B}"/>
    <hyperlink ref="H964" r:id="rId831" tooltip="https://drive.google.com/uc?id=1l4kept60xilz-n0rwyxm0ndls1dy1lbv" xr:uid="{C37C9CB1-E308-432B-B968-6286493E86EE}"/>
    <hyperlink ref="H966" r:id="rId832" tooltip="https://drive.google.com/uc?id=1l4kept60xilz-n0rwyxm0ndls1dy1lbv" xr:uid="{3E4DC728-6D2A-4659-B455-0F4D05A5FD4C}"/>
    <hyperlink ref="H965" r:id="rId833" tooltip="https://drive.google.com/uc?id=1l4kept60xilz-n0rwyxm0ndls1dy1lbv" xr:uid="{7C005E01-D3D1-4518-A11E-962D3D002D6C}"/>
    <hyperlink ref="H967" r:id="rId834" tooltip="https://drive.google.com/uc?id=1l4kept60xilz-n0rwyxm0ndls1dy1lbv" xr:uid="{7CB5347F-AE54-4580-9822-061F6A87B1F2}"/>
    <hyperlink ref="H968" r:id="rId835" tooltip="https://drive.google.com/uc?id=1l4kept60xilz-n0rwyxm0ndls1dy1lbv" xr:uid="{7F90FBD0-1BFC-401E-B038-AB81F7EA3F36}"/>
    <hyperlink ref="H949" r:id="rId836" tooltip="https://drive.google.com/uc?id=1l4kept60xilz-n0rwyxm0ndls1dy1lbv" xr:uid="{0E8D64EB-9B4C-48D9-9361-A7E53DD15B27}"/>
    <hyperlink ref="H951" r:id="rId837" tooltip="https://drive.google.com/uc?id=1l4kept60xilz-n0rwyxm0ndls1dy1lbv" xr:uid="{0C13D907-16B7-4CCF-B845-AD4FF074A79F}"/>
    <hyperlink ref="H950" r:id="rId838" tooltip="https://drive.google.com/uc?id=1l4kept60xilz-n0rwyxm0ndls1dy1lbv" xr:uid="{30C91242-78EB-43FE-AED1-4E1C6092F4F9}"/>
    <hyperlink ref="H953" r:id="rId839" tooltip="https://drive.google.com/uc?id=1l4kept60xilz-n0rwyxm0ndls1dy1lbv" xr:uid="{86F7D2F3-7325-4BB4-8C70-680878FC231C}"/>
    <hyperlink ref="H952" r:id="rId840" tooltip="https://drive.google.com/uc?id=1l4kept60xilz-n0rwyxm0ndls1dy1lbv" xr:uid="{A954E9FA-E74A-4E03-B20A-65084EC23DF0}"/>
    <hyperlink ref="H954" r:id="rId841" tooltip="https://drive.google.com/uc?id=1l4kept60xilz-n0rwyxm0ndls1dy1lbv" xr:uid="{62CF1AF5-EC03-4DCB-A877-848381163BBF}"/>
    <hyperlink ref="H956" r:id="rId842" tooltip="https://drive.google.com/uc?id=1l4kept60xilz-n0rwyxm0ndls1dy1lbv" xr:uid="{15462F59-B513-4DA2-BAA5-96B5AF13F532}"/>
    <hyperlink ref="H955" r:id="rId843" tooltip="https://drive.google.com/uc?id=1l4kept60xilz-n0rwyxm0ndls1dy1lbv" xr:uid="{7C9797C4-91EF-4718-A5EA-8DF2BCA76617}"/>
    <hyperlink ref="H957" r:id="rId844" tooltip="https://drive.google.com/uc?id=1l4kept60xilz-n0rwyxm0ndls1dy1lbv" xr:uid="{7157A688-EF3C-4238-9BF3-CBAEB4DAAB37}"/>
    <hyperlink ref="H958" r:id="rId845" tooltip="https://drive.google.com/uc?id=1l4kept60xilz-n0rwyxm0ndls1dy1lbv" xr:uid="{93B2A484-8189-41C8-899E-8D04BC354EBD}"/>
    <hyperlink ref="H939" r:id="rId846" tooltip="https://drive.google.com/uc?id=1l4kept60xilz-n0rwyxm0ndls1dy1lbv" xr:uid="{B5759809-794A-4DB6-AA83-275AA42FF221}"/>
    <hyperlink ref="H941" r:id="rId847" tooltip="https://drive.google.com/uc?id=1l4kept60xilz-n0rwyxm0ndls1dy1lbv" xr:uid="{E71B6DAE-1393-474C-B935-57F00C62BD37}"/>
    <hyperlink ref="H940" r:id="rId848" tooltip="https://drive.google.com/uc?id=1l4kept60xilz-n0rwyxm0ndls1dy1lbv" xr:uid="{76CB98FF-4A8D-4EC2-AD99-8AF4B451ADBB}"/>
    <hyperlink ref="H943" r:id="rId849" tooltip="https://drive.google.com/uc?id=1l4kept60xilz-n0rwyxm0ndls1dy1lbv" xr:uid="{8D4FFC19-4F71-4E45-A5E1-59A878DA59B1}"/>
    <hyperlink ref="H942" r:id="rId850" tooltip="https://drive.google.com/uc?id=1l4kept60xilz-n0rwyxm0ndls1dy1lbv" xr:uid="{7BA3F0B1-AE71-4994-826F-C64C368D605A}"/>
    <hyperlink ref="H944" r:id="rId851" tooltip="https://drive.google.com/uc?id=1l4kept60xilz-n0rwyxm0ndls1dy1lbv" xr:uid="{C4956B70-CDFE-4044-BE18-575A1C988B42}"/>
    <hyperlink ref="H946" r:id="rId852" tooltip="https://drive.google.com/uc?id=1l4kept60xilz-n0rwyxm0ndls1dy1lbv" xr:uid="{B8D937DE-C61C-4C88-A1EB-D563FA48FC14}"/>
    <hyperlink ref="H945" r:id="rId853" tooltip="https://drive.google.com/uc?id=1l4kept60xilz-n0rwyxm0ndls1dy1lbv" xr:uid="{91CAFB9A-BA7F-47C1-BFE4-3F047F5D063C}"/>
    <hyperlink ref="H947" r:id="rId854" tooltip="https://drive.google.com/uc?id=1l4kept60xilz-n0rwyxm0ndls1dy1lbv" xr:uid="{C2EC95F8-A173-422F-A1CE-F0D5B50E9AB8}"/>
    <hyperlink ref="H948" r:id="rId855" tooltip="https://drive.google.com/uc?id=1l4kept60xilz-n0rwyxm0ndls1dy1lbv" xr:uid="{88D12240-E7DC-42FA-839D-A01C56992F47}"/>
    <hyperlink ref="H929" r:id="rId856" tooltip="https://drive.google.com/uc?id=1l4kept60xilz-n0rwyxm0ndls1dy1lbv" xr:uid="{09B13341-C9CA-4BBD-BEFD-8DD441E17407}"/>
    <hyperlink ref="H931" r:id="rId857" tooltip="https://drive.google.com/uc?id=1l4kept60xilz-n0rwyxm0ndls1dy1lbv" xr:uid="{632AB627-E7E1-443B-B676-730E797CFFAA}"/>
    <hyperlink ref="H930" r:id="rId858" tooltip="https://drive.google.com/uc?id=1l4kept60xilz-n0rwyxm0ndls1dy1lbv" xr:uid="{A03EBA3B-1160-4DD4-A41A-D6B0AA26F0F3}"/>
    <hyperlink ref="H933" r:id="rId859" tooltip="https://drive.google.com/uc?id=1l4kept60xilz-n0rwyxm0ndls1dy1lbv" xr:uid="{D97601E1-98A1-4511-BA06-53C8A372DB63}"/>
    <hyperlink ref="H932" r:id="rId860" tooltip="https://drive.google.com/uc?id=1l4kept60xilz-n0rwyxm0ndls1dy1lbv" xr:uid="{36770F20-3C17-4204-A7C1-45FF0AC1B56E}"/>
    <hyperlink ref="H934" r:id="rId861" tooltip="https://drive.google.com/uc?id=1l4kept60xilz-n0rwyxm0ndls1dy1lbv" xr:uid="{385B3AA5-8CD7-4750-BDDE-18D5767E2BC4}"/>
    <hyperlink ref="H936" r:id="rId862" tooltip="https://drive.google.com/uc?id=1l4kept60xilz-n0rwyxm0ndls1dy1lbv" xr:uid="{C4BC17E3-3222-4200-A64E-CACA53FA8DEE}"/>
    <hyperlink ref="H935" r:id="rId863" tooltip="https://drive.google.com/uc?id=1l4kept60xilz-n0rwyxm0ndls1dy1lbv" xr:uid="{80C08DE7-5791-447A-8918-56E58D3C7C85}"/>
    <hyperlink ref="H937" r:id="rId864" tooltip="https://drive.google.com/uc?id=1l4kept60xilz-n0rwyxm0ndls1dy1lbv" xr:uid="{B41931DB-5341-42C4-9C3F-4C7FA53716A0}"/>
    <hyperlink ref="H938" r:id="rId865" tooltip="https://drive.google.com/uc?id=1l4kept60xilz-n0rwyxm0ndls1dy1lbv" xr:uid="{E2D5D9CE-A7A9-4AEF-B3A8-A6E28D9FA163}"/>
    <hyperlink ref="H919" r:id="rId866" tooltip="https://drive.google.com/uc?id=1l4kept60xilz-n0rwyxm0ndls1dy1lbv" xr:uid="{BCF33E8A-DAD9-4E52-AE88-E78BE958A19C}"/>
    <hyperlink ref="H921" r:id="rId867" tooltip="https://drive.google.com/uc?id=1l4kept60xilz-n0rwyxm0ndls1dy1lbv" xr:uid="{EABA5875-5BA2-4D49-B233-36903818F90B}"/>
    <hyperlink ref="H920" r:id="rId868" tooltip="https://drive.google.com/uc?id=1l4kept60xilz-n0rwyxm0ndls1dy1lbv" xr:uid="{714FD2F6-C865-4F0A-874D-E44B1C581124}"/>
    <hyperlink ref="H923" r:id="rId869" tooltip="https://drive.google.com/uc?id=1l4kept60xilz-n0rwyxm0ndls1dy1lbv" xr:uid="{BFCB688A-22B4-4254-801C-556D5DC53E20}"/>
    <hyperlink ref="H922" r:id="rId870" tooltip="https://drive.google.com/uc?id=1l4kept60xilz-n0rwyxm0ndls1dy1lbv" xr:uid="{BC5776CD-13DC-4A8F-8172-4C7A7959019F}"/>
    <hyperlink ref="H924" r:id="rId871" tooltip="https://drive.google.com/uc?id=1l4kept60xilz-n0rwyxm0ndls1dy1lbv" xr:uid="{4DDB5ECC-5B30-4285-A7E0-6D38E7F2897F}"/>
    <hyperlink ref="H926" r:id="rId872" tooltip="https://drive.google.com/uc?id=1l4kept60xilz-n0rwyxm0ndls1dy1lbv" xr:uid="{60C8D7D3-C539-424B-AADF-2393311E842B}"/>
    <hyperlink ref="H925" r:id="rId873" tooltip="https://drive.google.com/uc?id=1l4kept60xilz-n0rwyxm0ndls1dy1lbv" xr:uid="{2FC3C1B9-E397-4465-AABB-5BBE579F6F26}"/>
    <hyperlink ref="H927" r:id="rId874" tooltip="https://drive.google.com/uc?id=1l4kept60xilz-n0rwyxm0ndls1dy1lbv" xr:uid="{5A3B11D9-4DF3-411E-B82E-C8F1F65EFA0B}"/>
    <hyperlink ref="H928" r:id="rId875" tooltip="https://drive.google.com/uc?id=1l4kept60xilz-n0rwyxm0ndls1dy1lbv" xr:uid="{6207E0A4-5ABB-4432-AF7D-06CC9BBFDB85}"/>
    <hyperlink ref="H903" r:id="rId876" tooltip="https://drive.google.com/uc?id=1l4kept60xilz-n0rwyxm0ndls1dy1lbv" xr:uid="{EB9BCBC8-F1B3-4CC4-8154-15CB644E9698}"/>
    <hyperlink ref="H911" r:id="rId877" tooltip="https://drive.google.com/uc?id=1l4kept60xilz-n0rwyxm0ndls1dy1lbv" xr:uid="{8D98CD8E-69CA-4963-B4F2-0782221F758F}"/>
    <hyperlink ref="H910" r:id="rId878" tooltip="https://drive.google.com/uc?id=1l4kept60xilz-n0rwyxm0ndls1dy1lbv" xr:uid="{12C73FCA-0817-4DD0-B7E8-43A45850D7D6}"/>
    <hyperlink ref="H913" r:id="rId879" tooltip="https://drive.google.com/uc?id=1l4kept60xilz-n0rwyxm0ndls1dy1lbv" xr:uid="{75133A95-4DAA-4E1A-920F-44EDE8CCAAFA}"/>
    <hyperlink ref="H912" r:id="rId880" tooltip="https://drive.google.com/uc?id=1l4kept60xilz-n0rwyxm0ndls1dy1lbv" xr:uid="{CE2339EB-0EDF-44E9-98E6-9F80E775FE0D}"/>
    <hyperlink ref="H914" r:id="rId881" tooltip="https://drive.google.com/uc?id=1l4kept60xilz-n0rwyxm0ndls1dy1lbv" xr:uid="{79C07ECE-3448-42E6-8E33-A4BD5C28EC64}"/>
    <hyperlink ref="H916" r:id="rId882" tooltip="https://drive.google.com/uc?id=1l4kept60xilz-n0rwyxm0ndls1dy1lbv" xr:uid="{5A7574D7-0D76-4C93-89FE-A10CECFAF018}"/>
    <hyperlink ref="H915" r:id="rId883" tooltip="https://drive.google.com/uc?id=1l4kept60xilz-n0rwyxm0ndls1dy1lbv" xr:uid="{36FB01EE-F6A3-4FB9-A18C-B636C61A9F3F}"/>
    <hyperlink ref="H917" r:id="rId884" tooltip="https://drive.google.com/uc?id=1l4kept60xilz-n0rwyxm0ndls1dy1lbv" xr:uid="{6B3BEACD-AD7C-46C1-9ECF-FC807717AD76}"/>
    <hyperlink ref="H918" r:id="rId885" tooltip="https://drive.google.com/uc?id=1l4kept60xilz-n0rwyxm0ndls1dy1lbv" xr:uid="{96D41614-BFE3-413B-86B6-1C9F0E12F160}"/>
    <hyperlink ref="H895" r:id="rId886" tooltip="https://drive.google.com/uc?id=1nomcwrootxusxsfi76mfujmfvun5bvog" xr:uid="{FF682CD8-2C87-480E-B591-EC4501789B47}"/>
    <hyperlink ref="H900" r:id="rId887" tooltip="https://drive.google.com/uc?id=1nomcwrootxusxsfi76mfujmfvun5bvog" xr:uid="{C00A3BE4-A805-4B22-8DFD-19638F61C066}"/>
    <hyperlink ref="H899" r:id="rId888" tooltip="https://drive.google.com/uc?id=1nomcwrootxusxsfi76mfujmfvun5bvog" xr:uid="{30D272B6-AD98-41DF-A622-49ADAA2FB5CF}"/>
    <hyperlink ref="H898" r:id="rId889" tooltip="https://drive.google.com/uc?id=1nomcwrootxusxsfi76mfujmfvun5bvog" xr:uid="{708EBB6B-1278-4CD4-9F65-8C843F7CE921}"/>
    <hyperlink ref="H897" r:id="rId890" tooltip="https://drive.google.com/uc?id=1nomcwrootxusxsfi76mfujmfvun5bvog" xr:uid="{6B625CDB-72C7-45F9-9815-113791A05714}"/>
    <hyperlink ref="H896" r:id="rId891" tooltip="https://drive.google.com/uc?id=1nomcwrootxusxsfi76mfujmfvun5bvog" xr:uid="{612B5567-DDC4-40A9-A226-EDF460A78667}"/>
    <hyperlink ref="H902" r:id="rId892" tooltip="https://drive.google.com/uc?id=1nomcwrootxusxsfi76mfujmfvun5bvog" xr:uid="{A40DEF4A-CE6F-48B1-ACC6-96249E3BB285}"/>
    <hyperlink ref="H901" r:id="rId893" tooltip="https://drive.google.com/uc?id=1nomcwrootxusxsfi76mfujmfvun5bvog" xr:uid="{CC4FD74D-1CC0-46F3-85DF-1F098318A94E}"/>
    <hyperlink ref="H892" r:id="rId894" tooltip="https://drive.google.com/uc?id=1nomcwrootxusxsfi76mfujmfvun5bvog" xr:uid="{BC270EE8-C7A8-4BA6-B2A2-C56900045642}"/>
    <hyperlink ref="H891" r:id="rId895" tooltip="https://drive.google.com/uc?id=1nomcwrootxusxsfi76mfujmfvun5bvog" xr:uid="{883AF22E-1C00-4D28-9688-BE851F236D0A}"/>
    <hyperlink ref="H890" r:id="rId896" tooltip="https://drive.google.com/uc?id=1nomcwrootxusxsfi76mfujmfvun5bvog" xr:uid="{4E407AEC-DB2B-4E4F-8888-4045309242C6}"/>
    <hyperlink ref="H889" r:id="rId897" tooltip="https://drive.google.com/uc?id=1nomcwrootxusxsfi76mfujmfvun5bvog" xr:uid="{7D80DDAE-15E2-43D7-A7C7-261ABD912A71}"/>
    <hyperlink ref="H888" r:id="rId898" tooltip="https://drive.google.com/uc?id=1nomcwrootxusxsfi76mfujmfvun5bvog" xr:uid="{43A77167-8FA5-432B-AD30-A01DFB4A0590}"/>
    <hyperlink ref="H894" r:id="rId899" tooltip="https://drive.google.com/uc?id=1nomcwrootxusxsfi76mfujmfvun5bvog" xr:uid="{1C8BBDE9-C16D-437E-BCCA-4B192BAEC2DD}"/>
    <hyperlink ref="H893" r:id="rId900" tooltip="https://drive.google.com/uc?id=1nomcwrootxusxsfi76mfujmfvun5bvog" xr:uid="{0078F052-592B-4049-B535-9BE182906727}"/>
    <hyperlink ref="H883" r:id="rId901" xr:uid="{ED0E9CD6-C01D-4998-80E2-596834FCDA63}"/>
    <hyperlink ref="H884" r:id="rId902" xr:uid="{CF8F26A5-7724-4CC5-898A-FF8CEB84DC67}"/>
    <hyperlink ref="H885" r:id="rId903" xr:uid="{45EAB58C-A611-40C0-B781-1CEE5BFDF0EF}"/>
    <hyperlink ref="H886" r:id="rId904" xr:uid="{712EB5F7-5096-40E2-8C22-6FFFFD77EB06}"/>
    <hyperlink ref="H887" r:id="rId905" xr:uid="{30A8F7B1-BA8E-48D1-BFE5-25CC4CC294A8}"/>
    <hyperlink ref="H905" r:id="rId906" tooltip="https://drive.google.com/uc?id=1l4kept60xilz-n0rwyxm0ndls1dy1lbv" xr:uid="{097711F5-F71E-4577-9CB8-230F17BC38E2}"/>
    <hyperlink ref="H904" r:id="rId907" tooltip="https://drive.google.com/uc?id=1l4kept60xilz-n0rwyxm0ndls1dy1lbv" xr:uid="{C49D6017-056A-4B92-96B5-FC2F926B51B7}"/>
    <hyperlink ref="H907" r:id="rId908" tooltip="https://drive.google.com/uc?id=1l4kept60xilz-n0rwyxm0ndls1dy1lbv" xr:uid="{6F09BD59-D736-4A38-AA71-1166EAB80DCE}"/>
    <hyperlink ref="H906" r:id="rId909" tooltip="https://drive.google.com/uc?id=1l4kept60xilz-n0rwyxm0ndls1dy1lbv" xr:uid="{BFA30987-FECD-412A-BC6D-CB6828E5FD50}"/>
    <hyperlink ref="H908" r:id="rId910" tooltip="https://drive.google.com/uc?id=1l4kept60xilz-n0rwyxm0ndls1dy1lbv" xr:uid="{13F14DE0-A2FE-47C8-A9D2-A26E252B29DE}"/>
    <hyperlink ref="H909" r:id="rId911" tooltip="https://drive.google.com/uc?id=1l4kept60xilz-n0rwyxm0ndls1dy1lbv" xr:uid="{9EADC6DB-4E55-4E62-8915-ACA0BC00D0D6}"/>
    <hyperlink ref="H864" r:id="rId912" tooltip="https://drive.google.com/uc?id=1l4kept60xilz-n0rwyxm0ndls1dy1lbv" xr:uid="{37153796-4711-4B03-9EE2-34E236DC01F9}"/>
    <hyperlink ref="H872" r:id="rId913" tooltip="https://drive.google.com/uc?id=1l4kept60xilz-n0rwyxm0ndls1dy1lbv" xr:uid="{39D90C89-52EA-4EF8-A401-8178D4CC9DDA}"/>
    <hyperlink ref="H871" r:id="rId914" tooltip="https://drive.google.com/uc?id=1l4kept60xilz-n0rwyxm0ndls1dy1lbv" xr:uid="{7D525DC2-4B70-45AD-B634-95894AACC759}"/>
    <hyperlink ref="H866" r:id="rId915" tooltip="https://drive.google.com/uc?id=1l4kept60xilz-n0rwyxm0ndls1dy1lbv" xr:uid="{08E33DB9-BB97-4330-9598-550807EF592F}"/>
    <hyperlink ref="H865" r:id="rId916" tooltip="https://drive.google.com/uc?id=1l4kept60xilz-n0rwyxm0ndls1dy1lbv" xr:uid="{50CCF7F5-AA11-4AE0-845E-F34220DDC2EF}"/>
    <hyperlink ref="H868" r:id="rId917" tooltip="https://drive.google.com/uc?id=1l4kept60xilz-n0rwyxm0ndls1dy1lbv" xr:uid="{3B73D6C2-EE41-43E2-8123-4CEC4FF07419}"/>
    <hyperlink ref="H867" r:id="rId918" tooltip="https://drive.google.com/uc?id=1l4kept60xilz-n0rwyxm0ndls1dy1lbv" xr:uid="{28CD24D4-3427-4459-A53E-9E62F8393ED2}"/>
    <hyperlink ref="H869" r:id="rId919" tooltip="https://drive.google.com/uc?id=1l4kept60xilz-n0rwyxm0ndls1dy1lbv" xr:uid="{3C37E3C3-1B50-4FD9-93A8-44AB92A1886A}"/>
    <hyperlink ref="H870" r:id="rId920" tooltip="https://drive.google.com/uc?id=1l4kept60xilz-n0rwyxm0ndls1dy1lbv" xr:uid="{E85B3AFC-267A-4E52-886F-73E42A71A7C4}"/>
    <hyperlink ref="H873" r:id="rId921" tooltip="https://drive.google.com/uc?id=1l4kept60xilz-n0rwyxm0ndls1dy1lbv" xr:uid="{B5D533CA-C849-4132-BE4C-9BFC4DEBEA31}"/>
    <hyperlink ref="H881" r:id="rId922" tooltip="https://drive.google.com/uc?id=1l4kept60xilz-n0rwyxm0ndls1dy1lbv" xr:uid="{7F626C81-9ECD-4BD4-8850-3B7FE05DCCC4}"/>
    <hyperlink ref="H880" r:id="rId923" tooltip="https://drive.google.com/uc?id=1l4kept60xilz-n0rwyxm0ndls1dy1lbv" xr:uid="{E6B4068B-E685-4F5A-BBBA-8099CDE6E81B}"/>
    <hyperlink ref="H875" r:id="rId924" tooltip="https://drive.google.com/uc?id=1l4kept60xilz-n0rwyxm0ndls1dy1lbv" xr:uid="{90DF0BE3-E9D3-4289-8B98-C5E6CBA0660C}"/>
    <hyperlink ref="H874" r:id="rId925" tooltip="https://drive.google.com/uc?id=1l4kept60xilz-n0rwyxm0ndls1dy1lbv" xr:uid="{45B4DDA0-005A-4661-8A3E-A125482B4F98}"/>
    <hyperlink ref="H877" r:id="rId926" tooltip="https://drive.google.com/uc?id=1l4kept60xilz-n0rwyxm0ndls1dy1lbv" xr:uid="{FDC4BC6D-6164-459D-878F-98B7B11C0683}"/>
    <hyperlink ref="H876" r:id="rId927" tooltip="https://drive.google.com/uc?id=1l4kept60xilz-n0rwyxm0ndls1dy1lbv" xr:uid="{9EF225BD-A36B-47EE-96AC-5EBA59458A1A}"/>
    <hyperlink ref="H878" r:id="rId928" tooltip="https://drive.google.com/uc?id=1l4kept60xilz-n0rwyxm0ndls1dy1lbv" xr:uid="{302B107D-6F0D-49BF-8EA7-9924F5A8B2C8}"/>
    <hyperlink ref="H879" r:id="rId929" tooltip="https://drive.google.com/uc?id=1l4kept60xilz-n0rwyxm0ndls1dy1lbv" xr:uid="{37F14847-E668-4C74-81E7-79C33784DFD2}"/>
    <hyperlink ref="H882" r:id="rId930" tooltip="https://drive.google.com/uc?id=1l4kept60xilz-n0rwyxm0ndls1dy1lbv" xr:uid="{3855CC91-51B1-4572-A661-1E7D14A0ED75}"/>
    <hyperlink ref="H863" r:id="rId931" tooltip="https://drive.google.com/uc?id=1nomcwrootxusxsfi76mfujmfvun5bvog" xr:uid="{DDE65A8E-C810-42C6-9873-4FB43B160FE0}"/>
    <hyperlink ref="H861" r:id="rId932" tooltip="https://drive.google.com/uc?id=1nomcwrootxusxsfi76mfujmfvun5bvog" xr:uid="{14A3B412-F5B9-42D8-9267-86C622946DDF}"/>
    <hyperlink ref="H860" r:id="rId933" tooltip="https://drive.google.com/uc?id=1nomcwrootxusxsfi76mfujmfvun5bvog" xr:uid="{A5F36EC4-2D45-474A-969E-262B5A60B670}"/>
    <hyperlink ref="H859" r:id="rId934" tooltip="https://drive.google.com/uc?id=1nomcwrootxusxsfi76mfujmfvun5bvog" xr:uid="{162B9341-8C89-4B3B-9D9A-D862CBCA7095}"/>
    <hyperlink ref="H858" r:id="rId935" tooltip="https://drive.google.com/uc?id=1nomcwrootxusxsfi76mfujmfvun5bvog" xr:uid="{41AAD47F-BB61-4022-B35F-8DBFF2815466}"/>
    <hyperlink ref="H857" r:id="rId936" xr:uid="{DBBD50E7-DB22-46DE-A237-DBD46F253A12}"/>
    <hyperlink ref="H862" r:id="rId937" tooltip="https://drive.google.com/uc?id=1nomcwrootxusxsfi76mfujmfvun5bvog" xr:uid="{548922AC-CBCE-4D55-96B5-C8818F22B4CB}"/>
    <hyperlink ref="H797" r:id="rId938" xr:uid="{529ED796-F81A-472C-8BF6-65469BF2C3E7}"/>
    <hyperlink ref="H798" r:id="rId939" xr:uid="{38886EB6-E40C-4FD4-8A61-2F168ADCFEFF}"/>
    <hyperlink ref="H799" r:id="rId940" xr:uid="{B00FDFE9-62A6-4BCF-801F-438EAE91C4AC}"/>
    <hyperlink ref="H800" r:id="rId941" xr:uid="{43074CE3-50DC-4B73-89E1-CC82F72C161D}"/>
    <hyperlink ref="H801" r:id="rId942" xr:uid="{F9DA06A9-1558-48DA-A1D1-6C01907C3775}"/>
    <hyperlink ref="H802" r:id="rId943" xr:uid="{B5AB9833-B4A9-446D-8862-4B505DBF87AD}"/>
    <hyperlink ref="H803" r:id="rId944" xr:uid="{BE224FC8-BB38-42ED-8A65-DD4F491B28BC}"/>
    <hyperlink ref="H804" r:id="rId945" xr:uid="{C62111F3-7531-48D7-AC75-28217F1776C8}"/>
    <hyperlink ref="H805" r:id="rId946" xr:uid="{9C274CC9-454E-4538-8DFE-89E1F4122B21}"/>
    <hyperlink ref="H806" r:id="rId947" xr:uid="{1F707016-054E-4BA1-8376-E85D0850AB4E}"/>
    <hyperlink ref="H807" r:id="rId948" xr:uid="{F53283D9-4135-4904-9E27-C70529BC107B}"/>
    <hyperlink ref="H836" r:id="rId949" tooltip="https://drive.google.com/uc?id=1nomcwrootxusxsfi76mfujmfvun5bvog" xr:uid="{9EE2B4EB-BBFB-459C-9DD2-A46D0DA8DD42}"/>
    <hyperlink ref="H834" r:id="rId950" tooltip="https://drive.google.com/uc?id=1nomcwrootxusxsfi76mfujmfvun5bvog" xr:uid="{84B64839-0CB2-4626-BCB3-A62B06055557}"/>
    <hyperlink ref="H833" r:id="rId951" tooltip="https://drive.google.com/uc?id=1nomcwrootxusxsfi76mfujmfvun5bvog" xr:uid="{9038864C-08A3-45D7-AEDA-ABCEA86ED00F}"/>
    <hyperlink ref="H832" r:id="rId952" tooltip="https://drive.google.com/uc?id=1nomcwrootxusxsfi76mfujmfvun5bvog" xr:uid="{3B63638D-8589-4A52-A1BB-88AE84DFA772}"/>
    <hyperlink ref="H831" r:id="rId953" tooltip="https://drive.google.com/uc?id=1nomcwrootxusxsfi76mfujmfvun5bvog" xr:uid="{84E1E3B1-EA09-438D-B7D5-8AC71EF3087F}"/>
    <hyperlink ref="H835" r:id="rId954" tooltip="https://drive.google.com/uc?id=1nomcwrootxusxsfi76mfujmfvun5bvog" xr:uid="{199BA71B-7A7C-4382-B0BE-CBA89A54A3FC}"/>
    <hyperlink ref="H837" r:id="rId955" tooltip="https://drive.google.com/uc?id=1l4kept60xilz-n0rwyxm0ndls1dy1lbv" xr:uid="{3BB7C3CE-DF7B-4621-AA73-622F47357C5E}"/>
    <hyperlink ref="H845" r:id="rId956" tooltip="https://drive.google.com/uc?id=1l4kept60xilz-n0rwyxm0ndls1dy1lbv" xr:uid="{C39087A5-7AC0-42A1-A301-5EE73C528B7A}"/>
    <hyperlink ref="H844" r:id="rId957" tooltip="https://drive.google.com/uc?id=1l4kept60xilz-n0rwyxm0ndls1dy1lbv" xr:uid="{46FB7702-E10D-4E3D-859B-68A9CE41721B}"/>
    <hyperlink ref="H839" r:id="rId958" tooltip="https://drive.google.com/uc?id=1l4kept60xilz-n0rwyxm0ndls1dy1lbv" xr:uid="{33F03135-E4FF-482F-8700-0BE344519F82}"/>
    <hyperlink ref="H838" r:id="rId959" tooltip="https://drive.google.com/uc?id=1l4kept60xilz-n0rwyxm0ndls1dy1lbv" xr:uid="{FA6534A0-4988-487A-98D3-F2A700F14244}"/>
    <hyperlink ref="H841" r:id="rId960" tooltip="https://drive.google.com/uc?id=1l4kept60xilz-n0rwyxm0ndls1dy1lbv" xr:uid="{4F8D5848-2CFD-45C0-B626-98BC350FA4A3}"/>
    <hyperlink ref="H840" r:id="rId961" tooltip="https://drive.google.com/uc?id=1l4kept60xilz-n0rwyxm0ndls1dy1lbv" xr:uid="{800D674F-45EE-41C2-BB62-FAF414CD5D55}"/>
    <hyperlink ref="H842" r:id="rId962" tooltip="https://drive.google.com/uc?id=1l4kept60xilz-n0rwyxm0ndls1dy1lbv" xr:uid="{DF6121B1-1FBF-4EB6-AB0E-BE9706FC87FE}"/>
    <hyperlink ref="H843" r:id="rId963" tooltip="https://drive.google.com/uc?id=1l4kept60xilz-n0rwyxm0ndls1dy1lbv" xr:uid="{E91C08A2-CF35-4C15-9A76-C2B2F237E540}"/>
    <hyperlink ref="H846" r:id="rId964" tooltip="https://drive.google.com/uc?id=1l4kept60xilz-n0rwyxm0ndls1dy1lbv" xr:uid="{18F0B439-33D9-46A0-A187-2FE6B9C1D3B9}"/>
    <hyperlink ref="H848" r:id="rId965" tooltip="https://drive.google.com/uc?id=1l4kept60xilz-n0rwyxm0ndls1dy1lbv" xr:uid="{88EBB458-D307-42D3-BF96-BF903F64176C}"/>
    <hyperlink ref="H847" r:id="rId966" tooltip="https://drive.google.com/uc?id=1l4kept60xilz-n0rwyxm0ndls1dy1lbv" xr:uid="{C2F75E03-E76D-4B27-A7A3-9563D4489C79}"/>
    <hyperlink ref="H850" r:id="rId967" tooltip="https://drive.google.com/uc?id=1l4kept60xilz-n0rwyxm0ndls1dy1lbv" xr:uid="{D67BF043-7A1D-4B07-92AC-AA5497181CDC}"/>
    <hyperlink ref="H849" r:id="rId968" tooltip="https://drive.google.com/uc?id=1l4kept60xilz-n0rwyxm0ndls1dy1lbv" xr:uid="{5790E7E6-13D7-4F4E-B66C-F33B7D7C48A3}"/>
    <hyperlink ref="H851" r:id="rId969" tooltip="https://drive.google.com/uc?id=1l4kept60xilz-n0rwyxm0ndls1dy1lbv" xr:uid="{416D77BE-3E41-436E-84C8-515E0F22C2E5}"/>
    <hyperlink ref="H852" r:id="rId970" tooltip="https://drive.google.com/uc?id=1l4kept60xilz-n0rwyxm0ndls1dy1lbv" xr:uid="{E5AD54E5-1668-4AA4-989A-8D4B18BF3D6B}"/>
    <hyperlink ref="H854" r:id="rId971" tooltip="https://drive.google.com/uc?id=1l4kept60xilz-n0rwyxm0ndls1dy1lbv" xr:uid="{9BB5EB1D-037A-49F8-B260-6E3FDC3C8AB1}"/>
    <hyperlink ref="H853" r:id="rId972" tooltip="https://drive.google.com/uc?id=1l4kept60xilz-n0rwyxm0ndls1dy1lbv" xr:uid="{24BFB13B-E6D5-40F3-B814-A4718CBD45BC}"/>
    <hyperlink ref="H856" r:id="rId973" tooltip="https://drive.google.com/uc?id=1l4kept60xilz-n0rwyxm0ndls1dy1lbv" xr:uid="{DAD1F7BB-D7CA-44A2-A00B-EA1762BE8C4A}"/>
    <hyperlink ref="H855" r:id="rId974" tooltip="https://drive.google.com/uc?id=1l4kept60xilz-n0rwyxm0ndls1dy1lbv" xr:uid="{E887A04B-566F-40D0-88E0-425F03921DEA}"/>
    <hyperlink ref="H751" r:id="rId975" tooltip="https://drive.google.com/uc?id=1nomcwrootxusxsfi76mfujmfvun5bvog" xr:uid="{84E0A3F4-EBD0-4C82-B79C-F5F65F4A39DB}"/>
    <hyperlink ref="H749" r:id="rId976" tooltip="https://drive.google.com/uc?id=1nomcwrootxusxsfi76mfujmfvun5bvog" xr:uid="{B690EDC1-9155-48D4-8615-1BFA0A95F4AF}"/>
    <hyperlink ref="H748" r:id="rId977" tooltip="https://drive.google.com/uc?id=1nomcwrootxusxsfi76mfujmfvun5bvog" xr:uid="{C4FA734F-5555-4631-A0EC-478826F079FF}"/>
    <hyperlink ref="H747" r:id="rId978" tooltip="https://drive.google.com/uc?id=1nomcwrootxusxsfi76mfujmfvun5bvog" xr:uid="{DEEA9B8D-5F00-4294-8460-D9065FBF3AA6}"/>
    <hyperlink ref="H746" r:id="rId979" tooltip="https://drive.google.com/uc?id=1nomcwrootxusxsfi76mfujmfvun5bvog" xr:uid="{F99BB2DC-56D9-4D12-940E-CA18AFE71F94}"/>
    <hyperlink ref="H750" r:id="rId980" tooltip="https://drive.google.com/uc?id=1nomcwrootxusxsfi76mfujmfvun5bvog" xr:uid="{9D93C325-558B-4626-B075-30AA47A53D3C}"/>
    <hyperlink ref="H757" r:id="rId981" tooltip="https://drive.google.com/uc?id=1nomcwrootxusxsfi76mfujmfvun5bvog" xr:uid="{F0D3D274-1BDA-4F3E-ADD0-1A2B1A995C42}"/>
    <hyperlink ref="H755" r:id="rId982" tooltip="https://drive.google.com/uc?id=1nomcwrootxusxsfi76mfujmfvun5bvog" xr:uid="{CB4B12EE-48B1-4E95-92F3-29A82E12F66E}"/>
    <hyperlink ref="H754" r:id="rId983" tooltip="https://drive.google.com/uc?id=1nomcwrootxusxsfi76mfujmfvun5bvog" xr:uid="{9FBEDE91-0407-403F-B28A-D1A8E96C536E}"/>
    <hyperlink ref="H753" r:id="rId984" tooltip="https://drive.google.com/uc?id=1nomcwrootxusxsfi76mfujmfvun5bvog" xr:uid="{FC3A6DFC-B559-4118-9A55-43F0D8C3064C}"/>
    <hyperlink ref="H752" r:id="rId985" tooltip="https://drive.google.com/uc?id=1nomcwrootxusxsfi76mfujmfvun5bvog" xr:uid="{163A0B48-F280-48CA-9564-9593F9726E0C}"/>
    <hyperlink ref="H756" r:id="rId986" tooltip="https://drive.google.com/uc?id=1nomcwrootxusxsfi76mfujmfvun5bvog" xr:uid="{FF2FD90A-79F7-4DCA-BE7F-85D6E2F23814}"/>
    <hyperlink ref="H763" r:id="rId987" tooltip="https://drive.google.com/uc?id=1nomcwrootxusxsfi76mfujmfvun5bvog" xr:uid="{D927F8DF-75D2-4090-84D0-AAAEC4871E24}"/>
    <hyperlink ref="H761" r:id="rId988" tooltip="https://drive.google.com/uc?id=1nomcwrootxusxsfi76mfujmfvun5bvog" xr:uid="{4B7B6B28-ABBA-437D-AA20-60351EEAD827}"/>
    <hyperlink ref="H760" r:id="rId989" tooltip="https://drive.google.com/uc?id=1nomcwrootxusxsfi76mfujmfvun5bvog" xr:uid="{1B9082BA-ABAF-4F9F-8640-73B8A31C8793}"/>
    <hyperlink ref="H759" r:id="rId990" tooltip="https://drive.google.com/uc?id=1nomcwrootxusxsfi76mfujmfvun5bvog" xr:uid="{39577087-1343-4B06-93EA-B2EB85214886}"/>
    <hyperlink ref="H758" r:id="rId991" tooltip="https://drive.google.com/uc?id=1nomcwrootxusxsfi76mfujmfvun5bvog" xr:uid="{E556E095-E80A-4EB3-A964-A2A5750266C4}"/>
    <hyperlink ref="H762" r:id="rId992" tooltip="https://drive.google.com/uc?id=1nomcwrootxusxsfi76mfujmfvun5bvog" xr:uid="{A021F25E-E5C2-4DDA-B67E-C6A51C32A89C}"/>
    <hyperlink ref="H769" r:id="rId993" tooltip="https://drive.google.com/uc?id=1nomcwrootxusxsfi76mfujmfvun5bvog" xr:uid="{BA0FD06E-7C94-412A-95B3-A4F6E0CB97CC}"/>
    <hyperlink ref="H767" r:id="rId994" tooltip="https://drive.google.com/uc?id=1nomcwrootxusxsfi76mfujmfvun5bvog" xr:uid="{39DE2A29-DF4D-41BD-AEA0-6B7A32872011}"/>
    <hyperlink ref="H766" r:id="rId995" tooltip="https://drive.google.com/uc?id=1nomcwrootxusxsfi76mfujmfvun5bvog" xr:uid="{AA3B041F-9F3B-47B6-B8B9-37A5367CDBE7}"/>
    <hyperlink ref="H765" r:id="rId996" tooltip="https://drive.google.com/uc?id=1nomcwrootxusxsfi76mfujmfvun5bvog" xr:uid="{5FAB174D-FA7F-44DA-89E5-4C120E1A854E}"/>
    <hyperlink ref="H764" r:id="rId997" tooltip="https://drive.google.com/uc?id=1nomcwrootxusxsfi76mfujmfvun5bvog" xr:uid="{9D70F9ED-6CB5-4D51-8299-12DFB1EA3F04}"/>
    <hyperlink ref="H768" r:id="rId998" tooltip="https://drive.google.com/uc?id=1nomcwrootxusxsfi76mfujmfvun5bvog" xr:uid="{9D11418D-D8FC-42A4-A482-9D2694DF9732}"/>
    <hyperlink ref="H775" r:id="rId999" tooltip="https://drive.google.com/uc?id=1nomcwrootxusxsfi76mfujmfvun5bvog" xr:uid="{F366E0E4-1194-4855-A01C-84F12B4C77FD}"/>
    <hyperlink ref="H773" r:id="rId1000" tooltip="https://drive.google.com/uc?id=1nomcwrootxusxsfi76mfujmfvun5bvog" xr:uid="{2E0E1736-CA43-42AA-B7CE-1098C4050043}"/>
    <hyperlink ref="H772" r:id="rId1001" tooltip="https://drive.google.com/uc?id=1nomcwrootxusxsfi76mfujmfvun5bvog" xr:uid="{16C3488D-FEFD-4051-88EC-B1237D63D869}"/>
    <hyperlink ref="H771" r:id="rId1002" tooltip="https://drive.google.com/uc?id=1nomcwrootxusxsfi76mfujmfvun5bvog" xr:uid="{22C80453-EF55-482C-8B95-BDBEA9A4628C}"/>
    <hyperlink ref="H770" r:id="rId1003" tooltip="https://drive.google.com/uc?id=1nomcwrootxusxsfi76mfujmfvun5bvog" xr:uid="{F199C517-EFF8-4031-B4BB-10B018B7F1B6}"/>
    <hyperlink ref="H774" r:id="rId1004" tooltip="https://drive.google.com/uc?id=1nomcwrootxusxsfi76mfujmfvun5bvog" xr:uid="{7C3DC53B-28F5-4278-8599-F4C93E0A4118}"/>
    <hyperlink ref="H781" r:id="rId1005" tooltip="https://drive.google.com/uc?id=1nomcwrootxusxsfi76mfujmfvun5bvog" xr:uid="{277305A1-9D05-45D4-A58A-385A64D6DCAD}"/>
    <hyperlink ref="H779" r:id="rId1006" tooltip="https://drive.google.com/uc?id=1nomcwrootxusxsfi76mfujmfvun5bvog" xr:uid="{5D99E012-4CC4-4FA2-A64B-795338710253}"/>
    <hyperlink ref="H778" r:id="rId1007" tooltip="https://drive.google.com/uc?id=1nomcwrootxusxsfi76mfujmfvun5bvog" xr:uid="{C9A4CAC9-0C71-4EA0-BA45-C78F1228989D}"/>
    <hyperlink ref="H777" r:id="rId1008" tooltip="https://drive.google.com/uc?id=1nomcwrootxusxsfi76mfujmfvun5bvog" xr:uid="{479E4BB9-4808-487C-87E5-1EE15C35DABE}"/>
    <hyperlink ref="H776" r:id="rId1009" tooltip="https://drive.google.com/uc?id=1nomcwrootxusxsfi76mfujmfvun5bvog" xr:uid="{1F989222-6C15-4903-87C7-A15BCECF6DBC}"/>
    <hyperlink ref="H780" r:id="rId1010" tooltip="https://drive.google.com/uc?id=1nomcwrootxusxsfi76mfujmfvun5bvog" xr:uid="{B74C500D-3674-4EE4-A4D6-93BE87C6906D}"/>
    <hyperlink ref="H782" r:id="rId1011" tooltip="https://drive.google.com/uc?id=1nomcwrootxusxsfi76mfujmfvun5bvog" xr:uid="{93748D3B-0BB2-4A8F-BB68-F1C359F8A11B}"/>
    <hyperlink ref="H783" r:id="rId1012" tooltip="https://drive.google.com/uc?id=1nomcwrootxusxsfi76mfujmfvun5bvog" xr:uid="{79A2F9B2-7D27-46B8-BD67-ECC84438F56E}"/>
    <hyperlink ref="H784" r:id="rId1013" tooltip="https://drive.google.com/uc?id=1l4kept60xilz-n0rwyxm0ndls1dy1lbv" xr:uid="{EFDE28AF-2FDB-4057-BA05-24706B5BEEF6}"/>
    <hyperlink ref="H786" r:id="rId1014" tooltip="https://drive.google.com/uc?id=1l4kept60xilz-n0rwyxm0ndls1dy1lbv" xr:uid="{550D4758-CD2D-479A-97CC-C1C096C1516A}"/>
    <hyperlink ref="H785" r:id="rId1015" tooltip="https://drive.google.com/uc?id=1l4kept60xilz-n0rwyxm0ndls1dy1lbv" xr:uid="{71D5A280-BE5D-4A96-B56D-45283F736371}"/>
    <hyperlink ref="H788" r:id="rId1016" tooltip="https://drive.google.com/uc?id=1l4kept60xilz-n0rwyxm0ndls1dy1lbv" xr:uid="{3A034479-88F2-4CA1-897F-812FA29477F7}"/>
    <hyperlink ref="H787" r:id="rId1017" tooltip="https://drive.google.com/uc?id=1l4kept60xilz-n0rwyxm0ndls1dy1lbv" xr:uid="{298D5FF7-70C3-4AD3-A9DE-5F833698E742}"/>
    <hyperlink ref="H789" r:id="rId1018" tooltip="https://drive.google.com/uc?id=1l4kept60xilz-n0rwyxm0ndls1dy1lbv" xr:uid="{86077D35-937F-4F38-A749-58851F7B05AA}"/>
    <hyperlink ref="H790" r:id="rId1019" tooltip="https://drive.google.com/uc?id=1l4kept60xilz-n0rwyxm0ndls1dy1lbv" xr:uid="{615F5F4E-186F-4E94-A070-45BEE6773109}"/>
    <hyperlink ref="H792" r:id="rId1020" tooltip="https://drive.google.com/uc?id=1l4kept60xilz-n0rwyxm0ndls1dy1lbv" xr:uid="{AA59CDE4-EC1E-4107-A4D6-F9F4D4B41629}"/>
    <hyperlink ref="H791" r:id="rId1021" tooltip="https://drive.google.com/uc?id=1l4kept60xilz-n0rwyxm0ndls1dy1lbv" xr:uid="{C34F1311-D33E-4B36-8C99-6100DE13433B}"/>
    <hyperlink ref="H794" r:id="rId1022" tooltip="https://drive.google.com/uc?id=1l4kept60xilz-n0rwyxm0ndls1dy1lbv" xr:uid="{F34A8951-A6A5-471B-B5A8-5ABFC0393913}"/>
    <hyperlink ref="H793" r:id="rId1023" tooltip="https://drive.google.com/uc?id=1l4kept60xilz-n0rwyxm0ndls1dy1lbv" xr:uid="{266D0C05-DC1B-47F3-B3E8-BDD39525BA5C}"/>
    <hyperlink ref="H795" r:id="rId1024" tooltip="https://drive.google.com/uc?id=1l4kept60xilz-n0rwyxm0ndls1dy1lbv" xr:uid="{E0C6FF1D-5350-48D6-AE95-82851994D716}"/>
    <hyperlink ref="H796" r:id="rId1025" tooltip="https://drive.google.com/uc?id=1l4kept60xilz-n0rwyxm0ndls1dy1lbv" xr:uid="{4AD4F3B4-725D-4956-856B-2C9DA305D8E9}"/>
    <hyperlink ref="H622" r:id="rId1026" tooltip="https://drive.google.com/uc?id=1nomcwrootxusxsfi76mfujmfvun5bvog" xr:uid="{6D2EEDBC-60FE-441C-8D02-589EA1ADEFF2}"/>
    <hyperlink ref="H620" r:id="rId1027" tooltip="https://drive.google.com/uc?id=1nomcwrootxusxsfi76mfujmfvun5bvog" xr:uid="{34CD2A5A-4245-4486-BD17-383E2397E275}"/>
    <hyperlink ref="H619" r:id="rId1028" tooltip="https://drive.google.com/uc?id=1nomcwrootxusxsfi76mfujmfvun5bvog" xr:uid="{F8AE46B8-3F34-4BD6-8B31-63623CE18D5D}"/>
    <hyperlink ref="H618" r:id="rId1029" tooltip="https://drive.google.com/uc?id=1nomcwrootxusxsfi76mfujmfvun5bvog" xr:uid="{5FB33D84-7E04-4E4A-9904-BEE544E93961}"/>
    <hyperlink ref="H617" r:id="rId1030" tooltip="https://drive.google.com/uc?id=1nomcwrootxusxsfi76mfujmfvun5bvog" xr:uid="{B352D5A7-A97D-48FF-8933-9D16C9667075}"/>
    <hyperlink ref="H621" r:id="rId1031" tooltip="https://drive.google.com/uc?id=1nomcwrootxusxsfi76mfujmfvun5bvog" xr:uid="{00670083-77E2-4DC6-B25A-651A146EF870}"/>
    <hyperlink ref="H628" r:id="rId1032" tooltip="https://drive.google.com/uc?id=1nomcwrootxusxsfi76mfujmfvun5bvog" xr:uid="{0D3033ED-A93A-400A-B41E-4E30BA335B46}"/>
    <hyperlink ref="H626" r:id="rId1033" tooltip="https://drive.google.com/uc?id=1nomcwrootxusxsfi76mfujmfvun5bvog" xr:uid="{88F2929B-CA75-4FDE-9575-F43D2B9CF719}"/>
    <hyperlink ref="H625" r:id="rId1034" tooltip="https://drive.google.com/uc?id=1nomcwrootxusxsfi76mfujmfvun5bvog" xr:uid="{EE3510F2-CF98-43EA-AF67-B4B9440EFE9C}"/>
    <hyperlink ref="H624" r:id="rId1035" tooltip="https://drive.google.com/uc?id=1nomcwrootxusxsfi76mfujmfvun5bvog" xr:uid="{2FEF061F-C45A-4DC4-BD71-CF5ADB5CF9A1}"/>
    <hyperlink ref="H623" r:id="rId1036" tooltip="https://drive.google.com/uc?id=1nomcwrootxusxsfi76mfujmfvun5bvog" xr:uid="{5459068B-436F-43C5-8376-2BD148D4784B}"/>
    <hyperlink ref="H627" r:id="rId1037" tooltip="https://drive.google.com/uc?id=1nomcwrootxusxsfi76mfujmfvun5bvog" xr:uid="{27865BFC-A2FE-47D1-92FC-E1B33DAF2B9C}"/>
    <hyperlink ref="H634" r:id="rId1038" tooltip="https://drive.google.com/uc?id=1nomcwrootxusxsfi76mfujmfvun5bvog" xr:uid="{B8DDB346-9D4B-40C8-8E60-5864EAB88758}"/>
    <hyperlink ref="H632" r:id="rId1039" tooltip="https://drive.google.com/uc?id=1nomcwrootxusxsfi76mfujmfvun5bvog" xr:uid="{85A49640-E2A9-446C-BEDB-63D389499B29}"/>
    <hyperlink ref="H631" r:id="rId1040" tooltip="https://drive.google.com/uc?id=1nomcwrootxusxsfi76mfujmfvun5bvog" xr:uid="{DAB0648E-FF2A-46E8-BD78-9A257820549F}"/>
    <hyperlink ref="H630" r:id="rId1041" tooltip="https://drive.google.com/uc?id=1nomcwrootxusxsfi76mfujmfvun5bvog" xr:uid="{3D710E8C-60B4-46DB-BD8D-3674192B7C1B}"/>
    <hyperlink ref="H629" r:id="rId1042" tooltip="https://drive.google.com/uc?id=1nomcwrootxusxsfi76mfujmfvun5bvog" xr:uid="{4017814A-028B-45B1-9436-E1DD5F26E267}"/>
    <hyperlink ref="H633" r:id="rId1043" tooltip="https://drive.google.com/uc?id=1nomcwrootxusxsfi76mfujmfvun5bvog" xr:uid="{A95EA87D-ABB2-4B7B-AD68-2329FD3FBE9A}"/>
    <hyperlink ref="H635" r:id="rId1044" tooltip="https://drive.google.com/uc?id=1nomcwrootxusxsfi76mfujmfvun5bvog" xr:uid="{5107724D-91CF-4A45-AA27-E08B14934231}"/>
    <hyperlink ref="H641" r:id="rId1045" tooltip="https://drive.google.com/uc?id=1nomcwrootxusxsfi76mfujmfvun5bvog" xr:uid="{A22C7066-9F4A-4194-8DD6-D552EE7C14AE}"/>
    <hyperlink ref="H639" r:id="rId1046" tooltip="https://drive.google.com/uc?id=1nomcwrootxusxsfi76mfujmfvun5bvog" xr:uid="{137B14D3-FBD0-4164-85AA-3801849DE05B}"/>
    <hyperlink ref="H638" r:id="rId1047" tooltip="https://drive.google.com/uc?id=1nomcwrootxusxsfi76mfujmfvun5bvog" xr:uid="{DCF69AC9-484E-4CF1-A180-01CE3EA44280}"/>
    <hyperlink ref="H637" r:id="rId1048" tooltip="https://drive.google.com/uc?id=1nomcwrootxusxsfi76mfujmfvun5bvog" xr:uid="{83546ED4-E1AD-4606-9C0D-90514A38D26A}"/>
    <hyperlink ref="H636" r:id="rId1049" tooltip="https://drive.google.com/uc?id=1nomcwrootxusxsfi76mfujmfvun5bvog" xr:uid="{914DD549-C000-4F7C-83FC-877F112494AE}"/>
    <hyperlink ref="H640" r:id="rId1050" tooltip="https://drive.google.com/uc?id=1nomcwrootxusxsfi76mfujmfvun5bvog" xr:uid="{E214A2EF-90B2-4958-8A1B-CFD9C9402A13}"/>
    <hyperlink ref="H647" r:id="rId1051" tooltip="https://drive.google.com/uc?id=1nomcwrootxusxsfi76mfujmfvun5bvog" xr:uid="{2F5EC3AA-CDC7-4EA4-A14E-4EA50596AFF7}"/>
    <hyperlink ref="H645" r:id="rId1052" tooltip="https://drive.google.com/uc?id=1nomcwrootxusxsfi76mfujmfvun5bvog" xr:uid="{0B42E3A4-91B4-4A5F-BDCA-6A3B1D88296E}"/>
    <hyperlink ref="H644" r:id="rId1053" tooltip="https://drive.google.com/uc?id=1nomcwrootxusxsfi76mfujmfvun5bvog" xr:uid="{13D2BF40-7DF8-4D71-931D-AE7826948204}"/>
    <hyperlink ref="H643" r:id="rId1054" tooltip="https://drive.google.com/uc?id=1nomcwrootxusxsfi76mfujmfvun5bvog" xr:uid="{CB0D208C-AC34-4EC2-8A02-3586DC7DB480}"/>
    <hyperlink ref="H642" r:id="rId1055" tooltip="https://drive.google.com/uc?id=1nomcwrootxusxsfi76mfujmfvun5bvog" xr:uid="{231AF75D-16D0-4425-AED6-030B5EB4F21B}"/>
    <hyperlink ref="H646" r:id="rId1056" tooltip="https://drive.google.com/uc?id=1nomcwrootxusxsfi76mfujmfvun5bvog" xr:uid="{ABDD2DFB-E068-4A02-862E-EC73E7D11DB3}"/>
    <hyperlink ref="H653" r:id="rId1057" tooltip="https://drive.google.com/uc?id=1nomcwrootxusxsfi76mfujmfvun5bvog" xr:uid="{3934C77B-A368-42CC-9B94-634CE28D17E9}"/>
    <hyperlink ref="H651" r:id="rId1058" tooltip="https://drive.google.com/uc?id=1nomcwrootxusxsfi76mfujmfvun5bvog" xr:uid="{E612ED70-1C7B-4C0A-8983-42F47F6447BB}"/>
    <hyperlink ref="H650" r:id="rId1059" tooltip="https://drive.google.com/uc?id=1nomcwrootxusxsfi76mfujmfvun5bvog" xr:uid="{8E1B08A8-8B00-49D2-9BE2-1A311B4ECD93}"/>
    <hyperlink ref="H649" r:id="rId1060" tooltip="https://drive.google.com/uc?id=1nomcwrootxusxsfi76mfujmfvun5bvog" xr:uid="{A2CE3A07-D504-4A46-8497-B5618139D197}"/>
    <hyperlink ref="H648" r:id="rId1061" tooltip="https://drive.google.com/uc?id=1nomcwrootxusxsfi76mfujmfvun5bvog" xr:uid="{2853FE1A-B8E4-4636-9CB7-78F4C62BAC3B}"/>
    <hyperlink ref="H652" r:id="rId1062" tooltip="https://drive.google.com/uc?id=1nomcwrootxusxsfi76mfujmfvun5bvog" xr:uid="{AAA09929-D9E3-4E52-B880-94CC6F2A8F15}"/>
    <hyperlink ref="H654" r:id="rId1063" tooltip="https://drive.google.com/uc?id=1l4kept60xilz-n0rwyxm0ndls1dy1lbv" xr:uid="{7690CEF1-96B1-4251-9101-20E150B5B187}"/>
    <hyperlink ref="H656" r:id="rId1064" tooltip="https://drive.google.com/uc?id=1l4kept60xilz-n0rwyxm0ndls1dy1lbv" xr:uid="{0CEBF989-B726-4922-9EE1-923ADBDDC962}"/>
    <hyperlink ref="H655" r:id="rId1065" tooltip="https://drive.google.com/uc?id=1l4kept60xilz-n0rwyxm0ndls1dy1lbv" xr:uid="{D5BC55AE-1DBD-439E-939D-1F5D9917A78C}"/>
    <hyperlink ref="H658" r:id="rId1066" tooltip="https://drive.google.com/uc?id=1l4kept60xilz-n0rwyxm0ndls1dy1lbv" xr:uid="{53381AF6-FA9E-4A2E-95A5-03535D4EECEC}"/>
    <hyperlink ref="H657" r:id="rId1067" tooltip="https://drive.google.com/uc?id=1l4kept60xilz-n0rwyxm0ndls1dy1lbv" xr:uid="{E3481474-6272-42B4-A503-3D6B50EEFD69}"/>
    <hyperlink ref="H659" r:id="rId1068" tooltip="https://drive.google.com/uc?id=1l4kept60xilz-n0rwyxm0ndls1dy1lbv" xr:uid="{F5177CDD-58E4-46F7-98EB-549B2D29E2D0}"/>
    <hyperlink ref="H660" r:id="rId1069" xr:uid="{AFF13544-50A2-4770-90D3-71ABE855D4E5}"/>
    <hyperlink ref="H661" r:id="rId1070" xr:uid="{865D6ABA-DAED-4DC4-ACDF-667AC9B4AF08}"/>
    <hyperlink ref="H662" r:id="rId1071" xr:uid="{3594AD8D-7B22-4982-8757-C874BFC48B76}"/>
    <hyperlink ref="H663" r:id="rId1072" xr:uid="{77E036BC-A483-459B-BDEB-B44F83DC6874}"/>
    <hyperlink ref="H664" r:id="rId1073" xr:uid="{0F3CA6A9-7506-4225-BC33-494BF844D3E3}"/>
    <hyperlink ref="H665" r:id="rId1074" xr:uid="{096C9B46-A434-4867-A5EB-C82F0F66FE0C}"/>
    <hyperlink ref="H666" r:id="rId1075" xr:uid="{CE3EB80E-79FA-4EB0-801F-A87D69154367}"/>
    <hyperlink ref="H667" r:id="rId1076" xr:uid="{46E837F6-7201-42BC-8038-F85836DFDD3A}"/>
    <hyperlink ref="H668" r:id="rId1077" xr:uid="{B43FF812-05AB-4149-903B-616B624662B3}"/>
    <hyperlink ref="H669" r:id="rId1078" xr:uid="{70074CCE-4AA5-40C9-B87B-F30833B989C6}"/>
    <hyperlink ref="H670" r:id="rId1079" xr:uid="{50C5FE78-148D-40B3-A1C4-923367F0CE49}"/>
    <hyperlink ref="H696" r:id="rId1080" tooltip="https://drive.google.com/uc?id=1nomcwrootxusxsfi76mfujmfvun5bvog" xr:uid="{D58EF21B-0B1D-4BB2-AC74-9996E39FAD8E}"/>
    <hyperlink ref="H694" r:id="rId1081" tooltip="https://drive.google.com/uc?id=1nomcwrootxusxsfi76mfujmfvun5bvog" xr:uid="{A9363B33-0A88-4085-A591-65BD91D802BC}"/>
    <hyperlink ref="H693" r:id="rId1082" tooltip="https://drive.google.com/uc?id=1nomcwrootxusxsfi76mfujmfvun5bvog" xr:uid="{1843BD8C-0458-46AC-92BB-FE10E3EAB03A}"/>
    <hyperlink ref="H692" r:id="rId1083" tooltip="https://drive.google.com/uc?id=1nomcwrootxusxsfi76mfujmfvun5bvog" xr:uid="{40325BA5-2826-4F26-BA4A-757374EF1EC6}"/>
    <hyperlink ref="H691" r:id="rId1084" tooltip="https://drive.google.com/uc?id=1nomcwrootxusxsfi76mfujmfvun5bvog" xr:uid="{70DBCB9C-4B17-4552-8041-34DE3A98F579}"/>
    <hyperlink ref="H695" r:id="rId1085" tooltip="https://drive.google.com/uc?id=1nomcwrootxusxsfi76mfujmfvun5bvog" xr:uid="{F5CD34EB-99D6-4B95-BB1A-1D5AECDC4002}"/>
    <hyperlink ref="H702" r:id="rId1086" tooltip="https://drive.google.com/uc?id=1nomcwrootxusxsfi76mfujmfvun5bvog" xr:uid="{2AB2E4B1-C932-4033-9188-66C9B66C705B}"/>
    <hyperlink ref="H700" r:id="rId1087" tooltip="https://drive.google.com/uc?id=1nomcwrootxusxsfi76mfujmfvun5bvog" xr:uid="{BA7A0126-F904-4D89-808B-24713ACB6E04}"/>
    <hyperlink ref="H699" r:id="rId1088" tooltip="https://drive.google.com/uc?id=1nomcwrootxusxsfi76mfujmfvun5bvog" xr:uid="{F4EFC1E7-5819-4CFC-A75D-C74CDD053A2C}"/>
    <hyperlink ref="H698" r:id="rId1089" tooltip="https://drive.google.com/uc?id=1nomcwrootxusxsfi76mfujmfvun5bvog" xr:uid="{520335E0-BE1C-4B0C-AB74-60CA810F6E1C}"/>
    <hyperlink ref="H697" r:id="rId1090" tooltip="https://drive.google.com/uc?id=1nomcwrootxusxsfi76mfujmfvun5bvog" xr:uid="{EEC75508-0E9A-4D19-A7C4-81D7099223C1}"/>
    <hyperlink ref="H701" r:id="rId1091" tooltip="https://drive.google.com/uc?id=1nomcwrootxusxsfi76mfujmfvun5bvog" xr:uid="{E9F31F41-2BE6-412C-A779-FE95822A23F6}"/>
    <hyperlink ref="H708" r:id="rId1092" tooltip="https://drive.google.com/uc?id=1nomcwrootxusxsfi76mfujmfvun5bvog" xr:uid="{25B45485-CCEF-40FA-92DC-2C640B6D3919}"/>
    <hyperlink ref="H706" r:id="rId1093" tooltip="https://drive.google.com/uc?id=1nomcwrootxusxsfi76mfujmfvun5bvog" xr:uid="{7FB2E7D9-4349-4BA1-A867-FF2E46813638}"/>
    <hyperlink ref="H705" r:id="rId1094" tooltip="https://drive.google.com/uc?id=1nomcwrootxusxsfi76mfujmfvun5bvog" xr:uid="{9373ABA4-E204-48C0-8EA6-E5F9FD5906CA}"/>
    <hyperlink ref="H704" r:id="rId1095" tooltip="https://drive.google.com/uc?id=1nomcwrootxusxsfi76mfujmfvun5bvog" xr:uid="{12919CA3-79D9-4C79-AA5F-783CD7AEF71A}"/>
    <hyperlink ref="H703" r:id="rId1096" tooltip="https://drive.google.com/uc?id=1nomcwrootxusxsfi76mfujmfvun5bvog" xr:uid="{64E16173-901C-4AC5-876B-959F06762D34}"/>
    <hyperlink ref="H707" r:id="rId1097" tooltip="https://drive.google.com/uc?id=1nomcwrootxusxsfi76mfujmfvun5bvog" xr:uid="{4926119F-6C03-4034-9516-FBDB61ACCE17}"/>
    <hyperlink ref="H709" r:id="rId1098" tooltip="https://drive.google.com/uc?id=1l4kept60xilz-n0rwyxm0ndls1dy1lbv" xr:uid="{153D5D64-EB3A-467C-8FDB-5E2FC56B1D2C}"/>
    <hyperlink ref="H711" r:id="rId1099" tooltip="https://drive.google.com/uc?id=1l4kept60xilz-n0rwyxm0ndls1dy1lbv" xr:uid="{D7F3481C-E2EB-46BF-AD0F-0E356E41B025}"/>
    <hyperlink ref="H710" r:id="rId1100" tooltip="https://drive.google.com/uc?id=1l4kept60xilz-n0rwyxm0ndls1dy1lbv" xr:uid="{0B0DC2D7-EDDC-422F-9A03-A1E2914C67A9}"/>
    <hyperlink ref="H713" r:id="rId1101" tooltip="https://drive.google.com/uc?id=1l4kept60xilz-n0rwyxm0ndls1dy1lbv" xr:uid="{671F072B-9DDA-460C-AAC2-DBCE89C1AE00}"/>
    <hyperlink ref="H712" r:id="rId1102" tooltip="https://drive.google.com/uc?id=1l4kept60xilz-n0rwyxm0ndls1dy1lbv" xr:uid="{40B1B8F2-AEFE-4EC0-9631-E354C8EA5079}"/>
    <hyperlink ref="H714" r:id="rId1103" tooltip="https://drive.google.com/uc?id=1l4kept60xilz-n0rwyxm0ndls1dy1lbv" xr:uid="{E8087B0A-AABB-4A11-8034-481761A978A7}"/>
    <hyperlink ref="H715" r:id="rId1104" tooltip="https://drive.google.com/uc?id=1l4kept60xilz-n0rwyxm0ndls1dy1lbv" xr:uid="{E9987869-2942-44DF-82CC-51388BDB8098}"/>
    <hyperlink ref="H716" r:id="rId1105" tooltip="https://drive.google.com/uc?id=1l4kept60xilz-n0rwyxm0ndls1dy1lbv" xr:uid="{BC2B553C-83ED-4648-B3C3-07E9CA989DED}"/>
    <hyperlink ref="H718" r:id="rId1106" tooltip="https://drive.google.com/uc?id=1l4kept60xilz-n0rwyxm0ndls1dy1lbv" xr:uid="{1282D834-2D51-46A9-A349-CA4A8B9C0A37}"/>
    <hyperlink ref="H717" r:id="rId1107" tooltip="https://drive.google.com/uc?id=1l4kept60xilz-n0rwyxm0ndls1dy1lbv" xr:uid="{1DCF2F36-F474-47BA-B0D7-A330ECADE2CA}"/>
    <hyperlink ref="H720" r:id="rId1108" tooltip="https://drive.google.com/uc?id=1l4kept60xilz-n0rwyxm0ndls1dy1lbv" xr:uid="{5FAAC37A-F9B0-4085-AC5F-B155A6A19556}"/>
    <hyperlink ref="H719" r:id="rId1109" tooltip="https://drive.google.com/uc?id=1l4kept60xilz-n0rwyxm0ndls1dy1lbv" xr:uid="{61FEB4AF-EDAC-45E8-92E3-586D32C9D11D}"/>
    <hyperlink ref="H721" r:id="rId1110" tooltip="https://drive.google.com/uc?id=1l4kept60xilz-n0rwyxm0ndls1dy1lbv" xr:uid="{C6CB1F3C-AFA4-47E9-B4E3-CF5161805421}"/>
    <hyperlink ref="H722" r:id="rId1111" tooltip="https://drive.google.com/uc?id=1l4kept60xilz-n0rwyxm0ndls1dy1lbv" xr:uid="{752FA690-4594-4AE7-8E3A-A8F64F57AE86}"/>
    <hyperlink ref="H723" r:id="rId1112" tooltip="https://drive.google.com/uc?id=1l4kept60xilz-n0rwyxm0ndls1dy1lbv" xr:uid="{0AEF311D-9D66-47DC-B51A-8C1DD9886BD1}"/>
    <hyperlink ref="H725" r:id="rId1113" tooltip="https://drive.google.com/uc?id=1l4kept60xilz-n0rwyxm0ndls1dy1lbv" xr:uid="{0DFBE441-12E0-4A8C-9A0D-5021E0FAAC3B}"/>
    <hyperlink ref="H724" r:id="rId1114" tooltip="https://drive.google.com/uc?id=1l4kept60xilz-n0rwyxm0ndls1dy1lbv" xr:uid="{35EC15DF-44AB-4B20-AD43-FCBED9F0570D}"/>
    <hyperlink ref="H727" r:id="rId1115" tooltip="https://drive.google.com/uc?id=1l4kept60xilz-n0rwyxm0ndls1dy1lbv" xr:uid="{39ADA7D2-CDF8-45A5-A4F2-5AB30691046D}"/>
    <hyperlink ref="H726" r:id="rId1116" tooltip="https://drive.google.com/uc?id=1l4kept60xilz-n0rwyxm0ndls1dy1lbv" xr:uid="{1C281644-96B1-420B-A22B-8E1D505F3FE9}"/>
    <hyperlink ref="H728" r:id="rId1117" tooltip="https://drive.google.com/uc?id=1l4kept60xilz-n0rwyxm0ndls1dy1lbv" xr:uid="{DAB971B7-2951-4B24-B2FD-66DABE32AC30}"/>
    <hyperlink ref="H729" r:id="rId1118" tooltip="https://drive.google.com/uc?id=1l4kept60xilz-n0rwyxm0ndls1dy1lbv" xr:uid="{04467424-1BD4-40F5-8BF3-D6E0E05178E4}"/>
    <hyperlink ref="H730" r:id="rId1119" tooltip="https://drive.google.com/uc?id=1l4kept60xilz-n0rwyxm0ndls1dy1lbv" xr:uid="{9537B350-762C-44E2-B4FE-B089F8AF3A12}"/>
    <hyperlink ref="H732" r:id="rId1120" tooltip="https://drive.google.com/uc?id=1l4kept60xilz-n0rwyxm0ndls1dy1lbv" xr:uid="{37F3451F-C512-4CED-A93E-92011FD81F5F}"/>
    <hyperlink ref="H731" r:id="rId1121" tooltip="https://drive.google.com/uc?id=1l4kept60xilz-n0rwyxm0ndls1dy1lbv" xr:uid="{7DD61A6D-5410-4AE7-B668-D8956F769BEA}"/>
    <hyperlink ref="H734" r:id="rId1122" tooltip="https://drive.google.com/uc?id=1l4kept60xilz-n0rwyxm0ndls1dy1lbv" xr:uid="{030C5F21-A173-42FF-B01D-72473325B711}"/>
    <hyperlink ref="H733" r:id="rId1123" tooltip="https://drive.google.com/uc?id=1l4kept60xilz-n0rwyxm0ndls1dy1lbv" xr:uid="{1681D13F-8994-4C23-8679-307CD0A7B608}"/>
    <hyperlink ref="H735" r:id="rId1124" tooltip="https://drive.google.com/uc?id=1l4kept60xilz-n0rwyxm0ndls1dy1lbv" xr:uid="{4E9AC5A2-16A5-4F45-AECE-0438DB49CA9C}"/>
    <hyperlink ref="H736" r:id="rId1125" tooltip="https://drive.google.com/uc?id=1l4kept60xilz-n0rwyxm0ndls1dy1lbv" xr:uid="{1ABF9755-CC34-4D41-8831-8CA4E7C9E33E}"/>
    <hyperlink ref="H737" r:id="rId1126" tooltip="https://drive.google.com/uc?id=1l4kept60xilz-n0rwyxm0ndls1dy1lbv" xr:uid="{CB140DC2-40D4-425E-9673-623F2CF068AD}"/>
    <hyperlink ref="H739" r:id="rId1127" tooltip="https://drive.google.com/uc?id=1l4kept60xilz-n0rwyxm0ndls1dy1lbv" xr:uid="{6C5D6560-BE7E-4784-B16F-17F2B3A63909}"/>
    <hyperlink ref="H738" r:id="rId1128" tooltip="https://drive.google.com/uc?id=1l4kept60xilz-n0rwyxm0ndls1dy1lbv" xr:uid="{2D317413-931E-438D-99F6-ED38027B5378}"/>
    <hyperlink ref="H741" r:id="rId1129" tooltip="https://drive.google.com/uc?id=1l4kept60xilz-n0rwyxm0ndls1dy1lbv" xr:uid="{0AB648D8-85A0-4397-9671-0E6FD5E94A12}"/>
    <hyperlink ref="H740" r:id="rId1130" tooltip="https://drive.google.com/uc?id=1l4kept60xilz-n0rwyxm0ndls1dy1lbv" xr:uid="{733BA963-DA63-4A5F-8B42-C677C7B5405B}"/>
    <hyperlink ref="H742" r:id="rId1131" tooltip="https://drive.google.com/uc?id=1l4kept60xilz-n0rwyxm0ndls1dy1lbv" xr:uid="{DE294BA4-A44B-423C-97CB-383FD56CFA48}"/>
    <hyperlink ref="H743" r:id="rId1132" tooltip="https://drive.google.com/uc?id=1l4kept60xilz-n0rwyxm0ndls1dy1lbv" xr:uid="{95EEEC38-243D-40B2-8016-222292337B94}"/>
    <hyperlink ref="H744" r:id="rId1133" tooltip="https://drive.google.com/uc?id=1l4kept60xilz-n0rwyxm0ndls1dy1lbv" xr:uid="{6BEF0644-EF00-40E0-9B8F-A62991D3166B}"/>
    <hyperlink ref="H420" r:id="rId1134" xr:uid="{B08E2124-F3DA-4A1D-A28A-7FA8C568474C}"/>
    <hyperlink ref="H421" r:id="rId1135" xr:uid="{B7699FAC-4986-4BE4-9373-5DFEF44B36F9}"/>
    <hyperlink ref="H422" r:id="rId1136" xr:uid="{1D803F38-45A2-422D-97D8-3DF39E794131}"/>
    <hyperlink ref="H428" r:id="rId1137" tooltip="https://drive.google.com/uc?id=1nomcwrootxusxsfi76mfujmfvun5bvog" xr:uid="{6A8A4432-FD55-4327-99F6-2CDF6A933C75}"/>
    <hyperlink ref="H426" r:id="rId1138" tooltip="https://drive.google.com/uc?id=1nomcwrootxusxsfi76mfujmfvun5bvog" xr:uid="{70D0CA10-528C-4DC4-AEDC-2089BB67C786}"/>
    <hyperlink ref="H425" r:id="rId1139" tooltip="https://drive.google.com/uc?id=1nomcwrootxusxsfi76mfujmfvun5bvog" xr:uid="{58DA7AC2-2D70-4EFD-9100-C180FC286615}"/>
    <hyperlink ref="H424" r:id="rId1140" tooltip="https://drive.google.com/uc?id=1nomcwrootxusxsfi76mfujmfvun5bvog" xr:uid="{E23CEC35-C4EA-426B-8FA8-94E9474BFE4A}"/>
    <hyperlink ref="H423" r:id="rId1141" tooltip="https://drive.google.com/uc?id=1nomcwrootxusxsfi76mfujmfvun5bvog" xr:uid="{77AA9D37-C6A4-41B2-8C27-F2B45FCD3F33}"/>
    <hyperlink ref="H427" r:id="rId1142" tooltip="https://drive.google.com/uc?id=1nomcwrootxusxsfi76mfujmfvun5bvog" xr:uid="{D7268886-ABB3-4B95-9837-CA5FDEA884F9}"/>
    <hyperlink ref="H434" r:id="rId1143" tooltip="https://drive.google.com/uc?id=1nomcwrootxusxsfi76mfujmfvun5bvog" xr:uid="{3ADD68BA-BF29-4B48-A7D3-F4B80CC6AB76}"/>
    <hyperlink ref="H432" r:id="rId1144" tooltip="https://drive.google.com/uc?id=1nomcwrootxusxsfi76mfujmfvun5bvog" xr:uid="{86AC3194-A29E-459B-BA86-00DD0E10A74F}"/>
    <hyperlink ref="H431" r:id="rId1145" tooltip="https://drive.google.com/uc?id=1nomcwrootxusxsfi76mfujmfvun5bvog" xr:uid="{A39E6FD1-B7C1-45F6-9541-4BA93E7DA8A3}"/>
    <hyperlink ref="H430" r:id="rId1146" tooltip="https://drive.google.com/uc?id=1nomcwrootxusxsfi76mfujmfvun5bvog" xr:uid="{A6DA5328-1EB9-4538-8078-57A61C7FEEA2}"/>
    <hyperlink ref="H429" r:id="rId1147" tooltip="https://drive.google.com/uc?id=1nomcwrootxusxsfi76mfujmfvun5bvog" xr:uid="{7436D604-FB77-426C-8FD2-A55BCBAB2F6B}"/>
    <hyperlink ref="H433" r:id="rId1148" tooltip="https://drive.google.com/uc?id=1nomcwrootxusxsfi76mfujmfvun5bvog" xr:uid="{E7E6815E-C836-49EA-BC84-9A18ADCB8544}"/>
    <hyperlink ref="H440" r:id="rId1149" tooltip="https://drive.google.com/uc?id=1nomcwrootxusxsfi76mfujmfvun5bvog" xr:uid="{85317E7D-4657-4CC6-94DD-5E8D7746D099}"/>
    <hyperlink ref="H438" r:id="rId1150" tooltip="https://drive.google.com/uc?id=1nomcwrootxusxsfi76mfujmfvun5bvog" xr:uid="{8050DD94-C4DB-4071-A6C7-B9521D6024AB}"/>
    <hyperlink ref="H437" r:id="rId1151" tooltip="https://drive.google.com/uc?id=1nomcwrootxusxsfi76mfujmfvun5bvog" xr:uid="{59E135C7-09C2-4670-9DE1-E57816B6F3D6}"/>
    <hyperlink ref="H436" r:id="rId1152" tooltip="https://drive.google.com/uc?id=1nomcwrootxusxsfi76mfujmfvun5bvog" xr:uid="{958D29DF-3FB1-416B-B3F5-EF39335FCD25}"/>
    <hyperlink ref="H435" r:id="rId1153" tooltip="https://drive.google.com/uc?id=1nomcwrootxusxsfi76mfujmfvun5bvog" xr:uid="{D7B397AB-097D-45C3-9B44-0BF2C5D9C688}"/>
    <hyperlink ref="H439" r:id="rId1154" tooltip="https://drive.google.com/uc?id=1nomcwrootxusxsfi76mfujmfvun5bvog" xr:uid="{76F3474D-CF08-4C14-BD9A-3BDFBCD0327E}"/>
    <hyperlink ref="H441" r:id="rId1155" tooltip="https://drive.google.com/uc?id=1nomcwrootxusxsfi76mfujmfvun5bvog" xr:uid="{C0013044-B622-4863-80AC-DCF76DDA2A85}"/>
    <hyperlink ref="H447" r:id="rId1156" tooltip="https://drive.google.com/uc?id=1nomcwrootxusxsfi76mfujmfvun5bvog" xr:uid="{DC919CD3-6AEB-4B6B-A2B6-562057ED45BA}"/>
    <hyperlink ref="H445" r:id="rId1157" tooltip="https://drive.google.com/uc?id=1nomcwrootxusxsfi76mfujmfvun5bvog" xr:uid="{D16F1F42-DA76-4F13-8793-A486D3B433A9}"/>
    <hyperlink ref="H444" r:id="rId1158" tooltip="https://drive.google.com/uc?id=1nomcwrootxusxsfi76mfujmfvun5bvog" xr:uid="{F7AFAEBA-17AC-4705-8994-62D10828621E}"/>
    <hyperlink ref="H443" r:id="rId1159" tooltip="https://drive.google.com/uc?id=1nomcwrootxusxsfi76mfujmfvun5bvog" xr:uid="{85C80A36-C3B8-4933-A564-E496D713DD76}"/>
    <hyperlink ref="H442" r:id="rId1160" tooltip="https://drive.google.com/uc?id=1nomcwrootxusxsfi76mfujmfvun5bvog" xr:uid="{44EBE6BB-359B-49EF-8166-97EDFC26B027}"/>
    <hyperlink ref="H446" r:id="rId1161" tooltip="https://drive.google.com/uc?id=1nomcwrootxusxsfi76mfujmfvun5bvog" xr:uid="{BF6E8123-471A-4807-8BB3-EFEB28F348C0}"/>
    <hyperlink ref="H453" r:id="rId1162" tooltip="https://drive.google.com/uc?id=1nomcwrootxusxsfi76mfujmfvun5bvog" xr:uid="{723149E2-61B8-44DE-9D4C-62D73866B082}"/>
    <hyperlink ref="H451" r:id="rId1163" tooltip="https://drive.google.com/uc?id=1nomcwrootxusxsfi76mfujmfvun5bvog" xr:uid="{6E2A6FF1-0288-4EC7-AB69-435FEC492270}"/>
    <hyperlink ref="H450" r:id="rId1164" tooltip="https://drive.google.com/uc?id=1nomcwrootxusxsfi76mfujmfvun5bvog" xr:uid="{CAD393B5-837E-4C87-85E9-CD8AFCB59E31}"/>
    <hyperlink ref="H449" r:id="rId1165" tooltip="https://drive.google.com/uc?id=1nomcwrootxusxsfi76mfujmfvun5bvog" xr:uid="{94BA8447-D8FD-488A-9326-888522318A52}"/>
    <hyperlink ref="H448" r:id="rId1166" tooltip="https://drive.google.com/uc?id=1nomcwrootxusxsfi76mfujmfvun5bvog" xr:uid="{8D451A46-F1EB-4635-9E1F-9A56948C9EA3}"/>
    <hyperlink ref="H452" r:id="rId1167" tooltip="https://drive.google.com/uc?id=1nomcwrootxusxsfi76mfujmfvun5bvog" xr:uid="{03DB997B-F526-44D5-A851-8C5D69B8C868}"/>
    <hyperlink ref="H456" r:id="rId1168" tooltip="https://drive.google.com/uc?id=1nomcwrootxusxsfi76mfujmfvun5bvog" xr:uid="{C5DB37AD-342D-4B60-82AB-87259DEB2E76}"/>
    <hyperlink ref="H455" r:id="rId1169" tooltip="https://drive.google.com/uc?id=1nomcwrootxusxsfi76mfujmfvun5bvog" xr:uid="{8531D8E8-C50B-48FE-B319-B5BF396DF112}"/>
    <hyperlink ref="H454" r:id="rId1170" tooltip="https://drive.google.com/uc?id=1nomcwrootxusxsfi76mfujmfvun5bvog" xr:uid="{26E7AE0F-0F26-4B1D-B9AE-D83961D1DC69}"/>
    <hyperlink ref="H457" r:id="rId1171" tooltip="https://drive.google.com/uc?id=1l4kept60xilz-n0rwyxm0ndls1dy1lbv" xr:uid="{E7A47978-83E5-4D6D-837E-F194739E103F}"/>
    <hyperlink ref="H459" r:id="rId1172" tooltip="https://drive.google.com/uc?id=1l4kept60xilz-n0rwyxm0ndls1dy1lbv" xr:uid="{6C881628-8D70-40C1-B9C4-69D791176FE1}"/>
    <hyperlink ref="H458" r:id="rId1173" tooltip="https://drive.google.com/uc?id=1l4kept60xilz-n0rwyxm0ndls1dy1lbv" xr:uid="{F3FA89D5-B4F2-4C1A-81DF-33B812DBA35C}"/>
    <hyperlink ref="H461" r:id="rId1174" tooltip="https://drive.google.com/uc?id=1l4kept60xilz-n0rwyxm0ndls1dy1lbv" xr:uid="{445A3FEC-A8C7-48A5-BD7E-B3A21991195C}"/>
    <hyperlink ref="H460" r:id="rId1175" tooltip="https://drive.google.com/uc?id=1l4kept60xilz-n0rwyxm0ndls1dy1lbv" xr:uid="{B568E8C9-2B1B-443A-957F-7BC572AB84BC}"/>
    <hyperlink ref="H462" r:id="rId1176" tooltip="https://drive.google.com/uc?id=1l4kept60xilz-n0rwyxm0ndls1dy1lbv" xr:uid="{BCE8FBC7-9E37-4DF6-8949-95CB843CC049}"/>
    <hyperlink ref="H463" r:id="rId1177" tooltip="https://drive.google.com/uc?id=1l4kept60xilz-n0rwyxm0ndls1dy1lbv" xr:uid="{69353D57-53F5-43C6-BF72-1A175CEC95C5}"/>
    <hyperlink ref="H464" r:id="rId1178" tooltip="https://drive.google.com/uc?id=1l4kept60xilz-n0rwyxm0ndls1dy1lbv" xr:uid="{E32836FC-586C-41F0-8878-44A6A2162FF3}"/>
    <hyperlink ref="H466" r:id="rId1179" tooltip="https://drive.google.com/uc?id=1l4kept60xilz-n0rwyxm0ndls1dy1lbv" xr:uid="{BA44A257-12E6-475F-B755-4A56A733F69F}"/>
    <hyperlink ref="H465" r:id="rId1180" tooltip="https://drive.google.com/uc?id=1l4kept60xilz-n0rwyxm0ndls1dy1lbv" xr:uid="{1BCE3BDA-357F-4ECA-90EC-841B5A548EB5}"/>
    <hyperlink ref="H468" r:id="rId1181" tooltip="https://drive.google.com/uc?id=1l4kept60xilz-n0rwyxm0ndls1dy1lbv" xr:uid="{78E74881-C7DD-48E7-A495-32CC478B34B8}"/>
    <hyperlink ref="H467" r:id="rId1182" tooltip="https://drive.google.com/uc?id=1l4kept60xilz-n0rwyxm0ndls1dy1lbv" xr:uid="{5A685693-4C34-42B1-BAF8-942428155794}"/>
    <hyperlink ref="H469" r:id="rId1183" tooltip="https://drive.google.com/uc?id=1l4kept60xilz-n0rwyxm0ndls1dy1lbv" xr:uid="{39422A5B-6117-4CEE-91C3-7515593B501D}"/>
    <hyperlink ref="H470" r:id="rId1184" tooltip="https://drive.google.com/uc?id=1l4kept60xilz-n0rwyxm0ndls1dy1lbv" xr:uid="{B7B3EE8A-1B29-4732-8768-DA9F7BA56BFA}"/>
    <hyperlink ref="H471" r:id="rId1185" tooltip="https://drive.google.com/uc?id=1l4kept60xilz-n0rwyxm0ndls1dy1lbv" xr:uid="{0A034527-647E-4BEB-9E6D-4E3C255726D2}"/>
    <hyperlink ref="H473" r:id="rId1186" tooltip="https://drive.google.com/uc?id=1l4kept60xilz-n0rwyxm0ndls1dy1lbv" xr:uid="{4A4BEF8D-FC96-4AB0-B700-CF8B425BF19C}"/>
    <hyperlink ref="H472" r:id="rId1187" tooltip="https://drive.google.com/uc?id=1l4kept60xilz-n0rwyxm0ndls1dy1lbv" xr:uid="{C64983D7-6A68-434F-9730-972CC476FB04}"/>
    <hyperlink ref="H475" r:id="rId1188" tooltip="https://drive.google.com/uc?id=1l4kept60xilz-n0rwyxm0ndls1dy1lbv" xr:uid="{03398C9D-3C2C-43CB-8AC0-754CC780054B}"/>
    <hyperlink ref="H474" r:id="rId1189" tooltip="https://drive.google.com/uc?id=1l4kept60xilz-n0rwyxm0ndls1dy1lbv" xr:uid="{01741903-A2A7-42BE-9D96-F1D83632891C}"/>
    <hyperlink ref="H476" r:id="rId1190" tooltip="https://drive.google.com/uc?id=1l4kept60xilz-n0rwyxm0ndls1dy1lbv" xr:uid="{C8A9ABF0-27D3-4C16-8FE8-611232C1DA84}"/>
    <hyperlink ref="H477" r:id="rId1191" tooltip="https://drive.google.com/uc?id=1l4kept60xilz-n0rwyxm0ndls1dy1lbv" xr:uid="{FB0CC300-162D-4046-9CDA-E8C0FF188556}"/>
    <hyperlink ref="H478" r:id="rId1192" tooltip="https://drive.google.com/uc?id=1l4kept60xilz-n0rwyxm0ndls1dy1lbv" xr:uid="{61D6242A-1F48-4243-876E-91B955164378}"/>
    <hyperlink ref="H480" r:id="rId1193" tooltip="https://drive.google.com/uc?id=1l4kept60xilz-n0rwyxm0ndls1dy1lbv" xr:uid="{797F1045-85AD-49CF-87DD-9488E76B4DAC}"/>
    <hyperlink ref="H479" r:id="rId1194" tooltip="https://drive.google.com/uc?id=1l4kept60xilz-n0rwyxm0ndls1dy1lbv" xr:uid="{4B1B0DBC-C22E-48B1-886A-E37852EB4837}"/>
    <hyperlink ref="H482" r:id="rId1195" tooltip="https://drive.google.com/uc?id=1l4kept60xilz-n0rwyxm0ndls1dy1lbv" xr:uid="{0BDB621A-ABC5-4025-A067-470B73D2EDD9}"/>
    <hyperlink ref="H481" r:id="rId1196" tooltip="https://drive.google.com/uc?id=1l4kept60xilz-n0rwyxm0ndls1dy1lbv" xr:uid="{44A26998-A94F-46BF-8642-15F4A159C0C0}"/>
    <hyperlink ref="H483" r:id="rId1197" tooltip="https://drive.google.com/uc?id=1l4kept60xilz-n0rwyxm0ndls1dy1lbv" xr:uid="{E16D5A42-BED6-40CB-9E52-D1C9FE7FA27F}"/>
    <hyperlink ref="H484" r:id="rId1198" tooltip="https://drive.google.com/uc?id=1l4kept60xilz-n0rwyxm0ndls1dy1lbv" xr:uid="{6F105612-6B62-45F6-B409-873217910E30}"/>
    <hyperlink ref="H485" r:id="rId1199" tooltip="https://drive.google.com/uc?id=1l4kept60xilz-n0rwyxm0ndls1dy1lbv" xr:uid="{A930DB51-54DF-42F1-B9A6-E33348BF92AD}"/>
    <hyperlink ref="H487" r:id="rId1200" tooltip="https://drive.google.com/uc?id=1l4kept60xilz-n0rwyxm0ndls1dy1lbv" xr:uid="{C0115610-2704-4E6D-81CE-9A195EF35543}"/>
    <hyperlink ref="H486" r:id="rId1201" tooltip="https://drive.google.com/uc?id=1l4kept60xilz-n0rwyxm0ndls1dy1lbv" xr:uid="{AD29E873-0B34-434B-ADA1-EA3375DE0EA0}"/>
    <hyperlink ref="H489" r:id="rId1202" tooltip="https://drive.google.com/uc?id=1l4kept60xilz-n0rwyxm0ndls1dy1lbv" xr:uid="{7D56F034-5557-4D56-BD26-AF9EFCFB2774}"/>
    <hyperlink ref="H488" r:id="rId1203" tooltip="https://drive.google.com/uc?id=1l4kept60xilz-n0rwyxm0ndls1dy1lbv" xr:uid="{7FE10259-C61D-41D0-BD95-2F657693CFB4}"/>
    <hyperlink ref="H490" r:id="rId1204" tooltip="https://drive.google.com/uc?id=1l4kept60xilz-n0rwyxm0ndls1dy1lbv" xr:uid="{FD4CAF1D-1336-4C7A-8E51-D39B0D316A35}"/>
    <hyperlink ref="H491" r:id="rId1205" tooltip="https://drive.google.com/uc?id=1l4kept60xilz-n0rwyxm0ndls1dy1lbv" xr:uid="{FD8F40F0-2C5A-4399-B0B1-79442A8E1C11}"/>
    <hyperlink ref="H492" r:id="rId1206" tooltip="https://drive.google.com/uc?id=1l4kept60xilz-n0rwyxm0ndls1dy1lbv" xr:uid="{67E6EF71-8B5D-4F0B-B2BF-9FC0961800BE}"/>
    <hyperlink ref="H494" r:id="rId1207" tooltip="https://drive.google.com/uc?id=1l4kept60xilz-n0rwyxm0ndls1dy1lbv" xr:uid="{B40E326A-9484-4D7B-8391-FF6F58F7B1B7}"/>
    <hyperlink ref="H493" r:id="rId1208" tooltip="https://drive.google.com/uc?id=1l4kept60xilz-n0rwyxm0ndls1dy1lbv" xr:uid="{690094C8-72F3-47EF-AC90-5D78F6FF44B2}"/>
    <hyperlink ref="H496" r:id="rId1209" tooltip="https://drive.google.com/uc?id=1l4kept60xilz-n0rwyxm0ndls1dy1lbv" xr:uid="{A6CAB2A1-65B2-4713-A593-A276B9618758}"/>
    <hyperlink ref="H495" r:id="rId1210" tooltip="https://drive.google.com/uc?id=1l4kept60xilz-n0rwyxm0ndls1dy1lbv" xr:uid="{9EDB0A94-33C6-4ED0-B060-E4208516AA58}"/>
    <hyperlink ref="H497" r:id="rId1211" tooltip="https://drive.google.com/uc?id=1l4kept60xilz-n0rwyxm0ndls1dy1lbv" xr:uid="{3619DE56-AD17-4AB0-A87A-F3A7E9ED9153}"/>
    <hyperlink ref="H498" r:id="rId1212" tooltip="https://drive.google.com/uc?id=1l4kept60xilz-n0rwyxm0ndls1dy1lbv" xr:uid="{7FD652BC-3550-4F94-B808-23465CF06F59}"/>
    <hyperlink ref="H499" r:id="rId1213" tooltip="https://drive.google.com/uc?id=1l4kept60xilz-n0rwyxm0ndls1dy1lbv" xr:uid="{FB81496E-5B16-4FA4-9DB7-7A96D5AEDE58}"/>
    <hyperlink ref="H501" r:id="rId1214" tooltip="https://drive.google.com/uc?id=1l4kept60xilz-n0rwyxm0ndls1dy1lbv" xr:uid="{E9D7D732-7630-450A-B90B-C5401B4D9C68}"/>
    <hyperlink ref="H500" r:id="rId1215" tooltip="https://drive.google.com/uc?id=1l4kept60xilz-n0rwyxm0ndls1dy1lbv" xr:uid="{D5B59F3D-F11E-4300-AACB-CC3F145970D6}"/>
    <hyperlink ref="H503" r:id="rId1216" tooltip="https://drive.google.com/uc?id=1l4kept60xilz-n0rwyxm0ndls1dy1lbv" xr:uid="{E9F6A468-2780-40D3-BFFC-A4E4346EA352}"/>
    <hyperlink ref="H502" r:id="rId1217" tooltip="https://drive.google.com/uc?id=1l4kept60xilz-n0rwyxm0ndls1dy1lbv" xr:uid="{F94BF5DD-963B-4C8D-A37B-BFCC0AD65E5E}"/>
    <hyperlink ref="H504" r:id="rId1218" tooltip="https://drive.google.com/uc?id=1l4kept60xilz-n0rwyxm0ndls1dy1lbv" xr:uid="{932F6AA5-C79E-4C58-9B80-4DC082DA6235}"/>
    <hyperlink ref="H505" r:id="rId1219" tooltip="https://drive.google.com/uc?id=1l4kept60xilz-n0rwyxm0ndls1dy1lbv" xr:uid="{5788FCB0-8203-4C3F-99B2-70645CC0EA9E}"/>
    <hyperlink ref="H506" r:id="rId1220" tooltip="https://drive.google.com/uc?id=1l4kept60xilz-n0rwyxm0ndls1dy1lbv" xr:uid="{34ECAD2E-C427-4395-BDBE-3F82E0799D00}"/>
    <hyperlink ref="H508" r:id="rId1221" tooltip="https://drive.google.com/uc?id=1l4kept60xilz-n0rwyxm0ndls1dy1lbv" xr:uid="{BFC43D76-1801-4DE2-A906-E64A74E7C79F}"/>
    <hyperlink ref="H507" r:id="rId1222" tooltip="https://drive.google.com/uc?id=1l4kept60xilz-n0rwyxm0ndls1dy1lbv" xr:uid="{4B20434A-190C-47C7-B689-E06A821AB2AD}"/>
    <hyperlink ref="H510" r:id="rId1223" tooltip="https://drive.google.com/uc?id=1l4kept60xilz-n0rwyxm0ndls1dy1lbv" xr:uid="{4B84F5EE-B95B-4E22-9F8E-F88FF1721E65}"/>
    <hyperlink ref="H509" r:id="rId1224" tooltip="https://drive.google.com/uc?id=1l4kept60xilz-n0rwyxm0ndls1dy1lbv" xr:uid="{5510C483-AE8E-4B43-B27C-67AAB649D3BB}"/>
    <hyperlink ref="H511" r:id="rId1225" tooltip="https://drive.google.com/uc?id=1l4kept60xilz-n0rwyxm0ndls1dy1lbv" xr:uid="{5455CFDD-A4CE-43A9-A907-34929E732FE1}"/>
    <hyperlink ref="H512" r:id="rId1226" tooltip="https://drive.google.com/uc?id=1l4kept60xilz-n0rwyxm0ndls1dy1lbv" xr:uid="{C0895073-731D-4F78-9330-FAC296F3AE25}"/>
    <hyperlink ref="H513" r:id="rId1227" tooltip="https://drive.google.com/uc?id=1l4kept60xilz-n0rwyxm0ndls1dy1lbv" xr:uid="{F0E11EA0-D379-438B-9F2E-5B66F96686EE}"/>
    <hyperlink ref="H515" r:id="rId1228" tooltip="https://drive.google.com/uc?id=1l4kept60xilz-n0rwyxm0ndls1dy1lbv" xr:uid="{81198561-C469-4DEF-BB6B-35CD624D4541}"/>
    <hyperlink ref="H514" r:id="rId1229" tooltip="https://drive.google.com/uc?id=1l4kept60xilz-n0rwyxm0ndls1dy1lbv" xr:uid="{22852785-4697-4D3E-9DD9-C20B66CC968A}"/>
    <hyperlink ref="H517" r:id="rId1230" tooltip="https://drive.google.com/uc?id=1l4kept60xilz-n0rwyxm0ndls1dy1lbv" xr:uid="{64E5068D-8FA5-446D-8AC7-FB2F12FC9D54}"/>
    <hyperlink ref="H516" r:id="rId1231" tooltip="https://drive.google.com/uc?id=1l4kept60xilz-n0rwyxm0ndls1dy1lbv" xr:uid="{F7D2318F-C75F-4BE9-926C-7015740CA8CB}"/>
    <hyperlink ref="H518" r:id="rId1232" tooltip="https://drive.google.com/uc?id=1l4kept60xilz-n0rwyxm0ndls1dy1lbv" xr:uid="{7934308B-079D-4A3C-AEAD-B2DF52D3CAFF}"/>
    <hyperlink ref="H519" r:id="rId1233" tooltip="https://drive.google.com/uc?id=1l4kept60xilz-n0rwyxm0ndls1dy1lbv" xr:uid="{F5A91EFD-6EEB-4FC1-8B70-2E632A8B2862}"/>
    <hyperlink ref="H520" r:id="rId1234" tooltip="https://drive.google.com/uc?id=1l4kept60xilz-n0rwyxm0ndls1dy1lbv" xr:uid="{5FEB278E-01EF-48FB-9B29-8EE072DF5C9C}"/>
    <hyperlink ref="H522" r:id="rId1235" tooltip="https://drive.google.com/uc?id=1l4kept60xilz-n0rwyxm0ndls1dy1lbv" xr:uid="{463A4811-20A1-44F8-AD59-D3524CC9D2F3}"/>
    <hyperlink ref="H521" r:id="rId1236" tooltip="https://drive.google.com/uc?id=1l4kept60xilz-n0rwyxm0ndls1dy1lbv" xr:uid="{FBFA9318-9A58-4640-B6CB-C406F6948937}"/>
    <hyperlink ref="H524" r:id="rId1237" tooltip="https://drive.google.com/uc?id=1l4kept60xilz-n0rwyxm0ndls1dy1lbv" xr:uid="{4EF0D580-A4E3-4D9C-B6F3-4441D9A8B4FB}"/>
    <hyperlink ref="H523" r:id="rId1238" tooltip="https://drive.google.com/uc?id=1l4kept60xilz-n0rwyxm0ndls1dy1lbv" xr:uid="{E08783D2-9F00-45CB-AB9C-9FD6BC1F92BF}"/>
    <hyperlink ref="H525" r:id="rId1239" tooltip="https://drive.google.com/uc?id=1l4kept60xilz-n0rwyxm0ndls1dy1lbv" xr:uid="{4080CDA4-B3B5-4F3F-9EED-E39F997478E7}"/>
    <hyperlink ref="H526" r:id="rId1240" tooltip="https://drive.google.com/uc?id=1l4kept60xilz-n0rwyxm0ndls1dy1lbv" xr:uid="{839EB535-EEC9-47B1-834B-E76C90ACCEF3}"/>
    <hyperlink ref="H527" r:id="rId1241" tooltip="https://drive.google.com/uc?id=1l4kept60xilz-n0rwyxm0ndls1dy1lbv" xr:uid="{2F3E9F00-0586-4441-BBBA-49C2E4A16F7D}"/>
    <hyperlink ref="H529" r:id="rId1242" tooltip="https://drive.google.com/uc?id=1l4kept60xilz-n0rwyxm0ndls1dy1lbv" xr:uid="{E1A7B3E4-A804-4930-AF96-CA68F48E5305}"/>
    <hyperlink ref="H528" r:id="rId1243" tooltip="https://drive.google.com/uc?id=1l4kept60xilz-n0rwyxm0ndls1dy1lbv" xr:uid="{A23D1734-2B58-4C2A-9F03-8DDF2D72C3A8}"/>
    <hyperlink ref="H531" r:id="rId1244" tooltip="https://drive.google.com/uc?id=1l4kept60xilz-n0rwyxm0ndls1dy1lbv" xr:uid="{624F5234-2542-4DBB-BF3C-6BFEB9D0FCB1}"/>
    <hyperlink ref="H530" r:id="rId1245" tooltip="https://drive.google.com/uc?id=1l4kept60xilz-n0rwyxm0ndls1dy1lbv" xr:uid="{CE988FEC-C25C-4A9D-A699-30F7597E7A50}"/>
    <hyperlink ref="H532" r:id="rId1246" tooltip="https://drive.google.com/uc?id=1l4kept60xilz-n0rwyxm0ndls1dy1lbv" xr:uid="{D3D45A24-95AC-4811-AE83-C85FF7E96B5C}"/>
    <hyperlink ref="H533" r:id="rId1247" tooltip="https://drive.google.com/uc?id=1l4kept60xilz-n0rwyxm0ndls1dy1lbv" xr:uid="{749A88CD-3CCF-454E-9DFE-34E5BF37479B}"/>
    <hyperlink ref="H534" r:id="rId1248" tooltip="https://drive.google.com/uc?id=1l4kept60xilz-n0rwyxm0ndls1dy1lbv" xr:uid="{BBFFB9C7-7749-47FF-8374-5BD2C29DF0AE}"/>
    <hyperlink ref="H536" r:id="rId1249" tooltip="https://drive.google.com/uc?id=1l4kept60xilz-n0rwyxm0ndls1dy1lbv" xr:uid="{EA06CE31-140A-4BDF-B0CB-828FA2F4DEA3}"/>
    <hyperlink ref="H535" r:id="rId1250" tooltip="https://drive.google.com/uc?id=1l4kept60xilz-n0rwyxm0ndls1dy1lbv" xr:uid="{3A17F67C-EA87-4E03-B2C9-1D3A943CE989}"/>
    <hyperlink ref="H538" r:id="rId1251" tooltip="https://drive.google.com/uc?id=1l4kept60xilz-n0rwyxm0ndls1dy1lbv" xr:uid="{2BD16422-AA47-467D-8455-A631083B5E64}"/>
    <hyperlink ref="H537" r:id="rId1252" tooltip="https://drive.google.com/uc?id=1l4kept60xilz-n0rwyxm0ndls1dy1lbv" xr:uid="{204C0968-5CBA-4554-A0B5-9B8EF77ACAFB}"/>
    <hyperlink ref="H539" r:id="rId1253" tooltip="https://drive.google.com/uc?id=1l4kept60xilz-n0rwyxm0ndls1dy1lbv" xr:uid="{FC58C2D0-7562-4C98-AA34-B041EFEB61A3}"/>
    <hyperlink ref="H540" r:id="rId1254" tooltip="https://drive.google.com/uc?id=1l4kept60xilz-n0rwyxm0ndls1dy1lbv" xr:uid="{2910A726-95EE-4C17-8F37-BC93A73577E8}"/>
    <hyperlink ref="H541" r:id="rId1255" tooltip="https://drive.google.com/uc?id=1l4kept60xilz-n0rwyxm0ndls1dy1lbv" xr:uid="{85382836-27AF-46B5-BFDF-0180E0F83CDB}"/>
    <hyperlink ref="H543" r:id="rId1256" tooltip="https://drive.google.com/uc?id=1l4kept60xilz-n0rwyxm0ndls1dy1lbv" xr:uid="{5F31102D-899A-4E11-BC92-64DA90E0D183}"/>
    <hyperlink ref="H542" r:id="rId1257" tooltip="https://drive.google.com/uc?id=1l4kept60xilz-n0rwyxm0ndls1dy1lbv" xr:uid="{FE140A6F-C497-498F-B220-31FF132A1797}"/>
    <hyperlink ref="H545" r:id="rId1258" tooltip="https://drive.google.com/uc?id=1l4kept60xilz-n0rwyxm0ndls1dy1lbv" xr:uid="{1677EC11-B96A-4606-BBB1-AB9BBA3B8F5A}"/>
    <hyperlink ref="H544" r:id="rId1259" tooltip="https://drive.google.com/uc?id=1l4kept60xilz-n0rwyxm0ndls1dy1lbv" xr:uid="{29BEA551-D1BD-4349-AD8B-1052AECA8135}"/>
    <hyperlink ref="H546" r:id="rId1260" tooltip="https://drive.google.com/uc?id=1l4kept60xilz-n0rwyxm0ndls1dy1lbv" xr:uid="{842C6554-BF25-45BC-8EC8-803C7F6F7C3B}"/>
    <hyperlink ref="H547" r:id="rId1261" tooltip="https://drive.google.com/uc?id=1l4kept60xilz-n0rwyxm0ndls1dy1lbv" xr:uid="{3EC0C621-33FD-4867-8338-E23F37832C3B}"/>
    <hyperlink ref="H548" r:id="rId1262" tooltip="https://drive.google.com/uc?id=1l4kept60xilz-n0rwyxm0ndls1dy1lbv" xr:uid="{624DFA70-B65C-402C-9001-FFAE0BFED6D8}"/>
    <hyperlink ref="H550" r:id="rId1263" tooltip="https://drive.google.com/uc?id=1l4kept60xilz-n0rwyxm0ndls1dy1lbv" xr:uid="{85CBA2E6-084B-4709-B492-A22469131B58}"/>
    <hyperlink ref="H549" r:id="rId1264" tooltip="https://drive.google.com/uc?id=1l4kept60xilz-n0rwyxm0ndls1dy1lbv" xr:uid="{512BDF2B-A901-48C1-A979-25D898ED6534}"/>
    <hyperlink ref="H552" r:id="rId1265" tooltip="https://drive.google.com/uc?id=1l4kept60xilz-n0rwyxm0ndls1dy1lbv" xr:uid="{A96A2A91-E0F9-4957-B6AD-7291540A8960}"/>
    <hyperlink ref="H551" r:id="rId1266" tooltip="https://drive.google.com/uc?id=1l4kept60xilz-n0rwyxm0ndls1dy1lbv" xr:uid="{9EC1E895-2F91-448A-B17B-4A852D67546D}"/>
    <hyperlink ref="H553" r:id="rId1267" tooltip="https://drive.google.com/uc?id=1l4kept60xilz-n0rwyxm0ndls1dy1lbv" xr:uid="{EC28E0AD-ED7D-4786-B256-15A398400072}"/>
    <hyperlink ref="H554" r:id="rId1268" tooltip="https://drive.google.com/uc?id=1l4kept60xilz-n0rwyxm0ndls1dy1lbv" xr:uid="{14429D1C-64B4-4759-98B9-1555B9972DEB}"/>
    <hyperlink ref="H555" r:id="rId1269" tooltip="https://drive.google.com/uc?id=1l4kept60xilz-n0rwyxm0ndls1dy1lbv" xr:uid="{18861F56-C136-4DF9-B13E-09673F24319E}"/>
    <hyperlink ref="H557" r:id="rId1270" tooltip="https://drive.google.com/uc?id=1l4kept60xilz-n0rwyxm0ndls1dy1lbv" xr:uid="{0FA52D23-770D-4D2F-BE63-A14767D78D04}"/>
    <hyperlink ref="H556" r:id="rId1271" tooltip="https://drive.google.com/uc?id=1l4kept60xilz-n0rwyxm0ndls1dy1lbv" xr:uid="{987FA186-2CC6-434D-AB93-89DE0FA22E71}"/>
    <hyperlink ref="H559" r:id="rId1272" tooltip="https://drive.google.com/uc?id=1l4kept60xilz-n0rwyxm0ndls1dy1lbv" xr:uid="{8D0C538B-2EE1-4E38-A40D-754E46B2FF9B}"/>
    <hyperlink ref="H558" r:id="rId1273" tooltip="https://drive.google.com/uc?id=1l4kept60xilz-n0rwyxm0ndls1dy1lbv" xr:uid="{E46284AF-A182-4ED0-A267-85405271C6B2}"/>
    <hyperlink ref="H560" r:id="rId1274" tooltip="https://drive.google.com/uc?id=1l4kept60xilz-n0rwyxm0ndls1dy1lbv" xr:uid="{EBDC706B-9DB0-499F-85BF-E617CD0D98F5}"/>
    <hyperlink ref="H561" r:id="rId1275" tooltip="https://drive.google.com/uc?id=1l4kept60xilz-n0rwyxm0ndls1dy1lbv" xr:uid="{62A2F8A3-4B44-4355-B4F5-6C532869C5FD}"/>
    <hyperlink ref="H562" r:id="rId1276" tooltip="https://drive.google.com/uc?id=1l4kept60xilz-n0rwyxm0ndls1dy1lbv" xr:uid="{36CB4668-2965-4BB9-A1E2-DA6045A1C247}"/>
    <hyperlink ref="H564" r:id="rId1277" tooltip="https://drive.google.com/uc?id=1l4kept60xilz-n0rwyxm0ndls1dy1lbv" xr:uid="{457DA9F4-14E2-416D-8E21-A607F9DCF6A9}"/>
    <hyperlink ref="H563" r:id="rId1278" tooltip="https://drive.google.com/uc?id=1l4kept60xilz-n0rwyxm0ndls1dy1lbv" xr:uid="{3C6C85DB-0B02-45E8-BC42-E73271EBE1AB}"/>
    <hyperlink ref="H566" r:id="rId1279" tooltip="https://drive.google.com/uc?id=1l4kept60xilz-n0rwyxm0ndls1dy1lbv" xr:uid="{94627660-51E5-496B-A2BE-82633B6769BC}"/>
    <hyperlink ref="H565" r:id="rId1280" tooltip="https://drive.google.com/uc?id=1l4kept60xilz-n0rwyxm0ndls1dy1lbv" xr:uid="{74F43A99-3312-4262-BF7B-0B8DC5CF7172}"/>
    <hyperlink ref="H567" r:id="rId1281" tooltip="https://drive.google.com/uc?id=1l4kept60xilz-n0rwyxm0ndls1dy1lbv" xr:uid="{1774CED0-2E00-4B65-A72B-757C9819BBAC}"/>
    <hyperlink ref="H568" r:id="rId1282" tooltip="https://drive.google.com/uc?id=1l4kept60xilz-n0rwyxm0ndls1dy1lbv" xr:uid="{17E79B6B-3CB1-4816-AA90-E87C698F40E5}"/>
    <hyperlink ref="H569" r:id="rId1283" tooltip="https://drive.google.com/uc?id=1l4kept60xilz-n0rwyxm0ndls1dy1lbv" xr:uid="{7F733C72-1F6A-426E-8CE7-02F6C28DDF82}"/>
    <hyperlink ref="H571" r:id="rId1284" tooltip="https://drive.google.com/uc?id=1l4kept60xilz-n0rwyxm0ndls1dy1lbv" xr:uid="{DEF9B3B5-7A78-42D3-906E-457991CC2F44}"/>
    <hyperlink ref="H570" r:id="rId1285" tooltip="https://drive.google.com/uc?id=1l4kept60xilz-n0rwyxm0ndls1dy1lbv" xr:uid="{AD16266F-69DF-4356-BA6D-1E2BF050E769}"/>
    <hyperlink ref="H573" r:id="rId1286" tooltip="https://drive.google.com/uc?id=1l4kept60xilz-n0rwyxm0ndls1dy1lbv" xr:uid="{1803A641-69E5-4894-93CF-2F14AA1774A9}"/>
    <hyperlink ref="H572" r:id="rId1287" tooltip="https://drive.google.com/uc?id=1l4kept60xilz-n0rwyxm0ndls1dy1lbv" xr:uid="{895C0A5E-A17A-4629-AE1E-B9381616A4A4}"/>
    <hyperlink ref="H574" r:id="rId1288" tooltip="https://drive.google.com/uc?id=1l4kept60xilz-n0rwyxm0ndls1dy1lbv" xr:uid="{24CDF362-5CE2-42DD-BDD8-9DEEBF8DA51C}"/>
    <hyperlink ref="H575" r:id="rId1289" tooltip="https://drive.google.com/uc?id=1l4kept60xilz-n0rwyxm0ndls1dy1lbv" xr:uid="{96CA4C76-785B-4A9F-81D6-84CD64CBE4DD}"/>
    <hyperlink ref="H576" r:id="rId1290" tooltip="https://drive.google.com/uc?id=1l4kept60xilz-n0rwyxm0ndls1dy1lbv" xr:uid="{1162CA30-7228-4F33-A4DB-D703DEF9D864}"/>
    <hyperlink ref="H578" r:id="rId1291" tooltip="https://drive.google.com/uc?id=1l4kept60xilz-n0rwyxm0ndls1dy1lbv" xr:uid="{A08AAAF6-BCB4-49AA-90F4-616F3919082F}"/>
    <hyperlink ref="H577" r:id="rId1292" tooltip="https://drive.google.com/uc?id=1l4kept60xilz-n0rwyxm0ndls1dy1lbv" xr:uid="{6E232C4F-CCCF-487D-AF48-1139291DAA78}"/>
    <hyperlink ref="H580" r:id="rId1293" tooltip="https://drive.google.com/uc?id=1l4kept60xilz-n0rwyxm0ndls1dy1lbv" xr:uid="{8CD472FF-E8FC-43DE-A7BB-82CD62982045}"/>
    <hyperlink ref="H579" r:id="rId1294" tooltip="https://drive.google.com/uc?id=1l4kept60xilz-n0rwyxm0ndls1dy1lbv" xr:uid="{18A4F565-4FC4-4DA4-BA2C-647635EE262F}"/>
    <hyperlink ref="H581" r:id="rId1295" tooltip="https://drive.google.com/uc?id=1l4kept60xilz-n0rwyxm0ndls1dy1lbv" xr:uid="{517458F2-AA49-4524-9ECE-380C65462519}"/>
    <hyperlink ref="H582" r:id="rId1296" tooltip="https://drive.google.com/uc?id=1l4kept60xilz-n0rwyxm0ndls1dy1lbv" xr:uid="{0633C7BE-AF19-4C27-A30F-413AFC149543}"/>
    <hyperlink ref="H583" r:id="rId1297" tooltip="https://drive.google.com/uc?id=1l4kept60xilz-n0rwyxm0ndls1dy1lbv" xr:uid="{890C17B9-3F63-4F86-AF7B-69D68A8149E7}"/>
    <hyperlink ref="H585" r:id="rId1298" tooltip="https://drive.google.com/uc?id=1l4kept60xilz-n0rwyxm0ndls1dy1lbv" xr:uid="{FD803C72-F097-45C6-B376-DC6936A707F6}"/>
    <hyperlink ref="H584" r:id="rId1299" tooltip="https://drive.google.com/uc?id=1l4kept60xilz-n0rwyxm0ndls1dy1lbv" xr:uid="{A5EE630E-C7D0-4603-872E-5CA130D86B48}"/>
    <hyperlink ref="H587" r:id="rId1300" tooltip="https://drive.google.com/uc?id=1l4kept60xilz-n0rwyxm0ndls1dy1lbv" xr:uid="{5853DA0D-AD0E-45A4-87F5-BD1B99447488}"/>
    <hyperlink ref="H586" r:id="rId1301" tooltip="https://drive.google.com/uc?id=1l4kept60xilz-n0rwyxm0ndls1dy1lbv" xr:uid="{A4EDAFF6-A4FC-4740-86D8-0D964CC7C230}"/>
    <hyperlink ref="H588" r:id="rId1302" tooltip="https://drive.google.com/uc?id=1l4kept60xilz-n0rwyxm0ndls1dy1lbv" xr:uid="{576170E7-C841-4537-BDC6-187C1F7D651C}"/>
    <hyperlink ref="H589" r:id="rId1303" tooltip="https://drive.google.com/uc?id=1l4kept60xilz-n0rwyxm0ndls1dy1lbv" xr:uid="{E3604C02-9FFC-44A6-B4CA-DB04A6E80CAC}"/>
    <hyperlink ref="H590" r:id="rId1304" tooltip="https://drive.google.com/uc?id=1l4kept60xilz-n0rwyxm0ndls1dy1lbv" xr:uid="{CD9A692F-AC58-4366-81D7-C645A6973B70}"/>
    <hyperlink ref="H592" r:id="rId1305" tooltip="https://drive.google.com/uc?id=1l4kept60xilz-n0rwyxm0ndls1dy1lbv" xr:uid="{44969E23-81BF-4C84-8432-94F7199E2A97}"/>
    <hyperlink ref="H591" r:id="rId1306" tooltip="https://drive.google.com/uc?id=1l4kept60xilz-n0rwyxm0ndls1dy1lbv" xr:uid="{01AEA2B2-E14F-4654-889B-8DC32FFEAFCC}"/>
    <hyperlink ref="H594" r:id="rId1307" tooltip="https://drive.google.com/uc?id=1l4kept60xilz-n0rwyxm0ndls1dy1lbv" xr:uid="{209A5ABF-F895-4185-B81F-54B0A39704AC}"/>
    <hyperlink ref="H593" r:id="rId1308" tooltip="https://drive.google.com/uc?id=1l4kept60xilz-n0rwyxm0ndls1dy1lbv" xr:uid="{8273FA35-1974-4291-9D53-1176907FACBA}"/>
    <hyperlink ref="H595" r:id="rId1309" tooltip="https://drive.google.com/uc?id=1l4kept60xilz-n0rwyxm0ndls1dy1lbv" xr:uid="{971B202F-6EC1-4DF7-8315-191CC507BC40}"/>
    <hyperlink ref="H596" r:id="rId1310" tooltip="https://drive.google.com/uc?id=1l4kept60xilz-n0rwyxm0ndls1dy1lbv" xr:uid="{79B64FEB-452D-4601-8846-0193E40ACA91}"/>
    <hyperlink ref="H598" r:id="rId1311" tooltip="https://drive.google.com/uc?id=1l4kept60xilz-n0rwyxm0ndls1dy1lbv" xr:uid="{3646DAF9-45C2-4EA9-BEF0-BA961CCB60AF}"/>
    <hyperlink ref="H597" r:id="rId1312" tooltip="https://drive.google.com/uc?id=1l4kept60xilz-n0rwyxm0ndls1dy1lbv" xr:uid="{299BA634-AA77-4F8A-ABC0-3DB0C4CB31D7}"/>
    <hyperlink ref="H599" r:id="rId1313" tooltip="https://drive.google.com/uc?id=1l4kept60xilz-n0rwyxm0ndls1dy1lbv" xr:uid="{35AFD446-36E0-4997-ADEE-8EB6D8D0C97C}"/>
    <hyperlink ref="H600" r:id="rId1314" tooltip="https://drive.google.com/uc?id=1l4kept60xilz-n0rwyxm0ndls1dy1lbv" xr:uid="{191414DE-D06F-4038-94CC-95C4DE196E32}"/>
    <hyperlink ref="H601" r:id="rId1315" tooltip="https://drive.google.com/uc?id=1l4kept60xilz-n0rwyxm0ndls1dy1lbv" xr:uid="{B5407267-7347-4F24-8C40-AE2FD41DDF1F}"/>
    <hyperlink ref="H603" r:id="rId1316" tooltip="https://drive.google.com/uc?id=1l4kept60xilz-n0rwyxm0ndls1dy1lbv" xr:uid="{DB4E16AE-9CC2-4AF6-8580-9E8B40B80A24}"/>
    <hyperlink ref="H602" r:id="rId1317" tooltip="https://drive.google.com/uc?id=1l4kept60xilz-n0rwyxm0ndls1dy1lbv" xr:uid="{10E4B0DF-A65E-4275-ADCF-CA0ADE84F69E}"/>
    <hyperlink ref="H605" r:id="rId1318" tooltip="https://drive.google.com/uc?id=1l4kept60xilz-n0rwyxm0ndls1dy1lbv" xr:uid="{F1DA3D58-0438-4950-9850-58CFF67234CC}"/>
    <hyperlink ref="H604" r:id="rId1319" tooltip="https://drive.google.com/uc?id=1l4kept60xilz-n0rwyxm0ndls1dy1lbv" xr:uid="{3C2DD371-55F7-46A7-8964-FB14F6A3AAA4}"/>
    <hyperlink ref="H606" r:id="rId1320" tooltip="https://drive.google.com/uc?id=1l4kept60xilz-n0rwyxm0ndls1dy1lbv" xr:uid="{74BEE01D-564C-46B4-9563-08D7F7AF96E7}"/>
    <hyperlink ref="H607" r:id="rId1321" tooltip="https://drive.google.com/uc?id=1l4kept60xilz-n0rwyxm0ndls1dy1lbv" xr:uid="{E24173E0-BB1C-4523-831E-1D3050ADF852}"/>
    <hyperlink ref="H608" r:id="rId1322" tooltip="https://drive.google.com/uc?id=1l4kept60xilz-n0rwyxm0ndls1dy1lbv" xr:uid="{6166F65E-DE0C-40CE-8F41-80929049E92C}"/>
    <hyperlink ref="H610" r:id="rId1323" tooltip="https://drive.google.com/uc?id=1l4kept60xilz-n0rwyxm0ndls1dy1lbv" xr:uid="{887BFE73-9A40-4FAE-A95F-AF0BE20BA493}"/>
    <hyperlink ref="H609" r:id="rId1324" tooltip="https://drive.google.com/uc?id=1l4kept60xilz-n0rwyxm0ndls1dy1lbv" xr:uid="{DEA8A508-1B5F-4370-ADF0-9CF2D8FC0BB6}"/>
    <hyperlink ref="H612" r:id="rId1325" tooltip="https://drive.google.com/uc?id=1l4kept60xilz-n0rwyxm0ndls1dy1lbv" xr:uid="{DA357712-8FC2-4FEF-9CA6-1F927070E8C5}"/>
    <hyperlink ref="H611" r:id="rId1326" tooltip="https://drive.google.com/uc?id=1l4kept60xilz-n0rwyxm0ndls1dy1lbv" xr:uid="{919B8368-CBE6-407D-819D-DE80E2B497FD}"/>
    <hyperlink ref="H613" r:id="rId1327" tooltip="https://drive.google.com/uc?id=1l4kept60xilz-n0rwyxm0ndls1dy1lbv" xr:uid="{CC721CDD-4214-4DFF-ADD5-D30ECB6218A4}"/>
    <hyperlink ref="H614" r:id="rId1328" tooltip="https://drive.google.com/uc?id=1l4kept60xilz-n0rwyxm0ndls1dy1lbv" xr:uid="{35CE4366-5C4E-493E-8C2A-900BA6DE7685}"/>
    <hyperlink ref="H615" r:id="rId1329" tooltip="https://drive.google.com/uc?id=1l4kept60xilz-n0rwyxm0ndls1dy1lbv" xr:uid="{716CE765-3D8F-49B7-B32A-260C3CED32B8}"/>
    <hyperlink ref="H386" r:id="rId1330" xr:uid="{726A435B-426C-474F-B9E1-A4131121683C}"/>
    <hyperlink ref="H387" r:id="rId1331" xr:uid="{B8AA1531-FD1C-4001-BF8F-FD54B651B9F8}"/>
    <hyperlink ref="H388" r:id="rId1332" xr:uid="{23C348DD-06F6-4450-8A5F-745485BE385E}"/>
    <hyperlink ref="H389" r:id="rId1333" xr:uid="{101891E5-2696-4AB0-A423-A947645F5381}"/>
    <hyperlink ref="H395" r:id="rId1334" tooltip="https://drive.google.com/uc?id=1nomcwrootxusxsfi76mfujmfvun5bvog" xr:uid="{869641AF-95CB-4627-9B0A-8FAF205D9DFB}"/>
    <hyperlink ref="H393" r:id="rId1335" tooltip="https://drive.google.com/uc?id=1nomcwrootxusxsfi76mfujmfvun5bvog" xr:uid="{C98111D7-4784-4A8D-9810-EA80AB2DEEDE}"/>
    <hyperlink ref="H392" r:id="rId1336" tooltip="https://drive.google.com/uc?id=1nomcwrootxusxsfi76mfujmfvun5bvog" xr:uid="{DBE82694-F1F3-461F-8F89-94C3FF5453F5}"/>
    <hyperlink ref="H391" r:id="rId1337" tooltip="https://drive.google.com/uc?id=1nomcwrootxusxsfi76mfujmfvun5bvog" xr:uid="{59246F7B-38FA-4C1D-927A-DCBA86295AE7}"/>
    <hyperlink ref="H390" r:id="rId1338" tooltip="https://drive.google.com/uc?id=1nomcwrootxusxsfi76mfujmfvun5bvog" xr:uid="{15FE492A-583A-4BFC-BCFB-520530308A83}"/>
    <hyperlink ref="H394" r:id="rId1339" tooltip="https://drive.google.com/uc?id=1nomcwrootxusxsfi76mfujmfvun5bvog" xr:uid="{F166C704-7CD9-4707-A246-DC297EC77A2F}"/>
    <hyperlink ref="H401" r:id="rId1340" tooltip="https://drive.google.com/uc?id=1nomcwrootxusxsfi76mfujmfvun5bvog" xr:uid="{7E4AD1EF-F545-4B14-88E0-F36391333A72}"/>
    <hyperlink ref="H399" r:id="rId1341" tooltip="https://drive.google.com/uc?id=1nomcwrootxusxsfi76mfujmfvun5bvog" xr:uid="{BBFE385E-F268-4816-AEBD-A63EDB33CD58}"/>
    <hyperlink ref="H398" r:id="rId1342" tooltip="https://drive.google.com/uc?id=1nomcwrootxusxsfi76mfujmfvun5bvog" xr:uid="{9C4127F7-7692-4F82-84F0-B2AC8BF2FF13}"/>
    <hyperlink ref="H397" r:id="rId1343" tooltip="https://drive.google.com/uc?id=1nomcwrootxusxsfi76mfujmfvun5bvog" xr:uid="{2C78786D-049A-44BB-A730-3D4B62829E82}"/>
    <hyperlink ref="H396" r:id="rId1344" tooltip="https://drive.google.com/uc?id=1nomcwrootxusxsfi76mfujmfvun5bvog" xr:uid="{66833362-76C7-4594-B8A0-645902C6636E}"/>
    <hyperlink ref="H400" r:id="rId1345" tooltip="https://drive.google.com/uc?id=1nomcwrootxusxsfi76mfujmfvun5bvog" xr:uid="{61C74A31-806E-4CF9-A766-9143C05C3960}"/>
    <hyperlink ref="H407" r:id="rId1346" tooltip="https://drive.google.com/uc?id=1nomcwrootxusxsfi76mfujmfvun5bvog" xr:uid="{653BABF5-8DD5-40DC-93D1-46BA1EB6A115}"/>
    <hyperlink ref="H405" r:id="rId1347" tooltip="https://drive.google.com/uc?id=1nomcwrootxusxsfi76mfujmfvun5bvog" xr:uid="{A9A691AD-8E45-43F6-A049-E5777E25E0B3}"/>
    <hyperlink ref="H404" r:id="rId1348" tooltip="https://drive.google.com/uc?id=1nomcwrootxusxsfi76mfujmfvun5bvog" xr:uid="{72243C6E-681F-4C84-B49B-B4BEB3BEEDC1}"/>
    <hyperlink ref="H403" r:id="rId1349" tooltip="https://drive.google.com/uc?id=1nomcwrootxusxsfi76mfujmfvun5bvog" xr:uid="{2939EA29-8821-49E1-B71C-A29979C906CB}"/>
    <hyperlink ref="H402" r:id="rId1350" tooltip="https://drive.google.com/uc?id=1nomcwrootxusxsfi76mfujmfvun5bvog" xr:uid="{893F26E3-6A0B-4870-918A-F32D4FBE8D20}"/>
    <hyperlink ref="H406" r:id="rId1351" tooltip="https://drive.google.com/uc?id=1nomcwrootxusxsfi76mfujmfvun5bvog" xr:uid="{EE42907B-FDCA-4B68-BE5A-6F2D7FC3DA4E}"/>
    <hyperlink ref="H408" r:id="rId1352" tooltip="https://drive.google.com/uc?id=1nomcwrootxusxsfi76mfujmfvun5bvog" xr:uid="{C02D4B8F-2AFA-40B5-A7E2-1125604C8BD5}"/>
    <hyperlink ref="H414" r:id="rId1353" tooltip="https://drive.google.com/uc?id=1nomcwrootxusxsfi76mfujmfvun5bvog" xr:uid="{345E6206-4C6C-4760-84FC-164D0CFA1B0E}"/>
    <hyperlink ref="H412" r:id="rId1354" tooltip="https://drive.google.com/uc?id=1nomcwrootxusxsfi76mfujmfvun5bvog" xr:uid="{3A48098C-07E3-49CA-9595-3D3C51E2C9B9}"/>
    <hyperlink ref="H411" r:id="rId1355" tooltip="https://drive.google.com/uc?id=1nomcwrootxusxsfi76mfujmfvun5bvog" xr:uid="{C94843B5-C262-4C75-93F9-8B78E3C9AEAC}"/>
    <hyperlink ref="H410" r:id="rId1356" tooltip="https://drive.google.com/uc?id=1nomcwrootxusxsfi76mfujmfvun5bvog" xr:uid="{1DD1783D-E1C9-4618-B965-3A1466A3FFFA}"/>
    <hyperlink ref="H409" r:id="rId1357" tooltip="https://drive.google.com/uc?id=1nomcwrootxusxsfi76mfujmfvun5bvog" xr:uid="{AC88F4CF-43FC-4FD5-91F5-6D69DE4E1626}"/>
    <hyperlink ref="H413" r:id="rId1358" tooltip="https://drive.google.com/uc?id=1nomcwrootxusxsfi76mfujmfvun5bvog" xr:uid="{FA6024C7-34B2-4DF5-9E7E-4E8B8A9F895C}"/>
    <hyperlink ref="H418" r:id="rId1359" tooltip="https://drive.google.com/uc?id=1nomcwrootxusxsfi76mfujmfvun5bvog" xr:uid="{D4FB960C-355C-41A0-B818-31E0A460D77F}"/>
    <hyperlink ref="H419" r:id="rId1360" tooltip="https://drive.google.com/uc?id=1l4kept60xilz-n0rwyxm0ndls1dy1lbv" xr:uid="{D4A0F419-3763-40DE-8CAC-D5499F5EC323}"/>
    <hyperlink ref="H188" r:id="rId1361" xr:uid="{6B652C61-2C41-4301-B879-4F8CC692918D}"/>
    <hyperlink ref="H216" r:id="rId1362" tooltip="https://drive.google.com/uc?id=1nomcwrootxusxsfi76mfujmfvun5bvog" xr:uid="{7D00D85E-15D2-40D3-BBE9-95FDB818F667}"/>
    <hyperlink ref="H217" r:id="rId1363" tooltip="https://drive.google.com/uc?id=1l4kept60xilz-n0rwyxm0ndls1dy1lbv" xr:uid="{271605D8-B6F4-457F-8B67-2F706D048757}"/>
    <hyperlink ref="H219" r:id="rId1364" tooltip="https://drive.google.com/uc?id=1l4kept60xilz-n0rwyxm0ndls1dy1lbv" xr:uid="{E99A564E-B94E-4C6F-873F-2119770F14CB}"/>
    <hyperlink ref="H218" r:id="rId1365" tooltip="https://drive.google.com/uc?id=1l4kept60xilz-n0rwyxm0ndls1dy1lbv" xr:uid="{359C09F6-C2AC-4B48-986B-A2874F478846}"/>
    <hyperlink ref="H221" r:id="rId1366" tooltip="https://drive.google.com/uc?id=1l4kept60xilz-n0rwyxm0ndls1dy1lbv" xr:uid="{5A3675B8-F075-4E54-A9E3-CE82E3A22862}"/>
    <hyperlink ref="H220" r:id="rId1367" tooltip="https://drive.google.com/uc?id=1l4kept60xilz-n0rwyxm0ndls1dy1lbv" xr:uid="{7E4C6062-C889-45EA-8475-1AC0FBBFCEEB}"/>
    <hyperlink ref="H222" r:id="rId1368" tooltip="https://drive.google.com/uc?id=1l4kept60xilz-n0rwyxm0ndls1dy1lbv" xr:uid="{878E4A5B-8705-48AA-9D7A-F99F966B19AA}"/>
    <hyperlink ref="H223" r:id="rId1369" tooltip="https://drive.google.com/uc?id=1l4kept60xilz-n0rwyxm0ndls1dy1lbv" xr:uid="{8049B60E-78E9-4884-92CC-0DAE66E479BE}"/>
    <hyperlink ref="H224" r:id="rId1370" tooltip="https://drive.google.com/uc?id=1l4kept60xilz-n0rwyxm0ndls1dy1lbv" xr:uid="{9095E786-3D90-47E9-B71F-07A6D7889502}"/>
    <hyperlink ref="H226" r:id="rId1371" tooltip="https://drive.google.com/uc?id=1l4kept60xilz-n0rwyxm0ndls1dy1lbv" xr:uid="{C7118788-1658-4CD2-A243-06A362CA28F7}"/>
    <hyperlink ref="H225" r:id="rId1372" tooltip="https://drive.google.com/uc?id=1l4kept60xilz-n0rwyxm0ndls1dy1lbv" xr:uid="{BF2185BE-2378-48D0-B808-6040D6D17CCC}"/>
    <hyperlink ref="H228" r:id="rId1373" tooltip="https://drive.google.com/uc?id=1l4kept60xilz-n0rwyxm0ndls1dy1lbv" xr:uid="{7C6B3552-0399-47ED-8966-F4CE8DBADB3B}"/>
    <hyperlink ref="H227" r:id="rId1374" tooltip="https://drive.google.com/uc?id=1l4kept60xilz-n0rwyxm0ndls1dy1lbv" xr:uid="{8BA53BE3-E8E1-47AB-B1F1-B28A9543D632}"/>
    <hyperlink ref="H229" r:id="rId1375" tooltip="https://drive.google.com/uc?id=1l4kept60xilz-n0rwyxm0ndls1dy1lbv" xr:uid="{17E784E6-509B-4E25-BF89-8C0AE8EAC924}"/>
    <hyperlink ref="H230" r:id="rId1376" tooltip="https://drive.google.com/uc?id=1l4kept60xilz-n0rwyxm0ndls1dy1lbv" xr:uid="{0C553D99-9517-4224-9FD1-DFAAAD8338BA}"/>
    <hyperlink ref="H231" r:id="rId1377" tooltip="https://drive.google.com/uc?id=1l4kept60xilz-n0rwyxm0ndls1dy1lbv" xr:uid="{39A174A4-0D29-4E4F-8CAE-B13B2667D0D7}"/>
    <hyperlink ref="H233" r:id="rId1378" tooltip="https://drive.google.com/uc?id=1l4kept60xilz-n0rwyxm0ndls1dy1lbv" xr:uid="{2DD53AA2-F3F3-4711-910E-BC9A833C21BB}"/>
    <hyperlink ref="H232" r:id="rId1379" tooltip="https://drive.google.com/uc?id=1l4kept60xilz-n0rwyxm0ndls1dy1lbv" xr:uid="{79DB3F2D-DCEF-4D73-A20A-B2BB73B8B72B}"/>
    <hyperlink ref="H235" r:id="rId1380" tooltip="https://drive.google.com/uc?id=1l4kept60xilz-n0rwyxm0ndls1dy1lbv" xr:uid="{ED6103BD-DADE-4A55-9E99-FCFA33E297BC}"/>
    <hyperlink ref="H234" r:id="rId1381" tooltip="https://drive.google.com/uc?id=1l4kept60xilz-n0rwyxm0ndls1dy1lbv" xr:uid="{A38F8773-96B1-4228-985A-3E2164FBAF27}"/>
    <hyperlink ref="H236" r:id="rId1382" tooltip="https://drive.google.com/uc?id=1l4kept60xilz-n0rwyxm0ndls1dy1lbv" xr:uid="{85590B4F-3C9D-4F0F-B235-F18A8391CC5D}"/>
    <hyperlink ref="H237" r:id="rId1383" tooltip="https://drive.google.com/uc?id=1l4kept60xilz-n0rwyxm0ndls1dy1lbv" xr:uid="{1B1133F0-487A-4E3D-9ACD-A7CFE4FF1118}"/>
    <hyperlink ref="H238" r:id="rId1384" tooltip="https://drive.google.com/uc?id=1l4kept60xilz-n0rwyxm0ndls1dy1lbv" xr:uid="{68868112-AB15-4F24-AD01-1FD5BD96E1CE}"/>
    <hyperlink ref="H240" r:id="rId1385" tooltip="https://drive.google.com/uc?id=1l4kept60xilz-n0rwyxm0ndls1dy1lbv" xr:uid="{BA8243BB-AAB0-4110-B544-A9FE445960F7}"/>
    <hyperlink ref="H239" r:id="rId1386" tooltip="https://drive.google.com/uc?id=1l4kept60xilz-n0rwyxm0ndls1dy1lbv" xr:uid="{5E1C53D6-D315-4762-AC6D-90314EA54663}"/>
    <hyperlink ref="H242" r:id="rId1387" tooltip="https://drive.google.com/uc?id=1l4kept60xilz-n0rwyxm0ndls1dy1lbv" xr:uid="{17DF9F08-1313-4EFF-A9A8-556B75CDE746}"/>
    <hyperlink ref="H241" r:id="rId1388" tooltip="https://drive.google.com/uc?id=1l4kept60xilz-n0rwyxm0ndls1dy1lbv" xr:uid="{E4EC0F51-1125-46EF-BEF6-55F24151075B}"/>
    <hyperlink ref="H243" r:id="rId1389" tooltip="https://drive.google.com/uc?id=1l4kept60xilz-n0rwyxm0ndls1dy1lbv" xr:uid="{3896685F-758A-4067-9890-75108FA105F6}"/>
    <hyperlink ref="H244" r:id="rId1390" tooltip="https://drive.google.com/uc?id=1l4kept60xilz-n0rwyxm0ndls1dy1lbv" xr:uid="{8E7ED0B9-7915-46E3-A9A3-1F2A92D4821B}"/>
    <hyperlink ref="H245" r:id="rId1391" tooltip="https://drive.google.com/uc?id=1l4kept60xilz-n0rwyxm0ndls1dy1lbv" xr:uid="{91B16DAF-D518-4CC4-9308-99A17EB4D770}"/>
    <hyperlink ref="H247" r:id="rId1392" tooltip="https://drive.google.com/uc?id=1l4kept60xilz-n0rwyxm0ndls1dy1lbv" xr:uid="{B33C701C-C2A2-4DE6-A46F-5DA5DBDC1ECF}"/>
    <hyperlink ref="H246" r:id="rId1393" tooltip="https://drive.google.com/uc?id=1l4kept60xilz-n0rwyxm0ndls1dy1lbv" xr:uid="{A2AF6742-9AA6-4F62-95CD-5E783CAFBA43}"/>
    <hyperlink ref="H249" r:id="rId1394" tooltip="https://drive.google.com/uc?id=1l4kept60xilz-n0rwyxm0ndls1dy1lbv" xr:uid="{93046E41-DCD1-4179-9812-C18CEEE247F4}"/>
    <hyperlink ref="H248" r:id="rId1395" tooltip="https://drive.google.com/uc?id=1l4kept60xilz-n0rwyxm0ndls1dy1lbv" xr:uid="{9A33C923-58AA-4689-B6E7-24D156DE7985}"/>
    <hyperlink ref="H250" r:id="rId1396" tooltip="https://drive.google.com/uc?id=1l4kept60xilz-n0rwyxm0ndls1dy1lbv" xr:uid="{E26B9D29-D0A8-4BA6-B267-7DB23251F888}"/>
    <hyperlink ref="H251" r:id="rId1397" tooltip="https://drive.google.com/uc?id=1l4kept60xilz-n0rwyxm0ndls1dy1lbv" xr:uid="{20BFEE78-FDB9-45FB-B356-5E890BD5C4C7}"/>
    <hyperlink ref="H252" r:id="rId1398" tooltip="https://drive.google.com/uc?id=1l4kept60xilz-n0rwyxm0ndls1dy1lbv" xr:uid="{AE798296-BEC3-478D-BE3B-D9B5A1B1D642}"/>
    <hyperlink ref="H254" r:id="rId1399" tooltip="https://drive.google.com/uc?id=1l4kept60xilz-n0rwyxm0ndls1dy1lbv" xr:uid="{3885C29C-C9CC-4F0A-B755-CC8842649DEA}"/>
    <hyperlink ref="H253" r:id="rId1400" tooltip="https://drive.google.com/uc?id=1l4kept60xilz-n0rwyxm0ndls1dy1lbv" xr:uid="{DD0D2156-C19E-4602-9D98-8E3230F9360E}"/>
    <hyperlink ref="H256" r:id="rId1401" tooltip="https://drive.google.com/uc?id=1l4kept60xilz-n0rwyxm0ndls1dy1lbv" xr:uid="{C5FAAAFC-43BE-427B-9213-D7723C2B6E1D}"/>
    <hyperlink ref="H255" r:id="rId1402" tooltip="https://drive.google.com/uc?id=1l4kept60xilz-n0rwyxm0ndls1dy1lbv" xr:uid="{C64DC90E-363A-45A8-B524-CDCAAECC9B3A}"/>
    <hyperlink ref="H257" r:id="rId1403" tooltip="https://drive.google.com/uc?id=1l4kept60xilz-n0rwyxm0ndls1dy1lbv" xr:uid="{18358AFE-1D80-4947-852E-C275EE143079}"/>
    <hyperlink ref="H258" r:id="rId1404" tooltip="https://drive.google.com/uc?id=1l4kept60xilz-n0rwyxm0ndls1dy1lbv" xr:uid="{3544F25C-59D9-4236-8DBA-34A9B0CB9BA8}"/>
    <hyperlink ref="H259" r:id="rId1405" tooltip="https://drive.google.com/uc?id=1l4kept60xilz-n0rwyxm0ndls1dy1lbv" xr:uid="{9D6DEE9D-7958-4184-9DBA-C044CAA96CFD}"/>
    <hyperlink ref="H261" r:id="rId1406" tooltip="https://drive.google.com/uc?id=1l4kept60xilz-n0rwyxm0ndls1dy1lbv" xr:uid="{BB339762-0671-4D9B-AAF1-A806CD75E38A}"/>
    <hyperlink ref="H260" r:id="rId1407" tooltip="https://drive.google.com/uc?id=1l4kept60xilz-n0rwyxm0ndls1dy1lbv" xr:uid="{F8CA6CB8-2D2D-46BB-968A-7C050EEF6406}"/>
    <hyperlink ref="H262" r:id="rId1408" tooltip="https://drive.google.com/uc?id=1l4kept60xilz-n0rwyxm0ndls1dy1lbv" xr:uid="{FC59172D-EDBA-4E33-954B-84AB9B21621D}"/>
    <hyperlink ref="H263" r:id="rId1409" tooltip="https://drive.google.com/uc?id=1l4kept60xilz-n0rwyxm0ndls1dy1lbv" xr:uid="{C04CFBE6-C24D-4309-A971-3C0DC3A4E4A3}"/>
    <hyperlink ref="H265" r:id="rId1410" tooltip="https://drive.google.com/uc?id=1l4kept60xilz-n0rwyxm0ndls1dy1lbv" xr:uid="{F1C6D831-5D2F-415C-BDEC-EC48D91F1150}"/>
    <hyperlink ref="H264" r:id="rId1411" tooltip="https://drive.google.com/uc?id=1l4kept60xilz-n0rwyxm0ndls1dy1lbv" xr:uid="{2C95BD13-06D5-436F-AAD8-E077CCDF5FEB}"/>
    <hyperlink ref="H267" r:id="rId1412" tooltip="https://drive.google.com/uc?id=1l4kept60xilz-n0rwyxm0ndls1dy1lbv" xr:uid="{3172E6EE-B1C8-4F79-BAA4-0EDC028FEE28}"/>
    <hyperlink ref="H266" r:id="rId1413" tooltip="https://drive.google.com/uc?id=1l4kept60xilz-n0rwyxm0ndls1dy1lbv" xr:uid="{BDE326E8-1648-436D-B9EB-1A37318BD350}"/>
    <hyperlink ref="H268" r:id="rId1414" tooltip="https://drive.google.com/uc?id=1l4kept60xilz-n0rwyxm0ndls1dy1lbv" xr:uid="{F8C134F7-2548-435F-B96B-59A1739CF2F1}"/>
    <hyperlink ref="H269" r:id="rId1415" tooltip="https://drive.google.com/uc?id=1l4kept60xilz-n0rwyxm0ndls1dy1lbv" xr:uid="{7722F7AF-C384-4CB4-80E0-40E6EE57808D}"/>
    <hyperlink ref="H270" r:id="rId1416" tooltip="https://drive.google.com/uc?id=1l4kept60xilz-n0rwyxm0ndls1dy1lbv" xr:uid="{B85CD09A-9A6C-42C4-88D6-6615A05744D4}"/>
    <hyperlink ref="H272" r:id="rId1417" tooltip="https://drive.google.com/uc?id=1l4kept60xilz-n0rwyxm0ndls1dy1lbv" xr:uid="{C50F2894-EAA2-423A-AF0F-D0B02259A6F6}"/>
    <hyperlink ref="H271" r:id="rId1418" tooltip="https://drive.google.com/uc?id=1l4kept60xilz-n0rwyxm0ndls1dy1lbv" xr:uid="{A34005EC-E232-4EE5-A76B-3EA83C5E0728}"/>
    <hyperlink ref="H274" r:id="rId1419" tooltip="https://drive.google.com/uc?id=1l4kept60xilz-n0rwyxm0ndls1dy1lbv" xr:uid="{410BC9D2-512E-4174-89E1-AFA443684AE1}"/>
    <hyperlink ref="H273" r:id="rId1420" tooltip="https://drive.google.com/uc?id=1l4kept60xilz-n0rwyxm0ndls1dy1lbv" xr:uid="{F389B374-056B-410F-A014-4E4231B3C7B8}"/>
    <hyperlink ref="H275" r:id="rId1421" tooltip="https://drive.google.com/uc?id=1l4kept60xilz-n0rwyxm0ndls1dy1lbv" xr:uid="{EFB9628A-126F-47E3-ABB3-CE2AC4A7E38C}"/>
    <hyperlink ref="H276" r:id="rId1422" tooltip="https://drive.google.com/uc?id=1l4kept60xilz-n0rwyxm0ndls1dy1lbv" xr:uid="{3F1ED376-7B90-4EC3-85A7-70E024B39003}"/>
    <hyperlink ref="H277" r:id="rId1423" tooltip="https://drive.google.com/uc?id=1l4kept60xilz-n0rwyxm0ndls1dy1lbv" xr:uid="{38D83D6F-3988-47E2-ADE2-EA209FC3EB59}"/>
    <hyperlink ref="H279" r:id="rId1424" tooltip="https://drive.google.com/uc?id=1l4kept60xilz-n0rwyxm0ndls1dy1lbv" xr:uid="{A32511DE-0396-4027-A1EC-5BFD71842DAC}"/>
    <hyperlink ref="H278" r:id="rId1425" tooltip="https://drive.google.com/uc?id=1l4kept60xilz-n0rwyxm0ndls1dy1lbv" xr:uid="{DFF239E3-7D08-452C-88FB-B49CF8B03EB7}"/>
    <hyperlink ref="H281" r:id="rId1426" tooltip="https://drive.google.com/uc?id=1l4kept60xilz-n0rwyxm0ndls1dy1lbv" xr:uid="{875D462E-106C-4D1C-A858-39DCD39E40F3}"/>
    <hyperlink ref="H280" r:id="rId1427" tooltip="https://drive.google.com/uc?id=1l4kept60xilz-n0rwyxm0ndls1dy1lbv" xr:uid="{4074D7B6-9393-440F-AE19-A1468D802844}"/>
    <hyperlink ref="H282" r:id="rId1428" tooltip="https://drive.google.com/uc?id=1l4kept60xilz-n0rwyxm0ndls1dy1lbv" xr:uid="{40CA1D1B-229D-46E0-99CB-7D735BED9799}"/>
    <hyperlink ref="H283" r:id="rId1429" tooltip="https://drive.google.com/uc?id=1l4kept60xilz-n0rwyxm0ndls1dy1lbv" xr:uid="{540973AC-CED1-4BD6-9185-838C21C71CF3}"/>
    <hyperlink ref="H284" r:id="rId1430" tooltip="https://drive.google.com/uc?id=1l4kept60xilz-n0rwyxm0ndls1dy1lbv" xr:uid="{DE53FF17-67E5-4860-84F6-F3EFB8BEC065}"/>
    <hyperlink ref="H286" r:id="rId1431" tooltip="https://drive.google.com/uc?id=1l4kept60xilz-n0rwyxm0ndls1dy1lbv" xr:uid="{9F1E140F-292C-4462-9AE5-448CB886DF72}"/>
    <hyperlink ref="H285" r:id="rId1432" tooltip="https://drive.google.com/uc?id=1l4kept60xilz-n0rwyxm0ndls1dy1lbv" xr:uid="{DB904DE8-34A9-42C7-A554-1DA7FF602B1B}"/>
    <hyperlink ref="H288" r:id="rId1433" tooltip="https://drive.google.com/uc?id=1l4kept60xilz-n0rwyxm0ndls1dy1lbv" xr:uid="{A4330ED7-50D4-4B33-99EB-3A914668D5C9}"/>
    <hyperlink ref="H287" r:id="rId1434" tooltip="https://drive.google.com/uc?id=1l4kept60xilz-n0rwyxm0ndls1dy1lbv" xr:uid="{40C6A08F-399E-450A-BF9A-F95399930D06}"/>
    <hyperlink ref="H289" r:id="rId1435" tooltip="https://drive.google.com/uc?id=1l4kept60xilz-n0rwyxm0ndls1dy1lbv" xr:uid="{CDC95620-646F-44F5-93EE-D5F06E309962}"/>
    <hyperlink ref="H290" r:id="rId1436" tooltip="https://drive.google.com/uc?id=1l4kept60xilz-n0rwyxm0ndls1dy1lbv" xr:uid="{69E529D7-CF55-4256-AD34-5B0E6B5712A4}"/>
    <hyperlink ref="H291" r:id="rId1437" tooltip="https://drive.google.com/uc?id=1l4kept60xilz-n0rwyxm0ndls1dy1lbv" xr:uid="{21A02636-953B-42CB-AC85-F3EE76E239C4}"/>
    <hyperlink ref="H293" r:id="rId1438" tooltip="https://drive.google.com/uc?id=1l4kept60xilz-n0rwyxm0ndls1dy1lbv" xr:uid="{59ED88FD-384C-4E12-9337-2BA9EEA6B101}"/>
    <hyperlink ref="H292" r:id="rId1439" tooltip="https://drive.google.com/uc?id=1l4kept60xilz-n0rwyxm0ndls1dy1lbv" xr:uid="{B1F0D500-7A03-428D-8AAC-54D42825F27F}"/>
    <hyperlink ref="H295" r:id="rId1440" tooltip="https://drive.google.com/uc?id=1l4kept60xilz-n0rwyxm0ndls1dy1lbv" xr:uid="{EDA053BC-4926-40E7-9868-2AEA8D23B2D1}"/>
    <hyperlink ref="H294" r:id="rId1441" tooltip="https://drive.google.com/uc?id=1l4kept60xilz-n0rwyxm0ndls1dy1lbv" xr:uid="{20F16AB5-8E1D-49A0-AC5D-7972C3D39DCF}"/>
    <hyperlink ref="H296" r:id="rId1442" tooltip="https://drive.google.com/uc?id=1l4kept60xilz-n0rwyxm0ndls1dy1lbv" xr:uid="{2755F400-3D57-40B0-804D-362517D00544}"/>
    <hyperlink ref="H297" r:id="rId1443" tooltip="https://drive.google.com/uc?id=1l4kept60xilz-n0rwyxm0ndls1dy1lbv" xr:uid="{32AD5896-FD25-48CA-8729-D8C95F6468A9}"/>
    <hyperlink ref="H298" r:id="rId1444" tooltip="https://drive.google.com/uc?id=1l4kept60xilz-n0rwyxm0ndls1dy1lbv" xr:uid="{5F74B765-47F5-4AF1-BEEB-ED273C900F82}"/>
    <hyperlink ref="H300" r:id="rId1445" tooltip="https://drive.google.com/uc?id=1l4kept60xilz-n0rwyxm0ndls1dy1lbv" xr:uid="{4D6AE623-8D9D-42DC-8DA2-3DE8F579A1B5}"/>
    <hyperlink ref="H299" r:id="rId1446" tooltip="https://drive.google.com/uc?id=1l4kept60xilz-n0rwyxm0ndls1dy1lbv" xr:uid="{6C0AC6C6-44E2-4EF1-93B1-1896E8048D60}"/>
    <hyperlink ref="H302" r:id="rId1447" tooltip="https://drive.google.com/uc?id=1l4kept60xilz-n0rwyxm0ndls1dy1lbv" xr:uid="{27D3126C-02B3-4D3D-867B-B7D164D37D83}"/>
    <hyperlink ref="H301" r:id="rId1448" tooltip="https://drive.google.com/uc?id=1l4kept60xilz-n0rwyxm0ndls1dy1lbv" xr:uid="{DBF6A157-3D3E-4E8D-947E-0F17AD38BA56}"/>
    <hyperlink ref="H303" r:id="rId1449" tooltip="https://drive.google.com/uc?id=1l4kept60xilz-n0rwyxm0ndls1dy1lbv" xr:uid="{5D97BF67-8D10-4784-BEA2-A1CDB47D7866}"/>
    <hyperlink ref="H304" r:id="rId1450" tooltip="https://drive.google.com/uc?id=1l4kept60xilz-n0rwyxm0ndls1dy1lbv" xr:uid="{B80C2960-5690-4FCC-875F-1784095A6D35}"/>
    <hyperlink ref="H305" r:id="rId1451" tooltip="https://drive.google.com/uc?id=1l4kept60xilz-n0rwyxm0ndls1dy1lbv" xr:uid="{B59BBD46-D4F8-4113-9D5A-025574B97147}"/>
    <hyperlink ref="H307" r:id="rId1452" tooltip="https://drive.google.com/uc?id=1l4kept60xilz-n0rwyxm0ndls1dy1lbv" xr:uid="{8C910110-72F9-4ABB-9E83-864C189EC52E}"/>
    <hyperlink ref="H306" r:id="rId1453" tooltip="https://drive.google.com/uc?id=1l4kept60xilz-n0rwyxm0ndls1dy1lbv" xr:uid="{1E191125-6491-4A8E-8F8B-4E5D38D3AE8F}"/>
    <hyperlink ref="H308" r:id="rId1454" tooltip="https://drive.google.com/uc?id=1l4kept60xilz-n0rwyxm0ndls1dy1lbv" xr:uid="{341FA085-E103-44DC-8639-6D467326A9B6}"/>
    <hyperlink ref="H309" r:id="rId1455" tooltip="https://drive.google.com/uc?id=1l4kept60xilz-n0rwyxm0ndls1dy1lbv" xr:uid="{66BEC7F7-9DDF-436A-A3D2-C1E85FA9E844}"/>
    <hyperlink ref="H311" r:id="rId1456" tooltip="https://drive.google.com/uc?id=1l4kept60xilz-n0rwyxm0ndls1dy1lbv" xr:uid="{49359915-3537-46C7-87C2-97223E319502}"/>
    <hyperlink ref="H310" r:id="rId1457" tooltip="https://drive.google.com/uc?id=1l4kept60xilz-n0rwyxm0ndls1dy1lbv" xr:uid="{C015686F-1E37-4590-B4F9-45FA75B05078}"/>
    <hyperlink ref="H313" r:id="rId1458" tooltip="https://drive.google.com/uc?id=1l4kept60xilz-n0rwyxm0ndls1dy1lbv" xr:uid="{A3E0686B-5DC6-4193-8CEB-E052A448A97A}"/>
    <hyperlink ref="H312" r:id="rId1459" tooltip="https://drive.google.com/uc?id=1l4kept60xilz-n0rwyxm0ndls1dy1lbv" xr:uid="{084C062C-4A53-4056-8E8B-9D538851B86A}"/>
    <hyperlink ref="H314" r:id="rId1460" tooltip="https://drive.google.com/uc?id=1l4kept60xilz-n0rwyxm0ndls1dy1lbv" xr:uid="{31BE405F-0300-41D6-89A1-F6848553FDCC}"/>
    <hyperlink ref="H315" r:id="rId1461" tooltip="https://drive.google.com/uc?id=1l4kept60xilz-n0rwyxm0ndls1dy1lbv" xr:uid="{AC250262-2079-4C4B-8C3E-70095F32B72B}"/>
    <hyperlink ref="H316" r:id="rId1462" tooltip="https://drive.google.com/uc?id=1l4kept60xilz-n0rwyxm0ndls1dy1lbv" xr:uid="{9E24514E-266B-46EB-AE6B-08DAE8079248}"/>
    <hyperlink ref="H318" r:id="rId1463" tooltip="https://drive.google.com/uc?id=1l4kept60xilz-n0rwyxm0ndls1dy1lbv" xr:uid="{D73CEAE1-B746-4D29-B2C1-3430FCD1C416}"/>
    <hyperlink ref="H317" r:id="rId1464" tooltip="https://drive.google.com/uc?id=1l4kept60xilz-n0rwyxm0ndls1dy1lbv" xr:uid="{9F8D8EEA-F464-4133-AB9F-46B92463EF0B}"/>
    <hyperlink ref="H320" r:id="rId1465" tooltip="https://drive.google.com/uc?id=1l4kept60xilz-n0rwyxm0ndls1dy1lbv" xr:uid="{FB586F2D-514F-4B39-8F93-7F095F0606C7}"/>
    <hyperlink ref="H319" r:id="rId1466" tooltip="https://drive.google.com/uc?id=1l4kept60xilz-n0rwyxm0ndls1dy1lbv" xr:uid="{0F80015B-753C-4A88-9E08-66658E25493B}"/>
    <hyperlink ref="H321" r:id="rId1467" tooltip="https://drive.google.com/uc?id=1l4kept60xilz-n0rwyxm0ndls1dy1lbv" xr:uid="{CE495CC5-9598-452E-B814-FA2A3763D717}"/>
    <hyperlink ref="H322" r:id="rId1468" tooltip="https://drive.google.com/uc?id=1l4kept60xilz-n0rwyxm0ndls1dy1lbv" xr:uid="{0B32826D-94F5-4B4C-8BE2-FAFA31AD5C25}"/>
    <hyperlink ref="H323" r:id="rId1469" tooltip="https://drive.google.com/uc?id=1l4kept60xilz-n0rwyxm0ndls1dy1lbv" xr:uid="{9E7021DC-BDCB-4706-957F-71ADD1339FBC}"/>
    <hyperlink ref="H325" r:id="rId1470" tooltip="https://drive.google.com/uc?id=1l4kept60xilz-n0rwyxm0ndls1dy1lbv" xr:uid="{A34F5B61-0E10-4EF0-8D3D-B9FC781752D6}"/>
    <hyperlink ref="H324" r:id="rId1471" tooltip="https://drive.google.com/uc?id=1l4kept60xilz-n0rwyxm0ndls1dy1lbv" xr:uid="{AE74B921-4044-469B-8E13-27747D434CAA}"/>
    <hyperlink ref="H327" r:id="rId1472" tooltip="https://drive.google.com/uc?id=1l4kept60xilz-n0rwyxm0ndls1dy1lbv" xr:uid="{0203DEB2-9BD8-45F4-9235-FB9FC5E4F603}"/>
    <hyperlink ref="H326" r:id="rId1473" tooltip="https://drive.google.com/uc?id=1l4kept60xilz-n0rwyxm0ndls1dy1lbv" xr:uid="{9117AE0F-CD38-4444-96AD-FEDB09EEA5C4}"/>
    <hyperlink ref="H328" r:id="rId1474" tooltip="https://drive.google.com/uc?id=1l4kept60xilz-n0rwyxm0ndls1dy1lbv" xr:uid="{1CD6CFF3-7EB5-45F3-9AB1-5F22A2ECB7DC}"/>
    <hyperlink ref="H329" r:id="rId1475" tooltip="https://drive.google.com/uc?id=1l4kept60xilz-n0rwyxm0ndls1dy1lbv" xr:uid="{C8DB1369-6EE9-4340-9254-0330C374CD38}"/>
    <hyperlink ref="H385" r:id="rId1476" tooltip="https://drive.google.com/uc?id=1l4kept60xilz-n0rwyxm0ndls1dy1lbv" xr:uid="{2ECD2B84-2501-402F-91D0-3609FBD0DF52}"/>
    <hyperlink ref="H417" r:id="rId1477" tooltip="https://drive.google.com/uc?id=1nomcwrootxusxsfi76mfujmfvun5bvog" xr:uid="{046E9B8D-2284-44EE-833E-DE7500EB909D}"/>
    <hyperlink ref="H416" r:id="rId1478" tooltip="https://drive.google.com/uc?id=1nomcwrootxusxsfi76mfujmfvun5bvog" xr:uid="{B5E2AD37-1B48-436B-AEC5-28CAFEFF3F60}"/>
    <hyperlink ref="H415" r:id="rId1479" tooltip="https://drive.google.com/uc?id=1nomcwrootxusxsfi76mfujmfvun5bvog" xr:uid="{622031F3-39DD-4646-A73D-191B2B3C6ED6}"/>
    <hyperlink ref="H189" r:id="rId1480" tooltip="https://drive.google.com/uc?id=1nomcwrootxusxsfi76mfujmfvun5bvog" xr:uid="{5E356B37-B631-4D31-AE0D-BC4F665BDDB3}"/>
    <hyperlink ref="H190" r:id="rId1481" tooltip="https://drive.google.com/uc?id=1nomcwrootxusxsfi76mfujmfvun5bvog" xr:uid="{2B8337CD-2A0A-45CC-8A71-7C00B5D0E36C}"/>
    <hyperlink ref="H191" r:id="rId1482" tooltip="https://drive.google.com/uc?id=1nomcwrootxusxsfi76mfujmfvun5bvog" xr:uid="{3506A9BA-4DFF-4776-8607-F8263A257EB8}"/>
    <hyperlink ref="H192" r:id="rId1483" tooltip="https://drive.google.com/uc?id=1nomcwrootxusxsfi76mfujmfvun5bvog" xr:uid="{9232022A-4DAA-4199-BDF1-477DAE9B57CB}"/>
    <hyperlink ref="H193" r:id="rId1484" tooltip="https://drive.google.com/uc?id=1nomcwrootxusxsfi76mfujmfvun5bvog" xr:uid="{6F7984AD-DBD5-439E-8BF6-32D243736C5C}"/>
    <hyperlink ref="H194" r:id="rId1485" tooltip="https://drive.google.com/uc?id=1nomcwrootxusxsfi76mfujmfvun5bvog" xr:uid="{9662F4A2-BD62-4A8A-8CDA-C2717758580A}"/>
    <hyperlink ref="H195" r:id="rId1486" tooltip="https://drive.google.com/uc?id=1nomcwrootxusxsfi76mfujmfvun5bvog" xr:uid="{270A29AB-CF3F-459F-8BB5-1AE157CB16D4}"/>
    <hyperlink ref="H196" r:id="rId1487" tooltip="https://drive.google.com/uc?id=1nomcwrootxusxsfi76mfujmfvun5bvog" xr:uid="{BE92172F-7C49-4B8C-BB11-F14AC2786625}"/>
    <hyperlink ref="H197" r:id="rId1488" tooltip="https://drive.google.com/uc?id=1nomcwrootxusxsfi76mfujmfvun5bvog" xr:uid="{9C664A18-09A8-4582-8C0A-0CA3F8114C48}"/>
    <hyperlink ref="H198" r:id="rId1489" tooltip="https://drive.google.com/uc?id=1nomcwrootxusxsfi76mfujmfvun5bvog" xr:uid="{1A1E9C17-418F-4372-B570-D987CC5EBAB4}"/>
    <hyperlink ref="H199" r:id="rId1490" tooltip="https://drive.google.com/uc?id=1nomcwrootxusxsfi76mfujmfvun5bvog" xr:uid="{B35F96EE-EC3C-4EC9-BA0C-F7E49082A1B9}"/>
    <hyperlink ref="H200" r:id="rId1491" tooltip="https://drive.google.com/uc?id=1nomcwrootxusxsfi76mfujmfvun5bvog" xr:uid="{D53F6FC0-604F-41C3-B601-F19FCE7C97C2}"/>
    <hyperlink ref="H201" r:id="rId1492" tooltip="https://drive.google.com/uc?id=1nomcwrootxusxsfi76mfujmfvun5bvog" xr:uid="{091C5099-3F3F-470C-8C16-887CF6A72840}"/>
    <hyperlink ref="H202" r:id="rId1493" tooltip="https://drive.google.com/uc?id=1nomcwrootxusxsfi76mfujmfvun5bvog" xr:uid="{65F3D6F9-6205-426D-B73C-F29C344D7D26}"/>
    <hyperlink ref="H203" r:id="rId1494" tooltip="https://drive.google.com/uc?id=1nomcwrootxusxsfi76mfujmfvun5bvog" xr:uid="{917B0385-BFD8-4FE6-9D88-ED1573204E9D}"/>
    <hyperlink ref="H204" r:id="rId1495" tooltip="https://drive.google.com/uc?id=1nomcwrootxusxsfi76mfujmfvun5bvog" xr:uid="{99BAEA1C-8092-4E32-8CEE-E1EE6EE1F685}"/>
    <hyperlink ref="H205" r:id="rId1496" tooltip="https://drive.google.com/uc?id=1nomcwrootxusxsfi76mfujmfvun5bvog" xr:uid="{9CD22F8F-6DE6-45E1-B9A1-1D81F0262999}"/>
    <hyperlink ref="H206" r:id="rId1497" tooltip="https://drive.google.com/uc?id=1nomcwrootxusxsfi76mfujmfvun5bvog" xr:uid="{87F52185-3132-45BC-A47E-BB75268794A6}"/>
    <hyperlink ref="H207" r:id="rId1498" tooltip="https://drive.google.com/uc?id=1nomcwrootxusxsfi76mfujmfvun5bvog" xr:uid="{46A1080F-6A04-4B3A-BC00-5AD39A3A5DCB}"/>
    <hyperlink ref="H208" r:id="rId1499" tooltip="https://drive.google.com/uc?id=1nomcwrootxusxsfi76mfujmfvun5bvog" xr:uid="{753F2A69-6F55-4B76-9CF9-928964BC3088}"/>
    <hyperlink ref="H209" r:id="rId1500" tooltip="https://drive.google.com/uc?id=1nomcwrootxusxsfi76mfujmfvun5bvog" xr:uid="{8F69BF52-08F4-4393-B7A8-AA82413FB07A}"/>
    <hyperlink ref="H210" r:id="rId1501" tooltip="https://drive.google.com/uc?id=1nomcwrootxusxsfi76mfujmfvun5bvog" xr:uid="{911E767C-7DAF-4AD7-A955-308467D16428}"/>
    <hyperlink ref="H211" r:id="rId1502" tooltip="https://drive.google.com/uc?id=1nomcwrootxusxsfi76mfujmfvun5bvog" xr:uid="{8D261696-D2C5-4C33-9B39-DB4C7A57A359}"/>
    <hyperlink ref="H212" r:id="rId1503" tooltip="https://drive.google.com/uc?id=1nomcwrootxusxsfi76mfujmfvun5bvog" xr:uid="{3E4024D6-7864-4A20-9F63-B205A6AC9609}"/>
    <hyperlink ref="H213" r:id="rId1504" tooltip="https://drive.google.com/uc?id=1nomcwrootxusxsfi76mfujmfvun5bvog" xr:uid="{DF739F26-A59B-4842-91F5-859E167C731E}"/>
    <hyperlink ref="H214" r:id="rId1505" tooltip="https://drive.google.com/uc?id=1nomcwrootxusxsfi76mfujmfvun5bvog" xr:uid="{6C426BDA-F890-459A-9BA5-9AF50FC967B6}"/>
    <hyperlink ref="H215" r:id="rId1506" tooltip="https://drive.google.com/uc?id=1nomcwrootxusxsfi76mfujmfvun5bvog" xr:uid="{C2AFFECA-EC89-4CCB-BADB-7354C8CC187F}"/>
    <hyperlink ref="H330" r:id="rId1507" tooltip="https://drive.google.com/uc?id=1l4kept60xilz-n0rwyxm0ndls1dy1lbv" xr:uid="{7C877EB1-E7D1-4475-9051-D4E7015A9D22}"/>
    <hyperlink ref="H331" r:id="rId1508" tooltip="https://drive.google.com/uc?id=1l4kept60xilz-n0rwyxm0ndls1dy1lbv" xr:uid="{BE214CEE-3E48-4376-ADD6-F3F1566545AB}"/>
    <hyperlink ref="H332" r:id="rId1509" tooltip="https://drive.google.com/uc?id=1l4kept60xilz-n0rwyxm0ndls1dy1lbv" xr:uid="{8E524996-0248-449A-8AAB-3A39BA4F23B2}"/>
    <hyperlink ref="H334" r:id="rId1510" tooltip="https://drive.google.com/uc?id=1l4kept60xilz-n0rwyxm0ndls1dy1lbv" xr:uid="{0C6D46C9-AB62-4A8D-A0DE-A4B824D199DA}"/>
    <hyperlink ref="H333" r:id="rId1511" tooltip="https://drive.google.com/uc?id=1l4kept60xilz-n0rwyxm0ndls1dy1lbv" xr:uid="{38480F1E-67DA-4541-9AA5-AEE59166C01B}"/>
    <hyperlink ref="H336" r:id="rId1512" tooltip="https://drive.google.com/uc?id=1l4kept60xilz-n0rwyxm0ndls1dy1lbv" xr:uid="{EB7F2841-CCE4-4934-AC5C-6883EC7116A2}"/>
    <hyperlink ref="H335" r:id="rId1513" tooltip="https://drive.google.com/uc?id=1l4kept60xilz-n0rwyxm0ndls1dy1lbv" xr:uid="{027C960F-5FBB-47CF-B226-7F4E5F0EC5B7}"/>
    <hyperlink ref="H337" r:id="rId1514" tooltip="https://drive.google.com/uc?id=1l4kept60xilz-n0rwyxm0ndls1dy1lbv" xr:uid="{76A840BA-FB42-4F85-BC0D-1697073E1FD7}"/>
    <hyperlink ref="H338" r:id="rId1515" tooltip="https://drive.google.com/uc?id=1l4kept60xilz-n0rwyxm0ndls1dy1lbv" xr:uid="{D83E9FB7-0439-41B8-8114-22CEBF55456A}"/>
    <hyperlink ref="H339" r:id="rId1516" tooltip="https://drive.google.com/uc?id=1l4kept60xilz-n0rwyxm0ndls1dy1lbv" xr:uid="{FA03BE83-83A4-4F61-9107-CA0945B2F8D6}"/>
    <hyperlink ref="H341" r:id="rId1517" tooltip="https://drive.google.com/uc?id=1l4kept60xilz-n0rwyxm0ndls1dy1lbv" xr:uid="{31F15D9B-9F8E-4F68-AC6A-471332E04815}"/>
    <hyperlink ref="H340" r:id="rId1518" tooltip="https://drive.google.com/uc?id=1l4kept60xilz-n0rwyxm0ndls1dy1lbv" xr:uid="{0F1F2BD0-5389-49F9-BCD5-18CE7F38AFB3}"/>
    <hyperlink ref="H343" r:id="rId1519" tooltip="https://drive.google.com/uc?id=1l4kept60xilz-n0rwyxm0ndls1dy1lbv" xr:uid="{F75694EC-4714-409B-B5B0-A7BB069B818C}"/>
    <hyperlink ref="H342" r:id="rId1520" tooltip="https://drive.google.com/uc?id=1l4kept60xilz-n0rwyxm0ndls1dy1lbv" xr:uid="{0066629D-9BE2-42B7-A912-F2523E66CB4B}"/>
    <hyperlink ref="H344" r:id="rId1521" tooltip="https://drive.google.com/uc?id=1l4kept60xilz-n0rwyxm0ndls1dy1lbv" xr:uid="{F2A392CA-9065-4162-B5F2-A718D2A760F2}"/>
    <hyperlink ref="H345" r:id="rId1522" tooltip="https://drive.google.com/uc?id=1l4kept60xilz-n0rwyxm0ndls1dy1lbv" xr:uid="{1BE49984-546C-405E-8061-C881A6F4781C}"/>
    <hyperlink ref="H346" r:id="rId1523" tooltip="https://drive.google.com/uc?id=1l4kept60xilz-n0rwyxm0ndls1dy1lbv" xr:uid="{38B063FB-91AB-4B22-9D53-A6432CBAB1A9}"/>
    <hyperlink ref="H348" r:id="rId1524" tooltip="https://drive.google.com/uc?id=1l4kept60xilz-n0rwyxm0ndls1dy1lbv" xr:uid="{78B56EAD-2EA7-4A90-B8BE-0F3BA0841F1E}"/>
    <hyperlink ref="H347" r:id="rId1525" tooltip="https://drive.google.com/uc?id=1l4kept60xilz-n0rwyxm0ndls1dy1lbv" xr:uid="{E497C64D-F226-4061-B902-03FFA4ACA8B3}"/>
    <hyperlink ref="H350" r:id="rId1526" tooltip="https://drive.google.com/uc?id=1l4kept60xilz-n0rwyxm0ndls1dy1lbv" xr:uid="{C83E30C4-693D-49B1-9416-0D286A70B3F6}"/>
    <hyperlink ref="H349" r:id="rId1527" tooltip="https://drive.google.com/uc?id=1l4kept60xilz-n0rwyxm0ndls1dy1lbv" xr:uid="{0FAFF461-484B-481D-BFEE-AC9213242186}"/>
    <hyperlink ref="H351" r:id="rId1528" tooltip="https://drive.google.com/uc?id=1l4kept60xilz-n0rwyxm0ndls1dy1lbv" xr:uid="{DDB923FD-630A-4BF3-A266-1F5EF20AC509}"/>
    <hyperlink ref="H352" r:id="rId1529" tooltip="https://drive.google.com/uc?id=1l4kept60xilz-n0rwyxm0ndls1dy1lbv" xr:uid="{107608A8-6551-4217-947F-56321F5A7D87}"/>
    <hyperlink ref="H353" r:id="rId1530" tooltip="https://drive.google.com/uc?id=1l4kept60xilz-n0rwyxm0ndls1dy1lbv" xr:uid="{E1BB623C-631C-4BD0-8742-30DEA8B9807E}"/>
    <hyperlink ref="H355" r:id="rId1531" tooltip="https://drive.google.com/uc?id=1l4kept60xilz-n0rwyxm0ndls1dy1lbv" xr:uid="{D16AB046-E87F-4C65-9020-09874CB3351A}"/>
    <hyperlink ref="H354" r:id="rId1532" tooltip="https://drive.google.com/uc?id=1l4kept60xilz-n0rwyxm0ndls1dy1lbv" xr:uid="{4149476E-2E18-450E-A853-332BC8C6898D}"/>
    <hyperlink ref="H357" r:id="rId1533" tooltip="https://drive.google.com/uc?id=1l4kept60xilz-n0rwyxm0ndls1dy1lbv" xr:uid="{8FAC12F8-3A3F-4765-B6D7-851116E4DB06}"/>
    <hyperlink ref="H356" r:id="rId1534" tooltip="https://drive.google.com/uc?id=1l4kept60xilz-n0rwyxm0ndls1dy1lbv" xr:uid="{C2FA9273-C2F7-4138-A3B1-9864B9A92AF7}"/>
    <hyperlink ref="H358" r:id="rId1535" tooltip="https://drive.google.com/uc?id=1l4kept60xilz-n0rwyxm0ndls1dy1lbv" xr:uid="{2D99AFB7-F18F-4CB4-B95E-4B7FF879D26F}"/>
    <hyperlink ref="H359" r:id="rId1536" tooltip="https://drive.google.com/uc?id=1l4kept60xilz-n0rwyxm0ndls1dy1lbv" xr:uid="{9DACC2D1-B311-439F-8733-8385507B7811}"/>
    <hyperlink ref="H360" r:id="rId1537" tooltip="https://drive.google.com/uc?id=1l4kept60xilz-n0rwyxm0ndls1dy1lbv" xr:uid="{4C82F303-6920-402A-81C4-50245E4AAB00}"/>
    <hyperlink ref="H362" r:id="rId1538" tooltip="https://drive.google.com/uc?id=1l4kept60xilz-n0rwyxm0ndls1dy1lbv" xr:uid="{D777338C-9718-4F58-A35C-560E4C5BD214}"/>
    <hyperlink ref="H361" r:id="rId1539" tooltip="https://drive.google.com/uc?id=1l4kept60xilz-n0rwyxm0ndls1dy1lbv" xr:uid="{C75662BB-D922-4948-81EC-8414AC1CE78F}"/>
    <hyperlink ref="H363" r:id="rId1540" tooltip="https://drive.google.com/uc?id=1l4kept60xilz-n0rwyxm0ndls1dy1lbv" xr:uid="{36D191C3-EB4A-4689-A66B-1410A3E51C67}"/>
    <hyperlink ref="H364" r:id="rId1541" tooltip="https://drive.google.com/uc?id=1l4kept60xilz-n0rwyxm0ndls1dy1lbv" xr:uid="{84B62A5B-0D03-4452-A234-44AE764775C1}"/>
    <hyperlink ref="H366" r:id="rId1542" tooltip="https://drive.google.com/uc?id=1l4kept60xilz-n0rwyxm0ndls1dy1lbv" xr:uid="{6784EFA5-C997-4FB8-86A9-B5919CC95110}"/>
    <hyperlink ref="H365" r:id="rId1543" tooltip="https://drive.google.com/uc?id=1l4kept60xilz-n0rwyxm0ndls1dy1lbv" xr:uid="{46DC5186-C975-41F5-844D-24B3CE329CB5}"/>
    <hyperlink ref="H368" r:id="rId1544" tooltip="https://drive.google.com/uc?id=1l4kept60xilz-n0rwyxm0ndls1dy1lbv" xr:uid="{9410C2E0-7B1C-4085-8513-05A46572B408}"/>
    <hyperlink ref="H367" r:id="rId1545" tooltip="https://drive.google.com/uc?id=1l4kept60xilz-n0rwyxm0ndls1dy1lbv" xr:uid="{A84B2CB3-7E63-4E30-B84F-3DD01BDFF2F4}"/>
    <hyperlink ref="H369" r:id="rId1546" tooltip="https://drive.google.com/uc?id=1l4kept60xilz-n0rwyxm0ndls1dy1lbv" xr:uid="{FCE96051-530B-49A9-BD5A-9F51259E1D99}"/>
    <hyperlink ref="H370" r:id="rId1547" tooltip="https://drive.google.com/uc?id=1l4kept60xilz-n0rwyxm0ndls1dy1lbv" xr:uid="{3D4CF88D-B091-4676-90C0-7F7BAB6CB552}"/>
    <hyperlink ref="H371" r:id="rId1548" tooltip="https://drive.google.com/uc?id=1l4kept60xilz-n0rwyxm0ndls1dy1lbv" xr:uid="{6335727B-0A4D-43FE-9595-7293792173E0}"/>
    <hyperlink ref="H373" r:id="rId1549" tooltip="https://drive.google.com/uc?id=1l4kept60xilz-n0rwyxm0ndls1dy1lbv" xr:uid="{C82EFE58-AF22-4701-9C05-4C3E34D88042}"/>
    <hyperlink ref="H372" r:id="rId1550" tooltip="https://drive.google.com/uc?id=1l4kept60xilz-n0rwyxm0ndls1dy1lbv" xr:uid="{9D80306C-56DE-47FB-BEBE-E676916F1B4C}"/>
    <hyperlink ref="H375" r:id="rId1551" tooltip="https://drive.google.com/uc?id=1l4kept60xilz-n0rwyxm0ndls1dy1lbv" xr:uid="{4EBF1118-651B-4FD5-B962-87F64C0F1D2C}"/>
    <hyperlink ref="H374" r:id="rId1552" tooltip="https://drive.google.com/uc?id=1l4kept60xilz-n0rwyxm0ndls1dy1lbv" xr:uid="{2773CAC7-2B76-4269-AA15-CC1862E14152}"/>
    <hyperlink ref="H376" r:id="rId1553" tooltip="https://drive.google.com/uc?id=1l4kept60xilz-n0rwyxm0ndls1dy1lbv" xr:uid="{03C23A73-6521-4CD5-B597-B76D0EB9FAF1}"/>
    <hyperlink ref="H377" r:id="rId1554" tooltip="https://drive.google.com/uc?id=1l4kept60xilz-n0rwyxm0ndls1dy1lbv" xr:uid="{174BFA63-939C-46CF-84E4-AD2D10288CE5}"/>
    <hyperlink ref="H378" r:id="rId1555" tooltip="https://drive.google.com/uc?id=1l4kept60xilz-n0rwyxm0ndls1dy1lbv" xr:uid="{35C66EED-E119-42A3-99CC-47FFD4699187}"/>
    <hyperlink ref="H380" r:id="rId1556" tooltip="https://drive.google.com/uc?id=1l4kept60xilz-n0rwyxm0ndls1dy1lbv" xr:uid="{EF787F97-722C-405C-A010-9C5FCDF2127D}"/>
    <hyperlink ref="H379" r:id="rId1557" tooltip="https://drive.google.com/uc?id=1l4kept60xilz-n0rwyxm0ndls1dy1lbv" xr:uid="{349CAE5A-DC0D-4B29-9F5E-C9398F91264A}"/>
    <hyperlink ref="H382" r:id="rId1558" tooltip="https://drive.google.com/uc?id=1l4kept60xilz-n0rwyxm0ndls1dy1lbv" xr:uid="{DC89AB00-9E54-476E-8A82-35B2AF70FEF8}"/>
    <hyperlink ref="H381" r:id="rId1559" tooltip="https://drive.google.com/uc?id=1l4kept60xilz-n0rwyxm0ndls1dy1lbv" xr:uid="{21A0D455-A648-458A-AFB5-7B6CB8A001F2}"/>
    <hyperlink ref="H383" r:id="rId1560" tooltip="https://drive.google.com/uc?id=1l4kept60xilz-n0rwyxm0ndls1dy1lbv" xr:uid="{C60E3352-BA7A-40CC-B09A-BC36696A1C65}"/>
    <hyperlink ref="H384" r:id="rId1561" tooltip="https://drive.google.com/uc?id=1l4kept60xilz-n0rwyxm0ndls1dy1lbv" xr:uid="{1AF2E683-8991-4647-B874-15882B3A251F}"/>
    <hyperlink ref="H105" r:id="rId1562" xr:uid="{1B01CCA3-A8A8-433D-BBEA-DAD368630AA3}"/>
    <hyperlink ref="H106" r:id="rId1563" tooltip="https://drive.google.com/uc?id=1nomcwrootxusxsfi76mfujmfvun5bvog" xr:uid="{9B7A7273-6911-461D-A410-7648D46529C2}"/>
    <hyperlink ref="H107" r:id="rId1564" tooltip="https://drive.google.com/uc?id=1nomcwrootxusxsfi76mfujmfvun5bvog" xr:uid="{3FD786A4-5E8F-4FE7-BE77-D8DF9CD8A52D}"/>
    <hyperlink ref="H108" r:id="rId1565" tooltip="https://drive.google.com/uc?id=1nomcwrootxusxsfi76mfujmfvun5bvog" xr:uid="{5DEC53E0-C58B-4997-9E24-BD7D9138D609}"/>
    <hyperlink ref="H109" r:id="rId1566" tooltip="https://drive.google.com/uc?id=1nomcwrootxusxsfi76mfujmfvun5bvog" xr:uid="{83EB0B3A-1B4C-4A6C-BAAF-FFDFAC99449C}"/>
    <hyperlink ref="H110" r:id="rId1567" tooltip="https://drive.google.com/uc?id=1nomcwrootxusxsfi76mfujmfvun5bvog" xr:uid="{619E65BE-2A60-4740-8EEF-DC156E9B7529}"/>
    <hyperlink ref="H111" r:id="rId1568" tooltip="https://drive.google.com/uc?id=1nomcwrootxusxsfi76mfujmfvun5bvog" xr:uid="{A5DE30C1-BC9C-4FFE-9202-0850E5D42AE6}"/>
    <hyperlink ref="H112" r:id="rId1569" tooltip="https://drive.google.com/uc?id=1nomcwrootxusxsfi76mfujmfvun5bvog" xr:uid="{BBC39625-FE53-4B6F-899E-7AA202AF97A3}"/>
    <hyperlink ref="H113" r:id="rId1570" tooltip="https://drive.google.com/uc?id=1nomcwrootxusxsfi76mfujmfvun5bvog" xr:uid="{5D9361A9-7E22-486D-9421-5757CE0BD56F}"/>
    <hyperlink ref="H114" r:id="rId1571" tooltip="https://drive.google.com/uc?id=1nomcwrootxusxsfi76mfujmfvun5bvog" xr:uid="{EDBC20CB-DAA3-441C-806A-2BC992BE7B02}"/>
    <hyperlink ref="H115" r:id="rId1572" tooltip="https://drive.google.com/uc?id=1nomcwrootxusxsfi76mfujmfvun5bvog" xr:uid="{4D1E68EA-42A9-460E-B5FC-37E67B14EF54}"/>
    <hyperlink ref="H116" r:id="rId1573" tooltip="https://drive.google.com/uc?id=1nomcwrootxusxsfi76mfujmfvun5bvog" xr:uid="{3036A4A7-05CD-49A3-9411-F5DF103B4B13}"/>
    <hyperlink ref="H117" r:id="rId1574" tooltip="https://drive.google.com/uc?id=1nomcwrootxusxsfi76mfujmfvun5bvog" xr:uid="{C2D6EA7F-03CB-4396-A531-FFBECF6114AE}"/>
    <hyperlink ref="H118" r:id="rId1575" tooltip="https://drive.google.com/uc?id=1nomcwrootxusxsfi76mfujmfvun5bvog" xr:uid="{6BA28FB5-3C2F-4B09-87EB-2E0DE5D0C7C9}"/>
    <hyperlink ref="H119" r:id="rId1576" tooltip="https://drive.google.com/uc?id=1nomcwrootxusxsfi76mfujmfvun5bvog" xr:uid="{8451DCFE-53A5-48C9-9304-EC7749F56CBB}"/>
    <hyperlink ref="H120" r:id="rId1577" tooltip="https://drive.google.com/uc?id=1nomcwrootxusxsfi76mfujmfvun5bvog" xr:uid="{D1AC2247-882B-42E8-80EF-BECA8CE23755}"/>
    <hyperlink ref="H121" r:id="rId1578" tooltip="https://drive.google.com/uc?id=1nomcwrootxusxsfi76mfujmfvun5bvog" xr:uid="{6AADCE97-01AA-4ABA-9A33-DB00D70FC833}"/>
    <hyperlink ref="H122" r:id="rId1579" tooltip="https://drive.google.com/uc?id=1nomcwrootxusxsfi76mfujmfvun5bvog" xr:uid="{B0F5C5A5-44FD-4F52-878E-0246CA3F9880}"/>
    <hyperlink ref="H123" r:id="rId1580" tooltip="https://drive.google.com/uc?id=1nomcwrootxusxsfi76mfujmfvun5bvog" xr:uid="{6053A452-130F-4465-B516-054948D08793}"/>
    <hyperlink ref="H124" r:id="rId1581" tooltip="https://drive.google.com/uc?id=1nomcwrootxusxsfi76mfujmfvun5bvog" xr:uid="{74C2F09A-8703-4860-BD44-B1834DC3566D}"/>
    <hyperlink ref="H125" r:id="rId1582" tooltip="https://drive.google.com/uc?id=1nomcwrootxusxsfi76mfujmfvun5bvog" xr:uid="{2E8C8C29-D94B-424D-8F6D-3F55252BD7A2}"/>
    <hyperlink ref="H126" r:id="rId1583" tooltip="https://drive.google.com/uc?id=1nomcwrootxusxsfi76mfujmfvun5bvog" xr:uid="{D2045CDE-508C-4CB7-980B-0FAB626FDF2B}"/>
    <hyperlink ref="H127" r:id="rId1584" tooltip="https://drive.google.com/uc?id=1nomcwrootxusxsfi76mfujmfvun5bvog" xr:uid="{287166A0-282B-4E6B-B018-D688646B36BA}"/>
    <hyperlink ref="H128" r:id="rId1585" tooltip="https://drive.google.com/uc?id=1nomcwrootxusxsfi76mfujmfvun5bvog" xr:uid="{38784B36-9ECD-41E5-A0B5-65033B9D54FF}"/>
    <hyperlink ref="H129" r:id="rId1586" tooltip="https://drive.google.com/uc?id=1nomcwrootxusxsfi76mfujmfvun5bvog" xr:uid="{BFC4BC9B-F54B-42A4-B19C-571A2DA7B746}"/>
    <hyperlink ref="H130" r:id="rId1587" tooltip="https://drive.google.com/uc?id=1nomcwrootxusxsfi76mfujmfvun5bvog" xr:uid="{BC75B73C-1B7A-435F-8C94-25483632FFDA}"/>
    <hyperlink ref="H131" r:id="rId1588" tooltip="https://drive.google.com/uc?id=1nomcwrootxusxsfi76mfujmfvun5bvog" xr:uid="{76C62FE4-646C-4680-BC46-71C60B3BF9BE}"/>
    <hyperlink ref="H132" r:id="rId1589" tooltip="https://drive.google.com/uc?id=1nomcwrootxusxsfi76mfujmfvun5bvog" xr:uid="{B2E21DE2-3128-4F9D-8AA9-9D16B6A01621}"/>
    <hyperlink ref="H133" r:id="rId1590" tooltip="https://drive.google.com/uc?id=1nomcwrootxusxsfi76mfujmfvun5bvog" xr:uid="{A3B93AA4-3FA3-402D-BE41-C16245A87881}"/>
    <hyperlink ref="H134" r:id="rId1591" tooltip="https://drive.google.com/uc?id=1nomcwrootxusxsfi76mfujmfvun5bvog" xr:uid="{BB8A9B54-C841-47F8-9A72-3B876B549796}"/>
    <hyperlink ref="H135" r:id="rId1592" tooltip="https://drive.google.com/uc?id=1nomcwrootxusxsfi76mfujmfvun5bvog" xr:uid="{9330115E-F5DF-4799-B6A9-916ED0B6AE25}"/>
    <hyperlink ref="H136" r:id="rId1593" tooltip="https://drive.google.com/uc?id=1nomcwrootxusxsfi76mfujmfvun5bvog" xr:uid="{90CE6739-C023-4AEA-B395-26B04200CB20}"/>
    <hyperlink ref="H137" r:id="rId1594" tooltip="https://drive.google.com/uc?id=1nomcwrootxusxsfi76mfujmfvun5bvog" xr:uid="{4E366F9C-C8CB-4199-8A1B-695253DB4DC0}"/>
    <hyperlink ref="H138" r:id="rId1595" tooltip="https://drive.google.com/uc?id=1nomcwrootxusxsfi76mfujmfvun5bvog" xr:uid="{1C9C7FBE-966A-47A6-890C-94BA20D45DE2}"/>
    <hyperlink ref="H139" r:id="rId1596" tooltip="https://drive.google.com/uc?id=1nomcwrootxusxsfi76mfujmfvun5bvog" xr:uid="{A2F8910E-8F51-4128-85DB-4FD206ADE5E2}"/>
    <hyperlink ref="H140" r:id="rId1597" tooltip="https://drive.google.com/uc?id=1nomcwrootxusxsfi76mfujmfvun5bvog" xr:uid="{CF4529C3-D0FE-4007-A6B5-E300C5708D0F}"/>
    <hyperlink ref="H141" r:id="rId1598" tooltip="https://drive.google.com/uc?id=1nomcwrootxusxsfi76mfujmfvun5bvog" xr:uid="{6AF20756-A23A-4441-8CC9-E1F4C9FEF3AE}"/>
    <hyperlink ref="H142" r:id="rId1599" tooltip="https://drive.google.com/uc?id=1nomcwrootxusxsfi76mfujmfvun5bvog" xr:uid="{92EADFCC-2F33-4A11-B3C2-85759AAF5DEC}"/>
    <hyperlink ref="H143" r:id="rId1600" tooltip="https://drive.google.com/uc?id=1nomcwrootxusxsfi76mfujmfvun5bvog" xr:uid="{46FFFE9A-1A4E-4EF4-9B57-06C6C7D6063B}"/>
    <hyperlink ref="H144" r:id="rId1601" tooltip="https://drive.google.com/uc?id=1nomcwrootxusxsfi76mfujmfvun5bvog" xr:uid="{6ECBA322-BEB4-466F-9CEE-BED022F15D51}"/>
    <hyperlink ref="H145" r:id="rId1602" tooltip="https://drive.google.com/uc?id=1nomcwrootxusxsfi76mfujmfvun5bvog" xr:uid="{BD5464CF-07DF-4FA6-A1ED-B8FC184F5A5D}"/>
    <hyperlink ref="H146" r:id="rId1603" tooltip="https://drive.google.com/uc?id=1nomcwrootxusxsfi76mfujmfvun5bvog" xr:uid="{8C6A6630-B803-42C8-A962-82D2443B189C}"/>
    <hyperlink ref="H147" r:id="rId1604" tooltip="https://drive.google.com/uc?id=1nomcwrootxusxsfi76mfujmfvun5bvog" xr:uid="{23FC1EFE-5BF8-44B1-8206-02D980F7AF58}"/>
    <hyperlink ref="H148" r:id="rId1605" tooltip="https://drive.google.com/uc?id=1nomcwrootxusxsfi76mfujmfvun5bvog" xr:uid="{6C6ECE7B-7F7D-428B-A358-8C1C393B2E24}"/>
    <hyperlink ref="H149" r:id="rId1606" tooltip="https://drive.google.com/uc?id=1nomcwrootxusxsfi76mfujmfvun5bvog" xr:uid="{7044B010-FCCC-47F1-A34A-F3C321611745}"/>
    <hyperlink ref="H150" r:id="rId1607" tooltip="https://drive.google.com/uc?id=1nomcwrootxusxsfi76mfujmfvun5bvog" xr:uid="{BE8D9124-FA09-418D-AF9E-368E19BA0CA6}"/>
    <hyperlink ref="H151" r:id="rId1608" tooltip="https://drive.google.com/uc?id=1nomcwrootxusxsfi76mfujmfvun5bvog" xr:uid="{C81BD6EB-BC90-49EA-93B6-C0311265AC6F}"/>
    <hyperlink ref="H152" r:id="rId1609" tooltip="https://drive.google.com/uc?id=1l4kept60xilz-n0rwyxm0ndls1dy1lbv" xr:uid="{CCD93C54-DF5F-42B9-AFF1-C06519BCAC75}"/>
    <hyperlink ref="H154" r:id="rId1610" tooltip="https://drive.google.com/uc?id=1l4kept60xilz-n0rwyxm0ndls1dy1lbv" xr:uid="{FF1DC3BB-4817-484D-898F-F80BE2A3DA32}"/>
    <hyperlink ref="H153" r:id="rId1611" tooltip="https://drive.google.com/uc?id=1l4kept60xilz-n0rwyxm0ndls1dy1lbv" xr:uid="{919A4F2F-EEE8-4D58-87CF-41BD99C1C4DC}"/>
    <hyperlink ref="H156" r:id="rId1612" tooltip="https://drive.google.com/uc?id=1l4kept60xilz-n0rwyxm0ndls1dy1lbv" xr:uid="{6CEA5DF7-CEB6-4CE0-95A7-421333ECE33E}"/>
    <hyperlink ref="H155" r:id="rId1613" tooltip="https://drive.google.com/uc?id=1l4kept60xilz-n0rwyxm0ndls1dy1lbv" xr:uid="{F5AE6DE2-22E4-40CC-8CC0-F4A57A184210}"/>
    <hyperlink ref="H157" r:id="rId1614" tooltip="https://drive.google.com/uc?id=1l4kept60xilz-n0rwyxm0ndls1dy1lbv" xr:uid="{034224B0-54AC-4370-A84A-A1DF33FAF4CA}"/>
    <hyperlink ref="H158" r:id="rId1615" tooltip="https://drive.google.com/uc?id=1l4kept60xilz-n0rwyxm0ndls1dy1lbv" xr:uid="{FDEB9B48-AF9C-4BF5-8FC5-1E51221C99CC}"/>
    <hyperlink ref="H159" r:id="rId1616" tooltip="https://drive.google.com/uc?id=1l4kept60xilz-n0rwyxm0ndls1dy1lbv" xr:uid="{88CBF1E5-51C0-47FC-8782-6F5932017315}"/>
    <hyperlink ref="H161" r:id="rId1617" tooltip="https://drive.google.com/uc?id=1l4kept60xilz-n0rwyxm0ndls1dy1lbv" xr:uid="{14AEDE86-3B3D-44DA-A444-7537AC345AF1}"/>
    <hyperlink ref="H160" r:id="rId1618" tooltip="https://drive.google.com/uc?id=1l4kept60xilz-n0rwyxm0ndls1dy1lbv" xr:uid="{C2BAFD52-C9F3-49E3-A2BB-121D84C31E10}"/>
    <hyperlink ref="H163" r:id="rId1619" tooltip="https://drive.google.com/uc?id=1l4kept60xilz-n0rwyxm0ndls1dy1lbv" xr:uid="{B91D2153-6185-450E-ABEB-A4E7BBBB4CE7}"/>
    <hyperlink ref="H162" r:id="rId1620" tooltip="https://drive.google.com/uc?id=1l4kept60xilz-n0rwyxm0ndls1dy1lbv" xr:uid="{5ABB91F9-4694-4045-BDDC-53038F46D7C0}"/>
    <hyperlink ref="H164" r:id="rId1621" tooltip="https://drive.google.com/uc?id=1l4kept60xilz-n0rwyxm0ndls1dy1lbv" xr:uid="{8CDDF8ED-A033-4C45-AAE0-17851E13057F}"/>
    <hyperlink ref="H165" r:id="rId1622" tooltip="https://drive.google.com/uc?id=1l4kept60xilz-n0rwyxm0ndls1dy1lbv" xr:uid="{F8F9FEFD-3E2F-4395-B8F2-ABDEB956CFF3}"/>
    <hyperlink ref="H166" r:id="rId1623" tooltip="https://drive.google.com/uc?id=1l4kept60xilz-n0rwyxm0ndls1dy1lbv" xr:uid="{AE35E1CE-19D5-4FFD-AF4C-AEB696C58B2E}"/>
    <hyperlink ref="H168" r:id="rId1624" tooltip="https://drive.google.com/uc?id=1l4kept60xilz-n0rwyxm0ndls1dy1lbv" xr:uid="{B284322D-B6B4-4990-BCD1-135D37636156}"/>
    <hyperlink ref="H167" r:id="rId1625" tooltip="https://drive.google.com/uc?id=1l4kept60xilz-n0rwyxm0ndls1dy1lbv" xr:uid="{3551EF3D-15B6-41C6-9E1F-1AF7BC2E3484}"/>
    <hyperlink ref="H169" r:id="rId1626" tooltip="https://drive.google.com/uc?id=1l4kept60xilz-n0rwyxm0ndls1dy1lbv" xr:uid="{56875D20-8D83-4DD9-9E3E-119194CEFAC1}"/>
    <hyperlink ref="H170" r:id="rId1627" tooltip="https://drive.google.com/uc?id=1l4kept60xilz-n0rwyxm0ndls1dy1lbv" xr:uid="{CA262C15-8731-41C0-B6C1-30DEAE80EE3A}"/>
    <hyperlink ref="H172" r:id="rId1628" tooltip="https://drive.google.com/uc?id=1l4kept60xilz-n0rwyxm0ndls1dy1lbv" xr:uid="{3AE69CDA-BC65-4C15-B93D-BE5B003AD333}"/>
    <hyperlink ref="H171" r:id="rId1629" tooltip="https://drive.google.com/uc?id=1l4kept60xilz-n0rwyxm0ndls1dy1lbv" xr:uid="{B272F146-3F15-4276-B3FA-1CA86E627482}"/>
    <hyperlink ref="H174" r:id="rId1630" tooltip="https://drive.google.com/uc?id=1l4kept60xilz-n0rwyxm0ndls1dy1lbv" xr:uid="{DD4648A6-A6E5-4A8C-9DB3-8485642D1D38}"/>
    <hyperlink ref="H173" r:id="rId1631" tooltip="https://drive.google.com/uc?id=1l4kept60xilz-n0rwyxm0ndls1dy1lbv" xr:uid="{C4789C27-6735-4F9C-A446-4DA8173FB750}"/>
    <hyperlink ref="H175" r:id="rId1632" tooltip="https://drive.google.com/uc?id=1l4kept60xilz-n0rwyxm0ndls1dy1lbv" xr:uid="{3CA5B2CD-A6EF-4E8E-AE91-DE6342874F43}"/>
    <hyperlink ref="H176" r:id="rId1633" tooltip="https://drive.google.com/uc?id=1l4kept60xilz-n0rwyxm0ndls1dy1lbv" xr:uid="{1D9C2191-CAB3-478D-95BF-4F9F643EA854}"/>
    <hyperlink ref="H177" r:id="rId1634" tooltip="https://drive.google.com/uc?id=1l4kept60xilz-n0rwyxm0ndls1dy1lbv" xr:uid="{064EF90B-22D0-4799-84AC-C91FC353CBC8}"/>
    <hyperlink ref="H179" r:id="rId1635" tooltip="https://drive.google.com/uc?id=1l4kept60xilz-n0rwyxm0ndls1dy1lbv" xr:uid="{57460F3C-150D-4974-8334-84D3F61199CF}"/>
    <hyperlink ref="H178" r:id="rId1636" tooltip="https://drive.google.com/uc?id=1l4kept60xilz-n0rwyxm0ndls1dy1lbv" xr:uid="{C86B8733-3046-48F4-8D8E-88135622BB9D}"/>
    <hyperlink ref="H181" r:id="rId1637" tooltip="https://drive.google.com/uc?id=1l4kept60xilz-n0rwyxm0ndls1dy1lbv" xr:uid="{EB38F14C-CDE6-46BF-9AF6-8392755186A0}"/>
    <hyperlink ref="H180" r:id="rId1638" tooltip="https://drive.google.com/uc?id=1l4kept60xilz-n0rwyxm0ndls1dy1lbv" xr:uid="{DF1D9451-501F-4062-8D70-6DC593956577}"/>
    <hyperlink ref="H182" r:id="rId1639" tooltip="https://drive.google.com/uc?id=1l4kept60xilz-n0rwyxm0ndls1dy1lbv" xr:uid="{813F0EAE-3D6D-4322-8451-DC3CFB25FE1E}"/>
    <hyperlink ref="H183" r:id="rId1640" tooltip="https://drive.google.com/uc?id=1l4kept60xilz-n0rwyxm0ndls1dy1lbv" xr:uid="{78847D42-06A3-4AC1-B4DB-5CDF62FE593C}"/>
    <hyperlink ref="H184" r:id="rId1641" tooltip="https://drive.google.com/uc?id=1l4kept60xilz-n0rwyxm0ndls1dy1lbv" xr:uid="{6333BA10-3666-46D2-A9E9-3031CF183320}"/>
    <hyperlink ref="H186" r:id="rId1642" tooltip="https://drive.google.com/uc?id=1l4kept60xilz-n0rwyxm0ndls1dy1lbv" xr:uid="{E478EC42-3165-4CF7-ACC1-942969118441}"/>
    <hyperlink ref="H185" r:id="rId1643" tooltip="https://drive.google.com/uc?id=1l4kept60xilz-n0rwyxm0ndls1dy1lbv" xr:uid="{151E0B7B-1B5E-421D-BDA7-8CE0E4BA9F00}"/>
    <hyperlink ref="H187" r:id="rId1644" tooltip="https://drive.google.com/uc?id=1l4kept60xilz-n0rwyxm0ndls1dy1lbv" xr:uid="{A3393247-2A06-48DC-B0AC-5DD62F1E7924}"/>
    <hyperlink ref="H2" r:id="rId1645" xr:uid="{D6BBB224-3DDF-4D49-8B8A-A06DE99FC7C8}"/>
    <hyperlink ref="H3" r:id="rId1646" xr:uid="{8E84F874-A8CE-494E-9920-DB9E783A79AD}"/>
    <hyperlink ref="H4" r:id="rId1647" xr:uid="{8C45D6BA-6CB7-4938-8D89-C7FF056E47E7}"/>
    <hyperlink ref="H5" r:id="rId1648" xr:uid="{419341A9-CB2E-4327-BDF7-2DE16B36198E}"/>
    <hyperlink ref="H6" r:id="rId1649" xr:uid="{91679F1C-5B3B-49F1-BB55-70C4E74E41A2}"/>
    <hyperlink ref="H7" r:id="rId1650" xr:uid="{52D6D34D-BFB3-448A-8ED1-3E7CBA4BC494}"/>
    <hyperlink ref="H8" r:id="rId1651" xr:uid="{88403376-DD97-4F3C-872B-11B55BCF7119}"/>
    <hyperlink ref="H9" r:id="rId1652" xr:uid="{535F7F79-DFC0-4A77-8D4E-CDB21C564D84}"/>
    <hyperlink ref="H10" r:id="rId1653" xr:uid="{4CA6C52C-CD81-4F8D-B4B1-1A8E8B200720}"/>
    <hyperlink ref="H11" r:id="rId1654" xr:uid="{029FD100-A0BA-4FCC-BD95-3C231BCA16EC}"/>
    <hyperlink ref="H12" r:id="rId1655" xr:uid="{73DDBB3C-C9DC-46DB-A6EB-870678864B29}"/>
    <hyperlink ref="H13" r:id="rId1656" xr:uid="{340B0263-3DB7-4985-8A23-B305D8F91005}"/>
    <hyperlink ref="H14" r:id="rId1657" xr:uid="{0C7BD968-6DFA-4011-A426-DA8C2EE7D6A3}"/>
    <hyperlink ref="H15" r:id="rId1658" xr:uid="{2891BA52-83F7-4A35-B43F-E864849CA0F1}"/>
    <hyperlink ref="H16" r:id="rId1659" xr:uid="{3ACB0FCE-81A4-484A-B435-0013AA8091EF}"/>
    <hyperlink ref="H17" r:id="rId1660" xr:uid="{B4C2195D-A03D-4916-B192-606EEBBE1D60}"/>
    <hyperlink ref="H18" r:id="rId1661" xr:uid="{09ABB9D4-450F-473C-9473-96F657C1EE0E}"/>
    <hyperlink ref="H19" r:id="rId1662" xr:uid="{C50EF25D-3A40-44EC-A944-EE5480483592}"/>
    <hyperlink ref="H20" r:id="rId1663" xr:uid="{7B0617E6-F539-4915-9068-25547F62BE5D}"/>
    <hyperlink ref="H21" r:id="rId1664" xr:uid="{1E4B26A7-F93E-4CD8-9F79-609DCF18C5A5}"/>
    <hyperlink ref="H22" r:id="rId1665" xr:uid="{74B8596D-6A9F-4EAE-B537-017C78A7DA06}"/>
    <hyperlink ref="H23" r:id="rId1666" tooltip="https://drive.google.com/uc?id=1nomcwrootxusxsfi76mfujmfvun5bvog" xr:uid="{73D2369E-26CE-4BDF-BD73-01D06A29E849}"/>
    <hyperlink ref="H24" r:id="rId1667" tooltip="https://drive.google.com/uc?id=1nomcwrootxusxsfi76mfujmfvun5bvog" xr:uid="{893E8F29-3AFA-46A0-8CA3-AC0A9D698996}"/>
    <hyperlink ref="H25" r:id="rId1668" tooltip="https://drive.google.com/uc?id=1nomcwrootxusxsfi76mfujmfvun5bvog" xr:uid="{1686E2C3-D2FD-4DD0-8B00-6F0806E37EE9}"/>
    <hyperlink ref="H26" r:id="rId1669" tooltip="https://drive.google.com/uc?id=1nomcwrootxusxsfi76mfujmfvun5bvog" xr:uid="{614F50BA-FEEA-4275-8001-F54B6D50F12B}"/>
    <hyperlink ref="H27" r:id="rId1670" tooltip="https://drive.google.com/uc?id=1nomcwrootxusxsfi76mfujmfvun5bvog" xr:uid="{C5FCA2A3-DF37-4F0B-B510-1DA56493C973}"/>
    <hyperlink ref="H28" r:id="rId1671" tooltip="https://drive.google.com/uc?id=1nomcwrootxusxsfi76mfujmfvun5bvog" xr:uid="{11E0D2DD-B749-42AF-908C-816B93A9942D}"/>
    <hyperlink ref="H29" r:id="rId1672" tooltip="https://drive.google.com/uc?id=1nomcwrootxusxsfi76mfujmfvun5bvog" xr:uid="{D9B25EEB-82BF-4E3B-B668-A6F926E8305D}"/>
    <hyperlink ref="H30" r:id="rId1673" tooltip="https://drive.google.com/uc?id=1nomcwrootxusxsfi76mfujmfvun5bvog" xr:uid="{076516BA-2197-4156-8387-C87581FD6D23}"/>
    <hyperlink ref="H31" r:id="rId1674" tooltip="https://drive.google.com/uc?id=1nomcwrootxusxsfi76mfujmfvun5bvog" xr:uid="{2624121A-9144-4D74-A81D-88608E9F45CB}"/>
    <hyperlink ref="H32" r:id="rId1675" tooltip="https://drive.google.com/uc?id=1nomcwrootxusxsfi76mfujmfvun5bvog" xr:uid="{224009BF-BA99-4CEC-A380-6367D9172366}"/>
    <hyperlink ref="H33" r:id="rId1676" tooltip="https://drive.google.com/uc?id=1nomcwrootxusxsfi76mfujmfvun5bvog" xr:uid="{82901C4C-7701-428D-B93E-7EC64B639666}"/>
    <hyperlink ref="H34" r:id="rId1677" tooltip="https://drive.google.com/uc?id=1nomcwrootxusxsfi76mfujmfvun5bvog" xr:uid="{DB72AB05-70AF-4398-9F9A-34C5C73FF060}"/>
    <hyperlink ref="H35" r:id="rId1678" tooltip="https://drive.google.com/uc?id=1nomcwrootxusxsfi76mfujmfvun5bvog" xr:uid="{991EF452-054E-4372-AC1F-D98B8B38C73F}"/>
    <hyperlink ref="H36" r:id="rId1679" tooltip="https://drive.google.com/uc?id=1nomcwrootxusxsfi76mfujmfvun5bvog" xr:uid="{88D9A72A-36E2-4D23-8F9C-DD3332A50D1A}"/>
    <hyperlink ref="H37" r:id="rId1680" tooltip="https://drive.google.com/uc?id=1nomcwrootxusxsfi76mfujmfvun5bvog" xr:uid="{32755C29-C5BA-4B38-B693-2EE6E6525559}"/>
    <hyperlink ref="H38" r:id="rId1681" tooltip="https://drive.google.com/uc?id=1nomcwrootxusxsfi76mfujmfvun5bvog" xr:uid="{9DEA23ED-97DE-45DB-94B0-16C8A3AFC83D}"/>
    <hyperlink ref="H39" r:id="rId1682" tooltip="https://drive.google.com/uc?id=1nomcwrootxusxsfi76mfujmfvun5bvog" xr:uid="{F1B17BAA-3DC4-45DC-A714-08CC0784C735}"/>
    <hyperlink ref="H40" r:id="rId1683" tooltip="https://drive.google.com/uc?id=1nomcwrootxusxsfi76mfujmfvun5bvog" xr:uid="{4AD67EA0-090D-46DA-8124-3D7FFB88E11A}"/>
    <hyperlink ref="H41" r:id="rId1684" tooltip="https://drive.google.com/uc?id=1nomcwrootxusxsfi76mfujmfvun5bvog" xr:uid="{3071AC01-6647-4FBC-9598-B1C14873D251}"/>
    <hyperlink ref="H42" r:id="rId1685" tooltip="https://drive.google.com/uc?id=1nomcwrootxusxsfi76mfujmfvun5bvog" xr:uid="{F5AAA531-A872-43F2-84A8-69048845EDB6}"/>
    <hyperlink ref="H43" r:id="rId1686" tooltip="https://drive.google.com/uc?id=1nomcwrootxusxsfi76mfujmfvun5bvog" xr:uid="{6E98541A-2456-4A93-8D1F-C219125AC53F}"/>
    <hyperlink ref="H44" r:id="rId1687" tooltip="https://drive.google.com/uc?id=1nomcwrootxusxsfi76mfujmfvun5bvog" xr:uid="{28A941BF-0022-41A8-8B73-A2A1E75D6D8D}"/>
    <hyperlink ref="H45" r:id="rId1688" tooltip="https://drive.google.com/uc?id=1nomcwrootxusxsfi76mfujmfvun5bvog" xr:uid="{4F325389-60C3-4BFA-8B32-516726356139}"/>
    <hyperlink ref="H46" r:id="rId1689" tooltip="https://drive.google.com/uc?id=1nomcwrootxusxsfi76mfujmfvun5bvog" xr:uid="{48ECBAFC-2675-4CD5-8932-749F6D132EDC}"/>
    <hyperlink ref="H47" r:id="rId1690" tooltip="https://drive.google.com/uc?id=1nomcwrootxusxsfi76mfujmfvun5bvog" xr:uid="{3795C3B2-2465-47D9-8B51-995A63C06094}"/>
    <hyperlink ref="H48" r:id="rId1691" tooltip="https://drive.google.com/uc?id=1nomcwrootxusxsfi76mfujmfvun5bvog" xr:uid="{B82C573A-60A6-4776-8056-C226331D6F2C}"/>
    <hyperlink ref="H49" r:id="rId1692" tooltip="https://drive.google.com/uc?id=1nomcwrootxusxsfi76mfujmfvun5bvog" xr:uid="{E6938A19-5BF1-4EEF-93CC-B75F3DCC96D3}"/>
    <hyperlink ref="H50" r:id="rId1693" tooltip="https://drive.google.com/uc?id=1nomcwrootxusxsfi76mfujmfvun5bvog" xr:uid="{7E40BE5C-C9D6-47B1-BAEA-72948DFA3AF5}"/>
    <hyperlink ref="H51" r:id="rId1694" tooltip="https://drive.google.com/uc?id=1nomcwrootxusxsfi76mfujmfvun5bvog" xr:uid="{FE76E086-6865-4617-AFE7-22A8AAEBC55A}"/>
    <hyperlink ref="H52" r:id="rId1695" tooltip="https://drive.google.com/uc?id=1nomcwrootxusxsfi76mfujmfvun5bvog" xr:uid="{007B377A-66B1-4E06-8604-B454137227F4}"/>
    <hyperlink ref="H53" r:id="rId1696" tooltip="https://drive.google.com/uc?id=1nomcwrootxusxsfi76mfujmfvun5bvog" xr:uid="{9FDBA1D2-2343-4297-B8DE-BF3F752DE798}"/>
    <hyperlink ref="H54" r:id="rId1697" tooltip="https://drive.google.com/uc?id=1nomcwrootxusxsfi76mfujmfvun5bvog" xr:uid="{437C978A-1884-4374-BA88-9E13BA1F80C7}"/>
    <hyperlink ref="H55" r:id="rId1698" tooltip="https://drive.google.com/uc?id=1nomcwrootxusxsfi76mfujmfvun5bvog" xr:uid="{0468D69A-9D9A-4B8A-A0DC-E3510F65EDDC}"/>
    <hyperlink ref="H56" r:id="rId1699" tooltip="https://drive.google.com/uc?id=1nomcwrootxusxsfi76mfujmfvun5bvog" xr:uid="{F0E1E4E8-828D-4BE4-91D8-7840966AC295}"/>
    <hyperlink ref="H57" r:id="rId1700" tooltip="https://drive.google.com/uc?id=1nomcwrootxusxsfi76mfujmfvun5bvog" xr:uid="{66CBBC73-D7B7-4C2F-A597-7C2A20C634E8}"/>
    <hyperlink ref="H58" r:id="rId1701" tooltip="https://drive.google.com/uc?id=1nomcwrootxusxsfi76mfujmfvun5bvog" xr:uid="{D8E0D7C4-716A-4D6C-AFE7-64DFE50E804F}"/>
    <hyperlink ref="H59" r:id="rId1702" tooltip="https://drive.google.com/uc?id=1l4kept60xilz-n0rwyxm0ndls1dy1lbv" xr:uid="{105BE764-6EF6-4558-B893-14EDC51080FE}"/>
    <hyperlink ref="H61" r:id="rId1703" tooltip="https://drive.google.com/uc?id=1l4kept60xilz-n0rwyxm0ndls1dy1lbv" xr:uid="{76145E85-F608-4AC7-9FDE-532351E1879F}"/>
    <hyperlink ref="H60" r:id="rId1704" tooltip="https://drive.google.com/uc?id=1l4kept60xilz-n0rwyxm0ndls1dy1lbv" xr:uid="{6137D1BC-FD84-4B1E-B6BE-4AB86B527EDA}"/>
    <hyperlink ref="H63" r:id="rId1705" tooltip="https://drive.google.com/uc?id=1l4kept60xilz-n0rwyxm0ndls1dy1lbv" xr:uid="{70D5A49D-33BD-4700-B316-49E261D5F9FA}"/>
    <hyperlink ref="H62" r:id="rId1706" tooltip="https://drive.google.com/uc?id=1l4kept60xilz-n0rwyxm0ndls1dy1lbv" xr:uid="{ED919A85-587D-49AE-A327-EB57A8ABAC99}"/>
    <hyperlink ref="H64" r:id="rId1707" tooltip="https://drive.google.com/uc?id=1l4kept60xilz-n0rwyxm0ndls1dy1lbv" xr:uid="{5CC5AAA7-79FC-4890-AFCA-0985EDAECABA}"/>
    <hyperlink ref="H65" r:id="rId1708" tooltip="https://drive.google.com/uc?id=1l4kept60xilz-n0rwyxm0ndls1dy1lbv" xr:uid="{976F25E7-0849-4EED-95E7-0FD11399D489}"/>
    <hyperlink ref="H66" r:id="rId1709" tooltip="https://drive.google.com/uc?id=1l4kept60xilz-n0rwyxm0ndls1dy1lbv" xr:uid="{5A75E3E2-152F-4090-9089-D820FACD0023}"/>
    <hyperlink ref="H68" r:id="rId1710" tooltip="https://drive.google.com/uc?id=1l4kept60xilz-n0rwyxm0ndls1dy1lbv" xr:uid="{A6C6BDE3-677E-44F7-AD55-88EB750E8238}"/>
    <hyperlink ref="H67" r:id="rId1711" tooltip="https://drive.google.com/uc?id=1l4kept60xilz-n0rwyxm0ndls1dy1lbv" xr:uid="{CE2FC085-390E-426F-84BC-F3B892018C46}"/>
    <hyperlink ref="H69" r:id="rId1712" tooltip="https://drive.google.com/uc?id=1l4kept60xilz-n0rwyxm0ndls1dy1lbv" xr:uid="{6216CAE7-06CE-4A3D-8B41-5C9C34767266}"/>
    <hyperlink ref="H71" r:id="rId1713" tooltip="https://drive.google.com/uc?id=1l4kept60xilz-n0rwyxm0ndls1dy1lbv" xr:uid="{2175AF94-B2F2-4685-B50A-7F914A31309A}"/>
    <hyperlink ref="H70" r:id="rId1714" tooltip="https://drive.google.com/uc?id=1l4kept60xilz-n0rwyxm0ndls1dy1lbv" xr:uid="{925A3CD3-49BC-4EB6-BB4E-CD05FCB28023}"/>
    <hyperlink ref="H73" r:id="rId1715" tooltip="https://drive.google.com/uc?id=1l4kept60xilz-n0rwyxm0ndls1dy1lbv" xr:uid="{3D801DB3-D45F-4223-BCF2-F739E3D6551C}"/>
    <hyperlink ref="H72" r:id="rId1716" tooltip="https://drive.google.com/uc?id=1l4kept60xilz-n0rwyxm0ndls1dy1lbv" xr:uid="{F45F8CCF-9B7F-4F20-8E12-00D4E84DBDC5}"/>
    <hyperlink ref="H74" r:id="rId1717" tooltip="https://drive.google.com/uc?id=1l4kept60xilz-n0rwyxm0ndls1dy1lbv" xr:uid="{B31B0292-8B63-4668-AA37-719AF74D0BF5}"/>
    <hyperlink ref="H75" r:id="rId1718" tooltip="https://drive.google.com/uc?id=1l4kept60xilz-n0rwyxm0ndls1dy1lbv" xr:uid="{AB113349-6DC2-418E-A87F-9A3F9F96DDB8}"/>
    <hyperlink ref="H76" r:id="rId1719" tooltip="https://drive.google.com/uc?id=1l4kept60xilz-n0rwyxm0ndls1dy1lbv" xr:uid="{F88A54E0-A4A5-49E0-9AEC-983FE41F3147}"/>
    <hyperlink ref="H78" r:id="rId1720" tooltip="https://drive.google.com/uc?id=1l4kept60xilz-n0rwyxm0ndls1dy1lbv" xr:uid="{3457E228-4D63-40F0-BD39-0C0C8E4BDF05}"/>
    <hyperlink ref="H77" r:id="rId1721" tooltip="https://drive.google.com/uc?id=1l4kept60xilz-n0rwyxm0ndls1dy1lbv" xr:uid="{583AF1FA-8F89-49C6-BA70-9A44A525F6C9}"/>
    <hyperlink ref="H79" r:id="rId1722" tooltip="https://drive.google.com/uc?id=1l4kept60xilz-n0rwyxm0ndls1dy1lbv" xr:uid="{205CD8A2-D1F8-451F-8E9B-C44B3CC7B2D7}"/>
    <hyperlink ref="H81" r:id="rId1723" tooltip="https://drive.google.com/uc?id=1l4kept60xilz-n0rwyxm0ndls1dy1lbv" xr:uid="{19DDD22C-C44B-4675-9B99-11E8AC377790}"/>
    <hyperlink ref="H80" r:id="rId1724" tooltip="https://drive.google.com/uc?id=1l4kept60xilz-n0rwyxm0ndls1dy1lbv" xr:uid="{1C6E4DA2-AF89-4D25-A183-FB1E90BA0284}"/>
    <hyperlink ref="H83" r:id="rId1725" tooltip="https://drive.google.com/uc?id=1l4kept60xilz-n0rwyxm0ndls1dy1lbv" xr:uid="{DE9D11E4-C6C5-4679-A338-B064D3989633}"/>
    <hyperlink ref="H82" r:id="rId1726" tooltip="https://drive.google.com/uc?id=1l4kept60xilz-n0rwyxm0ndls1dy1lbv" xr:uid="{5F6294EE-A30B-45AE-8D24-C264770FBD6D}"/>
    <hyperlink ref="H84" r:id="rId1727" tooltip="https://drive.google.com/uc?id=1l4kept60xilz-n0rwyxm0ndls1dy1lbv" xr:uid="{A1C5F3A7-5C21-4B1E-B852-1BCDC7E1BA7F}"/>
    <hyperlink ref="H85" r:id="rId1728" tooltip="https://drive.google.com/uc?id=1l4kept60xilz-n0rwyxm0ndls1dy1lbv" xr:uid="{8C43DC9C-6E9C-4D08-A5AD-9FFAED65C3BE}"/>
    <hyperlink ref="H86" r:id="rId1729" tooltip="https://drive.google.com/uc?id=1l4kept60xilz-n0rwyxm0ndls1dy1lbv" xr:uid="{F5721CA3-1F7D-4225-976E-95C01DDA5E34}"/>
    <hyperlink ref="H88" r:id="rId1730" tooltip="https://drive.google.com/uc?id=1l4kept60xilz-n0rwyxm0ndls1dy1lbv" xr:uid="{F2A557D9-780A-4F42-9252-46A19A941686}"/>
    <hyperlink ref="H87" r:id="rId1731" tooltip="https://drive.google.com/uc?id=1l4kept60xilz-n0rwyxm0ndls1dy1lbv" xr:uid="{52F4A211-540D-44EA-AFCA-68BCF0096FFC}"/>
    <hyperlink ref="H89" r:id="rId1732" tooltip="https://drive.google.com/uc?id=1l4kept60xilz-n0rwyxm0ndls1dy1lbv" xr:uid="{D6D3A9CC-C155-483A-815B-8FBAA6F1F9DF}"/>
    <hyperlink ref="H91" r:id="rId1733" tooltip="https://drive.google.com/uc?id=1l4kept60xilz-n0rwyxm0ndls1dy1lbv" xr:uid="{37DAF5C3-ACEF-441C-9EF4-53021EBA4299}"/>
    <hyperlink ref="H90" r:id="rId1734" tooltip="https://drive.google.com/uc?id=1l4kept60xilz-n0rwyxm0ndls1dy1lbv" xr:uid="{1FCFA576-6C2D-472D-9699-5523C508EEF3}"/>
    <hyperlink ref="H93" r:id="rId1735" tooltip="https://drive.google.com/uc?id=1l4kept60xilz-n0rwyxm0ndls1dy1lbv" xr:uid="{BB1E43DB-93FE-493F-A707-0CB9BF423A44}"/>
    <hyperlink ref="H92" r:id="rId1736" tooltip="https://drive.google.com/uc?id=1l4kept60xilz-n0rwyxm0ndls1dy1lbv" xr:uid="{4C96F562-B1A3-4689-9E77-2E68C52692BE}"/>
    <hyperlink ref="H94" r:id="rId1737" tooltip="https://drive.google.com/uc?id=1l4kept60xilz-n0rwyxm0ndls1dy1lbv" xr:uid="{21A37EC9-2459-439A-9511-1D46528C9475}"/>
    <hyperlink ref="H95" r:id="rId1738" tooltip="https://drive.google.com/uc?id=1l4kept60xilz-n0rwyxm0ndls1dy1lbv" xr:uid="{EA41EFC3-85AB-4BC2-9D2C-9F34674144E7}"/>
    <hyperlink ref="H96" r:id="rId1739" tooltip="https://drive.google.com/uc?id=1l4kept60xilz-n0rwyxm0ndls1dy1lbv" xr:uid="{315B40E6-366C-4FEF-A2EA-DED9BFA981F6}"/>
    <hyperlink ref="H98" r:id="rId1740" tooltip="https://drive.google.com/uc?id=1l4kept60xilz-n0rwyxm0ndls1dy1lbv" xr:uid="{1C933135-5F4C-41CC-BF60-6F0DE283392E}"/>
    <hyperlink ref="H97" r:id="rId1741" tooltip="https://drive.google.com/uc?id=1l4kept60xilz-n0rwyxm0ndls1dy1lbv" xr:uid="{2E28FE76-495F-4A41-A552-509B4806CD4C}"/>
    <hyperlink ref="H99" r:id="rId1742" tooltip="https://drive.google.com/uc?id=1l4kept60xilz-n0rwyxm0ndls1dy1lbv" xr:uid="{D8F56920-9ED6-41B2-99AC-16327A0CAEF6}"/>
    <hyperlink ref="H100" r:id="rId1743" tooltip="https://drive.google.com/uc?id=1l4kept60xilz-n0rwyxm0ndls1dy1lbv" xr:uid="{18A98651-C87D-456D-940F-358A5611DC8B}"/>
    <hyperlink ref="H101" r:id="rId1744" tooltip="https://drive.google.com/uc?id=1l4kept60xilz-n0rwyxm0ndls1dy1lbv" xr:uid="{E204DE23-A116-4C28-8A49-1CCC54718D6F}"/>
    <hyperlink ref="H102" r:id="rId1745" tooltip="https://drive.google.com/uc?id=1l4kept60xilz-n0rwyxm0ndls1dy1lbv" xr:uid="{B22B5A7D-47A2-4949-AF4F-045BFB5E57A8}"/>
    <hyperlink ref="H104" r:id="rId1746" tooltip="https://drive.google.com/uc?id=1l4kept60xilz-n0rwyxm0ndls1dy1lbv" xr:uid="{499805EA-2726-4377-A913-5CCA91B61F48}"/>
    <hyperlink ref="H103" r:id="rId1747" tooltip="https://drive.google.com/uc?id=1l4kept60xilz-n0rwyxm0ndls1dy1lbv" xr:uid="{DEDCBF0C-502A-4B79-BF14-597608202ECF}"/>
  </hyperlinks>
  <pageMargins left="0.511811024" right="0.511811024" top="0.78740157499999996" bottom="0.78740157499999996" header="0.31496062000000002" footer="0.31496062000000002"/>
  <pageSetup paperSize="9" orientation="landscape" r:id="rId174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6079-5D12-416D-BC99-EB52E0EDAFAB}">
  <sheetPr codeName="Planilha2"/>
  <dimension ref="A1:CB780"/>
  <sheetViews>
    <sheetView showGridLines="0" tabSelected="1" topLeftCell="F1" zoomScale="85" zoomScaleNormal="85" workbookViewId="0">
      <selection activeCell="J2" sqref="J2"/>
    </sheetView>
  </sheetViews>
  <sheetFormatPr defaultColWidth="9.1796875" defaultRowHeight="13" outlineLevelCol="1" x14ac:dyDescent="0.35"/>
  <cols>
    <col min="1" max="1" width="13.81640625" style="381" customWidth="1" outlineLevel="1"/>
    <col min="2" max="2" width="19.7265625" style="522" customWidth="1"/>
    <col min="3" max="3" width="11.26953125" style="381" customWidth="1" outlineLevel="1"/>
    <col min="4" max="4" width="11.26953125" style="516" customWidth="1" outlineLevel="1" collapsed="1"/>
    <col min="5" max="5" width="18.26953125" style="616" customWidth="1" outlineLevel="1"/>
    <col min="6" max="6" width="15.54296875" style="616" customWidth="1" outlineLevel="1"/>
    <col min="7" max="7" width="21.26953125" style="617" customWidth="1" outlineLevel="1"/>
    <col min="8" max="8" width="19.1796875" style="617" customWidth="1" outlineLevel="1"/>
    <col min="9" max="9" width="11.453125" style="384" customWidth="1" outlineLevel="1"/>
    <col min="10" max="10" width="15.81640625" style="522" bestFit="1" customWidth="1"/>
    <col min="11" max="11" width="16.1796875" style="381" customWidth="1" collapsed="1"/>
    <col min="12" max="12" width="9.1796875" style="381" customWidth="1"/>
    <col min="13" max="13" width="21" style="381" customWidth="1"/>
    <col min="14" max="14" width="17.54296875" style="381" customWidth="1"/>
    <col min="15" max="15" width="14.81640625" style="381" customWidth="1"/>
    <col min="16" max="16" width="13.26953125" style="381" customWidth="1"/>
    <col min="17" max="17" width="18.1796875" style="387" customWidth="1"/>
    <col min="18" max="18" width="43" style="618" customWidth="1" outlineLevel="1"/>
    <col min="19" max="19" width="10.453125" style="381" customWidth="1" outlineLevel="1"/>
    <col min="20" max="20" width="10.1796875" style="619" customWidth="1"/>
    <col min="21" max="21" width="20" style="514" customWidth="1"/>
    <col min="22" max="22" width="18.453125" style="514" customWidth="1"/>
    <col min="23" max="23" width="19.1796875" style="514" customWidth="1" outlineLevel="1"/>
    <col min="24" max="24" width="18.81640625" style="514" customWidth="1" outlineLevel="1"/>
    <col min="25" max="25" width="18.81640625" style="620" customWidth="1" outlineLevel="1"/>
    <col min="26" max="26" width="19.26953125" style="557" customWidth="1"/>
    <col min="27" max="27" width="19.7265625" style="381" customWidth="1"/>
    <col min="28" max="28" width="19.7265625" style="384" customWidth="1"/>
    <col min="29" max="29" width="14" style="384" customWidth="1"/>
    <col min="30" max="30" width="14.26953125" style="384" customWidth="1"/>
    <col min="31" max="31" width="13.54296875" style="384" customWidth="1"/>
    <col min="32" max="32" width="15" style="621" customWidth="1"/>
    <col min="33" max="33" width="14.54296875" style="384" customWidth="1"/>
    <col min="34" max="39" width="11.453125" style="384" customWidth="1" outlineLevel="1"/>
    <col min="40" max="40" width="14" style="384" customWidth="1"/>
    <col min="41" max="41" width="14.1796875" style="622" customWidth="1"/>
    <col min="42" max="42" width="14.26953125" style="384" customWidth="1"/>
    <col min="43" max="43" width="17.453125" style="621" customWidth="1"/>
    <col min="44" max="44" width="15" style="621" customWidth="1"/>
    <col min="45" max="45" width="13.7265625" style="384" customWidth="1"/>
    <col min="46" max="50" width="11.26953125" style="384" customWidth="1" outlineLevel="1"/>
    <col min="51" max="51" width="11.26953125" style="304" customWidth="1" outlineLevel="1"/>
    <col min="52" max="52" width="14.26953125" style="304" customWidth="1"/>
    <col min="53" max="53" width="14.26953125" style="384" customWidth="1"/>
    <col min="54" max="54" width="14.453125" style="516" customWidth="1"/>
    <col min="55" max="55" width="14" style="621" customWidth="1"/>
    <col min="56" max="56" width="16" style="623" customWidth="1"/>
    <col min="57" max="57" width="13.54296875" style="384" customWidth="1"/>
    <col min="58" max="62" width="11.26953125" style="384" customWidth="1" outlineLevel="1"/>
    <col min="63" max="63" width="11.26953125" style="381" customWidth="1" outlineLevel="1"/>
    <col min="64" max="64" width="12.1796875" style="304" customWidth="1"/>
    <col min="65" max="65" width="12.1796875" style="384" customWidth="1"/>
    <col min="66" max="66" width="13" style="384" customWidth="1"/>
    <col min="67" max="67" width="15.81640625" style="384" customWidth="1"/>
    <col min="68" max="70" width="13.1796875" style="522" customWidth="1" outlineLevel="1"/>
    <col min="71" max="71" width="22.453125" style="522" customWidth="1"/>
    <col min="72" max="77" width="11.54296875" style="522" customWidth="1" outlineLevel="1"/>
    <col min="78" max="78" width="16.54296875" style="522" customWidth="1" outlineLevel="1"/>
    <col min="79" max="79" width="30.7265625" style="664" customWidth="1"/>
    <col min="80" max="80" width="48.26953125" style="381" customWidth="1"/>
    <col min="81" max="16384" width="9.1796875" style="381"/>
  </cols>
  <sheetData>
    <row r="1" spans="1:80" s="304" customFormat="1" ht="47.25" customHeight="1" x14ac:dyDescent="0.35">
      <c r="A1" s="445" t="s">
        <v>0</v>
      </c>
      <c r="B1" s="447" t="s">
        <v>1</v>
      </c>
      <c r="C1" s="448" t="s">
        <v>2</v>
      </c>
      <c r="D1" s="627" t="s">
        <v>3</v>
      </c>
      <c r="E1" s="546" t="s">
        <v>4</v>
      </c>
      <c r="F1" s="546" t="s">
        <v>2406</v>
      </c>
      <c r="G1" s="449" t="s">
        <v>5</v>
      </c>
      <c r="H1" s="449" t="s">
        <v>6</v>
      </c>
      <c r="I1" s="449" t="s">
        <v>7</v>
      </c>
      <c r="J1" s="450" t="s">
        <v>8</v>
      </c>
      <c r="K1" s="450" t="s">
        <v>9</v>
      </c>
      <c r="L1" s="450" t="s">
        <v>10</v>
      </c>
      <c r="M1" s="451" t="s">
        <v>11</v>
      </c>
      <c r="N1" s="450" t="s">
        <v>12</v>
      </c>
      <c r="O1" s="452" t="s">
        <v>13</v>
      </c>
      <c r="P1" s="452" t="s">
        <v>14</v>
      </c>
      <c r="Q1" s="453" t="s">
        <v>15</v>
      </c>
      <c r="R1" s="449" t="s">
        <v>16</v>
      </c>
      <c r="S1" s="448" t="s">
        <v>17</v>
      </c>
      <c r="T1" s="450" t="s">
        <v>18</v>
      </c>
      <c r="U1" s="450" t="s">
        <v>19</v>
      </c>
      <c r="V1" s="450" t="s">
        <v>20</v>
      </c>
      <c r="W1" s="449" t="s">
        <v>21</v>
      </c>
      <c r="X1" s="449" t="s">
        <v>22</v>
      </c>
      <c r="Y1" s="449" t="s">
        <v>23</v>
      </c>
      <c r="Z1" s="449" t="s">
        <v>24</v>
      </c>
      <c r="AA1" s="454" t="s">
        <v>25</v>
      </c>
      <c r="AB1" s="561" t="s">
        <v>26</v>
      </c>
      <c r="AC1" s="450" t="s">
        <v>27</v>
      </c>
      <c r="AD1" s="450" t="s">
        <v>28</v>
      </c>
      <c r="AE1" s="450" t="s">
        <v>29</v>
      </c>
      <c r="AF1" s="499" t="s">
        <v>30</v>
      </c>
      <c r="AG1" s="450" t="s">
        <v>31</v>
      </c>
      <c r="AH1" s="454" t="s">
        <v>32</v>
      </c>
      <c r="AI1" s="454" t="s">
        <v>33</v>
      </c>
      <c r="AJ1" s="454" t="s">
        <v>34</v>
      </c>
      <c r="AK1" s="454" t="s">
        <v>35</v>
      </c>
      <c r="AL1" s="454" t="s">
        <v>36</v>
      </c>
      <c r="AM1" s="454" t="s">
        <v>37</v>
      </c>
      <c r="AN1" s="455" t="s">
        <v>38</v>
      </c>
      <c r="AO1" s="497" t="s">
        <v>39</v>
      </c>
      <c r="AP1" s="450" t="s">
        <v>40</v>
      </c>
      <c r="AQ1" s="499" t="s">
        <v>41</v>
      </c>
      <c r="AR1" s="499" t="s">
        <v>42</v>
      </c>
      <c r="AS1" s="450" t="s">
        <v>43</v>
      </c>
      <c r="AT1" s="456" t="s">
        <v>44</v>
      </c>
      <c r="AU1" s="456" t="s">
        <v>45</v>
      </c>
      <c r="AV1" s="456" t="s">
        <v>46</v>
      </c>
      <c r="AW1" s="456" t="s">
        <v>47</v>
      </c>
      <c r="AX1" s="456" t="s">
        <v>48</v>
      </c>
      <c r="AY1" s="456" t="s">
        <v>49</v>
      </c>
      <c r="AZ1" s="449" t="s">
        <v>50</v>
      </c>
      <c r="BA1" s="450" t="s">
        <v>51</v>
      </c>
      <c r="BB1" s="450" t="s">
        <v>52</v>
      </c>
      <c r="BC1" s="499" t="s">
        <v>53</v>
      </c>
      <c r="BD1" s="499" t="s">
        <v>54</v>
      </c>
      <c r="BE1" s="450" t="s">
        <v>55</v>
      </c>
      <c r="BF1" s="449" t="s">
        <v>56</v>
      </c>
      <c r="BG1" s="449" t="s">
        <v>57</v>
      </c>
      <c r="BH1" s="449" t="s">
        <v>58</v>
      </c>
      <c r="BI1" s="449" t="s">
        <v>59</v>
      </c>
      <c r="BJ1" s="449" t="s">
        <v>60</v>
      </c>
      <c r="BK1" s="449" t="s">
        <v>61</v>
      </c>
      <c r="BL1" s="449" t="s">
        <v>62</v>
      </c>
      <c r="BM1" s="455" t="s">
        <v>63</v>
      </c>
      <c r="BN1" s="450" t="s">
        <v>64</v>
      </c>
      <c r="BO1" s="454" t="s">
        <v>65</v>
      </c>
      <c r="BP1" s="454" t="s">
        <v>66</v>
      </c>
      <c r="BQ1" s="454" t="s">
        <v>67</v>
      </c>
      <c r="BR1" s="454" t="s">
        <v>68</v>
      </c>
      <c r="BS1" s="450" t="s">
        <v>69</v>
      </c>
      <c r="BT1" s="454" t="s">
        <v>70</v>
      </c>
      <c r="BU1" s="454" t="s">
        <v>71</v>
      </c>
      <c r="BV1" s="454" t="s">
        <v>72</v>
      </c>
      <c r="BW1" s="454" t="s">
        <v>73</v>
      </c>
      <c r="BX1" s="454" t="s">
        <v>74</v>
      </c>
      <c r="BY1" s="454"/>
      <c r="BZ1" s="454" t="s">
        <v>75</v>
      </c>
      <c r="CA1" s="450" t="s">
        <v>76</v>
      </c>
      <c r="CB1" s="457" t="s">
        <v>77</v>
      </c>
    </row>
    <row r="2" spans="1:80" s="304" customFormat="1" ht="40.5" customHeight="1" x14ac:dyDescent="0.35">
      <c r="A2" s="573"/>
      <c r="B2" s="458" t="s">
        <v>155</v>
      </c>
      <c r="C2" s="474"/>
      <c r="D2" s="537">
        <v>45640</v>
      </c>
      <c r="E2" s="371" t="s">
        <v>1965</v>
      </c>
      <c r="F2" s="537" t="s">
        <v>2007</v>
      </c>
      <c r="G2" s="307" t="str">
        <f t="shared" ref="G2:G65" ca="1" si="0">IF(AND(E2&lt;D2,BE2&lt;&gt;"",TODAY()&gt;D2),TODAY()-D2,"")</f>
        <v/>
      </c>
      <c r="H2" s="308">
        <f t="shared" ref="H2" si="1">IF(BM2&lt;&gt;"",BM2,"")</f>
        <v>45640</v>
      </c>
      <c r="I2" s="309">
        <f t="shared" ref="I2" si="2">IF(AND(E2&lt;&gt;"",H2&lt;&gt;""),H2-E2,"")</f>
        <v>144</v>
      </c>
      <c r="J2" s="305"/>
      <c r="K2" s="305" t="s">
        <v>126</v>
      </c>
      <c r="L2" s="310" t="s">
        <v>534</v>
      </c>
      <c r="M2" s="311" t="s">
        <v>161</v>
      </c>
      <c r="N2" s="310" t="s">
        <v>2049</v>
      </c>
      <c r="O2" s="475">
        <v>2026202480</v>
      </c>
      <c r="P2" s="539" t="s">
        <v>1253</v>
      </c>
      <c r="Q2" s="339" t="s">
        <v>1254</v>
      </c>
      <c r="R2" s="313" t="str">
        <f t="shared" ref="R2:R65" si="3">IF(OR(L2&lt;&gt;"",N2&lt;&gt;"",O2&lt;&gt;"",P2&lt;&gt;""),CONCATENATE(L2,"-",N2,"-",P2,"-OM",O2),"")</f>
        <v>PRA1-PPGMII-PRA1-CAM-1326/2024-OM2026202480</v>
      </c>
      <c r="S2" s="551" t="s">
        <v>540</v>
      </c>
      <c r="T2" s="314">
        <v>1</v>
      </c>
      <c r="U2" s="340">
        <v>0</v>
      </c>
      <c r="V2" s="478">
        <v>637.05399999999997</v>
      </c>
      <c r="W2" s="316">
        <f>IF(U2&lt;&gt;"",U2/1000,"")</f>
        <v>0</v>
      </c>
      <c r="X2" s="316">
        <f>IF(V2&lt;&gt;"",V2/1000,"")</f>
        <v>0.63705400000000001</v>
      </c>
      <c r="Y2" s="317">
        <f>IF(OR(U2&lt;&gt;"",V2&lt;&gt;""),U2+V2,"")</f>
        <v>637.05399999999997</v>
      </c>
      <c r="Z2" s="318">
        <f>IF(Y2&lt;&gt;"",Y2/1000,"")</f>
        <v>0.63705400000000001</v>
      </c>
      <c r="AA2" s="574" t="s">
        <v>541</v>
      </c>
      <c r="AB2" s="533"/>
      <c r="AC2" s="331">
        <v>45595</v>
      </c>
      <c r="AD2" s="533">
        <v>45595</v>
      </c>
      <c r="AE2" s="540">
        <v>45603</v>
      </c>
      <c r="AF2" s="14">
        <v>45603</v>
      </c>
      <c r="AG2" s="331">
        <v>45614</v>
      </c>
      <c r="AH2" s="309">
        <f>IF(AND(AD2&lt;&gt;"",AG2&lt;&gt;""),AG2-AD2,"")</f>
        <v>19</v>
      </c>
      <c r="AI2" s="322" t="str">
        <f>IF(AE2&lt;&gt;"",CONCATENATE("S",WEEKNUM(AE2,21)),"")</f>
        <v>S45</v>
      </c>
      <c r="AJ2" s="323" t="str">
        <f>IF(AF2&lt;&gt;"",CONCATENATE("S",WEEKNUM(AF2,21)),"")</f>
        <v>S45</v>
      </c>
      <c r="AK2" s="323" t="str">
        <f>IF(AG2&lt;&gt;"",CONCATENATE("S",WEEKNUM(AG2,21)),"")</f>
        <v>S47</v>
      </c>
      <c r="AL2" s="322" t="str">
        <f>IF(AG2&lt;&gt;"",CONCATENATE(MONTH(AG2),"/",YEAR(AG2)),"")</f>
        <v>11/2024</v>
      </c>
      <c r="AM2" s="324">
        <f ca="1">IF(AG2&lt;&gt;"",IFERROR(IF(AF2="",TODAY()-AE2,AG2-AE2),""),"")</f>
        <v>11</v>
      </c>
      <c r="AN2" s="325" t="str">
        <f ca="1">IF(AM2&lt;&gt;"",IF(AM2&lt;=0,"SEM ATRASO",IF(AM2&lt;=10,"1) &lt;= 10 Dias",IF(AND(AM2&gt;10,AM2&lt;=30),"2) &gt; 10 Dias e &lt;= 30 Dias",IF(AND(AM2&gt;30,AM2&lt;=60),"3) &gt;30 Dias e &lt;=60 Dias",IF(AND(AM2&gt;60,AM2&lt;43854),"4) &gt; 60 Dias","INDEFINIDO"))))),"")</f>
        <v>2) &gt; 10 Dias e &lt;= 30 Dias</v>
      </c>
      <c r="AO2" s="533">
        <v>45618</v>
      </c>
      <c r="AP2" s="331">
        <v>45989</v>
      </c>
      <c r="AQ2" s="210">
        <v>45632</v>
      </c>
      <c r="AR2" s="210">
        <v>45636</v>
      </c>
      <c r="AS2" s="331">
        <v>45629</v>
      </c>
      <c r="AT2" s="309">
        <f t="shared" ref="AT2:AT65" si="4">IF(AND(AP2&lt;&gt;"",AS2&lt;&gt;""),AS2-AP2,"")</f>
        <v>-360</v>
      </c>
      <c r="AU2" s="326" t="str">
        <f t="shared" ref="AU2:AW17" si="5">IF(AQ2&lt;&gt;"",CONCATENATE("S",WEEKNUM(AQ2,21)),"")</f>
        <v>S49</v>
      </c>
      <c r="AV2" s="327" t="str">
        <f t="shared" si="5"/>
        <v>S50</v>
      </c>
      <c r="AW2" s="327" t="str">
        <f t="shared" si="5"/>
        <v>S49</v>
      </c>
      <c r="AX2" s="326" t="str">
        <f t="shared" ref="AX2:AX65" si="6">IF(AS2&lt;&gt;"",CONCATENATE(MONTH(AS2),"/",YEAR(AS2)),"")</f>
        <v>12/2024</v>
      </c>
      <c r="AY2" s="328">
        <f t="shared" ref="AY2:AY65" ca="1" si="7">IF(AQ2&lt;&gt;"",IF(AS2&lt;&gt;"",AQ2-AS2,TODAY()-AQ2),"")</f>
        <v>3</v>
      </c>
      <c r="AZ2" s="329" t="str">
        <f t="shared" ref="AZ2:AZ65" ca="1" si="8">IF(AY2&lt;&gt;"",IF(AY2&lt;=0,"SEM ATRASO",IF(AY2&lt;=10,"1) &lt;= 10 Dias",IF(AND(AY2&gt;10,AY2&lt;=30),"2) &gt; 10 Dias e &lt;= 30 Dias",IF(AND(AY2&gt;30,AY2&lt;=60),"3) &gt;30 Dias e &lt;=60 Dias",IF(AND(AY2&gt;60,AY2&lt;43854),"4) &gt; 60 Dias","INDEFINIDO"))))),"")</f>
        <v>1) &lt;= 10 Dias</v>
      </c>
      <c r="BA2" s="533">
        <v>45628</v>
      </c>
      <c r="BB2" s="331">
        <v>45628</v>
      </c>
      <c r="BC2" s="210">
        <v>45639</v>
      </c>
      <c r="BD2" s="12">
        <v>45639</v>
      </c>
      <c r="BE2" s="331">
        <v>45635</v>
      </c>
      <c r="BF2" s="309">
        <f>IF(AND(BB2&lt;&gt;"",BE2&lt;&gt;""),BE2-BB2,"")</f>
        <v>7</v>
      </c>
      <c r="BG2" s="326" t="str">
        <f>IF(BC2&lt;&gt;"",CONCATENATE("S",WEEKNUM(BC2,21)),"")</f>
        <v>S50</v>
      </c>
      <c r="BH2" s="327" t="str">
        <f>IF(BD2&lt;&gt;"",CONCATENATE("S",WEEKNUM(BD2,21)),"")</f>
        <v>S50</v>
      </c>
      <c r="BI2" s="327" t="str">
        <f>IF(BE2&lt;&gt;"",CONCATENATE("S",WEEKNUM(BE2,21)),"")</f>
        <v>S50</v>
      </c>
      <c r="BJ2" s="326" t="str">
        <f>IF(BE2&lt;&gt;"",CONCATENATE(MONTH(BE2),"/",YEAR(BE2)),"")</f>
        <v>12/2024</v>
      </c>
      <c r="BK2" s="325">
        <f ca="1">IF(BE2&lt;&gt;"",IFERROR(IF(BE2="",TODAY()-BC2,BE2-BC2),""),"")</f>
        <v>-4</v>
      </c>
      <c r="BL2" s="330" t="str">
        <f ca="1">IF(BK2&lt;&gt;"",IF(BK2&lt;=0,"SEM ATRASO",IF(BK2&lt;=10,"1) &lt;= 10 Dias",IF(AND(BK2&gt;10,BK2&lt;=30),"2) &gt; 10 Dias e &lt;= 30 Dias",IF(AND(BK2&gt;30,BK2&lt;=60),"3) &gt;30 Dias e &lt;=60 Dias",IF(AND(BK2&gt;60,BK2&lt;43854),"4) &gt; 60 Dias","INDEFINIDO"))))),"")</f>
        <v>SEM ATRASO</v>
      </c>
      <c r="BM2" s="331">
        <f>IF(BE2&lt;&gt;"",BE2+5,IF(AND(BE2="",BD2&lt;&gt;""),BD2+5,IF(AND(BE2="",BD2="",AS2&lt;&gt;""),AS2+5,IF(AND(BE2="",BD2="",AS2="",AR2&lt;&gt;""),AR2+5,""))))</f>
        <v>45640</v>
      </c>
      <c r="BN2" s="331">
        <v>45757</v>
      </c>
      <c r="BO2" s="331" t="s">
        <v>87</v>
      </c>
      <c r="BP2" s="305"/>
      <c r="BQ2" s="305"/>
      <c r="BR2" s="305"/>
      <c r="BS2" s="305" t="s">
        <v>140</v>
      </c>
      <c r="BT2" s="332">
        <v>232</v>
      </c>
      <c r="BU2" s="333" t="s">
        <v>1256</v>
      </c>
      <c r="BV2" s="329"/>
      <c r="BW2" s="329"/>
      <c r="BX2" s="329"/>
      <c r="BY2" s="329"/>
      <c r="BZ2" s="329"/>
      <c r="CA2" s="632" t="s">
        <v>141</v>
      </c>
      <c r="CB2" s="598"/>
    </row>
    <row r="3" spans="1:80" s="304" customFormat="1" ht="40.5" customHeight="1" x14ac:dyDescent="0.35">
      <c r="A3" s="573"/>
      <c r="B3" s="458" t="s">
        <v>155</v>
      </c>
      <c r="C3" s="474"/>
      <c r="D3" s="537">
        <v>45642</v>
      </c>
      <c r="E3" s="371" t="s">
        <v>1965</v>
      </c>
      <c r="F3" s="537">
        <v>45711</v>
      </c>
      <c r="G3" s="307" t="str">
        <f t="shared" ca="1" si="0"/>
        <v/>
      </c>
      <c r="H3" s="308">
        <f t="shared" ref="H3:H66" si="9">IF(BM3&lt;&gt;"",BM3,"")</f>
        <v>45651</v>
      </c>
      <c r="I3" s="309">
        <f t="shared" ref="I3:I66" si="10">IF(AND(E3&lt;&gt;"",H3&lt;&gt;""),H3-E3,"")</f>
        <v>155</v>
      </c>
      <c r="J3" s="305"/>
      <c r="K3" s="305" t="s">
        <v>126</v>
      </c>
      <c r="L3" s="310" t="s">
        <v>534</v>
      </c>
      <c r="M3" s="311" t="s">
        <v>161</v>
      </c>
      <c r="N3" s="310" t="s">
        <v>2049</v>
      </c>
      <c r="O3" s="475" t="s">
        <v>550</v>
      </c>
      <c r="P3" s="539" t="s">
        <v>1253</v>
      </c>
      <c r="Q3" s="477" t="s">
        <v>539</v>
      </c>
      <c r="R3" s="313" t="str">
        <f t="shared" si="3"/>
        <v>PRA1-PPGMII-PRA1-CAM-1326/2024-OM2028122940</v>
      </c>
      <c r="S3" s="551" t="s">
        <v>553</v>
      </c>
      <c r="T3" s="314">
        <v>1</v>
      </c>
      <c r="U3" s="340">
        <v>0</v>
      </c>
      <c r="V3" s="478">
        <v>3599.4780000000001</v>
      </c>
      <c r="W3" s="316">
        <f t="shared" ref="W3:W66" si="11">IF(U3&lt;&gt;"",U3/1000,"")</f>
        <v>0</v>
      </c>
      <c r="X3" s="316">
        <f t="shared" ref="X3:X66" si="12">IF(V3&lt;&gt;"",V3/1000,"")</f>
        <v>3.599478</v>
      </c>
      <c r="Y3" s="317">
        <f t="shared" ref="Y3:Y66" si="13">IF(OR(U3&lt;&gt;"",V3&lt;&gt;""),U3+V3,"")</f>
        <v>3599.4780000000001</v>
      </c>
      <c r="Z3" s="318">
        <f t="shared" ref="Z3:Z66" si="14">IF(Y3&lt;&gt;"",Y3/1000,"")</f>
        <v>3.599478</v>
      </c>
      <c r="AA3" s="574" t="s">
        <v>541</v>
      </c>
      <c r="AB3" s="533"/>
      <c r="AC3" s="331">
        <v>45595</v>
      </c>
      <c r="AD3" s="533">
        <v>45624</v>
      </c>
      <c r="AE3" s="540">
        <v>45629</v>
      </c>
      <c r="AF3" s="327">
        <v>45629</v>
      </c>
      <c r="AG3" s="533">
        <v>45633</v>
      </c>
      <c r="AH3" s="309">
        <f t="shared" ref="AH3:AH66" si="15">IF(AND(AD3&lt;&gt;"",AG3&lt;&gt;""),AG3-AD3,"")</f>
        <v>9</v>
      </c>
      <c r="AI3" s="322" t="str">
        <f t="shared" ref="AI3:AI66" si="16">IF(AE3&lt;&gt;"",CONCATENATE("S",WEEKNUM(AE3,21)),"")</f>
        <v>S49</v>
      </c>
      <c r="AJ3" s="323" t="str">
        <f t="shared" ref="AJ3:AJ66" si="17">IF(AF3&lt;&gt;"",CONCATENATE("S",WEEKNUM(AF3,21)),"")</f>
        <v>S49</v>
      </c>
      <c r="AK3" s="323" t="str">
        <f t="shared" ref="AK3:AK66" si="18">IF(AG3&lt;&gt;"",CONCATENATE("S",WEEKNUM(AG3,21)),"")</f>
        <v>S49</v>
      </c>
      <c r="AL3" s="322" t="str">
        <f t="shared" ref="AL3:AL66" si="19">IF(AG3&lt;&gt;"",CONCATENATE(MONTH(AG3),"/",YEAR(AG3)),"")</f>
        <v>12/2024</v>
      </c>
      <c r="AM3" s="324">
        <f t="shared" ref="AM3:AM66" ca="1" si="20">IF(AG3&lt;&gt;"",IFERROR(IF(AF3="",TODAY()-AE3,AG3-AE3),""),"")</f>
        <v>4</v>
      </c>
      <c r="AN3" s="325" t="str">
        <f t="shared" ref="AN3:AN66" ca="1" si="21">IF(AM3&lt;&gt;"",IF(AM3&lt;=0,"SEM ATRASO",IF(AM3&lt;=10,"1) &lt;= 10 Dias",IF(AND(AM3&gt;10,AM3&lt;=30),"2) &gt; 10 Dias e &lt;= 30 Dias",IF(AND(AM3&gt;30,AM3&lt;=60),"3) &gt;30 Dias e &lt;=60 Dias",IF(AND(AM3&gt;60,AM3&lt;43854),"4) &gt; 60 Dias","INDEFINIDO"))))),"")</f>
        <v>1) &lt;= 10 Dias</v>
      </c>
      <c r="AO3" s="210">
        <v>45630</v>
      </c>
      <c r="AP3" s="331">
        <v>45625</v>
      </c>
      <c r="AQ3" s="210">
        <v>45639</v>
      </c>
      <c r="AR3" s="12">
        <v>45639</v>
      </c>
      <c r="AS3" s="331">
        <v>45639</v>
      </c>
      <c r="AT3" s="309">
        <f t="shared" si="4"/>
        <v>14</v>
      </c>
      <c r="AU3" s="326" t="str">
        <f t="shared" si="5"/>
        <v>S50</v>
      </c>
      <c r="AV3" s="327" t="str">
        <f t="shared" si="5"/>
        <v>S50</v>
      </c>
      <c r="AW3" s="327" t="str">
        <f t="shared" si="5"/>
        <v>S50</v>
      </c>
      <c r="AX3" s="326" t="str">
        <f t="shared" si="6"/>
        <v>12/2024</v>
      </c>
      <c r="AY3" s="328">
        <f t="shared" ca="1" si="7"/>
        <v>0</v>
      </c>
      <c r="AZ3" s="329" t="str">
        <f t="shared" ca="1" si="8"/>
        <v>SEM ATRASO</v>
      </c>
      <c r="BA3" s="210">
        <v>45628</v>
      </c>
      <c r="BB3" s="331">
        <v>45628</v>
      </c>
      <c r="BC3" s="210">
        <v>45639</v>
      </c>
      <c r="BD3" s="210">
        <v>45639</v>
      </c>
      <c r="BE3" s="331">
        <v>45646</v>
      </c>
      <c r="BF3" s="309">
        <f t="shared" ref="BF3:BF66" si="22">IF(AND(BB3&lt;&gt;"",BE3&lt;&gt;""),BE3-BB3,"")</f>
        <v>18</v>
      </c>
      <c r="BG3" s="326" t="str">
        <f t="shared" ref="BG3:BG66" si="23">IF(BC3&lt;&gt;"",CONCATENATE("S",WEEKNUM(BC3,21)),"")</f>
        <v>S50</v>
      </c>
      <c r="BH3" s="327" t="str">
        <f t="shared" ref="BH3:BH66" si="24">IF(BD3&lt;&gt;"",CONCATENATE("S",WEEKNUM(BD3,21)),"")</f>
        <v>S50</v>
      </c>
      <c r="BI3" s="327" t="str">
        <f t="shared" ref="BI3:BI66" si="25">IF(BE3&lt;&gt;"",CONCATENATE("S",WEEKNUM(BE3,21)),"")</f>
        <v>S51</v>
      </c>
      <c r="BJ3" s="326" t="str">
        <f t="shared" ref="BJ3:BJ66" si="26">IF(BE3&lt;&gt;"",CONCATENATE(MONTH(BE3),"/",YEAR(BE3)),"")</f>
        <v>12/2024</v>
      </c>
      <c r="BK3" s="325">
        <f t="shared" ref="BK3:BK66" ca="1" si="27">IF(BE3&lt;&gt;"",IFERROR(IF(BE3="",TODAY()-BC3,BE3-BC3),""),"")</f>
        <v>7</v>
      </c>
      <c r="BL3" s="330" t="str">
        <f t="shared" ref="BL3:BL66" ca="1" si="28">IF(BK3&lt;&gt;"",IF(BK3&lt;=0,"SEM ATRASO",IF(BK3&lt;=10,"1) &lt;= 10 Dias",IF(AND(BK3&gt;10,BK3&lt;=30),"2) &gt; 10 Dias e &lt;= 30 Dias",IF(AND(BK3&gt;30,BK3&lt;=60),"3) &gt;30 Dias e &lt;=60 Dias",IF(AND(BK3&gt;60,BK3&lt;43854),"4) &gt; 60 Dias","INDEFINIDO"))))),"")</f>
        <v>1) &lt;= 10 Dias</v>
      </c>
      <c r="BM3" s="331">
        <f t="shared" ref="BM3:BM66" si="29">IF(BE3&lt;&gt;"",BE3+5,IF(AND(BE3="",BD3&lt;&gt;""),BD3+5,IF(AND(BE3="",BD3="",AS3&lt;&gt;""),AS3+5,IF(AND(BE3="",BD3="",AS3="",AR3&lt;&gt;""),AR3+5,""))))</f>
        <v>45651</v>
      </c>
      <c r="BN3" s="331">
        <v>45757</v>
      </c>
      <c r="BO3" s="331" t="s">
        <v>87</v>
      </c>
      <c r="BP3" s="305"/>
      <c r="BQ3" s="305"/>
      <c r="BR3" s="305"/>
      <c r="BS3" s="305" t="s">
        <v>140</v>
      </c>
      <c r="BT3" s="332">
        <v>221</v>
      </c>
      <c r="BU3" s="333" t="s">
        <v>1256</v>
      </c>
      <c r="BV3" s="329"/>
      <c r="BW3" s="329"/>
      <c r="BX3" s="329"/>
      <c r="BY3" s="329"/>
      <c r="BZ3" s="329"/>
      <c r="CA3" s="632" t="s">
        <v>141</v>
      </c>
      <c r="CB3" s="598"/>
    </row>
    <row r="4" spans="1:80" s="304" customFormat="1" ht="40.5" customHeight="1" x14ac:dyDescent="0.35">
      <c r="A4" s="446"/>
      <c r="B4" s="458" t="s">
        <v>155</v>
      </c>
      <c r="C4" s="303"/>
      <c r="D4" s="628">
        <v>45642</v>
      </c>
      <c r="E4" s="306" t="s">
        <v>1965</v>
      </c>
      <c r="F4" s="547">
        <v>45711</v>
      </c>
      <c r="G4" s="307" t="str">
        <f t="shared" ca="1" si="0"/>
        <v/>
      </c>
      <c r="H4" s="308">
        <f t="shared" si="9"/>
        <v>45651</v>
      </c>
      <c r="I4" s="309">
        <f t="shared" si="10"/>
        <v>155</v>
      </c>
      <c r="J4" s="305"/>
      <c r="K4" s="305" t="s">
        <v>126</v>
      </c>
      <c r="L4" s="310" t="s">
        <v>534</v>
      </c>
      <c r="M4" s="311" t="s">
        <v>161</v>
      </c>
      <c r="N4" s="310" t="s">
        <v>2049</v>
      </c>
      <c r="O4" s="312">
        <v>2028122940</v>
      </c>
      <c r="P4" s="539" t="s">
        <v>1253</v>
      </c>
      <c r="Q4" s="529" t="s">
        <v>1258</v>
      </c>
      <c r="R4" s="313" t="str">
        <f t="shared" si="3"/>
        <v>PRA1-PPGMII-PRA1-CAM-1326/2024-OM2028122940</v>
      </c>
      <c r="S4" s="575" t="s">
        <v>553</v>
      </c>
      <c r="T4" s="314">
        <v>1</v>
      </c>
      <c r="U4" s="340">
        <v>0</v>
      </c>
      <c r="V4" s="480">
        <v>883.34699999999998</v>
      </c>
      <c r="W4" s="316">
        <f t="shared" si="11"/>
        <v>0</v>
      </c>
      <c r="X4" s="316">
        <f t="shared" si="12"/>
        <v>0.88334699999999999</v>
      </c>
      <c r="Y4" s="317">
        <f t="shared" si="13"/>
        <v>883.34699999999998</v>
      </c>
      <c r="Z4" s="318">
        <f t="shared" si="14"/>
        <v>0.88334699999999999</v>
      </c>
      <c r="AA4" s="574" t="s">
        <v>541</v>
      </c>
      <c r="AB4" s="533"/>
      <c r="AC4" s="331">
        <v>45595</v>
      </c>
      <c r="AD4" s="319">
        <v>45624</v>
      </c>
      <c r="AE4" s="321">
        <v>45629</v>
      </c>
      <c r="AF4" s="388">
        <v>45629</v>
      </c>
      <c r="AG4" s="531">
        <v>45633</v>
      </c>
      <c r="AH4" s="309">
        <f t="shared" si="15"/>
        <v>9</v>
      </c>
      <c r="AI4" s="322" t="str">
        <f t="shared" si="16"/>
        <v>S49</v>
      </c>
      <c r="AJ4" s="323" t="str">
        <f t="shared" si="17"/>
        <v>S49</v>
      </c>
      <c r="AK4" s="323" t="str">
        <f t="shared" si="18"/>
        <v>S49</v>
      </c>
      <c r="AL4" s="322" t="str">
        <f t="shared" si="19"/>
        <v>12/2024</v>
      </c>
      <c r="AM4" s="324">
        <f t="shared" ca="1" si="20"/>
        <v>4</v>
      </c>
      <c r="AN4" s="325" t="str">
        <f t="shared" ca="1" si="21"/>
        <v>1) &lt;= 10 Dias</v>
      </c>
      <c r="AO4" s="408">
        <v>45630</v>
      </c>
      <c r="AP4" s="331">
        <v>45625</v>
      </c>
      <c r="AQ4" s="408">
        <v>45639</v>
      </c>
      <c r="AR4" s="12">
        <v>45639</v>
      </c>
      <c r="AS4" s="327">
        <v>45639</v>
      </c>
      <c r="AT4" s="309">
        <f t="shared" si="4"/>
        <v>14</v>
      </c>
      <c r="AU4" s="326" t="str">
        <f t="shared" si="5"/>
        <v>S50</v>
      </c>
      <c r="AV4" s="327" t="str">
        <f t="shared" si="5"/>
        <v>S50</v>
      </c>
      <c r="AW4" s="327" t="str">
        <f t="shared" si="5"/>
        <v>S50</v>
      </c>
      <c r="AX4" s="326" t="str">
        <f t="shared" si="6"/>
        <v>12/2024</v>
      </c>
      <c r="AY4" s="328">
        <f t="shared" ca="1" si="7"/>
        <v>0</v>
      </c>
      <c r="AZ4" s="329" t="str">
        <f t="shared" ca="1" si="8"/>
        <v>SEM ATRASO</v>
      </c>
      <c r="BA4" s="10">
        <v>45628</v>
      </c>
      <c r="BB4" s="327">
        <v>45628</v>
      </c>
      <c r="BC4" s="10">
        <v>45639</v>
      </c>
      <c r="BD4" s="12">
        <v>45639</v>
      </c>
      <c r="BE4" s="327">
        <v>45646</v>
      </c>
      <c r="BF4" s="309">
        <f t="shared" si="22"/>
        <v>18</v>
      </c>
      <c r="BG4" s="326" t="str">
        <f t="shared" si="23"/>
        <v>S50</v>
      </c>
      <c r="BH4" s="327" t="str">
        <f t="shared" si="24"/>
        <v>S50</v>
      </c>
      <c r="BI4" s="327" t="str">
        <f t="shared" si="25"/>
        <v>S51</v>
      </c>
      <c r="BJ4" s="326" t="str">
        <f t="shared" si="26"/>
        <v>12/2024</v>
      </c>
      <c r="BK4" s="325">
        <f t="shared" ca="1" si="27"/>
        <v>7</v>
      </c>
      <c r="BL4" s="330" t="str">
        <f t="shared" ca="1" si="28"/>
        <v>1) &lt;= 10 Dias</v>
      </c>
      <c r="BM4" s="331">
        <f t="shared" si="29"/>
        <v>45651</v>
      </c>
      <c r="BN4" s="331">
        <v>45757</v>
      </c>
      <c r="BO4" s="331" t="s">
        <v>87</v>
      </c>
      <c r="BP4" s="305"/>
      <c r="BQ4" s="305"/>
      <c r="BR4" s="305"/>
      <c r="BS4" s="305" t="s">
        <v>140</v>
      </c>
      <c r="BT4" s="332">
        <v>221</v>
      </c>
      <c r="BU4" s="333" t="s">
        <v>1256</v>
      </c>
      <c r="BV4" s="329"/>
      <c r="BW4" s="329"/>
      <c r="BX4" s="329"/>
      <c r="BY4" s="329"/>
      <c r="BZ4" s="329"/>
      <c r="CA4" s="633" t="s">
        <v>141</v>
      </c>
      <c r="CB4" s="598"/>
    </row>
    <row r="5" spans="1:80" s="304" customFormat="1" ht="40.5" customHeight="1" x14ac:dyDescent="0.35">
      <c r="A5" s="446"/>
      <c r="B5" s="458" t="s">
        <v>155</v>
      </c>
      <c r="C5" s="303"/>
      <c r="D5" s="628">
        <v>45642</v>
      </c>
      <c r="E5" s="306" t="s">
        <v>1965</v>
      </c>
      <c r="F5" s="547" t="s">
        <v>2007</v>
      </c>
      <c r="G5" s="307" t="str">
        <f t="shared" ca="1" si="0"/>
        <v/>
      </c>
      <c r="H5" s="308">
        <f t="shared" si="9"/>
        <v>45651</v>
      </c>
      <c r="I5" s="309">
        <f t="shared" si="10"/>
        <v>155</v>
      </c>
      <c r="J5" s="305"/>
      <c r="K5" s="305" t="s">
        <v>126</v>
      </c>
      <c r="L5" s="310" t="s">
        <v>534</v>
      </c>
      <c r="M5" s="311" t="s">
        <v>161</v>
      </c>
      <c r="N5" s="310" t="s">
        <v>2049</v>
      </c>
      <c r="O5" s="312">
        <v>2028122940</v>
      </c>
      <c r="P5" s="539" t="s">
        <v>1253</v>
      </c>
      <c r="Q5" s="334" t="s">
        <v>1259</v>
      </c>
      <c r="R5" s="313" t="str">
        <f t="shared" si="3"/>
        <v>PRA1-PPGMII-PRA1-CAM-1326/2024-OM2028122940</v>
      </c>
      <c r="S5" s="575" t="s">
        <v>553</v>
      </c>
      <c r="T5" s="314">
        <v>1</v>
      </c>
      <c r="U5" s="340">
        <v>0</v>
      </c>
      <c r="V5" s="315">
        <v>153.589</v>
      </c>
      <c r="W5" s="316">
        <f t="shared" si="11"/>
        <v>0</v>
      </c>
      <c r="X5" s="316">
        <f t="shared" si="12"/>
        <v>0.153589</v>
      </c>
      <c r="Y5" s="317">
        <f t="shared" si="13"/>
        <v>153.589</v>
      </c>
      <c r="Z5" s="318">
        <f t="shared" si="14"/>
        <v>0.153589</v>
      </c>
      <c r="AA5" s="574" t="s">
        <v>541</v>
      </c>
      <c r="AB5" s="533"/>
      <c r="AC5" s="331">
        <v>45595</v>
      </c>
      <c r="AD5" s="319">
        <v>45624</v>
      </c>
      <c r="AE5" s="321">
        <v>45629</v>
      </c>
      <c r="AF5" s="388">
        <v>45629</v>
      </c>
      <c r="AG5" s="321">
        <v>45633</v>
      </c>
      <c r="AH5" s="309">
        <f t="shared" si="15"/>
        <v>9</v>
      </c>
      <c r="AI5" s="322" t="str">
        <f t="shared" si="16"/>
        <v>S49</v>
      </c>
      <c r="AJ5" s="323" t="str">
        <f t="shared" si="17"/>
        <v>S49</v>
      </c>
      <c r="AK5" s="323" t="str">
        <f t="shared" si="18"/>
        <v>S49</v>
      </c>
      <c r="AL5" s="322" t="str">
        <f t="shared" si="19"/>
        <v>12/2024</v>
      </c>
      <c r="AM5" s="324">
        <f t="shared" ca="1" si="20"/>
        <v>4</v>
      </c>
      <c r="AN5" s="325" t="str">
        <f t="shared" ca="1" si="21"/>
        <v>1) &lt;= 10 Dias</v>
      </c>
      <c r="AO5" s="408">
        <v>45630</v>
      </c>
      <c r="AP5" s="331">
        <v>45642</v>
      </c>
      <c r="AQ5" s="408">
        <v>45639</v>
      </c>
      <c r="AR5" s="12">
        <v>45639</v>
      </c>
      <c r="AS5" s="327">
        <v>45639</v>
      </c>
      <c r="AT5" s="309">
        <f t="shared" si="4"/>
        <v>-3</v>
      </c>
      <c r="AU5" s="326" t="str">
        <f t="shared" si="5"/>
        <v>S50</v>
      </c>
      <c r="AV5" s="327" t="str">
        <f t="shared" si="5"/>
        <v>S50</v>
      </c>
      <c r="AW5" s="327" t="str">
        <f t="shared" si="5"/>
        <v>S50</v>
      </c>
      <c r="AX5" s="326" t="str">
        <f t="shared" si="6"/>
        <v>12/2024</v>
      </c>
      <c r="AY5" s="328">
        <f t="shared" ca="1" si="7"/>
        <v>0</v>
      </c>
      <c r="AZ5" s="329" t="str">
        <f t="shared" ca="1" si="8"/>
        <v>SEM ATRASO</v>
      </c>
      <c r="BA5" s="10">
        <v>45628</v>
      </c>
      <c r="BB5" s="327">
        <v>45628</v>
      </c>
      <c r="BC5" s="10">
        <v>45639</v>
      </c>
      <c r="BD5" s="12">
        <v>45639</v>
      </c>
      <c r="BE5" s="327">
        <v>45646</v>
      </c>
      <c r="BF5" s="309">
        <f t="shared" si="22"/>
        <v>18</v>
      </c>
      <c r="BG5" s="326" t="str">
        <f t="shared" si="23"/>
        <v>S50</v>
      </c>
      <c r="BH5" s="327" t="str">
        <f t="shared" si="24"/>
        <v>S50</v>
      </c>
      <c r="BI5" s="327" t="str">
        <f t="shared" si="25"/>
        <v>S51</v>
      </c>
      <c r="BJ5" s="326" t="str">
        <f t="shared" si="26"/>
        <v>12/2024</v>
      </c>
      <c r="BK5" s="325">
        <f t="shared" ca="1" si="27"/>
        <v>7</v>
      </c>
      <c r="BL5" s="330" t="str">
        <f t="shared" ca="1" si="28"/>
        <v>1) &lt;= 10 Dias</v>
      </c>
      <c r="BM5" s="331">
        <f t="shared" si="29"/>
        <v>45651</v>
      </c>
      <c r="BN5" s="331">
        <v>45757</v>
      </c>
      <c r="BO5" s="331" t="s">
        <v>87</v>
      </c>
      <c r="BP5" s="305"/>
      <c r="BQ5" s="305"/>
      <c r="BR5" s="305"/>
      <c r="BS5" s="305" t="s">
        <v>140</v>
      </c>
      <c r="BT5" s="332">
        <v>221</v>
      </c>
      <c r="BU5" s="333" t="s">
        <v>1256</v>
      </c>
      <c r="BV5" s="329"/>
      <c r="BW5" s="329"/>
      <c r="BX5" s="329"/>
      <c r="BY5" s="329"/>
      <c r="BZ5" s="329"/>
      <c r="CA5" s="633" t="s">
        <v>141</v>
      </c>
      <c r="CB5" s="598"/>
    </row>
    <row r="6" spans="1:80" s="304" customFormat="1" ht="40.5" customHeight="1" x14ac:dyDescent="0.35">
      <c r="A6" s="446"/>
      <c r="B6" s="458" t="s">
        <v>155</v>
      </c>
      <c r="C6" s="303"/>
      <c r="D6" s="628">
        <v>45642</v>
      </c>
      <c r="E6" s="306" t="s">
        <v>1965</v>
      </c>
      <c r="F6" s="547" t="s">
        <v>2007</v>
      </c>
      <c r="G6" s="307" t="str">
        <f t="shared" ca="1" si="0"/>
        <v/>
      </c>
      <c r="H6" s="308">
        <f t="shared" si="9"/>
        <v>45651</v>
      </c>
      <c r="I6" s="309">
        <f t="shared" si="10"/>
        <v>155</v>
      </c>
      <c r="J6" s="305"/>
      <c r="K6" s="305" t="s">
        <v>126</v>
      </c>
      <c r="L6" s="310" t="s">
        <v>534</v>
      </c>
      <c r="M6" s="311" t="s">
        <v>161</v>
      </c>
      <c r="N6" s="310" t="s">
        <v>2049</v>
      </c>
      <c r="O6" s="312">
        <v>2028122940</v>
      </c>
      <c r="P6" s="539" t="s">
        <v>1253</v>
      </c>
      <c r="Q6" s="334" t="s">
        <v>1260</v>
      </c>
      <c r="R6" s="313" t="str">
        <f t="shared" si="3"/>
        <v>PRA1-PPGMII-PRA1-CAM-1326/2024-OM2028122940</v>
      </c>
      <c r="S6" s="575" t="s">
        <v>553</v>
      </c>
      <c r="T6" s="314">
        <v>1</v>
      </c>
      <c r="U6" s="340">
        <v>0</v>
      </c>
      <c r="V6" s="315">
        <v>12.06</v>
      </c>
      <c r="W6" s="316">
        <f t="shared" si="11"/>
        <v>0</v>
      </c>
      <c r="X6" s="316">
        <f t="shared" si="12"/>
        <v>1.2060000000000001E-2</v>
      </c>
      <c r="Y6" s="317">
        <f t="shared" si="13"/>
        <v>12.06</v>
      </c>
      <c r="Z6" s="318">
        <f t="shared" si="14"/>
        <v>1.2060000000000001E-2</v>
      </c>
      <c r="AA6" s="574" t="s">
        <v>541</v>
      </c>
      <c r="AB6" s="533"/>
      <c r="AC6" s="331">
        <v>45595</v>
      </c>
      <c r="AD6" s="319">
        <v>45624</v>
      </c>
      <c r="AE6" s="321">
        <v>45629</v>
      </c>
      <c r="AF6" s="388">
        <v>45629</v>
      </c>
      <c r="AG6" s="321">
        <v>45633</v>
      </c>
      <c r="AH6" s="309">
        <f t="shared" si="15"/>
        <v>9</v>
      </c>
      <c r="AI6" s="322" t="str">
        <f t="shared" si="16"/>
        <v>S49</v>
      </c>
      <c r="AJ6" s="323" t="str">
        <f t="shared" si="17"/>
        <v>S49</v>
      </c>
      <c r="AK6" s="323" t="str">
        <f t="shared" si="18"/>
        <v>S49</v>
      </c>
      <c r="AL6" s="322" t="str">
        <f t="shared" si="19"/>
        <v>12/2024</v>
      </c>
      <c r="AM6" s="324">
        <f t="shared" ca="1" si="20"/>
        <v>4</v>
      </c>
      <c r="AN6" s="325" t="str">
        <f t="shared" ca="1" si="21"/>
        <v>1) &lt;= 10 Dias</v>
      </c>
      <c r="AO6" s="408">
        <v>45630</v>
      </c>
      <c r="AP6" s="331">
        <v>45642</v>
      </c>
      <c r="AQ6" s="408">
        <v>45639</v>
      </c>
      <c r="AR6" s="12">
        <v>45639</v>
      </c>
      <c r="AS6" s="327">
        <v>45639</v>
      </c>
      <c r="AT6" s="309">
        <f t="shared" si="4"/>
        <v>-3</v>
      </c>
      <c r="AU6" s="326" t="str">
        <f t="shared" si="5"/>
        <v>S50</v>
      </c>
      <c r="AV6" s="327" t="str">
        <f t="shared" si="5"/>
        <v>S50</v>
      </c>
      <c r="AW6" s="327" t="str">
        <f t="shared" si="5"/>
        <v>S50</v>
      </c>
      <c r="AX6" s="326" t="str">
        <f t="shared" si="6"/>
        <v>12/2024</v>
      </c>
      <c r="AY6" s="328">
        <f t="shared" ca="1" si="7"/>
        <v>0</v>
      </c>
      <c r="AZ6" s="329" t="str">
        <f t="shared" ca="1" si="8"/>
        <v>SEM ATRASO</v>
      </c>
      <c r="BA6" s="10">
        <v>45628</v>
      </c>
      <c r="BB6" s="327">
        <v>45628</v>
      </c>
      <c r="BC6" s="10">
        <v>45639</v>
      </c>
      <c r="BD6" s="12">
        <v>45639</v>
      </c>
      <c r="BE6" s="327">
        <v>45646</v>
      </c>
      <c r="BF6" s="309">
        <f t="shared" si="22"/>
        <v>18</v>
      </c>
      <c r="BG6" s="326" t="str">
        <f t="shared" si="23"/>
        <v>S50</v>
      </c>
      <c r="BH6" s="327" t="str">
        <f t="shared" si="24"/>
        <v>S50</v>
      </c>
      <c r="BI6" s="327" t="str">
        <f t="shared" si="25"/>
        <v>S51</v>
      </c>
      <c r="BJ6" s="326" t="str">
        <f t="shared" si="26"/>
        <v>12/2024</v>
      </c>
      <c r="BK6" s="325">
        <f t="shared" ca="1" si="27"/>
        <v>7</v>
      </c>
      <c r="BL6" s="330" t="str">
        <f t="shared" ca="1" si="28"/>
        <v>1) &lt;= 10 Dias</v>
      </c>
      <c r="BM6" s="331">
        <f t="shared" si="29"/>
        <v>45651</v>
      </c>
      <c r="BN6" s="331">
        <v>45757</v>
      </c>
      <c r="BO6" s="331" t="s">
        <v>87</v>
      </c>
      <c r="BP6" s="305"/>
      <c r="BQ6" s="305"/>
      <c r="BR6" s="305"/>
      <c r="BS6" s="305" t="s">
        <v>140</v>
      </c>
      <c r="BT6" s="332">
        <v>221</v>
      </c>
      <c r="BU6" s="333" t="s">
        <v>1256</v>
      </c>
      <c r="BV6" s="329"/>
      <c r="BW6" s="329"/>
      <c r="BX6" s="329"/>
      <c r="BY6" s="329"/>
      <c r="BZ6" s="329"/>
      <c r="CA6" s="633" t="s">
        <v>141</v>
      </c>
      <c r="CB6" s="598"/>
    </row>
    <row r="7" spans="1:80" s="304" customFormat="1" ht="40.5" customHeight="1" x14ac:dyDescent="0.35">
      <c r="A7" s="573"/>
      <c r="B7" s="458" t="s">
        <v>155</v>
      </c>
      <c r="C7" s="474" t="s">
        <v>278</v>
      </c>
      <c r="D7" s="538" t="s">
        <v>335</v>
      </c>
      <c r="E7" s="336" t="s">
        <v>1966</v>
      </c>
      <c r="F7" s="538" t="s">
        <v>1063</v>
      </c>
      <c r="G7" s="307" t="str">
        <f t="shared" ca="1" si="0"/>
        <v/>
      </c>
      <c r="H7" s="308">
        <f t="shared" si="9"/>
        <v>45665</v>
      </c>
      <c r="I7" s="309">
        <f t="shared" si="10"/>
        <v>79</v>
      </c>
      <c r="J7" s="305" t="s">
        <v>125</v>
      </c>
      <c r="K7" s="305" t="s">
        <v>126</v>
      </c>
      <c r="L7" s="310" t="s">
        <v>281</v>
      </c>
      <c r="M7" s="311" t="s">
        <v>161</v>
      </c>
      <c r="N7" s="310" t="s">
        <v>1252</v>
      </c>
      <c r="O7" s="475">
        <v>2029277341</v>
      </c>
      <c r="P7" s="539" t="s">
        <v>1261</v>
      </c>
      <c r="Q7" s="339" t="s">
        <v>400</v>
      </c>
      <c r="R7" s="313" t="str">
        <f t="shared" si="3"/>
        <v>P54-PPGMII-P54-CAM-1358/2024-OM2029277341</v>
      </c>
      <c r="S7" s="576" t="s">
        <v>401</v>
      </c>
      <c r="T7" s="314">
        <v>1</v>
      </c>
      <c r="U7" s="340">
        <v>0</v>
      </c>
      <c r="V7" s="340">
        <v>281.91200000000003</v>
      </c>
      <c r="W7" s="316">
        <f t="shared" si="11"/>
        <v>0</v>
      </c>
      <c r="X7" s="316">
        <f t="shared" si="12"/>
        <v>0.28191200000000005</v>
      </c>
      <c r="Y7" s="317">
        <f t="shared" si="13"/>
        <v>281.91200000000003</v>
      </c>
      <c r="Z7" s="318">
        <f t="shared" si="14"/>
        <v>0.28191200000000005</v>
      </c>
      <c r="AA7" s="574" t="s">
        <v>402</v>
      </c>
      <c r="AB7" s="533"/>
      <c r="AC7" s="331">
        <v>45624</v>
      </c>
      <c r="AD7" s="540">
        <v>45629</v>
      </c>
      <c r="AE7" s="540">
        <v>45636</v>
      </c>
      <c r="AF7" s="36">
        <v>45636</v>
      </c>
      <c r="AG7" s="327">
        <v>45636</v>
      </c>
      <c r="AH7" s="309">
        <f t="shared" si="15"/>
        <v>7</v>
      </c>
      <c r="AI7" s="322" t="str">
        <f t="shared" si="16"/>
        <v>S50</v>
      </c>
      <c r="AJ7" s="323" t="str">
        <f t="shared" si="17"/>
        <v>S50</v>
      </c>
      <c r="AK7" s="323" t="str">
        <f t="shared" si="18"/>
        <v>S50</v>
      </c>
      <c r="AL7" s="322" t="str">
        <f t="shared" si="19"/>
        <v>12/2024</v>
      </c>
      <c r="AM7" s="324">
        <f t="shared" ca="1" si="20"/>
        <v>0</v>
      </c>
      <c r="AN7" s="325" t="str">
        <f t="shared" ca="1" si="21"/>
        <v>SEM ATRASO</v>
      </c>
      <c r="AO7" s="541">
        <v>45663</v>
      </c>
      <c r="AP7" s="331">
        <v>45644</v>
      </c>
      <c r="AQ7" s="210">
        <v>45669</v>
      </c>
      <c r="AR7" s="517">
        <v>45647</v>
      </c>
      <c r="AS7" s="331">
        <v>45646</v>
      </c>
      <c r="AT7" s="309">
        <f t="shared" si="4"/>
        <v>2</v>
      </c>
      <c r="AU7" s="326" t="str">
        <f t="shared" si="5"/>
        <v>S2</v>
      </c>
      <c r="AV7" s="327" t="str">
        <f t="shared" si="5"/>
        <v>S51</v>
      </c>
      <c r="AW7" s="327" t="str">
        <f t="shared" si="5"/>
        <v>S51</v>
      </c>
      <c r="AX7" s="326" t="str">
        <f t="shared" si="6"/>
        <v>12/2024</v>
      </c>
      <c r="AY7" s="328">
        <f t="shared" ca="1" si="7"/>
        <v>23</v>
      </c>
      <c r="AZ7" s="329" t="str">
        <f t="shared" ca="1" si="8"/>
        <v>2) &gt; 10 Dias e &lt;= 30 Dias</v>
      </c>
      <c r="BA7" s="543">
        <v>45664</v>
      </c>
      <c r="BB7" s="331">
        <v>45649</v>
      </c>
      <c r="BC7" s="210">
        <v>45701</v>
      </c>
      <c r="BD7" s="12">
        <v>45671</v>
      </c>
      <c r="BE7" s="331">
        <v>45660</v>
      </c>
      <c r="BF7" s="309">
        <f t="shared" si="22"/>
        <v>11</v>
      </c>
      <c r="BG7" s="326" t="str">
        <f t="shared" si="23"/>
        <v>S7</v>
      </c>
      <c r="BH7" s="327" t="str">
        <f t="shared" si="24"/>
        <v>S3</v>
      </c>
      <c r="BI7" s="327" t="str">
        <f t="shared" si="25"/>
        <v>S1</v>
      </c>
      <c r="BJ7" s="326" t="str">
        <f t="shared" si="26"/>
        <v>1/2025</v>
      </c>
      <c r="BK7" s="325">
        <f t="shared" ca="1" si="27"/>
        <v>-41</v>
      </c>
      <c r="BL7" s="330" t="str">
        <f t="shared" ca="1" si="28"/>
        <v>SEM ATRASO</v>
      </c>
      <c r="BM7" s="331">
        <f t="shared" si="29"/>
        <v>45665</v>
      </c>
      <c r="BN7" s="331">
        <v>45757</v>
      </c>
      <c r="BO7" s="331" t="s">
        <v>87</v>
      </c>
      <c r="BP7" s="305"/>
      <c r="BQ7" s="305"/>
      <c r="BR7" s="305"/>
      <c r="BS7" s="305" t="s">
        <v>132</v>
      </c>
      <c r="BT7" s="332">
        <v>207</v>
      </c>
      <c r="BU7" s="333" t="s">
        <v>1256</v>
      </c>
      <c r="BV7" s="329"/>
      <c r="BW7" s="329"/>
      <c r="BX7" s="329"/>
      <c r="BY7" s="329"/>
      <c r="BZ7" s="329"/>
      <c r="CA7" s="634" t="s">
        <v>398</v>
      </c>
      <c r="CB7" s="598"/>
    </row>
    <row r="8" spans="1:80" s="304" customFormat="1" ht="40.5" customHeight="1" x14ac:dyDescent="0.35">
      <c r="A8" s="573"/>
      <c r="B8" s="458" t="s">
        <v>155</v>
      </c>
      <c r="C8" s="474"/>
      <c r="D8" s="538">
        <v>45642</v>
      </c>
      <c r="E8" s="336" t="s">
        <v>1965</v>
      </c>
      <c r="F8" s="538" t="s">
        <v>2007</v>
      </c>
      <c r="G8" s="307" t="str">
        <f t="shared" ca="1" si="0"/>
        <v/>
      </c>
      <c r="H8" s="308">
        <f t="shared" si="9"/>
        <v>45651</v>
      </c>
      <c r="I8" s="309">
        <f t="shared" si="10"/>
        <v>155</v>
      </c>
      <c r="J8" s="305"/>
      <c r="K8" s="305" t="s">
        <v>126</v>
      </c>
      <c r="L8" s="310" t="s">
        <v>534</v>
      </c>
      <c r="M8" s="311" t="s">
        <v>161</v>
      </c>
      <c r="N8" s="310" t="s">
        <v>2049</v>
      </c>
      <c r="O8" s="475">
        <v>2028122940</v>
      </c>
      <c r="P8" s="539" t="s">
        <v>1257</v>
      </c>
      <c r="Q8" s="477" t="s">
        <v>1262</v>
      </c>
      <c r="R8" s="313" t="str">
        <f t="shared" si="3"/>
        <v>PRA1-PPGMII-PRA1-CAM-1569/2024-OM2028122940</v>
      </c>
      <c r="S8" s="576" t="s">
        <v>553</v>
      </c>
      <c r="T8" s="314">
        <v>1</v>
      </c>
      <c r="U8" s="340">
        <v>0</v>
      </c>
      <c r="V8" s="340">
        <v>5301.2389999999996</v>
      </c>
      <c r="W8" s="316">
        <f t="shared" si="11"/>
        <v>0</v>
      </c>
      <c r="X8" s="316">
        <f t="shared" si="12"/>
        <v>5.3012389999999998</v>
      </c>
      <c r="Y8" s="317">
        <f t="shared" si="13"/>
        <v>5301.2389999999996</v>
      </c>
      <c r="Z8" s="318">
        <f t="shared" si="14"/>
        <v>5.3012389999999998</v>
      </c>
      <c r="AA8" s="574" t="s">
        <v>554</v>
      </c>
      <c r="AB8" s="533"/>
      <c r="AC8" s="331">
        <v>45624</v>
      </c>
      <c r="AD8" s="540">
        <v>45624</v>
      </c>
      <c r="AE8" s="540">
        <v>45629</v>
      </c>
      <c r="AF8" s="14">
        <v>45629</v>
      </c>
      <c r="AG8" s="540">
        <v>45633</v>
      </c>
      <c r="AH8" s="309">
        <f t="shared" si="15"/>
        <v>9</v>
      </c>
      <c r="AI8" s="322" t="str">
        <f t="shared" si="16"/>
        <v>S49</v>
      </c>
      <c r="AJ8" s="323" t="str">
        <f t="shared" si="17"/>
        <v>S49</v>
      </c>
      <c r="AK8" s="323" t="str">
        <f t="shared" si="18"/>
        <v>S49</v>
      </c>
      <c r="AL8" s="322" t="str">
        <f t="shared" si="19"/>
        <v>12/2024</v>
      </c>
      <c r="AM8" s="324">
        <f t="shared" ca="1" si="20"/>
        <v>4</v>
      </c>
      <c r="AN8" s="325" t="str">
        <f t="shared" ca="1" si="21"/>
        <v>1) &lt;= 10 Dias</v>
      </c>
      <c r="AO8" s="533">
        <v>45630</v>
      </c>
      <c r="AP8" s="331">
        <v>45642</v>
      </c>
      <c r="AQ8" s="536">
        <v>45639</v>
      </c>
      <c r="AR8" s="519">
        <v>45639</v>
      </c>
      <c r="AS8" s="533">
        <v>45639</v>
      </c>
      <c r="AT8" s="309">
        <f t="shared" si="4"/>
        <v>-3</v>
      </c>
      <c r="AU8" s="326" t="str">
        <f t="shared" si="5"/>
        <v>S50</v>
      </c>
      <c r="AV8" s="327" t="str">
        <f t="shared" si="5"/>
        <v>S50</v>
      </c>
      <c r="AW8" s="327" t="str">
        <f t="shared" si="5"/>
        <v>S50</v>
      </c>
      <c r="AX8" s="326" t="str">
        <f t="shared" si="6"/>
        <v>12/2024</v>
      </c>
      <c r="AY8" s="328">
        <f t="shared" ca="1" si="7"/>
        <v>0</v>
      </c>
      <c r="AZ8" s="329" t="str">
        <f t="shared" ca="1" si="8"/>
        <v>SEM ATRASO</v>
      </c>
      <c r="BA8" s="543">
        <v>45628</v>
      </c>
      <c r="BB8" s="533">
        <v>45628</v>
      </c>
      <c r="BC8" s="210">
        <v>45639</v>
      </c>
      <c r="BD8" s="519">
        <v>45639</v>
      </c>
      <c r="BE8" s="533">
        <v>45646</v>
      </c>
      <c r="BF8" s="309">
        <f t="shared" si="22"/>
        <v>18</v>
      </c>
      <c r="BG8" s="326" t="str">
        <f t="shared" si="23"/>
        <v>S50</v>
      </c>
      <c r="BH8" s="327" t="str">
        <f t="shared" si="24"/>
        <v>S50</v>
      </c>
      <c r="BI8" s="327" t="str">
        <f t="shared" si="25"/>
        <v>S51</v>
      </c>
      <c r="BJ8" s="326" t="str">
        <f t="shared" si="26"/>
        <v>12/2024</v>
      </c>
      <c r="BK8" s="325">
        <f t="shared" ca="1" si="27"/>
        <v>7</v>
      </c>
      <c r="BL8" s="330" t="str">
        <f t="shared" ca="1" si="28"/>
        <v>1) &lt;= 10 Dias</v>
      </c>
      <c r="BM8" s="331">
        <f t="shared" si="29"/>
        <v>45651</v>
      </c>
      <c r="BN8" s="331">
        <v>45757</v>
      </c>
      <c r="BO8" s="331" t="s">
        <v>87</v>
      </c>
      <c r="BP8" s="305"/>
      <c r="BQ8" s="305"/>
      <c r="BR8" s="305"/>
      <c r="BS8" s="305" t="s">
        <v>140</v>
      </c>
      <c r="BT8" s="332">
        <v>221</v>
      </c>
      <c r="BU8" s="333" t="s">
        <v>1256</v>
      </c>
      <c r="BV8" s="329"/>
      <c r="BW8" s="329"/>
      <c r="BX8" s="329"/>
      <c r="BY8" s="329"/>
      <c r="BZ8" s="329"/>
      <c r="CA8" s="635" t="s">
        <v>141</v>
      </c>
      <c r="CB8" s="598"/>
    </row>
    <row r="9" spans="1:80" ht="40.5" customHeight="1" x14ac:dyDescent="0.35">
      <c r="A9" s="577"/>
      <c r="B9" s="458" t="s">
        <v>155</v>
      </c>
      <c r="C9" s="310"/>
      <c r="D9" s="336">
        <v>45642</v>
      </c>
      <c r="E9" s="336" t="s">
        <v>1965</v>
      </c>
      <c r="F9" s="336" t="s">
        <v>2007</v>
      </c>
      <c r="G9" s="307" t="str">
        <f t="shared" ca="1" si="0"/>
        <v/>
      </c>
      <c r="H9" s="308">
        <f t="shared" si="9"/>
        <v>45651</v>
      </c>
      <c r="I9" s="309">
        <f t="shared" si="10"/>
        <v>155</v>
      </c>
      <c r="J9" s="305"/>
      <c r="K9" s="305" t="s">
        <v>126</v>
      </c>
      <c r="L9" s="310" t="s">
        <v>534</v>
      </c>
      <c r="M9" s="311" t="s">
        <v>161</v>
      </c>
      <c r="N9" s="310" t="s">
        <v>2049</v>
      </c>
      <c r="O9" s="337">
        <v>2028122940</v>
      </c>
      <c r="P9" s="539" t="s">
        <v>1257</v>
      </c>
      <c r="Q9" s="339" t="s">
        <v>1263</v>
      </c>
      <c r="R9" s="313" t="str">
        <f t="shared" si="3"/>
        <v>PRA1-PPGMII-PRA1-CAM-1569/2024-OM2028122940</v>
      </c>
      <c r="S9" s="574" t="s">
        <v>553</v>
      </c>
      <c r="T9" s="314">
        <v>1</v>
      </c>
      <c r="U9" s="340">
        <v>0</v>
      </c>
      <c r="V9" s="340">
        <v>531.74800000000005</v>
      </c>
      <c r="W9" s="316">
        <f t="shared" si="11"/>
        <v>0</v>
      </c>
      <c r="X9" s="316">
        <f t="shared" si="12"/>
        <v>0.531748</v>
      </c>
      <c r="Y9" s="317">
        <f t="shared" si="13"/>
        <v>531.74800000000005</v>
      </c>
      <c r="Z9" s="318">
        <f t="shared" si="14"/>
        <v>0.531748</v>
      </c>
      <c r="AA9" s="574" t="s">
        <v>554</v>
      </c>
      <c r="AB9" s="533"/>
      <c r="AC9" s="331">
        <v>45624</v>
      </c>
      <c r="AD9" s="327">
        <v>45624</v>
      </c>
      <c r="AE9" s="327">
        <v>45629</v>
      </c>
      <c r="AF9" s="14">
        <v>45629</v>
      </c>
      <c r="AG9" s="327">
        <v>45633</v>
      </c>
      <c r="AH9" s="309">
        <f t="shared" si="15"/>
        <v>9</v>
      </c>
      <c r="AI9" s="322" t="str">
        <f t="shared" si="16"/>
        <v>S49</v>
      </c>
      <c r="AJ9" s="323" t="str">
        <f t="shared" si="17"/>
        <v>S49</v>
      </c>
      <c r="AK9" s="323" t="str">
        <f t="shared" si="18"/>
        <v>S49</v>
      </c>
      <c r="AL9" s="322" t="str">
        <f t="shared" si="19"/>
        <v>12/2024</v>
      </c>
      <c r="AM9" s="324">
        <f t="shared" ca="1" si="20"/>
        <v>4</v>
      </c>
      <c r="AN9" s="325" t="str">
        <f t="shared" ca="1" si="21"/>
        <v>1) &lt;= 10 Dias</v>
      </c>
      <c r="AO9" s="331">
        <v>45630</v>
      </c>
      <c r="AP9" s="331">
        <v>45743</v>
      </c>
      <c r="AQ9" s="27">
        <v>45639</v>
      </c>
      <c r="AR9" s="24">
        <v>45639</v>
      </c>
      <c r="AS9" s="331">
        <v>45639</v>
      </c>
      <c r="AT9" s="309">
        <f t="shared" si="4"/>
        <v>-104</v>
      </c>
      <c r="AU9" s="326" t="str">
        <f t="shared" si="5"/>
        <v>S50</v>
      </c>
      <c r="AV9" s="327" t="str">
        <f t="shared" si="5"/>
        <v>S50</v>
      </c>
      <c r="AW9" s="327" t="str">
        <f t="shared" si="5"/>
        <v>S50</v>
      </c>
      <c r="AX9" s="326" t="str">
        <f t="shared" si="6"/>
        <v>12/2024</v>
      </c>
      <c r="AY9" s="328">
        <f t="shared" ca="1" si="7"/>
        <v>0</v>
      </c>
      <c r="AZ9" s="329" t="str">
        <f t="shared" ca="1" si="8"/>
        <v>SEM ATRASO</v>
      </c>
      <c r="BA9" s="365">
        <v>45628</v>
      </c>
      <c r="BB9" s="331">
        <v>45628</v>
      </c>
      <c r="BC9" s="15">
        <v>45639</v>
      </c>
      <c r="BD9" s="24">
        <v>45639</v>
      </c>
      <c r="BE9" s="331">
        <v>45646</v>
      </c>
      <c r="BF9" s="309">
        <f t="shared" si="22"/>
        <v>18</v>
      </c>
      <c r="BG9" s="326" t="str">
        <f t="shared" si="23"/>
        <v>S50</v>
      </c>
      <c r="BH9" s="327" t="str">
        <f t="shared" si="24"/>
        <v>S50</v>
      </c>
      <c r="BI9" s="327" t="str">
        <f t="shared" si="25"/>
        <v>S51</v>
      </c>
      <c r="BJ9" s="326" t="str">
        <f t="shared" si="26"/>
        <v>12/2024</v>
      </c>
      <c r="BK9" s="325">
        <f t="shared" ca="1" si="27"/>
        <v>7</v>
      </c>
      <c r="BL9" s="330" t="str">
        <f t="shared" ca="1" si="28"/>
        <v>1) &lt;= 10 Dias</v>
      </c>
      <c r="BM9" s="331">
        <f t="shared" si="29"/>
        <v>45651</v>
      </c>
      <c r="BN9" s="331">
        <v>45757</v>
      </c>
      <c r="BO9" s="331" t="s">
        <v>87</v>
      </c>
      <c r="BP9" s="305"/>
      <c r="BQ9" s="305"/>
      <c r="BR9" s="305"/>
      <c r="BS9" s="305" t="s">
        <v>140</v>
      </c>
      <c r="BT9" s="332">
        <v>221</v>
      </c>
      <c r="BU9" s="333" t="s">
        <v>1256</v>
      </c>
      <c r="BV9" s="329"/>
      <c r="BW9" s="329"/>
      <c r="BX9" s="329"/>
      <c r="BY9" s="329"/>
      <c r="BZ9" s="329"/>
      <c r="CA9" s="636" t="s">
        <v>141</v>
      </c>
      <c r="CB9" s="598"/>
    </row>
    <row r="10" spans="1:80" ht="40.5" customHeight="1" x14ac:dyDescent="0.35">
      <c r="A10" s="577"/>
      <c r="B10" s="458" t="s">
        <v>155</v>
      </c>
      <c r="C10" s="310" t="s">
        <v>278</v>
      </c>
      <c r="D10" s="336" t="s">
        <v>335</v>
      </c>
      <c r="E10" s="336" t="s">
        <v>262</v>
      </c>
      <c r="F10" s="336" t="s">
        <v>1063</v>
      </c>
      <c r="G10" s="307" t="str">
        <f t="shared" ca="1" si="0"/>
        <v/>
      </c>
      <c r="H10" s="308">
        <f t="shared" si="9"/>
        <v>45715</v>
      </c>
      <c r="I10" s="309">
        <f t="shared" si="10"/>
        <v>125</v>
      </c>
      <c r="J10" s="305" t="s">
        <v>125</v>
      </c>
      <c r="K10" s="367" t="s">
        <v>126</v>
      </c>
      <c r="L10" s="310" t="s">
        <v>281</v>
      </c>
      <c r="M10" s="311" t="s">
        <v>161</v>
      </c>
      <c r="N10" s="310" t="s">
        <v>1252</v>
      </c>
      <c r="O10" s="356">
        <v>2029277490</v>
      </c>
      <c r="P10" s="539" t="s">
        <v>1264</v>
      </c>
      <c r="Q10" s="369" t="s">
        <v>1265</v>
      </c>
      <c r="R10" s="313" t="str">
        <f t="shared" si="3"/>
        <v>P54-PPGMII-P54-CAM-1381/2024-OM2029277490</v>
      </c>
      <c r="S10" s="574" t="s">
        <v>384</v>
      </c>
      <c r="T10" s="314">
        <v>1</v>
      </c>
      <c r="U10" s="340">
        <v>0</v>
      </c>
      <c r="V10" s="370">
        <v>485.83699999999999</v>
      </c>
      <c r="W10" s="316">
        <f t="shared" si="11"/>
        <v>0</v>
      </c>
      <c r="X10" s="316">
        <f t="shared" si="12"/>
        <v>0.48583699999999996</v>
      </c>
      <c r="Y10" s="317">
        <f t="shared" si="13"/>
        <v>485.83699999999999</v>
      </c>
      <c r="Z10" s="318">
        <f t="shared" si="14"/>
        <v>0.48583699999999996</v>
      </c>
      <c r="AA10" s="574" t="s">
        <v>385</v>
      </c>
      <c r="AB10" s="533"/>
      <c r="AC10" s="331">
        <v>45624</v>
      </c>
      <c r="AD10" s="327">
        <v>45629</v>
      </c>
      <c r="AE10" s="360">
        <v>45636</v>
      </c>
      <c r="AF10" s="14">
        <v>45636</v>
      </c>
      <c r="AG10" s="327">
        <v>45638</v>
      </c>
      <c r="AH10" s="309">
        <f t="shared" si="15"/>
        <v>9</v>
      </c>
      <c r="AI10" s="322" t="str">
        <f t="shared" si="16"/>
        <v>S50</v>
      </c>
      <c r="AJ10" s="323" t="str">
        <f t="shared" si="17"/>
        <v>S50</v>
      </c>
      <c r="AK10" s="323" t="str">
        <f t="shared" si="18"/>
        <v>S50</v>
      </c>
      <c r="AL10" s="322" t="str">
        <f t="shared" si="19"/>
        <v>12/2024</v>
      </c>
      <c r="AM10" s="324">
        <f t="shared" ca="1" si="20"/>
        <v>2</v>
      </c>
      <c r="AN10" s="325" t="str">
        <f t="shared" ca="1" si="21"/>
        <v>1) &lt;= 10 Dias</v>
      </c>
      <c r="AO10" s="409">
        <v>45649</v>
      </c>
      <c r="AP10" s="331">
        <v>45656</v>
      </c>
      <c r="AQ10" s="15">
        <v>45660</v>
      </c>
      <c r="AR10" s="406">
        <v>45660</v>
      </c>
      <c r="AS10" s="406">
        <v>45660</v>
      </c>
      <c r="AT10" s="309">
        <f t="shared" si="4"/>
        <v>4</v>
      </c>
      <c r="AU10" s="326" t="str">
        <f t="shared" si="5"/>
        <v>S1</v>
      </c>
      <c r="AV10" s="327" t="str">
        <f t="shared" si="5"/>
        <v>S1</v>
      </c>
      <c r="AW10" s="327" t="str">
        <f t="shared" si="5"/>
        <v>S1</v>
      </c>
      <c r="AX10" s="326" t="str">
        <f t="shared" si="6"/>
        <v>1/2025</v>
      </c>
      <c r="AY10" s="328">
        <f t="shared" ca="1" si="7"/>
        <v>0</v>
      </c>
      <c r="AZ10" s="329" t="str">
        <f t="shared" ca="1" si="8"/>
        <v>SEM ATRASO</v>
      </c>
      <c r="BA10" s="410">
        <v>45660</v>
      </c>
      <c r="BB10" s="331">
        <v>45660</v>
      </c>
      <c r="BC10" s="15">
        <v>45701</v>
      </c>
      <c r="BD10" s="406">
        <v>45710</v>
      </c>
      <c r="BE10" s="368">
        <v>45710</v>
      </c>
      <c r="BF10" s="309">
        <f t="shared" si="22"/>
        <v>50</v>
      </c>
      <c r="BG10" s="326" t="str">
        <f t="shared" si="23"/>
        <v>S7</v>
      </c>
      <c r="BH10" s="327" t="str">
        <f t="shared" si="24"/>
        <v>S8</v>
      </c>
      <c r="BI10" s="327" t="str">
        <f t="shared" si="25"/>
        <v>S8</v>
      </c>
      <c r="BJ10" s="326" t="str">
        <f t="shared" si="26"/>
        <v>2/2025</v>
      </c>
      <c r="BK10" s="325">
        <f t="shared" ca="1" si="27"/>
        <v>9</v>
      </c>
      <c r="BL10" s="330" t="str">
        <f t="shared" ca="1" si="28"/>
        <v>1) &lt;= 10 Dias</v>
      </c>
      <c r="BM10" s="331">
        <f t="shared" si="29"/>
        <v>45715</v>
      </c>
      <c r="BN10" s="368"/>
      <c r="BO10" s="368" t="s">
        <v>87</v>
      </c>
      <c r="BP10" s="305"/>
      <c r="BQ10" s="305"/>
      <c r="BR10" s="305"/>
      <c r="BS10" s="367" t="s">
        <v>132</v>
      </c>
      <c r="BT10" s="332">
        <v>179</v>
      </c>
      <c r="BU10" s="333" t="s">
        <v>1256</v>
      </c>
      <c r="BV10" s="329"/>
      <c r="BW10" s="329"/>
      <c r="BX10" s="329"/>
      <c r="BY10" s="329"/>
      <c r="BZ10" s="329"/>
      <c r="CA10" s="637" t="s">
        <v>386</v>
      </c>
      <c r="CB10" s="600"/>
    </row>
    <row r="11" spans="1:80" ht="40.5" customHeight="1" x14ac:dyDescent="0.35">
      <c r="A11" s="577"/>
      <c r="B11" s="458" t="s">
        <v>155</v>
      </c>
      <c r="C11" s="310" t="s">
        <v>278</v>
      </c>
      <c r="D11" s="336" t="s">
        <v>335</v>
      </c>
      <c r="E11" s="336" t="s">
        <v>262</v>
      </c>
      <c r="F11" s="336" t="s">
        <v>1063</v>
      </c>
      <c r="G11" s="307" t="str">
        <f t="shared" ca="1" si="0"/>
        <v/>
      </c>
      <c r="H11" s="308">
        <f t="shared" si="9"/>
        <v>45715</v>
      </c>
      <c r="I11" s="309">
        <f t="shared" si="10"/>
        <v>125</v>
      </c>
      <c r="J11" s="305" t="s">
        <v>125</v>
      </c>
      <c r="K11" s="305" t="s">
        <v>126</v>
      </c>
      <c r="L11" s="310" t="s">
        <v>281</v>
      </c>
      <c r="M11" s="311" t="s">
        <v>161</v>
      </c>
      <c r="N11" s="310" t="s">
        <v>1252</v>
      </c>
      <c r="O11" s="337">
        <v>2029277490</v>
      </c>
      <c r="P11" s="539" t="s">
        <v>1264</v>
      </c>
      <c r="Q11" s="339" t="s">
        <v>1266</v>
      </c>
      <c r="R11" s="313" t="str">
        <f t="shared" si="3"/>
        <v>P54-PPGMII-P54-CAM-1381/2024-OM2029277490</v>
      </c>
      <c r="S11" s="574" t="s">
        <v>384</v>
      </c>
      <c r="T11" s="350">
        <v>1</v>
      </c>
      <c r="U11" s="340">
        <v>0</v>
      </c>
      <c r="V11" s="340">
        <v>65.853999999999999</v>
      </c>
      <c r="W11" s="316">
        <f t="shared" si="11"/>
        <v>0</v>
      </c>
      <c r="X11" s="316">
        <f t="shared" si="12"/>
        <v>6.5853999999999996E-2</v>
      </c>
      <c r="Y11" s="317">
        <f t="shared" si="13"/>
        <v>65.853999999999999</v>
      </c>
      <c r="Z11" s="318">
        <f t="shared" si="14"/>
        <v>6.5853999999999996E-2</v>
      </c>
      <c r="AA11" s="574" t="s">
        <v>385</v>
      </c>
      <c r="AB11" s="533"/>
      <c r="AC11" s="331">
        <v>45624</v>
      </c>
      <c r="AD11" s="327">
        <v>45629</v>
      </c>
      <c r="AE11" s="327">
        <v>45636</v>
      </c>
      <c r="AF11" s="14">
        <v>45636</v>
      </c>
      <c r="AG11" s="327">
        <v>45638</v>
      </c>
      <c r="AH11" s="309">
        <f t="shared" si="15"/>
        <v>9</v>
      </c>
      <c r="AI11" s="322" t="str">
        <f t="shared" si="16"/>
        <v>S50</v>
      </c>
      <c r="AJ11" s="323" t="str">
        <f t="shared" si="17"/>
        <v>S50</v>
      </c>
      <c r="AK11" s="323" t="str">
        <f t="shared" si="18"/>
        <v>S50</v>
      </c>
      <c r="AL11" s="322" t="str">
        <f t="shared" si="19"/>
        <v>12/2024</v>
      </c>
      <c r="AM11" s="324">
        <f t="shared" ca="1" si="20"/>
        <v>2</v>
      </c>
      <c r="AN11" s="325" t="str">
        <f t="shared" ca="1" si="21"/>
        <v>1) &lt;= 10 Dias</v>
      </c>
      <c r="AO11" s="331">
        <v>45649</v>
      </c>
      <c r="AP11" s="331">
        <v>45659</v>
      </c>
      <c r="AQ11" s="15">
        <v>45660</v>
      </c>
      <c r="AR11" s="27">
        <v>45660</v>
      </c>
      <c r="AS11" s="331">
        <v>45660</v>
      </c>
      <c r="AT11" s="309">
        <f t="shared" si="4"/>
        <v>1</v>
      </c>
      <c r="AU11" s="326" t="str">
        <f t="shared" si="5"/>
        <v>S1</v>
      </c>
      <c r="AV11" s="327" t="str">
        <f t="shared" si="5"/>
        <v>S1</v>
      </c>
      <c r="AW11" s="327" t="str">
        <f t="shared" si="5"/>
        <v>S1</v>
      </c>
      <c r="AX11" s="326" t="str">
        <f t="shared" si="6"/>
        <v>1/2025</v>
      </c>
      <c r="AY11" s="328">
        <f t="shared" ca="1" si="7"/>
        <v>0</v>
      </c>
      <c r="AZ11" s="329" t="str">
        <f t="shared" ca="1" si="8"/>
        <v>SEM ATRASO</v>
      </c>
      <c r="BA11" s="331">
        <v>45660</v>
      </c>
      <c r="BB11" s="331">
        <v>45660</v>
      </c>
      <c r="BC11" s="15">
        <v>45701</v>
      </c>
      <c r="BD11" s="406">
        <v>45710</v>
      </c>
      <c r="BE11" s="368">
        <v>45710</v>
      </c>
      <c r="BF11" s="309">
        <f t="shared" si="22"/>
        <v>50</v>
      </c>
      <c r="BG11" s="326" t="str">
        <f t="shared" si="23"/>
        <v>S7</v>
      </c>
      <c r="BH11" s="327" t="str">
        <f t="shared" si="24"/>
        <v>S8</v>
      </c>
      <c r="BI11" s="327" t="str">
        <f t="shared" si="25"/>
        <v>S8</v>
      </c>
      <c r="BJ11" s="326" t="str">
        <f t="shared" si="26"/>
        <v>2/2025</v>
      </c>
      <c r="BK11" s="325">
        <f t="shared" ca="1" si="27"/>
        <v>9</v>
      </c>
      <c r="BL11" s="330" t="str">
        <f t="shared" ca="1" si="28"/>
        <v>1) &lt;= 10 Dias</v>
      </c>
      <c r="BM11" s="331">
        <f t="shared" si="29"/>
        <v>45715</v>
      </c>
      <c r="BN11" s="331"/>
      <c r="BO11" s="331" t="s">
        <v>87</v>
      </c>
      <c r="BP11" s="305"/>
      <c r="BQ11" s="305"/>
      <c r="BR11" s="305"/>
      <c r="BS11" s="305" t="s">
        <v>132</v>
      </c>
      <c r="BT11" s="332">
        <v>179</v>
      </c>
      <c r="BU11" s="333" t="s">
        <v>1256</v>
      </c>
      <c r="BV11" s="329"/>
      <c r="BW11" s="329"/>
      <c r="BX11" s="329"/>
      <c r="BY11" s="329"/>
      <c r="BZ11" s="329"/>
      <c r="CA11" s="634" t="s">
        <v>386</v>
      </c>
      <c r="CB11" s="598"/>
    </row>
    <row r="12" spans="1:80" ht="40.5" customHeight="1" x14ac:dyDescent="0.35">
      <c r="A12" s="578"/>
      <c r="B12" s="458" t="s">
        <v>155</v>
      </c>
      <c r="C12" s="346" t="s">
        <v>278</v>
      </c>
      <c r="D12" s="347" t="s">
        <v>335</v>
      </c>
      <c r="E12" s="347" t="s">
        <v>262</v>
      </c>
      <c r="F12" s="347" t="s">
        <v>1063</v>
      </c>
      <c r="G12" s="307" t="str">
        <f t="shared" ca="1" si="0"/>
        <v/>
      </c>
      <c r="H12" s="308">
        <f t="shared" si="9"/>
        <v>45715</v>
      </c>
      <c r="I12" s="309">
        <f t="shared" si="10"/>
        <v>125</v>
      </c>
      <c r="J12" s="305" t="s">
        <v>125</v>
      </c>
      <c r="K12" s="345" t="s">
        <v>126</v>
      </c>
      <c r="L12" s="310" t="s">
        <v>281</v>
      </c>
      <c r="M12" s="311" t="s">
        <v>161</v>
      </c>
      <c r="N12" s="310" t="s">
        <v>1252</v>
      </c>
      <c r="O12" s="348">
        <v>2029277490</v>
      </c>
      <c r="P12" s="539" t="s">
        <v>1264</v>
      </c>
      <c r="Q12" s="349" t="s">
        <v>1267</v>
      </c>
      <c r="R12" s="313" t="str">
        <f t="shared" si="3"/>
        <v>P54-PPGMII-P54-CAM-1381/2024-OM2029277490</v>
      </c>
      <c r="S12" s="579" t="s">
        <v>384</v>
      </c>
      <c r="T12" s="350">
        <v>1</v>
      </c>
      <c r="U12" s="340">
        <v>0</v>
      </c>
      <c r="V12" s="351">
        <v>61.798000000000002</v>
      </c>
      <c r="W12" s="316">
        <f t="shared" si="11"/>
        <v>0</v>
      </c>
      <c r="X12" s="316">
        <f t="shared" si="12"/>
        <v>6.1797999999999999E-2</v>
      </c>
      <c r="Y12" s="317">
        <f t="shared" si="13"/>
        <v>61.798000000000002</v>
      </c>
      <c r="Z12" s="318">
        <f t="shared" si="14"/>
        <v>6.1797999999999999E-2</v>
      </c>
      <c r="AA12" s="574" t="s">
        <v>385</v>
      </c>
      <c r="AB12" s="533"/>
      <c r="AC12" s="331">
        <v>45624</v>
      </c>
      <c r="AD12" s="352">
        <v>45629</v>
      </c>
      <c r="AE12" s="352">
        <v>45636</v>
      </c>
      <c r="AF12" s="28">
        <v>45636</v>
      </c>
      <c r="AG12" s="352">
        <v>45638</v>
      </c>
      <c r="AH12" s="309">
        <f t="shared" si="15"/>
        <v>9</v>
      </c>
      <c r="AI12" s="322" t="str">
        <f t="shared" si="16"/>
        <v>S50</v>
      </c>
      <c r="AJ12" s="323" t="str">
        <f t="shared" si="17"/>
        <v>S50</v>
      </c>
      <c r="AK12" s="323" t="str">
        <f t="shared" si="18"/>
        <v>S50</v>
      </c>
      <c r="AL12" s="322" t="str">
        <f t="shared" si="19"/>
        <v>12/2024</v>
      </c>
      <c r="AM12" s="324">
        <f t="shared" ca="1" si="20"/>
        <v>2</v>
      </c>
      <c r="AN12" s="325" t="str">
        <f t="shared" ca="1" si="21"/>
        <v>1) &lt;= 10 Dias</v>
      </c>
      <c r="AO12" s="28">
        <v>45649</v>
      </c>
      <c r="AP12" s="331">
        <v>45672</v>
      </c>
      <c r="AQ12" s="28">
        <v>45660</v>
      </c>
      <c r="AR12" s="542">
        <v>45660</v>
      </c>
      <c r="AS12" s="352">
        <v>45660</v>
      </c>
      <c r="AT12" s="309">
        <f t="shared" si="4"/>
        <v>-12</v>
      </c>
      <c r="AU12" s="326" t="str">
        <f t="shared" si="5"/>
        <v>S1</v>
      </c>
      <c r="AV12" s="327" t="str">
        <f t="shared" si="5"/>
        <v>S1</v>
      </c>
      <c r="AW12" s="327" t="str">
        <f t="shared" si="5"/>
        <v>S1</v>
      </c>
      <c r="AX12" s="326" t="str">
        <f t="shared" si="6"/>
        <v>1/2025</v>
      </c>
      <c r="AY12" s="328">
        <f t="shared" ca="1" si="7"/>
        <v>0</v>
      </c>
      <c r="AZ12" s="329" t="str">
        <f t="shared" ca="1" si="8"/>
        <v>SEM ATRASO</v>
      </c>
      <c r="BA12" s="28">
        <v>45660</v>
      </c>
      <c r="BB12" s="331">
        <v>45660</v>
      </c>
      <c r="BC12" s="28">
        <v>45701</v>
      </c>
      <c r="BD12" s="406">
        <v>45710</v>
      </c>
      <c r="BE12" s="368">
        <v>45710</v>
      </c>
      <c r="BF12" s="309">
        <f t="shared" si="22"/>
        <v>50</v>
      </c>
      <c r="BG12" s="326" t="str">
        <f t="shared" si="23"/>
        <v>S7</v>
      </c>
      <c r="BH12" s="327" t="str">
        <f t="shared" si="24"/>
        <v>S8</v>
      </c>
      <c r="BI12" s="327" t="str">
        <f t="shared" si="25"/>
        <v>S8</v>
      </c>
      <c r="BJ12" s="326" t="str">
        <f t="shared" si="26"/>
        <v>2/2025</v>
      </c>
      <c r="BK12" s="325">
        <f t="shared" ca="1" si="27"/>
        <v>9</v>
      </c>
      <c r="BL12" s="330" t="str">
        <f t="shared" ca="1" si="28"/>
        <v>1) &lt;= 10 Dias</v>
      </c>
      <c r="BM12" s="331">
        <f t="shared" si="29"/>
        <v>45715</v>
      </c>
      <c r="BN12" s="352"/>
      <c r="BO12" s="352" t="s">
        <v>87</v>
      </c>
      <c r="BP12" s="345"/>
      <c r="BQ12" s="345"/>
      <c r="BR12" s="345"/>
      <c r="BS12" s="345" t="s">
        <v>132</v>
      </c>
      <c r="BT12" s="332">
        <v>179</v>
      </c>
      <c r="BU12" s="333" t="s">
        <v>1256</v>
      </c>
      <c r="BV12" s="329"/>
      <c r="BW12" s="329"/>
      <c r="BX12" s="329"/>
      <c r="BY12" s="329"/>
      <c r="BZ12" s="329"/>
      <c r="CA12" s="638" t="s">
        <v>386</v>
      </c>
      <c r="CB12" s="600"/>
    </row>
    <row r="13" spans="1:80" ht="40.5" customHeight="1" x14ac:dyDescent="0.35">
      <c r="A13" s="578"/>
      <c r="B13" s="458" t="s">
        <v>155</v>
      </c>
      <c r="C13" s="346"/>
      <c r="D13" s="347" t="s">
        <v>107</v>
      </c>
      <c r="E13" s="347" t="s">
        <v>1967</v>
      </c>
      <c r="F13" s="347" t="s">
        <v>273</v>
      </c>
      <c r="G13" s="307" t="str">
        <f t="shared" ca="1" si="0"/>
        <v/>
      </c>
      <c r="H13" s="308">
        <f t="shared" si="9"/>
        <v>45684</v>
      </c>
      <c r="I13" s="309">
        <f t="shared" si="10"/>
        <v>-39</v>
      </c>
      <c r="J13" s="305" t="s">
        <v>125</v>
      </c>
      <c r="K13" s="345" t="s">
        <v>135</v>
      </c>
      <c r="L13" s="310" t="s">
        <v>81</v>
      </c>
      <c r="M13" s="311" t="s">
        <v>161</v>
      </c>
      <c r="N13" s="310" t="s">
        <v>1011</v>
      </c>
      <c r="O13" s="348">
        <v>2028910430</v>
      </c>
      <c r="P13" s="539" t="s">
        <v>1268</v>
      </c>
      <c r="Q13" s="349" t="s">
        <v>1269</v>
      </c>
      <c r="R13" s="313" t="str">
        <f t="shared" si="3"/>
        <v>P31-PPGMII-P31-CAM-1480/2024-OM2028910430</v>
      </c>
      <c r="S13" s="579" t="s">
        <v>138</v>
      </c>
      <c r="T13" s="350">
        <v>1</v>
      </c>
      <c r="U13" s="340">
        <v>0</v>
      </c>
      <c r="V13" s="351">
        <v>56.822999999999993</v>
      </c>
      <c r="W13" s="316">
        <f t="shared" si="11"/>
        <v>0</v>
      </c>
      <c r="X13" s="316">
        <f t="shared" si="12"/>
        <v>5.6822999999999992E-2</v>
      </c>
      <c r="Y13" s="317">
        <f t="shared" si="13"/>
        <v>56.822999999999993</v>
      </c>
      <c r="Z13" s="318">
        <f t="shared" si="14"/>
        <v>5.6822999999999992E-2</v>
      </c>
      <c r="AA13" s="574" t="s">
        <v>139</v>
      </c>
      <c r="AB13" s="533"/>
      <c r="AC13" s="331">
        <v>45590</v>
      </c>
      <c r="AD13" s="352">
        <v>45645</v>
      </c>
      <c r="AE13" s="352">
        <v>45651</v>
      </c>
      <c r="AF13" s="28">
        <v>45653</v>
      </c>
      <c r="AG13" s="352">
        <v>45646</v>
      </c>
      <c r="AH13" s="309">
        <f t="shared" si="15"/>
        <v>1</v>
      </c>
      <c r="AI13" s="322" t="str">
        <f t="shared" si="16"/>
        <v>S52</v>
      </c>
      <c r="AJ13" s="323" t="str">
        <f t="shared" si="17"/>
        <v>S52</v>
      </c>
      <c r="AK13" s="323" t="str">
        <f t="shared" si="18"/>
        <v>S51</v>
      </c>
      <c r="AL13" s="322" t="str">
        <f t="shared" si="19"/>
        <v>12/2024</v>
      </c>
      <c r="AM13" s="324">
        <f t="shared" ca="1" si="20"/>
        <v>-5</v>
      </c>
      <c r="AN13" s="325" t="str">
        <f t="shared" ca="1" si="21"/>
        <v>SEM ATRASO</v>
      </c>
      <c r="AO13" s="28">
        <v>45663</v>
      </c>
      <c r="AP13" s="331">
        <v>45665</v>
      </c>
      <c r="AQ13" s="28">
        <v>45665</v>
      </c>
      <c r="AR13" s="412">
        <v>45665</v>
      </c>
      <c r="AS13" s="352">
        <v>45670</v>
      </c>
      <c r="AT13" s="309">
        <f t="shared" si="4"/>
        <v>5</v>
      </c>
      <c r="AU13" s="326" t="str">
        <f t="shared" si="5"/>
        <v>S2</v>
      </c>
      <c r="AV13" s="327" t="str">
        <f t="shared" si="5"/>
        <v>S2</v>
      </c>
      <c r="AW13" s="327" t="str">
        <f t="shared" si="5"/>
        <v>S3</v>
      </c>
      <c r="AX13" s="326" t="str">
        <f t="shared" si="6"/>
        <v>1/2025</v>
      </c>
      <c r="AY13" s="328">
        <f t="shared" ca="1" si="7"/>
        <v>-5</v>
      </c>
      <c r="AZ13" s="329" t="str">
        <f t="shared" ca="1" si="8"/>
        <v>SEM ATRASO</v>
      </c>
      <c r="BA13" s="28">
        <v>45665</v>
      </c>
      <c r="BB13" s="331">
        <v>45667</v>
      </c>
      <c r="BC13" s="27">
        <v>45667</v>
      </c>
      <c r="BD13" s="406">
        <v>45679</v>
      </c>
      <c r="BE13" s="368">
        <v>45679</v>
      </c>
      <c r="BF13" s="309">
        <f t="shared" si="22"/>
        <v>12</v>
      </c>
      <c r="BG13" s="326" t="str">
        <f t="shared" si="23"/>
        <v>S2</v>
      </c>
      <c r="BH13" s="327" t="str">
        <f t="shared" si="24"/>
        <v>S4</v>
      </c>
      <c r="BI13" s="327" t="str">
        <f t="shared" si="25"/>
        <v>S4</v>
      </c>
      <c r="BJ13" s="326" t="str">
        <f t="shared" si="26"/>
        <v>1/2025</v>
      </c>
      <c r="BK13" s="325">
        <f t="shared" ca="1" si="27"/>
        <v>12</v>
      </c>
      <c r="BL13" s="330" t="str">
        <f t="shared" ca="1" si="28"/>
        <v>2) &gt; 10 Dias e &lt;= 30 Dias</v>
      </c>
      <c r="BM13" s="331">
        <f t="shared" si="29"/>
        <v>45684</v>
      </c>
      <c r="BN13" s="352">
        <v>45757</v>
      </c>
      <c r="BO13" s="352" t="s">
        <v>87</v>
      </c>
      <c r="BP13" s="345"/>
      <c r="BQ13" s="345"/>
      <c r="BR13" s="345"/>
      <c r="BS13" s="345" t="s">
        <v>140</v>
      </c>
      <c r="BT13" s="332">
        <v>195</v>
      </c>
      <c r="BU13" s="333" t="s">
        <v>1256</v>
      </c>
      <c r="BV13" s="329"/>
      <c r="BW13" s="329"/>
      <c r="BX13" s="329"/>
      <c r="BY13" s="329"/>
      <c r="BZ13" s="329"/>
      <c r="CA13" s="634" t="s">
        <v>141</v>
      </c>
      <c r="CB13" s="600" t="s">
        <v>142</v>
      </c>
    </row>
    <row r="14" spans="1:80" ht="40.5" customHeight="1" x14ac:dyDescent="0.35">
      <c r="A14" s="577"/>
      <c r="B14" s="458" t="s">
        <v>155</v>
      </c>
      <c r="C14" s="310"/>
      <c r="D14" s="336" t="s">
        <v>107</v>
      </c>
      <c r="E14" s="336" t="s">
        <v>1967</v>
      </c>
      <c r="F14" s="336" t="s">
        <v>273</v>
      </c>
      <c r="G14" s="307" t="str">
        <f t="shared" ca="1" si="0"/>
        <v/>
      </c>
      <c r="H14" s="308">
        <f t="shared" si="9"/>
        <v>45684</v>
      </c>
      <c r="I14" s="309">
        <f t="shared" si="10"/>
        <v>-39</v>
      </c>
      <c r="J14" s="305" t="s">
        <v>125</v>
      </c>
      <c r="K14" s="305" t="s">
        <v>135</v>
      </c>
      <c r="L14" s="310" t="s">
        <v>81</v>
      </c>
      <c r="M14" s="311" t="s">
        <v>161</v>
      </c>
      <c r="N14" s="310" t="s">
        <v>1011</v>
      </c>
      <c r="O14" s="337">
        <v>2028910430</v>
      </c>
      <c r="P14" s="539" t="s">
        <v>1268</v>
      </c>
      <c r="Q14" s="362" t="s">
        <v>1270</v>
      </c>
      <c r="R14" s="313" t="str">
        <f t="shared" si="3"/>
        <v>P31-PPGMII-P31-CAM-1480/2024-OM2028910430</v>
      </c>
      <c r="S14" s="574" t="s">
        <v>138</v>
      </c>
      <c r="T14" s="350">
        <v>1</v>
      </c>
      <c r="U14" s="340">
        <v>0</v>
      </c>
      <c r="V14" s="363">
        <v>34.968000000000004</v>
      </c>
      <c r="W14" s="316">
        <f t="shared" si="11"/>
        <v>0</v>
      </c>
      <c r="X14" s="316">
        <f t="shared" si="12"/>
        <v>3.4968000000000006E-2</v>
      </c>
      <c r="Y14" s="317">
        <f t="shared" si="13"/>
        <v>34.968000000000004</v>
      </c>
      <c r="Z14" s="318">
        <f t="shared" si="14"/>
        <v>3.4968000000000006E-2</v>
      </c>
      <c r="AA14" s="574" t="s">
        <v>139</v>
      </c>
      <c r="AB14" s="533"/>
      <c r="AC14" s="331">
        <v>45590</v>
      </c>
      <c r="AD14" s="331">
        <v>45645</v>
      </c>
      <c r="AE14" s="331">
        <v>45651</v>
      </c>
      <c r="AF14" s="15">
        <v>45653</v>
      </c>
      <c r="AG14" s="331">
        <v>45646</v>
      </c>
      <c r="AH14" s="309">
        <f t="shared" si="15"/>
        <v>1</v>
      </c>
      <c r="AI14" s="322" t="str">
        <f t="shared" si="16"/>
        <v>S52</v>
      </c>
      <c r="AJ14" s="323" t="str">
        <f t="shared" si="17"/>
        <v>S52</v>
      </c>
      <c r="AK14" s="323" t="str">
        <f t="shared" si="18"/>
        <v>S51</v>
      </c>
      <c r="AL14" s="322" t="str">
        <f t="shared" si="19"/>
        <v>12/2024</v>
      </c>
      <c r="AM14" s="324">
        <f t="shared" ca="1" si="20"/>
        <v>-5</v>
      </c>
      <c r="AN14" s="325" t="str">
        <f t="shared" ca="1" si="21"/>
        <v>SEM ATRASO</v>
      </c>
      <c r="AO14" s="331">
        <v>45663</v>
      </c>
      <c r="AP14" s="331">
        <v>45665</v>
      </c>
      <c r="AQ14" s="15">
        <v>45665</v>
      </c>
      <c r="AR14" s="27">
        <v>45665</v>
      </c>
      <c r="AS14" s="331">
        <v>45670</v>
      </c>
      <c r="AT14" s="309">
        <f t="shared" si="4"/>
        <v>5</v>
      </c>
      <c r="AU14" s="326" t="str">
        <f t="shared" si="5"/>
        <v>S2</v>
      </c>
      <c r="AV14" s="327" t="str">
        <f t="shared" si="5"/>
        <v>S2</v>
      </c>
      <c r="AW14" s="327" t="str">
        <f t="shared" si="5"/>
        <v>S3</v>
      </c>
      <c r="AX14" s="326" t="str">
        <f t="shared" si="6"/>
        <v>1/2025</v>
      </c>
      <c r="AY14" s="328">
        <f t="shared" ca="1" si="7"/>
        <v>-5</v>
      </c>
      <c r="AZ14" s="329" t="str">
        <f t="shared" ca="1" si="8"/>
        <v>SEM ATRASO</v>
      </c>
      <c r="BA14" s="331">
        <v>45665</v>
      </c>
      <c r="BB14" s="331">
        <v>45667</v>
      </c>
      <c r="BC14" s="27">
        <v>45667</v>
      </c>
      <c r="BD14" s="406">
        <v>45679</v>
      </c>
      <c r="BE14" s="368">
        <v>45679</v>
      </c>
      <c r="BF14" s="309">
        <f t="shared" si="22"/>
        <v>12</v>
      </c>
      <c r="BG14" s="326" t="str">
        <f t="shared" si="23"/>
        <v>S2</v>
      </c>
      <c r="BH14" s="327" t="str">
        <f t="shared" si="24"/>
        <v>S4</v>
      </c>
      <c r="BI14" s="327" t="str">
        <f t="shared" si="25"/>
        <v>S4</v>
      </c>
      <c r="BJ14" s="326" t="str">
        <f t="shared" si="26"/>
        <v>1/2025</v>
      </c>
      <c r="BK14" s="325">
        <f t="shared" ca="1" si="27"/>
        <v>12</v>
      </c>
      <c r="BL14" s="330" t="str">
        <f t="shared" ca="1" si="28"/>
        <v>2) &gt; 10 Dias e &lt;= 30 Dias</v>
      </c>
      <c r="BM14" s="331">
        <f t="shared" si="29"/>
        <v>45684</v>
      </c>
      <c r="BN14" s="331">
        <v>45757</v>
      </c>
      <c r="BO14" s="331" t="s">
        <v>87</v>
      </c>
      <c r="BP14" s="305"/>
      <c r="BQ14" s="305"/>
      <c r="BR14" s="305"/>
      <c r="BS14" s="311" t="s">
        <v>140</v>
      </c>
      <c r="BT14" s="332">
        <v>195</v>
      </c>
      <c r="BU14" s="333" t="s">
        <v>1256</v>
      </c>
      <c r="BV14" s="329"/>
      <c r="BW14" s="329"/>
      <c r="BX14" s="329"/>
      <c r="BY14" s="329"/>
      <c r="BZ14" s="329"/>
      <c r="CA14" s="634" t="s">
        <v>141</v>
      </c>
      <c r="CB14" s="602" t="s">
        <v>142</v>
      </c>
    </row>
    <row r="15" spans="1:80" ht="40.5" customHeight="1" x14ac:dyDescent="0.35">
      <c r="A15" s="578"/>
      <c r="B15" s="458" t="s">
        <v>155</v>
      </c>
      <c r="C15" s="346" t="s">
        <v>278</v>
      </c>
      <c r="D15" s="347" t="s">
        <v>344</v>
      </c>
      <c r="E15" s="347" t="s">
        <v>1968</v>
      </c>
      <c r="F15" s="347" t="s">
        <v>1063</v>
      </c>
      <c r="G15" s="307" t="str">
        <f t="shared" ca="1" si="0"/>
        <v/>
      </c>
      <c r="H15" s="308">
        <f t="shared" si="9"/>
        <v>45734</v>
      </c>
      <c r="I15" s="309">
        <f t="shared" si="10"/>
        <v>137</v>
      </c>
      <c r="J15" s="305" t="s">
        <v>125</v>
      </c>
      <c r="K15" s="345" t="s">
        <v>126</v>
      </c>
      <c r="L15" s="310" t="s">
        <v>281</v>
      </c>
      <c r="M15" s="311" t="s">
        <v>161</v>
      </c>
      <c r="N15" s="310" t="s">
        <v>1252</v>
      </c>
      <c r="O15" s="348">
        <v>2029277494</v>
      </c>
      <c r="P15" s="539" t="s">
        <v>1271</v>
      </c>
      <c r="Q15" s="349" t="s">
        <v>1272</v>
      </c>
      <c r="R15" s="313" t="str">
        <f t="shared" si="3"/>
        <v>P54-PPGMII-P54-CAM-1465/2024-OM2029277494</v>
      </c>
      <c r="S15" s="579" t="s">
        <v>357</v>
      </c>
      <c r="T15" s="350">
        <v>1</v>
      </c>
      <c r="U15" s="340">
        <v>0</v>
      </c>
      <c r="V15" s="351">
        <v>636.024</v>
      </c>
      <c r="W15" s="316">
        <f t="shared" si="11"/>
        <v>0</v>
      </c>
      <c r="X15" s="316">
        <f t="shared" si="12"/>
        <v>0.63602400000000003</v>
      </c>
      <c r="Y15" s="317">
        <f t="shared" si="13"/>
        <v>636.024</v>
      </c>
      <c r="Z15" s="318">
        <f t="shared" si="14"/>
        <v>0.63602400000000003</v>
      </c>
      <c r="AA15" s="574" t="s">
        <v>358</v>
      </c>
      <c r="AB15" s="533"/>
      <c r="AC15" s="331">
        <v>45624</v>
      </c>
      <c r="AD15" s="352">
        <v>45624</v>
      </c>
      <c r="AE15" s="352">
        <v>45636</v>
      </c>
      <c r="AF15" s="28">
        <v>45636</v>
      </c>
      <c r="AG15" s="352">
        <v>45638</v>
      </c>
      <c r="AH15" s="309">
        <f t="shared" si="15"/>
        <v>14</v>
      </c>
      <c r="AI15" s="322" t="str">
        <f t="shared" si="16"/>
        <v>S50</v>
      </c>
      <c r="AJ15" s="323" t="str">
        <f t="shared" si="17"/>
        <v>S50</v>
      </c>
      <c r="AK15" s="323" t="str">
        <f t="shared" si="18"/>
        <v>S50</v>
      </c>
      <c r="AL15" s="322" t="str">
        <f t="shared" si="19"/>
        <v>12/2024</v>
      </c>
      <c r="AM15" s="324">
        <f t="shared" ca="1" si="20"/>
        <v>2</v>
      </c>
      <c r="AN15" s="325" t="str">
        <f t="shared" ca="1" si="21"/>
        <v>1) &lt;= 10 Dias</v>
      </c>
      <c r="AO15" s="410">
        <v>45670</v>
      </c>
      <c r="AP15" s="331">
        <v>45667</v>
      </c>
      <c r="AQ15" s="28">
        <v>45676</v>
      </c>
      <c r="AR15" s="412">
        <v>45680</v>
      </c>
      <c r="AS15" s="344">
        <v>45682</v>
      </c>
      <c r="AT15" s="309">
        <f t="shared" si="4"/>
        <v>15</v>
      </c>
      <c r="AU15" s="326" t="str">
        <f t="shared" si="5"/>
        <v>S3</v>
      </c>
      <c r="AV15" s="327" t="str">
        <f t="shared" si="5"/>
        <v>S4</v>
      </c>
      <c r="AW15" s="327" t="str">
        <f t="shared" si="5"/>
        <v>S4</v>
      </c>
      <c r="AX15" s="326" t="str">
        <f t="shared" si="6"/>
        <v>1/2025</v>
      </c>
      <c r="AY15" s="328">
        <f t="shared" ca="1" si="7"/>
        <v>-6</v>
      </c>
      <c r="AZ15" s="329" t="str">
        <f t="shared" ca="1" si="8"/>
        <v>SEM ATRASO</v>
      </c>
      <c r="BA15" s="28">
        <v>45672</v>
      </c>
      <c r="BB15" s="331">
        <v>45670</v>
      </c>
      <c r="BC15" s="27">
        <v>45684</v>
      </c>
      <c r="BD15" s="406">
        <v>45729</v>
      </c>
      <c r="BE15" s="368">
        <v>45729</v>
      </c>
      <c r="BF15" s="309">
        <f t="shared" si="22"/>
        <v>59</v>
      </c>
      <c r="BG15" s="326" t="str">
        <f t="shared" si="23"/>
        <v>S5</v>
      </c>
      <c r="BH15" s="327" t="str">
        <f t="shared" si="24"/>
        <v>S11</v>
      </c>
      <c r="BI15" s="327" t="str">
        <f t="shared" si="25"/>
        <v>S11</v>
      </c>
      <c r="BJ15" s="326" t="str">
        <f t="shared" si="26"/>
        <v>3/2025</v>
      </c>
      <c r="BK15" s="325">
        <f t="shared" ca="1" si="27"/>
        <v>45</v>
      </c>
      <c r="BL15" s="330" t="str">
        <f t="shared" ca="1" si="28"/>
        <v>3) &gt;30 Dias e &lt;=60 Dias</v>
      </c>
      <c r="BM15" s="331">
        <f t="shared" si="29"/>
        <v>45734</v>
      </c>
      <c r="BN15" s="352">
        <v>45789</v>
      </c>
      <c r="BO15" s="352" t="s">
        <v>87</v>
      </c>
      <c r="BP15" s="345" t="s">
        <v>359</v>
      </c>
      <c r="BQ15" s="345"/>
      <c r="BR15" s="345"/>
      <c r="BS15" s="345" t="s">
        <v>132</v>
      </c>
      <c r="BT15" s="332">
        <v>131</v>
      </c>
      <c r="BU15" s="333" t="s">
        <v>1256</v>
      </c>
      <c r="BV15" s="329"/>
      <c r="BW15" s="329"/>
      <c r="BX15" s="329"/>
      <c r="BY15" s="329"/>
      <c r="BZ15" s="329"/>
      <c r="CA15" s="634" t="s">
        <v>133</v>
      </c>
      <c r="CB15" s="600"/>
    </row>
    <row r="16" spans="1:80" ht="40.5" customHeight="1" x14ac:dyDescent="0.35">
      <c r="A16" s="577"/>
      <c r="B16" s="458" t="s">
        <v>155</v>
      </c>
      <c r="C16" s="310" t="s">
        <v>278</v>
      </c>
      <c r="D16" s="336" t="s">
        <v>344</v>
      </c>
      <c r="E16" s="336" t="s">
        <v>1968</v>
      </c>
      <c r="F16" s="336" t="s">
        <v>1063</v>
      </c>
      <c r="G16" s="307" t="str">
        <f t="shared" ca="1" si="0"/>
        <v/>
      </c>
      <c r="H16" s="308">
        <f t="shared" si="9"/>
        <v>45734</v>
      </c>
      <c r="I16" s="309">
        <f t="shared" si="10"/>
        <v>137</v>
      </c>
      <c r="J16" s="305" t="s">
        <v>125</v>
      </c>
      <c r="K16" s="367" t="s">
        <v>126</v>
      </c>
      <c r="L16" s="310" t="s">
        <v>281</v>
      </c>
      <c r="M16" s="311" t="s">
        <v>161</v>
      </c>
      <c r="N16" s="310" t="s">
        <v>1252</v>
      </c>
      <c r="O16" s="356">
        <v>2029277494</v>
      </c>
      <c r="P16" s="539" t="s">
        <v>1271</v>
      </c>
      <c r="Q16" s="357" t="s">
        <v>1274</v>
      </c>
      <c r="R16" s="313" t="str">
        <f t="shared" si="3"/>
        <v>P54-PPGMII-P54-CAM-1465/2024-OM2029277494</v>
      </c>
      <c r="S16" s="574" t="s">
        <v>357</v>
      </c>
      <c r="T16" s="314">
        <v>1</v>
      </c>
      <c r="U16" s="340">
        <v>0</v>
      </c>
      <c r="V16" s="359">
        <v>152.73400000000001</v>
      </c>
      <c r="W16" s="316">
        <f t="shared" si="11"/>
        <v>0</v>
      </c>
      <c r="X16" s="316">
        <f t="shared" si="12"/>
        <v>0.15273400000000001</v>
      </c>
      <c r="Y16" s="317">
        <f t="shared" si="13"/>
        <v>152.73400000000001</v>
      </c>
      <c r="Z16" s="318">
        <f t="shared" si="14"/>
        <v>0.15273400000000001</v>
      </c>
      <c r="AA16" s="574" t="s">
        <v>358</v>
      </c>
      <c r="AB16" s="533"/>
      <c r="AC16" s="331">
        <v>45624</v>
      </c>
      <c r="AD16" s="327">
        <v>45624</v>
      </c>
      <c r="AE16" s="360">
        <v>45636</v>
      </c>
      <c r="AF16" s="14">
        <v>45636</v>
      </c>
      <c r="AG16" s="327">
        <v>45638</v>
      </c>
      <c r="AH16" s="309">
        <f t="shared" si="15"/>
        <v>14</v>
      </c>
      <c r="AI16" s="322" t="str">
        <f t="shared" si="16"/>
        <v>S50</v>
      </c>
      <c r="AJ16" s="323" t="str">
        <f t="shared" si="17"/>
        <v>S50</v>
      </c>
      <c r="AK16" s="323" t="str">
        <f t="shared" si="18"/>
        <v>S50</v>
      </c>
      <c r="AL16" s="322" t="str">
        <f t="shared" si="19"/>
        <v>12/2024</v>
      </c>
      <c r="AM16" s="324">
        <f t="shared" ca="1" si="20"/>
        <v>2</v>
      </c>
      <c r="AN16" s="325" t="str">
        <f t="shared" ca="1" si="21"/>
        <v>1) &lt;= 10 Dias</v>
      </c>
      <c r="AO16" s="409">
        <v>45670</v>
      </c>
      <c r="AP16" s="331">
        <v>45728</v>
      </c>
      <c r="AQ16" s="15">
        <v>45676</v>
      </c>
      <c r="AR16" s="406">
        <v>45680</v>
      </c>
      <c r="AS16" s="406">
        <v>45682</v>
      </c>
      <c r="AT16" s="309">
        <f t="shared" si="4"/>
        <v>-46</v>
      </c>
      <c r="AU16" s="326" t="str">
        <f t="shared" si="5"/>
        <v>S3</v>
      </c>
      <c r="AV16" s="327" t="str">
        <f t="shared" si="5"/>
        <v>S4</v>
      </c>
      <c r="AW16" s="327" t="str">
        <f t="shared" si="5"/>
        <v>S4</v>
      </c>
      <c r="AX16" s="326" t="str">
        <f t="shared" si="6"/>
        <v>1/2025</v>
      </c>
      <c r="AY16" s="328">
        <f t="shared" ca="1" si="7"/>
        <v>-6</v>
      </c>
      <c r="AZ16" s="329" t="str">
        <f t="shared" ca="1" si="8"/>
        <v>SEM ATRASO</v>
      </c>
      <c r="BA16" s="410">
        <v>45672</v>
      </c>
      <c r="BB16" s="331">
        <v>45670</v>
      </c>
      <c r="BC16" s="15">
        <v>45684</v>
      </c>
      <c r="BD16" s="406">
        <v>45729</v>
      </c>
      <c r="BE16" s="368">
        <v>45729</v>
      </c>
      <c r="BF16" s="309">
        <f t="shared" si="22"/>
        <v>59</v>
      </c>
      <c r="BG16" s="326" t="str">
        <f t="shared" si="23"/>
        <v>S5</v>
      </c>
      <c r="BH16" s="327" t="str">
        <f t="shared" si="24"/>
        <v>S11</v>
      </c>
      <c r="BI16" s="327" t="str">
        <f t="shared" si="25"/>
        <v>S11</v>
      </c>
      <c r="BJ16" s="326" t="str">
        <f t="shared" si="26"/>
        <v>3/2025</v>
      </c>
      <c r="BK16" s="325">
        <f t="shared" ca="1" si="27"/>
        <v>45</v>
      </c>
      <c r="BL16" s="330" t="str">
        <f t="shared" ca="1" si="28"/>
        <v>3) &gt;30 Dias e &lt;=60 Dias</v>
      </c>
      <c r="BM16" s="331">
        <f t="shared" si="29"/>
        <v>45734</v>
      </c>
      <c r="BN16" s="360">
        <v>45789</v>
      </c>
      <c r="BO16" s="368" t="s">
        <v>87</v>
      </c>
      <c r="BP16" s="345" t="s">
        <v>359</v>
      </c>
      <c r="BQ16" s="345"/>
      <c r="BR16" s="345"/>
      <c r="BS16" s="367" t="s">
        <v>132</v>
      </c>
      <c r="BT16" s="332">
        <v>131</v>
      </c>
      <c r="BU16" s="333" t="s">
        <v>1256</v>
      </c>
      <c r="BV16" s="329"/>
      <c r="BW16" s="329"/>
      <c r="BX16" s="329"/>
      <c r="BY16" s="329"/>
      <c r="BZ16" s="329"/>
      <c r="CA16" s="639" t="s">
        <v>133</v>
      </c>
      <c r="CB16" s="600"/>
    </row>
    <row r="17" spans="1:80" ht="40.5" customHeight="1" x14ac:dyDescent="0.35">
      <c r="A17" s="577"/>
      <c r="B17" s="458" t="s">
        <v>155</v>
      </c>
      <c r="C17" s="310" t="s">
        <v>278</v>
      </c>
      <c r="D17" s="336" t="s">
        <v>344</v>
      </c>
      <c r="E17" s="336" t="s">
        <v>1968</v>
      </c>
      <c r="F17" s="336" t="s">
        <v>1063</v>
      </c>
      <c r="G17" s="307" t="str">
        <f t="shared" ca="1" si="0"/>
        <v/>
      </c>
      <c r="H17" s="308">
        <f t="shared" si="9"/>
        <v>45788</v>
      </c>
      <c r="I17" s="309">
        <f t="shared" si="10"/>
        <v>191</v>
      </c>
      <c r="J17" s="305" t="s">
        <v>125</v>
      </c>
      <c r="K17" s="305" t="s">
        <v>126</v>
      </c>
      <c r="L17" s="310" t="s">
        <v>281</v>
      </c>
      <c r="M17" s="311" t="s">
        <v>161</v>
      </c>
      <c r="N17" s="310" t="s">
        <v>1252</v>
      </c>
      <c r="O17" s="337">
        <v>2029277494</v>
      </c>
      <c r="P17" s="539" t="s">
        <v>1271</v>
      </c>
      <c r="Q17" s="339" t="s">
        <v>1275</v>
      </c>
      <c r="R17" s="313" t="str">
        <f t="shared" si="3"/>
        <v>P54-PPGMII-P54-CAM-1465/2024-OM2029277494</v>
      </c>
      <c r="S17" s="574" t="s">
        <v>357</v>
      </c>
      <c r="T17" s="314">
        <v>1</v>
      </c>
      <c r="U17" s="340">
        <v>0</v>
      </c>
      <c r="V17" s="340">
        <v>9.36</v>
      </c>
      <c r="W17" s="316">
        <f t="shared" si="11"/>
        <v>0</v>
      </c>
      <c r="X17" s="316">
        <f t="shared" si="12"/>
        <v>9.3600000000000003E-3</v>
      </c>
      <c r="Y17" s="317">
        <f t="shared" si="13"/>
        <v>9.36</v>
      </c>
      <c r="Z17" s="318">
        <f t="shared" si="14"/>
        <v>9.3600000000000003E-3</v>
      </c>
      <c r="AA17" s="574" t="s">
        <v>358</v>
      </c>
      <c r="AB17" s="533"/>
      <c r="AC17" s="331">
        <v>45624</v>
      </c>
      <c r="AD17" s="327">
        <v>45624</v>
      </c>
      <c r="AE17" s="327">
        <v>45636</v>
      </c>
      <c r="AF17" s="14">
        <v>45636</v>
      </c>
      <c r="AG17" s="327">
        <v>45638</v>
      </c>
      <c r="AH17" s="309">
        <f t="shared" si="15"/>
        <v>14</v>
      </c>
      <c r="AI17" s="322" t="str">
        <f t="shared" si="16"/>
        <v>S50</v>
      </c>
      <c r="AJ17" s="323" t="str">
        <f t="shared" si="17"/>
        <v>S50</v>
      </c>
      <c r="AK17" s="323" t="str">
        <f t="shared" si="18"/>
        <v>S50</v>
      </c>
      <c r="AL17" s="322" t="str">
        <f t="shared" si="19"/>
        <v>12/2024</v>
      </c>
      <c r="AM17" s="324">
        <f t="shared" ca="1" si="20"/>
        <v>2</v>
      </c>
      <c r="AN17" s="325" t="str">
        <f t="shared" ca="1" si="21"/>
        <v>1) &lt;= 10 Dias</v>
      </c>
      <c r="AO17" s="341">
        <v>45670</v>
      </c>
      <c r="AP17" s="331">
        <v>45736</v>
      </c>
      <c r="AQ17" s="15">
        <v>45676</v>
      </c>
      <c r="AR17" s="25">
        <v>45680</v>
      </c>
      <c r="AS17" s="331">
        <v>45682</v>
      </c>
      <c r="AT17" s="309">
        <f t="shared" si="4"/>
        <v>-54</v>
      </c>
      <c r="AU17" s="326" t="str">
        <f t="shared" si="5"/>
        <v>S3</v>
      </c>
      <c r="AV17" s="327" t="str">
        <f t="shared" si="5"/>
        <v>S4</v>
      </c>
      <c r="AW17" s="327" t="str">
        <f t="shared" si="5"/>
        <v>S4</v>
      </c>
      <c r="AX17" s="326" t="str">
        <f t="shared" si="6"/>
        <v>1/2025</v>
      </c>
      <c r="AY17" s="328">
        <f t="shared" ca="1" si="7"/>
        <v>-6</v>
      </c>
      <c r="AZ17" s="329" t="str">
        <f t="shared" ca="1" si="8"/>
        <v>SEM ATRASO</v>
      </c>
      <c r="BA17" s="331">
        <v>45672</v>
      </c>
      <c r="BB17" s="331">
        <v>45670</v>
      </c>
      <c r="BC17" s="15">
        <v>45684</v>
      </c>
      <c r="BD17" s="12">
        <v>45783</v>
      </c>
      <c r="BE17" s="12">
        <v>45783</v>
      </c>
      <c r="BF17" s="309">
        <f t="shared" si="22"/>
        <v>113</v>
      </c>
      <c r="BG17" s="326" t="str">
        <f t="shared" si="23"/>
        <v>S5</v>
      </c>
      <c r="BH17" s="327" t="str">
        <f t="shared" si="24"/>
        <v>S19</v>
      </c>
      <c r="BI17" s="327" t="str">
        <f t="shared" si="25"/>
        <v>S19</v>
      </c>
      <c r="BJ17" s="326" t="str">
        <f t="shared" si="26"/>
        <v>5/2025</v>
      </c>
      <c r="BK17" s="325">
        <f t="shared" ca="1" si="27"/>
        <v>99</v>
      </c>
      <c r="BL17" s="330" t="str">
        <f t="shared" ca="1" si="28"/>
        <v>4) &gt; 60 Dias</v>
      </c>
      <c r="BM17" s="331">
        <f t="shared" si="29"/>
        <v>45788</v>
      </c>
      <c r="BN17" s="331">
        <v>45789</v>
      </c>
      <c r="BO17" s="331" t="s">
        <v>87</v>
      </c>
      <c r="BP17" s="305" t="s">
        <v>359</v>
      </c>
      <c r="BQ17" s="305"/>
      <c r="BR17" s="305"/>
      <c r="BS17" s="305" t="s">
        <v>132</v>
      </c>
      <c r="BT17" s="332">
        <v>131</v>
      </c>
      <c r="BU17" s="333" t="s">
        <v>1256</v>
      </c>
      <c r="BV17" s="329"/>
      <c r="BW17" s="329"/>
      <c r="BX17" s="329"/>
      <c r="BY17" s="329"/>
      <c r="BZ17" s="329"/>
      <c r="CA17" s="640" t="s">
        <v>133</v>
      </c>
      <c r="CB17" s="598"/>
    </row>
    <row r="18" spans="1:80" ht="40.5" customHeight="1" x14ac:dyDescent="0.35">
      <c r="A18" s="577"/>
      <c r="B18" s="458" t="s">
        <v>155</v>
      </c>
      <c r="C18" s="310" t="s">
        <v>278</v>
      </c>
      <c r="D18" s="336" t="s">
        <v>344</v>
      </c>
      <c r="E18" s="336" t="s">
        <v>1968</v>
      </c>
      <c r="F18" s="336" t="s">
        <v>1063</v>
      </c>
      <c r="G18" s="307" t="str">
        <f t="shared" ca="1" si="0"/>
        <v/>
      </c>
      <c r="H18" s="308">
        <f t="shared" si="9"/>
        <v>45720</v>
      </c>
      <c r="I18" s="309">
        <f t="shared" si="10"/>
        <v>123</v>
      </c>
      <c r="J18" s="305" t="s">
        <v>125</v>
      </c>
      <c r="K18" s="305" t="s">
        <v>126</v>
      </c>
      <c r="L18" s="310" t="s">
        <v>281</v>
      </c>
      <c r="M18" s="311" t="s">
        <v>161</v>
      </c>
      <c r="N18" s="310" t="s">
        <v>1252</v>
      </c>
      <c r="O18" s="337">
        <v>2029269570</v>
      </c>
      <c r="P18" s="539" t="s">
        <v>1276</v>
      </c>
      <c r="Q18" s="339" t="s">
        <v>1277</v>
      </c>
      <c r="R18" s="313" t="str">
        <f t="shared" si="3"/>
        <v>P54-PPGMII-P54-CAM-1463/2024-OM2029269570</v>
      </c>
      <c r="S18" s="574" t="s">
        <v>405</v>
      </c>
      <c r="T18" s="314">
        <v>1</v>
      </c>
      <c r="U18" s="340">
        <v>0</v>
      </c>
      <c r="V18" s="340">
        <v>315.41899999999993</v>
      </c>
      <c r="W18" s="316">
        <f t="shared" si="11"/>
        <v>0</v>
      </c>
      <c r="X18" s="316">
        <f t="shared" si="12"/>
        <v>0.31541899999999995</v>
      </c>
      <c r="Y18" s="317">
        <f t="shared" si="13"/>
        <v>315.41899999999993</v>
      </c>
      <c r="Z18" s="318">
        <f t="shared" si="14"/>
        <v>0.31541899999999995</v>
      </c>
      <c r="AA18" s="574" t="s">
        <v>406</v>
      </c>
      <c r="AB18" s="533"/>
      <c r="AC18" s="331">
        <v>45657</v>
      </c>
      <c r="AD18" s="327">
        <v>45646</v>
      </c>
      <c r="AE18" s="327">
        <v>45672</v>
      </c>
      <c r="AF18" s="24">
        <v>45672</v>
      </c>
      <c r="AG18" s="327">
        <v>45664</v>
      </c>
      <c r="AH18" s="309">
        <f t="shared" si="15"/>
        <v>18</v>
      </c>
      <c r="AI18" s="322" t="str">
        <f t="shared" si="16"/>
        <v>S3</v>
      </c>
      <c r="AJ18" s="323" t="str">
        <f t="shared" si="17"/>
        <v>S3</v>
      </c>
      <c r="AK18" s="323" t="str">
        <f t="shared" si="18"/>
        <v>S2</v>
      </c>
      <c r="AL18" s="322" t="str">
        <f t="shared" si="19"/>
        <v>1/2025</v>
      </c>
      <c r="AM18" s="324">
        <f t="shared" ca="1" si="20"/>
        <v>-8</v>
      </c>
      <c r="AN18" s="325" t="str">
        <f t="shared" ca="1" si="21"/>
        <v>SEM ATRASO</v>
      </c>
      <c r="AO18" s="342">
        <v>45702</v>
      </c>
      <c r="AP18" s="331">
        <v>45667</v>
      </c>
      <c r="AQ18" s="15">
        <v>45715</v>
      </c>
      <c r="AR18" s="25">
        <v>45715</v>
      </c>
      <c r="AS18" s="331">
        <v>45687</v>
      </c>
      <c r="AT18" s="309">
        <f t="shared" si="4"/>
        <v>20</v>
      </c>
      <c r="AU18" s="326" t="str">
        <f t="shared" ref="AU18:AW82" si="30">IF(AQ18&lt;&gt;"",CONCATENATE("S",WEEKNUM(AQ18,21)),"")</f>
        <v>S9</v>
      </c>
      <c r="AV18" s="327" t="str">
        <f t="shared" si="30"/>
        <v>S9</v>
      </c>
      <c r="AW18" s="327" t="str">
        <f t="shared" si="30"/>
        <v>S5</v>
      </c>
      <c r="AX18" s="326" t="str">
        <f t="shared" si="6"/>
        <v>1/2025</v>
      </c>
      <c r="AY18" s="328">
        <f t="shared" ca="1" si="7"/>
        <v>28</v>
      </c>
      <c r="AZ18" s="329" t="str">
        <f t="shared" ca="1" si="8"/>
        <v>2) &gt; 10 Dias e &lt;= 30 Dias</v>
      </c>
      <c r="BA18" s="343">
        <v>45684</v>
      </c>
      <c r="BB18" s="331">
        <v>45685</v>
      </c>
      <c r="BC18" s="15">
        <v>45723</v>
      </c>
      <c r="BD18" s="25">
        <v>45723</v>
      </c>
      <c r="BE18" s="331">
        <v>45715</v>
      </c>
      <c r="BF18" s="309">
        <f t="shared" si="22"/>
        <v>30</v>
      </c>
      <c r="BG18" s="326" t="str">
        <f t="shared" si="23"/>
        <v>S10</v>
      </c>
      <c r="BH18" s="327" t="str">
        <f t="shared" si="24"/>
        <v>S10</v>
      </c>
      <c r="BI18" s="327" t="str">
        <f t="shared" si="25"/>
        <v>S9</v>
      </c>
      <c r="BJ18" s="326" t="str">
        <f t="shared" si="26"/>
        <v>2/2025</v>
      </c>
      <c r="BK18" s="325">
        <f t="shared" ca="1" si="27"/>
        <v>-8</v>
      </c>
      <c r="BL18" s="330" t="str">
        <f t="shared" ca="1" si="28"/>
        <v>SEM ATRASO</v>
      </c>
      <c r="BM18" s="331">
        <f t="shared" si="29"/>
        <v>45720</v>
      </c>
      <c r="BN18" s="331">
        <v>45757</v>
      </c>
      <c r="BO18" s="331" t="s">
        <v>87</v>
      </c>
      <c r="BP18" s="305"/>
      <c r="BQ18" s="305"/>
      <c r="BR18" s="305"/>
      <c r="BS18" s="305" t="s">
        <v>132</v>
      </c>
      <c r="BT18" s="332">
        <v>152</v>
      </c>
      <c r="BU18" s="333" t="s">
        <v>1256</v>
      </c>
      <c r="BV18" s="329"/>
      <c r="BW18" s="329"/>
      <c r="BX18" s="329"/>
      <c r="BY18" s="329"/>
      <c r="BZ18" s="329"/>
      <c r="CA18" s="634" t="s">
        <v>398</v>
      </c>
      <c r="CB18" s="598"/>
    </row>
    <row r="19" spans="1:80" s="603" customFormat="1" ht="40.5" customHeight="1" x14ac:dyDescent="0.35">
      <c r="A19" s="577"/>
      <c r="B19" s="458" t="s">
        <v>155</v>
      </c>
      <c r="C19" s="310" t="s">
        <v>278</v>
      </c>
      <c r="D19" s="336" t="s">
        <v>344</v>
      </c>
      <c r="E19" s="336" t="s">
        <v>1968</v>
      </c>
      <c r="F19" s="336" t="s">
        <v>1063</v>
      </c>
      <c r="G19" s="307" t="str">
        <f t="shared" ca="1" si="0"/>
        <v/>
      </c>
      <c r="H19" s="308">
        <f t="shared" si="9"/>
        <v>45698</v>
      </c>
      <c r="I19" s="309">
        <f t="shared" si="10"/>
        <v>101</v>
      </c>
      <c r="J19" s="305"/>
      <c r="K19" s="305" t="s">
        <v>126</v>
      </c>
      <c r="L19" s="310" t="s">
        <v>281</v>
      </c>
      <c r="M19" s="311" t="s">
        <v>161</v>
      </c>
      <c r="N19" s="310" t="s">
        <v>1252</v>
      </c>
      <c r="O19" s="337">
        <v>2029277586</v>
      </c>
      <c r="P19" s="539" t="s">
        <v>1278</v>
      </c>
      <c r="Q19" s="339" t="s">
        <v>1279</v>
      </c>
      <c r="R19" s="313" t="str">
        <f t="shared" si="3"/>
        <v>P54-PPGMII-P54-CAM-1460/2024-OM2029277586</v>
      </c>
      <c r="S19" s="574" t="s">
        <v>347</v>
      </c>
      <c r="T19" s="314">
        <v>1</v>
      </c>
      <c r="U19" s="340">
        <v>0</v>
      </c>
      <c r="V19" s="340">
        <v>315.41899999999993</v>
      </c>
      <c r="W19" s="316">
        <f t="shared" si="11"/>
        <v>0</v>
      </c>
      <c r="X19" s="316">
        <f t="shared" si="12"/>
        <v>0.31541899999999995</v>
      </c>
      <c r="Y19" s="317">
        <f t="shared" si="13"/>
        <v>315.41899999999993</v>
      </c>
      <c r="Z19" s="318">
        <f t="shared" si="14"/>
        <v>0.31541899999999995</v>
      </c>
      <c r="AA19" s="574" t="s">
        <v>348</v>
      </c>
      <c r="AB19" s="533"/>
      <c r="AC19" s="331">
        <v>45629</v>
      </c>
      <c r="AD19" s="327">
        <v>45629</v>
      </c>
      <c r="AE19" s="327">
        <v>45672</v>
      </c>
      <c r="AF19" s="24">
        <v>45672</v>
      </c>
      <c r="AG19" s="327">
        <v>45656</v>
      </c>
      <c r="AH19" s="309">
        <f t="shared" si="15"/>
        <v>27</v>
      </c>
      <c r="AI19" s="322" t="str">
        <f t="shared" si="16"/>
        <v>S3</v>
      </c>
      <c r="AJ19" s="323" t="str">
        <f t="shared" si="17"/>
        <v>S3</v>
      </c>
      <c r="AK19" s="323" t="str">
        <f t="shared" si="18"/>
        <v>S1</v>
      </c>
      <c r="AL19" s="322" t="str">
        <f t="shared" si="19"/>
        <v>12/2024</v>
      </c>
      <c r="AM19" s="324">
        <f t="shared" ca="1" si="20"/>
        <v>-16</v>
      </c>
      <c r="AN19" s="325" t="str">
        <f t="shared" ca="1" si="21"/>
        <v>SEM ATRASO</v>
      </c>
      <c r="AO19" s="342">
        <v>45702</v>
      </c>
      <c r="AP19" s="331">
        <v>45667</v>
      </c>
      <c r="AQ19" s="15">
        <v>45715</v>
      </c>
      <c r="AR19" s="25">
        <v>45715</v>
      </c>
      <c r="AS19" s="331">
        <v>45684</v>
      </c>
      <c r="AT19" s="309">
        <f t="shared" si="4"/>
        <v>17</v>
      </c>
      <c r="AU19" s="326" t="str">
        <f t="shared" si="30"/>
        <v>S9</v>
      </c>
      <c r="AV19" s="327" t="str">
        <f t="shared" si="30"/>
        <v>S9</v>
      </c>
      <c r="AW19" s="327" t="str">
        <f t="shared" si="30"/>
        <v>S5</v>
      </c>
      <c r="AX19" s="326" t="str">
        <f t="shared" si="6"/>
        <v>1/2025</v>
      </c>
      <c r="AY19" s="328">
        <f t="shared" ca="1" si="7"/>
        <v>31</v>
      </c>
      <c r="AZ19" s="329" t="str">
        <f t="shared" ca="1" si="8"/>
        <v>3) &gt;30 Dias e &lt;=60 Dias</v>
      </c>
      <c r="BA19" s="343">
        <v>45674</v>
      </c>
      <c r="BB19" s="331">
        <v>45671</v>
      </c>
      <c r="BC19" s="15">
        <v>45723</v>
      </c>
      <c r="BD19" s="25">
        <v>45688</v>
      </c>
      <c r="BE19" s="331">
        <v>45693</v>
      </c>
      <c r="BF19" s="309">
        <f t="shared" si="22"/>
        <v>22</v>
      </c>
      <c r="BG19" s="326" t="str">
        <f t="shared" si="23"/>
        <v>S10</v>
      </c>
      <c r="BH19" s="327" t="str">
        <f t="shared" si="24"/>
        <v>S5</v>
      </c>
      <c r="BI19" s="327" t="str">
        <f t="shared" si="25"/>
        <v>S6</v>
      </c>
      <c r="BJ19" s="326" t="str">
        <f t="shared" si="26"/>
        <v>2/2025</v>
      </c>
      <c r="BK19" s="325">
        <f t="shared" ca="1" si="27"/>
        <v>-30</v>
      </c>
      <c r="BL19" s="330" t="str">
        <f t="shared" ca="1" si="28"/>
        <v>SEM ATRASO</v>
      </c>
      <c r="BM19" s="331">
        <f t="shared" si="29"/>
        <v>45698</v>
      </c>
      <c r="BN19" s="331">
        <v>45757</v>
      </c>
      <c r="BO19" s="331" t="s">
        <v>87</v>
      </c>
      <c r="BP19" s="305"/>
      <c r="BQ19" s="305"/>
      <c r="BR19" s="305"/>
      <c r="BS19" s="305" t="s">
        <v>132</v>
      </c>
      <c r="BT19" s="332">
        <v>174</v>
      </c>
      <c r="BU19" s="333" t="s">
        <v>1256</v>
      </c>
      <c r="BV19" s="329"/>
      <c r="BW19" s="329"/>
      <c r="BX19" s="329"/>
      <c r="BY19" s="329"/>
      <c r="BZ19" s="329"/>
      <c r="CA19" s="634" t="s">
        <v>133</v>
      </c>
      <c r="CB19" s="598"/>
    </row>
    <row r="20" spans="1:80" ht="40.5" customHeight="1" x14ac:dyDescent="0.35">
      <c r="A20" s="577"/>
      <c r="B20" s="458" t="s">
        <v>155</v>
      </c>
      <c r="C20" s="310" t="s">
        <v>278</v>
      </c>
      <c r="D20" s="336" t="s">
        <v>344</v>
      </c>
      <c r="E20" s="336" t="s">
        <v>1968</v>
      </c>
      <c r="F20" s="336" t="s">
        <v>1063</v>
      </c>
      <c r="G20" s="307" t="str">
        <f t="shared" ca="1" si="0"/>
        <v/>
      </c>
      <c r="H20" s="308">
        <f t="shared" si="9"/>
        <v>45720</v>
      </c>
      <c r="I20" s="309">
        <f t="shared" si="10"/>
        <v>123</v>
      </c>
      <c r="J20" s="305" t="s">
        <v>125</v>
      </c>
      <c r="K20" s="305" t="s">
        <v>126</v>
      </c>
      <c r="L20" s="310" t="s">
        <v>281</v>
      </c>
      <c r="M20" s="311" t="s">
        <v>161</v>
      </c>
      <c r="N20" s="310" t="s">
        <v>1252</v>
      </c>
      <c r="O20" s="337">
        <v>2029269567</v>
      </c>
      <c r="P20" s="539" t="s">
        <v>1280</v>
      </c>
      <c r="Q20" s="339" t="s">
        <v>1281</v>
      </c>
      <c r="R20" s="313" t="str">
        <f t="shared" si="3"/>
        <v>P54-PPGMII-P54-CAM-1462/2024-OM2029269567</v>
      </c>
      <c r="S20" s="574" t="s">
        <v>370</v>
      </c>
      <c r="T20" s="314">
        <v>1</v>
      </c>
      <c r="U20" s="340">
        <v>0</v>
      </c>
      <c r="V20" s="340">
        <v>315.41899999999993</v>
      </c>
      <c r="W20" s="316">
        <f t="shared" si="11"/>
        <v>0</v>
      </c>
      <c r="X20" s="316">
        <f t="shared" si="12"/>
        <v>0.31541899999999995</v>
      </c>
      <c r="Y20" s="317">
        <f t="shared" si="13"/>
        <v>315.41899999999993</v>
      </c>
      <c r="Z20" s="318">
        <f t="shared" si="14"/>
        <v>0.31541899999999995</v>
      </c>
      <c r="AA20" s="574" t="s">
        <v>371</v>
      </c>
      <c r="AB20" s="533"/>
      <c r="AC20" s="331">
        <v>45659</v>
      </c>
      <c r="AD20" s="327">
        <v>45646</v>
      </c>
      <c r="AE20" s="327">
        <v>45672</v>
      </c>
      <c r="AF20" s="24">
        <v>45672</v>
      </c>
      <c r="AG20" s="327">
        <v>45656</v>
      </c>
      <c r="AH20" s="309">
        <f t="shared" si="15"/>
        <v>10</v>
      </c>
      <c r="AI20" s="322" t="str">
        <f t="shared" si="16"/>
        <v>S3</v>
      </c>
      <c r="AJ20" s="323" t="str">
        <f t="shared" si="17"/>
        <v>S3</v>
      </c>
      <c r="AK20" s="323" t="str">
        <f t="shared" si="18"/>
        <v>S1</v>
      </c>
      <c r="AL20" s="322" t="str">
        <f t="shared" si="19"/>
        <v>12/2024</v>
      </c>
      <c r="AM20" s="324">
        <f t="shared" ca="1" si="20"/>
        <v>-16</v>
      </c>
      <c r="AN20" s="325" t="str">
        <f t="shared" ca="1" si="21"/>
        <v>SEM ATRASO</v>
      </c>
      <c r="AO20" s="25">
        <v>45702</v>
      </c>
      <c r="AP20" s="331">
        <v>45667</v>
      </c>
      <c r="AQ20" s="15">
        <v>45715</v>
      </c>
      <c r="AR20" s="481">
        <v>45674</v>
      </c>
      <c r="AS20" s="331">
        <v>45679</v>
      </c>
      <c r="AT20" s="309">
        <f t="shared" si="4"/>
        <v>12</v>
      </c>
      <c r="AU20" s="326" t="str">
        <f t="shared" si="30"/>
        <v>S9</v>
      </c>
      <c r="AV20" s="327" t="str">
        <f t="shared" si="30"/>
        <v>S3</v>
      </c>
      <c r="AW20" s="327" t="str">
        <f t="shared" si="30"/>
        <v>S4</v>
      </c>
      <c r="AX20" s="326" t="str">
        <f t="shared" si="6"/>
        <v>1/2025</v>
      </c>
      <c r="AY20" s="328">
        <f t="shared" ca="1" si="7"/>
        <v>36</v>
      </c>
      <c r="AZ20" s="329" t="str">
        <f t="shared" ca="1" si="8"/>
        <v>3) &gt;30 Dias e &lt;=60 Dias</v>
      </c>
      <c r="BA20" s="26">
        <v>45684</v>
      </c>
      <c r="BB20" s="331">
        <v>45685</v>
      </c>
      <c r="BC20" s="15">
        <v>45723</v>
      </c>
      <c r="BD20" s="481">
        <v>45723</v>
      </c>
      <c r="BE20" s="535">
        <v>45715</v>
      </c>
      <c r="BF20" s="309">
        <f t="shared" si="22"/>
        <v>30</v>
      </c>
      <c r="BG20" s="326" t="str">
        <f t="shared" si="23"/>
        <v>S10</v>
      </c>
      <c r="BH20" s="327" t="str">
        <f t="shared" si="24"/>
        <v>S10</v>
      </c>
      <c r="BI20" s="327" t="str">
        <f t="shared" si="25"/>
        <v>S9</v>
      </c>
      <c r="BJ20" s="326" t="str">
        <f t="shared" si="26"/>
        <v>2/2025</v>
      </c>
      <c r="BK20" s="325">
        <f t="shared" ca="1" si="27"/>
        <v>-8</v>
      </c>
      <c r="BL20" s="330" t="str">
        <f t="shared" ca="1" si="28"/>
        <v>SEM ATRASO</v>
      </c>
      <c r="BM20" s="331">
        <f t="shared" si="29"/>
        <v>45720</v>
      </c>
      <c r="BN20" s="331">
        <v>45757</v>
      </c>
      <c r="BO20" s="331" t="s">
        <v>87</v>
      </c>
      <c r="BP20" s="305"/>
      <c r="BQ20" s="305"/>
      <c r="BR20" s="305"/>
      <c r="BS20" s="305" t="s">
        <v>132</v>
      </c>
      <c r="BT20" s="332">
        <v>152</v>
      </c>
      <c r="BU20" s="333" t="s">
        <v>1256</v>
      </c>
      <c r="BV20" s="329"/>
      <c r="BW20" s="329"/>
      <c r="BX20" s="329"/>
      <c r="BY20" s="329"/>
      <c r="BZ20" s="329"/>
      <c r="CA20" s="640" t="s">
        <v>133</v>
      </c>
      <c r="CB20" s="598"/>
    </row>
    <row r="21" spans="1:80" ht="40.5" customHeight="1" x14ac:dyDescent="0.35">
      <c r="A21" s="577"/>
      <c r="B21" s="458" t="s">
        <v>155</v>
      </c>
      <c r="C21" s="310" t="s">
        <v>278</v>
      </c>
      <c r="D21" s="336" t="s">
        <v>344</v>
      </c>
      <c r="E21" s="336" t="s">
        <v>1968</v>
      </c>
      <c r="F21" s="336" t="s">
        <v>1063</v>
      </c>
      <c r="G21" s="307" t="str">
        <f t="shared" ca="1" si="0"/>
        <v/>
      </c>
      <c r="H21" s="308">
        <f t="shared" si="9"/>
        <v>45754</v>
      </c>
      <c r="I21" s="309">
        <f t="shared" si="10"/>
        <v>157</v>
      </c>
      <c r="J21" s="305" t="s">
        <v>125</v>
      </c>
      <c r="K21" s="305" t="s">
        <v>126</v>
      </c>
      <c r="L21" s="310" t="s">
        <v>281</v>
      </c>
      <c r="M21" s="311" t="s">
        <v>161</v>
      </c>
      <c r="N21" s="310" t="s">
        <v>1252</v>
      </c>
      <c r="O21" s="337">
        <v>2029277493</v>
      </c>
      <c r="P21" s="539" t="s">
        <v>1282</v>
      </c>
      <c r="Q21" s="339" t="s">
        <v>1283</v>
      </c>
      <c r="R21" s="313" t="str">
        <f t="shared" si="3"/>
        <v>P54-PPGMII-P54-CAM-1464/2024-OM2029277493</v>
      </c>
      <c r="S21" s="574" t="s">
        <v>396</v>
      </c>
      <c r="T21" s="314">
        <v>1</v>
      </c>
      <c r="U21" s="340">
        <v>0</v>
      </c>
      <c r="V21" s="340">
        <v>486.34199999999993</v>
      </c>
      <c r="W21" s="316">
        <f t="shared" si="11"/>
        <v>0</v>
      </c>
      <c r="X21" s="316">
        <f t="shared" si="12"/>
        <v>0.48634199999999994</v>
      </c>
      <c r="Y21" s="317">
        <f t="shared" si="13"/>
        <v>486.34199999999993</v>
      </c>
      <c r="Z21" s="318">
        <f t="shared" si="14"/>
        <v>0.48634199999999994</v>
      </c>
      <c r="AA21" s="574" t="s">
        <v>397</v>
      </c>
      <c r="AB21" s="533"/>
      <c r="AC21" s="331">
        <v>45624</v>
      </c>
      <c r="AD21" s="327">
        <v>45628</v>
      </c>
      <c r="AE21" s="327">
        <v>45636</v>
      </c>
      <c r="AF21" s="24">
        <v>45636</v>
      </c>
      <c r="AG21" s="327">
        <v>45638</v>
      </c>
      <c r="AH21" s="309">
        <f t="shared" si="15"/>
        <v>10</v>
      </c>
      <c r="AI21" s="322" t="str">
        <f t="shared" si="16"/>
        <v>S50</v>
      </c>
      <c r="AJ21" s="323" t="str">
        <f t="shared" si="17"/>
        <v>S50</v>
      </c>
      <c r="AK21" s="323" t="str">
        <f t="shared" si="18"/>
        <v>S50</v>
      </c>
      <c r="AL21" s="322" t="str">
        <f t="shared" si="19"/>
        <v>12/2024</v>
      </c>
      <c r="AM21" s="324">
        <f t="shared" ca="1" si="20"/>
        <v>2</v>
      </c>
      <c r="AN21" s="325" t="str">
        <f t="shared" ca="1" si="21"/>
        <v>1) &lt;= 10 Dias</v>
      </c>
      <c r="AO21" s="342">
        <v>45663</v>
      </c>
      <c r="AP21" s="331">
        <v>45674</v>
      </c>
      <c r="AQ21" s="15">
        <v>45676</v>
      </c>
      <c r="AR21" s="25">
        <v>45670</v>
      </c>
      <c r="AS21" s="331">
        <v>45680</v>
      </c>
      <c r="AT21" s="309">
        <f t="shared" si="4"/>
        <v>6</v>
      </c>
      <c r="AU21" s="326" t="str">
        <f t="shared" si="30"/>
        <v>S3</v>
      </c>
      <c r="AV21" s="327" t="str">
        <f t="shared" si="30"/>
        <v>S3</v>
      </c>
      <c r="AW21" s="327" t="str">
        <f t="shared" si="30"/>
        <v>S4</v>
      </c>
      <c r="AX21" s="326" t="str">
        <f t="shared" si="6"/>
        <v>1/2025</v>
      </c>
      <c r="AY21" s="328">
        <f t="shared" ca="1" si="7"/>
        <v>-4</v>
      </c>
      <c r="AZ21" s="329" t="str">
        <f t="shared" ca="1" si="8"/>
        <v>SEM ATRASO</v>
      </c>
      <c r="BA21" s="343">
        <v>45702</v>
      </c>
      <c r="BB21" s="331">
        <v>45672</v>
      </c>
      <c r="BC21" s="15">
        <v>45716</v>
      </c>
      <c r="BD21" s="25">
        <v>45716</v>
      </c>
      <c r="BE21" s="12">
        <v>45749</v>
      </c>
      <c r="BF21" s="309">
        <f t="shared" si="22"/>
        <v>77</v>
      </c>
      <c r="BG21" s="326" t="str">
        <f t="shared" si="23"/>
        <v>S9</v>
      </c>
      <c r="BH21" s="327" t="str">
        <f t="shared" si="24"/>
        <v>S9</v>
      </c>
      <c r="BI21" s="327" t="str">
        <f t="shared" si="25"/>
        <v>S14</v>
      </c>
      <c r="BJ21" s="326" t="str">
        <f t="shared" si="26"/>
        <v>4/2025</v>
      </c>
      <c r="BK21" s="325">
        <f t="shared" ca="1" si="27"/>
        <v>33</v>
      </c>
      <c r="BL21" s="330" t="str">
        <f t="shared" ca="1" si="28"/>
        <v>3) &gt;30 Dias e &lt;=60 Dias</v>
      </c>
      <c r="BM21" s="331">
        <f t="shared" si="29"/>
        <v>45754</v>
      </c>
      <c r="BN21" s="331"/>
      <c r="BO21" s="331" t="s">
        <v>87</v>
      </c>
      <c r="BP21" s="305"/>
      <c r="BQ21" s="305"/>
      <c r="BR21" s="305"/>
      <c r="BS21" s="305"/>
      <c r="BT21" s="332">
        <v>146</v>
      </c>
      <c r="BU21" s="333" t="s">
        <v>1256</v>
      </c>
      <c r="BV21" s="329"/>
      <c r="BW21" s="329"/>
      <c r="BX21" s="329"/>
      <c r="BY21" s="329"/>
      <c r="BZ21" s="329"/>
      <c r="CA21" s="634" t="s">
        <v>398</v>
      </c>
      <c r="CB21" s="598"/>
    </row>
    <row r="22" spans="1:80" s="603" customFormat="1" ht="40.5" customHeight="1" x14ac:dyDescent="0.35">
      <c r="A22" s="577"/>
      <c r="B22" s="458" t="s">
        <v>155</v>
      </c>
      <c r="C22" s="310" t="s">
        <v>278</v>
      </c>
      <c r="D22" s="336" t="s">
        <v>344</v>
      </c>
      <c r="E22" s="336" t="s">
        <v>1968</v>
      </c>
      <c r="F22" s="336" t="s">
        <v>1063</v>
      </c>
      <c r="G22" s="307" t="str">
        <f t="shared" ca="1" si="0"/>
        <v/>
      </c>
      <c r="H22" s="308">
        <f t="shared" si="9"/>
        <v>45726</v>
      </c>
      <c r="I22" s="309">
        <f t="shared" si="10"/>
        <v>129</v>
      </c>
      <c r="J22" s="305" t="s">
        <v>125</v>
      </c>
      <c r="K22" s="305" t="s">
        <v>126</v>
      </c>
      <c r="L22" s="310" t="s">
        <v>281</v>
      </c>
      <c r="M22" s="311" t="s">
        <v>161</v>
      </c>
      <c r="N22" s="310" t="s">
        <v>1252</v>
      </c>
      <c r="O22" s="337">
        <v>2029277493</v>
      </c>
      <c r="P22" s="539" t="s">
        <v>1282</v>
      </c>
      <c r="Q22" s="339" t="s">
        <v>1284</v>
      </c>
      <c r="R22" s="313" t="str">
        <f t="shared" si="3"/>
        <v>P54-PPGMII-P54-CAM-1464/2024-OM2029277493</v>
      </c>
      <c r="S22" s="574" t="s">
        <v>396</v>
      </c>
      <c r="T22" s="314">
        <v>1</v>
      </c>
      <c r="U22" s="340">
        <v>0</v>
      </c>
      <c r="V22" s="340">
        <v>188.67600000000004</v>
      </c>
      <c r="W22" s="316">
        <f t="shared" si="11"/>
        <v>0</v>
      </c>
      <c r="X22" s="316">
        <f t="shared" si="12"/>
        <v>0.18867600000000004</v>
      </c>
      <c r="Y22" s="317">
        <f t="shared" si="13"/>
        <v>188.67600000000004</v>
      </c>
      <c r="Z22" s="318">
        <f t="shared" si="14"/>
        <v>0.18867600000000004</v>
      </c>
      <c r="AA22" s="574" t="s">
        <v>397</v>
      </c>
      <c r="AB22" s="533"/>
      <c r="AC22" s="331">
        <v>45624</v>
      </c>
      <c r="AD22" s="327">
        <v>45628</v>
      </c>
      <c r="AE22" s="327">
        <v>45636</v>
      </c>
      <c r="AF22" s="24">
        <v>45636</v>
      </c>
      <c r="AG22" s="327">
        <v>45638</v>
      </c>
      <c r="AH22" s="309">
        <f t="shared" si="15"/>
        <v>10</v>
      </c>
      <c r="AI22" s="322" t="str">
        <f t="shared" si="16"/>
        <v>S50</v>
      </c>
      <c r="AJ22" s="323" t="str">
        <f t="shared" si="17"/>
        <v>S50</v>
      </c>
      <c r="AK22" s="323" t="str">
        <f t="shared" si="18"/>
        <v>S50</v>
      </c>
      <c r="AL22" s="322" t="str">
        <f t="shared" si="19"/>
        <v>12/2024</v>
      </c>
      <c r="AM22" s="324">
        <f t="shared" ca="1" si="20"/>
        <v>2</v>
      </c>
      <c r="AN22" s="325" t="str">
        <f t="shared" ca="1" si="21"/>
        <v>1) &lt;= 10 Dias</v>
      </c>
      <c r="AO22" s="342">
        <v>45663</v>
      </c>
      <c r="AP22" s="331">
        <v>45674</v>
      </c>
      <c r="AQ22" s="15">
        <v>45676</v>
      </c>
      <c r="AR22" s="25">
        <v>45670</v>
      </c>
      <c r="AS22" s="331">
        <v>45680</v>
      </c>
      <c r="AT22" s="309">
        <f t="shared" si="4"/>
        <v>6</v>
      </c>
      <c r="AU22" s="326" t="str">
        <f t="shared" si="30"/>
        <v>S3</v>
      </c>
      <c r="AV22" s="327" t="str">
        <f t="shared" si="30"/>
        <v>S3</v>
      </c>
      <c r="AW22" s="327" t="str">
        <f t="shared" si="30"/>
        <v>S4</v>
      </c>
      <c r="AX22" s="326" t="str">
        <f t="shared" si="6"/>
        <v>1/2025</v>
      </c>
      <c r="AY22" s="328">
        <f t="shared" ca="1" si="7"/>
        <v>-4</v>
      </c>
      <c r="AZ22" s="329" t="str">
        <f t="shared" ca="1" si="8"/>
        <v>SEM ATRASO</v>
      </c>
      <c r="BA22" s="343">
        <v>45702</v>
      </c>
      <c r="BB22" s="331">
        <v>45672</v>
      </c>
      <c r="BC22" s="15">
        <v>45716</v>
      </c>
      <c r="BD22" s="25">
        <v>45716</v>
      </c>
      <c r="BE22" s="535">
        <v>45721</v>
      </c>
      <c r="BF22" s="309">
        <f t="shared" si="22"/>
        <v>49</v>
      </c>
      <c r="BG22" s="326" t="str">
        <f t="shared" si="23"/>
        <v>S9</v>
      </c>
      <c r="BH22" s="327" t="str">
        <f t="shared" si="24"/>
        <v>S9</v>
      </c>
      <c r="BI22" s="327" t="str">
        <f t="shared" si="25"/>
        <v>S10</v>
      </c>
      <c r="BJ22" s="326" t="str">
        <f t="shared" si="26"/>
        <v>3/2025</v>
      </c>
      <c r="BK22" s="325">
        <f t="shared" ca="1" si="27"/>
        <v>5</v>
      </c>
      <c r="BL22" s="330" t="str">
        <f t="shared" ca="1" si="28"/>
        <v>1) &lt;= 10 Dias</v>
      </c>
      <c r="BM22" s="331">
        <f t="shared" si="29"/>
        <v>45726</v>
      </c>
      <c r="BN22" s="331"/>
      <c r="BO22" s="331" t="s">
        <v>87</v>
      </c>
      <c r="BP22" s="305"/>
      <c r="BQ22" s="305"/>
      <c r="BR22" s="305"/>
      <c r="BS22" s="305"/>
      <c r="BT22" s="332">
        <v>146</v>
      </c>
      <c r="BU22" s="333" t="s">
        <v>1256</v>
      </c>
      <c r="BV22" s="329"/>
      <c r="BW22" s="329"/>
      <c r="BX22" s="329"/>
      <c r="BY22" s="329"/>
      <c r="BZ22" s="329"/>
      <c r="CA22" s="634" t="s">
        <v>398</v>
      </c>
      <c r="CB22" s="598"/>
    </row>
    <row r="23" spans="1:80" ht="40.5" customHeight="1" x14ac:dyDescent="0.35">
      <c r="A23" s="577"/>
      <c r="B23" s="458" t="s">
        <v>155</v>
      </c>
      <c r="C23" s="310" t="s">
        <v>278</v>
      </c>
      <c r="D23" s="336" t="s">
        <v>335</v>
      </c>
      <c r="E23" s="336" t="s">
        <v>1966</v>
      </c>
      <c r="F23" s="336" t="s">
        <v>1063</v>
      </c>
      <c r="G23" s="307" t="str">
        <f t="shared" ca="1" si="0"/>
        <v/>
      </c>
      <c r="H23" s="308">
        <f t="shared" si="9"/>
        <v>45721</v>
      </c>
      <c r="I23" s="309">
        <f t="shared" si="10"/>
        <v>135</v>
      </c>
      <c r="J23" s="305" t="s">
        <v>125</v>
      </c>
      <c r="K23" s="305" t="s">
        <v>126</v>
      </c>
      <c r="L23" s="310" t="s">
        <v>281</v>
      </c>
      <c r="M23" s="311" t="s">
        <v>161</v>
      </c>
      <c r="N23" s="310" t="s">
        <v>1252</v>
      </c>
      <c r="O23" s="337">
        <v>2029269547</v>
      </c>
      <c r="P23" s="539" t="s">
        <v>1285</v>
      </c>
      <c r="Q23" s="339" t="s">
        <v>408</v>
      </c>
      <c r="R23" s="313" t="str">
        <f t="shared" si="3"/>
        <v>P54-PPGMII-P54-CAM-1359/2024-OM2029269547</v>
      </c>
      <c r="S23" s="574" t="s">
        <v>409</v>
      </c>
      <c r="T23" s="314">
        <v>1</v>
      </c>
      <c r="U23" s="340">
        <v>0</v>
      </c>
      <c r="V23" s="340">
        <v>332.66</v>
      </c>
      <c r="W23" s="316">
        <f t="shared" si="11"/>
        <v>0</v>
      </c>
      <c r="X23" s="316">
        <f t="shared" si="12"/>
        <v>0.33266000000000001</v>
      </c>
      <c r="Y23" s="317">
        <f t="shared" si="13"/>
        <v>332.66</v>
      </c>
      <c r="Z23" s="318">
        <f t="shared" si="14"/>
        <v>0.33266000000000001</v>
      </c>
      <c r="AA23" s="574" t="s">
        <v>2053</v>
      </c>
      <c r="AB23" s="533"/>
      <c r="AC23" s="331">
        <v>45624</v>
      </c>
      <c r="AD23" s="327">
        <v>45629</v>
      </c>
      <c r="AE23" s="327">
        <v>45660</v>
      </c>
      <c r="AF23" s="24">
        <v>45660</v>
      </c>
      <c r="AG23" s="327">
        <v>45660</v>
      </c>
      <c r="AH23" s="309">
        <f t="shared" si="15"/>
        <v>31</v>
      </c>
      <c r="AI23" s="322" t="str">
        <f t="shared" si="16"/>
        <v>S1</v>
      </c>
      <c r="AJ23" s="323" t="str">
        <f t="shared" si="17"/>
        <v>S1</v>
      </c>
      <c r="AK23" s="323" t="str">
        <f t="shared" si="18"/>
        <v>S1</v>
      </c>
      <c r="AL23" s="322" t="str">
        <f t="shared" si="19"/>
        <v>1/2025</v>
      </c>
      <c r="AM23" s="324">
        <f t="shared" ca="1" si="20"/>
        <v>0</v>
      </c>
      <c r="AN23" s="325" t="str">
        <f t="shared" ca="1" si="21"/>
        <v>SEM ATRASO</v>
      </c>
      <c r="AO23" s="342">
        <v>45663</v>
      </c>
      <c r="AP23" s="331">
        <v>45674</v>
      </c>
      <c r="AQ23" s="15">
        <v>45669</v>
      </c>
      <c r="AR23" s="25">
        <v>45677</v>
      </c>
      <c r="AS23" s="331">
        <v>45679</v>
      </c>
      <c r="AT23" s="309">
        <f t="shared" si="4"/>
        <v>5</v>
      </c>
      <c r="AU23" s="326" t="str">
        <f t="shared" si="30"/>
        <v>S2</v>
      </c>
      <c r="AV23" s="327" t="str">
        <f t="shared" si="30"/>
        <v>S4</v>
      </c>
      <c r="AW23" s="327" t="str">
        <f t="shared" si="30"/>
        <v>S4</v>
      </c>
      <c r="AX23" s="326" t="str">
        <f t="shared" si="6"/>
        <v>1/2025</v>
      </c>
      <c r="AY23" s="328">
        <f t="shared" ca="1" si="7"/>
        <v>-10</v>
      </c>
      <c r="AZ23" s="329" t="str">
        <f t="shared" ca="1" si="8"/>
        <v>SEM ATRASO</v>
      </c>
      <c r="BA23" s="343">
        <v>45695</v>
      </c>
      <c r="BB23" s="331">
        <v>45679</v>
      </c>
      <c r="BC23" s="15">
        <v>45716</v>
      </c>
      <c r="BD23" s="25">
        <v>45716</v>
      </c>
      <c r="BE23" s="535">
        <v>45716</v>
      </c>
      <c r="BF23" s="309">
        <f t="shared" si="22"/>
        <v>37</v>
      </c>
      <c r="BG23" s="326" t="str">
        <f t="shared" si="23"/>
        <v>S9</v>
      </c>
      <c r="BH23" s="327" t="str">
        <f t="shared" si="24"/>
        <v>S9</v>
      </c>
      <c r="BI23" s="327" t="str">
        <f t="shared" si="25"/>
        <v>S9</v>
      </c>
      <c r="BJ23" s="326" t="str">
        <f t="shared" si="26"/>
        <v>2/2025</v>
      </c>
      <c r="BK23" s="325">
        <f t="shared" ca="1" si="27"/>
        <v>0</v>
      </c>
      <c r="BL23" s="330" t="str">
        <f t="shared" ca="1" si="28"/>
        <v>SEM ATRASO</v>
      </c>
      <c r="BM23" s="331">
        <f t="shared" si="29"/>
        <v>45721</v>
      </c>
      <c r="BN23" s="331">
        <v>45757</v>
      </c>
      <c r="BO23" s="331" t="s">
        <v>87</v>
      </c>
      <c r="BP23" s="305"/>
      <c r="BQ23" s="305"/>
      <c r="BR23" s="305"/>
      <c r="BS23" s="305" t="s">
        <v>132</v>
      </c>
      <c r="BT23" s="332">
        <v>151</v>
      </c>
      <c r="BU23" s="333" t="s">
        <v>1256</v>
      </c>
      <c r="BV23" s="329"/>
      <c r="BW23" s="329"/>
      <c r="BX23" s="329"/>
      <c r="BY23" s="329"/>
      <c r="BZ23" s="329"/>
      <c r="CA23" s="634" t="s">
        <v>398</v>
      </c>
      <c r="CB23" s="598"/>
    </row>
    <row r="24" spans="1:80" ht="40.5" customHeight="1" x14ac:dyDescent="0.35">
      <c r="A24" s="577"/>
      <c r="B24" s="458" t="s">
        <v>155</v>
      </c>
      <c r="C24" s="310"/>
      <c r="D24" s="336" t="s">
        <v>107</v>
      </c>
      <c r="E24" s="336" t="s">
        <v>262</v>
      </c>
      <c r="F24" s="336" t="s">
        <v>249</v>
      </c>
      <c r="G24" s="307" t="str">
        <f t="shared" ca="1" si="0"/>
        <v/>
      </c>
      <c r="H24" s="308">
        <f t="shared" si="9"/>
        <v>45734</v>
      </c>
      <c r="I24" s="309">
        <f t="shared" si="10"/>
        <v>144</v>
      </c>
      <c r="J24" s="305" t="s">
        <v>125</v>
      </c>
      <c r="K24" s="305" t="s">
        <v>126</v>
      </c>
      <c r="L24" s="310" t="s">
        <v>81</v>
      </c>
      <c r="M24" s="311" t="s">
        <v>161</v>
      </c>
      <c r="N24" s="310" t="s">
        <v>1011</v>
      </c>
      <c r="O24" s="337">
        <v>2027809543</v>
      </c>
      <c r="P24" s="539" t="s">
        <v>1286</v>
      </c>
      <c r="Q24" s="339" t="s">
        <v>1287</v>
      </c>
      <c r="R24" s="313" t="str">
        <f t="shared" si="3"/>
        <v>P31-PPGMII-P31-CAM-1511/2024-OM2027809543</v>
      </c>
      <c r="S24" s="574" t="s">
        <v>130</v>
      </c>
      <c r="T24" s="314">
        <v>1</v>
      </c>
      <c r="U24" s="340">
        <v>4.5999999999999996</v>
      </c>
      <c r="V24" s="340">
        <v>0</v>
      </c>
      <c r="W24" s="316">
        <f t="shared" si="11"/>
        <v>4.5999999999999999E-3</v>
      </c>
      <c r="X24" s="316">
        <f t="shared" si="12"/>
        <v>0</v>
      </c>
      <c r="Y24" s="317">
        <f t="shared" si="13"/>
        <v>4.5999999999999996</v>
      </c>
      <c r="Z24" s="318">
        <f t="shared" si="14"/>
        <v>4.5999999999999999E-3</v>
      </c>
      <c r="AA24" s="574" t="s">
        <v>131</v>
      </c>
      <c r="AB24" s="533"/>
      <c r="AC24" s="331">
        <v>45590</v>
      </c>
      <c r="AD24" s="327">
        <v>45645</v>
      </c>
      <c r="AE24" s="327">
        <v>45651</v>
      </c>
      <c r="AF24" s="24">
        <v>45667</v>
      </c>
      <c r="AG24" s="327">
        <v>45665</v>
      </c>
      <c r="AH24" s="309">
        <f t="shared" si="15"/>
        <v>20</v>
      </c>
      <c r="AI24" s="322" t="str">
        <f t="shared" si="16"/>
        <v>S52</v>
      </c>
      <c r="AJ24" s="323" t="str">
        <f t="shared" si="17"/>
        <v>S2</v>
      </c>
      <c r="AK24" s="323" t="str">
        <f t="shared" si="18"/>
        <v>S2</v>
      </c>
      <c r="AL24" s="322" t="str">
        <f t="shared" si="19"/>
        <v>1/2025</v>
      </c>
      <c r="AM24" s="324">
        <f t="shared" ca="1" si="20"/>
        <v>14</v>
      </c>
      <c r="AN24" s="325" t="str">
        <f t="shared" ca="1" si="21"/>
        <v>2) &gt; 10 Dias e &lt;= 30 Dias</v>
      </c>
      <c r="AO24" s="342">
        <v>45685</v>
      </c>
      <c r="AP24" s="331">
        <v>45687</v>
      </c>
      <c r="AQ24" s="15">
        <v>45688</v>
      </c>
      <c r="AR24" s="25">
        <v>45690</v>
      </c>
      <c r="AS24" s="331">
        <v>45690</v>
      </c>
      <c r="AT24" s="309">
        <f t="shared" si="4"/>
        <v>3</v>
      </c>
      <c r="AU24" s="326" t="str">
        <f t="shared" si="30"/>
        <v>S5</v>
      </c>
      <c r="AV24" s="327" t="str">
        <f t="shared" si="30"/>
        <v>S5</v>
      </c>
      <c r="AW24" s="327" t="str">
        <f t="shared" si="30"/>
        <v>S5</v>
      </c>
      <c r="AX24" s="326" t="str">
        <f t="shared" si="6"/>
        <v>2/2025</v>
      </c>
      <c r="AY24" s="328">
        <f t="shared" ca="1" si="7"/>
        <v>-2</v>
      </c>
      <c r="AZ24" s="329" t="str">
        <f t="shared" ca="1" si="8"/>
        <v>SEM ATRASO</v>
      </c>
      <c r="BA24" s="343">
        <v>45681</v>
      </c>
      <c r="BB24" s="331">
        <v>45681</v>
      </c>
      <c r="BC24" s="15">
        <v>45691</v>
      </c>
      <c r="BD24" s="406">
        <v>45729</v>
      </c>
      <c r="BE24" s="368">
        <v>45729</v>
      </c>
      <c r="BF24" s="309">
        <f t="shared" si="22"/>
        <v>48</v>
      </c>
      <c r="BG24" s="326" t="str">
        <f t="shared" si="23"/>
        <v>S6</v>
      </c>
      <c r="BH24" s="327" t="str">
        <f t="shared" si="24"/>
        <v>S11</v>
      </c>
      <c r="BI24" s="327" t="str">
        <f t="shared" si="25"/>
        <v>S11</v>
      </c>
      <c r="BJ24" s="326" t="str">
        <f t="shared" si="26"/>
        <v>3/2025</v>
      </c>
      <c r="BK24" s="325">
        <f t="shared" ca="1" si="27"/>
        <v>38</v>
      </c>
      <c r="BL24" s="330" t="str">
        <f t="shared" ca="1" si="28"/>
        <v>3) &gt;30 Dias e &lt;=60 Dias</v>
      </c>
      <c r="BM24" s="331">
        <f t="shared" si="29"/>
        <v>45734</v>
      </c>
      <c r="BN24" s="331"/>
      <c r="BO24" s="331" t="s">
        <v>87</v>
      </c>
      <c r="BP24" s="305"/>
      <c r="BQ24" s="305"/>
      <c r="BR24" s="305"/>
      <c r="BS24" s="305" t="s">
        <v>132</v>
      </c>
      <c r="BT24" s="332">
        <v>170</v>
      </c>
      <c r="BU24" s="333" t="s">
        <v>1256</v>
      </c>
      <c r="BV24" s="329"/>
      <c r="BW24" s="329"/>
      <c r="BX24" s="329"/>
      <c r="BY24" s="329"/>
      <c r="BZ24" s="329"/>
      <c r="CA24" s="640" t="s">
        <v>133</v>
      </c>
      <c r="CB24" s="598"/>
    </row>
    <row r="25" spans="1:80" ht="40.5" customHeight="1" x14ac:dyDescent="0.35">
      <c r="A25" s="577"/>
      <c r="B25" s="458" t="s">
        <v>155</v>
      </c>
      <c r="C25" s="310"/>
      <c r="D25" s="336" t="s">
        <v>107</v>
      </c>
      <c r="E25" s="336" t="s">
        <v>262</v>
      </c>
      <c r="F25" s="336" t="s">
        <v>249</v>
      </c>
      <c r="G25" s="307" t="str">
        <f t="shared" ca="1" si="0"/>
        <v/>
      </c>
      <c r="H25" s="308">
        <f t="shared" si="9"/>
        <v>45734</v>
      </c>
      <c r="I25" s="309">
        <f t="shared" si="10"/>
        <v>144</v>
      </c>
      <c r="J25" s="305" t="s">
        <v>125</v>
      </c>
      <c r="K25" s="305" t="s">
        <v>126</v>
      </c>
      <c r="L25" s="310" t="s">
        <v>81</v>
      </c>
      <c r="M25" s="311" t="s">
        <v>161</v>
      </c>
      <c r="N25" s="310" t="s">
        <v>1011</v>
      </c>
      <c r="O25" s="337">
        <v>2027809543</v>
      </c>
      <c r="P25" s="539" t="s">
        <v>1286</v>
      </c>
      <c r="Q25" s="339" t="s">
        <v>1288</v>
      </c>
      <c r="R25" s="313" t="str">
        <f t="shared" si="3"/>
        <v>P31-PPGMII-P31-CAM-1511/2024-OM2027809543</v>
      </c>
      <c r="S25" s="574" t="s">
        <v>130</v>
      </c>
      <c r="T25" s="314">
        <v>1</v>
      </c>
      <c r="U25" s="340">
        <v>0</v>
      </c>
      <c r="V25" s="340">
        <v>10.984999999999999</v>
      </c>
      <c r="W25" s="316">
        <f t="shared" si="11"/>
        <v>0</v>
      </c>
      <c r="X25" s="316">
        <f t="shared" si="12"/>
        <v>1.0985E-2</v>
      </c>
      <c r="Y25" s="317">
        <f t="shared" si="13"/>
        <v>10.984999999999999</v>
      </c>
      <c r="Z25" s="318">
        <f t="shared" si="14"/>
        <v>1.0985E-2</v>
      </c>
      <c r="AA25" s="574" t="s">
        <v>131</v>
      </c>
      <c r="AB25" s="533"/>
      <c r="AC25" s="331">
        <v>45590</v>
      </c>
      <c r="AD25" s="327">
        <v>45645</v>
      </c>
      <c r="AE25" s="327">
        <v>45651</v>
      </c>
      <c r="AF25" s="14">
        <v>45667</v>
      </c>
      <c r="AG25" s="327">
        <v>45665</v>
      </c>
      <c r="AH25" s="309">
        <f t="shared" si="15"/>
        <v>20</v>
      </c>
      <c r="AI25" s="322" t="str">
        <f t="shared" si="16"/>
        <v>S52</v>
      </c>
      <c r="AJ25" s="323" t="str">
        <f t="shared" si="17"/>
        <v>S2</v>
      </c>
      <c r="AK25" s="323" t="str">
        <f t="shared" si="18"/>
        <v>S2</v>
      </c>
      <c r="AL25" s="322" t="str">
        <f t="shared" si="19"/>
        <v>1/2025</v>
      </c>
      <c r="AM25" s="324">
        <f t="shared" ca="1" si="20"/>
        <v>14</v>
      </c>
      <c r="AN25" s="325" t="str">
        <f t="shared" ca="1" si="21"/>
        <v>2) &gt; 10 Dias e &lt;= 30 Dias</v>
      </c>
      <c r="AO25" s="331">
        <v>45685</v>
      </c>
      <c r="AP25" s="331">
        <v>45687</v>
      </c>
      <c r="AQ25" s="501">
        <v>45688</v>
      </c>
      <c r="AR25" s="27">
        <v>45690</v>
      </c>
      <c r="AS25" s="331">
        <v>45690</v>
      </c>
      <c r="AT25" s="309">
        <f t="shared" si="4"/>
        <v>3</v>
      </c>
      <c r="AU25" s="326" t="str">
        <f t="shared" si="30"/>
        <v>S5</v>
      </c>
      <c r="AV25" s="327" t="str">
        <f t="shared" si="30"/>
        <v>S5</v>
      </c>
      <c r="AW25" s="327" t="str">
        <f t="shared" si="30"/>
        <v>S5</v>
      </c>
      <c r="AX25" s="326" t="str">
        <f t="shared" si="6"/>
        <v>2/2025</v>
      </c>
      <c r="AY25" s="328">
        <f t="shared" ca="1" si="7"/>
        <v>-2</v>
      </c>
      <c r="AZ25" s="329" t="str">
        <f t="shared" ca="1" si="8"/>
        <v>SEM ATRASO</v>
      </c>
      <c r="BA25" s="331">
        <v>45681</v>
      </c>
      <c r="BB25" s="331">
        <v>45681</v>
      </c>
      <c r="BC25" s="15">
        <v>45691</v>
      </c>
      <c r="BD25" s="25">
        <v>45697</v>
      </c>
      <c r="BE25" s="12">
        <v>45729</v>
      </c>
      <c r="BF25" s="309">
        <f t="shared" si="22"/>
        <v>48</v>
      </c>
      <c r="BG25" s="326" t="str">
        <f t="shared" si="23"/>
        <v>S6</v>
      </c>
      <c r="BH25" s="327" t="str">
        <f t="shared" si="24"/>
        <v>S6</v>
      </c>
      <c r="BI25" s="327" t="str">
        <f t="shared" si="25"/>
        <v>S11</v>
      </c>
      <c r="BJ25" s="326" t="str">
        <f t="shared" si="26"/>
        <v>3/2025</v>
      </c>
      <c r="BK25" s="325">
        <f t="shared" ca="1" si="27"/>
        <v>38</v>
      </c>
      <c r="BL25" s="330" t="str">
        <f t="shared" ca="1" si="28"/>
        <v>3) &gt;30 Dias e &lt;=60 Dias</v>
      </c>
      <c r="BM25" s="331">
        <f t="shared" si="29"/>
        <v>45734</v>
      </c>
      <c r="BN25" s="331"/>
      <c r="BO25" s="331" t="s">
        <v>87</v>
      </c>
      <c r="BP25" s="305"/>
      <c r="BQ25" s="305"/>
      <c r="BR25" s="305"/>
      <c r="BS25" s="305" t="s">
        <v>132</v>
      </c>
      <c r="BT25" s="332">
        <v>170</v>
      </c>
      <c r="BU25" s="333" t="s">
        <v>1256</v>
      </c>
      <c r="BV25" s="329"/>
      <c r="BW25" s="329"/>
      <c r="BX25" s="329"/>
      <c r="BY25" s="329"/>
      <c r="BZ25" s="329"/>
      <c r="CA25" s="634" t="s">
        <v>133</v>
      </c>
      <c r="CB25" s="598"/>
    </row>
    <row r="26" spans="1:80" ht="40.5" customHeight="1" x14ac:dyDescent="0.35">
      <c r="A26" s="525"/>
      <c r="B26" s="458" t="s">
        <v>155</v>
      </c>
      <c r="C26" s="526"/>
      <c r="D26" s="629" t="s">
        <v>107</v>
      </c>
      <c r="E26" s="306" t="s">
        <v>262</v>
      </c>
      <c r="F26" s="548" t="s">
        <v>249</v>
      </c>
      <c r="G26" s="307" t="str">
        <f t="shared" ca="1" si="0"/>
        <v/>
      </c>
      <c r="H26" s="308">
        <f t="shared" si="9"/>
        <v>45718</v>
      </c>
      <c r="I26" s="309">
        <f t="shared" si="10"/>
        <v>128</v>
      </c>
      <c r="J26" s="305" t="s">
        <v>125</v>
      </c>
      <c r="K26" s="305" t="s">
        <v>126</v>
      </c>
      <c r="L26" s="310" t="s">
        <v>81</v>
      </c>
      <c r="M26" s="311" t="s">
        <v>161</v>
      </c>
      <c r="N26" s="310" t="s">
        <v>1011</v>
      </c>
      <c r="O26" s="361">
        <v>2027809543</v>
      </c>
      <c r="P26" s="539" t="s">
        <v>1286</v>
      </c>
      <c r="Q26" s="339" t="s">
        <v>1289</v>
      </c>
      <c r="R26" s="313" t="str">
        <f t="shared" si="3"/>
        <v>P31-PPGMII-P31-CAM-1511/2024-OM2027809543</v>
      </c>
      <c r="S26" s="580" t="s">
        <v>130</v>
      </c>
      <c r="T26" s="314">
        <v>1</v>
      </c>
      <c r="U26" s="340">
        <v>0</v>
      </c>
      <c r="V26" s="480">
        <v>0.97199999999999998</v>
      </c>
      <c r="W26" s="316">
        <f t="shared" si="11"/>
        <v>0</v>
      </c>
      <c r="X26" s="316">
        <f t="shared" si="12"/>
        <v>9.7199999999999999E-4</v>
      </c>
      <c r="Y26" s="317">
        <f t="shared" si="13"/>
        <v>0.97199999999999998</v>
      </c>
      <c r="Z26" s="318">
        <f t="shared" si="14"/>
        <v>9.7199999999999999E-4</v>
      </c>
      <c r="AA26" s="574" t="s">
        <v>131</v>
      </c>
      <c r="AB26" s="533"/>
      <c r="AC26" s="331">
        <v>45590</v>
      </c>
      <c r="AD26" s="530">
        <v>45645</v>
      </c>
      <c r="AE26" s="531">
        <v>45651</v>
      </c>
      <c r="AF26" s="388">
        <v>45667</v>
      </c>
      <c r="AG26" s="327">
        <v>45665</v>
      </c>
      <c r="AH26" s="309">
        <f t="shared" si="15"/>
        <v>20</v>
      </c>
      <c r="AI26" s="322" t="str">
        <f t="shared" si="16"/>
        <v>S52</v>
      </c>
      <c r="AJ26" s="323" t="str">
        <f t="shared" si="17"/>
        <v>S2</v>
      </c>
      <c r="AK26" s="323" t="str">
        <f t="shared" si="18"/>
        <v>S2</v>
      </c>
      <c r="AL26" s="322" t="str">
        <f t="shared" si="19"/>
        <v>1/2025</v>
      </c>
      <c r="AM26" s="324">
        <f t="shared" ca="1" si="20"/>
        <v>14</v>
      </c>
      <c r="AN26" s="325" t="str">
        <f t="shared" ca="1" si="21"/>
        <v>2) &gt; 10 Dias e &lt;= 30 Dias</v>
      </c>
      <c r="AO26" s="532">
        <v>45685</v>
      </c>
      <c r="AP26" s="331">
        <v>45687</v>
      </c>
      <c r="AQ26" s="532">
        <v>45688</v>
      </c>
      <c r="AR26" s="481">
        <v>45690</v>
      </c>
      <c r="AS26" s="327">
        <v>45690</v>
      </c>
      <c r="AT26" s="309">
        <f t="shared" si="4"/>
        <v>3</v>
      </c>
      <c r="AU26" s="326" t="str">
        <f t="shared" si="30"/>
        <v>S5</v>
      </c>
      <c r="AV26" s="327" t="str">
        <f t="shared" si="30"/>
        <v>S5</v>
      </c>
      <c r="AW26" s="327" t="str">
        <f t="shared" si="30"/>
        <v>S5</v>
      </c>
      <c r="AX26" s="326" t="str">
        <f t="shared" si="6"/>
        <v>2/2025</v>
      </c>
      <c r="AY26" s="328">
        <f t="shared" ca="1" si="7"/>
        <v>-2</v>
      </c>
      <c r="AZ26" s="329" t="str">
        <f t="shared" ca="1" si="8"/>
        <v>SEM ATRASO</v>
      </c>
      <c r="BA26" s="485">
        <v>45681</v>
      </c>
      <c r="BB26" s="327">
        <v>45681</v>
      </c>
      <c r="BC26" s="485">
        <v>45691</v>
      </c>
      <c r="BD26" s="12">
        <v>45713</v>
      </c>
      <c r="BE26" s="12">
        <v>45713</v>
      </c>
      <c r="BF26" s="309">
        <f t="shared" si="22"/>
        <v>32</v>
      </c>
      <c r="BG26" s="326" t="str">
        <f t="shared" si="23"/>
        <v>S6</v>
      </c>
      <c r="BH26" s="327" t="str">
        <f t="shared" si="24"/>
        <v>S9</v>
      </c>
      <c r="BI26" s="327" t="str">
        <f t="shared" si="25"/>
        <v>S9</v>
      </c>
      <c r="BJ26" s="326" t="str">
        <f t="shared" si="26"/>
        <v>2/2025</v>
      </c>
      <c r="BK26" s="325">
        <f t="shared" ca="1" si="27"/>
        <v>22</v>
      </c>
      <c r="BL26" s="330" t="str">
        <f t="shared" ca="1" si="28"/>
        <v>2) &gt; 10 Dias e &lt;= 30 Dias</v>
      </c>
      <c r="BM26" s="331">
        <f t="shared" si="29"/>
        <v>45718</v>
      </c>
      <c r="BN26" s="331"/>
      <c r="BO26" s="331" t="s">
        <v>87</v>
      </c>
      <c r="BP26" s="305"/>
      <c r="BQ26" s="305"/>
      <c r="BR26" s="305"/>
      <c r="BS26" s="305" t="s">
        <v>132</v>
      </c>
      <c r="BT26" s="332">
        <v>170</v>
      </c>
      <c r="BU26" s="333" t="s">
        <v>1256</v>
      </c>
      <c r="BV26" s="329"/>
      <c r="BW26" s="329"/>
      <c r="BX26" s="329"/>
      <c r="BY26" s="329"/>
      <c r="BZ26" s="329"/>
      <c r="CA26" s="640" t="s">
        <v>133</v>
      </c>
      <c r="CB26" s="598"/>
    </row>
    <row r="27" spans="1:80" ht="40.5" customHeight="1" x14ac:dyDescent="0.35">
      <c r="A27" s="577"/>
      <c r="B27" s="458" t="s">
        <v>155</v>
      </c>
      <c r="C27" s="346"/>
      <c r="D27" s="347" t="s">
        <v>107</v>
      </c>
      <c r="E27" s="347" t="s">
        <v>262</v>
      </c>
      <c r="F27" s="347" t="s">
        <v>249</v>
      </c>
      <c r="G27" s="307" t="str">
        <f t="shared" ca="1" si="0"/>
        <v/>
      </c>
      <c r="H27" s="308">
        <f t="shared" si="9"/>
        <v>45702</v>
      </c>
      <c r="I27" s="309">
        <f t="shared" si="10"/>
        <v>112</v>
      </c>
      <c r="J27" s="305" t="s">
        <v>125</v>
      </c>
      <c r="K27" s="355" t="s">
        <v>126</v>
      </c>
      <c r="L27" s="310" t="s">
        <v>81</v>
      </c>
      <c r="M27" s="311" t="s">
        <v>161</v>
      </c>
      <c r="N27" s="310" t="s">
        <v>1011</v>
      </c>
      <c r="O27" s="356">
        <v>2027809543</v>
      </c>
      <c r="P27" s="539" t="s">
        <v>1286</v>
      </c>
      <c r="Q27" s="357" t="s">
        <v>841</v>
      </c>
      <c r="R27" s="313" t="str">
        <f t="shared" si="3"/>
        <v>P31-PPGMII-P31-CAM-1511/2024-OM2027809543</v>
      </c>
      <c r="S27" s="579" t="s">
        <v>130</v>
      </c>
      <c r="T27" s="358">
        <v>1</v>
      </c>
      <c r="U27" s="340">
        <v>55.723999999999997</v>
      </c>
      <c r="V27" s="359">
        <v>0</v>
      </c>
      <c r="W27" s="316">
        <f t="shared" si="11"/>
        <v>5.5723999999999996E-2</v>
      </c>
      <c r="X27" s="316">
        <f t="shared" si="12"/>
        <v>0</v>
      </c>
      <c r="Y27" s="317">
        <f t="shared" si="13"/>
        <v>55.723999999999997</v>
      </c>
      <c r="Z27" s="318">
        <f t="shared" si="14"/>
        <v>5.5723999999999996E-2</v>
      </c>
      <c r="AA27" s="574" t="s">
        <v>131</v>
      </c>
      <c r="AB27" s="533"/>
      <c r="AC27" s="331">
        <v>45590</v>
      </c>
      <c r="AD27" s="360">
        <v>45645</v>
      </c>
      <c r="AE27" s="360">
        <v>45651</v>
      </c>
      <c r="AF27" s="406">
        <v>45667</v>
      </c>
      <c r="AG27" s="406">
        <v>45665</v>
      </c>
      <c r="AH27" s="309">
        <f t="shared" si="15"/>
        <v>20</v>
      </c>
      <c r="AI27" s="322" t="str">
        <f t="shared" si="16"/>
        <v>S52</v>
      </c>
      <c r="AJ27" s="323" t="str">
        <f t="shared" si="17"/>
        <v>S2</v>
      </c>
      <c r="AK27" s="323" t="str">
        <f t="shared" si="18"/>
        <v>S2</v>
      </c>
      <c r="AL27" s="322" t="str">
        <f t="shared" si="19"/>
        <v>1/2025</v>
      </c>
      <c r="AM27" s="324">
        <f t="shared" ca="1" si="20"/>
        <v>14</v>
      </c>
      <c r="AN27" s="325" t="str">
        <f t="shared" ca="1" si="21"/>
        <v>2) &gt; 10 Dias e &lt;= 30 Dias</v>
      </c>
      <c r="AO27" s="406">
        <v>45670</v>
      </c>
      <c r="AP27" s="331">
        <v>45687</v>
      </c>
      <c r="AQ27" s="406">
        <v>45687</v>
      </c>
      <c r="AR27" s="411">
        <v>45690</v>
      </c>
      <c r="AS27" s="352">
        <v>45690</v>
      </c>
      <c r="AT27" s="309">
        <f t="shared" si="4"/>
        <v>3</v>
      </c>
      <c r="AU27" s="326" t="str">
        <f t="shared" si="30"/>
        <v>S5</v>
      </c>
      <c r="AV27" s="327" t="str">
        <f t="shared" si="30"/>
        <v>S5</v>
      </c>
      <c r="AW27" s="327" t="str">
        <f t="shared" si="30"/>
        <v>S5</v>
      </c>
      <c r="AX27" s="326" t="str">
        <f t="shared" si="6"/>
        <v>2/2025</v>
      </c>
      <c r="AY27" s="328">
        <f t="shared" ca="1" si="7"/>
        <v>-3</v>
      </c>
      <c r="AZ27" s="329" t="str">
        <f t="shared" ca="1" si="8"/>
        <v>SEM ATRASO</v>
      </c>
      <c r="BA27" s="406">
        <v>45679</v>
      </c>
      <c r="BB27" s="360">
        <v>45684</v>
      </c>
      <c r="BC27" s="406">
        <v>45682</v>
      </c>
      <c r="BD27" s="411">
        <v>45697</v>
      </c>
      <c r="BE27" s="360">
        <v>45697</v>
      </c>
      <c r="BF27" s="309">
        <f t="shared" si="22"/>
        <v>13</v>
      </c>
      <c r="BG27" s="326" t="str">
        <f t="shared" si="23"/>
        <v>S4</v>
      </c>
      <c r="BH27" s="327" t="str">
        <f t="shared" si="24"/>
        <v>S6</v>
      </c>
      <c r="BI27" s="327" t="str">
        <f t="shared" si="25"/>
        <v>S6</v>
      </c>
      <c r="BJ27" s="326" t="str">
        <f t="shared" si="26"/>
        <v>2/2025</v>
      </c>
      <c r="BK27" s="325">
        <f t="shared" ca="1" si="27"/>
        <v>15</v>
      </c>
      <c r="BL27" s="330" t="str">
        <f t="shared" ca="1" si="28"/>
        <v>2) &gt; 10 Dias e &lt;= 30 Dias</v>
      </c>
      <c r="BM27" s="331">
        <f t="shared" si="29"/>
        <v>45702</v>
      </c>
      <c r="BN27" s="360"/>
      <c r="BO27" s="360" t="s">
        <v>87</v>
      </c>
      <c r="BP27" s="345"/>
      <c r="BQ27" s="345"/>
      <c r="BR27" s="345"/>
      <c r="BS27" s="355" t="s">
        <v>132</v>
      </c>
      <c r="BT27" s="332">
        <v>170</v>
      </c>
      <c r="BU27" s="333" t="s">
        <v>1256</v>
      </c>
      <c r="BV27" s="329"/>
      <c r="BW27" s="329"/>
      <c r="BX27" s="329"/>
      <c r="BY27" s="329"/>
      <c r="BZ27" s="329"/>
      <c r="CA27" s="637" t="s">
        <v>133</v>
      </c>
      <c r="CB27" s="600"/>
    </row>
    <row r="28" spans="1:80" ht="40.5" customHeight="1" x14ac:dyDescent="0.35">
      <c r="A28" s="577"/>
      <c r="B28" s="458" t="s">
        <v>155</v>
      </c>
      <c r="C28" s="310"/>
      <c r="D28" s="336" t="s">
        <v>107</v>
      </c>
      <c r="E28" s="336" t="s">
        <v>262</v>
      </c>
      <c r="F28" s="336" t="s">
        <v>249</v>
      </c>
      <c r="G28" s="307" t="str">
        <f t="shared" ca="1" si="0"/>
        <v/>
      </c>
      <c r="H28" s="308">
        <f t="shared" si="9"/>
        <v>45715</v>
      </c>
      <c r="I28" s="309">
        <f t="shared" si="10"/>
        <v>125</v>
      </c>
      <c r="J28" s="305" t="s">
        <v>125</v>
      </c>
      <c r="K28" s="305" t="s">
        <v>126</v>
      </c>
      <c r="L28" s="310" t="s">
        <v>81</v>
      </c>
      <c r="M28" s="311" t="s">
        <v>161</v>
      </c>
      <c r="N28" s="310" t="s">
        <v>1011</v>
      </c>
      <c r="O28" s="337">
        <v>2027809543</v>
      </c>
      <c r="P28" s="539" t="s">
        <v>1286</v>
      </c>
      <c r="Q28" s="339" t="s">
        <v>1290</v>
      </c>
      <c r="R28" s="313" t="str">
        <f t="shared" si="3"/>
        <v>P31-PPGMII-P31-CAM-1511/2024-OM2027809543</v>
      </c>
      <c r="S28" s="574" t="s">
        <v>130</v>
      </c>
      <c r="T28" s="350">
        <v>1</v>
      </c>
      <c r="U28" s="340">
        <v>0</v>
      </c>
      <c r="V28" s="340">
        <v>3.8879999999999999</v>
      </c>
      <c r="W28" s="316">
        <f t="shared" si="11"/>
        <v>0</v>
      </c>
      <c r="X28" s="316">
        <f t="shared" si="12"/>
        <v>3.888E-3</v>
      </c>
      <c r="Y28" s="317">
        <f t="shared" si="13"/>
        <v>3.8879999999999999</v>
      </c>
      <c r="Z28" s="318">
        <f t="shared" si="14"/>
        <v>3.888E-3</v>
      </c>
      <c r="AA28" s="574" t="s">
        <v>131</v>
      </c>
      <c r="AB28" s="533"/>
      <c r="AC28" s="331">
        <v>45590</v>
      </c>
      <c r="AD28" s="327">
        <v>45645</v>
      </c>
      <c r="AE28" s="327">
        <v>45651</v>
      </c>
      <c r="AF28" s="14">
        <v>45667</v>
      </c>
      <c r="AG28" s="327">
        <v>45665</v>
      </c>
      <c r="AH28" s="309">
        <f t="shared" si="15"/>
        <v>20</v>
      </c>
      <c r="AI28" s="322" t="str">
        <f t="shared" si="16"/>
        <v>S52</v>
      </c>
      <c r="AJ28" s="323" t="str">
        <f t="shared" si="17"/>
        <v>S2</v>
      </c>
      <c r="AK28" s="323" t="str">
        <f t="shared" si="18"/>
        <v>S2</v>
      </c>
      <c r="AL28" s="322" t="str">
        <f t="shared" si="19"/>
        <v>1/2025</v>
      </c>
      <c r="AM28" s="324">
        <f t="shared" ca="1" si="20"/>
        <v>14</v>
      </c>
      <c r="AN28" s="325" t="str">
        <f t="shared" ca="1" si="21"/>
        <v>2) &gt; 10 Dias e &lt;= 30 Dias</v>
      </c>
      <c r="AO28" s="331">
        <v>45670</v>
      </c>
      <c r="AP28" s="331">
        <v>45687</v>
      </c>
      <c r="AQ28" s="15">
        <v>45687</v>
      </c>
      <c r="AR28" s="27">
        <v>45690</v>
      </c>
      <c r="AS28" s="331">
        <v>45690</v>
      </c>
      <c r="AT28" s="309">
        <f t="shared" si="4"/>
        <v>3</v>
      </c>
      <c r="AU28" s="326" t="str">
        <f t="shared" si="30"/>
        <v>S5</v>
      </c>
      <c r="AV28" s="327" t="str">
        <f t="shared" si="30"/>
        <v>S5</v>
      </c>
      <c r="AW28" s="327" t="str">
        <f t="shared" si="30"/>
        <v>S5</v>
      </c>
      <c r="AX28" s="326" t="str">
        <f t="shared" si="6"/>
        <v>2/2025</v>
      </c>
      <c r="AY28" s="328">
        <f t="shared" ca="1" si="7"/>
        <v>-3</v>
      </c>
      <c r="AZ28" s="329" t="str">
        <f t="shared" ca="1" si="8"/>
        <v>SEM ATRASO</v>
      </c>
      <c r="BA28" s="331">
        <v>45679</v>
      </c>
      <c r="BB28" s="331">
        <v>45684</v>
      </c>
      <c r="BC28" s="15">
        <v>45682</v>
      </c>
      <c r="BD28" s="12">
        <v>45710</v>
      </c>
      <c r="BE28" s="12">
        <v>45710</v>
      </c>
      <c r="BF28" s="309">
        <f t="shared" si="22"/>
        <v>26</v>
      </c>
      <c r="BG28" s="326" t="str">
        <f t="shared" si="23"/>
        <v>S4</v>
      </c>
      <c r="BH28" s="327" t="str">
        <f t="shared" si="24"/>
        <v>S8</v>
      </c>
      <c r="BI28" s="327" t="str">
        <f t="shared" si="25"/>
        <v>S8</v>
      </c>
      <c r="BJ28" s="326" t="str">
        <f t="shared" si="26"/>
        <v>2/2025</v>
      </c>
      <c r="BK28" s="325">
        <f t="shared" ca="1" si="27"/>
        <v>28</v>
      </c>
      <c r="BL28" s="330" t="str">
        <f t="shared" ca="1" si="28"/>
        <v>2) &gt; 10 Dias e &lt;= 30 Dias</v>
      </c>
      <c r="BM28" s="331">
        <f t="shared" si="29"/>
        <v>45715</v>
      </c>
      <c r="BN28" s="331"/>
      <c r="BO28" s="331" t="s">
        <v>87</v>
      </c>
      <c r="BP28" s="305"/>
      <c r="BQ28" s="305"/>
      <c r="BR28" s="305"/>
      <c r="BS28" s="305" t="s">
        <v>132</v>
      </c>
      <c r="BT28" s="332">
        <v>170</v>
      </c>
      <c r="BU28" s="333" t="s">
        <v>1256</v>
      </c>
      <c r="BV28" s="329"/>
      <c r="BW28" s="329"/>
      <c r="BX28" s="329"/>
      <c r="BY28" s="329"/>
      <c r="BZ28" s="329"/>
      <c r="CA28" s="634" t="s">
        <v>133</v>
      </c>
      <c r="CB28" s="598"/>
    </row>
    <row r="29" spans="1:80" s="603" customFormat="1" ht="40.5" customHeight="1" x14ac:dyDescent="0.35">
      <c r="A29" s="577"/>
      <c r="B29" s="458" t="s">
        <v>155</v>
      </c>
      <c r="C29" s="310" t="s">
        <v>278</v>
      </c>
      <c r="D29" s="336" t="s">
        <v>335</v>
      </c>
      <c r="E29" s="336" t="s">
        <v>262</v>
      </c>
      <c r="F29" s="336" t="s">
        <v>1063</v>
      </c>
      <c r="G29" s="307" t="str">
        <f t="shared" ca="1" si="0"/>
        <v/>
      </c>
      <c r="H29" s="308">
        <f t="shared" si="9"/>
        <v>45721</v>
      </c>
      <c r="I29" s="309">
        <f t="shared" si="10"/>
        <v>131</v>
      </c>
      <c r="J29" s="305" t="s">
        <v>125</v>
      </c>
      <c r="K29" s="305" t="s">
        <v>126</v>
      </c>
      <c r="L29" s="310" t="s">
        <v>281</v>
      </c>
      <c r="M29" s="311" t="s">
        <v>161</v>
      </c>
      <c r="N29" s="310" t="s">
        <v>1252</v>
      </c>
      <c r="O29" s="337">
        <v>2029269571</v>
      </c>
      <c r="P29" s="539" t="s">
        <v>1291</v>
      </c>
      <c r="Q29" s="339" t="s">
        <v>420</v>
      </c>
      <c r="R29" s="313" t="str">
        <f t="shared" si="3"/>
        <v>P54-PPGMII-P54-CAM-1384/2024-OM2029269571</v>
      </c>
      <c r="S29" s="574" t="s">
        <v>421</v>
      </c>
      <c r="T29" s="350">
        <v>1</v>
      </c>
      <c r="U29" s="340">
        <v>0</v>
      </c>
      <c r="V29" s="340">
        <v>121.065</v>
      </c>
      <c r="W29" s="316">
        <f t="shared" si="11"/>
        <v>0</v>
      </c>
      <c r="X29" s="316">
        <f t="shared" si="12"/>
        <v>0.12106499999999999</v>
      </c>
      <c r="Y29" s="317">
        <f t="shared" si="13"/>
        <v>121.065</v>
      </c>
      <c r="Z29" s="318">
        <f t="shared" si="14"/>
        <v>0.12106499999999999</v>
      </c>
      <c r="AA29" s="574" t="s">
        <v>422</v>
      </c>
      <c r="AB29" s="533"/>
      <c r="AC29" s="331">
        <v>45624</v>
      </c>
      <c r="AD29" s="327">
        <v>45629</v>
      </c>
      <c r="AE29" s="327">
        <v>45631</v>
      </c>
      <c r="AF29" s="14">
        <v>45631</v>
      </c>
      <c r="AG29" s="327">
        <v>45631</v>
      </c>
      <c r="AH29" s="309">
        <f t="shared" si="15"/>
        <v>2</v>
      </c>
      <c r="AI29" s="322" t="str">
        <f t="shared" si="16"/>
        <v>S49</v>
      </c>
      <c r="AJ29" s="323" t="str">
        <f t="shared" si="17"/>
        <v>S49</v>
      </c>
      <c r="AK29" s="323" t="str">
        <f t="shared" si="18"/>
        <v>S49</v>
      </c>
      <c r="AL29" s="322" t="str">
        <f t="shared" si="19"/>
        <v>12/2024</v>
      </c>
      <c r="AM29" s="324">
        <f t="shared" ca="1" si="20"/>
        <v>0</v>
      </c>
      <c r="AN29" s="325" t="str">
        <f t="shared" ca="1" si="21"/>
        <v>SEM ATRASO</v>
      </c>
      <c r="AO29" s="331">
        <v>45670</v>
      </c>
      <c r="AP29" s="331">
        <v>45678</v>
      </c>
      <c r="AQ29" s="15">
        <v>45676</v>
      </c>
      <c r="AR29" s="27">
        <v>45676</v>
      </c>
      <c r="AS29" s="331">
        <v>45677</v>
      </c>
      <c r="AT29" s="309">
        <f t="shared" si="4"/>
        <v>-1</v>
      </c>
      <c r="AU29" s="326" t="str">
        <f t="shared" si="30"/>
        <v>S3</v>
      </c>
      <c r="AV29" s="327" t="str">
        <f t="shared" si="30"/>
        <v>S3</v>
      </c>
      <c r="AW29" s="327" t="str">
        <f t="shared" si="30"/>
        <v>S4</v>
      </c>
      <c r="AX29" s="326" t="str">
        <f t="shared" si="6"/>
        <v>1/2025</v>
      </c>
      <c r="AY29" s="328">
        <f t="shared" ca="1" si="7"/>
        <v>-1</v>
      </c>
      <c r="AZ29" s="329" t="str">
        <f t="shared" ca="1" si="8"/>
        <v>SEM ATRASO</v>
      </c>
      <c r="BA29" s="331">
        <v>45702</v>
      </c>
      <c r="BB29" s="331">
        <v>45679</v>
      </c>
      <c r="BC29" s="15">
        <v>45716</v>
      </c>
      <c r="BD29" s="210">
        <v>45716</v>
      </c>
      <c r="BE29" s="331">
        <v>45716</v>
      </c>
      <c r="BF29" s="309">
        <f t="shared" si="22"/>
        <v>37</v>
      </c>
      <c r="BG29" s="326" t="str">
        <f t="shared" si="23"/>
        <v>S9</v>
      </c>
      <c r="BH29" s="327" t="str">
        <f t="shared" si="24"/>
        <v>S9</v>
      </c>
      <c r="BI29" s="327" t="str">
        <f t="shared" si="25"/>
        <v>S9</v>
      </c>
      <c r="BJ29" s="326" t="str">
        <f t="shared" si="26"/>
        <v>2/2025</v>
      </c>
      <c r="BK29" s="325">
        <f t="shared" ca="1" si="27"/>
        <v>0</v>
      </c>
      <c r="BL29" s="330" t="str">
        <f t="shared" ca="1" si="28"/>
        <v>SEM ATRASO</v>
      </c>
      <c r="BM29" s="331">
        <f t="shared" si="29"/>
        <v>45721</v>
      </c>
      <c r="BN29" s="331">
        <v>45761</v>
      </c>
      <c r="BO29" s="331" t="s">
        <v>87</v>
      </c>
      <c r="BP29" s="305"/>
      <c r="BQ29" s="305"/>
      <c r="BR29" s="305"/>
      <c r="BS29" s="305" t="s">
        <v>132</v>
      </c>
      <c r="BT29" s="332">
        <v>151</v>
      </c>
      <c r="BU29" s="333" t="s">
        <v>1256</v>
      </c>
      <c r="BV29" s="329"/>
      <c r="BW29" s="329"/>
      <c r="BX29" s="329"/>
      <c r="BY29" s="329"/>
      <c r="BZ29" s="329"/>
      <c r="CA29" s="634" t="s">
        <v>386</v>
      </c>
      <c r="CB29" s="598"/>
    </row>
    <row r="30" spans="1:80" ht="40.5" customHeight="1" x14ac:dyDescent="0.35">
      <c r="A30" s="577"/>
      <c r="B30" s="458" t="s">
        <v>155</v>
      </c>
      <c r="C30" s="310" t="s">
        <v>278</v>
      </c>
      <c r="D30" s="336" t="s">
        <v>335</v>
      </c>
      <c r="E30" s="336" t="s">
        <v>1966</v>
      </c>
      <c r="F30" s="336" t="s">
        <v>1063</v>
      </c>
      <c r="G30" s="307" t="str">
        <f t="shared" ca="1" si="0"/>
        <v/>
      </c>
      <c r="H30" s="308">
        <f t="shared" si="9"/>
        <v>45692</v>
      </c>
      <c r="I30" s="309">
        <f t="shared" si="10"/>
        <v>106</v>
      </c>
      <c r="J30" s="305" t="s">
        <v>125</v>
      </c>
      <c r="K30" s="305" t="s">
        <v>126</v>
      </c>
      <c r="L30" s="310" t="s">
        <v>281</v>
      </c>
      <c r="M30" s="311" t="s">
        <v>161</v>
      </c>
      <c r="N30" s="310" t="s">
        <v>1252</v>
      </c>
      <c r="O30" s="337">
        <v>2029277567</v>
      </c>
      <c r="P30" s="539" t="s">
        <v>1292</v>
      </c>
      <c r="Q30" s="339" t="s">
        <v>437</v>
      </c>
      <c r="R30" s="313" t="str">
        <f t="shared" si="3"/>
        <v>P54-PPGMII-P54-CAM-1361/2024-OM2029277567</v>
      </c>
      <c r="S30" s="574" t="s">
        <v>438</v>
      </c>
      <c r="T30" s="314">
        <v>1</v>
      </c>
      <c r="U30" s="340">
        <v>0</v>
      </c>
      <c r="V30" s="340">
        <v>276.60000000000002</v>
      </c>
      <c r="W30" s="316">
        <f t="shared" si="11"/>
        <v>0</v>
      </c>
      <c r="X30" s="316">
        <f t="shared" si="12"/>
        <v>0.27660000000000001</v>
      </c>
      <c r="Y30" s="317">
        <f t="shared" si="13"/>
        <v>276.60000000000002</v>
      </c>
      <c r="Z30" s="318">
        <f t="shared" si="14"/>
        <v>0.27660000000000001</v>
      </c>
      <c r="AA30" s="574" t="s">
        <v>439</v>
      </c>
      <c r="AB30" s="533"/>
      <c r="AC30" s="331">
        <v>45657</v>
      </c>
      <c r="AD30" s="327">
        <v>45649</v>
      </c>
      <c r="AE30" s="327">
        <v>45672</v>
      </c>
      <c r="AF30" s="14">
        <v>45672</v>
      </c>
      <c r="AG30" s="327">
        <v>45672</v>
      </c>
      <c r="AH30" s="309">
        <f t="shared" si="15"/>
        <v>23</v>
      </c>
      <c r="AI30" s="322" t="str">
        <f t="shared" si="16"/>
        <v>S3</v>
      </c>
      <c r="AJ30" s="323" t="str">
        <f t="shared" si="17"/>
        <v>S3</v>
      </c>
      <c r="AK30" s="323" t="str">
        <f t="shared" si="18"/>
        <v>S3</v>
      </c>
      <c r="AL30" s="322" t="str">
        <f t="shared" si="19"/>
        <v>1/2025</v>
      </c>
      <c r="AM30" s="324">
        <f t="shared" ca="1" si="20"/>
        <v>0</v>
      </c>
      <c r="AN30" s="325" t="str">
        <f t="shared" ca="1" si="21"/>
        <v>SEM ATRASO</v>
      </c>
      <c r="AO30" s="364">
        <v>45702</v>
      </c>
      <c r="AP30" s="331">
        <v>45678</v>
      </c>
      <c r="AQ30" s="15">
        <v>45708</v>
      </c>
      <c r="AR30" s="25">
        <v>45708</v>
      </c>
      <c r="AS30" s="342">
        <v>45680</v>
      </c>
      <c r="AT30" s="309">
        <f t="shared" si="4"/>
        <v>2</v>
      </c>
      <c r="AU30" s="326" t="str">
        <f t="shared" si="30"/>
        <v>S8</v>
      </c>
      <c r="AV30" s="327" t="str">
        <f t="shared" si="30"/>
        <v>S8</v>
      </c>
      <c r="AW30" s="327" t="str">
        <f t="shared" si="30"/>
        <v>S4</v>
      </c>
      <c r="AX30" s="326" t="str">
        <f t="shared" si="6"/>
        <v>1/2025</v>
      </c>
      <c r="AY30" s="328">
        <f t="shared" ca="1" si="7"/>
        <v>28</v>
      </c>
      <c r="AZ30" s="329" t="str">
        <f t="shared" ca="1" si="8"/>
        <v>2) &gt; 10 Dias e &lt;= 30 Dias</v>
      </c>
      <c r="BA30" s="365">
        <v>45712</v>
      </c>
      <c r="BB30" s="331">
        <v>45680</v>
      </c>
      <c r="BC30" s="15">
        <v>45716</v>
      </c>
      <c r="BD30" s="25">
        <v>45716</v>
      </c>
      <c r="BE30" s="331">
        <v>45687</v>
      </c>
      <c r="BF30" s="309">
        <f t="shared" si="22"/>
        <v>7</v>
      </c>
      <c r="BG30" s="326" t="str">
        <f t="shared" si="23"/>
        <v>S9</v>
      </c>
      <c r="BH30" s="327" t="str">
        <f t="shared" si="24"/>
        <v>S9</v>
      </c>
      <c r="BI30" s="327" t="str">
        <f t="shared" si="25"/>
        <v>S5</v>
      </c>
      <c r="BJ30" s="326" t="str">
        <f t="shared" si="26"/>
        <v>1/2025</v>
      </c>
      <c r="BK30" s="325">
        <f t="shared" ca="1" si="27"/>
        <v>-29</v>
      </c>
      <c r="BL30" s="330" t="str">
        <f t="shared" ca="1" si="28"/>
        <v>SEM ATRASO</v>
      </c>
      <c r="BM30" s="331">
        <f t="shared" si="29"/>
        <v>45692</v>
      </c>
      <c r="BN30" s="331">
        <v>45757</v>
      </c>
      <c r="BO30" s="331" t="s">
        <v>87</v>
      </c>
      <c r="BP30" s="305"/>
      <c r="BQ30" s="305"/>
      <c r="BR30" s="305"/>
      <c r="BS30" s="305" t="s">
        <v>132</v>
      </c>
      <c r="BT30" s="332">
        <v>180</v>
      </c>
      <c r="BU30" s="333" t="s">
        <v>1256</v>
      </c>
      <c r="BV30" s="329"/>
      <c r="BW30" s="329"/>
      <c r="BX30" s="329"/>
      <c r="BY30" s="329"/>
      <c r="BZ30" s="329"/>
      <c r="CA30" s="641" t="s">
        <v>133</v>
      </c>
      <c r="CB30" s="598"/>
    </row>
    <row r="31" spans="1:80" ht="40.5" customHeight="1" x14ac:dyDescent="0.35">
      <c r="A31" s="577"/>
      <c r="B31" s="458" t="s">
        <v>155</v>
      </c>
      <c r="C31" s="310"/>
      <c r="D31" s="336"/>
      <c r="E31" s="336" t="s">
        <v>1969</v>
      </c>
      <c r="F31" s="336" t="s">
        <v>2008</v>
      </c>
      <c r="G31" s="307" t="str">
        <f t="shared" ca="1" si="0"/>
        <v/>
      </c>
      <c r="H31" s="308">
        <f t="shared" si="9"/>
        <v>45712</v>
      </c>
      <c r="I31" s="309">
        <f t="shared" si="10"/>
        <v>95</v>
      </c>
      <c r="J31" s="305" t="s">
        <v>156</v>
      </c>
      <c r="K31" s="305" t="s">
        <v>126</v>
      </c>
      <c r="L31" s="310" t="s">
        <v>81</v>
      </c>
      <c r="M31" s="311" t="s">
        <v>161</v>
      </c>
      <c r="N31" s="310" t="s">
        <v>1011</v>
      </c>
      <c r="O31" s="337">
        <v>202871697</v>
      </c>
      <c r="P31" s="539" t="s">
        <v>1293</v>
      </c>
      <c r="Q31" s="339" t="s">
        <v>163</v>
      </c>
      <c r="R31" s="313" t="str">
        <f t="shared" si="3"/>
        <v>P31-PPGMII-P31-CAM-1574/2024-OM202871697</v>
      </c>
      <c r="S31" s="574" t="s">
        <v>164</v>
      </c>
      <c r="T31" s="314">
        <v>1</v>
      </c>
      <c r="U31" s="340">
        <v>0</v>
      </c>
      <c r="V31" s="340">
        <v>184.01600000000008</v>
      </c>
      <c r="W31" s="316">
        <f t="shared" si="11"/>
        <v>0</v>
      </c>
      <c r="X31" s="316">
        <f t="shared" si="12"/>
        <v>0.18401600000000007</v>
      </c>
      <c r="Y31" s="317">
        <f t="shared" si="13"/>
        <v>184.01600000000008</v>
      </c>
      <c r="Z31" s="318">
        <f t="shared" si="14"/>
        <v>0.18401600000000007</v>
      </c>
      <c r="AA31" s="574" t="s">
        <v>165</v>
      </c>
      <c r="AB31" s="533"/>
      <c r="AC31" s="331">
        <v>45617</v>
      </c>
      <c r="AD31" s="327">
        <v>45691</v>
      </c>
      <c r="AE31" s="327">
        <v>45747</v>
      </c>
      <c r="AF31" s="36">
        <v>45700</v>
      </c>
      <c r="AG31" s="327">
        <v>45694</v>
      </c>
      <c r="AH31" s="309">
        <f t="shared" si="15"/>
        <v>3</v>
      </c>
      <c r="AI31" s="322" t="str">
        <f t="shared" si="16"/>
        <v>S14</v>
      </c>
      <c r="AJ31" s="323" t="str">
        <f t="shared" si="17"/>
        <v>S7</v>
      </c>
      <c r="AK31" s="323" t="str">
        <f t="shared" si="18"/>
        <v>S6</v>
      </c>
      <c r="AL31" s="322" t="str">
        <f t="shared" si="19"/>
        <v>2/2025</v>
      </c>
      <c r="AM31" s="324">
        <f t="shared" ca="1" si="20"/>
        <v>-53</v>
      </c>
      <c r="AN31" s="325" t="str">
        <f t="shared" ca="1" si="21"/>
        <v>SEM ATRASO</v>
      </c>
      <c r="AO31" s="364">
        <v>45700</v>
      </c>
      <c r="AP31" s="331">
        <v>45678</v>
      </c>
      <c r="AQ31" s="15">
        <v>45703</v>
      </c>
      <c r="AR31" s="25">
        <v>45704</v>
      </c>
      <c r="AS31" s="331">
        <v>45701</v>
      </c>
      <c r="AT31" s="309">
        <f t="shared" si="4"/>
        <v>23</v>
      </c>
      <c r="AU31" s="326" t="str">
        <f t="shared" si="30"/>
        <v>S7</v>
      </c>
      <c r="AV31" s="327" t="str">
        <f t="shared" si="30"/>
        <v>S7</v>
      </c>
      <c r="AW31" s="327" t="str">
        <f t="shared" si="30"/>
        <v>S7</v>
      </c>
      <c r="AX31" s="326" t="str">
        <f t="shared" si="6"/>
        <v>2/2025</v>
      </c>
      <c r="AY31" s="328">
        <f t="shared" ca="1" si="7"/>
        <v>2</v>
      </c>
      <c r="AZ31" s="329" t="str">
        <f t="shared" ca="1" si="8"/>
        <v>1) &lt;= 10 Dias</v>
      </c>
      <c r="BA31" s="365">
        <v>45702</v>
      </c>
      <c r="BB31" s="331">
        <v>45698</v>
      </c>
      <c r="BC31" s="15">
        <v>45707</v>
      </c>
      <c r="BD31" s="481">
        <v>45710</v>
      </c>
      <c r="BE31" s="331">
        <v>45707</v>
      </c>
      <c r="BF31" s="309">
        <f t="shared" si="22"/>
        <v>9</v>
      </c>
      <c r="BG31" s="326" t="str">
        <f t="shared" si="23"/>
        <v>S8</v>
      </c>
      <c r="BH31" s="327" t="str">
        <f t="shared" si="24"/>
        <v>S8</v>
      </c>
      <c r="BI31" s="327" t="str">
        <f t="shared" si="25"/>
        <v>S8</v>
      </c>
      <c r="BJ31" s="326" t="str">
        <f t="shared" si="26"/>
        <v>2/2025</v>
      </c>
      <c r="BK31" s="325">
        <f t="shared" ca="1" si="27"/>
        <v>0</v>
      </c>
      <c r="BL31" s="330" t="str">
        <f t="shared" ca="1" si="28"/>
        <v>SEM ATRASO</v>
      </c>
      <c r="BM31" s="331">
        <f t="shared" si="29"/>
        <v>45712</v>
      </c>
      <c r="BN31" s="331">
        <v>45757</v>
      </c>
      <c r="BO31" s="331" t="s">
        <v>87</v>
      </c>
      <c r="BP31" s="305"/>
      <c r="BQ31" s="305"/>
      <c r="BR31" s="305"/>
      <c r="BS31" s="305" t="s">
        <v>132</v>
      </c>
      <c r="BT31" s="332">
        <v>160</v>
      </c>
      <c r="BU31" s="333" t="s">
        <v>1256</v>
      </c>
      <c r="BV31" s="329"/>
      <c r="BW31" s="329"/>
      <c r="BX31" s="329"/>
      <c r="BY31" s="329"/>
      <c r="BZ31" s="329"/>
      <c r="CA31" s="635" t="s">
        <v>141</v>
      </c>
      <c r="CB31" s="598"/>
    </row>
    <row r="32" spans="1:80" ht="40.5" customHeight="1" x14ac:dyDescent="0.35">
      <c r="A32" s="577"/>
      <c r="B32" s="458" t="s">
        <v>155</v>
      </c>
      <c r="C32" s="310"/>
      <c r="D32" s="336"/>
      <c r="E32" s="336" t="s">
        <v>1969</v>
      </c>
      <c r="F32" s="336" t="s">
        <v>2008</v>
      </c>
      <c r="G32" s="307" t="str">
        <f t="shared" ca="1" si="0"/>
        <v/>
      </c>
      <c r="H32" s="308">
        <f t="shared" si="9"/>
        <v>45827</v>
      </c>
      <c r="I32" s="309">
        <f t="shared" si="10"/>
        <v>210</v>
      </c>
      <c r="J32" s="305"/>
      <c r="K32" s="305" t="s">
        <v>80</v>
      </c>
      <c r="L32" s="310" t="s">
        <v>81</v>
      </c>
      <c r="M32" s="311" t="s">
        <v>161</v>
      </c>
      <c r="N32" s="310" t="s">
        <v>1011</v>
      </c>
      <c r="O32" s="337">
        <v>202871697</v>
      </c>
      <c r="P32" s="539" t="s">
        <v>1293</v>
      </c>
      <c r="Q32" s="339" t="s">
        <v>166</v>
      </c>
      <c r="R32" s="313" t="str">
        <f t="shared" si="3"/>
        <v>P31-PPGMII-P31-CAM-1574/2024-OM202871697</v>
      </c>
      <c r="S32" s="574" t="s">
        <v>164</v>
      </c>
      <c r="T32" s="314">
        <v>1</v>
      </c>
      <c r="U32" s="340">
        <v>0</v>
      </c>
      <c r="V32" s="340">
        <v>161.28</v>
      </c>
      <c r="W32" s="316">
        <f t="shared" si="11"/>
        <v>0</v>
      </c>
      <c r="X32" s="316">
        <f t="shared" si="12"/>
        <v>0.16128000000000001</v>
      </c>
      <c r="Y32" s="317">
        <f t="shared" si="13"/>
        <v>161.28</v>
      </c>
      <c r="Z32" s="318">
        <f t="shared" si="14"/>
        <v>0.16128000000000001</v>
      </c>
      <c r="AA32" s="574" t="s">
        <v>165</v>
      </c>
      <c r="AB32" s="533"/>
      <c r="AC32" s="331">
        <v>45617</v>
      </c>
      <c r="AD32" s="327">
        <v>45691</v>
      </c>
      <c r="AE32" s="327">
        <v>45747</v>
      </c>
      <c r="AF32" s="25">
        <v>45761</v>
      </c>
      <c r="AG32" s="327">
        <v>45761</v>
      </c>
      <c r="AH32" s="309">
        <f t="shared" si="15"/>
        <v>70</v>
      </c>
      <c r="AI32" s="322" t="str">
        <f t="shared" si="16"/>
        <v>S14</v>
      </c>
      <c r="AJ32" s="323" t="str">
        <f t="shared" si="17"/>
        <v>S16</v>
      </c>
      <c r="AK32" s="323" t="str">
        <f t="shared" si="18"/>
        <v>S16</v>
      </c>
      <c r="AL32" s="322" t="str">
        <f t="shared" si="19"/>
        <v>4/2025</v>
      </c>
      <c r="AM32" s="324">
        <f t="shared" ca="1" si="20"/>
        <v>14</v>
      </c>
      <c r="AN32" s="325" t="str">
        <f t="shared" ca="1" si="21"/>
        <v>2) &gt; 10 Dias e &lt;= 30 Dias</v>
      </c>
      <c r="AO32" s="498">
        <v>45762</v>
      </c>
      <c r="AP32" s="331">
        <v>45833</v>
      </c>
      <c r="AQ32" s="15">
        <v>45763</v>
      </c>
      <c r="AR32" s="25">
        <v>45822</v>
      </c>
      <c r="AS32" s="331">
        <v>45822</v>
      </c>
      <c r="AT32" s="309">
        <f t="shared" si="4"/>
        <v>-11</v>
      </c>
      <c r="AU32" s="326" t="str">
        <f t="shared" si="30"/>
        <v>S16</v>
      </c>
      <c r="AV32" s="327" t="str">
        <f t="shared" si="30"/>
        <v>S24</v>
      </c>
      <c r="AW32" s="327" t="str">
        <f t="shared" si="30"/>
        <v>S24</v>
      </c>
      <c r="AX32" s="326" t="str">
        <f t="shared" si="6"/>
        <v>6/2025</v>
      </c>
      <c r="AY32" s="328">
        <f t="shared" ca="1" si="7"/>
        <v>-59</v>
      </c>
      <c r="AZ32" s="329" t="str">
        <f t="shared" ca="1" si="8"/>
        <v>SEM ATRASO</v>
      </c>
      <c r="BA32" s="365">
        <v>45770</v>
      </c>
      <c r="BB32" s="331">
        <v>45770</v>
      </c>
      <c r="BC32" s="15">
        <v>45772</v>
      </c>
      <c r="BD32" s="481">
        <v>45828</v>
      </c>
      <c r="BE32" s="331">
        <v>45822</v>
      </c>
      <c r="BF32" s="309">
        <f t="shared" si="22"/>
        <v>52</v>
      </c>
      <c r="BG32" s="326" t="str">
        <f t="shared" si="23"/>
        <v>S17</v>
      </c>
      <c r="BH32" s="327" t="str">
        <f t="shared" si="24"/>
        <v>S25</v>
      </c>
      <c r="BI32" s="327" t="str">
        <f t="shared" si="25"/>
        <v>S24</v>
      </c>
      <c r="BJ32" s="326" t="str">
        <f t="shared" si="26"/>
        <v>6/2025</v>
      </c>
      <c r="BK32" s="325">
        <f t="shared" ca="1" si="27"/>
        <v>50</v>
      </c>
      <c r="BL32" s="330" t="str">
        <f t="shared" ca="1" si="28"/>
        <v>3) &gt;30 Dias e &lt;=60 Dias</v>
      </c>
      <c r="BM32" s="331">
        <f t="shared" si="29"/>
        <v>45827</v>
      </c>
      <c r="BN32" s="331"/>
      <c r="BO32" s="331" t="s">
        <v>87</v>
      </c>
      <c r="BP32" s="305"/>
      <c r="BQ32" s="305"/>
      <c r="BR32" s="305"/>
      <c r="BS32" s="305"/>
      <c r="BT32" s="332">
        <v>45</v>
      </c>
      <c r="BU32" s="333" t="s">
        <v>1273</v>
      </c>
      <c r="BV32" s="329"/>
      <c r="BW32" s="329"/>
      <c r="BX32" s="329"/>
      <c r="BY32" s="329"/>
      <c r="BZ32" s="329"/>
      <c r="CA32" s="634" t="s">
        <v>167</v>
      </c>
      <c r="CB32" s="598" t="s">
        <v>115</v>
      </c>
    </row>
    <row r="33" spans="1:80" ht="40.5" customHeight="1" x14ac:dyDescent="0.35">
      <c r="A33" s="577"/>
      <c r="B33" s="458" t="s">
        <v>155</v>
      </c>
      <c r="C33" s="310" t="s">
        <v>278</v>
      </c>
      <c r="D33" s="336">
        <v>45659</v>
      </c>
      <c r="E33" s="336" t="s">
        <v>344</v>
      </c>
      <c r="F33" s="336" t="s">
        <v>1063</v>
      </c>
      <c r="G33" s="307" t="str">
        <f t="shared" ca="1" si="0"/>
        <v/>
      </c>
      <c r="H33" s="308">
        <f t="shared" si="9"/>
        <v>45696</v>
      </c>
      <c r="I33" s="309">
        <f t="shared" si="10"/>
        <v>68</v>
      </c>
      <c r="J33" s="305" t="s">
        <v>125</v>
      </c>
      <c r="K33" s="305" t="s">
        <v>126</v>
      </c>
      <c r="L33" s="310" t="s">
        <v>281</v>
      </c>
      <c r="M33" s="311" t="s">
        <v>161</v>
      </c>
      <c r="N33" s="310" t="s">
        <v>1252</v>
      </c>
      <c r="O33" s="337">
        <v>2029258079</v>
      </c>
      <c r="P33" s="539" t="s">
        <v>1294</v>
      </c>
      <c r="Q33" s="339" t="s">
        <v>455</v>
      </c>
      <c r="R33" s="313" t="str">
        <f t="shared" si="3"/>
        <v>P54-PPGMII-P54-CAM-1628/2024-OM2029258079</v>
      </c>
      <c r="S33" s="574" t="s">
        <v>453</v>
      </c>
      <c r="T33" s="314">
        <v>1</v>
      </c>
      <c r="U33" s="340">
        <v>0</v>
      </c>
      <c r="V33" s="340">
        <v>73.2</v>
      </c>
      <c r="W33" s="316">
        <f t="shared" si="11"/>
        <v>0</v>
      </c>
      <c r="X33" s="316">
        <f t="shared" si="12"/>
        <v>7.3200000000000001E-2</v>
      </c>
      <c r="Y33" s="317">
        <f t="shared" si="13"/>
        <v>73.2</v>
      </c>
      <c r="Z33" s="318">
        <f t="shared" si="14"/>
        <v>7.3200000000000001E-2</v>
      </c>
      <c r="AA33" s="574" t="s">
        <v>456</v>
      </c>
      <c r="AB33" s="533"/>
      <c r="AC33" s="331">
        <v>45674</v>
      </c>
      <c r="AD33" s="327">
        <v>45649</v>
      </c>
      <c r="AE33" s="327">
        <v>45672</v>
      </c>
      <c r="AF33" s="25">
        <v>45672</v>
      </c>
      <c r="AG33" s="327">
        <v>45672</v>
      </c>
      <c r="AH33" s="309">
        <f t="shared" si="15"/>
        <v>23</v>
      </c>
      <c r="AI33" s="322" t="str">
        <f t="shared" si="16"/>
        <v>S3</v>
      </c>
      <c r="AJ33" s="323" t="str">
        <f t="shared" si="17"/>
        <v>S3</v>
      </c>
      <c r="AK33" s="323" t="str">
        <f t="shared" si="18"/>
        <v>S3</v>
      </c>
      <c r="AL33" s="322" t="str">
        <f t="shared" si="19"/>
        <v>1/2025</v>
      </c>
      <c r="AM33" s="324">
        <f t="shared" ca="1" si="20"/>
        <v>0</v>
      </c>
      <c r="AN33" s="325" t="str">
        <f t="shared" ca="1" si="21"/>
        <v>SEM ATRASO</v>
      </c>
      <c r="AO33" s="498">
        <v>45679</v>
      </c>
      <c r="AP33" s="331">
        <v>45678</v>
      </c>
      <c r="AQ33" s="15">
        <v>45682</v>
      </c>
      <c r="AR33" s="517">
        <v>45682</v>
      </c>
      <c r="AS33" s="331">
        <v>45682</v>
      </c>
      <c r="AT33" s="309">
        <f t="shared" si="4"/>
        <v>4</v>
      </c>
      <c r="AU33" s="326" t="str">
        <f t="shared" si="30"/>
        <v>S4</v>
      </c>
      <c r="AV33" s="327" t="str">
        <f t="shared" si="30"/>
        <v>S4</v>
      </c>
      <c r="AW33" s="327" t="str">
        <f t="shared" si="30"/>
        <v>S4</v>
      </c>
      <c r="AX33" s="326" t="str">
        <f t="shared" si="6"/>
        <v>1/2025</v>
      </c>
      <c r="AY33" s="328">
        <f t="shared" ca="1" si="7"/>
        <v>0</v>
      </c>
      <c r="AZ33" s="329" t="str">
        <f t="shared" ca="1" si="8"/>
        <v>SEM ATRASO</v>
      </c>
      <c r="BA33" s="365">
        <v>45754</v>
      </c>
      <c r="BB33" s="331">
        <v>45683</v>
      </c>
      <c r="BC33" s="15">
        <v>45765</v>
      </c>
      <c r="BD33" s="12">
        <v>45691</v>
      </c>
      <c r="BE33" s="331">
        <v>45691</v>
      </c>
      <c r="BF33" s="309">
        <f t="shared" si="22"/>
        <v>8</v>
      </c>
      <c r="BG33" s="326" t="str">
        <f t="shared" si="23"/>
        <v>S16</v>
      </c>
      <c r="BH33" s="327" t="str">
        <f t="shared" si="24"/>
        <v>S6</v>
      </c>
      <c r="BI33" s="327" t="str">
        <f t="shared" si="25"/>
        <v>S6</v>
      </c>
      <c r="BJ33" s="326" t="str">
        <f t="shared" si="26"/>
        <v>2/2025</v>
      </c>
      <c r="BK33" s="325">
        <f t="shared" ca="1" si="27"/>
        <v>-74</v>
      </c>
      <c r="BL33" s="330" t="str">
        <f t="shared" ca="1" si="28"/>
        <v>SEM ATRASO</v>
      </c>
      <c r="BM33" s="331">
        <f t="shared" si="29"/>
        <v>45696</v>
      </c>
      <c r="BN33" s="331">
        <v>45757</v>
      </c>
      <c r="BO33" s="331" t="s">
        <v>87</v>
      </c>
      <c r="BP33" s="305"/>
      <c r="BQ33" s="305"/>
      <c r="BR33" s="305"/>
      <c r="BS33" s="305" t="s">
        <v>132</v>
      </c>
      <c r="BT33" s="332">
        <v>176</v>
      </c>
      <c r="BU33" s="333" t="s">
        <v>1256</v>
      </c>
      <c r="BV33" s="329"/>
      <c r="BW33" s="329"/>
      <c r="BX33" s="329"/>
      <c r="BY33" s="329"/>
      <c r="BZ33" s="329"/>
      <c r="CA33" s="638" t="s">
        <v>398</v>
      </c>
      <c r="CB33" s="598"/>
    </row>
    <row r="34" spans="1:80" ht="40.5" customHeight="1" x14ac:dyDescent="0.35">
      <c r="A34" s="577"/>
      <c r="B34" s="458" t="s">
        <v>155</v>
      </c>
      <c r="C34" s="310" t="s">
        <v>278</v>
      </c>
      <c r="D34" s="336" t="s">
        <v>335</v>
      </c>
      <c r="E34" s="336" t="s">
        <v>262</v>
      </c>
      <c r="F34" s="336" t="s">
        <v>1063</v>
      </c>
      <c r="G34" s="307" t="str">
        <f t="shared" ca="1" si="0"/>
        <v/>
      </c>
      <c r="H34" s="308">
        <f t="shared" si="9"/>
        <v>45742</v>
      </c>
      <c r="I34" s="309">
        <f t="shared" si="10"/>
        <v>152</v>
      </c>
      <c r="J34" s="305"/>
      <c r="K34" s="305" t="s">
        <v>126</v>
      </c>
      <c r="L34" s="310" t="s">
        <v>281</v>
      </c>
      <c r="M34" s="311" t="s">
        <v>161</v>
      </c>
      <c r="N34" s="310" t="s">
        <v>1252</v>
      </c>
      <c r="O34" s="337">
        <v>2029277343</v>
      </c>
      <c r="P34" s="539" t="s">
        <v>1295</v>
      </c>
      <c r="Q34" s="339" t="s">
        <v>337</v>
      </c>
      <c r="R34" s="313" t="str">
        <f t="shared" si="3"/>
        <v>P54-PPGMII-P54-CAM-1379/2024-OM2029277343</v>
      </c>
      <c r="S34" s="574" t="s">
        <v>338</v>
      </c>
      <c r="T34" s="350">
        <v>1</v>
      </c>
      <c r="U34" s="340">
        <v>0</v>
      </c>
      <c r="V34" s="340">
        <v>763.06000000000006</v>
      </c>
      <c r="W34" s="316">
        <f t="shared" si="11"/>
        <v>0</v>
      </c>
      <c r="X34" s="316">
        <f t="shared" si="12"/>
        <v>0.76306000000000007</v>
      </c>
      <c r="Y34" s="317">
        <f t="shared" si="13"/>
        <v>763.06000000000006</v>
      </c>
      <c r="Z34" s="318">
        <f t="shared" si="14"/>
        <v>0.76306000000000007</v>
      </c>
      <c r="AA34" s="574" t="s">
        <v>339</v>
      </c>
      <c r="AB34" s="533"/>
      <c r="AC34" s="331">
        <v>45744</v>
      </c>
      <c r="AD34" s="327">
        <v>45646</v>
      </c>
      <c r="AE34" s="327">
        <v>45672</v>
      </c>
      <c r="AF34" s="14">
        <v>45672</v>
      </c>
      <c r="AG34" s="327">
        <v>45672</v>
      </c>
      <c r="AH34" s="309">
        <f t="shared" si="15"/>
        <v>26</v>
      </c>
      <c r="AI34" s="322" t="str">
        <f t="shared" si="16"/>
        <v>S3</v>
      </c>
      <c r="AJ34" s="323" t="str">
        <f t="shared" si="17"/>
        <v>S3</v>
      </c>
      <c r="AK34" s="323" t="str">
        <f t="shared" si="18"/>
        <v>S3</v>
      </c>
      <c r="AL34" s="322" t="str">
        <f t="shared" si="19"/>
        <v>1/2025</v>
      </c>
      <c r="AM34" s="324">
        <f t="shared" ca="1" si="20"/>
        <v>0</v>
      </c>
      <c r="AN34" s="325" t="str">
        <f t="shared" ca="1" si="21"/>
        <v>SEM ATRASO</v>
      </c>
      <c r="AO34" s="331">
        <v>45789</v>
      </c>
      <c r="AP34" s="331">
        <v>45678</v>
      </c>
      <c r="AQ34" s="15">
        <v>45793</v>
      </c>
      <c r="AR34" s="27">
        <v>45688</v>
      </c>
      <c r="AS34" s="344">
        <v>45688</v>
      </c>
      <c r="AT34" s="309">
        <f t="shared" si="4"/>
        <v>10</v>
      </c>
      <c r="AU34" s="326" t="str">
        <f t="shared" si="30"/>
        <v>S20</v>
      </c>
      <c r="AV34" s="327" t="str">
        <f t="shared" si="30"/>
        <v>S5</v>
      </c>
      <c r="AW34" s="327" t="str">
        <f t="shared" si="30"/>
        <v>S5</v>
      </c>
      <c r="AX34" s="326" t="str">
        <f t="shared" si="6"/>
        <v>1/2025</v>
      </c>
      <c r="AY34" s="328">
        <f t="shared" ca="1" si="7"/>
        <v>105</v>
      </c>
      <c r="AZ34" s="329" t="str">
        <f t="shared" ca="1" si="8"/>
        <v>4) &gt; 60 Dias</v>
      </c>
      <c r="BA34" s="344">
        <v>45687</v>
      </c>
      <c r="BB34" s="331">
        <v>45687</v>
      </c>
      <c r="BC34" s="27">
        <v>45737</v>
      </c>
      <c r="BD34" s="27">
        <v>45737</v>
      </c>
      <c r="BE34" s="344">
        <v>45737</v>
      </c>
      <c r="BF34" s="309">
        <f t="shared" si="22"/>
        <v>50</v>
      </c>
      <c r="BG34" s="326" t="str">
        <f t="shared" si="23"/>
        <v>S12</v>
      </c>
      <c r="BH34" s="327" t="str">
        <f t="shared" si="24"/>
        <v>S12</v>
      </c>
      <c r="BI34" s="327" t="str">
        <f t="shared" si="25"/>
        <v>S12</v>
      </c>
      <c r="BJ34" s="326" t="str">
        <f t="shared" si="26"/>
        <v>3/2025</v>
      </c>
      <c r="BK34" s="325">
        <f t="shared" ca="1" si="27"/>
        <v>0</v>
      </c>
      <c r="BL34" s="330" t="str">
        <f t="shared" ca="1" si="28"/>
        <v>SEM ATRASO</v>
      </c>
      <c r="BM34" s="331">
        <f t="shared" si="29"/>
        <v>45742</v>
      </c>
      <c r="BN34" s="331">
        <v>45757</v>
      </c>
      <c r="BO34" s="331" t="s">
        <v>87</v>
      </c>
      <c r="BP34" s="305"/>
      <c r="BQ34" s="305"/>
      <c r="BR34" s="305"/>
      <c r="BS34" s="305" t="s">
        <v>132</v>
      </c>
      <c r="BT34" s="332">
        <v>130</v>
      </c>
      <c r="BU34" s="333" t="s">
        <v>1256</v>
      </c>
      <c r="BV34" s="329"/>
      <c r="BW34" s="329"/>
      <c r="BX34" s="329"/>
      <c r="BY34" s="329"/>
      <c r="BZ34" s="329"/>
      <c r="CA34" s="634" t="s">
        <v>133</v>
      </c>
      <c r="CB34" s="598"/>
    </row>
    <row r="35" spans="1:80" ht="40.5" customHeight="1" x14ac:dyDescent="0.35">
      <c r="A35" s="577"/>
      <c r="B35" s="458" t="s">
        <v>155</v>
      </c>
      <c r="C35" s="310" t="s">
        <v>278</v>
      </c>
      <c r="D35" s="336" t="s">
        <v>335</v>
      </c>
      <c r="E35" s="336" t="s">
        <v>262</v>
      </c>
      <c r="F35" s="336" t="s">
        <v>1063</v>
      </c>
      <c r="G35" s="307" t="str">
        <f t="shared" ca="1" si="0"/>
        <v/>
      </c>
      <c r="H35" s="308">
        <f t="shared" si="9"/>
        <v>45742</v>
      </c>
      <c r="I35" s="309">
        <f t="shared" si="10"/>
        <v>152</v>
      </c>
      <c r="J35" s="305"/>
      <c r="K35" s="305" t="s">
        <v>126</v>
      </c>
      <c r="L35" s="310" t="s">
        <v>281</v>
      </c>
      <c r="M35" s="311" t="s">
        <v>161</v>
      </c>
      <c r="N35" s="310" t="s">
        <v>1252</v>
      </c>
      <c r="O35" s="337">
        <v>2029277343</v>
      </c>
      <c r="P35" s="539" t="s">
        <v>1295</v>
      </c>
      <c r="Q35" s="339" t="s">
        <v>1296</v>
      </c>
      <c r="R35" s="313" t="str">
        <f t="shared" si="3"/>
        <v>P54-PPGMII-P54-CAM-1379/2024-OM2029277343</v>
      </c>
      <c r="S35" s="574" t="s">
        <v>338</v>
      </c>
      <c r="T35" s="350">
        <v>1</v>
      </c>
      <c r="U35" s="340">
        <v>0</v>
      </c>
      <c r="V35" s="340">
        <v>147.988</v>
      </c>
      <c r="W35" s="316">
        <f t="shared" si="11"/>
        <v>0</v>
      </c>
      <c r="X35" s="316">
        <f t="shared" si="12"/>
        <v>0.14798800000000001</v>
      </c>
      <c r="Y35" s="317">
        <f t="shared" si="13"/>
        <v>147.988</v>
      </c>
      <c r="Z35" s="318">
        <f t="shared" si="14"/>
        <v>0.14798800000000001</v>
      </c>
      <c r="AA35" s="574" t="s">
        <v>339</v>
      </c>
      <c r="AB35" s="533"/>
      <c r="AC35" s="331">
        <v>45744</v>
      </c>
      <c r="AD35" s="327">
        <v>45646</v>
      </c>
      <c r="AE35" s="327">
        <v>45672</v>
      </c>
      <c r="AF35" s="18">
        <v>45672</v>
      </c>
      <c r="AG35" s="327">
        <v>45672</v>
      </c>
      <c r="AH35" s="309">
        <f t="shared" si="15"/>
        <v>26</v>
      </c>
      <c r="AI35" s="322" t="str">
        <f t="shared" si="16"/>
        <v>S3</v>
      </c>
      <c r="AJ35" s="323" t="str">
        <f t="shared" si="17"/>
        <v>S3</v>
      </c>
      <c r="AK35" s="323" t="str">
        <f t="shared" si="18"/>
        <v>S3</v>
      </c>
      <c r="AL35" s="322" t="str">
        <f t="shared" si="19"/>
        <v>1/2025</v>
      </c>
      <c r="AM35" s="324">
        <f t="shared" ca="1" si="20"/>
        <v>0</v>
      </c>
      <c r="AN35" s="325" t="str">
        <f t="shared" ca="1" si="21"/>
        <v>SEM ATRASO</v>
      </c>
      <c r="AO35" s="364">
        <v>45789</v>
      </c>
      <c r="AP35" s="331">
        <v>45698</v>
      </c>
      <c r="AQ35" s="15">
        <v>45793</v>
      </c>
      <c r="AR35" s="37">
        <v>45688</v>
      </c>
      <c r="AS35" s="344">
        <v>45688</v>
      </c>
      <c r="AT35" s="309">
        <f t="shared" si="4"/>
        <v>-10</v>
      </c>
      <c r="AU35" s="326" t="str">
        <f t="shared" si="30"/>
        <v>S20</v>
      </c>
      <c r="AV35" s="327" t="str">
        <f t="shared" si="30"/>
        <v>S5</v>
      </c>
      <c r="AW35" s="327" t="str">
        <f t="shared" si="30"/>
        <v>S5</v>
      </c>
      <c r="AX35" s="326" t="str">
        <f t="shared" si="6"/>
        <v>1/2025</v>
      </c>
      <c r="AY35" s="328">
        <f t="shared" ca="1" si="7"/>
        <v>105</v>
      </c>
      <c r="AZ35" s="329" t="str">
        <f t="shared" ca="1" si="8"/>
        <v>4) &gt; 60 Dias</v>
      </c>
      <c r="BA35" s="344">
        <v>45687</v>
      </c>
      <c r="BB35" s="344">
        <v>45687</v>
      </c>
      <c r="BC35" s="15">
        <v>45737</v>
      </c>
      <c r="BD35" s="24">
        <v>45737</v>
      </c>
      <c r="BE35" s="344">
        <v>45737</v>
      </c>
      <c r="BF35" s="309">
        <f t="shared" si="22"/>
        <v>50</v>
      </c>
      <c r="BG35" s="326" t="str">
        <f t="shared" si="23"/>
        <v>S12</v>
      </c>
      <c r="BH35" s="327" t="str">
        <f t="shared" si="24"/>
        <v>S12</v>
      </c>
      <c r="BI35" s="327" t="str">
        <f t="shared" si="25"/>
        <v>S12</v>
      </c>
      <c r="BJ35" s="326" t="str">
        <f t="shared" si="26"/>
        <v>3/2025</v>
      </c>
      <c r="BK35" s="325">
        <f t="shared" ca="1" si="27"/>
        <v>0</v>
      </c>
      <c r="BL35" s="330" t="str">
        <f t="shared" ca="1" si="28"/>
        <v>SEM ATRASO</v>
      </c>
      <c r="BM35" s="331">
        <f t="shared" si="29"/>
        <v>45742</v>
      </c>
      <c r="BN35" s="331">
        <v>45757</v>
      </c>
      <c r="BO35" s="331" t="s">
        <v>87</v>
      </c>
      <c r="BP35" s="305"/>
      <c r="BQ35" s="305"/>
      <c r="BR35" s="305"/>
      <c r="BS35" s="305" t="s">
        <v>132</v>
      </c>
      <c r="BT35" s="332">
        <v>130</v>
      </c>
      <c r="BU35" s="333" t="s">
        <v>1256</v>
      </c>
      <c r="BV35" s="329"/>
      <c r="BW35" s="329"/>
      <c r="BX35" s="329"/>
      <c r="BY35" s="329"/>
      <c r="BZ35" s="329"/>
      <c r="CA35" s="634" t="s">
        <v>133</v>
      </c>
      <c r="CB35" s="598"/>
    </row>
    <row r="36" spans="1:80" ht="40.5" customHeight="1" x14ac:dyDescent="0.35">
      <c r="A36" s="577"/>
      <c r="B36" s="458" t="s">
        <v>155</v>
      </c>
      <c r="C36" s="310" t="s">
        <v>278</v>
      </c>
      <c r="D36" s="336" t="s">
        <v>373</v>
      </c>
      <c r="E36" s="336" t="s">
        <v>1970</v>
      </c>
      <c r="F36" s="336" t="s">
        <v>1063</v>
      </c>
      <c r="G36" s="307" t="str">
        <f t="shared" ca="1" si="0"/>
        <v/>
      </c>
      <c r="H36" s="308">
        <f t="shared" si="9"/>
        <v>45703</v>
      </c>
      <c r="I36" s="309">
        <f t="shared" si="10"/>
        <v>95</v>
      </c>
      <c r="J36" s="305" t="s">
        <v>125</v>
      </c>
      <c r="K36" s="305" t="s">
        <v>126</v>
      </c>
      <c r="L36" s="310" t="s">
        <v>281</v>
      </c>
      <c r="M36" s="311" t="s">
        <v>161</v>
      </c>
      <c r="N36" s="310" t="s">
        <v>1252</v>
      </c>
      <c r="O36" s="337">
        <v>2029267544</v>
      </c>
      <c r="P36" s="539" t="s">
        <v>1297</v>
      </c>
      <c r="Q36" s="339" t="s">
        <v>379</v>
      </c>
      <c r="R36" s="313" t="str">
        <f t="shared" si="3"/>
        <v>P54-PPGMII-P54-CAM-1536/2024-OM2029267544</v>
      </c>
      <c r="S36" s="574" t="s">
        <v>380</v>
      </c>
      <c r="T36" s="314">
        <v>1</v>
      </c>
      <c r="U36" s="340">
        <v>0</v>
      </c>
      <c r="V36" s="340">
        <v>783.803</v>
      </c>
      <c r="W36" s="316">
        <f t="shared" si="11"/>
        <v>0</v>
      </c>
      <c r="X36" s="316">
        <f t="shared" si="12"/>
        <v>0.78380300000000003</v>
      </c>
      <c r="Y36" s="317">
        <f t="shared" si="13"/>
        <v>783.803</v>
      </c>
      <c r="Z36" s="318">
        <f t="shared" si="14"/>
        <v>0.78380300000000003</v>
      </c>
      <c r="AA36" s="574" t="s">
        <v>381</v>
      </c>
      <c r="AB36" s="533"/>
      <c r="AC36" s="331">
        <v>45751</v>
      </c>
      <c r="AD36" s="327">
        <v>45646</v>
      </c>
      <c r="AE36" s="327">
        <v>45662</v>
      </c>
      <c r="AF36" s="14">
        <v>45662</v>
      </c>
      <c r="AG36" s="327">
        <v>45662</v>
      </c>
      <c r="AH36" s="309">
        <f t="shared" si="15"/>
        <v>16</v>
      </c>
      <c r="AI36" s="322" t="str">
        <f t="shared" si="16"/>
        <v>S1</v>
      </c>
      <c r="AJ36" s="323" t="str">
        <f t="shared" si="17"/>
        <v>S1</v>
      </c>
      <c r="AK36" s="323" t="str">
        <f t="shared" si="18"/>
        <v>S1</v>
      </c>
      <c r="AL36" s="322" t="str">
        <f t="shared" si="19"/>
        <v>1/2025</v>
      </c>
      <c r="AM36" s="324">
        <f t="shared" ca="1" si="20"/>
        <v>0</v>
      </c>
      <c r="AN36" s="325" t="str">
        <f t="shared" ca="1" si="21"/>
        <v>SEM ATRASO</v>
      </c>
      <c r="AO36" s="364">
        <v>45680</v>
      </c>
      <c r="AP36" s="331">
        <v>45691</v>
      </c>
      <c r="AQ36" s="15">
        <v>45693</v>
      </c>
      <c r="AR36" s="15">
        <v>45693</v>
      </c>
      <c r="AS36" s="331">
        <v>45693</v>
      </c>
      <c r="AT36" s="309">
        <f t="shared" si="4"/>
        <v>2</v>
      </c>
      <c r="AU36" s="326" t="str">
        <f t="shared" si="30"/>
        <v>S6</v>
      </c>
      <c r="AV36" s="327" t="str">
        <f t="shared" si="30"/>
        <v>S6</v>
      </c>
      <c r="AW36" s="327" t="str">
        <f t="shared" si="30"/>
        <v>S6</v>
      </c>
      <c r="AX36" s="326" t="str">
        <f t="shared" si="6"/>
        <v>2/2025</v>
      </c>
      <c r="AY36" s="328">
        <f t="shared" ca="1" si="7"/>
        <v>0</v>
      </c>
      <c r="AZ36" s="329" t="str">
        <f t="shared" ca="1" si="8"/>
        <v>SEM ATRASO</v>
      </c>
      <c r="BA36" s="364">
        <v>45688</v>
      </c>
      <c r="BB36" s="331">
        <v>45695</v>
      </c>
      <c r="BC36" s="15">
        <v>45722</v>
      </c>
      <c r="BD36" s="25">
        <v>45722</v>
      </c>
      <c r="BE36" s="331">
        <v>45698</v>
      </c>
      <c r="BF36" s="309">
        <f t="shared" si="22"/>
        <v>3</v>
      </c>
      <c r="BG36" s="326" t="str">
        <f t="shared" si="23"/>
        <v>S10</v>
      </c>
      <c r="BH36" s="327" t="str">
        <f t="shared" si="24"/>
        <v>S10</v>
      </c>
      <c r="BI36" s="327" t="str">
        <f t="shared" si="25"/>
        <v>S7</v>
      </c>
      <c r="BJ36" s="326" t="str">
        <f t="shared" si="26"/>
        <v>2/2025</v>
      </c>
      <c r="BK36" s="325">
        <f t="shared" ca="1" si="27"/>
        <v>-24</v>
      </c>
      <c r="BL36" s="330" t="str">
        <f t="shared" ca="1" si="28"/>
        <v>SEM ATRASO</v>
      </c>
      <c r="BM36" s="331">
        <f t="shared" si="29"/>
        <v>45703</v>
      </c>
      <c r="BN36" s="331">
        <v>45757</v>
      </c>
      <c r="BO36" s="331" t="s">
        <v>87</v>
      </c>
      <c r="BP36" s="305"/>
      <c r="BQ36" s="305"/>
      <c r="BR36" s="305"/>
      <c r="BS36" s="305" t="s">
        <v>132</v>
      </c>
      <c r="BT36" s="332">
        <v>169</v>
      </c>
      <c r="BU36" s="333" t="s">
        <v>1256</v>
      </c>
      <c r="BV36" s="329"/>
      <c r="BW36" s="329"/>
      <c r="BX36" s="329"/>
      <c r="BY36" s="329"/>
      <c r="BZ36" s="329"/>
      <c r="CA36" s="634" t="s">
        <v>133</v>
      </c>
      <c r="CB36" s="598"/>
    </row>
    <row r="37" spans="1:80" s="603" customFormat="1" ht="40.5" customHeight="1" x14ac:dyDescent="0.35">
      <c r="A37" s="581"/>
      <c r="B37" s="458" t="s">
        <v>155</v>
      </c>
      <c r="C37" s="310" t="s">
        <v>278</v>
      </c>
      <c r="D37" s="336" t="s">
        <v>335</v>
      </c>
      <c r="E37" s="336" t="s">
        <v>262</v>
      </c>
      <c r="F37" s="336" t="s">
        <v>1063</v>
      </c>
      <c r="G37" s="307" t="str">
        <f t="shared" ca="1" si="0"/>
        <v/>
      </c>
      <c r="H37" s="308">
        <f t="shared" si="9"/>
        <v>45713</v>
      </c>
      <c r="I37" s="309">
        <f t="shared" si="10"/>
        <v>123</v>
      </c>
      <c r="J37" s="305"/>
      <c r="K37" s="305" t="s">
        <v>126</v>
      </c>
      <c r="L37" s="310" t="s">
        <v>281</v>
      </c>
      <c r="M37" s="311" t="s">
        <v>161</v>
      </c>
      <c r="N37" s="310" t="s">
        <v>1252</v>
      </c>
      <c r="O37" s="337">
        <v>2029277491</v>
      </c>
      <c r="P37" s="539" t="s">
        <v>1298</v>
      </c>
      <c r="Q37" s="339" t="s">
        <v>350</v>
      </c>
      <c r="R37" s="313" t="str">
        <f t="shared" si="3"/>
        <v>P54-PPGMII-P54-CAM-1380/2024-OM2029277491</v>
      </c>
      <c r="S37" s="574" t="s">
        <v>351</v>
      </c>
      <c r="T37" s="350">
        <v>1</v>
      </c>
      <c r="U37" s="340">
        <v>0</v>
      </c>
      <c r="V37" s="340">
        <v>611.46399999999994</v>
      </c>
      <c r="W37" s="316">
        <f t="shared" si="11"/>
        <v>0</v>
      </c>
      <c r="X37" s="316">
        <f t="shared" si="12"/>
        <v>0.6114639999999999</v>
      </c>
      <c r="Y37" s="317">
        <f t="shared" si="13"/>
        <v>611.46399999999994</v>
      </c>
      <c r="Z37" s="318">
        <f t="shared" si="14"/>
        <v>0.6114639999999999</v>
      </c>
      <c r="AA37" s="574" t="s">
        <v>352</v>
      </c>
      <c r="AB37" s="533"/>
      <c r="AC37" s="331">
        <v>45751</v>
      </c>
      <c r="AD37" s="327">
        <v>45646</v>
      </c>
      <c r="AE37" s="327">
        <v>45766</v>
      </c>
      <c r="AF37" s="14">
        <v>45766</v>
      </c>
      <c r="AG37" s="327">
        <v>45672</v>
      </c>
      <c r="AH37" s="309">
        <f t="shared" si="15"/>
        <v>26</v>
      </c>
      <c r="AI37" s="322" t="str">
        <f t="shared" si="16"/>
        <v>S16</v>
      </c>
      <c r="AJ37" s="323" t="str">
        <f t="shared" si="17"/>
        <v>S16</v>
      </c>
      <c r="AK37" s="323" t="str">
        <f t="shared" si="18"/>
        <v>S3</v>
      </c>
      <c r="AL37" s="322" t="str">
        <f t="shared" si="19"/>
        <v>1/2025</v>
      </c>
      <c r="AM37" s="324">
        <f t="shared" ca="1" si="20"/>
        <v>-94</v>
      </c>
      <c r="AN37" s="325" t="str">
        <f t="shared" ca="1" si="21"/>
        <v>SEM ATRASO</v>
      </c>
      <c r="AO37" s="331">
        <v>45680</v>
      </c>
      <c r="AP37" s="331">
        <v>45687</v>
      </c>
      <c r="AQ37" s="15">
        <v>45701</v>
      </c>
      <c r="AR37" s="27">
        <v>45701</v>
      </c>
      <c r="AS37" s="344">
        <v>45701</v>
      </c>
      <c r="AT37" s="309">
        <f t="shared" si="4"/>
        <v>14</v>
      </c>
      <c r="AU37" s="326" t="str">
        <f t="shared" si="30"/>
        <v>S7</v>
      </c>
      <c r="AV37" s="327" t="str">
        <f t="shared" si="30"/>
        <v>S7</v>
      </c>
      <c r="AW37" s="327" t="str">
        <f t="shared" si="30"/>
        <v>S7</v>
      </c>
      <c r="AX37" s="326" t="str">
        <f t="shared" si="6"/>
        <v>2/2025</v>
      </c>
      <c r="AY37" s="328">
        <f t="shared" ca="1" si="7"/>
        <v>0</v>
      </c>
      <c r="AZ37" s="329" t="str">
        <f t="shared" ca="1" si="8"/>
        <v>SEM ATRASO</v>
      </c>
      <c r="BA37" s="344">
        <v>45685</v>
      </c>
      <c r="BB37" s="344">
        <v>45693</v>
      </c>
      <c r="BC37" s="15">
        <v>45814</v>
      </c>
      <c r="BD37" s="15">
        <v>45705</v>
      </c>
      <c r="BE37" s="331">
        <v>45708</v>
      </c>
      <c r="BF37" s="309">
        <f t="shared" si="22"/>
        <v>15</v>
      </c>
      <c r="BG37" s="326" t="str">
        <f t="shared" si="23"/>
        <v>S23</v>
      </c>
      <c r="BH37" s="327" t="str">
        <f t="shared" si="24"/>
        <v>S8</v>
      </c>
      <c r="BI37" s="327" t="str">
        <f t="shared" si="25"/>
        <v>S8</v>
      </c>
      <c r="BJ37" s="326" t="str">
        <f t="shared" si="26"/>
        <v>2/2025</v>
      </c>
      <c r="BK37" s="325">
        <f t="shared" ca="1" si="27"/>
        <v>-106</v>
      </c>
      <c r="BL37" s="330" t="str">
        <f t="shared" ca="1" si="28"/>
        <v>SEM ATRASO</v>
      </c>
      <c r="BM37" s="331">
        <f t="shared" si="29"/>
        <v>45713</v>
      </c>
      <c r="BN37" s="331">
        <v>45770</v>
      </c>
      <c r="BO37" s="331" t="s">
        <v>87</v>
      </c>
      <c r="BP37" s="305"/>
      <c r="BQ37" s="305"/>
      <c r="BR37" s="305"/>
      <c r="BS37" s="305" t="s">
        <v>132</v>
      </c>
      <c r="BT37" s="332">
        <v>159</v>
      </c>
      <c r="BU37" s="333" t="s">
        <v>1256</v>
      </c>
      <c r="BV37" s="329"/>
      <c r="BW37" s="329"/>
      <c r="BX37" s="329"/>
      <c r="BY37" s="329"/>
      <c r="BZ37" s="329"/>
      <c r="CA37" s="634" t="s">
        <v>133</v>
      </c>
      <c r="CB37" s="598"/>
    </row>
    <row r="38" spans="1:80" ht="40.5" customHeight="1" x14ac:dyDescent="0.35">
      <c r="A38" s="604"/>
      <c r="B38" s="458" t="s">
        <v>155</v>
      </c>
      <c r="C38" s="310" t="s">
        <v>278</v>
      </c>
      <c r="D38" s="336" t="s">
        <v>335</v>
      </c>
      <c r="E38" s="336" t="s">
        <v>262</v>
      </c>
      <c r="F38" s="336" t="s">
        <v>1063</v>
      </c>
      <c r="G38" s="307" t="str">
        <f t="shared" ca="1" si="0"/>
        <v/>
      </c>
      <c r="H38" s="308">
        <f t="shared" si="9"/>
        <v>45713</v>
      </c>
      <c r="I38" s="309">
        <f t="shared" si="10"/>
        <v>123</v>
      </c>
      <c r="J38" s="305"/>
      <c r="K38" s="305" t="s">
        <v>126</v>
      </c>
      <c r="L38" s="310" t="s">
        <v>281</v>
      </c>
      <c r="M38" s="311" t="s">
        <v>161</v>
      </c>
      <c r="N38" s="310" t="s">
        <v>1252</v>
      </c>
      <c r="O38" s="337">
        <v>2029277491</v>
      </c>
      <c r="P38" s="539" t="s">
        <v>1298</v>
      </c>
      <c r="Q38" s="339" t="s">
        <v>353</v>
      </c>
      <c r="R38" s="313" t="str">
        <f t="shared" si="3"/>
        <v>P54-PPGMII-P54-CAM-1380/2024-OM2029277491</v>
      </c>
      <c r="S38" s="574" t="s">
        <v>351</v>
      </c>
      <c r="T38" s="314">
        <v>1</v>
      </c>
      <c r="U38" s="340">
        <v>0</v>
      </c>
      <c r="V38" s="340">
        <v>141.50299999999999</v>
      </c>
      <c r="W38" s="316">
        <f t="shared" si="11"/>
        <v>0</v>
      </c>
      <c r="X38" s="316">
        <f t="shared" si="12"/>
        <v>0.14150299999999999</v>
      </c>
      <c r="Y38" s="317">
        <f t="shared" si="13"/>
        <v>141.50299999999999</v>
      </c>
      <c r="Z38" s="318">
        <f t="shared" si="14"/>
        <v>0.14150299999999999</v>
      </c>
      <c r="AA38" s="574" t="s">
        <v>352</v>
      </c>
      <c r="AB38" s="533"/>
      <c r="AC38" s="331">
        <v>45751</v>
      </c>
      <c r="AD38" s="327">
        <v>45646</v>
      </c>
      <c r="AE38" s="327">
        <v>45766</v>
      </c>
      <c r="AF38" s="14">
        <v>45766</v>
      </c>
      <c r="AG38" s="327">
        <v>45672</v>
      </c>
      <c r="AH38" s="309">
        <f t="shared" si="15"/>
        <v>26</v>
      </c>
      <c r="AI38" s="322" t="str">
        <f t="shared" si="16"/>
        <v>S16</v>
      </c>
      <c r="AJ38" s="323" t="str">
        <f t="shared" si="17"/>
        <v>S16</v>
      </c>
      <c r="AK38" s="323" t="str">
        <f t="shared" si="18"/>
        <v>S3</v>
      </c>
      <c r="AL38" s="322" t="str">
        <f t="shared" si="19"/>
        <v>1/2025</v>
      </c>
      <c r="AM38" s="324">
        <f t="shared" ca="1" si="20"/>
        <v>-94</v>
      </c>
      <c r="AN38" s="325" t="str">
        <f t="shared" ca="1" si="21"/>
        <v>SEM ATRASO</v>
      </c>
      <c r="AO38" s="331">
        <v>45680</v>
      </c>
      <c r="AP38" s="331">
        <v>45687</v>
      </c>
      <c r="AQ38" s="15">
        <v>45701</v>
      </c>
      <c r="AR38" s="15">
        <v>45701</v>
      </c>
      <c r="AS38" s="331">
        <v>45701</v>
      </c>
      <c r="AT38" s="309">
        <f t="shared" si="4"/>
        <v>14</v>
      </c>
      <c r="AU38" s="326" t="str">
        <f t="shared" si="30"/>
        <v>S7</v>
      </c>
      <c r="AV38" s="327" t="str">
        <f t="shared" si="30"/>
        <v>S7</v>
      </c>
      <c r="AW38" s="327" t="str">
        <f t="shared" si="30"/>
        <v>S7</v>
      </c>
      <c r="AX38" s="326" t="str">
        <f t="shared" si="6"/>
        <v>2/2025</v>
      </c>
      <c r="AY38" s="328">
        <f t="shared" ca="1" si="7"/>
        <v>0</v>
      </c>
      <c r="AZ38" s="329" t="str">
        <f t="shared" ca="1" si="8"/>
        <v>SEM ATRASO</v>
      </c>
      <c r="BA38" s="344">
        <v>45685</v>
      </c>
      <c r="BB38" s="331">
        <v>45693</v>
      </c>
      <c r="BC38" s="15">
        <v>45814</v>
      </c>
      <c r="BD38" s="15">
        <v>45705</v>
      </c>
      <c r="BE38" s="331">
        <v>45708</v>
      </c>
      <c r="BF38" s="309">
        <f t="shared" si="22"/>
        <v>15</v>
      </c>
      <c r="BG38" s="326" t="str">
        <f t="shared" si="23"/>
        <v>S23</v>
      </c>
      <c r="BH38" s="327" t="str">
        <f t="shared" si="24"/>
        <v>S8</v>
      </c>
      <c r="BI38" s="327" t="str">
        <f t="shared" si="25"/>
        <v>S8</v>
      </c>
      <c r="BJ38" s="326" t="str">
        <f t="shared" si="26"/>
        <v>2/2025</v>
      </c>
      <c r="BK38" s="325">
        <f t="shared" ca="1" si="27"/>
        <v>-106</v>
      </c>
      <c r="BL38" s="330" t="str">
        <f t="shared" ca="1" si="28"/>
        <v>SEM ATRASO</v>
      </c>
      <c r="BM38" s="331">
        <f t="shared" si="29"/>
        <v>45713</v>
      </c>
      <c r="BN38" s="331">
        <v>45770</v>
      </c>
      <c r="BO38" s="331" t="s">
        <v>87</v>
      </c>
      <c r="BP38" s="305"/>
      <c r="BQ38" s="305"/>
      <c r="BR38" s="305"/>
      <c r="BS38" s="305" t="s">
        <v>132</v>
      </c>
      <c r="BT38" s="332">
        <v>159</v>
      </c>
      <c r="BU38" s="333" t="s">
        <v>1256</v>
      </c>
      <c r="BV38" s="329"/>
      <c r="BW38" s="329"/>
      <c r="BX38" s="329"/>
      <c r="BY38" s="329"/>
      <c r="BZ38" s="329"/>
      <c r="CA38" s="634" t="s">
        <v>133</v>
      </c>
      <c r="CB38" s="598"/>
    </row>
    <row r="39" spans="1:80" ht="40.5" customHeight="1" x14ac:dyDescent="0.35">
      <c r="A39" s="577"/>
      <c r="B39" s="458" t="s">
        <v>155</v>
      </c>
      <c r="C39" s="310" t="s">
        <v>278</v>
      </c>
      <c r="D39" s="336" t="s">
        <v>335</v>
      </c>
      <c r="E39" s="336" t="s">
        <v>262</v>
      </c>
      <c r="F39" s="336" t="s">
        <v>1063</v>
      </c>
      <c r="G39" s="307" t="str">
        <f t="shared" ca="1" si="0"/>
        <v/>
      </c>
      <c r="H39" s="308">
        <f t="shared" si="9"/>
        <v>45741</v>
      </c>
      <c r="I39" s="309">
        <f t="shared" si="10"/>
        <v>151</v>
      </c>
      <c r="J39" s="305"/>
      <c r="K39" s="305" t="s">
        <v>126</v>
      </c>
      <c r="L39" s="310" t="s">
        <v>281</v>
      </c>
      <c r="M39" s="311" t="s">
        <v>161</v>
      </c>
      <c r="N39" s="310" t="s">
        <v>1252</v>
      </c>
      <c r="O39" s="337">
        <v>2029277491</v>
      </c>
      <c r="P39" s="539" t="s">
        <v>1298</v>
      </c>
      <c r="Q39" s="339" t="s">
        <v>354</v>
      </c>
      <c r="R39" s="313" t="str">
        <f t="shared" si="3"/>
        <v>P54-PPGMII-P54-CAM-1380/2024-OM2029277491</v>
      </c>
      <c r="S39" s="574" t="s">
        <v>351</v>
      </c>
      <c r="T39" s="350">
        <v>1</v>
      </c>
      <c r="U39" s="340">
        <v>0</v>
      </c>
      <c r="V39" s="340">
        <v>166.31100000000001</v>
      </c>
      <c r="W39" s="316">
        <f t="shared" si="11"/>
        <v>0</v>
      </c>
      <c r="X39" s="316">
        <f t="shared" si="12"/>
        <v>0.16631100000000001</v>
      </c>
      <c r="Y39" s="317">
        <f t="shared" si="13"/>
        <v>166.31100000000001</v>
      </c>
      <c r="Z39" s="318">
        <f t="shared" si="14"/>
        <v>0.16631100000000001</v>
      </c>
      <c r="AA39" s="574" t="s">
        <v>352</v>
      </c>
      <c r="AB39" s="533"/>
      <c r="AC39" s="331">
        <v>45751</v>
      </c>
      <c r="AD39" s="327">
        <v>45646</v>
      </c>
      <c r="AE39" s="327">
        <v>45766</v>
      </c>
      <c r="AF39" s="14">
        <v>45766</v>
      </c>
      <c r="AG39" s="327">
        <v>45672</v>
      </c>
      <c r="AH39" s="309">
        <f t="shared" si="15"/>
        <v>26</v>
      </c>
      <c r="AI39" s="322" t="str">
        <f t="shared" si="16"/>
        <v>S16</v>
      </c>
      <c r="AJ39" s="323" t="str">
        <f t="shared" si="17"/>
        <v>S16</v>
      </c>
      <c r="AK39" s="323" t="str">
        <f t="shared" si="18"/>
        <v>S3</v>
      </c>
      <c r="AL39" s="322" t="str">
        <f t="shared" si="19"/>
        <v>1/2025</v>
      </c>
      <c r="AM39" s="324">
        <f t="shared" ca="1" si="20"/>
        <v>-94</v>
      </c>
      <c r="AN39" s="325" t="str">
        <f t="shared" ca="1" si="21"/>
        <v>SEM ATRASO</v>
      </c>
      <c r="AO39" s="364">
        <v>45708</v>
      </c>
      <c r="AP39" s="331">
        <v>45710</v>
      </c>
      <c r="AQ39" s="15">
        <v>45729</v>
      </c>
      <c r="AR39" s="15">
        <v>45729</v>
      </c>
      <c r="AS39" s="331">
        <v>45729</v>
      </c>
      <c r="AT39" s="309">
        <f t="shared" si="4"/>
        <v>19</v>
      </c>
      <c r="AU39" s="326" t="str">
        <f t="shared" si="30"/>
        <v>S11</v>
      </c>
      <c r="AV39" s="327" t="str">
        <f t="shared" si="30"/>
        <v>S11</v>
      </c>
      <c r="AW39" s="327" t="str">
        <f t="shared" si="30"/>
        <v>S11</v>
      </c>
      <c r="AX39" s="326" t="str">
        <f t="shared" si="6"/>
        <v>3/2025</v>
      </c>
      <c r="AY39" s="328">
        <f t="shared" ca="1" si="7"/>
        <v>0</v>
      </c>
      <c r="AZ39" s="329" t="str">
        <f t="shared" ca="1" si="8"/>
        <v>SEM ATRASO</v>
      </c>
      <c r="BA39" s="344">
        <v>45716</v>
      </c>
      <c r="BB39" s="331">
        <v>45729</v>
      </c>
      <c r="BC39" s="27">
        <v>45730</v>
      </c>
      <c r="BD39" s="27">
        <v>45730</v>
      </c>
      <c r="BE39" s="344">
        <v>45736</v>
      </c>
      <c r="BF39" s="309">
        <f t="shared" si="22"/>
        <v>7</v>
      </c>
      <c r="BG39" s="326" t="str">
        <f t="shared" si="23"/>
        <v>S11</v>
      </c>
      <c r="BH39" s="327" t="str">
        <f t="shared" si="24"/>
        <v>S11</v>
      </c>
      <c r="BI39" s="327" t="str">
        <f t="shared" si="25"/>
        <v>S12</v>
      </c>
      <c r="BJ39" s="326" t="str">
        <f t="shared" si="26"/>
        <v>3/2025</v>
      </c>
      <c r="BK39" s="325">
        <f t="shared" ca="1" si="27"/>
        <v>6</v>
      </c>
      <c r="BL39" s="330" t="str">
        <f t="shared" ca="1" si="28"/>
        <v>1) &lt;= 10 Dias</v>
      </c>
      <c r="BM39" s="331">
        <f t="shared" si="29"/>
        <v>45741</v>
      </c>
      <c r="BN39" s="331">
        <v>45770</v>
      </c>
      <c r="BO39" s="331" t="s">
        <v>87</v>
      </c>
      <c r="BP39" s="305"/>
      <c r="BQ39" s="305"/>
      <c r="BR39" s="305"/>
      <c r="BS39" s="305" t="s">
        <v>132</v>
      </c>
      <c r="BT39" s="332">
        <v>131</v>
      </c>
      <c r="BU39" s="333" t="s">
        <v>1256</v>
      </c>
      <c r="BV39" s="329"/>
      <c r="BW39" s="329"/>
      <c r="BX39" s="329"/>
      <c r="BY39" s="329"/>
      <c r="BZ39" s="329"/>
      <c r="CA39" s="634" t="s">
        <v>133</v>
      </c>
      <c r="CB39" s="598"/>
    </row>
    <row r="40" spans="1:80" ht="40.5" customHeight="1" x14ac:dyDescent="0.35">
      <c r="A40" s="577"/>
      <c r="B40" s="458" t="s">
        <v>155</v>
      </c>
      <c r="C40" s="310" t="s">
        <v>278</v>
      </c>
      <c r="D40" s="336" t="s">
        <v>335</v>
      </c>
      <c r="E40" s="336" t="s">
        <v>262</v>
      </c>
      <c r="F40" s="336" t="s">
        <v>1063</v>
      </c>
      <c r="G40" s="307" t="str">
        <f t="shared" ca="1" si="0"/>
        <v/>
      </c>
      <c r="H40" s="308">
        <f t="shared" si="9"/>
        <v>45742</v>
      </c>
      <c r="I40" s="309">
        <f t="shared" si="10"/>
        <v>152</v>
      </c>
      <c r="J40" s="305" t="s">
        <v>125</v>
      </c>
      <c r="K40" s="305" t="s">
        <v>126</v>
      </c>
      <c r="L40" s="310" t="s">
        <v>281</v>
      </c>
      <c r="M40" s="311" t="s">
        <v>161</v>
      </c>
      <c r="N40" s="310" t="s">
        <v>1252</v>
      </c>
      <c r="O40" s="337">
        <v>2029277492</v>
      </c>
      <c r="P40" s="539" t="s">
        <v>1299</v>
      </c>
      <c r="Q40" s="339" t="s">
        <v>341</v>
      </c>
      <c r="R40" s="313" t="str">
        <f t="shared" si="3"/>
        <v>P54-PPGMII-P54-CAM-1383/2024-OM2029277492</v>
      </c>
      <c r="S40" s="574" t="s">
        <v>342</v>
      </c>
      <c r="T40" s="350">
        <v>1</v>
      </c>
      <c r="U40" s="340">
        <v>0</v>
      </c>
      <c r="V40" s="340">
        <v>789.02499999999998</v>
      </c>
      <c r="W40" s="316">
        <f t="shared" si="11"/>
        <v>0</v>
      </c>
      <c r="X40" s="316">
        <f t="shared" si="12"/>
        <v>0.78902499999999998</v>
      </c>
      <c r="Y40" s="317">
        <f t="shared" si="13"/>
        <v>789.02499999999998</v>
      </c>
      <c r="Z40" s="318">
        <f t="shared" si="14"/>
        <v>0.78902499999999998</v>
      </c>
      <c r="AA40" s="574" t="s">
        <v>343</v>
      </c>
      <c r="AB40" s="533"/>
      <c r="AC40" s="331">
        <v>45744</v>
      </c>
      <c r="AD40" s="327">
        <v>45646</v>
      </c>
      <c r="AE40" s="327">
        <v>45759</v>
      </c>
      <c r="AF40" s="14">
        <v>45759</v>
      </c>
      <c r="AG40" s="327">
        <v>45672</v>
      </c>
      <c r="AH40" s="309">
        <f t="shared" si="15"/>
        <v>26</v>
      </c>
      <c r="AI40" s="322" t="str">
        <f t="shared" si="16"/>
        <v>S15</v>
      </c>
      <c r="AJ40" s="323" t="str">
        <f t="shared" si="17"/>
        <v>S15</v>
      </c>
      <c r="AK40" s="323" t="str">
        <f t="shared" si="18"/>
        <v>S3</v>
      </c>
      <c r="AL40" s="322" t="str">
        <f t="shared" si="19"/>
        <v>1/2025</v>
      </c>
      <c r="AM40" s="324">
        <f t="shared" ca="1" si="20"/>
        <v>-87</v>
      </c>
      <c r="AN40" s="325" t="str">
        <f t="shared" ca="1" si="21"/>
        <v>SEM ATRASO</v>
      </c>
      <c r="AO40" s="331">
        <v>45789</v>
      </c>
      <c r="AP40" s="331">
        <v>45691</v>
      </c>
      <c r="AQ40" s="15">
        <v>45793</v>
      </c>
      <c r="AR40" s="15">
        <v>45700</v>
      </c>
      <c r="AS40" s="331">
        <v>45700</v>
      </c>
      <c r="AT40" s="309">
        <f t="shared" si="4"/>
        <v>9</v>
      </c>
      <c r="AU40" s="326" t="str">
        <f t="shared" si="30"/>
        <v>S20</v>
      </c>
      <c r="AV40" s="327" t="str">
        <f t="shared" si="30"/>
        <v>S7</v>
      </c>
      <c r="AW40" s="327" t="str">
        <f t="shared" si="30"/>
        <v>S7</v>
      </c>
      <c r="AX40" s="326" t="str">
        <f t="shared" si="6"/>
        <v>2/2025</v>
      </c>
      <c r="AY40" s="328">
        <f t="shared" ca="1" si="7"/>
        <v>93</v>
      </c>
      <c r="AZ40" s="329" t="str">
        <f t="shared" ca="1" si="8"/>
        <v>4) &gt; 60 Dias</v>
      </c>
      <c r="BA40" s="344">
        <v>45688</v>
      </c>
      <c r="BB40" s="331">
        <v>45737</v>
      </c>
      <c r="BC40" s="27">
        <v>45737</v>
      </c>
      <c r="BD40" s="27">
        <v>45737</v>
      </c>
      <c r="BE40" s="344">
        <v>45737</v>
      </c>
      <c r="BF40" s="309">
        <f t="shared" si="22"/>
        <v>0</v>
      </c>
      <c r="BG40" s="326" t="str">
        <f t="shared" si="23"/>
        <v>S12</v>
      </c>
      <c r="BH40" s="327" t="str">
        <f t="shared" si="24"/>
        <v>S12</v>
      </c>
      <c r="BI40" s="327" t="str">
        <f t="shared" si="25"/>
        <v>S12</v>
      </c>
      <c r="BJ40" s="326" t="str">
        <f t="shared" si="26"/>
        <v>3/2025</v>
      </c>
      <c r="BK40" s="325">
        <f t="shared" ca="1" si="27"/>
        <v>0</v>
      </c>
      <c r="BL40" s="330" t="str">
        <f t="shared" ca="1" si="28"/>
        <v>SEM ATRASO</v>
      </c>
      <c r="BM40" s="331">
        <f t="shared" si="29"/>
        <v>45742</v>
      </c>
      <c r="BN40" s="331"/>
      <c r="BO40" s="331" t="s">
        <v>87</v>
      </c>
      <c r="BP40" s="305"/>
      <c r="BQ40" s="305"/>
      <c r="BR40" s="305"/>
      <c r="BS40" s="305"/>
      <c r="BT40" s="332">
        <v>130</v>
      </c>
      <c r="BU40" s="333" t="s">
        <v>1256</v>
      </c>
      <c r="BV40" s="329"/>
      <c r="BW40" s="329"/>
      <c r="BX40" s="329"/>
      <c r="BY40" s="329"/>
      <c r="BZ40" s="329"/>
      <c r="CA40" s="634" t="s">
        <v>133</v>
      </c>
      <c r="CB40" s="598"/>
    </row>
    <row r="41" spans="1:80" ht="40.5" customHeight="1" x14ac:dyDescent="0.35">
      <c r="A41" s="577"/>
      <c r="B41" s="458" t="s">
        <v>155</v>
      </c>
      <c r="C41" s="310" t="s">
        <v>278</v>
      </c>
      <c r="D41" s="336" t="s">
        <v>335</v>
      </c>
      <c r="E41" s="336" t="s">
        <v>262</v>
      </c>
      <c r="F41" s="336" t="s">
        <v>1063</v>
      </c>
      <c r="G41" s="307" t="str">
        <f t="shared" ca="1" si="0"/>
        <v/>
      </c>
      <c r="H41" s="308">
        <f t="shared" si="9"/>
        <v>45742</v>
      </c>
      <c r="I41" s="309">
        <f t="shared" si="10"/>
        <v>152</v>
      </c>
      <c r="J41" s="305" t="s">
        <v>125</v>
      </c>
      <c r="K41" s="305" t="s">
        <v>126</v>
      </c>
      <c r="L41" s="310" t="s">
        <v>281</v>
      </c>
      <c r="M41" s="311" t="s">
        <v>161</v>
      </c>
      <c r="N41" s="310" t="s">
        <v>1252</v>
      </c>
      <c r="O41" s="337">
        <v>2029277492</v>
      </c>
      <c r="P41" s="539" t="s">
        <v>1299</v>
      </c>
      <c r="Q41" s="339" t="s">
        <v>1300</v>
      </c>
      <c r="R41" s="313" t="str">
        <f t="shared" si="3"/>
        <v>P54-PPGMII-P54-CAM-1383/2024-OM2029277492</v>
      </c>
      <c r="S41" s="574" t="s">
        <v>342</v>
      </c>
      <c r="T41" s="314">
        <v>1</v>
      </c>
      <c r="U41" s="340">
        <v>0</v>
      </c>
      <c r="V41" s="340">
        <v>124.45699999999999</v>
      </c>
      <c r="W41" s="316">
        <f t="shared" si="11"/>
        <v>0</v>
      </c>
      <c r="X41" s="316">
        <f t="shared" si="12"/>
        <v>0.124457</v>
      </c>
      <c r="Y41" s="317">
        <f t="shared" si="13"/>
        <v>124.45699999999999</v>
      </c>
      <c r="Z41" s="318">
        <f t="shared" si="14"/>
        <v>0.124457</v>
      </c>
      <c r="AA41" s="574" t="s">
        <v>343</v>
      </c>
      <c r="AB41" s="533"/>
      <c r="AC41" s="331">
        <v>45744</v>
      </c>
      <c r="AD41" s="327">
        <v>45646</v>
      </c>
      <c r="AE41" s="327">
        <v>45759</v>
      </c>
      <c r="AF41" s="388">
        <v>45759</v>
      </c>
      <c r="AG41" s="327">
        <v>45672</v>
      </c>
      <c r="AH41" s="309">
        <f t="shared" si="15"/>
        <v>26</v>
      </c>
      <c r="AI41" s="322" t="str">
        <f t="shared" si="16"/>
        <v>S15</v>
      </c>
      <c r="AJ41" s="323" t="str">
        <f t="shared" si="17"/>
        <v>S15</v>
      </c>
      <c r="AK41" s="323" t="str">
        <f t="shared" si="18"/>
        <v>S3</v>
      </c>
      <c r="AL41" s="322" t="str">
        <f t="shared" si="19"/>
        <v>1/2025</v>
      </c>
      <c r="AM41" s="324">
        <f t="shared" ca="1" si="20"/>
        <v>-87</v>
      </c>
      <c r="AN41" s="325" t="str">
        <f t="shared" ca="1" si="21"/>
        <v>SEM ATRASO</v>
      </c>
      <c r="AO41" s="409">
        <v>45789</v>
      </c>
      <c r="AP41" s="331">
        <v>45764</v>
      </c>
      <c r="AQ41" s="15">
        <v>45793</v>
      </c>
      <c r="AR41" s="481">
        <v>45700</v>
      </c>
      <c r="AS41" s="331">
        <v>45700</v>
      </c>
      <c r="AT41" s="309">
        <f t="shared" si="4"/>
        <v>-64</v>
      </c>
      <c r="AU41" s="326" t="str">
        <f t="shared" si="30"/>
        <v>S20</v>
      </c>
      <c r="AV41" s="327" t="str">
        <f t="shared" si="30"/>
        <v>S7</v>
      </c>
      <c r="AW41" s="327" t="str">
        <f t="shared" si="30"/>
        <v>S7</v>
      </c>
      <c r="AX41" s="326" t="str">
        <f t="shared" si="6"/>
        <v>2/2025</v>
      </c>
      <c r="AY41" s="328">
        <f t="shared" ca="1" si="7"/>
        <v>93</v>
      </c>
      <c r="AZ41" s="329" t="str">
        <f t="shared" ca="1" si="8"/>
        <v>4) &gt; 60 Dias</v>
      </c>
      <c r="BA41" s="27">
        <v>45688</v>
      </c>
      <c r="BB41" s="344">
        <v>45737</v>
      </c>
      <c r="BC41" s="15">
        <v>45737</v>
      </c>
      <c r="BD41" s="481">
        <v>45737</v>
      </c>
      <c r="BE41" s="331">
        <v>45737</v>
      </c>
      <c r="BF41" s="309">
        <f t="shared" si="22"/>
        <v>0</v>
      </c>
      <c r="BG41" s="326" t="str">
        <f t="shared" si="23"/>
        <v>S12</v>
      </c>
      <c r="BH41" s="327" t="str">
        <f t="shared" si="24"/>
        <v>S12</v>
      </c>
      <c r="BI41" s="327" t="str">
        <f t="shared" si="25"/>
        <v>S12</v>
      </c>
      <c r="BJ41" s="326" t="str">
        <f t="shared" si="26"/>
        <v>3/2025</v>
      </c>
      <c r="BK41" s="325">
        <f t="shared" ca="1" si="27"/>
        <v>0</v>
      </c>
      <c r="BL41" s="330" t="str">
        <f t="shared" ca="1" si="28"/>
        <v>SEM ATRASO</v>
      </c>
      <c r="BM41" s="331">
        <f t="shared" si="29"/>
        <v>45742</v>
      </c>
      <c r="BN41" s="331"/>
      <c r="BO41" s="331" t="s">
        <v>87</v>
      </c>
      <c r="BP41" s="305"/>
      <c r="BQ41" s="305"/>
      <c r="BR41" s="305"/>
      <c r="BS41" s="305"/>
      <c r="BT41" s="332">
        <v>130</v>
      </c>
      <c r="BU41" s="333" t="s">
        <v>1256</v>
      </c>
      <c r="BV41" s="329"/>
      <c r="BW41" s="329"/>
      <c r="BX41" s="329"/>
      <c r="BY41" s="329"/>
      <c r="BZ41" s="329"/>
      <c r="CA41" s="640" t="s">
        <v>133</v>
      </c>
      <c r="CB41" s="598"/>
    </row>
    <row r="42" spans="1:80" ht="40.5" customHeight="1" x14ac:dyDescent="0.35">
      <c r="A42" s="577"/>
      <c r="B42" s="458" t="s">
        <v>155</v>
      </c>
      <c r="C42" s="310" t="s">
        <v>278</v>
      </c>
      <c r="D42" s="336" t="s">
        <v>335</v>
      </c>
      <c r="E42" s="336" t="s">
        <v>262</v>
      </c>
      <c r="F42" s="336" t="s">
        <v>1063</v>
      </c>
      <c r="G42" s="307" t="str">
        <f t="shared" ca="1" si="0"/>
        <v/>
      </c>
      <c r="H42" s="308">
        <f t="shared" si="9"/>
        <v>45742</v>
      </c>
      <c r="I42" s="309">
        <f t="shared" si="10"/>
        <v>152</v>
      </c>
      <c r="J42" s="305" t="s">
        <v>125</v>
      </c>
      <c r="K42" s="305" t="s">
        <v>126</v>
      </c>
      <c r="L42" s="310" t="s">
        <v>281</v>
      </c>
      <c r="M42" s="311" t="s">
        <v>161</v>
      </c>
      <c r="N42" s="310" t="s">
        <v>1252</v>
      </c>
      <c r="O42" s="337">
        <v>2029277492</v>
      </c>
      <c r="P42" s="539" t="s">
        <v>1299</v>
      </c>
      <c r="Q42" s="339" t="s">
        <v>1301</v>
      </c>
      <c r="R42" s="313" t="str">
        <f t="shared" si="3"/>
        <v>P54-PPGMII-P54-CAM-1383/2024-OM2029277492</v>
      </c>
      <c r="S42" s="574" t="s">
        <v>342</v>
      </c>
      <c r="T42" s="314">
        <v>1</v>
      </c>
      <c r="U42" s="340">
        <v>0</v>
      </c>
      <c r="V42" s="340">
        <v>149.364</v>
      </c>
      <c r="W42" s="316">
        <f t="shared" si="11"/>
        <v>0</v>
      </c>
      <c r="X42" s="316">
        <f t="shared" si="12"/>
        <v>0.149364</v>
      </c>
      <c r="Y42" s="317">
        <f t="shared" si="13"/>
        <v>149.364</v>
      </c>
      <c r="Z42" s="318">
        <f t="shared" si="14"/>
        <v>0.149364</v>
      </c>
      <c r="AA42" s="574" t="s">
        <v>343</v>
      </c>
      <c r="AB42" s="533"/>
      <c r="AC42" s="331">
        <v>45744</v>
      </c>
      <c r="AD42" s="327">
        <v>45646</v>
      </c>
      <c r="AE42" s="327">
        <v>45759</v>
      </c>
      <c r="AF42" s="14">
        <v>45759</v>
      </c>
      <c r="AG42" s="327">
        <v>45672</v>
      </c>
      <c r="AH42" s="309">
        <f t="shared" si="15"/>
        <v>26</v>
      </c>
      <c r="AI42" s="322" t="str">
        <f t="shared" si="16"/>
        <v>S15</v>
      </c>
      <c r="AJ42" s="323" t="str">
        <f t="shared" si="17"/>
        <v>S15</v>
      </c>
      <c r="AK42" s="323" t="str">
        <f t="shared" si="18"/>
        <v>S3</v>
      </c>
      <c r="AL42" s="322" t="str">
        <f t="shared" si="19"/>
        <v>1/2025</v>
      </c>
      <c r="AM42" s="324">
        <f t="shared" ca="1" si="20"/>
        <v>-87</v>
      </c>
      <c r="AN42" s="325" t="str">
        <f t="shared" ca="1" si="21"/>
        <v>SEM ATRASO</v>
      </c>
      <c r="AO42" s="331">
        <v>45789</v>
      </c>
      <c r="AP42" s="331">
        <v>45764</v>
      </c>
      <c r="AQ42" s="15">
        <v>45793</v>
      </c>
      <c r="AR42" s="15">
        <v>45700</v>
      </c>
      <c r="AS42" s="331">
        <v>45700</v>
      </c>
      <c r="AT42" s="309">
        <f t="shared" si="4"/>
        <v>-64</v>
      </c>
      <c r="AU42" s="326" t="str">
        <f t="shared" si="30"/>
        <v>S20</v>
      </c>
      <c r="AV42" s="327" t="str">
        <f t="shared" si="30"/>
        <v>S7</v>
      </c>
      <c r="AW42" s="327" t="str">
        <f t="shared" si="30"/>
        <v>S7</v>
      </c>
      <c r="AX42" s="326" t="str">
        <f t="shared" si="6"/>
        <v>2/2025</v>
      </c>
      <c r="AY42" s="328">
        <f t="shared" ca="1" si="7"/>
        <v>93</v>
      </c>
      <c r="AZ42" s="329" t="str">
        <f t="shared" ca="1" si="8"/>
        <v>4) &gt; 60 Dias</v>
      </c>
      <c r="BA42" s="331">
        <v>45688</v>
      </c>
      <c r="BB42" s="331">
        <v>45737</v>
      </c>
      <c r="BC42" s="15">
        <v>45737</v>
      </c>
      <c r="BD42" s="210">
        <v>45737</v>
      </c>
      <c r="BE42" s="331">
        <v>45737</v>
      </c>
      <c r="BF42" s="309">
        <f t="shared" si="22"/>
        <v>0</v>
      </c>
      <c r="BG42" s="326" t="str">
        <f t="shared" si="23"/>
        <v>S12</v>
      </c>
      <c r="BH42" s="327" t="str">
        <f t="shared" si="24"/>
        <v>S12</v>
      </c>
      <c r="BI42" s="327" t="str">
        <f t="shared" si="25"/>
        <v>S12</v>
      </c>
      <c r="BJ42" s="326" t="str">
        <f t="shared" si="26"/>
        <v>3/2025</v>
      </c>
      <c r="BK42" s="325">
        <f t="shared" ca="1" si="27"/>
        <v>0</v>
      </c>
      <c r="BL42" s="330" t="str">
        <f t="shared" ca="1" si="28"/>
        <v>SEM ATRASO</v>
      </c>
      <c r="BM42" s="331">
        <f t="shared" si="29"/>
        <v>45742</v>
      </c>
      <c r="BN42" s="331"/>
      <c r="BO42" s="331" t="s">
        <v>87</v>
      </c>
      <c r="BP42" s="305"/>
      <c r="BQ42" s="305"/>
      <c r="BR42" s="305"/>
      <c r="BS42" s="305"/>
      <c r="BT42" s="332">
        <v>130</v>
      </c>
      <c r="BU42" s="333" t="s">
        <v>1256</v>
      </c>
      <c r="BV42" s="329"/>
      <c r="BW42" s="329"/>
      <c r="BX42" s="329"/>
      <c r="BY42" s="329"/>
      <c r="BZ42" s="329"/>
      <c r="CA42" s="634" t="s">
        <v>133</v>
      </c>
      <c r="CB42" s="598"/>
    </row>
    <row r="43" spans="1:80" ht="40.5" customHeight="1" x14ac:dyDescent="0.35">
      <c r="A43" s="577"/>
      <c r="B43" s="458" t="s">
        <v>155</v>
      </c>
      <c r="C43" s="310" t="s">
        <v>278</v>
      </c>
      <c r="D43" s="336" t="s">
        <v>440</v>
      </c>
      <c r="E43" s="336" t="s">
        <v>107</v>
      </c>
      <c r="F43" s="336" t="s">
        <v>1063</v>
      </c>
      <c r="G43" s="307" t="str">
        <f t="shared" ca="1" si="0"/>
        <v/>
      </c>
      <c r="H43" s="308">
        <f t="shared" si="9"/>
        <v>45779</v>
      </c>
      <c r="I43" s="309">
        <f t="shared" si="10"/>
        <v>158</v>
      </c>
      <c r="J43" s="305" t="s">
        <v>125</v>
      </c>
      <c r="K43" s="305" t="s">
        <v>126</v>
      </c>
      <c r="L43" s="310" t="s">
        <v>281</v>
      </c>
      <c r="M43" s="311" t="s">
        <v>161</v>
      </c>
      <c r="N43" s="310" t="s">
        <v>1252</v>
      </c>
      <c r="O43" s="337">
        <v>2029267541</v>
      </c>
      <c r="P43" s="539" t="s">
        <v>1302</v>
      </c>
      <c r="Q43" s="339" t="s">
        <v>442</v>
      </c>
      <c r="R43" s="313" t="str">
        <f t="shared" si="3"/>
        <v>P54-PPGMII-P54-CAM-1576/2024-OM2029267541</v>
      </c>
      <c r="S43" s="574" t="s">
        <v>443</v>
      </c>
      <c r="T43" s="314">
        <v>1</v>
      </c>
      <c r="U43" s="340">
        <v>0</v>
      </c>
      <c r="V43" s="340">
        <v>278.39999999999998</v>
      </c>
      <c r="W43" s="316">
        <f t="shared" si="11"/>
        <v>0</v>
      </c>
      <c r="X43" s="316">
        <f t="shared" si="12"/>
        <v>0.27839999999999998</v>
      </c>
      <c r="Y43" s="317">
        <f t="shared" si="13"/>
        <v>278.39999999999998</v>
      </c>
      <c r="Z43" s="318">
        <f t="shared" si="14"/>
        <v>0.27839999999999998</v>
      </c>
      <c r="AA43" s="574" t="s">
        <v>444</v>
      </c>
      <c r="AB43" s="533"/>
      <c r="AC43" s="331">
        <v>45758</v>
      </c>
      <c r="AD43" s="327">
        <v>45649</v>
      </c>
      <c r="AE43" s="327">
        <v>45677</v>
      </c>
      <c r="AF43" s="14">
        <v>45677</v>
      </c>
      <c r="AG43" s="327">
        <v>45677</v>
      </c>
      <c r="AH43" s="309">
        <f t="shared" si="15"/>
        <v>28</v>
      </c>
      <c r="AI43" s="322" t="str">
        <f t="shared" si="16"/>
        <v>S4</v>
      </c>
      <c r="AJ43" s="323" t="str">
        <f t="shared" si="17"/>
        <v>S4</v>
      </c>
      <c r="AK43" s="323" t="str">
        <f t="shared" si="18"/>
        <v>S4</v>
      </c>
      <c r="AL43" s="322" t="str">
        <f t="shared" si="19"/>
        <v>1/2025</v>
      </c>
      <c r="AM43" s="324">
        <f t="shared" ca="1" si="20"/>
        <v>0</v>
      </c>
      <c r="AN43" s="325" t="str">
        <f t="shared" ca="1" si="21"/>
        <v>SEM ATRASO</v>
      </c>
      <c r="AO43" s="331">
        <v>45680</v>
      </c>
      <c r="AP43" s="331">
        <v>45691</v>
      </c>
      <c r="AQ43" s="15">
        <v>45701</v>
      </c>
      <c r="AR43" s="15">
        <v>45701</v>
      </c>
      <c r="AS43" s="331">
        <v>45701</v>
      </c>
      <c r="AT43" s="309">
        <f t="shared" si="4"/>
        <v>10</v>
      </c>
      <c r="AU43" s="326" t="str">
        <f t="shared" si="30"/>
        <v>S7</v>
      </c>
      <c r="AV43" s="327" t="str">
        <f t="shared" si="30"/>
        <v>S7</v>
      </c>
      <c r="AW43" s="327" t="str">
        <f t="shared" si="30"/>
        <v>S7</v>
      </c>
      <c r="AX43" s="326" t="str">
        <f t="shared" si="6"/>
        <v>2/2025</v>
      </c>
      <c r="AY43" s="328">
        <f t="shared" ca="1" si="7"/>
        <v>0</v>
      </c>
      <c r="AZ43" s="329" t="str">
        <f t="shared" ca="1" si="8"/>
        <v>SEM ATRASO</v>
      </c>
      <c r="BA43" s="331">
        <v>45729</v>
      </c>
      <c r="BB43" s="331">
        <v>45729</v>
      </c>
      <c r="BC43" s="15">
        <v>45814</v>
      </c>
      <c r="BD43" s="210">
        <v>45754</v>
      </c>
      <c r="BE43" s="331">
        <v>45774</v>
      </c>
      <c r="BF43" s="309">
        <f t="shared" si="22"/>
        <v>45</v>
      </c>
      <c r="BG43" s="326" t="str">
        <f t="shared" si="23"/>
        <v>S23</v>
      </c>
      <c r="BH43" s="327" t="str">
        <f t="shared" si="24"/>
        <v>S15</v>
      </c>
      <c r="BI43" s="327" t="str">
        <f t="shared" si="25"/>
        <v>S17</v>
      </c>
      <c r="BJ43" s="326" t="str">
        <f t="shared" si="26"/>
        <v>4/2025</v>
      </c>
      <c r="BK43" s="325">
        <f t="shared" ca="1" si="27"/>
        <v>-40</v>
      </c>
      <c r="BL43" s="330" t="str">
        <f t="shared" ca="1" si="28"/>
        <v>SEM ATRASO</v>
      </c>
      <c r="BM43" s="331">
        <f t="shared" si="29"/>
        <v>45779</v>
      </c>
      <c r="BN43" s="331">
        <v>45782</v>
      </c>
      <c r="BO43" s="331" t="s">
        <v>87</v>
      </c>
      <c r="BP43" s="305"/>
      <c r="BQ43" s="305"/>
      <c r="BR43" s="305"/>
      <c r="BS43" s="305" t="s">
        <v>132</v>
      </c>
      <c r="BT43" s="332">
        <v>93</v>
      </c>
      <c r="BU43" s="333" t="s">
        <v>1256</v>
      </c>
      <c r="BV43" s="329"/>
      <c r="BW43" s="329"/>
      <c r="BX43" s="329"/>
      <c r="BY43" s="329"/>
      <c r="BZ43" s="329"/>
      <c r="CA43" s="634" t="s">
        <v>312</v>
      </c>
      <c r="CB43" s="598"/>
    </row>
    <row r="44" spans="1:80" ht="40.5" customHeight="1" x14ac:dyDescent="0.35">
      <c r="A44" s="577"/>
      <c r="B44" s="458" t="s">
        <v>155</v>
      </c>
      <c r="C44" s="310"/>
      <c r="D44" s="336">
        <v>45656</v>
      </c>
      <c r="E44" s="336" t="s">
        <v>1971</v>
      </c>
      <c r="F44" s="336" t="s">
        <v>255</v>
      </c>
      <c r="G44" s="307" t="str">
        <f t="shared" ca="1" si="0"/>
        <v/>
      </c>
      <c r="H44" s="308">
        <f t="shared" si="9"/>
        <v>45795</v>
      </c>
      <c r="I44" s="309">
        <f t="shared" si="10"/>
        <v>314</v>
      </c>
      <c r="J44" s="305" t="s">
        <v>125</v>
      </c>
      <c r="K44" s="305" t="s">
        <v>126</v>
      </c>
      <c r="L44" s="310" t="s">
        <v>534</v>
      </c>
      <c r="M44" s="311" t="s">
        <v>161</v>
      </c>
      <c r="N44" s="310" t="s">
        <v>1011</v>
      </c>
      <c r="O44" s="337" t="s">
        <v>542</v>
      </c>
      <c r="P44" s="539" t="s">
        <v>1303</v>
      </c>
      <c r="Q44" s="339" t="s">
        <v>544</v>
      </c>
      <c r="R44" s="313" t="str">
        <f t="shared" si="3"/>
        <v>PRA1-PPGMII-P31-CAM-1517/2024-OM2026292899</v>
      </c>
      <c r="S44" s="574" t="s">
        <v>545</v>
      </c>
      <c r="T44" s="314">
        <v>1</v>
      </c>
      <c r="U44" s="340">
        <v>0</v>
      </c>
      <c r="V44" s="340">
        <v>358.48700000000002</v>
      </c>
      <c r="W44" s="316">
        <f t="shared" si="11"/>
        <v>0</v>
      </c>
      <c r="X44" s="316">
        <f t="shared" si="12"/>
        <v>0.358487</v>
      </c>
      <c r="Y44" s="317">
        <f t="shared" si="13"/>
        <v>358.48700000000002</v>
      </c>
      <c r="Z44" s="318">
        <f t="shared" si="14"/>
        <v>0.358487</v>
      </c>
      <c r="AA44" s="574" t="s">
        <v>546</v>
      </c>
      <c r="AB44" s="533"/>
      <c r="AC44" s="331">
        <v>45622</v>
      </c>
      <c r="AD44" s="327">
        <v>45629</v>
      </c>
      <c r="AE44" s="327">
        <v>45635</v>
      </c>
      <c r="AF44" s="14">
        <v>45688</v>
      </c>
      <c r="AG44" s="327">
        <v>45674</v>
      </c>
      <c r="AH44" s="309">
        <f t="shared" si="15"/>
        <v>45</v>
      </c>
      <c r="AI44" s="322" t="str">
        <f t="shared" si="16"/>
        <v>S50</v>
      </c>
      <c r="AJ44" s="323" t="str">
        <f t="shared" si="17"/>
        <v>S5</v>
      </c>
      <c r="AK44" s="323" t="str">
        <f t="shared" si="18"/>
        <v>S3</v>
      </c>
      <c r="AL44" s="322" t="str">
        <f t="shared" si="19"/>
        <v>1/2025</v>
      </c>
      <c r="AM44" s="324">
        <f t="shared" ca="1" si="20"/>
        <v>39</v>
      </c>
      <c r="AN44" s="325" t="str">
        <f t="shared" ca="1" si="21"/>
        <v>3) &gt;30 Dias e &lt;=60 Dias</v>
      </c>
      <c r="AO44" s="331">
        <v>45690</v>
      </c>
      <c r="AP44" s="331">
        <v>45691</v>
      </c>
      <c r="AQ44" s="15">
        <v>45681</v>
      </c>
      <c r="AR44" s="15">
        <v>45790</v>
      </c>
      <c r="AS44" s="331">
        <v>45776</v>
      </c>
      <c r="AT44" s="309">
        <f t="shared" si="4"/>
        <v>85</v>
      </c>
      <c r="AU44" s="326" t="str">
        <f t="shared" si="30"/>
        <v>S4</v>
      </c>
      <c r="AV44" s="327" t="str">
        <f t="shared" si="30"/>
        <v>S20</v>
      </c>
      <c r="AW44" s="327" t="str">
        <f t="shared" si="30"/>
        <v>S18</v>
      </c>
      <c r="AX44" s="326" t="str">
        <f t="shared" si="6"/>
        <v>4/2025</v>
      </c>
      <c r="AY44" s="328">
        <f t="shared" ca="1" si="7"/>
        <v>-95</v>
      </c>
      <c r="AZ44" s="329" t="str">
        <f t="shared" ca="1" si="8"/>
        <v>SEM ATRASO</v>
      </c>
      <c r="BA44" s="331">
        <v>45684</v>
      </c>
      <c r="BB44" s="331">
        <v>45776</v>
      </c>
      <c r="BC44" s="15">
        <v>45688</v>
      </c>
      <c r="BD44" s="210">
        <v>45799</v>
      </c>
      <c r="BE44" s="331">
        <v>45790</v>
      </c>
      <c r="BF44" s="309">
        <f t="shared" si="22"/>
        <v>14</v>
      </c>
      <c r="BG44" s="326" t="str">
        <f t="shared" si="23"/>
        <v>S5</v>
      </c>
      <c r="BH44" s="327" t="str">
        <f t="shared" si="24"/>
        <v>S21</v>
      </c>
      <c r="BI44" s="327" t="str">
        <f t="shared" si="25"/>
        <v>S20</v>
      </c>
      <c r="BJ44" s="326" t="str">
        <f t="shared" si="26"/>
        <v>5/2025</v>
      </c>
      <c r="BK44" s="325">
        <f t="shared" ca="1" si="27"/>
        <v>102</v>
      </c>
      <c r="BL44" s="330" t="str">
        <f t="shared" ca="1" si="28"/>
        <v>4) &gt; 60 Dias</v>
      </c>
      <c r="BM44" s="331">
        <f t="shared" si="29"/>
        <v>45795</v>
      </c>
      <c r="BN44" s="331"/>
      <c r="BO44" s="331" t="s">
        <v>87</v>
      </c>
      <c r="BP44" s="305"/>
      <c r="BQ44" s="305"/>
      <c r="BR44" s="305"/>
      <c r="BS44" s="305"/>
      <c r="BT44" s="332">
        <v>77</v>
      </c>
      <c r="BU44" s="333" t="s">
        <v>1256</v>
      </c>
      <c r="BV44" s="329"/>
      <c r="BW44" s="329"/>
      <c r="BX44" s="329"/>
      <c r="BY44" s="329"/>
      <c r="BZ44" s="329"/>
      <c r="CA44" s="634" t="s">
        <v>547</v>
      </c>
      <c r="CB44" s="598" t="s">
        <v>548</v>
      </c>
    </row>
    <row r="45" spans="1:80" ht="40.5" customHeight="1" x14ac:dyDescent="0.35">
      <c r="A45" s="577"/>
      <c r="B45" s="458" t="s">
        <v>155</v>
      </c>
      <c r="C45" s="310"/>
      <c r="D45" s="336">
        <v>45656</v>
      </c>
      <c r="E45" s="336" t="s">
        <v>1971</v>
      </c>
      <c r="F45" s="336" t="s">
        <v>255</v>
      </c>
      <c r="G45" s="307" t="str">
        <f t="shared" ca="1" si="0"/>
        <v/>
      </c>
      <c r="H45" s="308">
        <f t="shared" si="9"/>
        <v>45795</v>
      </c>
      <c r="I45" s="309">
        <f t="shared" si="10"/>
        <v>314</v>
      </c>
      <c r="J45" s="305" t="s">
        <v>125</v>
      </c>
      <c r="K45" s="305" t="s">
        <v>126</v>
      </c>
      <c r="L45" s="310" t="s">
        <v>534</v>
      </c>
      <c r="M45" s="311" t="s">
        <v>161</v>
      </c>
      <c r="N45" s="310" t="s">
        <v>1011</v>
      </c>
      <c r="O45" s="337" t="s">
        <v>542</v>
      </c>
      <c r="P45" s="539" t="s">
        <v>1303</v>
      </c>
      <c r="Q45" s="339" t="s">
        <v>549</v>
      </c>
      <c r="R45" s="313" t="str">
        <f t="shared" si="3"/>
        <v>PRA1-PPGMII-P31-CAM-1517/2024-OM2026292899</v>
      </c>
      <c r="S45" s="574" t="s">
        <v>545</v>
      </c>
      <c r="T45" s="314">
        <v>1</v>
      </c>
      <c r="U45" s="340">
        <v>0</v>
      </c>
      <c r="V45" s="340">
        <v>36.055999999999997</v>
      </c>
      <c r="W45" s="316">
        <f t="shared" si="11"/>
        <v>0</v>
      </c>
      <c r="X45" s="316">
        <f t="shared" si="12"/>
        <v>3.6055999999999998E-2</v>
      </c>
      <c r="Y45" s="317">
        <f t="shared" si="13"/>
        <v>36.055999999999997</v>
      </c>
      <c r="Z45" s="318">
        <f t="shared" si="14"/>
        <v>3.6055999999999998E-2</v>
      </c>
      <c r="AA45" s="574" t="s">
        <v>546</v>
      </c>
      <c r="AB45" s="533"/>
      <c r="AC45" s="331">
        <v>45622</v>
      </c>
      <c r="AD45" s="327">
        <v>45629</v>
      </c>
      <c r="AE45" s="327">
        <v>45635</v>
      </c>
      <c r="AF45" s="14">
        <v>45688</v>
      </c>
      <c r="AG45" s="327">
        <v>45674</v>
      </c>
      <c r="AH45" s="309">
        <f t="shared" si="15"/>
        <v>45</v>
      </c>
      <c r="AI45" s="322" t="str">
        <f t="shared" si="16"/>
        <v>S50</v>
      </c>
      <c r="AJ45" s="323" t="str">
        <f t="shared" si="17"/>
        <v>S5</v>
      </c>
      <c r="AK45" s="323" t="str">
        <f t="shared" si="18"/>
        <v>S3</v>
      </c>
      <c r="AL45" s="322" t="str">
        <f t="shared" si="19"/>
        <v>1/2025</v>
      </c>
      <c r="AM45" s="324">
        <f t="shared" ca="1" si="20"/>
        <v>39</v>
      </c>
      <c r="AN45" s="325" t="str">
        <f t="shared" ca="1" si="21"/>
        <v>3) &gt;30 Dias e &lt;=60 Dias</v>
      </c>
      <c r="AO45" s="331">
        <v>45690</v>
      </c>
      <c r="AP45" s="331">
        <v>45691</v>
      </c>
      <c r="AQ45" s="27">
        <v>45681</v>
      </c>
      <c r="AR45" s="27">
        <v>45790</v>
      </c>
      <c r="AS45" s="344">
        <v>45776</v>
      </c>
      <c r="AT45" s="309">
        <f t="shared" si="4"/>
        <v>85</v>
      </c>
      <c r="AU45" s="326" t="str">
        <f t="shared" si="30"/>
        <v>S4</v>
      </c>
      <c r="AV45" s="327" t="str">
        <f t="shared" si="30"/>
        <v>S20</v>
      </c>
      <c r="AW45" s="327" t="str">
        <f t="shared" si="30"/>
        <v>S18</v>
      </c>
      <c r="AX45" s="326" t="str">
        <f t="shared" si="6"/>
        <v>4/2025</v>
      </c>
      <c r="AY45" s="328">
        <f t="shared" ca="1" si="7"/>
        <v>-95</v>
      </c>
      <c r="AZ45" s="329" t="str">
        <f t="shared" ca="1" si="8"/>
        <v>SEM ATRASO</v>
      </c>
      <c r="BA45" s="365">
        <v>45684</v>
      </c>
      <c r="BB45" s="331">
        <v>45776</v>
      </c>
      <c r="BC45" s="15">
        <v>45688</v>
      </c>
      <c r="BD45" s="12">
        <v>45799</v>
      </c>
      <c r="BE45" s="331">
        <v>45790</v>
      </c>
      <c r="BF45" s="309">
        <f t="shared" si="22"/>
        <v>14</v>
      </c>
      <c r="BG45" s="326" t="str">
        <f t="shared" si="23"/>
        <v>S5</v>
      </c>
      <c r="BH45" s="327" t="str">
        <f t="shared" si="24"/>
        <v>S21</v>
      </c>
      <c r="BI45" s="327" t="str">
        <f t="shared" si="25"/>
        <v>S20</v>
      </c>
      <c r="BJ45" s="326" t="str">
        <f t="shared" si="26"/>
        <v>5/2025</v>
      </c>
      <c r="BK45" s="325">
        <f t="shared" ca="1" si="27"/>
        <v>102</v>
      </c>
      <c r="BL45" s="330" t="str">
        <f t="shared" ca="1" si="28"/>
        <v>4) &gt; 60 Dias</v>
      </c>
      <c r="BM45" s="331">
        <f t="shared" si="29"/>
        <v>45795</v>
      </c>
      <c r="BN45" s="331"/>
      <c r="BO45" s="331" t="s">
        <v>87</v>
      </c>
      <c r="BP45" s="305"/>
      <c r="BQ45" s="305"/>
      <c r="BR45" s="305"/>
      <c r="BS45" s="305"/>
      <c r="BT45" s="332">
        <v>77</v>
      </c>
      <c r="BU45" s="333" t="s">
        <v>1256</v>
      </c>
      <c r="BV45" s="329"/>
      <c r="BW45" s="329"/>
      <c r="BX45" s="329"/>
      <c r="BY45" s="329"/>
      <c r="BZ45" s="329"/>
      <c r="CA45" s="634" t="s">
        <v>547</v>
      </c>
      <c r="CB45" s="598" t="s">
        <v>548</v>
      </c>
    </row>
    <row r="46" spans="1:80" ht="40.5" customHeight="1" x14ac:dyDescent="0.35">
      <c r="A46" s="577"/>
      <c r="B46" s="458" t="s">
        <v>155</v>
      </c>
      <c r="C46" s="310"/>
      <c r="D46" s="336"/>
      <c r="E46" s="336" t="s">
        <v>262</v>
      </c>
      <c r="F46" s="336" t="s">
        <v>249</v>
      </c>
      <c r="G46" s="307" t="str">
        <f t="shared" ca="1" si="0"/>
        <v/>
      </c>
      <c r="H46" s="308">
        <f t="shared" si="9"/>
        <v>45748</v>
      </c>
      <c r="I46" s="309">
        <f t="shared" si="10"/>
        <v>158</v>
      </c>
      <c r="J46" s="305" t="s">
        <v>125</v>
      </c>
      <c r="K46" s="305" t="s">
        <v>126</v>
      </c>
      <c r="L46" s="310" t="s">
        <v>81</v>
      </c>
      <c r="M46" s="311" t="s">
        <v>161</v>
      </c>
      <c r="N46" s="310" t="s">
        <v>1011</v>
      </c>
      <c r="O46" s="337">
        <v>2029084645</v>
      </c>
      <c r="P46" s="539" t="s">
        <v>1304</v>
      </c>
      <c r="Q46" s="339" t="s">
        <v>146</v>
      </c>
      <c r="R46" s="313" t="str">
        <f t="shared" si="3"/>
        <v>P31-PPGMII-P31-CAM-1425/2024-OM2029084645</v>
      </c>
      <c r="S46" s="574" t="s">
        <v>147</v>
      </c>
      <c r="T46" s="314">
        <v>1</v>
      </c>
      <c r="U46" s="340">
        <v>21.509999999999998</v>
      </c>
      <c r="V46" s="340">
        <v>0</v>
      </c>
      <c r="W46" s="316">
        <f t="shared" si="11"/>
        <v>2.1509999999999998E-2</v>
      </c>
      <c r="X46" s="316">
        <f t="shared" si="12"/>
        <v>0</v>
      </c>
      <c r="Y46" s="317">
        <f t="shared" si="13"/>
        <v>21.509999999999998</v>
      </c>
      <c r="Z46" s="318">
        <f t="shared" si="14"/>
        <v>2.1509999999999998E-2</v>
      </c>
      <c r="AA46" s="574" t="s">
        <v>148</v>
      </c>
      <c r="AB46" s="533"/>
      <c r="AC46" s="331">
        <v>45590</v>
      </c>
      <c r="AD46" s="327">
        <v>45621</v>
      </c>
      <c r="AE46" s="327">
        <v>45651</v>
      </c>
      <c r="AF46" s="14">
        <v>45692</v>
      </c>
      <c r="AG46" s="327">
        <v>45680</v>
      </c>
      <c r="AH46" s="309">
        <f t="shared" si="15"/>
        <v>59</v>
      </c>
      <c r="AI46" s="322" t="str">
        <f t="shared" si="16"/>
        <v>S52</v>
      </c>
      <c r="AJ46" s="323" t="str">
        <f t="shared" si="17"/>
        <v>S6</v>
      </c>
      <c r="AK46" s="323" t="str">
        <f t="shared" si="18"/>
        <v>S4</v>
      </c>
      <c r="AL46" s="322" t="str">
        <f t="shared" si="19"/>
        <v>1/2025</v>
      </c>
      <c r="AM46" s="324">
        <f t="shared" ca="1" si="20"/>
        <v>29</v>
      </c>
      <c r="AN46" s="325" t="str">
        <f t="shared" ca="1" si="21"/>
        <v>2) &gt; 10 Dias e &lt;= 30 Dias</v>
      </c>
      <c r="AO46" s="331">
        <v>45691</v>
      </c>
      <c r="AP46" s="331">
        <v>45691</v>
      </c>
      <c r="AQ46" s="27">
        <v>45696</v>
      </c>
      <c r="AR46" s="27">
        <v>45705</v>
      </c>
      <c r="AS46" s="344">
        <v>45707</v>
      </c>
      <c r="AT46" s="309">
        <f t="shared" si="4"/>
        <v>16</v>
      </c>
      <c r="AU46" s="326" t="str">
        <f t="shared" si="30"/>
        <v>S6</v>
      </c>
      <c r="AV46" s="327" t="str">
        <f t="shared" si="30"/>
        <v>S8</v>
      </c>
      <c r="AW46" s="327" t="str">
        <f t="shared" si="30"/>
        <v>S8</v>
      </c>
      <c r="AX46" s="326" t="str">
        <f t="shared" si="6"/>
        <v>2/2025</v>
      </c>
      <c r="AY46" s="328">
        <f t="shared" ca="1" si="7"/>
        <v>-11</v>
      </c>
      <c r="AZ46" s="329" t="str">
        <f t="shared" ca="1" si="8"/>
        <v>SEM ATRASO</v>
      </c>
      <c r="BA46" s="365">
        <v>45699</v>
      </c>
      <c r="BB46" s="331">
        <v>45729</v>
      </c>
      <c r="BC46" s="15">
        <v>45739</v>
      </c>
      <c r="BD46" s="12">
        <v>45747</v>
      </c>
      <c r="BE46" s="331">
        <v>45743</v>
      </c>
      <c r="BF46" s="309">
        <f t="shared" si="22"/>
        <v>14</v>
      </c>
      <c r="BG46" s="326" t="str">
        <f t="shared" si="23"/>
        <v>S12</v>
      </c>
      <c r="BH46" s="327" t="str">
        <f t="shared" si="24"/>
        <v>S14</v>
      </c>
      <c r="BI46" s="327" t="str">
        <f t="shared" si="25"/>
        <v>S13</v>
      </c>
      <c r="BJ46" s="326" t="str">
        <f t="shared" si="26"/>
        <v>3/2025</v>
      </c>
      <c r="BK46" s="325">
        <f t="shared" ca="1" si="27"/>
        <v>4</v>
      </c>
      <c r="BL46" s="330" t="str">
        <f t="shared" ca="1" si="28"/>
        <v>1) &lt;= 10 Dias</v>
      </c>
      <c r="BM46" s="331">
        <f t="shared" si="29"/>
        <v>45748</v>
      </c>
      <c r="BN46" s="331"/>
      <c r="BO46" s="331" t="s">
        <v>87</v>
      </c>
      <c r="BP46" s="305"/>
      <c r="BQ46" s="305"/>
      <c r="BR46" s="305"/>
      <c r="BS46" s="305"/>
      <c r="BT46" s="332">
        <v>124</v>
      </c>
      <c r="BU46" s="333" t="s">
        <v>1256</v>
      </c>
      <c r="BV46" s="329"/>
      <c r="BW46" s="329"/>
      <c r="BX46" s="329"/>
      <c r="BY46" s="329"/>
      <c r="BZ46" s="329"/>
      <c r="CA46" s="634" t="s">
        <v>133</v>
      </c>
      <c r="CB46" s="598"/>
    </row>
    <row r="47" spans="1:80" ht="40.5" customHeight="1" x14ac:dyDescent="0.35">
      <c r="A47" s="577"/>
      <c r="B47" s="458" t="s">
        <v>155</v>
      </c>
      <c r="C47" s="310"/>
      <c r="D47" s="336"/>
      <c r="E47" s="336" t="s">
        <v>262</v>
      </c>
      <c r="F47" s="336" t="s">
        <v>249</v>
      </c>
      <c r="G47" s="307" t="str">
        <f t="shared" ca="1" si="0"/>
        <v/>
      </c>
      <c r="H47" s="308">
        <f t="shared" si="9"/>
        <v>45748</v>
      </c>
      <c r="I47" s="309">
        <f t="shared" si="10"/>
        <v>158</v>
      </c>
      <c r="J47" s="305" t="s">
        <v>125</v>
      </c>
      <c r="K47" s="305" t="s">
        <v>126</v>
      </c>
      <c r="L47" s="310" t="s">
        <v>81</v>
      </c>
      <c r="M47" s="311" t="s">
        <v>161</v>
      </c>
      <c r="N47" s="310" t="s">
        <v>1011</v>
      </c>
      <c r="O47" s="337">
        <v>2029084645</v>
      </c>
      <c r="P47" s="539" t="s">
        <v>1304</v>
      </c>
      <c r="Q47" s="339" t="s">
        <v>1305</v>
      </c>
      <c r="R47" s="313" t="str">
        <f t="shared" si="3"/>
        <v>P31-PPGMII-P31-CAM-1425/2024-OM2029084645</v>
      </c>
      <c r="S47" s="574" t="s">
        <v>147</v>
      </c>
      <c r="T47" s="314">
        <v>1</v>
      </c>
      <c r="U47" s="340">
        <v>19.059999999999999</v>
      </c>
      <c r="V47" s="340">
        <v>0</v>
      </c>
      <c r="W47" s="316">
        <f t="shared" si="11"/>
        <v>1.9059999999999997E-2</v>
      </c>
      <c r="X47" s="316">
        <f t="shared" si="12"/>
        <v>0</v>
      </c>
      <c r="Y47" s="317">
        <f t="shared" si="13"/>
        <v>19.059999999999999</v>
      </c>
      <c r="Z47" s="318">
        <f t="shared" si="14"/>
        <v>1.9059999999999997E-2</v>
      </c>
      <c r="AA47" s="574" t="s">
        <v>148</v>
      </c>
      <c r="AB47" s="533"/>
      <c r="AC47" s="331">
        <v>45590</v>
      </c>
      <c r="AD47" s="327">
        <v>45621</v>
      </c>
      <c r="AE47" s="327">
        <v>45651</v>
      </c>
      <c r="AF47" s="14">
        <v>45692</v>
      </c>
      <c r="AG47" s="327">
        <v>45680</v>
      </c>
      <c r="AH47" s="309">
        <f t="shared" si="15"/>
        <v>59</v>
      </c>
      <c r="AI47" s="322" t="str">
        <f t="shared" si="16"/>
        <v>S52</v>
      </c>
      <c r="AJ47" s="323" t="str">
        <f t="shared" si="17"/>
        <v>S6</v>
      </c>
      <c r="AK47" s="323" t="str">
        <f t="shared" si="18"/>
        <v>S4</v>
      </c>
      <c r="AL47" s="322" t="str">
        <f t="shared" si="19"/>
        <v>1/2025</v>
      </c>
      <c r="AM47" s="324">
        <f t="shared" ca="1" si="20"/>
        <v>29</v>
      </c>
      <c r="AN47" s="325" t="str">
        <f t="shared" ca="1" si="21"/>
        <v>2) &gt; 10 Dias e &lt;= 30 Dias</v>
      </c>
      <c r="AO47" s="331">
        <v>45691</v>
      </c>
      <c r="AP47" s="331">
        <v>45772</v>
      </c>
      <c r="AQ47" s="27">
        <v>45696</v>
      </c>
      <c r="AR47" s="27">
        <v>45705</v>
      </c>
      <c r="AS47" s="344">
        <v>45707</v>
      </c>
      <c r="AT47" s="309">
        <f t="shared" si="4"/>
        <v>-65</v>
      </c>
      <c r="AU47" s="326" t="str">
        <f t="shared" si="30"/>
        <v>S6</v>
      </c>
      <c r="AV47" s="327" t="str">
        <f t="shared" si="30"/>
        <v>S8</v>
      </c>
      <c r="AW47" s="327" t="str">
        <f t="shared" si="30"/>
        <v>S8</v>
      </c>
      <c r="AX47" s="326" t="str">
        <f t="shared" si="6"/>
        <v>2/2025</v>
      </c>
      <c r="AY47" s="328">
        <f t="shared" ca="1" si="7"/>
        <v>-11</v>
      </c>
      <c r="AZ47" s="329" t="str">
        <f t="shared" ca="1" si="8"/>
        <v>SEM ATRASO</v>
      </c>
      <c r="BA47" s="365">
        <v>45699</v>
      </c>
      <c r="BB47" s="331">
        <v>45729</v>
      </c>
      <c r="BC47" s="15">
        <v>45739</v>
      </c>
      <c r="BD47" s="12">
        <v>45747</v>
      </c>
      <c r="BE47" s="331">
        <v>45743</v>
      </c>
      <c r="BF47" s="309">
        <f t="shared" si="22"/>
        <v>14</v>
      </c>
      <c r="BG47" s="326" t="str">
        <f t="shared" si="23"/>
        <v>S12</v>
      </c>
      <c r="BH47" s="327" t="str">
        <f t="shared" si="24"/>
        <v>S14</v>
      </c>
      <c r="BI47" s="327" t="str">
        <f t="shared" si="25"/>
        <v>S13</v>
      </c>
      <c r="BJ47" s="326" t="str">
        <f t="shared" si="26"/>
        <v>3/2025</v>
      </c>
      <c r="BK47" s="325">
        <f t="shared" ca="1" si="27"/>
        <v>4</v>
      </c>
      <c r="BL47" s="330" t="str">
        <f t="shared" ca="1" si="28"/>
        <v>1) &lt;= 10 Dias</v>
      </c>
      <c r="BM47" s="331">
        <f t="shared" si="29"/>
        <v>45748</v>
      </c>
      <c r="BN47" s="331"/>
      <c r="BO47" s="331" t="s">
        <v>87</v>
      </c>
      <c r="BP47" s="305"/>
      <c r="BQ47" s="305"/>
      <c r="BR47" s="305"/>
      <c r="BS47" s="305"/>
      <c r="BT47" s="332">
        <v>124</v>
      </c>
      <c r="BU47" s="333" t="s">
        <v>1256</v>
      </c>
      <c r="BV47" s="329"/>
      <c r="BW47" s="329"/>
      <c r="BX47" s="329"/>
      <c r="BY47" s="329"/>
      <c r="BZ47" s="329"/>
      <c r="CA47" s="634" t="s">
        <v>133</v>
      </c>
      <c r="CB47" s="598"/>
    </row>
    <row r="48" spans="1:80" ht="40.5" customHeight="1" x14ac:dyDescent="0.35">
      <c r="A48" s="577"/>
      <c r="B48" s="458" t="s">
        <v>155</v>
      </c>
      <c r="C48" s="310" t="s">
        <v>278</v>
      </c>
      <c r="D48" s="336">
        <v>45660</v>
      </c>
      <c r="E48" s="336" t="s">
        <v>1972</v>
      </c>
      <c r="F48" s="336" t="s">
        <v>1063</v>
      </c>
      <c r="G48" s="307" t="str">
        <f t="shared" ca="1" si="0"/>
        <v/>
      </c>
      <c r="H48" s="308">
        <f t="shared" si="9"/>
        <v>45769</v>
      </c>
      <c r="I48" s="309">
        <f t="shared" si="10"/>
        <v>140</v>
      </c>
      <c r="J48" s="305" t="s">
        <v>125</v>
      </c>
      <c r="K48" s="305" t="s">
        <v>126</v>
      </c>
      <c r="L48" s="310" t="s">
        <v>281</v>
      </c>
      <c r="M48" s="311" t="s">
        <v>161</v>
      </c>
      <c r="N48" s="310" t="s">
        <v>1252</v>
      </c>
      <c r="O48" s="337">
        <v>2029277486</v>
      </c>
      <c r="P48" s="539" t="s">
        <v>1306</v>
      </c>
      <c r="Q48" s="339" t="s">
        <v>1307</v>
      </c>
      <c r="R48" s="313" t="str">
        <f t="shared" si="3"/>
        <v>P54-PPGMII-P54-CAM-1646/2024-OM2029277486</v>
      </c>
      <c r="S48" s="574" t="s">
        <v>270</v>
      </c>
      <c r="T48" s="314">
        <v>1</v>
      </c>
      <c r="U48" s="340">
        <v>0</v>
      </c>
      <c r="V48" s="340">
        <v>575.53899999999999</v>
      </c>
      <c r="W48" s="316">
        <f t="shared" si="11"/>
        <v>0</v>
      </c>
      <c r="X48" s="316">
        <f t="shared" si="12"/>
        <v>0.57553900000000002</v>
      </c>
      <c r="Y48" s="317">
        <f t="shared" si="13"/>
        <v>575.53899999999999</v>
      </c>
      <c r="Z48" s="318">
        <f t="shared" si="14"/>
        <v>0.57553900000000002</v>
      </c>
      <c r="AA48" s="574" t="s">
        <v>311</v>
      </c>
      <c r="AB48" s="533"/>
      <c r="AC48" s="331">
        <v>45678</v>
      </c>
      <c r="AD48" s="327">
        <v>45672</v>
      </c>
      <c r="AE48" s="327">
        <v>45738</v>
      </c>
      <c r="AF48" s="14">
        <v>45738</v>
      </c>
      <c r="AG48" s="327">
        <v>45695</v>
      </c>
      <c r="AH48" s="309">
        <f t="shared" si="15"/>
        <v>23</v>
      </c>
      <c r="AI48" s="322" t="str">
        <f t="shared" si="16"/>
        <v>S12</v>
      </c>
      <c r="AJ48" s="323" t="str">
        <f t="shared" si="17"/>
        <v>S12</v>
      </c>
      <c r="AK48" s="323" t="str">
        <f t="shared" si="18"/>
        <v>S6</v>
      </c>
      <c r="AL48" s="322" t="str">
        <f t="shared" si="19"/>
        <v>2/2025</v>
      </c>
      <c r="AM48" s="324">
        <f t="shared" ca="1" si="20"/>
        <v>-43</v>
      </c>
      <c r="AN48" s="325" t="str">
        <f t="shared" ca="1" si="21"/>
        <v>SEM ATRASO</v>
      </c>
      <c r="AO48" s="331">
        <v>45726</v>
      </c>
      <c r="AP48" s="331">
        <v>45698</v>
      </c>
      <c r="AQ48" s="27">
        <v>45729</v>
      </c>
      <c r="AR48" s="27">
        <v>45729</v>
      </c>
      <c r="AS48" s="344">
        <v>45729</v>
      </c>
      <c r="AT48" s="309">
        <f t="shared" si="4"/>
        <v>31</v>
      </c>
      <c r="AU48" s="326" t="str">
        <f t="shared" si="30"/>
        <v>S11</v>
      </c>
      <c r="AV48" s="327" t="str">
        <f t="shared" si="30"/>
        <v>S11</v>
      </c>
      <c r="AW48" s="327" t="str">
        <f t="shared" si="30"/>
        <v>S11</v>
      </c>
      <c r="AX48" s="326" t="str">
        <f t="shared" si="6"/>
        <v>3/2025</v>
      </c>
      <c r="AY48" s="328">
        <f t="shared" ca="1" si="7"/>
        <v>0</v>
      </c>
      <c r="AZ48" s="329" t="str">
        <f t="shared" ca="1" si="8"/>
        <v>SEM ATRASO</v>
      </c>
      <c r="BA48" s="365">
        <v>45747</v>
      </c>
      <c r="BB48" s="331">
        <v>45729</v>
      </c>
      <c r="BC48" s="15">
        <v>45757</v>
      </c>
      <c r="BD48" s="481">
        <v>45757</v>
      </c>
      <c r="BE48" s="331">
        <v>45764</v>
      </c>
      <c r="BF48" s="309">
        <f t="shared" si="22"/>
        <v>35</v>
      </c>
      <c r="BG48" s="326" t="str">
        <f t="shared" si="23"/>
        <v>S15</v>
      </c>
      <c r="BH48" s="327" t="str">
        <f t="shared" si="24"/>
        <v>S15</v>
      </c>
      <c r="BI48" s="327" t="str">
        <f t="shared" si="25"/>
        <v>S16</v>
      </c>
      <c r="BJ48" s="326" t="str">
        <f t="shared" si="26"/>
        <v>4/2025</v>
      </c>
      <c r="BK48" s="325">
        <f t="shared" ca="1" si="27"/>
        <v>7</v>
      </c>
      <c r="BL48" s="330" t="str">
        <f t="shared" ca="1" si="28"/>
        <v>1) &lt;= 10 Dias</v>
      </c>
      <c r="BM48" s="331">
        <f t="shared" si="29"/>
        <v>45769</v>
      </c>
      <c r="BN48" s="331"/>
      <c r="BO48" s="331" t="s">
        <v>87</v>
      </c>
      <c r="BP48" s="305"/>
      <c r="BQ48" s="305"/>
      <c r="BR48" s="305"/>
      <c r="BS48" s="305"/>
      <c r="BT48" s="332">
        <v>103</v>
      </c>
      <c r="BU48" s="333" t="s">
        <v>1256</v>
      </c>
      <c r="BV48" s="329"/>
      <c r="BW48" s="329"/>
      <c r="BX48" s="329"/>
      <c r="BY48" s="329"/>
      <c r="BZ48" s="329"/>
      <c r="CA48" s="634" t="s">
        <v>312</v>
      </c>
      <c r="CB48" s="598"/>
    </row>
    <row r="49" spans="1:80" ht="40.5" customHeight="1" x14ac:dyDescent="0.35">
      <c r="A49" s="577"/>
      <c r="B49" s="458" t="s">
        <v>155</v>
      </c>
      <c r="C49" s="310"/>
      <c r="D49" s="336"/>
      <c r="E49" s="336" t="s">
        <v>262</v>
      </c>
      <c r="F49" s="336" t="s">
        <v>249</v>
      </c>
      <c r="G49" s="307" t="str">
        <f t="shared" ca="1" si="0"/>
        <v/>
      </c>
      <c r="H49" s="308">
        <f t="shared" si="9"/>
        <v>45721</v>
      </c>
      <c r="I49" s="309">
        <f t="shared" si="10"/>
        <v>131</v>
      </c>
      <c r="J49" s="305" t="s">
        <v>156</v>
      </c>
      <c r="K49" s="305" t="s">
        <v>126</v>
      </c>
      <c r="L49" s="310" t="s">
        <v>81</v>
      </c>
      <c r="M49" s="311" t="s">
        <v>161</v>
      </c>
      <c r="N49" s="310" t="s">
        <v>1011</v>
      </c>
      <c r="O49" s="337">
        <v>2027807948</v>
      </c>
      <c r="P49" s="539" t="s">
        <v>1308</v>
      </c>
      <c r="Q49" s="339" t="s">
        <v>158</v>
      </c>
      <c r="R49" s="313" t="str">
        <f t="shared" si="3"/>
        <v>P31-PPGMII-P31-CAM-1571/2024-OM2027807948</v>
      </c>
      <c r="S49" s="574" t="s">
        <v>159</v>
      </c>
      <c r="T49" s="314">
        <v>1</v>
      </c>
      <c r="U49" s="340">
        <v>0</v>
      </c>
      <c r="V49" s="340">
        <v>41.585000000000001</v>
      </c>
      <c r="W49" s="316">
        <f t="shared" si="11"/>
        <v>0</v>
      </c>
      <c r="X49" s="316">
        <f t="shared" si="12"/>
        <v>4.1585000000000004E-2</v>
      </c>
      <c r="Y49" s="317">
        <f t="shared" si="13"/>
        <v>41.585000000000001</v>
      </c>
      <c r="Z49" s="318">
        <f t="shared" si="14"/>
        <v>4.1585000000000004E-2</v>
      </c>
      <c r="AA49" s="574" t="s">
        <v>160</v>
      </c>
      <c r="AB49" s="533"/>
      <c r="AC49" s="331">
        <v>45643</v>
      </c>
      <c r="AD49" s="327">
        <v>45693</v>
      </c>
      <c r="AE49" s="327">
        <v>45651</v>
      </c>
      <c r="AF49" s="14">
        <v>45700</v>
      </c>
      <c r="AG49" s="327">
        <v>45694</v>
      </c>
      <c r="AH49" s="309">
        <f t="shared" si="15"/>
        <v>1</v>
      </c>
      <c r="AI49" s="322" t="str">
        <f t="shared" si="16"/>
        <v>S52</v>
      </c>
      <c r="AJ49" s="323" t="str">
        <f t="shared" si="17"/>
        <v>S7</v>
      </c>
      <c r="AK49" s="323" t="str">
        <f t="shared" si="18"/>
        <v>S6</v>
      </c>
      <c r="AL49" s="322" t="str">
        <f t="shared" si="19"/>
        <v>2/2025</v>
      </c>
      <c r="AM49" s="324">
        <f t="shared" ca="1" si="20"/>
        <v>43</v>
      </c>
      <c r="AN49" s="325" t="str">
        <f t="shared" ca="1" si="21"/>
        <v>3) &gt;30 Dias e &lt;=60 Dias</v>
      </c>
      <c r="AO49" s="331">
        <v>45700</v>
      </c>
      <c r="AP49" s="331">
        <v>45698</v>
      </c>
      <c r="AQ49" s="27">
        <v>45703</v>
      </c>
      <c r="AR49" s="27">
        <v>45704</v>
      </c>
      <c r="AS49" s="344">
        <v>45701</v>
      </c>
      <c r="AT49" s="309">
        <f t="shared" si="4"/>
        <v>3</v>
      </c>
      <c r="AU49" s="326" t="str">
        <f t="shared" si="30"/>
        <v>S7</v>
      </c>
      <c r="AV49" s="327" t="str">
        <f t="shared" si="30"/>
        <v>S7</v>
      </c>
      <c r="AW49" s="327" t="str">
        <f t="shared" si="30"/>
        <v>S7</v>
      </c>
      <c r="AX49" s="326" t="str">
        <f t="shared" si="6"/>
        <v>2/2025</v>
      </c>
      <c r="AY49" s="328">
        <f t="shared" ca="1" si="7"/>
        <v>2</v>
      </c>
      <c r="AZ49" s="329" t="str">
        <f t="shared" ca="1" si="8"/>
        <v>1) &lt;= 10 Dias</v>
      </c>
      <c r="BA49" s="365">
        <v>45699</v>
      </c>
      <c r="BB49" s="331">
        <v>45701</v>
      </c>
      <c r="BC49" s="15">
        <v>45707</v>
      </c>
      <c r="BD49" s="481">
        <v>45716</v>
      </c>
      <c r="BE49" s="331">
        <v>45716</v>
      </c>
      <c r="BF49" s="309">
        <f t="shared" si="22"/>
        <v>15</v>
      </c>
      <c r="BG49" s="326" t="str">
        <f t="shared" si="23"/>
        <v>S8</v>
      </c>
      <c r="BH49" s="327" t="str">
        <f t="shared" si="24"/>
        <v>S9</v>
      </c>
      <c r="BI49" s="327" t="str">
        <f t="shared" si="25"/>
        <v>S9</v>
      </c>
      <c r="BJ49" s="326" t="str">
        <f t="shared" si="26"/>
        <v>2/2025</v>
      </c>
      <c r="BK49" s="325">
        <f t="shared" ca="1" si="27"/>
        <v>9</v>
      </c>
      <c r="BL49" s="330" t="str">
        <f t="shared" ca="1" si="28"/>
        <v>1) &lt;= 10 Dias</v>
      </c>
      <c r="BM49" s="331">
        <f t="shared" si="29"/>
        <v>45721</v>
      </c>
      <c r="BN49" s="331">
        <v>45757</v>
      </c>
      <c r="BO49" s="331" t="s">
        <v>87</v>
      </c>
      <c r="BP49" s="305"/>
      <c r="BQ49" s="305"/>
      <c r="BR49" s="305"/>
      <c r="BS49" s="305" t="s">
        <v>132</v>
      </c>
      <c r="BT49" s="332">
        <v>151</v>
      </c>
      <c r="BU49" s="333" t="s">
        <v>1256</v>
      </c>
      <c r="BV49" s="329"/>
      <c r="BW49" s="329"/>
      <c r="BX49" s="329"/>
      <c r="BY49" s="329"/>
      <c r="BZ49" s="329"/>
      <c r="CA49" s="634" t="s">
        <v>133</v>
      </c>
      <c r="CB49" s="598"/>
    </row>
    <row r="50" spans="1:80" ht="40.5" customHeight="1" x14ac:dyDescent="0.35">
      <c r="A50" s="577"/>
      <c r="B50" s="458" t="s">
        <v>155</v>
      </c>
      <c r="C50" s="310" t="s">
        <v>278</v>
      </c>
      <c r="D50" s="336" t="s">
        <v>313</v>
      </c>
      <c r="E50" s="336" t="s">
        <v>1973</v>
      </c>
      <c r="F50" s="336" t="s">
        <v>1063</v>
      </c>
      <c r="G50" s="307" t="str">
        <f t="shared" ca="1" si="0"/>
        <v/>
      </c>
      <c r="H50" s="308">
        <f t="shared" si="9"/>
        <v>45779</v>
      </c>
      <c r="I50" s="309">
        <f t="shared" si="10"/>
        <v>29</v>
      </c>
      <c r="J50" s="305" t="s">
        <v>125</v>
      </c>
      <c r="K50" s="305" t="s">
        <v>126</v>
      </c>
      <c r="L50" s="310" t="s">
        <v>281</v>
      </c>
      <c r="M50" s="311" t="s">
        <v>161</v>
      </c>
      <c r="N50" s="310" t="s">
        <v>1252</v>
      </c>
      <c r="O50" s="337">
        <v>2029277327</v>
      </c>
      <c r="P50" s="539" t="s">
        <v>1309</v>
      </c>
      <c r="Q50" s="339" t="s">
        <v>315</v>
      </c>
      <c r="R50" s="313" t="str">
        <f t="shared" si="3"/>
        <v>P54-PPGMII-P54-CAM-1649/2024-OM2029277327</v>
      </c>
      <c r="S50" s="574" t="s">
        <v>270</v>
      </c>
      <c r="T50" s="314">
        <v>1</v>
      </c>
      <c r="U50" s="340">
        <v>0</v>
      </c>
      <c r="V50" s="340">
        <v>803.24</v>
      </c>
      <c r="W50" s="316">
        <f t="shared" si="11"/>
        <v>0</v>
      </c>
      <c r="X50" s="316">
        <f t="shared" si="12"/>
        <v>0.80323999999999995</v>
      </c>
      <c r="Y50" s="317">
        <f t="shared" si="13"/>
        <v>803.24</v>
      </c>
      <c r="Z50" s="318">
        <f t="shared" si="14"/>
        <v>0.80323999999999995</v>
      </c>
      <c r="AA50" s="574" t="s">
        <v>316</v>
      </c>
      <c r="AB50" s="533"/>
      <c r="AC50" s="331">
        <v>45678</v>
      </c>
      <c r="AD50" s="327">
        <v>45672</v>
      </c>
      <c r="AE50" s="327">
        <v>45738</v>
      </c>
      <c r="AF50" s="14">
        <v>45738</v>
      </c>
      <c r="AG50" s="327">
        <v>45695</v>
      </c>
      <c r="AH50" s="309">
        <f t="shared" si="15"/>
        <v>23</v>
      </c>
      <c r="AI50" s="322" t="str">
        <f t="shared" si="16"/>
        <v>S12</v>
      </c>
      <c r="AJ50" s="323" t="str">
        <f t="shared" si="17"/>
        <v>S12</v>
      </c>
      <c r="AK50" s="323" t="str">
        <f t="shared" si="18"/>
        <v>S6</v>
      </c>
      <c r="AL50" s="322" t="str">
        <f t="shared" si="19"/>
        <v>2/2025</v>
      </c>
      <c r="AM50" s="324">
        <f t="shared" ca="1" si="20"/>
        <v>-43</v>
      </c>
      <c r="AN50" s="325" t="str">
        <f t="shared" ca="1" si="21"/>
        <v>SEM ATRASO</v>
      </c>
      <c r="AO50" s="331">
        <v>45768</v>
      </c>
      <c r="AP50" s="331">
        <v>45706</v>
      </c>
      <c r="AQ50" s="27">
        <v>45715</v>
      </c>
      <c r="AR50" s="27">
        <v>45715</v>
      </c>
      <c r="AS50" s="331">
        <v>45715</v>
      </c>
      <c r="AT50" s="309">
        <f t="shared" si="4"/>
        <v>9</v>
      </c>
      <c r="AU50" s="326" t="str">
        <f t="shared" si="30"/>
        <v>S9</v>
      </c>
      <c r="AV50" s="327" t="str">
        <f t="shared" si="30"/>
        <v>S9</v>
      </c>
      <c r="AW50" s="327" t="str">
        <f t="shared" si="30"/>
        <v>S9</v>
      </c>
      <c r="AX50" s="326" t="str">
        <f t="shared" si="6"/>
        <v>2/2025</v>
      </c>
      <c r="AY50" s="328">
        <f t="shared" ca="1" si="7"/>
        <v>0</v>
      </c>
      <c r="AZ50" s="329" t="str">
        <f t="shared" ca="1" si="8"/>
        <v>SEM ATRASO</v>
      </c>
      <c r="BA50" s="365">
        <v>45747</v>
      </c>
      <c r="BB50" s="331">
        <v>45729</v>
      </c>
      <c r="BC50" s="15">
        <v>45757</v>
      </c>
      <c r="BD50" s="481">
        <v>45757</v>
      </c>
      <c r="BE50" s="331">
        <v>45774</v>
      </c>
      <c r="BF50" s="309">
        <f t="shared" si="22"/>
        <v>45</v>
      </c>
      <c r="BG50" s="326" t="str">
        <f t="shared" si="23"/>
        <v>S15</v>
      </c>
      <c r="BH50" s="327" t="str">
        <f t="shared" si="24"/>
        <v>S15</v>
      </c>
      <c r="BI50" s="327" t="str">
        <f t="shared" si="25"/>
        <v>S17</v>
      </c>
      <c r="BJ50" s="326" t="str">
        <f t="shared" si="26"/>
        <v>4/2025</v>
      </c>
      <c r="BK50" s="325">
        <f t="shared" ca="1" si="27"/>
        <v>17</v>
      </c>
      <c r="BL50" s="330" t="str">
        <f t="shared" ca="1" si="28"/>
        <v>2) &gt; 10 Dias e &lt;= 30 Dias</v>
      </c>
      <c r="BM50" s="331">
        <f t="shared" si="29"/>
        <v>45779</v>
      </c>
      <c r="BN50" s="331"/>
      <c r="BO50" s="331" t="s">
        <v>87</v>
      </c>
      <c r="BP50" s="305"/>
      <c r="BQ50" s="305"/>
      <c r="BR50" s="305"/>
      <c r="BS50" s="305"/>
      <c r="BT50" s="332">
        <v>93</v>
      </c>
      <c r="BU50" s="333" t="s">
        <v>1256</v>
      </c>
      <c r="BV50" s="329"/>
      <c r="BW50" s="329"/>
      <c r="BX50" s="329"/>
      <c r="BY50" s="329"/>
      <c r="BZ50" s="329"/>
      <c r="CA50" s="634" t="s">
        <v>312</v>
      </c>
      <c r="CB50" s="598"/>
    </row>
    <row r="51" spans="1:80" ht="40.5" customHeight="1" x14ac:dyDescent="0.35">
      <c r="A51" s="577"/>
      <c r="B51" s="458" t="s">
        <v>155</v>
      </c>
      <c r="C51" s="310"/>
      <c r="D51" s="336"/>
      <c r="E51" s="336" t="s">
        <v>207</v>
      </c>
      <c r="F51" s="336" t="s">
        <v>249</v>
      </c>
      <c r="G51" s="307" t="str">
        <f t="shared" ca="1" si="0"/>
        <v/>
      </c>
      <c r="H51" s="308">
        <f t="shared" si="9"/>
        <v>45746</v>
      </c>
      <c r="I51" s="309">
        <f t="shared" si="10"/>
        <v>111</v>
      </c>
      <c r="J51" s="305" t="s">
        <v>125</v>
      </c>
      <c r="K51" s="305" t="s">
        <v>126</v>
      </c>
      <c r="L51" s="310" t="s">
        <v>81</v>
      </c>
      <c r="M51" s="311" t="s">
        <v>161</v>
      </c>
      <c r="N51" s="310" t="s">
        <v>1011</v>
      </c>
      <c r="O51" s="337">
        <v>2029366442</v>
      </c>
      <c r="P51" s="539" t="s">
        <v>1310</v>
      </c>
      <c r="Q51" s="339" t="s">
        <v>209</v>
      </c>
      <c r="R51" s="313" t="str">
        <f t="shared" si="3"/>
        <v>P31-PPGMII-P31-CAM-1753/2024-OM2029366442</v>
      </c>
      <c r="S51" s="574" t="s">
        <v>210</v>
      </c>
      <c r="T51" s="314">
        <v>1</v>
      </c>
      <c r="U51" s="340">
        <v>25.928999999999998</v>
      </c>
      <c r="V51" s="340">
        <v>0</v>
      </c>
      <c r="W51" s="316">
        <f t="shared" si="11"/>
        <v>2.5928999999999997E-2</v>
      </c>
      <c r="X51" s="316">
        <f t="shared" si="12"/>
        <v>0</v>
      </c>
      <c r="Y51" s="317">
        <f t="shared" si="13"/>
        <v>25.928999999999998</v>
      </c>
      <c r="Z51" s="318">
        <f t="shared" si="14"/>
        <v>2.5928999999999997E-2</v>
      </c>
      <c r="AA51" s="574" t="s">
        <v>213</v>
      </c>
      <c r="AB51" s="533"/>
      <c r="AC51" s="331">
        <v>45643</v>
      </c>
      <c r="AD51" s="327">
        <v>45706</v>
      </c>
      <c r="AE51" s="327">
        <v>45651</v>
      </c>
      <c r="AF51" s="14">
        <v>45742</v>
      </c>
      <c r="AG51" s="327">
        <v>45706</v>
      </c>
      <c r="AH51" s="309">
        <f t="shared" si="15"/>
        <v>0</v>
      </c>
      <c r="AI51" s="322" t="str">
        <f t="shared" si="16"/>
        <v>S52</v>
      </c>
      <c r="AJ51" s="323" t="str">
        <f t="shared" si="17"/>
        <v>S13</v>
      </c>
      <c r="AK51" s="323" t="str">
        <f t="shared" si="18"/>
        <v>S8</v>
      </c>
      <c r="AL51" s="322" t="str">
        <f t="shared" si="19"/>
        <v>2/2025</v>
      </c>
      <c r="AM51" s="324">
        <f t="shared" ca="1" si="20"/>
        <v>55</v>
      </c>
      <c r="AN51" s="325" t="str">
        <f t="shared" ca="1" si="21"/>
        <v>3) &gt;30 Dias e &lt;=60 Dias</v>
      </c>
      <c r="AO51" s="331">
        <v>45707</v>
      </c>
      <c r="AP51" s="331">
        <v>45710</v>
      </c>
      <c r="AQ51" s="27">
        <v>45703</v>
      </c>
      <c r="AR51" s="25">
        <v>45715</v>
      </c>
      <c r="AS51" s="331">
        <v>45715</v>
      </c>
      <c r="AT51" s="309">
        <f t="shared" si="4"/>
        <v>5</v>
      </c>
      <c r="AU51" s="326" t="str">
        <f t="shared" si="30"/>
        <v>S7</v>
      </c>
      <c r="AV51" s="327" t="str">
        <f t="shared" si="30"/>
        <v>S9</v>
      </c>
      <c r="AW51" s="327" t="str">
        <f t="shared" si="30"/>
        <v>S9</v>
      </c>
      <c r="AX51" s="326" t="str">
        <f t="shared" si="6"/>
        <v>2/2025</v>
      </c>
      <c r="AY51" s="328">
        <f t="shared" ca="1" si="7"/>
        <v>-12</v>
      </c>
      <c r="AZ51" s="329" t="str">
        <f t="shared" ca="1" si="8"/>
        <v>SEM ATRASO</v>
      </c>
      <c r="BA51" s="365">
        <v>45739</v>
      </c>
      <c r="BB51" s="331">
        <v>45739</v>
      </c>
      <c r="BC51" s="15">
        <v>45741</v>
      </c>
      <c r="BD51" s="26">
        <v>45741</v>
      </c>
      <c r="BE51" s="331">
        <v>45741</v>
      </c>
      <c r="BF51" s="309">
        <f t="shared" si="22"/>
        <v>2</v>
      </c>
      <c r="BG51" s="326" t="str">
        <f t="shared" si="23"/>
        <v>S13</v>
      </c>
      <c r="BH51" s="327" t="str">
        <f t="shared" si="24"/>
        <v>S13</v>
      </c>
      <c r="BI51" s="327" t="str">
        <f t="shared" si="25"/>
        <v>S13</v>
      </c>
      <c r="BJ51" s="326" t="str">
        <f t="shared" si="26"/>
        <v>3/2025</v>
      </c>
      <c r="BK51" s="325">
        <f t="shared" ca="1" si="27"/>
        <v>0</v>
      </c>
      <c r="BL51" s="330" t="str">
        <f t="shared" ca="1" si="28"/>
        <v>SEM ATRASO</v>
      </c>
      <c r="BM51" s="331">
        <f t="shared" si="29"/>
        <v>45746</v>
      </c>
      <c r="BN51" s="331"/>
      <c r="BO51" s="331" t="s">
        <v>87</v>
      </c>
      <c r="BP51" s="305"/>
      <c r="BQ51" s="305"/>
      <c r="BR51" s="305"/>
      <c r="BS51" s="305"/>
      <c r="BT51" s="332">
        <v>126</v>
      </c>
      <c r="BU51" s="333" t="s">
        <v>1256</v>
      </c>
      <c r="BV51" s="329"/>
      <c r="BW51" s="329"/>
      <c r="BX51" s="329"/>
      <c r="BY51" s="329"/>
      <c r="BZ51" s="329"/>
      <c r="CA51" s="634" t="s">
        <v>186</v>
      </c>
      <c r="CB51" s="598"/>
    </row>
    <row r="52" spans="1:80" ht="40.5" customHeight="1" x14ac:dyDescent="0.35">
      <c r="A52" s="577"/>
      <c r="B52" s="458" t="s">
        <v>155</v>
      </c>
      <c r="C52" s="310"/>
      <c r="D52" s="336"/>
      <c r="E52" s="336" t="s">
        <v>207</v>
      </c>
      <c r="F52" s="336" t="s">
        <v>249</v>
      </c>
      <c r="G52" s="307" t="str">
        <f t="shared" ca="1" si="0"/>
        <v/>
      </c>
      <c r="H52" s="308">
        <f t="shared" si="9"/>
        <v>45746</v>
      </c>
      <c r="I52" s="309">
        <f t="shared" si="10"/>
        <v>111</v>
      </c>
      <c r="J52" s="305" t="s">
        <v>125</v>
      </c>
      <c r="K52" s="305" t="s">
        <v>126</v>
      </c>
      <c r="L52" s="310" t="s">
        <v>81</v>
      </c>
      <c r="M52" s="311" t="s">
        <v>161</v>
      </c>
      <c r="N52" s="310" t="s">
        <v>1011</v>
      </c>
      <c r="O52" s="337">
        <v>2029366442</v>
      </c>
      <c r="P52" s="539" t="s">
        <v>1310</v>
      </c>
      <c r="Q52" s="339" t="s">
        <v>211</v>
      </c>
      <c r="R52" s="313" t="str">
        <f t="shared" si="3"/>
        <v>P31-PPGMII-P31-CAM-1753/2024-OM2029366442</v>
      </c>
      <c r="S52" s="574" t="s">
        <v>212</v>
      </c>
      <c r="T52" s="314">
        <v>1</v>
      </c>
      <c r="U52" s="340">
        <v>35.82</v>
      </c>
      <c r="V52" s="340">
        <v>0</v>
      </c>
      <c r="W52" s="316">
        <f t="shared" si="11"/>
        <v>3.5819999999999998E-2</v>
      </c>
      <c r="X52" s="316">
        <f t="shared" si="12"/>
        <v>0</v>
      </c>
      <c r="Y52" s="317">
        <f t="shared" si="13"/>
        <v>35.82</v>
      </c>
      <c r="Z52" s="318">
        <f t="shared" si="14"/>
        <v>3.5819999999999998E-2</v>
      </c>
      <c r="AA52" s="574" t="s">
        <v>213</v>
      </c>
      <c r="AB52" s="533"/>
      <c r="AC52" s="331">
        <v>45643</v>
      </c>
      <c r="AD52" s="327">
        <v>45669</v>
      </c>
      <c r="AE52" s="327">
        <v>45748</v>
      </c>
      <c r="AF52" s="14">
        <v>45700</v>
      </c>
      <c r="AG52" s="327">
        <v>45700</v>
      </c>
      <c r="AH52" s="309">
        <f t="shared" si="15"/>
        <v>31</v>
      </c>
      <c r="AI52" s="322" t="str">
        <f t="shared" si="16"/>
        <v>S14</v>
      </c>
      <c r="AJ52" s="323" t="str">
        <f t="shared" si="17"/>
        <v>S7</v>
      </c>
      <c r="AK52" s="323" t="str">
        <f t="shared" si="18"/>
        <v>S7</v>
      </c>
      <c r="AL52" s="322" t="str">
        <f t="shared" si="19"/>
        <v>2/2025</v>
      </c>
      <c r="AM52" s="324">
        <f t="shared" ca="1" si="20"/>
        <v>-48</v>
      </c>
      <c r="AN52" s="325" t="str">
        <f t="shared" ca="1" si="21"/>
        <v>SEM ATRASO</v>
      </c>
      <c r="AO52" s="331">
        <v>45705</v>
      </c>
      <c r="AP52" s="331">
        <v>45728</v>
      </c>
      <c r="AQ52" s="27">
        <v>45733</v>
      </c>
      <c r="AR52" s="25">
        <v>45733</v>
      </c>
      <c r="AS52" s="331">
        <v>45733</v>
      </c>
      <c r="AT52" s="309">
        <f t="shared" si="4"/>
        <v>5</v>
      </c>
      <c r="AU52" s="326" t="str">
        <f t="shared" si="30"/>
        <v>S12</v>
      </c>
      <c r="AV52" s="327" t="str">
        <f t="shared" si="30"/>
        <v>S12</v>
      </c>
      <c r="AW52" s="327" t="str">
        <f t="shared" si="30"/>
        <v>S12</v>
      </c>
      <c r="AX52" s="326" t="str">
        <f t="shared" si="6"/>
        <v>3/2025</v>
      </c>
      <c r="AY52" s="328">
        <f t="shared" ca="1" si="7"/>
        <v>0</v>
      </c>
      <c r="AZ52" s="329" t="str">
        <f t="shared" ca="1" si="8"/>
        <v>SEM ATRASO</v>
      </c>
      <c r="BA52" s="365">
        <v>45739</v>
      </c>
      <c r="BB52" s="331">
        <v>45739</v>
      </c>
      <c r="BC52" s="15">
        <v>45741</v>
      </c>
      <c r="BD52" s="26">
        <v>45741</v>
      </c>
      <c r="BE52" s="331">
        <v>45741</v>
      </c>
      <c r="BF52" s="309">
        <f t="shared" si="22"/>
        <v>2</v>
      </c>
      <c r="BG52" s="326" t="str">
        <f t="shared" si="23"/>
        <v>S13</v>
      </c>
      <c r="BH52" s="327" t="str">
        <f t="shared" si="24"/>
        <v>S13</v>
      </c>
      <c r="BI52" s="327" t="str">
        <f t="shared" si="25"/>
        <v>S13</v>
      </c>
      <c r="BJ52" s="326" t="str">
        <f t="shared" si="26"/>
        <v>3/2025</v>
      </c>
      <c r="BK52" s="325">
        <f t="shared" ca="1" si="27"/>
        <v>0</v>
      </c>
      <c r="BL52" s="330" t="str">
        <f t="shared" ca="1" si="28"/>
        <v>SEM ATRASO</v>
      </c>
      <c r="BM52" s="331">
        <f t="shared" si="29"/>
        <v>45746</v>
      </c>
      <c r="BN52" s="331"/>
      <c r="BO52" s="331" t="s">
        <v>87</v>
      </c>
      <c r="BP52" s="305"/>
      <c r="BQ52" s="305"/>
      <c r="BR52" s="305"/>
      <c r="BS52" s="305"/>
      <c r="BT52" s="332">
        <v>126</v>
      </c>
      <c r="BU52" s="333" t="s">
        <v>1256</v>
      </c>
      <c r="BV52" s="329"/>
      <c r="BW52" s="329"/>
      <c r="BX52" s="329"/>
      <c r="BY52" s="329"/>
      <c r="BZ52" s="329"/>
      <c r="CA52" s="634" t="s">
        <v>186</v>
      </c>
      <c r="CB52" s="598"/>
    </row>
    <row r="53" spans="1:80" ht="40.5" customHeight="1" x14ac:dyDescent="0.35">
      <c r="A53" s="577"/>
      <c r="B53" s="458" t="s">
        <v>155</v>
      </c>
      <c r="C53" s="310"/>
      <c r="D53" s="336"/>
      <c r="E53" s="336" t="s">
        <v>207</v>
      </c>
      <c r="F53" s="336" t="s">
        <v>249</v>
      </c>
      <c r="G53" s="307" t="str">
        <f t="shared" ca="1" si="0"/>
        <v/>
      </c>
      <c r="H53" s="308">
        <f t="shared" si="9"/>
        <v>45746</v>
      </c>
      <c r="I53" s="309">
        <f t="shared" si="10"/>
        <v>111</v>
      </c>
      <c r="J53" s="305" t="s">
        <v>125</v>
      </c>
      <c r="K53" s="305" t="s">
        <v>126</v>
      </c>
      <c r="L53" s="310" t="s">
        <v>81</v>
      </c>
      <c r="M53" s="311" t="s">
        <v>161</v>
      </c>
      <c r="N53" s="310" t="s">
        <v>1011</v>
      </c>
      <c r="O53" s="337">
        <v>2029366442</v>
      </c>
      <c r="P53" s="539" t="s">
        <v>1310</v>
      </c>
      <c r="Q53" s="339" t="s">
        <v>1311</v>
      </c>
      <c r="R53" s="313" t="str">
        <f t="shared" si="3"/>
        <v>P31-PPGMII-P31-CAM-1753/2024-OM2029366442</v>
      </c>
      <c r="S53" s="574" t="s">
        <v>210</v>
      </c>
      <c r="T53" s="314">
        <v>1</v>
      </c>
      <c r="U53" s="340">
        <v>155.64000000000001</v>
      </c>
      <c r="V53" s="340">
        <v>0</v>
      </c>
      <c r="W53" s="316">
        <f t="shared" si="11"/>
        <v>0.15564000000000003</v>
      </c>
      <c r="X53" s="316">
        <f t="shared" si="12"/>
        <v>0</v>
      </c>
      <c r="Y53" s="317">
        <f t="shared" si="13"/>
        <v>155.64000000000001</v>
      </c>
      <c r="Z53" s="318">
        <f t="shared" si="14"/>
        <v>0.15564000000000003</v>
      </c>
      <c r="AA53" s="574" t="s">
        <v>213</v>
      </c>
      <c r="AB53" s="533"/>
      <c r="AC53" s="331">
        <v>45643</v>
      </c>
      <c r="AD53" s="327">
        <v>45726</v>
      </c>
      <c r="AE53" s="327">
        <v>45705</v>
      </c>
      <c r="AF53" s="14">
        <v>45742</v>
      </c>
      <c r="AG53" s="327">
        <v>45726</v>
      </c>
      <c r="AH53" s="309">
        <f t="shared" si="15"/>
        <v>0</v>
      </c>
      <c r="AI53" s="322" t="str">
        <f t="shared" si="16"/>
        <v>S8</v>
      </c>
      <c r="AJ53" s="323" t="str">
        <f t="shared" si="17"/>
        <v>S13</v>
      </c>
      <c r="AK53" s="323" t="str">
        <f t="shared" si="18"/>
        <v>S11</v>
      </c>
      <c r="AL53" s="322" t="str">
        <f t="shared" si="19"/>
        <v>3/2025</v>
      </c>
      <c r="AM53" s="324">
        <f t="shared" ca="1" si="20"/>
        <v>21</v>
      </c>
      <c r="AN53" s="325" t="str">
        <f t="shared" ca="1" si="21"/>
        <v>2) &gt; 10 Dias e &lt;= 30 Dias</v>
      </c>
      <c r="AO53" s="331">
        <v>45712</v>
      </c>
      <c r="AP53" s="331">
        <v>45728</v>
      </c>
      <c r="AQ53" s="27">
        <v>45733</v>
      </c>
      <c r="AR53" s="25">
        <v>45734</v>
      </c>
      <c r="AS53" s="331">
        <v>45734</v>
      </c>
      <c r="AT53" s="309">
        <f t="shared" si="4"/>
        <v>6</v>
      </c>
      <c r="AU53" s="326" t="str">
        <f t="shared" si="30"/>
        <v>S12</v>
      </c>
      <c r="AV53" s="327" t="str">
        <f t="shared" si="30"/>
        <v>S12</v>
      </c>
      <c r="AW53" s="327" t="str">
        <f t="shared" si="30"/>
        <v>S12</v>
      </c>
      <c r="AX53" s="326" t="str">
        <f t="shared" si="6"/>
        <v>3/2025</v>
      </c>
      <c r="AY53" s="328">
        <f t="shared" ca="1" si="7"/>
        <v>-1</v>
      </c>
      <c r="AZ53" s="329" t="str">
        <f t="shared" ca="1" si="8"/>
        <v>SEM ATRASO</v>
      </c>
      <c r="BA53" s="365">
        <v>45751</v>
      </c>
      <c r="BB53" s="331">
        <v>45734</v>
      </c>
      <c r="BC53" s="15">
        <v>45747</v>
      </c>
      <c r="BD53" s="26">
        <v>45747</v>
      </c>
      <c r="BE53" s="331">
        <v>45741</v>
      </c>
      <c r="BF53" s="309">
        <f t="shared" si="22"/>
        <v>7</v>
      </c>
      <c r="BG53" s="326" t="str">
        <f t="shared" si="23"/>
        <v>S14</v>
      </c>
      <c r="BH53" s="327" t="str">
        <f t="shared" si="24"/>
        <v>S14</v>
      </c>
      <c r="BI53" s="327" t="str">
        <f t="shared" si="25"/>
        <v>S13</v>
      </c>
      <c r="BJ53" s="326" t="str">
        <f t="shared" si="26"/>
        <v>3/2025</v>
      </c>
      <c r="BK53" s="325">
        <f t="shared" ca="1" si="27"/>
        <v>-6</v>
      </c>
      <c r="BL53" s="330" t="str">
        <f t="shared" ca="1" si="28"/>
        <v>SEM ATRASO</v>
      </c>
      <c r="BM53" s="331">
        <f t="shared" si="29"/>
        <v>45746</v>
      </c>
      <c r="BN53" s="331"/>
      <c r="BO53" s="331" t="s">
        <v>87</v>
      </c>
      <c r="BP53" s="305"/>
      <c r="BQ53" s="305"/>
      <c r="BR53" s="305"/>
      <c r="BS53" s="305"/>
      <c r="BT53" s="332">
        <v>126</v>
      </c>
      <c r="BU53" s="333" t="s">
        <v>1256</v>
      </c>
      <c r="BV53" s="329"/>
      <c r="BW53" s="329"/>
      <c r="BX53" s="329"/>
      <c r="BY53" s="329"/>
      <c r="BZ53" s="329"/>
      <c r="CA53" s="634" t="s">
        <v>186</v>
      </c>
      <c r="CB53" s="598"/>
    </row>
    <row r="54" spans="1:80" ht="40.5" customHeight="1" x14ac:dyDescent="0.35">
      <c r="A54" s="577"/>
      <c r="B54" s="458" t="s">
        <v>155</v>
      </c>
      <c r="C54" s="310"/>
      <c r="D54" s="336"/>
      <c r="E54" s="336" t="s">
        <v>207</v>
      </c>
      <c r="F54" s="336" t="s">
        <v>249</v>
      </c>
      <c r="G54" s="307" t="str">
        <f t="shared" ca="1" si="0"/>
        <v/>
      </c>
      <c r="H54" s="308">
        <f t="shared" si="9"/>
        <v>45875</v>
      </c>
      <c r="I54" s="309">
        <f t="shared" si="10"/>
        <v>240</v>
      </c>
      <c r="J54" s="305"/>
      <c r="K54" s="305" t="s">
        <v>80</v>
      </c>
      <c r="L54" s="310" t="s">
        <v>81</v>
      </c>
      <c r="M54" s="311" t="s">
        <v>161</v>
      </c>
      <c r="N54" s="310" t="s">
        <v>1011</v>
      </c>
      <c r="O54" s="337">
        <v>2029366442</v>
      </c>
      <c r="P54" s="539" t="s">
        <v>1310</v>
      </c>
      <c r="Q54" s="339" t="s">
        <v>215</v>
      </c>
      <c r="R54" s="313" t="str">
        <f t="shared" si="3"/>
        <v>P31-PPGMII-P31-CAM-1753/2024-OM2029366442</v>
      </c>
      <c r="S54" s="574" t="s">
        <v>212</v>
      </c>
      <c r="T54" s="314">
        <v>1</v>
      </c>
      <c r="U54" s="340">
        <v>47.94</v>
      </c>
      <c r="V54" s="340">
        <v>0</v>
      </c>
      <c r="W54" s="316">
        <f t="shared" si="11"/>
        <v>4.7939999999999997E-2</v>
      </c>
      <c r="X54" s="316">
        <f t="shared" si="12"/>
        <v>0</v>
      </c>
      <c r="Y54" s="317">
        <f t="shared" si="13"/>
        <v>47.94</v>
      </c>
      <c r="Z54" s="318">
        <f t="shared" si="14"/>
        <v>4.7939999999999997E-2</v>
      </c>
      <c r="AA54" s="574" t="s">
        <v>213</v>
      </c>
      <c r="AB54" s="533"/>
      <c r="AC54" s="331">
        <v>45643</v>
      </c>
      <c r="AD54" s="327">
        <v>45669</v>
      </c>
      <c r="AE54" s="327">
        <v>45748</v>
      </c>
      <c r="AF54" s="14">
        <v>45700</v>
      </c>
      <c r="AG54" s="327">
        <v>45700</v>
      </c>
      <c r="AH54" s="309">
        <f t="shared" si="15"/>
        <v>31</v>
      </c>
      <c r="AI54" s="322" t="str">
        <f t="shared" si="16"/>
        <v>S14</v>
      </c>
      <c r="AJ54" s="323" t="str">
        <f t="shared" si="17"/>
        <v>S7</v>
      </c>
      <c r="AK54" s="323" t="str">
        <f t="shared" si="18"/>
        <v>S7</v>
      </c>
      <c r="AL54" s="322" t="str">
        <f t="shared" si="19"/>
        <v>2/2025</v>
      </c>
      <c r="AM54" s="324">
        <f t="shared" ca="1" si="20"/>
        <v>-48</v>
      </c>
      <c r="AN54" s="325" t="str">
        <f t="shared" ca="1" si="21"/>
        <v>SEM ATRASO</v>
      </c>
      <c r="AO54" s="331">
        <v>45743</v>
      </c>
      <c r="AP54" s="331">
        <v>45742</v>
      </c>
      <c r="AQ54" s="27">
        <v>45751</v>
      </c>
      <c r="AR54" s="25">
        <v>45761</v>
      </c>
      <c r="AS54" s="331">
        <v>45751</v>
      </c>
      <c r="AT54" s="309">
        <f t="shared" si="4"/>
        <v>9</v>
      </c>
      <c r="AU54" s="326" t="str">
        <f t="shared" si="30"/>
        <v>S14</v>
      </c>
      <c r="AV54" s="327" t="str">
        <f t="shared" si="30"/>
        <v>S16</v>
      </c>
      <c r="AW54" s="327" t="str">
        <f t="shared" si="30"/>
        <v>S14</v>
      </c>
      <c r="AX54" s="326" t="str">
        <f t="shared" si="6"/>
        <v>4/2025</v>
      </c>
      <c r="AY54" s="328">
        <f t="shared" ca="1" si="7"/>
        <v>0</v>
      </c>
      <c r="AZ54" s="329" t="str">
        <f t="shared" ca="1" si="8"/>
        <v>SEM ATRASO</v>
      </c>
      <c r="BA54" s="365">
        <v>45762</v>
      </c>
      <c r="BB54" s="331">
        <v>45754</v>
      </c>
      <c r="BC54" s="15">
        <v>45766</v>
      </c>
      <c r="BD54" s="26">
        <v>45814</v>
      </c>
      <c r="BE54" s="331">
        <v>45870</v>
      </c>
      <c r="BF54" s="309">
        <f t="shared" si="22"/>
        <v>116</v>
      </c>
      <c r="BG54" s="326" t="str">
        <f t="shared" si="23"/>
        <v>S16</v>
      </c>
      <c r="BH54" s="327" t="str">
        <f t="shared" si="24"/>
        <v>S23</v>
      </c>
      <c r="BI54" s="327" t="str">
        <f t="shared" si="25"/>
        <v>S31</v>
      </c>
      <c r="BJ54" s="326" t="str">
        <f t="shared" si="26"/>
        <v>8/2025</v>
      </c>
      <c r="BK54" s="325">
        <f t="shared" ca="1" si="27"/>
        <v>104</v>
      </c>
      <c r="BL54" s="330" t="str">
        <f t="shared" ca="1" si="28"/>
        <v>4) &gt; 60 Dias</v>
      </c>
      <c r="BM54" s="331">
        <f t="shared" si="29"/>
        <v>45875</v>
      </c>
      <c r="BN54" s="331"/>
      <c r="BO54" s="331" t="s">
        <v>87</v>
      </c>
      <c r="BP54" s="305"/>
      <c r="BQ54" s="305"/>
      <c r="BR54" s="305"/>
      <c r="BS54" s="305"/>
      <c r="BT54" s="332">
        <v>-3</v>
      </c>
      <c r="BU54" s="333" t="s">
        <v>1255</v>
      </c>
      <c r="BV54" s="329"/>
      <c r="BW54" s="329"/>
      <c r="BX54" s="329"/>
      <c r="BY54" s="329"/>
      <c r="BZ54" s="329"/>
      <c r="CA54" s="634" t="s">
        <v>186</v>
      </c>
      <c r="CB54" s="598"/>
    </row>
    <row r="55" spans="1:80" ht="40.5" customHeight="1" x14ac:dyDescent="0.35">
      <c r="A55" s="577"/>
      <c r="B55" s="458" t="s">
        <v>155</v>
      </c>
      <c r="C55" s="310"/>
      <c r="D55" s="336"/>
      <c r="E55" s="336" t="s">
        <v>207</v>
      </c>
      <c r="F55" s="336" t="s">
        <v>249</v>
      </c>
      <c r="G55" s="307" t="str">
        <f t="shared" ca="1" si="0"/>
        <v/>
      </c>
      <c r="H55" s="308">
        <f t="shared" si="9"/>
        <v>45875</v>
      </c>
      <c r="I55" s="309">
        <f t="shared" si="10"/>
        <v>240</v>
      </c>
      <c r="J55" s="305"/>
      <c r="K55" s="305" t="s">
        <v>80</v>
      </c>
      <c r="L55" s="310" t="s">
        <v>81</v>
      </c>
      <c r="M55" s="311" t="s">
        <v>161</v>
      </c>
      <c r="N55" s="310" t="s">
        <v>1011</v>
      </c>
      <c r="O55" s="337">
        <v>2029366442</v>
      </c>
      <c r="P55" s="539" t="s">
        <v>1310</v>
      </c>
      <c r="Q55" s="339" t="s">
        <v>216</v>
      </c>
      <c r="R55" s="313" t="str">
        <f t="shared" si="3"/>
        <v>P31-PPGMII-P31-CAM-1753/2024-OM2029366442</v>
      </c>
      <c r="S55" s="574" t="s">
        <v>212</v>
      </c>
      <c r="T55" s="314">
        <v>1</v>
      </c>
      <c r="U55" s="340">
        <v>40.54</v>
      </c>
      <c r="V55" s="340">
        <v>0</v>
      </c>
      <c r="W55" s="316">
        <f t="shared" si="11"/>
        <v>4.054E-2</v>
      </c>
      <c r="X55" s="316">
        <f t="shared" si="12"/>
        <v>0</v>
      </c>
      <c r="Y55" s="317">
        <f t="shared" si="13"/>
        <v>40.54</v>
      </c>
      <c r="Z55" s="318">
        <f t="shared" si="14"/>
        <v>4.054E-2</v>
      </c>
      <c r="AA55" s="574" t="s">
        <v>213</v>
      </c>
      <c r="AB55" s="533"/>
      <c r="AC55" s="331">
        <v>45643</v>
      </c>
      <c r="AD55" s="327">
        <v>45669</v>
      </c>
      <c r="AE55" s="327">
        <v>45748</v>
      </c>
      <c r="AF55" s="14">
        <v>45700</v>
      </c>
      <c r="AG55" s="327">
        <v>45700</v>
      </c>
      <c r="AH55" s="309">
        <f t="shared" si="15"/>
        <v>31</v>
      </c>
      <c r="AI55" s="322" t="str">
        <f t="shared" si="16"/>
        <v>S14</v>
      </c>
      <c r="AJ55" s="323" t="str">
        <f t="shared" si="17"/>
        <v>S7</v>
      </c>
      <c r="AK55" s="323" t="str">
        <f t="shared" si="18"/>
        <v>S7</v>
      </c>
      <c r="AL55" s="322" t="str">
        <f t="shared" si="19"/>
        <v>2/2025</v>
      </c>
      <c r="AM55" s="324">
        <f t="shared" ca="1" si="20"/>
        <v>-48</v>
      </c>
      <c r="AN55" s="325" t="str">
        <f t="shared" ca="1" si="21"/>
        <v>SEM ATRASO</v>
      </c>
      <c r="AO55" s="331">
        <v>45743</v>
      </c>
      <c r="AP55" s="331">
        <v>45742</v>
      </c>
      <c r="AQ55" s="27">
        <v>45751</v>
      </c>
      <c r="AR55" s="25">
        <v>45761</v>
      </c>
      <c r="AS55" s="331">
        <v>45751</v>
      </c>
      <c r="AT55" s="309">
        <f t="shared" si="4"/>
        <v>9</v>
      </c>
      <c r="AU55" s="326" t="str">
        <f t="shared" si="30"/>
        <v>S14</v>
      </c>
      <c r="AV55" s="327" t="str">
        <f t="shared" si="30"/>
        <v>S16</v>
      </c>
      <c r="AW55" s="327" t="str">
        <f t="shared" si="30"/>
        <v>S14</v>
      </c>
      <c r="AX55" s="326" t="str">
        <f t="shared" si="6"/>
        <v>4/2025</v>
      </c>
      <c r="AY55" s="328">
        <f t="shared" ca="1" si="7"/>
        <v>0</v>
      </c>
      <c r="AZ55" s="329" t="str">
        <f t="shared" ca="1" si="8"/>
        <v>SEM ATRASO</v>
      </c>
      <c r="BA55" s="365">
        <v>45762</v>
      </c>
      <c r="BB55" s="331">
        <v>45754</v>
      </c>
      <c r="BC55" s="15">
        <v>45766</v>
      </c>
      <c r="BD55" s="26">
        <v>45819</v>
      </c>
      <c r="BE55" s="331">
        <v>45870</v>
      </c>
      <c r="BF55" s="309">
        <f t="shared" si="22"/>
        <v>116</v>
      </c>
      <c r="BG55" s="326" t="str">
        <f t="shared" si="23"/>
        <v>S16</v>
      </c>
      <c r="BH55" s="327" t="str">
        <f t="shared" si="24"/>
        <v>S24</v>
      </c>
      <c r="BI55" s="327" t="str">
        <f t="shared" si="25"/>
        <v>S31</v>
      </c>
      <c r="BJ55" s="326" t="str">
        <f t="shared" si="26"/>
        <v>8/2025</v>
      </c>
      <c r="BK55" s="325">
        <f t="shared" ca="1" si="27"/>
        <v>104</v>
      </c>
      <c r="BL55" s="330" t="str">
        <f t="shared" ca="1" si="28"/>
        <v>4) &gt; 60 Dias</v>
      </c>
      <c r="BM55" s="331">
        <f t="shared" si="29"/>
        <v>45875</v>
      </c>
      <c r="BN55" s="331"/>
      <c r="BO55" s="331" t="s">
        <v>87</v>
      </c>
      <c r="BP55" s="305"/>
      <c r="BQ55" s="305"/>
      <c r="BR55" s="305"/>
      <c r="BS55" s="305"/>
      <c r="BT55" s="332">
        <v>-3</v>
      </c>
      <c r="BU55" s="333" t="s">
        <v>1255</v>
      </c>
      <c r="BV55" s="329"/>
      <c r="BW55" s="329"/>
      <c r="BX55" s="329"/>
      <c r="BY55" s="329"/>
      <c r="BZ55" s="329"/>
      <c r="CA55" s="634" t="s">
        <v>186</v>
      </c>
      <c r="CB55" s="598"/>
    </row>
    <row r="56" spans="1:80" ht="40.5" customHeight="1" x14ac:dyDescent="0.35">
      <c r="A56" s="577"/>
      <c r="B56" s="458" t="s">
        <v>155</v>
      </c>
      <c r="C56" s="310"/>
      <c r="D56" s="336"/>
      <c r="E56" s="336" t="s">
        <v>207</v>
      </c>
      <c r="F56" s="336" t="s">
        <v>249</v>
      </c>
      <c r="G56" s="307" t="str">
        <f t="shared" ca="1" si="0"/>
        <v/>
      </c>
      <c r="H56" s="308">
        <f t="shared" si="9"/>
        <v>45875</v>
      </c>
      <c r="I56" s="309">
        <f t="shared" si="10"/>
        <v>240</v>
      </c>
      <c r="J56" s="305"/>
      <c r="K56" s="305" t="s">
        <v>80</v>
      </c>
      <c r="L56" s="310" t="s">
        <v>81</v>
      </c>
      <c r="M56" s="311" t="s">
        <v>161</v>
      </c>
      <c r="N56" s="310" t="s">
        <v>1011</v>
      </c>
      <c r="O56" s="337">
        <v>2029366442</v>
      </c>
      <c r="P56" s="539" t="s">
        <v>1310</v>
      </c>
      <c r="Q56" s="339" t="s">
        <v>217</v>
      </c>
      <c r="R56" s="313" t="str">
        <f t="shared" si="3"/>
        <v>P31-PPGMII-P31-CAM-1753/2024-OM2029366442</v>
      </c>
      <c r="S56" s="574" t="s">
        <v>212</v>
      </c>
      <c r="T56" s="314">
        <v>1</v>
      </c>
      <c r="U56" s="340">
        <v>53.209999999999994</v>
      </c>
      <c r="V56" s="340">
        <v>0</v>
      </c>
      <c r="W56" s="316">
        <f t="shared" si="11"/>
        <v>5.3209999999999993E-2</v>
      </c>
      <c r="X56" s="316">
        <f t="shared" si="12"/>
        <v>0</v>
      </c>
      <c r="Y56" s="317">
        <f t="shared" si="13"/>
        <v>53.209999999999994</v>
      </c>
      <c r="Z56" s="318">
        <f t="shared" si="14"/>
        <v>5.3209999999999993E-2</v>
      </c>
      <c r="AA56" s="574" t="s">
        <v>213</v>
      </c>
      <c r="AB56" s="533"/>
      <c r="AC56" s="331">
        <v>45643</v>
      </c>
      <c r="AD56" s="327">
        <v>45669</v>
      </c>
      <c r="AE56" s="327">
        <v>45748</v>
      </c>
      <c r="AF56" s="14">
        <v>45700</v>
      </c>
      <c r="AG56" s="327">
        <v>45700</v>
      </c>
      <c r="AH56" s="309">
        <f t="shared" si="15"/>
        <v>31</v>
      </c>
      <c r="AI56" s="322" t="str">
        <f t="shared" si="16"/>
        <v>S14</v>
      </c>
      <c r="AJ56" s="323" t="str">
        <f t="shared" si="17"/>
        <v>S7</v>
      </c>
      <c r="AK56" s="323" t="str">
        <f t="shared" si="18"/>
        <v>S7</v>
      </c>
      <c r="AL56" s="322" t="str">
        <f t="shared" si="19"/>
        <v>2/2025</v>
      </c>
      <c r="AM56" s="324">
        <f t="shared" ca="1" si="20"/>
        <v>-48</v>
      </c>
      <c r="AN56" s="325" t="str">
        <f t="shared" ca="1" si="21"/>
        <v>SEM ATRASO</v>
      </c>
      <c r="AO56" s="331">
        <v>45743</v>
      </c>
      <c r="AP56" s="331">
        <v>45750</v>
      </c>
      <c r="AQ56" s="27">
        <v>45751</v>
      </c>
      <c r="AR56" s="25">
        <v>45761</v>
      </c>
      <c r="AS56" s="331">
        <v>45751</v>
      </c>
      <c r="AT56" s="309">
        <f t="shared" si="4"/>
        <v>1</v>
      </c>
      <c r="AU56" s="326" t="str">
        <f t="shared" si="30"/>
        <v>S14</v>
      </c>
      <c r="AV56" s="327" t="str">
        <f t="shared" si="30"/>
        <v>S16</v>
      </c>
      <c r="AW56" s="327" t="str">
        <f t="shared" si="30"/>
        <v>S14</v>
      </c>
      <c r="AX56" s="326" t="str">
        <f t="shared" si="6"/>
        <v>4/2025</v>
      </c>
      <c r="AY56" s="328">
        <f t="shared" ca="1" si="7"/>
        <v>0</v>
      </c>
      <c r="AZ56" s="329" t="str">
        <f t="shared" ca="1" si="8"/>
        <v>SEM ATRASO</v>
      </c>
      <c r="BA56" s="365">
        <v>45762</v>
      </c>
      <c r="BB56" s="331">
        <v>45754</v>
      </c>
      <c r="BC56" s="15">
        <v>45766</v>
      </c>
      <c r="BD56" s="26">
        <v>45819</v>
      </c>
      <c r="BE56" s="331">
        <v>45870</v>
      </c>
      <c r="BF56" s="309">
        <f t="shared" si="22"/>
        <v>116</v>
      </c>
      <c r="BG56" s="326" t="str">
        <f t="shared" si="23"/>
        <v>S16</v>
      </c>
      <c r="BH56" s="327" t="str">
        <f t="shared" si="24"/>
        <v>S24</v>
      </c>
      <c r="BI56" s="327" t="str">
        <f t="shared" si="25"/>
        <v>S31</v>
      </c>
      <c r="BJ56" s="326" t="str">
        <f t="shared" si="26"/>
        <v>8/2025</v>
      </c>
      <c r="BK56" s="325">
        <f t="shared" ca="1" si="27"/>
        <v>104</v>
      </c>
      <c r="BL56" s="330" t="str">
        <f t="shared" ca="1" si="28"/>
        <v>4) &gt; 60 Dias</v>
      </c>
      <c r="BM56" s="331">
        <f t="shared" si="29"/>
        <v>45875</v>
      </c>
      <c r="BN56" s="331"/>
      <c r="BO56" s="331" t="s">
        <v>87</v>
      </c>
      <c r="BP56" s="305"/>
      <c r="BQ56" s="305"/>
      <c r="BR56" s="305"/>
      <c r="BS56" s="305"/>
      <c r="BT56" s="332">
        <v>-3</v>
      </c>
      <c r="BU56" s="333" t="s">
        <v>1255</v>
      </c>
      <c r="BV56" s="329"/>
      <c r="BW56" s="329"/>
      <c r="BX56" s="329"/>
      <c r="BY56" s="329"/>
      <c r="BZ56" s="329"/>
      <c r="CA56" s="634" t="s">
        <v>186</v>
      </c>
      <c r="CB56" s="598"/>
    </row>
    <row r="57" spans="1:80" ht="40.5" customHeight="1" x14ac:dyDescent="0.35">
      <c r="A57" s="577"/>
      <c r="B57" s="458" t="s">
        <v>155</v>
      </c>
      <c r="C57" s="310"/>
      <c r="D57" s="336"/>
      <c r="E57" s="336" t="s">
        <v>207</v>
      </c>
      <c r="F57" s="336" t="s">
        <v>249</v>
      </c>
      <c r="G57" s="307" t="str">
        <f t="shared" ca="1" si="0"/>
        <v/>
      </c>
      <c r="H57" s="308">
        <f t="shared" si="9"/>
        <v>45875</v>
      </c>
      <c r="I57" s="309">
        <f t="shared" si="10"/>
        <v>240</v>
      </c>
      <c r="J57" s="305"/>
      <c r="K57" s="305" t="s">
        <v>80</v>
      </c>
      <c r="L57" s="310" t="s">
        <v>81</v>
      </c>
      <c r="M57" s="311" t="s">
        <v>161</v>
      </c>
      <c r="N57" s="310" t="s">
        <v>1011</v>
      </c>
      <c r="O57" s="337">
        <v>2029366442</v>
      </c>
      <c r="P57" s="539" t="s">
        <v>1310</v>
      </c>
      <c r="Q57" s="339" t="s">
        <v>218</v>
      </c>
      <c r="R57" s="313" t="str">
        <f t="shared" si="3"/>
        <v>P31-PPGMII-P31-CAM-1753/2024-OM2029366442</v>
      </c>
      <c r="S57" s="574" t="s">
        <v>212</v>
      </c>
      <c r="T57" s="314">
        <v>1</v>
      </c>
      <c r="U57" s="340">
        <v>63.19</v>
      </c>
      <c r="V57" s="340">
        <v>0</v>
      </c>
      <c r="W57" s="316">
        <f t="shared" si="11"/>
        <v>6.3189999999999996E-2</v>
      </c>
      <c r="X57" s="316">
        <f t="shared" si="12"/>
        <v>0</v>
      </c>
      <c r="Y57" s="317">
        <f t="shared" si="13"/>
        <v>63.19</v>
      </c>
      <c r="Z57" s="318">
        <f t="shared" si="14"/>
        <v>6.3189999999999996E-2</v>
      </c>
      <c r="AA57" s="574" t="s">
        <v>213</v>
      </c>
      <c r="AB57" s="533"/>
      <c r="AC57" s="331">
        <v>45643</v>
      </c>
      <c r="AD57" s="327">
        <v>45669</v>
      </c>
      <c r="AE57" s="327">
        <v>45748</v>
      </c>
      <c r="AF57" s="14">
        <v>45700</v>
      </c>
      <c r="AG57" s="327">
        <v>45700</v>
      </c>
      <c r="AH57" s="309">
        <f t="shared" si="15"/>
        <v>31</v>
      </c>
      <c r="AI57" s="322" t="str">
        <f t="shared" si="16"/>
        <v>S14</v>
      </c>
      <c r="AJ57" s="323" t="str">
        <f t="shared" si="17"/>
        <v>S7</v>
      </c>
      <c r="AK57" s="323" t="str">
        <f t="shared" si="18"/>
        <v>S7</v>
      </c>
      <c r="AL57" s="322" t="str">
        <f t="shared" si="19"/>
        <v>2/2025</v>
      </c>
      <c r="AM57" s="324">
        <f t="shared" ca="1" si="20"/>
        <v>-48</v>
      </c>
      <c r="AN57" s="325" t="str">
        <f t="shared" ca="1" si="21"/>
        <v>SEM ATRASO</v>
      </c>
      <c r="AO57" s="331">
        <v>45743</v>
      </c>
      <c r="AP57" s="331">
        <v>45750</v>
      </c>
      <c r="AQ57" s="27">
        <v>45751</v>
      </c>
      <c r="AR57" s="25">
        <v>45761</v>
      </c>
      <c r="AS57" s="331">
        <v>45751</v>
      </c>
      <c r="AT57" s="309">
        <f t="shared" si="4"/>
        <v>1</v>
      </c>
      <c r="AU57" s="326" t="str">
        <f t="shared" si="30"/>
        <v>S14</v>
      </c>
      <c r="AV57" s="327" t="str">
        <f t="shared" si="30"/>
        <v>S16</v>
      </c>
      <c r="AW57" s="327" t="str">
        <f t="shared" si="30"/>
        <v>S14</v>
      </c>
      <c r="AX57" s="326" t="str">
        <f t="shared" si="6"/>
        <v>4/2025</v>
      </c>
      <c r="AY57" s="328">
        <f t="shared" ca="1" si="7"/>
        <v>0</v>
      </c>
      <c r="AZ57" s="329" t="str">
        <f t="shared" ca="1" si="8"/>
        <v>SEM ATRASO</v>
      </c>
      <c r="BA57" s="365">
        <v>45762</v>
      </c>
      <c r="BB57" s="331">
        <v>45754</v>
      </c>
      <c r="BC57" s="15">
        <v>45766</v>
      </c>
      <c r="BD57" s="26">
        <v>45814</v>
      </c>
      <c r="BE57" s="533">
        <v>45870</v>
      </c>
      <c r="BF57" s="309">
        <f t="shared" si="22"/>
        <v>116</v>
      </c>
      <c r="BG57" s="326" t="str">
        <f t="shared" si="23"/>
        <v>S16</v>
      </c>
      <c r="BH57" s="327" t="str">
        <f t="shared" si="24"/>
        <v>S23</v>
      </c>
      <c r="BI57" s="327" t="str">
        <f t="shared" si="25"/>
        <v>S31</v>
      </c>
      <c r="BJ57" s="326" t="str">
        <f t="shared" si="26"/>
        <v>8/2025</v>
      </c>
      <c r="BK57" s="325">
        <f t="shared" ca="1" si="27"/>
        <v>104</v>
      </c>
      <c r="BL57" s="330" t="str">
        <f t="shared" ca="1" si="28"/>
        <v>4) &gt; 60 Dias</v>
      </c>
      <c r="BM57" s="331">
        <f t="shared" si="29"/>
        <v>45875</v>
      </c>
      <c r="BN57" s="331"/>
      <c r="BO57" s="331" t="s">
        <v>87</v>
      </c>
      <c r="BP57" s="305"/>
      <c r="BQ57" s="305"/>
      <c r="BR57" s="305"/>
      <c r="BS57" s="305"/>
      <c r="BT57" s="332">
        <v>-3</v>
      </c>
      <c r="BU57" s="333" t="s">
        <v>1255</v>
      </c>
      <c r="BV57" s="329"/>
      <c r="BW57" s="329"/>
      <c r="BX57" s="329"/>
      <c r="BY57" s="329"/>
      <c r="BZ57" s="329"/>
      <c r="CA57" s="634" t="s">
        <v>186</v>
      </c>
      <c r="CB57" s="598"/>
    </row>
    <row r="58" spans="1:80" ht="40.5" customHeight="1" x14ac:dyDescent="0.35">
      <c r="A58" s="577"/>
      <c r="B58" s="458" t="s">
        <v>155</v>
      </c>
      <c r="C58" s="310"/>
      <c r="D58" s="336"/>
      <c r="E58" s="336" t="s">
        <v>207</v>
      </c>
      <c r="F58" s="336" t="s">
        <v>249</v>
      </c>
      <c r="G58" s="307" t="str">
        <f t="shared" ca="1" si="0"/>
        <v/>
      </c>
      <c r="H58" s="308">
        <f t="shared" si="9"/>
        <v>45875</v>
      </c>
      <c r="I58" s="309">
        <f t="shared" si="10"/>
        <v>240</v>
      </c>
      <c r="J58" s="305"/>
      <c r="K58" s="305" t="s">
        <v>80</v>
      </c>
      <c r="L58" s="310" t="s">
        <v>81</v>
      </c>
      <c r="M58" s="311" t="s">
        <v>161</v>
      </c>
      <c r="N58" s="310" t="s">
        <v>1011</v>
      </c>
      <c r="O58" s="337">
        <v>2029366442</v>
      </c>
      <c r="P58" s="539" t="s">
        <v>1310</v>
      </c>
      <c r="Q58" s="339" t="s">
        <v>219</v>
      </c>
      <c r="R58" s="313" t="str">
        <f t="shared" si="3"/>
        <v>P31-PPGMII-P31-CAM-1753/2024-OM2029366442</v>
      </c>
      <c r="S58" s="574" t="s">
        <v>212</v>
      </c>
      <c r="T58" s="314">
        <v>1</v>
      </c>
      <c r="U58" s="340">
        <v>135.13</v>
      </c>
      <c r="V58" s="340">
        <v>0</v>
      </c>
      <c r="W58" s="316">
        <f t="shared" si="11"/>
        <v>0.13513</v>
      </c>
      <c r="X58" s="316">
        <f t="shared" si="12"/>
        <v>0</v>
      </c>
      <c r="Y58" s="317">
        <f t="shared" si="13"/>
        <v>135.13</v>
      </c>
      <c r="Z58" s="318">
        <f t="shared" si="14"/>
        <v>0.13513</v>
      </c>
      <c r="AA58" s="574" t="s">
        <v>213</v>
      </c>
      <c r="AB58" s="533"/>
      <c r="AC58" s="331">
        <v>45643</v>
      </c>
      <c r="AD58" s="327">
        <v>45669</v>
      </c>
      <c r="AE58" s="327">
        <v>45748</v>
      </c>
      <c r="AF58" s="14">
        <v>45700</v>
      </c>
      <c r="AG58" s="327">
        <v>45700</v>
      </c>
      <c r="AH58" s="309">
        <f t="shared" si="15"/>
        <v>31</v>
      </c>
      <c r="AI58" s="322" t="str">
        <f t="shared" si="16"/>
        <v>S14</v>
      </c>
      <c r="AJ58" s="323" t="str">
        <f t="shared" si="17"/>
        <v>S7</v>
      </c>
      <c r="AK58" s="323" t="str">
        <f t="shared" si="18"/>
        <v>S7</v>
      </c>
      <c r="AL58" s="322" t="str">
        <f t="shared" si="19"/>
        <v>2/2025</v>
      </c>
      <c r="AM58" s="324">
        <f t="shared" ca="1" si="20"/>
        <v>-48</v>
      </c>
      <c r="AN58" s="325" t="str">
        <f t="shared" ca="1" si="21"/>
        <v>SEM ATRASO</v>
      </c>
      <c r="AO58" s="331">
        <v>45743</v>
      </c>
      <c r="AP58" s="331">
        <v>45750</v>
      </c>
      <c r="AQ58" s="27">
        <v>45751</v>
      </c>
      <c r="AR58" s="25">
        <v>45761</v>
      </c>
      <c r="AS58" s="331">
        <v>45751</v>
      </c>
      <c r="AT58" s="309">
        <f t="shared" si="4"/>
        <v>1</v>
      </c>
      <c r="AU58" s="326" t="str">
        <f t="shared" si="30"/>
        <v>S14</v>
      </c>
      <c r="AV58" s="327" t="str">
        <f t="shared" si="30"/>
        <v>S16</v>
      </c>
      <c r="AW58" s="327" t="str">
        <f t="shared" si="30"/>
        <v>S14</v>
      </c>
      <c r="AX58" s="326" t="str">
        <f t="shared" si="6"/>
        <v>4/2025</v>
      </c>
      <c r="AY58" s="328">
        <f t="shared" ca="1" si="7"/>
        <v>0</v>
      </c>
      <c r="AZ58" s="329" t="str">
        <f t="shared" ca="1" si="8"/>
        <v>SEM ATRASO</v>
      </c>
      <c r="BA58" s="365">
        <v>45762</v>
      </c>
      <c r="BB58" s="331">
        <v>45754</v>
      </c>
      <c r="BC58" s="15">
        <v>45766</v>
      </c>
      <c r="BD58" s="26">
        <v>45826</v>
      </c>
      <c r="BE58" s="533">
        <v>45870</v>
      </c>
      <c r="BF58" s="309">
        <f t="shared" si="22"/>
        <v>116</v>
      </c>
      <c r="BG58" s="326" t="str">
        <f t="shared" si="23"/>
        <v>S16</v>
      </c>
      <c r="BH58" s="327" t="str">
        <f t="shared" si="24"/>
        <v>S25</v>
      </c>
      <c r="BI58" s="327" t="str">
        <f t="shared" si="25"/>
        <v>S31</v>
      </c>
      <c r="BJ58" s="326" t="str">
        <f t="shared" si="26"/>
        <v>8/2025</v>
      </c>
      <c r="BK58" s="325">
        <f t="shared" ca="1" si="27"/>
        <v>104</v>
      </c>
      <c r="BL58" s="330" t="str">
        <f t="shared" ca="1" si="28"/>
        <v>4) &gt; 60 Dias</v>
      </c>
      <c r="BM58" s="331">
        <f t="shared" si="29"/>
        <v>45875</v>
      </c>
      <c r="BN58" s="331"/>
      <c r="BO58" s="331" t="s">
        <v>87</v>
      </c>
      <c r="BP58" s="305"/>
      <c r="BQ58" s="305"/>
      <c r="BR58" s="305"/>
      <c r="BS58" s="305"/>
      <c r="BT58" s="332">
        <v>-3</v>
      </c>
      <c r="BU58" s="333" t="s">
        <v>1255</v>
      </c>
      <c r="BV58" s="329"/>
      <c r="BW58" s="329"/>
      <c r="BX58" s="329"/>
      <c r="BY58" s="329"/>
      <c r="BZ58" s="329"/>
      <c r="CA58" s="634" t="s">
        <v>186</v>
      </c>
      <c r="CB58" s="598"/>
    </row>
    <row r="59" spans="1:80" ht="40.5" customHeight="1" x14ac:dyDescent="0.35">
      <c r="A59" s="577"/>
      <c r="B59" s="458" t="s">
        <v>155</v>
      </c>
      <c r="C59" s="310"/>
      <c r="D59" s="336"/>
      <c r="E59" s="336" t="s">
        <v>207</v>
      </c>
      <c r="F59" s="336" t="s">
        <v>249</v>
      </c>
      <c r="G59" s="307" t="str">
        <f t="shared" ca="1" si="0"/>
        <v/>
      </c>
      <c r="H59" s="308">
        <f t="shared" si="9"/>
        <v>45875</v>
      </c>
      <c r="I59" s="309">
        <f t="shared" si="10"/>
        <v>240</v>
      </c>
      <c r="J59" s="305"/>
      <c r="K59" s="305" t="s">
        <v>80</v>
      </c>
      <c r="L59" s="310" t="s">
        <v>81</v>
      </c>
      <c r="M59" s="311" t="s">
        <v>161</v>
      </c>
      <c r="N59" s="310" t="s">
        <v>1011</v>
      </c>
      <c r="O59" s="337">
        <v>2029366442</v>
      </c>
      <c r="P59" s="539" t="s">
        <v>1310</v>
      </c>
      <c r="Q59" s="339" t="s">
        <v>220</v>
      </c>
      <c r="R59" s="313" t="str">
        <f t="shared" si="3"/>
        <v>P31-PPGMII-P31-CAM-1753/2024-OM2029366442</v>
      </c>
      <c r="S59" s="574" t="s">
        <v>212</v>
      </c>
      <c r="T59" s="314">
        <v>1</v>
      </c>
      <c r="U59" s="340">
        <v>76.38</v>
      </c>
      <c r="V59" s="340">
        <v>0</v>
      </c>
      <c r="W59" s="316">
        <f t="shared" si="11"/>
        <v>7.637999999999999E-2</v>
      </c>
      <c r="X59" s="316">
        <f t="shared" si="12"/>
        <v>0</v>
      </c>
      <c r="Y59" s="317">
        <f t="shared" si="13"/>
        <v>76.38</v>
      </c>
      <c r="Z59" s="318">
        <f t="shared" si="14"/>
        <v>7.637999999999999E-2</v>
      </c>
      <c r="AA59" s="574" t="s">
        <v>213</v>
      </c>
      <c r="AB59" s="533"/>
      <c r="AC59" s="331">
        <v>45643</v>
      </c>
      <c r="AD59" s="327">
        <v>45669</v>
      </c>
      <c r="AE59" s="327">
        <v>45748</v>
      </c>
      <c r="AF59" s="14">
        <v>45700</v>
      </c>
      <c r="AG59" s="327">
        <v>45700</v>
      </c>
      <c r="AH59" s="309">
        <f t="shared" si="15"/>
        <v>31</v>
      </c>
      <c r="AI59" s="322" t="str">
        <f t="shared" si="16"/>
        <v>S14</v>
      </c>
      <c r="AJ59" s="323" t="str">
        <f t="shared" si="17"/>
        <v>S7</v>
      </c>
      <c r="AK59" s="323" t="str">
        <f t="shared" si="18"/>
        <v>S7</v>
      </c>
      <c r="AL59" s="322" t="str">
        <f t="shared" si="19"/>
        <v>2/2025</v>
      </c>
      <c r="AM59" s="324">
        <f t="shared" ca="1" si="20"/>
        <v>-48</v>
      </c>
      <c r="AN59" s="325" t="str">
        <f t="shared" ca="1" si="21"/>
        <v>SEM ATRASO</v>
      </c>
      <c r="AO59" s="331">
        <v>45743</v>
      </c>
      <c r="AP59" s="331">
        <v>45750</v>
      </c>
      <c r="AQ59" s="27">
        <v>45751</v>
      </c>
      <c r="AR59" s="25">
        <v>45761</v>
      </c>
      <c r="AS59" s="331">
        <v>45751</v>
      </c>
      <c r="AT59" s="309">
        <f t="shared" si="4"/>
        <v>1</v>
      </c>
      <c r="AU59" s="326" t="str">
        <f t="shared" si="30"/>
        <v>S14</v>
      </c>
      <c r="AV59" s="327" t="str">
        <f t="shared" si="30"/>
        <v>S16</v>
      </c>
      <c r="AW59" s="327" t="str">
        <f t="shared" si="30"/>
        <v>S14</v>
      </c>
      <c r="AX59" s="326" t="str">
        <f t="shared" si="6"/>
        <v>4/2025</v>
      </c>
      <c r="AY59" s="328">
        <f t="shared" ca="1" si="7"/>
        <v>0</v>
      </c>
      <c r="AZ59" s="329" t="str">
        <f t="shared" ca="1" si="8"/>
        <v>SEM ATRASO</v>
      </c>
      <c r="BA59" s="365">
        <v>45762</v>
      </c>
      <c r="BB59" s="331">
        <v>45754</v>
      </c>
      <c r="BC59" s="15">
        <v>45766</v>
      </c>
      <c r="BD59" s="26">
        <v>45841</v>
      </c>
      <c r="BE59" s="533">
        <v>45870</v>
      </c>
      <c r="BF59" s="309">
        <f t="shared" si="22"/>
        <v>116</v>
      </c>
      <c r="BG59" s="326" t="str">
        <f t="shared" si="23"/>
        <v>S16</v>
      </c>
      <c r="BH59" s="327" t="str">
        <f t="shared" si="24"/>
        <v>S27</v>
      </c>
      <c r="BI59" s="327" t="str">
        <f t="shared" si="25"/>
        <v>S31</v>
      </c>
      <c r="BJ59" s="326" t="str">
        <f t="shared" si="26"/>
        <v>8/2025</v>
      </c>
      <c r="BK59" s="325">
        <f t="shared" ca="1" si="27"/>
        <v>104</v>
      </c>
      <c r="BL59" s="330" t="str">
        <f t="shared" ca="1" si="28"/>
        <v>4) &gt; 60 Dias</v>
      </c>
      <c r="BM59" s="331">
        <f t="shared" si="29"/>
        <v>45875</v>
      </c>
      <c r="BN59" s="331"/>
      <c r="BO59" s="331" t="s">
        <v>87</v>
      </c>
      <c r="BP59" s="305"/>
      <c r="BQ59" s="305"/>
      <c r="BR59" s="305"/>
      <c r="BS59" s="305"/>
      <c r="BT59" s="332">
        <v>-3</v>
      </c>
      <c r="BU59" s="333" t="s">
        <v>1255</v>
      </c>
      <c r="BV59" s="329"/>
      <c r="BW59" s="329"/>
      <c r="BX59" s="329"/>
      <c r="BY59" s="329"/>
      <c r="BZ59" s="329"/>
      <c r="CA59" s="634" t="s">
        <v>186</v>
      </c>
      <c r="CB59" s="598"/>
    </row>
    <row r="60" spans="1:80" ht="40.5" customHeight="1" x14ac:dyDescent="0.35">
      <c r="A60" s="577"/>
      <c r="B60" s="458" t="s">
        <v>155</v>
      </c>
      <c r="C60" s="310"/>
      <c r="D60" s="336"/>
      <c r="E60" s="336" t="s">
        <v>207</v>
      </c>
      <c r="F60" s="336" t="s">
        <v>249</v>
      </c>
      <c r="G60" s="307" t="str">
        <f t="shared" ca="1" si="0"/>
        <v/>
      </c>
      <c r="H60" s="308">
        <f t="shared" si="9"/>
        <v>45875</v>
      </c>
      <c r="I60" s="309">
        <f t="shared" si="10"/>
        <v>240</v>
      </c>
      <c r="J60" s="305"/>
      <c r="K60" s="305" t="s">
        <v>80</v>
      </c>
      <c r="L60" s="310" t="s">
        <v>81</v>
      </c>
      <c r="M60" s="311" t="s">
        <v>161</v>
      </c>
      <c r="N60" s="310" t="s">
        <v>1011</v>
      </c>
      <c r="O60" s="337">
        <v>2029366442</v>
      </c>
      <c r="P60" s="539" t="s">
        <v>1310</v>
      </c>
      <c r="Q60" s="339" t="s">
        <v>221</v>
      </c>
      <c r="R60" s="313" t="str">
        <f t="shared" si="3"/>
        <v>P31-PPGMII-P31-CAM-1753/2024-OM2029366442</v>
      </c>
      <c r="S60" s="574" t="s">
        <v>212</v>
      </c>
      <c r="T60" s="314">
        <v>1</v>
      </c>
      <c r="U60" s="340">
        <v>124.44999999999999</v>
      </c>
      <c r="V60" s="340">
        <v>0</v>
      </c>
      <c r="W60" s="316">
        <f t="shared" si="11"/>
        <v>0.12444999999999999</v>
      </c>
      <c r="X60" s="316">
        <f t="shared" si="12"/>
        <v>0</v>
      </c>
      <c r="Y60" s="317">
        <f t="shared" si="13"/>
        <v>124.44999999999999</v>
      </c>
      <c r="Z60" s="318">
        <f t="shared" si="14"/>
        <v>0.12444999999999999</v>
      </c>
      <c r="AA60" s="574" t="s">
        <v>213</v>
      </c>
      <c r="AB60" s="533"/>
      <c r="AC60" s="331">
        <v>45643</v>
      </c>
      <c r="AD60" s="327">
        <v>45669</v>
      </c>
      <c r="AE60" s="327">
        <v>45748</v>
      </c>
      <c r="AF60" s="14">
        <v>45700</v>
      </c>
      <c r="AG60" s="327">
        <v>45700</v>
      </c>
      <c r="AH60" s="309">
        <f t="shared" si="15"/>
        <v>31</v>
      </c>
      <c r="AI60" s="322" t="str">
        <f t="shared" si="16"/>
        <v>S14</v>
      </c>
      <c r="AJ60" s="323" t="str">
        <f t="shared" si="17"/>
        <v>S7</v>
      </c>
      <c r="AK60" s="323" t="str">
        <f t="shared" si="18"/>
        <v>S7</v>
      </c>
      <c r="AL60" s="322" t="str">
        <f t="shared" si="19"/>
        <v>2/2025</v>
      </c>
      <c r="AM60" s="324">
        <f t="shared" ca="1" si="20"/>
        <v>-48</v>
      </c>
      <c r="AN60" s="325" t="str">
        <f t="shared" ca="1" si="21"/>
        <v>SEM ATRASO</v>
      </c>
      <c r="AO60" s="331">
        <v>45743</v>
      </c>
      <c r="AP60" s="331">
        <v>45750</v>
      </c>
      <c r="AQ60" s="27">
        <v>45751</v>
      </c>
      <c r="AR60" s="25">
        <v>45799</v>
      </c>
      <c r="AS60" s="331">
        <v>45802</v>
      </c>
      <c r="AT60" s="309">
        <f t="shared" si="4"/>
        <v>52</v>
      </c>
      <c r="AU60" s="326" t="str">
        <f t="shared" si="30"/>
        <v>S14</v>
      </c>
      <c r="AV60" s="327" t="str">
        <f t="shared" si="30"/>
        <v>S21</v>
      </c>
      <c r="AW60" s="327" t="str">
        <f t="shared" si="30"/>
        <v>S21</v>
      </c>
      <c r="AX60" s="326" t="str">
        <f t="shared" si="6"/>
        <v>5/2025</v>
      </c>
      <c r="AY60" s="328">
        <f t="shared" ca="1" si="7"/>
        <v>-51</v>
      </c>
      <c r="AZ60" s="329" t="str">
        <f t="shared" ca="1" si="8"/>
        <v>SEM ATRASO</v>
      </c>
      <c r="BA60" s="365">
        <v>45762</v>
      </c>
      <c r="BB60" s="331">
        <v>45754</v>
      </c>
      <c r="BC60" s="15">
        <v>45766</v>
      </c>
      <c r="BD60" s="26">
        <v>45814</v>
      </c>
      <c r="BE60" s="321">
        <v>45870</v>
      </c>
      <c r="BF60" s="309">
        <f t="shared" si="22"/>
        <v>116</v>
      </c>
      <c r="BG60" s="326" t="str">
        <f t="shared" si="23"/>
        <v>S16</v>
      </c>
      <c r="BH60" s="327" t="str">
        <f t="shared" si="24"/>
        <v>S23</v>
      </c>
      <c r="BI60" s="327" t="str">
        <f t="shared" si="25"/>
        <v>S31</v>
      </c>
      <c r="BJ60" s="326" t="str">
        <f t="shared" si="26"/>
        <v>8/2025</v>
      </c>
      <c r="BK60" s="325">
        <f t="shared" ca="1" si="27"/>
        <v>104</v>
      </c>
      <c r="BL60" s="330" t="str">
        <f t="shared" ca="1" si="28"/>
        <v>4) &gt; 60 Dias</v>
      </c>
      <c r="BM60" s="331">
        <f t="shared" si="29"/>
        <v>45875</v>
      </c>
      <c r="BN60" s="331"/>
      <c r="BO60" s="331" t="s">
        <v>87</v>
      </c>
      <c r="BP60" s="305"/>
      <c r="BQ60" s="305"/>
      <c r="BR60" s="305"/>
      <c r="BS60" s="305"/>
      <c r="BT60" s="332">
        <v>-3</v>
      </c>
      <c r="BU60" s="333" t="s">
        <v>1255</v>
      </c>
      <c r="BV60" s="329"/>
      <c r="BW60" s="329"/>
      <c r="BX60" s="329"/>
      <c r="BY60" s="329"/>
      <c r="BZ60" s="329"/>
      <c r="CA60" s="634" t="s">
        <v>186</v>
      </c>
      <c r="CB60" s="598"/>
    </row>
    <row r="61" spans="1:80" ht="40.5" customHeight="1" x14ac:dyDescent="0.35">
      <c r="A61" s="577"/>
      <c r="B61" s="458" t="s">
        <v>155</v>
      </c>
      <c r="C61" s="310"/>
      <c r="D61" s="336"/>
      <c r="E61" s="336" t="s">
        <v>207</v>
      </c>
      <c r="F61" s="336" t="s">
        <v>249</v>
      </c>
      <c r="G61" s="307" t="str">
        <f t="shared" ca="1" si="0"/>
        <v/>
      </c>
      <c r="H61" s="308">
        <f t="shared" si="9"/>
        <v>45875</v>
      </c>
      <c r="I61" s="309">
        <f t="shared" si="10"/>
        <v>240</v>
      </c>
      <c r="J61" s="305"/>
      <c r="K61" s="305" t="s">
        <v>80</v>
      </c>
      <c r="L61" s="310" t="s">
        <v>81</v>
      </c>
      <c r="M61" s="311" t="s">
        <v>161</v>
      </c>
      <c r="N61" s="310" t="s">
        <v>1011</v>
      </c>
      <c r="O61" s="337">
        <v>2029366442</v>
      </c>
      <c r="P61" s="539" t="s">
        <v>1310</v>
      </c>
      <c r="Q61" s="339" t="s">
        <v>222</v>
      </c>
      <c r="R61" s="313" t="str">
        <f t="shared" si="3"/>
        <v>P31-PPGMII-P31-CAM-1753/2024-OM2029366442</v>
      </c>
      <c r="S61" s="574" t="s">
        <v>212</v>
      </c>
      <c r="T61" s="314">
        <v>1</v>
      </c>
      <c r="U61" s="340">
        <v>230.70999999999998</v>
      </c>
      <c r="V61" s="340">
        <v>0</v>
      </c>
      <c r="W61" s="316">
        <f t="shared" si="11"/>
        <v>0.23070999999999997</v>
      </c>
      <c r="X61" s="316">
        <f t="shared" si="12"/>
        <v>0</v>
      </c>
      <c r="Y61" s="317">
        <f t="shared" si="13"/>
        <v>230.70999999999998</v>
      </c>
      <c r="Z61" s="318">
        <f t="shared" si="14"/>
        <v>0.23070999999999997</v>
      </c>
      <c r="AA61" s="574" t="s">
        <v>213</v>
      </c>
      <c r="AB61" s="533"/>
      <c r="AC61" s="331">
        <v>45643</v>
      </c>
      <c r="AD61" s="327">
        <v>45669</v>
      </c>
      <c r="AE61" s="327">
        <v>45748</v>
      </c>
      <c r="AF61" s="14">
        <v>45700</v>
      </c>
      <c r="AG61" s="327">
        <v>45700</v>
      </c>
      <c r="AH61" s="309">
        <f t="shared" si="15"/>
        <v>31</v>
      </c>
      <c r="AI61" s="322" t="str">
        <f t="shared" si="16"/>
        <v>S14</v>
      </c>
      <c r="AJ61" s="323" t="str">
        <f t="shared" si="17"/>
        <v>S7</v>
      </c>
      <c r="AK61" s="323" t="str">
        <f t="shared" si="18"/>
        <v>S7</v>
      </c>
      <c r="AL61" s="322" t="str">
        <f t="shared" si="19"/>
        <v>2/2025</v>
      </c>
      <c r="AM61" s="324">
        <f t="shared" ca="1" si="20"/>
        <v>-48</v>
      </c>
      <c r="AN61" s="325" t="str">
        <f t="shared" ca="1" si="21"/>
        <v>SEM ATRASO</v>
      </c>
      <c r="AO61" s="331">
        <v>45743</v>
      </c>
      <c r="AP61" s="331">
        <v>45750</v>
      </c>
      <c r="AQ61" s="27">
        <v>45751</v>
      </c>
      <c r="AR61" s="25">
        <v>45799</v>
      </c>
      <c r="AS61" s="331">
        <v>45802</v>
      </c>
      <c r="AT61" s="309">
        <f t="shared" si="4"/>
        <v>52</v>
      </c>
      <c r="AU61" s="326" t="str">
        <f t="shared" si="30"/>
        <v>S14</v>
      </c>
      <c r="AV61" s="327" t="str">
        <f t="shared" si="30"/>
        <v>S21</v>
      </c>
      <c r="AW61" s="327" t="str">
        <f t="shared" si="30"/>
        <v>S21</v>
      </c>
      <c r="AX61" s="326" t="str">
        <f t="shared" si="6"/>
        <v>5/2025</v>
      </c>
      <c r="AY61" s="328">
        <f t="shared" ca="1" si="7"/>
        <v>-51</v>
      </c>
      <c r="AZ61" s="329" t="str">
        <f t="shared" ca="1" si="8"/>
        <v>SEM ATRASO</v>
      </c>
      <c r="BA61" s="365">
        <v>45762</v>
      </c>
      <c r="BB61" s="331">
        <v>45754</v>
      </c>
      <c r="BC61" s="15">
        <v>45766</v>
      </c>
      <c r="BD61" s="26">
        <v>45837</v>
      </c>
      <c r="BE61" s="321">
        <v>45870</v>
      </c>
      <c r="BF61" s="309">
        <f t="shared" si="22"/>
        <v>116</v>
      </c>
      <c r="BG61" s="326" t="str">
        <f t="shared" si="23"/>
        <v>S16</v>
      </c>
      <c r="BH61" s="327" t="str">
        <f t="shared" si="24"/>
        <v>S26</v>
      </c>
      <c r="BI61" s="327" t="str">
        <f t="shared" si="25"/>
        <v>S31</v>
      </c>
      <c r="BJ61" s="326" t="str">
        <f t="shared" si="26"/>
        <v>8/2025</v>
      </c>
      <c r="BK61" s="325">
        <f t="shared" ca="1" si="27"/>
        <v>104</v>
      </c>
      <c r="BL61" s="330" t="str">
        <f t="shared" ca="1" si="28"/>
        <v>4) &gt; 60 Dias</v>
      </c>
      <c r="BM61" s="331">
        <f t="shared" si="29"/>
        <v>45875</v>
      </c>
      <c r="BN61" s="331"/>
      <c r="BO61" s="331" t="s">
        <v>87</v>
      </c>
      <c r="BP61" s="305"/>
      <c r="BQ61" s="305"/>
      <c r="BR61" s="305"/>
      <c r="BS61" s="305"/>
      <c r="BT61" s="332">
        <v>-3</v>
      </c>
      <c r="BU61" s="333" t="s">
        <v>1255</v>
      </c>
      <c r="BV61" s="329"/>
      <c r="BW61" s="329"/>
      <c r="BX61" s="329"/>
      <c r="BY61" s="329"/>
      <c r="BZ61" s="329"/>
      <c r="CA61" s="634" t="s">
        <v>186</v>
      </c>
      <c r="CB61" s="598"/>
    </row>
    <row r="62" spans="1:80" ht="40.5" customHeight="1" x14ac:dyDescent="0.35">
      <c r="A62" s="577"/>
      <c r="B62" s="458" t="s">
        <v>155</v>
      </c>
      <c r="C62" s="310"/>
      <c r="D62" s="336"/>
      <c r="E62" s="336" t="s">
        <v>207</v>
      </c>
      <c r="F62" s="336" t="s">
        <v>249</v>
      </c>
      <c r="G62" s="307" t="str">
        <f t="shared" ca="1" si="0"/>
        <v/>
      </c>
      <c r="H62" s="308">
        <f t="shared" si="9"/>
        <v>45875</v>
      </c>
      <c r="I62" s="309">
        <f t="shared" si="10"/>
        <v>240</v>
      </c>
      <c r="J62" s="305"/>
      <c r="K62" s="305" t="s">
        <v>80</v>
      </c>
      <c r="L62" s="310" t="s">
        <v>81</v>
      </c>
      <c r="M62" s="311" t="s">
        <v>161</v>
      </c>
      <c r="N62" s="310" t="s">
        <v>1011</v>
      </c>
      <c r="O62" s="337">
        <v>2029366442</v>
      </c>
      <c r="P62" s="539" t="s">
        <v>1310</v>
      </c>
      <c r="Q62" s="339" t="s">
        <v>223</v>
      </c>
      <c r="R62" s="313" t="str">
        <f t="shared" si="3"/>
        <v>P31-PPGMII-P31-CAM-1753/2024-OM2029366442</v>
      </c>
      <c r="S62" s="574" t="s">
        <v>212</v>
      </c>
      <c r="T62" s="314">
        <v>1</v>
      </c>
      <c r="U62" s="340">
        <v>112.87</v>
      </c>
      <c r="V62" s="340">
        <v>0</v>
      </c>
      <c r="W62" s="316">
        <f t="shared" si="11"/>
        <v>0.11287</v>
      </c>
      <c r="X62" s="316">
        <f t="shared" si="12"/>
        <v>0</v>
      </c>
      <c r="Y62" s="317">
        <f t="shared" si="13"/>
        <v>112.87</v>
      </c>
      <c r="Z62" s="318">
        <f t="shared" si="14"/>
        <v>0.11287</v>
      </c>
      <c r="AA62" s="574" t="s">
        <v>213</v>
      </c>
      <c r="AB62" s="533"/>
      <c r="AC62" s="331">
        <v>45643</v>
      </c>
      <c r="AD62" s="327">
        <v>45669</v>
      </c>
      <c r="AE62" s="327">
        <v>45748</v>
      </c>
      <c r="AF62" s="14">
        <v>45700</v>
      </c>
      <c r="AG62" s="327">
        <v>45700</v>
      </c>
      <c r="AH62" s="309">
        <f t="shared" si="15"/>
        <v>31</v>
      </c>
      <c r="AI62" s="322" t="str">
        <f t="shared" si="16"/>
        <v>S14</v>
      </c>
      <c r="AJ62" s="323" t="str">
        <f t="shared" si="17"/>
        <v>S7</v>
      </c>
      <c r="AK62" s="323" t="str">
        <f t="shared" si="18"/>
        <v>S7</v>
      </c>
      <c r="AL62" s="322" t="str">
        <f t="shared" si="19"/>
        <v>2/2025</v>
      </c>
      <c r="AM62" s="324">
        <f t="shared" ca="1" si="20"/>
        <v>-48</v>
      </c>
      <c r="AN62" s="325" t="str">
        <f t="shared" ca="1" si="21"/>
        <v>SEM ATRASO</v>
      </c>
      <c r="AO62" s="331">
        <v>45743</v>
      </c>
      <c r="AP62" s="331">
        <v>45750</v>
      </c>
      <c r="AQ62" s="27">
        <v>45751</v>
      </c>
      <c r="AR62" s="25">
        <v>45799</v>
      </c>
      <c r="AS62" s="331">
        <v>45802</v>
      </c>
      <c r="AT62" s="309">
        <f t="shared" si="4"/>
        <v>52</v>
      </c>
      <c r="AU62" s="326" t="str">
        <f t="shared" si="30"/>
        <v>S14</v>
      </c>
      <c r="AV62" s="327" t="str">
        <f t="shared" si="30"/>
        <v>S21</v>
      </c>
      <c r="AW62" s="327" t="str">
        <f t="shared" si="30"/>
        <v>S21</v>
      </c>
      <c r="AX62" s="326" t="str">
        <f t="shared" si="6"/>
        <v>5/2025</v>
      </c>
      <c r="AY62" s="328">
        <f t="shared" ca="1" si="7"/>
        <v>-51</v>
      </c>
      <c r="AZ62" s="329" t="str">
        <f t="shared" ca="1" si="8"/>
        <v>SEM ATRASO</v>
      </c>
      <c r="BA62" s="365">
        <v>45762</v>
      </c>
      <c r="BB62" s="331">
        <v>45754</v>
      </c>
      <c r="BC62" s="15">
        <v>45766</v>
      </c>
      <c r="BD62" s="26">
        <v>45814</v>
      </c>
      <c r="BE62" s="321">
        <v>45870</v>
      </c>
      <c r="BF62" s="309">
        <f t="shared" si="22"/>
        <v>116</v>
      </c>
      <c r="BG62" s="326" t="str">
        <f t="shared" si="23"/>
        <v>S16</v>
      </c>
      <c r="BH62" s="327" t="str">
        <f t="shared" si="24"/>
        <v>S23</v>
      </c>
      <c r="BI62" s="327" t="str">
        <f t="shared" si="25"/>
        <v>S31</v>
      </c>
      <c r="BJ62" s="326" t="str">
        <f t="shared" si="26"/>
        <v>8/2025</v>
      </c>
      <c r="BK62" s="325">
        <f t="shared" ca="1" si="27"/>
        <v>104</v>
      </c>
      <c r="BL62" s="330" t="str">
        <f t="shared" ca="1" si="28"/>
        <v>4) &gt; 60 Dias</v>
      </c>
      <c r="BM62" s="331">
        <f t="shared" si="29"/>
        <v>45875</v>
      </c>
      <c r="BN62" s="331"/>
      <c r="BO62" s="331" t="s">
        <v>87</v>
      </c>
      <c r="BP62" s="305"/>
      <c r="BQ62" s="305"/>
      <c r="BR62" s="305"/>
      <c r="BS62" s="305"/>
      <c r="BT62" s="332">
        <v>-3</v>
      </c>
      <c r="BU62" s="333" t="s">
        <v>1255</v>
      </c>
      <c r="BV62" s="329"/>
      <c r="BW62" s="329"/>
      <c r="BX62" s="329"/>
      <c r="BY62" s="329"/>
      <c r="BZ62" s="329"/>
      <c r="CA62" s="634" t="s">
        <v>186</v>
      </c>
      <c r="CB62" s="598"/>
    </row>
    <row r="63" spans="1:80" ht="40.5" customHeight="1" x14ac:dyDescent="0.35">
      <c r="A63" s="577"/>
      <c r="B63" s="458" t="s">
        <v>155</v>
      </c>
      <c r="C63" s="310"/>
      <c r="D63" s="336"/>
      <c r="E63" s="336" t="s">
        <v>207</v>
      </c>
      <c r="F63" s="336" t="s">
        <v>249</v>
      </c>
      <c r="G63" s="307" t="str">
        <f t="shared" ca="1" si="0"/>
        <v/>
      </c>
      <c r="H63" s="308">
        <f t="shared" si="9"/>
        <v>45875</v>
      </c>
      <c r="I63" s="309">
        <f t="shared" si="10"/>
        <v>240</v>
      </c>
      <c r="J63" s="305"/>
      <c r="K63" s="305" t="s">
        <v>80</v>
      </c>
      <c r="L63" s="310" t="s">
        <v>81</v>
      </c>
      <c r="M63" s="311" t="s">
        <v>161</v>
      </c>
      <c r="N63" s="310" t="s">
        <v>1011</v>
      </c>
      <c r="O63" s="337">
        <v>2029366442</v>
      </c>
      <c r="P63" s="539" t="s">
        <v>1310</v>
      </c>
      <c r="Q63" s="339" t="s">
        <v>224</v>
      </c>
      <c r="R63" s="313" t="str">
        <f t="shared" si="3"/>
        <v>P31-PPGMII-P31-CAM-1753/2024-OM2029366442</v>
      </c>
      <c r="S63" s="574" t="s">
        <v>212</v>
      </c>
      <c r="T63" s="314">
        <v>1</v>
      </c>
      <c r="U63" s="340">
        <v>482.84000000000003</v>
      </c>
      <c r="V63" s="340">
        <v>0</v>
      </c>
      <c r="W63" s="316">
        <f t="shared" si="11"/>
        <v>0.48284000000000005</v>
      </c>
      <c r="X63" s="316">
        <f t="shared" si="12"/>
        <v>0</v>
      </c>
      <c r="Y63" s="317">
        <f t="shared" si="13"/>
        <v>482.84000000000003</v>
      </c>
      <c r="Z63" s="318">
        <f t="shared" si="14"/>
        <v>0.48284000000000005</v>
      </c>
      <c r="AA63" s="574" t="s">
        <v>213</v>
      </c>
      <c r="AB63" s="533"/>
      <c r="AC63" s="331">
        <v>45643</v>
      </c>
      <c r="AD63" s="327">
        <v>45669</v>
      </c>
      <c r="AE63" s="327">
        <v>45748</v>
      </c>
      <c r="AF63" s="14">
        <v>45700</v>
      </c>
      <c r="AG63" s="327">
        <v>45700</v>
      </c>
      <c r="AH63" s="309">
        <f t="shared" si="15"/>
        <v>31</v>
      </c>
      <c r="AI63" s="322" t="str">
        <f t="shared" si="16"/>
        <v>S14</v>
      </c>
      <c r="AJ63" s="323" t="str">
        <f t="shared" si="17"/>
        <v>S7</v>
      </c>
      <c r="AK63" s="323" t="str">
        <f t="shared" si="18"/>
        <v>S7</v>
      </c>
      <c r="AL63" s="322" t="str">
        <f t="shared" si="19"/>
        <v>2/2025</v>
      </c>
      <c r="AM63" s="324">
        <f t="shared" ca="1" si="20"/>
        <v>-48</v>
      </c>
      <c r="AN63" s="325" t="str">
        <f t="shared" ca="1" si="21"/>
        <v>SEM ATRASO</v>
      </c>
      <c r="AO63" s="331">
        <v>45743</v>
      </c>
      <c r="AP63" s="331">
        <v>45750</v>
      </c>
      <c r="AQ63" s="27">
        <v>45751</v>
      </c>
      <c r="AR63" s="25">
        <v>45799</v>
      </c>
      <c r="AS63" s="331">
        <v>45802</v>
      </c>
      <c r="AT63" s="309">
        <f t="shared" si="4"/>
        <v>52</v>
      </c>
      <c r="AU63" s="326" t="str">
        <f t="shared" si="30"/>
        <v>S14</v>
      </c>
      <c r="AV63" s="327" t="str">
        <f t="shared" si="30"/>
        <v>S21</v>
      </c>
      <c r="AW63" s="327" t="str">
        <f t="shared" si="30"/>
        <v>S21</v>
      </c>
      <c r="AX63" s="326" t="str">
        <f t="shared" si="6"/>
        <v>5/2025</v>
      </c>
      <c r="AY63" s="328">
        <f t="shared" ca="1" si="7"/>
        <v>-51</v>
      </c>
      <c r="AZ63" s="329" t="str">
        <f t="shared" ca="1" si="8"/>
        <v>SEM ATRASO</v>
      </c>
      <c r="BA63" s="365">
        <v>45762</v>
      </c>
      <c r="BB63" s="331">
        <v>45754</v>
      </c>
      <c r="BC63" s="15">
        <v>45766</v>
      </c>
      <c r="BD63" s="26">
        <v>45814</v>
      </c>
      <c r="BE63" s="321">
        <v>45870</v>
      </c>
      <c r="BF63" s="309">
        <f t="shared" si="22"/>
        <v>116</v>
      </c>
      <c r="BG63" s="326" t="str">
        <f t="shared" si="23"/>
        <v>S16</v>
      </c>
      <c r="BH63" s="327" t="str">
        <f t="shared" si="24"/>
        <v>S23</v>
      </c>
      <c r="BI63" s="327" t="str">
        <f t="shared" si="25"/>
        <v>S31</v>
      </c>
      <c r="BJ63" s="326" t="str">
        <f t="shared" si="26"/>
        <v>8/2025</v>
      </c>
      <c r="BK63" s="325">
        <f t="shared" ca="1" si="27"/>
        <v>104</v>
      </c>
      <c r="BL63" s="330" t="str">
        <f t="shared" ca="1" si="28"/>
        <v>4) &gt; 60 Dias</v>
      </c>
      <c r="BM63" s="331">
        <f t="shared" si="29"/>
        <v>45875</v>
      </c>
      <c r="BN63" s="331"/>
      <c r="BO63" s="331" t="s">
        <v>87</v>
      </c>
      <c r="BP63" s="305"/>
      <c r="BQ63" s="305"/>
      <c r="BR63" s="305"/>
      <c r="BS63" s="305"/>
      <c r="BT63" s="332">
        <v>-3</v>
      </c>
      <c r="BU63" s="333" t="s">
        <v>1255</v>
      </c>
      <c r="BV63" s="329"/>
      <c r="BW63" s="329"/>
      <c r="BX63" s="329"/>
      <c r="BY63" s="329"/>
      <c r="BZ63" s="329"/>
      <c r="CA63" s="634" t="s">
        <v>186</v>
      </c>
      <c r="CB63" s="598"/>
    </row>
    <row r="64" spans="1:80" ht="40.5" customHeight="1" x14ac:dyDescent="0.35">
      <c r="A64" s="577"/>
      <c r="B64" s="458" t="s">
        <v>155</v>
      </c>
      <c r="C64" s="310"/>
      <c r="D64" s="336"/>
      <c r="E64" s="336" t="s">
        <v>207</v>
      </c>
      <c r="F64" s="336" t="s">
        <v>249</v>
      </c>
      <c r="G64" s="307" t="str">
        <f t="shared" ca="1" si="0"/>
        <v/>
      </c>
      <c r="H64" s="308">
        <f t="shared" si="9"/>
        <v>45875</v>
      </c>
      <c r="I64" s="309">
        <f t="shared" si="10"/>
        <v>240</v>
      </c>
      <c r="J64" s="305"/>
      <c r="K64" s="305" t="s">
        <v>80</v>
      </c>
      <c r="L64" s="310" t="s">
        <v>81</v>
      </c>
      <c r="M64" s="311" t="s">
        <v>161</v>
      </c>
      <c r="N64" s="310" t="s">
        <v>1011</v>
      </c>
      <c r="O64" s="337">
        <v>2029366442</v>
      </c>
      <c r="P64" s="539" t="s">
        <v>1310</v>
      </c>
      <c r="Q64" s="339" t="s">
        <v>225</v>
      </c>
      <c r="R64" s="313" t="str">
        <f t="shared" si="3"/>
        <v>P31-PPGMII-P31-CAM-1753/2024-OM2029366442</v>
      </c>
      <c r="S64" s="574" t="s">
        <v>212</v>
      </c>
      <c r="T64" s="314">
        <v>1</v>
      </c>
      <c r="U64" s="340">
        <v>196.18999999999997</v>
      </c>
      <c r="V64" s="340">
        <v>0</v>
      </c>
      <c r="W64" s="316">
        <f t="shared" si="11"/>
        <v>0.19618999999999998</v>
      </c>
      <c r="X64" s="316">
        <f t="shared" si="12"/>
        <v>0</v>
      </c>
      <c r="Y64" s="317">
        <f t="shared" si="13"/>
        <v>196.18999999999997</v>
      </c>
      <c r="Z64" s="318">
        <f t="shared" si="14"/>
        <v>0.19618999999999998</v>
      </c>
      <c r="AA64" s="574" t="s">
        <v>213</v>
      </c>
      <c r="AB64" s="533"/>
      <c r="AC64" s="331">
        <v>45643</v>
      </c>
      <c r="AD64" s="327">
        <v>45669</v>
      </c>
      <c r="AE64" s="327">
        <v>45748</v>
      </c>
      <c r="AF64" s="14">
        <v>45700</v>
      </c>
      <c r="AG64" s="327">
        <v>45700</v>
      </c>
      <c r="AH64" s="309">
        <f t="shared" si="15"/>
        <v>31</v>
      </c>
      <c r="AI64" s="322" t="str">
        <f t="shared" si="16"/>
        <v>S14</v>
      </c>
      <c r="AJ64" s="323" t="str">
        <f t="shared" si="17"/>
        <v>S7</v>
      </c>
      <c r="AK64" s="323" t="str">
        <f t="shared" si="18"/>
        <v>S7</v>
      </c>
      <c r="AL64" s="322" t="str">
        <f t="shared" si="19"/>
        <v>2/2025</v>
      </c>
      <c r="AM64" s="324">
        <f t="shared" ca="1" si="20"/>
        <v>-48</v>
      </c>
      <c r="AN64" s="325" t="str">
        <f t="shared" ca="1" si="21"/>
        <v>SEM ATRASO</v>
      </c>
      <c r="AO64" s="331">
        <v>45743</v>
      </c>
      <c r="AP64" s="331">
        <v>45762</v>
      </c>
      <c r="AQ64" s="27">
        <v>45751</v>
      </c>
      <c r="AR64" s="517">
        <v>45799</v>
      </c>
      <c r="AS64" s="331">
        <v>45802</v>
      </c>
      <c r="AT64" s="309">
        <f t="shared" si="4"/>
        <v>40</v>
      </c>
      <c r="AU64" s="326" t="str">
        <f t="shared" si="30"/>
        <v>S14</v>
      </c>
      <c r="AV64" s="327" t="str">
        <f t="shared" si="30"/>
        <v>S21</v>
      </c>
      <c r="AW64" s="327" t="str">
        <f t="shared" si="30"/>
        <v>S21</v>
      </c>
      <c r="AX64" s="326" t="str">
        <f t="shared" si="6"/>
        <v>5/2025</v>
      </c>
      <c r="AY64" s="328">
        <f t="shared" ca="1" si="7"/>
        <v>-51</v>
      </c>
      <c r="AZ64" s="329" t="str">
        <f t="shared" ca="1" si="8"/>
        <v>SEM ATRASO</v>
      </c>
      <c r="BA64" s="365">
        <v>45762</v>
      </c>
      <c r="BB64" s="331">
        <v>45754</v>
      </c>
      <c r="BC64" s="15">
        <v>45766</v>
      </c>
      <c r="BD64" s="26">
        <v>45814</v>
      </c>
      <c r="BE64" s="531">
        <v>45870</v>
      </c>
      <c r="BF64" s="309">
        <f t="shared" si="22"/>
        <v>116</v>
      </c>
      <c r="BG64" s="326" t="str">
        <f t="shared" si="23"/>
        <v>S16</v>
      </c>
      <c r="BH64" s="327" t="str">
        <f t="shared" si="24"/>
        <v>S23</v>
      </c>
      <c r="BI64" s="327" t="str">
        <f t="shared" si="25"/>
        <v>S31</v>
      </c>
      <c r="BJ64" s="326" t="str">
        <f t="shared" si="26"/>
        <v>8/2025</v>
      </c>
      <c r="BK64" s="325">
        <f t="shared" ca="1" si="27"/>
        <v>104</v>
      </c>
      <c r="BL64" s="330" t="str">
        <f t="shared" ca="1" si="28"/>
        <v>4) &gt; 60 Dias</v>
      </c>
      <c r="BM64" s="331">
        <f t="shared" si="29"/>
        <v>45875</v>
      </c>
      <c r="BN64" s="331"/>
      <c r="BO64" s="331" t="s">
        <v>87</v>
      </c>
      <c r="BP64" s="305"/>
      <c r="BQ64" s="305"/>
      <c r="BR64" s="305"/>
      <c r="BS64" s="305"/>
      <c r="BT64" s="332">
        <v>-3</v>
      </c>
      <c r="BU64" s="333" t="s">
        <v>1255</v>
      </c>
      <c r="BV64" s="329"/>
      <c r="BW64" s="329"/>
      <c r="BX64" s="329"/>
      <c r="BY64" s="329"/>
      <c r="BZ64" s="329"/>
      <c r="CA64" s="634" t="s">
        <v>186</v>
      </c>
      <c r="CB64" s="598"/>
    </row>
    <row r="65" spans="1:80" ht="40.5" customHeight="1" x14ac:dyDescent="0.35">
      <c r="A65" s="577"/>
      <c r="B65" s="458" t="s">
        <v>155</v>
      </c>
      <c r="C65" s="310"/>
      <c r="D65" s="336"/>
      <c r="E65" s="336" t="s">
        <v>207</v>
      </c>
      <c r="F65" s="336" t="s">
        <v>249</v>
      </c>
      <c r="G65" s="307" t="str">
        <f t="shared" ca="1" si="0"/>
        <v/>
      </c>
      <c r="H65" s="308">
        <f t="shared" si="9"/>
        <v>45875</v>
      </c>
      <c r="I65" s="309">
        <f t="shared" si="10"/>
        <v>240</v>
      </c>
      <c r="J65" s="305"/>
      <c r="K65" s="305" t="s">
        <v>80</v>
      </c>
      <c r="L65" s="310" t="s">
        <v>81</v>
      </c>
      <c r="M65" s="311" t="s">
        <v>161</v>
      </c>
      <c r="N65" s="310" t="s">
        <v>1011</v>
      </c>
      <c r="O65" s="337">
        <v>2029366442</v>
      </c>
      <c r="P65" s="539" t="s">
        <v>1310</v>
      </c>
      <c r="Q65" s="339" t="s">
        <v>226</v>
      </c>
      <c r="R65" s="313" t="str">
        <f t="shared" si="3"/>
        <v>P31-PPGMII-P31-CAM-1753/2024-OM2029366442</v>
      </c>
      <c r="S65" s="574" t="s">
        <v>212</v>
      </c>
      <c r="T65" s="314">
        <v>1</v>
      </c>
      <c r="U65" s="340">
        <v>222.60999999999999</v>
      </c>
      <c r="V65" s="340">
        <v>0</v>
      </c>
      <c r="W65" s="316">
        <f t="shared" si="11"/>
        <v>0.22260999999999997</v>
      </c>
      <c r="X65" s="316">
        <f t="shared" si="12"/>
        <v>0</v>
      </c>
      <c r="Y65" s="317">
        <f t="shared" si="13"/>
        <v>222.60999999999999</v>
      </c>
      <c r="Z65" s="318">
        <f t="shared" si="14"/>
        <v>0.22260999999999997</v>
      </c>
      <c r="AA65" s="574" t="s">
        <v>213</v>
      </c>
      <c r="AB65" s="533"/>
      <c r="AC65" s="331">
        <v>45643</v>
      </c>
      <c r="AD65" s="327">
        <v>45669</v>
      </c>
      <c r="AE65" s="327">
        <v>45748</v>
      </c>
      <c r="AF65" s="14">
        <v>45700</v>
      </c>
      <c r="AG65" s="327">
        <v>45700</v>
      </c>
      <c r="AH65" s="309">
        <f t="shared" si="15"/>
        <v>31</v>
      </c>
      <c r="AI65" s="322" t="str">
        <f t="shared" si="16"/>
        <v>S14</v>
      </c>
      <c r="AJ65" s="323" t="str">
        <f t="shared" si="17"/>
        <v>S7</v>
      </c>
      <c r="AK65" s="323" t="str">
        <f t="shared" si="18"/>
        <v>S7</v>
      </c>
      <c r="AL65" s="322" t="str">
        <f t="shared" si="19"/>
        <v>2/2025</v>
      </c>
      <c r="AM65" s="324">
        <f t="shared" ca="1" si="20"/>
        <v>-48</v>
      </c>
      <c r="AN65" s="325" t="str">
        <f t="shared" ca="1" si="21"/>
        <v>SEM ATRASO</v>
      </c>
      <c r="AO65" s="331">
        <v>45743</v>
      </c>
      <c r="AP65" s="331">
        <v>45762</v>
      </c>
      <c r="AQ65" s="27">
        <v>45751</v>
      </c>
      <c r="AR65" s="517">
        <v>45799</v>
      </c>
      <c r="AS65" s="331">
        <v>45802</v>
      </c>
      <c r="AT65" s="309">
        <f t="shared" si="4"/>
        <v>40</v>
      </c>
      <c r="AU65" s="326" t="str">
        <f t="shared" si="30"/>
        <v>S14</v>
      </c>
      <c r="AV65" s="327" t="str">
        <f t="shared" si="30"/>
        <v>S21</v>
      </c>
      <c r="AW65" s="327" t="str">
        <f t="shared" si="30"/>
        <v>S21</v>
      </c>
      <c r="AX65" s="326" t="str">
        <f t="shared" si="6"/>
        <v>5/2025</v>
      </c>
      <c r="AY65" s="328">
        <f t="shared" ca="1" si="7"/>
        <v>-51</v>
      </c>
      <c r="AZ65" s="329" t="str">
        <f t="shared" ca="1" si="8"/>
        <v>SEM ATRASO</v>
      </c>
      <c r="BA65" s="365">
        <v>45762</v>
      </c>
      <c r="BB65" s="331">
        <v>45754</v>
      </c>
      <c r="BC65" s="15">
        <v>45766</v>
      </c>
      <c r="BD65" s="26">
        <v>45826</v>
      </c>
      <c r="BE65" s="531">
        <v>45870</v>
      </c>
      <c r="BF65" s="309">
        <f t="shared" si="22"/>
        <v>116</v>
      </c>
      <c r="BG65" s="326" t="str">
        <f t="shared" si="23"/>
        <v>S16</v>
      </c>
      <c r="BH65" s="327" t="str">
        <f t="shared" si="24"/>
        <v>S25</v>
      </c>
      <c r="BI65" s="327" t="str">
        <f t="shared" si="25"/>
        <v>S31</v>
      </c>
      <c r="BJ65" s="326" t="str">
        <f t="shared" si="26"/>
        <v>8/2025</v>
      </c>
      <c r="BK65" s="325">
        <f t="shared" ca="1" si="27"/>
        <v>104</v>
      </c>
      <c r="BL65" s="330" t="str">
        <f t="shared" ca="1" si="28"/>
        <v>4) &gt; 60 Dias</v>
      </c>
      <c r="BM65" s="331">
        <f t="shared" si="29"/>
        <v>45875</v>
      </c>
      <c r="BN65" s="331"/>
      <c r="BO65" s="331" t="s">
        <v>87</v>
      </c>
      <c r="BP65" s="305"/>
      <c r="BQ65" s="305"/>
      <c r="BR65" s="305"/>
      <c r="BS65" s="305"/>
      <c r="BT65" s="332">
        <v>-3</v>
      </c>
      <c r="BU65" s="333" t="s">
        <v>1255</v>
      </c>
      <c r="BV65" s="329"/>
      <c r="BW65" s="329"/>
      <c r="BX65" s="329"/>
      <c r="BY65" s="329"/>
      <c r="BZ65" s="329"/>
      <c r="CA65" s="634" t="s">
        <v>186</v>
      </c>
      <c r="CB65" s="598"/>
    </row>
    <row r="66" spans="1:80" ht="40.5" customHeight="1" x14ac:dyDescent="0.35">
      <c r="A66" s="577"/>
      <c r="B66" s="458" t="s">
        <v>155</v>
      </c>
      <c r="C66" s="310"/>
      <c r="D66" s="336"/>
      <c r="E66" s="336" t="s">
        <v>207</v>
      </c>
      <c r="F66" s="336" t="s">
        <v>249</v>
      </c>
      <c r="G66" s="307" t="str">
        <f t="shared" ref="G66:G129" ca="1" si="31">IF(AND(E66&lt;D66,BE66&lt;&gt;"",TODAY()&gt;D66),TODAY()-D66,"")</f>
        <v/>
      </c>
      <c r="H66" s="308">
        <f t="shared" si="9"/>
        <v>45875</v>
      </c>
      <c r="I66" s="309">
        <f t="shared" si="10"/>
        <v>240</v>
      </c>
      <c r="J66" s="305"/>
      <c r="K66" s="305" t="s">
        <v>80</v>
      </c>
      <c r="L66" s="310" t="s">
        <v>81</v>
      </c>
      <c r="M66" s="311" t="s">
        <v>161</v>
      </c>
      <c r="N66" s="310" t="s">
        <v>1011</v>
      </c>
      <c r="O66" s="337">
        <v>2029366442</v>
      </c>
      <c r="P66" s="539" t="s">
        <v>1310</v>
      </c>
      <c r="Q66" s="339" t="s">
        <v>227</v>
      </c>
      <c r="R66" s="313" t="str">
        <f t="shared" ref="R66:R129" si="32">IF(OR(L66&lt;&gt;"",N66&lt;&gt;"",O66&lt;&gt;"",P66&lt;&gt;""),CONCATENATE(L66,"-",N66,"-",P66,"-OM",O66),"")</f>
        <v>P31-PPGMII-P31-CAM-1753/2024-OM2029366442</v>
      </c>
      <c r="S66" s="574" t="s">
        <v>212</v>
      </c>
      <c r="T66" s="314">
        <v>1</v>
      </c>
      <c r="U66" s="340">
        <v>16.62</v>
      </c>
      <c r="V66" s="340">
        <v>0</v>
      </c>
      <c r="W66" s="316">
        <f t="shared" si="11"/>
        <v>1.6619999999999999E-2</v>
      </c>
      <c r="X66" s="316">
        <f t="shared" si="12"/>
        <v>0</v>
      </c>
      <c r="Y66" s="317">
        <f t="shared" si="13"/>
        <v>16.62</v>
      </c>
      <c r="Z66" s="318">
        <f t="shared" si="14"/>
        <v>1.6619999999999999E-2</v>
      </c>
      <c r="AA66" s="574" t="s">
        <v>213</v>
      </c>
      <c r="AB66" s="533"/>
      <c r="AC66" s="331">
        <v>45643</v>
      </c>
      <c r="AD66" s="327">
        <v>45669</v>
      </c>
      <c r="AE66" s="327">
        <v>45748</v>
      </c>
      <c r="AF66" s="14">
        <v>45700</v>
      </c>
      <c r="AG66" s="327">
        <v>45700</v>
      </c>
      <c r="AH66" s="309">
        <f t="shared" si="15"/>
        <v>31</v>
      </c>
      <c r="AI66" s="322" t="str">
        <f t="shared" si="16"/>
        <v>S14</v>
      </c>
      <c r="AJ66" s="323" t="str">
        <f t="shared" si="17"/>
        <v>S7</v>
      </c>
      <c r="AK66" s="323" t="str">
        <f t="shared" si="18"/>
        <v>S7</v>
      </c>
      <c r="AL66" s="322" t="str">
        <f t="shared" si="19"/>
        <v>2/2025</v>
      </c>
      <c r="AM66" s="324">
        <f t="shared" ca="1" si="20"/>
        <v>-48</v>
      </c>
      <c r="AN66" s="325" t="str">
        <f t="shared" ca="1" si="21"/>
        <v>SEM ATRASO</v>
      </c>
      <c r="AO66" s="364">
        <v>45743</v>
      </c>
      <c r="AP66" s="331">
        <v>45762</v>
      </c>
      <c r="AQ66" s="27">
        <v>45751</v>
      </c>
      <c r="AR66" s="25">
        <v>45799</v>
      </c>
      <c r="AS66" s="331">
        <v>45802</v>
      </c>
      <c r="AT66" s="309">
        <f t="shared" ref="AT66:AT130" si="33">IF(AND(AP66&lt;&gt;"",AS66&lt;&gt;""),AS66-AP66,"")</f>
        <v>40</v>
      </c>
      <c r="AU66" s="326" t="str">
        <f t="shared" si="30"/>
        <v>S14</v>
      </c>
      <c r="AV66" s="327" t="str">
        <f t="shared" si="30"/>
        <v>S21</v>
      </c>
      <c r="AW66" s="327" t="str">
        <f t="shared" si="30"/>
        <v>S21</v>
      </c>
      <c r="AX66" s="326" t="str">
        <f t="shared" ref="AX66:AX130" si="34">IF(AS66&lt;&gt;"",CONCATENATE(MONTH(AS66),"/",YEAR(AS66)),"")</f>
        <v>5/2025</v>
      </c>
      <c r="AY66" s="328">
        <f t="shared" ref="AY66:AY130" ca="1" si="35">IF(AQ66&lt;&gt;"",IF(AS66&lt;&gt;"",AQ66-AS66,TODAY()-AQ66),"")</f>
        <v>-51</v>
      </c>
      <c r="AZ66" s="329" t="str">
        <f t="shared" ref="AZ66:AZ130" ca="1" si="36">IF(AY66&lt;&gt;"",IF(AY66&lt;=0,"SEM ATRASO",IF(AY66&lt;=10,"1) &lt;= 10 Dias",IF(AND(AY66&gt;10,AY66&lt;=30),"2) &gt; 10 Dias e &lt;= 30 Dias",IF(AND(AY66&gt;30,AY66&lt;=60),"3) &gt;30 Dias e &lt;=60 Dias",IF(AND(AY66&gt;60,AY66&lt;43854),"4) &gt; 60 Dias","INDEFINIDO"))))),"")</f>
        <v>SEM ATRASO</v>
      </c>
      <c r="BA66" s="365">
        <v>45762</v>
      </c>
      <c r="BB66" s="331">
        <v>45754</v>
      </c>
      <c r="BC66" s="15">
        <v>45766</v>
      </c>
      <c r="BD66" s="26">
        <v>45814</v>
      </c>
      <c r="BE66" s="531">
        <v>45870</v>
      </c>
      <c r="BF66" s="309">
        <f t="shared" si="22"/>
        <v>116</v>
      </c>
      <c r="BG66" s="326" t="str">
        <f t="shared" si="23"/>
        <v>S16</v>
      </c>
      <c r="BH66" s="327" t="str">
        <f t="shared" si="24"/>
        <v>S23</v>
      </c>
      <c r="BI66" s="327" t="str">
        <f t="shared" si="25"/>
        <v>S31</v>
      </c>
      <c r="BJ66" s="326" t="str">
        <f t="shared" si="26"/>
        <v>8/2025</v>
      </c>
      <c r="BK66" s="325">
        <f t="shared" ca="1" si="27"/>
        <v>104</v>
      </c>
      <c r="BL66" s="330" t="str">
        <f t="shared" ca="1" si="28"/>
        <v>4) &gt; 60 Dias</v>
      </c>
      <c r="BM66" s="331">
        <f t="shared" si="29"/>
        <v>45875</v>
      </c>
      <c r="BN66" s="331"/>
      <c r="BO66" s="331" t="s">
        <v>87</v>
      </c>
      <c r="BP66" s="305"/>
      <c r="BQ66" s="305"/>
      <c r="BR66" s="305"/>
      <c r="BS66" s="305"/>
      <c r="BT66" s="332">
        <v>-3</v>
      </c>
      <c r="BU66" s="333" t="s">
        <v>1255</v>
      </c>
      <c r="BV66" s="329"/>
      <c r="BW66" s="329"/>
      <c r="BX66" s="329"/>
      <c r="BY66" s="329"/>
      <c r="BZ66" s="329"/>
      <c r="CA66" s="634" t="s">
        <v>186</v>
      </c>
      <c r="CB66" s="598"/>
    </row>
    <row r="67" spans="1:80" ht="40.5" customHeight="1" x14ac:dyDescent="0.35">
      <c r="A67" s="577"/>
      <c r="B67" s="458" t="s">
        <v>155</v>
      </c>
      <c r="C67" s="310"/>
      <c r="D67" s="336"/>
      <c r="E67" s="336" t="s">
        <v>207</v>
      </c>
      <c r="F67" s="336" t="s">
        <v>249</v>
      </c>
      <c r="G67" s="307" t="str">
        <f t="shared" ca="1" si="31"/>
        <v/>
      </c>
      <c r="H67" s="308">
        <f t="shared" ref="H67:H130" si="37">IF(BM67&lt;&gt;"",BM67,"")</f>
        <v>45875</v>
      </c>
      <c r="I67" s="309">
        <f t="shared" ref="I67:I130" si="38">IF(AND(E67&lt;&gt;"",H67&lt;&gt;""),H67-E67,"")</f>
        <v>240</v>
      </c>
      <c r="J67" s="305"/>
      <c r="K67" s="305" t="s">
        <v>80</v>
      </c>
      <c r="L67" s="310" t="s">
        <v>81</v>
      </c>
      <c r="M67" s="311" t="s">
        <v>161</v>
      </c>
      <c r="N67" s="310" t="s">
        <v>1011</v>
      </c>
      <c r="O67" s="337">
        <v>2029366442</v>
      </c>
      <c r="P67" s="539" t="s">
        <v>1310</v>
      </c>
      <c r="Q67" s="339" t="s">
        <v>228</v>
      </c>
      <c r="R67" s="313" t="str">
        <f t="shared" si="32"/>
        <v>P31-PPGMII-P31-CAM-1753/2024-OM2029366442</v>
      </c>
      <c r="S67" s="574" t="s">
        <v>212</v>
      </c>
      <c r="T67" s="314">
        <v>1</v>
      </c>
      <c r="U67" s="340">
        <v>25.56</v>
      </c>
      <c r="V67" s="340">
        <v>0</v>
      </c>
      <c r="W67" s="316">
        <f t="shared" ref="W67:W131" si="39">IF(U67&lt;&gt;"",U67/1000,"")</f>
        <v>2.5559999999999999E-2</v>
      </c>
      <c r="X67" s="316">
        <f t="shared" ref="X67:X131" si="40">IF(V67&lt;&gt;"",V67/1000,"")</f>
        <v>0</v>
      </c>
      <c r="Y67" s="317">
        <f t="shared" ref="Y67:Y131" si="41">IF(OR(U67&lt;&gt;"",V67&lt;&gt;""),U67+V67,"")</f>
        <v>25.56</v>
      </c>
      <c r="Z67" s="318">
        <f t="shared" ref="Z67:Z131" si="42">IF(Y67&lt;&gt;"",Y67/1000,"")</f>
        <v>2.5559999999999999E-2</v>
      </c>
      <c r="AA67" s="574" t="s">
        <v>213</v>
      </c>
      <c r="AB67" s="533"/>
      <c r="AC67" s="331">
        <v>45643</v>
      </c>
      <c r="AD67" s="327">
        <v>45669</v>
      </c>
      <c r="AE67" s="327">
        <v>45748</v>
      </c>
      <c r="AF67" s="14">
        <v>45700</v>
      </c>
      <c r="AG67" s="327">
        <v>45700</v>
      </c>
      <c r="AH67" s="309">
        <f t="shared" ref="AH67:AH131" si="43">IF(AND(AD67&lt;&gt;"",AG67&lt;&gt;""),AG67-AD67,"")</f>
        <v>31</v>
      </c>
      <c r="AI67" s="322" t="str">
        <f t="shared" ref="AI67:AI131" si="44">IF(AE67&lt;&gt;"",CONCATENATE("S",WEEKNUM(AE67,21)),"")</f>
        <v>S14</v>
      </c>
      <c r="AJ67" s="323" t="str">
        <f t="shared" ref="AJ67:AJ131" si="45">IF(AF67&lt;&gt;"",CONCATENATE("S",WEEKNUM(AF67,21)),"")</f>
        <v>S7</v>
      </c>
      <c r="AK67" s="323" t="str">
        <f t="shared" ref="AK67:AK131" si="46">IF(AG67&lt;&gt;"",CONCATENATE("S",WEEKNUM(AG67,21)),"")</f>
        <v>S7</v>
      </c>
      <c r="AL67" s="322" t="str">
        <f t="shared" ref="AL67:AL131" si="47">IF(AG67&lt;&gt;"",CONCATENATE(MONTH(AG67),"/",YEAR(AG67)),"")</f>
        <v>2/2025</v>
      </c>
      <c r="AM67" s="324">
        <f t="shared" ref="AM67:AM131" ca="1" si="48">IF(AG67&lt;&gt;"",IFERROR(IF(AF67="",TODAY()-AE67,AG67-AE67),""),"")</f>
        <v>-48</v>
      </c>
      <c r="AN67" s="325" t="str">
        <f t="shared" ref="AN67:AN131" ca="1" si="49">IF(AM67&lt;&gt;"",IF(AM67&lt;=0,"SEM ATRASO",IF(AM67&lt;=10,"1) &lt;= 10 Dias",IF(AND(AM67&gt;10,AM67&lt;=30),"2) &gt; 10 Dias e &lt;= 30 Dias",IF(AND(AM67&gt;30,AM67&lt;=60),"3) &gt;30 Dias e &lt;=60 Dias",IF(AND(AM67&gt;60,AM67&lt;43854),"4) &gt; 60 Dias","INDEFINIDO"))))),"")</f>
        <v>SEM ATRASO</v>
      </c>
      <c r="AO67" s="364">
        <v>45743</v>
      </c>
      <c r="AP67" s="331">
        <v>45762</v>
      </c>
      <c r="AQ67" s="409">
        <v>45751</v>
      </c>
      <c r="AR67" s="12">
        <v>45799</v>
      </c>
      <c r="AS67" s="331">
        <v>45802</v>
      </c>
      <c r="AT67" s="309">
        <f t="shared" si="33"/>
        <v>40</v>
      </c>
      <c r="AU67" s="326" t="str">
        <f t="shared" si="30"/>
        <v>S14</v>
      </c>
      <c r="AV67" s="327" t="str">
        <f t="shared" si="30"/>
        <v>S21</v>
      </c>
      <c r="AW67" s="327" t="str">
        <f t="shared" si="30"/>
        <v>S21</v>
      </c>
      <c r="AX67" s="326" t="str">
        <f t="shared" si="34"/>
        <v>5/2025</v>
      </c>
      <c r="AY67" s="328">
        <f t="shared" ca="1" si="35"/>
        <v>-51</v>
      </c>
      <c r="AZ67" s="329" t="str">
        <f t="shared" ca="1" si="36"/>
        <v>SEM ATRASO</v>
      </c>
      <c r="BA67" s="365">
        <v>45762</v>
      </c>
      <c r="BB67" s="331">
        <v>45754</v>
      </c>
      <c r="BC67" s="15">
        <v>45766</v>
      </c>
      <c r="BD67" s="26">
        <v>45814</v>
      </c>
      <c r="BE67" s="331">
        <v>45870</v>
      </c>
      <c r="BF67" s="309">
        <f t="shared" ref="BF67:BF131" si="50">IF(AND(BB67&lt;&gt;"",BE67&lt;&gt;""),BE67-BB67,"")</f>
        <v>116</v>
      </c>
      <c r="BG67" s="326" t="str">
        <f t="shared" ref="BG67:BG131" si="51">IF(BC67&lt;&gt;"",CONCATENATE("S",WEEKNUM(BC67,21)),"")</f>
        <v>S16</v>
      </c>
      <c r="BH67" s="327" t="str">
        <f t="shared" ref="BH67:BH131" si="52">IF(BD67&lt;&gt;"",CONCATENATE("S",WEEKNUM(BD67,21)),"")</f>
        <v>S23</v>
      </c>
      <c r="BI67" s="327" t="str">
        <f t="shared" ref="BI67:BI131" si="53">IF(BE67&lt;&gt;"",CONCATENATE("S",WEEKNUM(BE67,21)),"")</f>
        <v>S31</v>
      </c>
      <c r="BJ67" s="326" t="str">
        <f t="shared" ref="BJ67:BJ131" si="54">IF(BE67&lt;&gt;"",CONCATENATE(MONTH(BE67),"/",YEAR(BE67)),"")</f>
        <v>8/2025</v>
      </c>
      <c r="BK67" s="325">
        <f t="shared" ref="BK67:BK131" ca="1" si="55">IF(BE67&lt;&gt;"",IFERROR(IF(BE67="",TODAY()-BC67,BE67-BC67),""),"")</f>
        <v>104</v>
      </c>
      <c r="BL67" s="330" t="str">
        <f t="shared" ref="BL67:BL131" ca="1" si="56">IF(BK67&lt;&gt;"",IF(BK67&lt;=0,"SEM ATRASO",IF(BK67&lt;=10,"1) &lt;= 10 Dias",IF(AND(BK67&gt;10,BK67&lt;=30),"2) &gt; 10 Dias e &lt;= 30 Dias",IF(AND(BK67&gt;30,BK67&lt;=60),"3) &gt;30 Dias e &lt;=60 Dias",IF(AND(BK67&gt;60,BK67&lt;43854),"4) &gt; 60 Dias","INDEFINIDO"))))),"")</f>
        <v>4) &gt; 60 Dias</v>
      </c>
      <c r="BM67" s="331">
        <f t="shared" ref="BM67:BM131" si="57">IF(BE67&lt;&gt;"",BE67+5,IF(AND(BE67="",BD67&lt;&gt;""),BD67+5,IF(AND(BE67="",BD67="",AS67&lt;&gt;""),AS67+5,IF(AND(BE67="",BD67="",AS67="",AR67&lt;&gt;""),AR67+5,""))))</f>
        <v>45875</v>
      </c>
      <c r="BN67" s="331"/>
      <c r="BO67" s="331" t="s">
        <v>87</v>
      </c>
      <c r="BP67" s="305"/>
      <c r="BQ67" s="305"/>
      <c r="BR67" s="305"/>
      <c r="BS67" s="305"/>
      <c r="BT67" s="332">
        <v>-3</v>
      </c>
      <c r="BU67" s="333" t="s">
        <v>1255</v>
      </c>
      <c r="BV67" s="329"/>
      <c r="BW67" s="329"/>
      <c r="BX67" s="329"/>
      <c r="BY67" s="329"/>
      <c r="BZ67" s="329"/>
      <c r="CA67" s="634" t="s">
        <v>186</v>
      </c>
      <c r="CB67" s="598"/>
    </row>
    <row r="68" spans="1:80" ht="40.5" customHeight="1" x14ac:dyDescent="0.35">
      <c r="A68" s="577"/>
      <c r="B68" s="458" t="s">
        <v>155</v>
      </c>
      <c r="C68" s="310"/>
      <c r="D68" s="336"/>
      <c r="E68" s="336" t="s">
        <v>207</v>
      </c>
      <c r="F68" s="336" t="s">
        <v>249</v>
      </c>
      <c r="G68" s="307" t="str">
        <f t="shared" ca="1" si="31"/>
        <v/>
      </c>
      <c r="H68" s="308">
        <f t="shared" si="37"/>
        <v>45875</v>
      </c>
      <c r="I68" s="309">
        <f t="shared" si="38"/>
        <v>240</v>
      </c>
      <c r="J68" s="305"/>
      <c r="K68" s="305" t="s">
        <v>80</v>
      </c>
      <c r="L68" s="310" t="s">
        <v>81</v>
      </c>
      <c r="M68" s="311" t="s">
        <v>161</v>
      </c>
      <c r="N68" s="310" t="s">
        <v>1011</v>
      </c>
      <c r="O68" s="337">
        <v>2029366442</v>
      </c>
      <c r="P68" s="539" t="s">
        <v>1310</v>
      </c>
      <c r="Q68" s="339" t="s">
        <v>229</v>
      </c>
      <c r="R68" s="313" t="str">
        <f t="shared" si="32"/>
        <v>P31-PPGMII-P31-CAM-1753/2024-OM2029366442</v>
      </c>
      <c r="S68" s="574" t="s">
        <v>212</v>
      </c>
      <c r="T68" s="314">
        <v>1</v>
      </c>
      <c r="U68" s="340">
        <v>26.11</v>
      </c>
      <c r="V68" s="340">
        <v>0</v>
      </c>
      <c r="W68" s="316">
        <f t="shared" si="39"/>
        <v>2.6109999999999998E-2</v>
      </c>
      <c r="X68" s="316">
        <f t="shared" si="40"/>
        <v>0</v>
      </c>
      <c r="Y68" s="317">
        <f t="shared" si="41"/>
        <v>26.11</v>
      </c>
      <c r="Z68" s="318">
        <f t="shared" si="42"/>
        <v>2.6109999999999998E-2</v>
      </c>
      <c r="AA68" s="574" t="s">
        <v>213</v>
      </c>
      <c r="AB68" s="533"/>
      <c r="AC68" s="331">
        <v>45643</v>
      </c>
      <c r="AD68" s="327">
        <v>45669</v>
      </c>
      <c r="AE68" s="327">
        <v>45748</v>
      </c>
      <c r="AF68" s="14">
        <v>45700</v>
      </c>
      <c r="AG68" s="327">
        <v>45700</v>
      </c>
      <c r="AH68" s="309">
        <f t="shared" si="43"/>
        <v>31</v>
      </c>
      <c r="AI68" s="322" t="str">
        <f t="shared" si="44"/>
        <v>S14</v>
      </c>
      <c r="AJ68" s="323" t="str">
        <f t="shared" si="45"/>
        <v>S7</v>
      </c>
      <c r="AK68" s="323" t="str">
        <f t="shared" si="46"/>
        <v>S7</v>
      </c>
      <c r="AL68" s="322" t="str">
        <f t="shared" si="47"/>
        <v>2/2025</v>
      </c>
      <c r="AM68" s="324">
        <f t="shared" ca="1" si="48"/>
        <v>-48</v>
      </c>
      <c r="AN68" s="325" t="str">
        <f t="shared" ca="1" si="49"/>
        <v>SEM ATRASO</v>
      </c>
      <c r="AO68" s="364">
        <v>45743</v>
      </c>
      <c r="AP68" s="331">
        <v>45762</v>
      </c>
      <c r="AQ68" s="409">
        <v>45751</v>
      </c>
      <c r="AR68" s="12">
        <v>45799</v>
      </c>
      <c r="AS68" s="331">
        <v>45802</v>
      </c>
      <c r="AT68" s="309">
        <f t="shared" si="33"/>
        <v>40</v>
      </c>
      <c r="AU68" s="326" t="str">
        <f t="shared" si="30"/>
        <v>S14</v>
      </c>
      <c r="AV68" s="327" t="str">
        <f t="shared" si="30"/>
        <v>S21</v>
      </c>
      <c r="AW68" s="327" t="str">
        <f t="shared" si="30"/>
        <v>S21</v>
      </c>
      <c r="AX68" s="326" t="str">
        <f t="shared" si="34"/>
        <v>5/2025</v>
      </c>
      <c r="AY68" s="328">
        <f t="shared" ca="1" si="35"/>
        <v>-51</v>
      </c>
      <c r="AZ68" s="329" t="str">
        <f t="shared" ca="1" si="36"/>
        <v>SEM ATRASO</v>
      </c>
      <c r="BA68" s="365">
        <v>45762</v>
      </c>
      <c r="BB68" s="331">
        <v>45754</v>
      </c>
      <c r="BC68" s="15">
        <v>45766</v>
      </c>
      <c r="BD68" s="26">
        <v>45814</v>
      </c>
      <c r="BE68" s="331">
        <v>45870</v>
      </c>
      <c r="BF68" s="309">
        <f t="shared" si="50"/>
        <v>116</v>
      </c>
      <c r="BG68" s="326" t="str">
        <f t="shared" si="51"/>
        <v>S16</v>
      </c>
      <c r="BH68" s="327" t="str">
        <f t="shared" si="52"/>
        <v>S23</v>
      </c>
      <c r="BI68" s="327" t="str">
        <f t="shared" si="53"/>
        <v>S31</v>
      </c>
      <c r="BJ68" s="326" t="str">
        <f t="shared" si="54"/>
        <v>8/2025</v>
      </c>
      <c r="BK68" s="325">
        <f t="shared" ca="1" si="55"/>
        <v>104</v>
      </c>
      <c r="BL68" s="330" t="str">
        <f t="shared" ca="1" si="56"/>
        <v>4) &gt; 60 Dias</v>
      </c>
      <c r="BM68" s="331">
        <f t="shared" si="57"/>
        <v>45875</v>
      </c>
      <c r="BN68" s="331"/>
      <c r="BO68" s="331" t="s">
        <v>87</v>
      </c>
      <c r="BP68" s="305"/>
      <c r="BQ68" s="305"/>
      <c r="BR68" s="305"/>
      <c r="BS68" s="305"/>
      <c r="BT68" s="332">
        <v>-3</v>
      </c>
      <c r="BU68" s="333" t="s">
        <v>1255</v>
      </c>
      <c r="BV68" s="329"/>
      <c r="BW68" s="329"/>
      <c r="BX68" s="329"/>
      <c r="BY68" s="329"/>
      <c r="BZ68" s="329"/>
      <c r="CA68" s="634" t="s">
        <v>186</v>
      </c>
      <c r="CB68" s="598"/>
    </row>
    <row r="69" spans="1:80" ht="40.5" customHeight="1" x14ac:dyDescent="0.35">
      <c r="A69" s="577"/>
      <c r="B69" s="458" t="s">
        <v>155</v>
      </c>
      <c r="C69" s="310"/>
      <c r="D69" s="336"/>
      <c r="E69" s="336" t="s">
        <v>207</v>
      </c>
      <c r="F69" s="336" t="s">
        <v>249</v>
      </c>
      <c r="G69" s="307" t="str">
        <f t="shared" ca="1" si="31"/>
        <v/>
      </c>
      <c r="H69" s="308">
        <f t="shared" si="37"/>
        <v>45875</v>
      </c>
      <c r="I69" s="309">
        <f t="shared" si="38"/>
        <v>240</v>
      </c>
      <c r="J69" s="305"/>
      <c r="K69" s="305" t="s">
        <v>80</v>
      </c>
      <c r="L69" s="310" t="s">
        <v>81</v>
      </c>
      <c r="M69" s="311" t="s">
        <v>161</v>
      </c>
      <c r="N69" s="310" t="s">
        <v>1011</v>
      </c>
      <c r="O69" s="337">
        <v>2029366442</v>
      </c>
      <c r="P69" s="539" t="s">
        <v>1310</v>
      </c>
      <c r="Q69" s="339" t="s">
        <v>230</v>
      </c>
      <c r="R69" s="313" t="str">
        <f t="shared" si="32"/>
        <v>P31-PPGMII-P31-CAM-1753/2024-OM2029366442</v>
      </c>
      <c r="S69" s="574" t="s">
        <v>212</v>
      </c>
      <c r="T69" s="314">
        <v>1</v>
      </c>
      <c r="U69" s="340">
        <v>198.95999999999998</v>
      </c>
      <c r="V69" s="340">
        <v>0</v>
      </c>
      <c r="W69" s="316">
        <f t="shared" si="39"/>
        <v>0.19895999999999997</v>
      </c>
      <c r="X69" s="316">
        <f t="shared" si="40"/>
        <v>0</v>
      </c>
      <c r="Y69" s="317">
        <f t="shared" si="41"/>
        <v>198.95999999999998</v>
      </c>
      <c r="Z69" s="318">
        <f t="shared" si="42"/>
        <v>0.19895999999999997</v>
      </c>
      <c r="AA69" s="574" t="s">
        <v>213</v>
      </c>
      <c r="AB69" s="533"/>
      <c r="AC69" s="331">
        <v>45643</v>
      </c>
      <c r="AD69" s="327">
        <v>45669</v>
      </c>
      <c r="AE69" s="327">
        <v>45748</v>
      </c>
      <c r="AF69" s="14">
        <v>45700</v>
      </c>
      <c r="AG69" s="327">
        <v>45700</v>
      </c>
      <c r="AH69" s="309">
        <f t="shared" si="43"/>
        <v>31</v>
      </c>
      <c r="AI69" s="322" t="str">
        <f t="shared" si="44"/>
        <v>S14</v>
      </c>
      <c r="AJ69" s="323" t="str">
        <f t="shared" si="45"/>
        <v>S7</v>
      </c>
      <c r="AK69" s="323" t="str">
        <f t="shared" si="46"/>
        <v>S7</v>
      </c>
      <c r="AL69" s="322" t="str">
        <f t="shared" si="47"/>
        <v>2/2025</v>
      </c>
      <c r="AM69" s="324">
        <f t="shared" ca="1" si="48"/>
        <v>-48</v>
      </c>
      <c r="AN69" s="325" t="str">
        <f t="shared" ca="1" si="49"/>
        <v>SEM ATRASO</v>
      </c>
      <c r="AO69" s="331">
        <v>45743</v>
      </c>
      <c r="AP69" s="331">
        <v>45762</v>
      </c>
      <c r="AQ69" s="15">
        <v>45751</v>
      </c>
      <c r="AR69" s="536">
        <v>45801</v>
      </c>
      <c r="AS69" s="331">
        <v>45802</v>
      </c>
      <c r="AT69" s="309">
        <f t="shared" si="33"/>
        <v>40</v>
      </c>
      <c r="AU69" s="326" t="str">
        <f t="shared" si="30"/>
        <v>S14</v>
      </c>
      <c r="AV69" s="327" t="str">
        <f t="shared" si="30"/>
        <v>S21</v>
      </c>
      <c r="AW69" s="327" t="str">
        <f t="shared" si="30"/>
        <v>S21</v>
      </c>
      <c r="AX69" s="326" t="str">
        <f t="shared" si="34"/>
        <v>5/2025</v>
      </c>
      <c r="AY69" s="328">
        <f t="shared" ca="1" si="35"/>
        <v>-51</v>
      </c>
      <c r="AZ69" s="329" t="str">
        <f t="shared" ca="1" si="36"/>
        <v>SEM ATRASO</v>
      </c>
      <c r="BA69" s="344">
        <v>45762</v>
      </c>
      <c r="BB69" s="331">
        <v>45754</v>
      </c>
      <c r="BC69" s="15">
        <v>45766</v>
      </c>
      <c r="BD69" s="26">
        <v>45826</v>
      </c>
      <c r="BE69" s="331">
        <v>45870</v>
      </c>
      <c r="BF69" s="309">
        <f t="shared" si="50"/>
        <v>116</v>
      </c>
      <c r="BG69" s="326" t="str">
        <f t="shared" si="51"/>
        <v>S16</v>
      </c>
      <c r="BH69" s="327" t="str">
        <f t="shared" si="52"/>
        <v>S25</v>
      </c>
      <c r="BI69" s="327" t="str">
        <f t="shared" si="53"/>
        <v>S31</v>
      </c>
      <c r="BJ69" s="326" t="str">
        <f t="shared" si="54"/>
        <v>8/2025</v>
      </c>
      <c r="BK69" s="325">
        <f t="shared" ca="1" si="55"/>
        <v>104</v>
      </c>
      <c r="BL69" s="330" t="str">
        <f t="shared" ca="1" si="56"/>
        <v>4) &gt; 60 Dias</v>
      </c>
      <c r="BM69" s="331">
        <f t="shared" si="57"/>
        <v>45875</v>
      </c>
      <c r="BN69" s="331"/>
      <c r="BO69" s="331" t="s">
        <v>87</v>
      </c>
      <c r="BP69" s="305"/>
      <c r="BQ69" s="305"/>
      <c r="BR69" s="305"/>
      <c r="BS69" s="305"/>
      <c r="BT69" s="332">
        <v>-3</v>
      </c>
      <c r="BU69" s="333" t="s">
        <v>1255</v>
      </c>
      <c r="BV69" s="329"/>
      <c r="BW69" s="329"/>
      <c r="BX69" s="329"/>
      <c r="BY69" s="329"/>
      <c r="BZ69" s="329"/>
      <c r="CA69" s="634" t="s">
        <v>186</v>
      </c>
      <c r="CB69" s="598"/>
    </row>
    <row r="70" spans="1:80" ht="40.5" customHeight="1" x14ac:dyDescent="0.35">
      <c r="A70" s="577"/>
      <c r="B70" s="458" t="s">
        <v>155</v>
      </c>
      <c r="C70" s="310"/>
      <c r="D70" s="336"/>
      <c r="E70" s="336" t="s">
        <v>207</v>
      </c>
      <c r="F70" s="336" t="s">
        <v>249</v>
      </c>
      <c r="G70" s="307" t="str">
        <f t="shared" ca="1" si="31"/>
        <v/>
      </c>
      <c r="H70" s="308">
        <f t="shared" si="37"/>
        <v>45875</v>
      </c>
      <c r="I70" s="309">
        <f t="shared" si="38"/>
        <v>240</v>
      </c>
      <c r="J70" s="305"/>
      <c r="K70" s="305" t="s">
        <v>80</v>
      </c>
      <c r="L70" s="310" t="s">
        <v>81</v>
      </c>
      <c r="M70" s="311" t="s">
        <v>161</v>
      </c>
      <c r="N70" s="310" t="s">
        <v>1011</v>
      </c>
      <c r="O70" s="337">
        <v>2029366442</v>
      </c>
      <c r="P70" s="539" t="s">
        <v>1310</v>
      </c>
      <c r="Q70" s="339" t="s">
        <v>231</v>
      </c>
      <c r="R70" s="313" t="str">
        <f t="shared" si="32"/>
        <v>P31-PPGMII-P31-CAM-1753/2024-OM2029366442</v>
      </c>
      <c r="S70" s="574" t="s">
        <v>212</v>
      </c>
      <c r="T70" s="314">
        <v>1</v>
      </c>
      <c r="U70" s="340">
        <v>65.540000000000006</v>
      </c>
      <c r="V70" s="340">
        <v>0</v>
      </c>
      <c r="W70" s="316">
        <f t="shared" si="39"/>
        <v>6.5540000000000001E-2</v>
      </c>
      <c r="X70" s="316">
        <f t="shared" si="40"/>
        <v>0</v>
      </c>
      <c r="Y70" s="317">
        <f t="shared" si="41"/>
        <v>65.540000000000006</v>
      </c>
      <c r="Z70" s="318">
        <f t="shared" si="42"/>
        <v>6.5540000000000001E-2</v>
      </c>
      <c r="AA70" s="574" t="s">
        <v>213</v>
      </c>
      <c r="AB70" s="533"/>
      <c r="AC70" s="331">
        <v>45643</v>
      </c>
      <c r="AD70" s="327">
        <v>45669</v>
      </c>
      <c r="AE70" s="327">
        <v>45748</v>
      </c>
      <c r="AF70" s="36">
        <v>45700</v>
      </c>
      <c r="AG70" s="327">
        <v>45700</v>
      </c>
      <c r="AH70" s="309">
        <f t="shared" si="43"/>
        <v>31</v>
      </c>
      <c r="AI70" s="322" t="str">
        <f t="shared" si="44"/>
        <v>S14</v>
      </c>
      <c r="AJ70" s="323" t="str">
        <f t="shared" si="45"/>
        <v>S7</v>
      </c>
      <c r="AK70" s="323" t="str">
        <f t="shared" si="46"/>
        <v>S7</v>
      </c>
      <c r="AL70" s="322" t="str">
        <f t="shared" si="47"/>
        <v>2/2025</v>
      </c>
      <c r="AM70" s="324">
        <f t="shared" ca="1" si="48"/>
        <v>-48</v>
      </c>
      <c r="AN70" s="325" t="str">
        <f t="shared" ca="1" si="49"/>
        <v>SEM ATRASO</v>
      </c>
      <c r="AO70" s="364">
        <v>45743</v>
      </c>
      <c r="AP70" s="331">
        <v>45762</v>
      </c>
      <c r="AQ70" s="15">
        <v>45751</v>
      </c>
      <c r="AR70" s="25">
        <v>45801</v>
      </c>
      <c r="AS70" s="331">
        <v>45802</v>
      </c>
      <c r="AT70" s="309">
        <f t="shared" si="33"/>
        <v>40</v>
      </c>
      <c r="AU70" s="326" t="str">
        <f t="shared" si="30"/>
        <v>S14</v>
      </c>
      <c r="AV70" s="327" t="str">
        <f t="shared" si="30"/>
        <v>S21</v>
      </c>
      <c r="AW70" s="327" t="str">
        <f t="shared" si="30"/>
        <v>S21</v>
      </c>
      <c r="AX70" s="326" t="str">
        <f t="shared" si="34"/>
        <v>5/2025</v>
      </c>
      <c r="AY70" s="328">
        <f t="shared" ca="1" si="35"/>
        <v>-51</v>
      </c>
      <c r="AZ70" s="329" t="str">
        <f t="shared" ca="1" si="36"/>
        <v>SEM ATRASO</v>
      </c>
      <c r="BA70" s="365">
        <v>45762</v>
      </c>
      <c r="BB70" s="331">
        <v>45754</v>
      </c>
      <c r="BC70" s="15">
        <v>45766</v>
      </c>
      <c r="BD70" s="26">
        <v>45826</v>
      </c>
      <c r="BE70" s="331">
        <v>45870</v>
      </c>
      <c r="BF70" s="309">
        <f t="shared" si="50"/>
        <v>116</v>
      </c>
      <c r="BG70" s="326" t="str">
        <f t="shared" si="51"/>
        <v>S16</v>
      </c>
      <c r="BH70" s="327" t="str">
        <f t="shared" si="52"/>
        <v>S25</v>
      </c>
      <c r="BI70" s="327" t="str">
        <f t="shared" si="53"/>
        <v>S31</v>
      </c>
      <c r="BJ70" s="326" t="str">
        <f t="shared" si="54"/>
        <v>8/2025</v>
      </c>
      <c r="BK70" s="325">
        <f t="shared" ca="1" si="55"/>
        <v>104</v>
      </c>
      <c r="BL70" s="330" t="str">
        <f t="shared" ca="1" si="56"/>
        <v>4) &gt; 60 Dias</v>
      </c>
      <c r="BM70" s="331">
        <f t="shared" si="57"/>
        <v>45875</v>
      </c>
      <c r="BN70" s="331"/>
      <c r="BO70" s="331" t="s">
        <v>87</v>
      </c>
      <c r="BP70" s="305"/>
      <c r="BQ70" s="305"/>
      <c r="BR70" s="305"/>
      <c r="BS70" s="305"/>
      <c r="BT70" s="332">
        <v>-3</v>
      </c>
      <c r="BU70" s="333" t="s">
        <v>1255</v>
      </c>
      <c r="BV70" s="329"/>
      <c r="BW70" s="329"/>
      <c r="BX70" s="329"/>
      <c r="BY70" s="329"/>
      <c r="BZ70" s="329"/>
      <c r="CA70" s="642" t="s">
        <v>186</v>
      </c>
      <c r="CB70" s="598"/>
    </row>
    <row r="71" spans="1:80" ht="40.5" customHeight="1" x14ac:dyDescent="0.35">
      <c r="A71" s="577"/>
      <c r="B71" s="458" t="s">
        <v>155</v>
      </c>
      <c r="C71" s="310"/>
      <c r="D71" s="336"/>
      <c r="E71" s="336" t="s">
        <v>207</v>
      </c>
      <c r="F71" s="336" t="s">
        <v>249</v>
      </c>
      <c r="G71" s="307" t="str">
        <f t="shared" ca="1" si="31"/>
        <v/>
      </c>
      <c r="H71" s="308">
        <f t="shared" si="37"/>
        <v>45875</v>
      </c>
      <c r="I71" s="309">
        <f t="shared" si="38"/>
        <v>240</v>
      </c>
      <c r="J71" s="305"/>
      <c r="K71" s="305" t="s">
        <v>80</v>
      </c>
      <c r="L71" s="310" t="s">
        <v>81</v>
      </c>
      <c r="M71" s="311" t="s">
        <v>161</v>
      </c>
      <c r="N71" s="310" t="s">
        <v>1011</v>
      </c>
      <c r="O71" s="337">
        <v>2029366442</v>
      </c>
      <c r="P71" s="539" t="s">
        <v>1310</v>
      </c>
      <c r="Q71" s="339" t="s">
        <v>232</v>
      </c>
      <c r="R71" s="313" t="str">
        <f t="shared" si="32"/>
        <v>P31-PPGMII-P31-CAM-1753/2024-OM2029366442</v>
      </c>
      <c r="S71" s="574" t="s">
        <v>212</v>
      </c>
      <c r="T71" s="314">
        <v>1</v>
      </c>
      <c r="U71" s="340">
        <v>22.29</v>
      </c>
      <c r="V71" s="340">
        <v>0</v>
      </c>
      <c r="W71" s="316">
        <f t="shared" si="39"/>
        <v>2.2290000000000001E-2</v>
      </c>
      <c r="X71" s="316">
        <f t="shared" si="40"/>
        <v>0</v>
      </c>
      <c r="Y71" s="317">
        <f t="shared" si="41"/>
        <v>22.29</v>
      </c>
      <c r="Z71" s="318">
        <f t="shared" si="42"/>
        <v>2.2290000000000001E-2</v>
      </c>
      <c r="AA71" s="574" t="s">
        <v>213</v>
      </c>
      <c r="AB71" s="533"/>
      <c r="AC71" s="331">
        <v>45643</v>
      </c>
      <c r="AD71" s="327">
        <v>45669</v>
      </c>
      <c r="AE71" s="327">
        <v>45748</v>
      </c>
      <c r="AF71" s="36">
        <v>45700</v>
      </c>
      <c r="AG71" s="327">
        <v>45700</v>
      </c>
      <c r="AH71" s="309">
        <f t="shared" si="43"/>
        <v>31</v>
      </c>
      <c r="AI71" s="322" t="str">
        <f t="shared" si="44"/>
        <v>S14</v>
      </c>
      <c r="AJ71" s="323" t="str">
        <f t="shared" si="45"/>
        <v>S7</v>
      </c>
      <c r="AK71" s="323" t="str">
        <f t="shared" si="46"/>
        <v>S7</v>
      </c>
      <c r="AL71" s="322" t="str">
        <f t="shared" si="47"/>
        <v>2/2025</v>
      </c>
      <c r="AM71" s="324">
        <f t="shared" ca="1" si="48"/>
        <v>-48</v>
      </c>
      <c r="AN71" s="325" t="str">
        <f t="shared" ca="1" si="49"/>
        <v>SEM ATRASO</v>
      </c>
      <c r="AO71" s="364">
        <v>45743</v>
      </c>
      <c r="AP71" s="331">
        <v>45762</v>
      </c>
      <c r="AQ71" s="15">
        <v>45751</v>
      </c>
      <c r="AR71" s="517">
        <v>45801</v>
      </c>
      <c r="AS71" s="331">
        <v>45802</v>
      </c>
      <c r="AT71" s="309">
        <f t="shared" si="33"/>
        <v>40</v>
      </c>
      <c r="AU71" s="326" t="str">
        <f t="shared" si="30"/>
        <v>S14</v>
      </c>
      <c r="AV71" s="327" t="str">
        <f t="shared" si="30"/>
        <v>S21</v>
      </c>
      <c r="AW71" s="327" t="str">
        <f t="shared" si="30"/>
        <v>S21</v>
      </c>
      <c r="AX71" s="326" t="str">
        <f t="shared" si="34"/>
        <v>5/2025</v>
      </c>
      <c r="AY71" s="328">
        <f t="shared" ca="1" si="35"/>
        <v>-51</v>
      </c>
      <c r="AZ71" s="329" t="str">
        <f t="shared" ca="1" si="36"/>
        <v>SEM ATRASO</v>
      </c>
      <c r="BA71" s="365">
        <v>45802</v>
      </c>
      <c r="BB71" s="331">
        <v>45802</v>
      </c>
      <c r="BC71" s="15">
        <v>45766</v>
      </c>
      <c r="BD71" s="26">
        <v>45811</v>
      </c>
      <c r="BE71" s="331">
        <v>45870</v>
      </c>
      <c r="BF71" s="309">
        <f t="shared" si="50"/>
        <v>68</v>
      </c>
      <c r="BG71" s="326" t="str">
        <f t="shared" si="51"/>
        <v>S16</v>
      </c>
      <c r="BH71" s="327" t="str">
        <f t="shared" si="52"/>
        <v>S23</v>
      </c>
      <c r="BI71" s="327" t="str">
        <f t="shared" si="53"/>
        <v>S31</v>
      </c>
      <c r="BJ71" s="326" t="str">
        <f t="shared" si="54"/>
        <v>8/2025</v>
      </c>
      <c r="BK71" s="325">
        <f t="shared" ca="1" si="55"/>
        <v>104</v>
      </c>
      <c r="BL71" s="330" t="str">
        <f t="shared" ca="1" si="56"/>
        <v>4) &gt; 60 Dias</v>
      </c>
      <c r="BM71" s="331">
        <f t="shared" si="57"/>
        <v>45875</v>
      </c>
      <c r="BN71" s="331"/>
      <c r="BO71" s="331" t="s">
        <v>87</v>
      </c>
      <c r="BP71" s="305"/>
      <c r="BQ71" s="305"/>
      <c r="BR71" s="305"/>
      <c r="BS71" s="305"/>
      <c r="BT71" s="332">
        <v>-3</v>
      </c>
      <c r="BU71" s="333" t="s">
        <v>1255</v>
      </c>
      <c r="BV71" s="329"/>
      <c r="BW71" s="329"/>
      <c r="BX71" s="329"/>
      <c r="BY71" s="329"/>
      <c r="BZ71" s="329"/>
      <c r="CA71" s="643" t="s">
        <v>186</v>
      </c>
      <c r="CB71" s="598"/>
    </row>
    <row r="72" spans="1:80" ht="40.5" customHeight="1" x14ac:dyDescent="0.35">
      <c r="A72" s="577"/>
      <c r="B72" s="458" t="s">
        <v>155</v>
      </c>
      <c r="C72" s="310"/>
      <c r="D72" s="336"/>
      <c r="E72" s="336" t="s">
        <v>207</v>
      </c>
      <c r="F72" s="336" t="s">
        <v>249</v>
      </c>
      <c r="G72" s="307" t="str">
        <f t="shared" ca="1" si="31"/>
        <v/>
      </c>
      <c r="H72" s="308">
        <f t="shared" si="37"/>
        <v>45875</v>
      </c>
      <c r="I72" s="309">
        <f t="shared" si="38"/>
        <v>240</v>
      </c>
      <c r="J72" s="305"/>
      <c r="K72" s="305" t="s">
        <v>80</v>
      </c>
      <c r="L72" s="310" t="s">
        <v>81</v>
      </c>
      <c r="M72" s="311" t="s">
        <v>161</v>
      </c>
      <c r="N72" s="310" t="s">
        <v>1011</v>
      </c>
      <c r="O72" s="337">
        <v>2029366442</v>
      </c>
      <c r="P72" s="539" t="s">
        <v>1310</v>
      </c>
      <c r="Q72" s="339" t="s">
        <v>233</v>
      </c>
      <c r="R72" s="313" t="str">
        <f t="shared" si="32"/>
        <v>P31-PPGMII-P31-CAM-1753/2024-OM2029366442</v>
      </c>
      <c r="S72" s="574" t="s">
        <v>212</v>
      </c>
      <c r="T72" s="314">
        <v>1</v>
      </c>
      <c r="U72" s="340">
        <v>60.32</v>
      </c>
      <c r="V72" s="340">
        <v>0</v>
      </c>
      <c r="W72" s="316">
        <f t="shared" si="39"/>
        <v>6.0319999999999999E-2</v>
      </c>
      <c r="X72" s="316">
        <f t="shared" si="40"/>
        <v>0</v>
      </c>
      <c r="Y72" s="317">
        <f t="shared" si="41"/>
        <v>60.32</v>
      </c>
      <c r="Z72" s="318">
        <f t="shared" si="42"/>
        <v>6.0319999999999999E-2</v>
      </c>
      <c r="AA72" s="574" t="s">
        <v>213</v>
      </c>
      <c r="AB72" s="533"/>
      <c r="AC72" s="331">
        <v>45643</v>
      </c>
      <c r="AD72" s="327">
        <v>45669</v>
      </c>
      <c r="AE72" s="327">
        <v>45748</v>
      </c>
      <c r="AF72" s="18">
        <v>45700</v>
      </c>
      <c r="AG72" s="327">
        <v>45700</v>
      </c>
      <c r="AH72" s="309">
        <f t="shared" si="43"/>
        <v>31</v>
      </c>
      <c r="AI72" s="322" t="str">
        <f t="shared" si="44"/>
        <v>S14</v>
      </c>
      <c r="AJ72" s="323" t="str">
        <f t="shared" si="45"/>
        <v>S7</v>
      </c>
      <c r="AK72" s="323" t="str">
        <f t="shared" si="46"/>
        <v>S7</v>
      </c>
      <c r="AL72" s="322" t="str">
        <f t="shared" si="47"/>
        <v>2/2025</v>
      </c>
      <c r="AM72" s="324">
        <f t="shared" ca="1" si="48"/>
        <v>-48</v>
      </c>
      <c r="AN72" s="325" t="str">
        <f t="shared" ca="1" si="49"/>
        <v>SEM ATRASO</v>
      </c>
      <c r="AO72" s="409">
        <v>45743</v>
      </c>
      <c r="AP72" s="331">
        <v>45762</v>
      </c>
      <c r="AQ72" s="15">
        <v>45751</v>
      </c>
      <c r="AR72" s="481">
        <v>45801</v>
      </c>
      <c r="AS72" s="331">
        <v>45802</v>
      </c>
      <c r="AT72" s="309">
        <f t="shared" si="33"/>
        <v>40</v>
      </c>
      <c r="AU72" s="326" t="str">
        <f t="shared" si="30"/>
        <v>S14</v>
      </c>
      <c r="AV72" s="327" t="str">
        <f t="shared" si="30"/>
        <v>S21</v>
      </c>
      <c r="AW72" s="327" t="str">
        <f t="shared" si="30"/>
        <v>S21</v>
      </c>
      <c r="AX72" s="326" t="str">
        <f t="shared" si="34"/>
        <v>5/2025</v>
      </c>
      <c r="AY72" s="328">
        <f t="shared" ca="1" si="35"/>
        <v>-51</v>
      </c>
      <c r="AZ72" s="329" t="str">
        <f t="shared" ca="1" si="36"/>
        <v>SEM ATRASO</v>
      </c>
      <c r="BA72" s="35">
        <v>45762</v>
      </c>
      <c r="BB72" s="331">
        <v>45754</v>
      </c>
      <c r="BC72" s="15">
        <v>45766</v>
      </c>
      <c r="BD72" s="26">
        <v>45814</v>
      </c>
      <c r="BE72" s="331">
        <v>45870</v>
      </c>
      <c r="BF72" s="309">
        <f t="shared" si="50"/>
        <v>116</v>
      </c>
      <c r="BG72" s="326" t="str">
        <f t="shared" si="51"/>
        <v>S16</v>
      </c>
      <c r="BH72" s="327" t="str">
        <f t="shared" si="52"/>
        <v>S23</v>
      </c>
      <c r="BI72" s="327" t="str">
        <f t="shared" si="53"/>
        <v>S31</v>
      </c>
      <c r="BJ72" s="326" t="str">
        <f t="shared" si="54"/>
        <v>8/2025</v>
      </c>
      <c r="BK72" s="325">
        <f t="shared" ca="1" si="55"/>
        <v>104</v>
      </c>
      <c r="BL72" s="330" t="str">
        <f t="shared" ca="1" si="56"/>
        <v>4) &gt; 60 Dias</v>
      </c>
      <c r="BM72" s="331">
        <f t="shared" si="57"/>
        <v>45875</v>
      </c>
      <c r="BN72" s="331"/>
      <c r="BO72" s="331" t="s">
        <v>87</v>
      </c>
      <c r="BP72" s="305"/>
      <c r="BQ72" s="305"/>
      <c r="BR72" s="305"/>
      <c r="BS72" s="305"/>
      <c r="BT72" s="332">
        <v>-3</v>
      </c>
      <c r="BU72" s="333" t="s">
        <v>1255</v>
      </c>
      <c r="BV72" s="329"/>
      <c r="BW72" s="329"/>
      <c r="BX72" s="329"/>
      <c r="BY72" s="329"/>
      <c r="BZ72" s="329"/>
      <c r="CA72" s="642" t="s">
        <v>186</v>
      </c>
      <c r="CB72" s="598"/>
    </row>
    <row r="73" spans="1:80" ht="40.5" customHeight="1" x14ac:dyDescent="0.35">
      <c r="A73" s="577"/>
      <c r="B73" s="458" t="s">
        <v>155</v>
      </c>
      <c r="C73" s="310"/>
      <c r="D73" s="336"/>
      <c r="E73" s="336" t="s">
        <v>207</v>
      </c>
      <c r="F73" s="336" t="s">
        <v>249</v>
      </c>
      <c r="G73" s="307" t="str">
        <f t="shared" ca="1" si="31"/>
        <v/>
      </c>
      <c r="H73" s="308">
        <f t="shared" si="37"/>
        <v>45875</v>
      </c>
      <c r="I73" s="309">
        <f t="shared" si="38"/>
        <v>240</v>
      </c>
      <c r="J73" s="305"/>
      <c r="K73" s="305" t="s">
        <v>80</v>
      </c>
      <c r="L73" s="310" t="s">
        <v>81</v>
      </c>
      <c r="M73" s="311" t="s">
        <v>161</v>
      </c>
      <c r="N73" s="310" t="s">
        <v>1011</v>
      </c>
      <c r="O73" s="337">
        <v>2029366442</v>
      </c>
      <c r="P73" s="539" t="s">
        <v>1310</v>
      </c>
      <c r="Q73" s="339" t="s">
        <v>234</v>
      </c>
      <c r="R73" s="313" t="str">
        <f t="shared" si="32"/>
        <v>P31-PPGMII-P31-CAM-1753/2024-OM2029366442</v>
      </c>
      <c r="S73" s="574" t="s">
        <v>212</v>
      </c>
      <c r="T73" s="314">
        <v>1</v>
      </c>
      <c r="U73" s="340">
        <v>11.76</v>
      </c>
      <c r="V73" s="340">
        <v>0</v>
      </c>
      <c r="W73" s="316">
        <f t="shared" si="39"/>
        <v>1.176E-2</v>
      </c>
      <c r="X73" s="316">
        <f t="shared" si="40"/>
        <v>0</v>
      </c>
      <c r="Y73" s="317">
        <f t="shared" si="41"/>
        <v>11.76</v>
      </c>
      <c r="Z73" s="318">
        <f t="shared" si="42"/>
        <v>1.176E-2</v>
      </c>
      <c r="AA73" s="574" t="s">
        <v>213</v>
      </c>
      <c r="AB73" s="533"/>
      <c r="AC73" s="331">
        <v>45643</v>
      </c>
      <c r="AD73" s="327">
        <v>45669</v>
      </c>
      <c r="AE73" s="327">
        <v>45748</v>
      </c>
      <c r="AF73" s="36">
        <v>45700</v>
      </c>
      <c r="AG73" s="327">
        <v>45700</v>
      </c>
      <c r="AH73" s="309">
        <f t="shared" si="43"/>
        <v>31</v>
      </c>
      <c r="AI73" s="322" t="str">
        <f t="shared" si="44"/>
        <v>S14</v>
      </c>
      <c r="AJ73" s="323" t="str">
        <f t="shared" si="45"/>
        <v>S7</v>
      </c>
      <c r="AK73" s="323" t="str">
        <f t="shared" si="46"/>
        <v>S7</v>
      </c>
      <c r="AL73" s="322" t="str">
        <f t="shared" si="47"/>
        <v>2/2025</v>
      </c>
      <c r="AM73" s="324">
        <f t="shared" ca="1" si="48"/>
        <v>-48</v>
      </c>
      <c r="AN73" s="325" t="str">
        <f t="shared" ca="1" si="49"/>
        <v>SEM ATRASO</v>
      </c>
      <c r="AO73" s="409">
        <v>45743</v>
      </c>
      <c r="AP73" s="331">
        <v>45762</v>
      </c>
      <c r="AQ73" s="15">
        <v>45751</v>
      </c>
      <c r="AR73" s="481">
        <v>45803</v>
      </c>
      <c r="AS73" s="331">
        <v>45802</v>
      </c>
      <c r="AT73" s="309">
        <f t="shared" si="33"/>
        <v>40</v>
      </c>
      <c r="AU73" s="326" t="str">
        <f t="shared" si="30"/>
        <v>S14</v>
      </c>
      <c r="AV73" s="327" t="str">
        <f t="shared" si="30"/>
        <v>S22</v>
      </c>
      <c r="AW73" s="327" t="str">
        <f t="shared" si="30"/>
        <v>S21</v>
      </c>
      <c r="AX73" s="326" t="str">
        <f t="shared" si="34"/>
        <v>5/2025</v>
      </c>
      <c r="AY73" s="328">
        <f t="shared" ca="1" si="35"/>
        <v>-51</v>
      </c>
      <c r="AZ73" s="329" t="str">
        <f t="shared" ca="1" si="36"/>
        <v>SEM ATRASO</v>
      </c>
      <c r="BA73" s="35">
        <v>45762</v>
      </c>
      <c r="BB73" s="331">
        <v>45754</v>
      </c>
      <c r="BC73" s="15">
        <v>45766</v>
      </c>
      <c r="BD73" s="26">
        <v>45814</v>
      </c>
      <c r="BE73" s="331">
        <v>45870</v>
      </c>
      <c r="BF73" s="309">
        <f t="shared" si="50"/>
        <v>116</v>
      </c>
      <c r="BG73" s="326" t="str">
        <f t="shared" si="51"/>
        <v>S16</v>
      </c>
      <c r="BH73" s="327" t="str">
        <f t="shared" si="52"/>
        <v>S23</v>
      </c>
      <c r="BI73" s="327" t="str">
        <f t="shared" si="53"/>
        <v>S31</v>
      </c>
      <c r="BJ73" s="326" t="str">
        <f t="shared" si="54"/>
        <v>8/2025</v>
      </c>
      <c r="BK73" s="325">
        <f t="shared" ca="1" si="55"/>
        <v>104</v>
      </c>
      <c r="BL73" s="330" t="str">
        <f t="shared" ca="1" si="56"/>
        <v>4) &gt; 60 Dias</v>
      </c>
      <c r="BM73" s="331">
        <f t="shared" si="57"/>
        <v>45875</v>
      </c>
      <c r="BN73" s="331"/>
      <c r="BO73" s="331" t="s">
        <v>87</v>
      </c>
      <c r="BP73" s="305"/>
      <c r="BQ73" s="305"/>
      <c r="BR73" s="305"/>
      <c r="BS73" s="305"/>
      <c r="BT73" s="332">
        <v>-3</v>
      </c>
      <c r="BU73" s="333" t="s">
        <v>1255</v>
      </c>
      <c r="BV73" s="329"/>
      <c r="BW73" s="329"/>
      <c r="BX73" s="329"/>
      <c r="BY73" s="329"/>
      <c r="BZ73" s="329"/>
      <c r="CA73" s="635" t="s">
        <v>186</v>
      </c>
      <c r="CB73" s="598"/>
    </row>
    <row r="74" spans="1:80" ht="40.5" customHeight="1" x14ac:dyDescent="0.35">
      <c r="A74" s="577"/>
      <c r="B74" s="458" t="s">
        <v>155</v>
      </c>
      <c r="C74" s="310"/>
      <c r="D74" s="371"/>
      <c r="E74" s="371" t="s">
        <v>207</v>
      </c>
      <c r="F74" s="371" t="s">
        <v>249</v>
      </c>
      <c r="G74" s="307" t="str">
        <f t="shared" ca="1" si="31"/>
        <v/>
      </c>
      <c r="H74" s="308">
        <f t="shared" si="37"/>
        <v>45875</v>
      </c>
      <c r="I74" s="309">
        <f t="shared" si="38"/>
        <v>240</v>
      </c>
      <c r="J74" s="305"/>
      <c r="K74" s="305" t="s">
        <v>80</v>
      </c>
      <c r="L74" s="310" t="s">
        <v>81</v>
      </c>
      <c r="M74" s="311" t="s">
        <v>161</v>
      </c>
      <c r="N74" s="310" t="s">
        <v>1011</v>
      </c>
      <c r="O74" s="337">
        <v>2029366442</v>
      </c>
      <c r="P74" s="539" t="s">
        <v>1310</v>
      </c>
      <c r="Q74" s="339" t="s">
        <v>235</v>
      </c>
      <c r="R74" s="313" t="str">
        <f t="shared" si="32"/>
        <v>P31-PPGMII-P31-CAM-1753/2024-OM2029366442</v>
      </c>
      <c r="S74" s="305" t="s">
        <v>212</v>
      </c>
      <c r="T74" s="314">
        <v>1</v>
      </c>
      <c r="U74" s="340">
        <v>135.27999999999997</v>
      </c>
      <c r="V74" s="46">
        <v>0</v>
      </c>
      <c r="W74" s="316">
        <f t="shared" si="39"/>
        <v>0.13527999999999998</v>
      </c>
      <c r="X74" s="316">
        <f t="shared" si="40"/>
        <v>0</v>
      </c>
      <c r="Y74" s="317">
        <f t="shared" si="41"/>
        <v>135.27999999999997</v>
      </c>
      <c r="Z74" s="318">
        <f t="shared" si="42"/>
        <v>0.13527999999999998</v>
      </c>
      <c r="AA74" s="574" t="s">
        <v>213</v>
      </c>
      <c r="AB74" s="533"/>
      <c r="AC74" s="331">
        <v>45643</v>
      </c>
      <c r="AD74" s="331">
        <v>45669</v>
      </c>
      <c r="AE74" s="327">
        <v>45748</v>
      </c>
      <c r="AF74" s="515">
        <v>45700</v>
      </c>
      <c r="AG74" s="515">
        <v>45700</v>
      </c>
      <c r="AH74" s="309">
        <f t="shared" si="43"/>
        <v>31</v>
      </c>
      <c r="AI74" s="322" t="str">
        <f t="shared" si="44"/>
        <v>S14</v>
      </c>
      <c r="AJ74" s="323" t="str">
        <f t="shared" si="45"/>
        <v>S7</v>
      </c>
      <c r="AK74" s="323" t="str">
        <f t="shared" si="46"/>
        <v>S7</v>
      </c>
      <c r="AL74" s="322" t="str">
        <f t="shared" si="47"/>
        <v>2/2025</v>
      </c>
      <c r="AM74" s="324">
        <f t="shared" ca="1" si="48"/>
        <v>-48</v>
      </c>
      <c r="AN74" s="325" t="str">
        <f t="shared" ca="1" si="49"/>
        <v>SEM ATRASO</v>
      </c>
      <c r="AO74" s="15">
        <v>45743</v>
      </c>
      <c r="AP74" s="331">
        <v>45762</v>
      </c>
      <c r="AQ74" s="15">
        <v>45751</v>
      </c>
      <c r="AR74" s="15">
        <v>45803</v>
      </c>
      <c r="AS74" s="331">
        <v>45802</v>
      </c>
      <c r="AT74" s="309">
        <f t="shared" si="33"/>
        <v>40</v>
      </c>
      <c r="AU74" s="326" t="str">
        <f t="shared" si="30"/>
        <v>S14</v>
      </c>
      <c r="AV74" s="327" t="str">
        <f t="shared" si="30"/>
        <v>S22</v>
      </c>
      <c r="AW74" s="327" t="str">
        <f t="shared" si="30"/>
        <v>S21</v>
      </c>
      <c r="AX74" s="326" t="str">
        <f t="shared" si="34"/>
        <v>5/2025</v>
      </c>
      <c r="AY74" s="328">
        <f t="shared" ca="1" si="35"/>
        <v>-51</v>
      </c>
      <c r="AZ74" s="329" t="str">
        <f t="shared" ca="1" si="36"/>
        <v>SEM ATRASO</v>
      </c>
      <c r="BA74" s="15">
        <v>45762</v>
      </c>
      <c r="BB74" s="331">
        <v>45754</v>
      </c>
      <c r="BC74" s="15">
        <v>45766</v>
      </c>
      <c r="BD74" s="26">
        <v>45841</v>
      </c>
      <c r="BE74" s="331">
        <v>45870</v>
      </c>
      <c r="BF74" s="309">
        <f t="shared" si="50"/>
        <v>116</v>
      </c>
      <c r="BG74" s="326" t="str">
        <f t="shared" si="51"/>
        <v>S16</v>
      </c>
      <c r="BH74" s="327" t="str">
        <f t="shared" si="52"/>
        <v>S27</v>
      </c>
      <c r="BI74" s="327" t="str">
        <f t="shared" si="53"/>
        <v>S31</v>
      </c>
      <c r="BJ74" s="326" t="str">
        <f t="shared" si="54"/>
        <v>8/2025</v>
      </c>
      <c r="BK74" s="325">
        <f t="shared" ca="1" si="55"/>
        <v>104</v>
      </c>
      <c r="BL74" s="330" t="str">
        <f t="shared" ca="1" si="56"/>
        <v>4) &gt; 60 Dias</v>
      </c>
      <c r="BM74" s="331">
        <f t="shared" si="57"/>
        <v>45875</v>
      </c>
      <c r="BN74" s="331"/>
      <c r="BO74" s="15" t="s">
        <v>87</v>
      </c>
      <c r="BP74" s="305"/>
      <c r="BQ74" s="305"/>
      <c r="BR74" s="305"/>
      <c r="BS74" s="305"/>
      <c r="BT74" s="332">
        <v>-3</v>
      </c>
      <c r="BU74" s="333" t="s">
        <v>1255</v>
      </c>
      <c r="BV74" s="329"/>
      <c r="BW74" s="329"/>
      <c r="BX74" s="329"/>
      <c r="BY74" s="329"/>
      <c r="BZ74" s="329"/>
      <c r="CA74" s="644" t="s">
        <v>186</v>
      </c>
      <c r="CB74" s="598"/>
    </row>
    <row r="75" spans="1:80" ht="40.5" customHeight="1" x14ac:dyDescent="0.35">
      <c r="A75" s="577"/>
      <c r="B75" s="458" t="s">
        <v>155</v>
      </c>
      <c r="C75" s="310"/>
      <c r="D75" s="371"/>
      <c r="E75" s="371" t="s">
        <v>207</v>
      </c>
      <c r="F75" s="371" t="s">
        <v>249</v>
      </c>
      <c r="G75" s="307" t="str">
        <f t="shared" ca="1" si="31"/>
        <v/>
      </c>
      <c r="H75" s="308">
        <f t="shared" si="37"/>
        <v>45875</v>
      </c>
      <c r="I75" s="309">
        <f t="shared" si="38"/>
        <v>240</v>
      </c>
      <c r="J75" s="305"/>
      <c r="K75" s="305" t="s">
        <v>80</v>
      </c>
      <c r="L75" s="310" t="s">
        <v>81</v>
      </c>
      <c r="M75" s="311" t="s">
        <v>161</v>
      </c>
      <c r="N75" s="310" t="s">
        <v>1011</v>
      </c>
      <c r="O75" s="337">
        <v>2029366442</v>
      </c>
      <c r="P75" s="539" t="s">
        <v>1310</v>
      </c>
      <c r="Q75" s="339" t="s">
        <v>236</v>
      </c>
      <c r="R75" s="313" t="str">
        <f t="shared" si="32"/>
        <v>P31-PPGMII-P31-CAM-1753/2024-OM2029366442</v>
      </c>
      <c r="S75" s="305" t="s">
        <v>212</v>
      </c>
      <c r="T75" s="314">
        <v>1</v>
      </c>
      <c r="U75" s="340">
        <v>33.21</v>
      </c>
      <c r="V75" s="340">
        <v>0</v>
      </c>
      <c r="W75" s="316">
        <f t="shared" si="39"/>
        <v>3.3210000000000003E-2</v>
      </c>
      <c r="X75" s="316">
        <f t="shared" si="40"/>
        <v>0</v>
      </c>
      <c r="Y75" s="317">
        <f t="shared" si="41"/>
        <v>33.21</v>
      </c>
      <c r="Z75" s="318">
        <f t="shared" si="42"/>
        <v>3.3210000000000003E-2</v>
      </c>
      <c r="AA75" s="574" t="s">
        <v>213</v>
      </c>
      <c r="AB75" s="533"/>
      <c r="AC75" s="331">
        <v>45643</v>
      </c>
      <c r="AD75" s="331">
        <v>45669</v>
      </c>
      <c r="AE75" s="327">
        <v>45748</v>
      </c>
      <c r="AF75" s="14">
        <v>45700</v>
      </c>
      <c r="AG75" s="327">
        <v>45700</v>
      </c>
      <c r="AH75" s="309">
        <f t="shared" si="43"/>
        <v>31</v>
      </c>
      <c r="AI75" s="322" t="str">
        <f t="shared" si="44"/>
        <v>S14</v>
      </c>
      <c r="AJ75" s="323" t="str">
        <f t="shared" si="45"/>
        <v>S7</v>
      </c>
      <c r="AK75" s="323" t="str">
        <f t="shared" si="46"/>
        <v>S7</v>
      </c>
      <c r="AL75" s="322" t="str">
        <f t="shared" si="47"/>
        <v>2/2025</v>
      </c>
      <c r="AM75" s="324">
        <f t="shared" ca="1" si="48"/>
        <v>-48</v>
      </c>
      <c r="AN75" s="325" t="str">
        <f t="shared" ca="1" si="49"/>
        <v>SEM ATRASO</v>
      </c>
      <c r="AO75" s="327">
        <v>45743</v>
      </c>
      <c r="AP75" s="331">
        <v>45762</v>
      </c>
      <c r="AQ75" s="15">
        <v>45751</v>
      </c>
      <c r="AR75" s="503">
        <v>45803</v>
      </c>
      <c r="AS75" s="331">
        <v>45802</v>
      </c>
      <c r="AT75" s="309">
        <f t="shared" si="33"/>
        <v>40</v>
      </c>
      <c r="AU75" s="326" t="str">
        <f t="shared" si="30"/>
        <v>S14</v>
      </c>
      <c r="AV75" s="327" t="str">
        <f t="shared" si="30"/>
        <v>S22</v>
      </c>
      <c r="AW75" s="327" t="str">
        <f t="shared" si="30"/>
        <v>S21</v>
      </c>
      <c r="AX75" s="326" t="str">
        <f t="shared" si="34"/>
        <v>5/2025</v>
      </c>
      <c r="AY75" s="328">
        <f t="shared" ca="1" si="35"/>
        <v>-51</v>
      </c>
      <c r="AZ75" s="329" t="str">
        <f t="shared" ca="1" si="36"/>
        <v>SEM ATRASO</v>
      </c>
      <c r="BA75" s="331">
        <v>45762</v>
      </c>
      <c r="BB75" s="331">
        <v>45754</v>
      </c>
      <c r="BC75" s="15">
        <v>45766</v>
      </c>
      <c r="BD75" s="26">
        <v>45814</v>
      </c>
      <c r="BE75" s="331">
        <v>45870</v>
      </c>
      <c r="BF75" s="309">
        <f t="shared" si="50"/>
        <v>116</v>
      </c>
      <c r="BG75" s="326" t="str">
        <f t="shared" si="51"/>
        <v>S16</v>
      </c>
      <c r="BH75" s="327" t="str">
        <f t="shared" si="52"/>
        <v>S23</v>
      </c>
      <c r="BI75" s="327" t="str">
        <f t="shared" si="53"/>
        <v>S31</v>
      </c>
      <c r="BJ75" s="326" t="str">
        <f t="shared" si="54"/>
        <v>8/2025</v>
      </c>
      <c r="BK75" s="325">
        <f t="shared" ca="1" si="55"/>
        <v>104</v>
      </c>
      <c r="BL75" s="330" t="str">
        <f t="shared" ca="1" si="56"/>
        <v>4) &gt; 60 Dias</v>
      </c>
      <c r="BM75" s="331">
        <f t="shared" si="57"/>
        <v>45875</v>
      </c>
      <c r="BN75" s="331"/>
      <c r="BO75" s="331" t="s">
        <v>87</v>
      </c>
      <c r="BP75" s="305"/>
      <c r="BQ75" s="305"/>
      <c r="BR75" s="305"/>
      <c r="BS75" s="305"/>
      <c r="BT75" s="332">
        <v>-3</v>
      </c>
      <c r="BU75" s="333" t="s">
        <v>1255</v>
      </c>
      <c r="BV75" s="329"/>
      <c r="BW75" s="329"/>
      <c r="BX75" s="329"/>
      <c r="BY75" s="329"/>
      <c r="BZ75" s="329"/>
      <c r="CA75" s="645" t="s">
        <v>186</v>
      </c>
      <c r="CB75" s="598"/>
    </row>
    <row r="76" spans="1:80" ht="40.5" customHeight="1" x14ac:dyDescent="0.35">
      <c r="A76" s="577"/>
      <c r="B76" s="458" t="s">
        <v>155</v>
      </c>
      <c r="C76" s="310"/>
      <c r="D76" s="371"/>
      <c r="E76" s="371" t="s">
        <v>207</v>
      </c>
      <c r="F76" s="371" t="s">
        <v>249</v>
      </c>
      <c r="G76" s="307" t="str">
        <f t="shared" ca="1" si="31"/>
        <v/>
      </c>
      <c r="H76" s="308">
        <f t="shared" si="37"/>
        <v>45875</v>
      </c>
      <c r="I76" s="309">
        <f t="shared" si="38"/>
        <v>240</v>
      </c>
      <c r="J76" s="305"/>
      <c r="K76" s="305" t="s">
        <v>80</v>
      </c>
      <c r="L76" s="310" t="s">
        <v>81</v>
      </c>
      <c r="M76" s="311" t="s">
        <v>161</v>
      </c>
      <c r="N76" s="310" t="s">
        <v>1011</v>
      </c>
      <c r="O76" s="337">
        <v>2029366442</v>
      </c>
      <c r="P76" s="539" t="s">
        <v>1310</v>
      </c>
      <c r="Q76" s="339" t="s">
        <v>237</v>
      </c>
      <c r="R76" s="313" t="str">
        <f t="shared" si="32"/>
        <v>P31-PPGMII-P31-CAM-1753/2024-OM2029366442</v>
      </c>
      <c r="S76" s="305" t="s">
        <v>212</v>
      </c>
      <c r="T76" s="314">
        <v>1</v>
      </c>
      <c r="U76" s="340">
        <v>0</v>
      </c>
      <c r="V76" s="340">
        <v>186.11999999999998</v>
      </c>
      <c r="W76" s="316">
        <f t="shared" si="39"/>
        <v>0</v>
      </c>
      <c r="X76" s="316">
        <f t="shared" si="40"/>
        <v>0.18611999999999998</v>
      </c>
      <c r="Y76" s="317">
        <f t="shared" si="41"/>
        <v>186.11999999999998</v>
      </c>
      <c r="Z76" s="318">
        <f t="shared" si="42"/>
        <v>0.18611999999999998</v>
      </c>
      <c r="AA76" s="574" t="s">
        <v>213</v>
      </c>
      <c r="AB76" s="533"/>
      <c r="AC76" s="331">
        <v>45643</v>
      </c>
      <c r="AD76" s="331">
        <v>45669</v>
      </c>
      <c r="AE76" s="327">
        <v>45748</v>
      </c>
      <c r="AF76" s="18">
        <v>45700</v>
      </c>
      <c r="AG76" s="331">
        <v>45789</v>
      </c>
      <c r="AH76" s="309">
        <f t="shared" si="43"/>
        <v>120</v>
      </c>
      <c r="AI76" s="322" t="str">
        <f t="shared" si="44"/>
        <v>S14</v>
      </c>
      <c r="AJ76" s="323" t="str">
        <f t="shared" si="45"/>
        <v>S7</v>
      </c>
      <c r="AK76" s="323" t="str">
        <f t="shared" si="46"/>
        <v>S20</v>
      </c>
      <c r="AL76" s="322" t="str">
        <f t="shared" si="47"/>
        <v>5/2025</v>
      </c>
      <c r="AM76" s="324">
        <f t="shared" ca="1" si="48"/>
        <v>41</v>
      </c>
      <c r="AN76" s="325" t="str">
        <f t="shared" ca="1" si="49"/>
        <v>3) &gt;30 Dias e &lt;=60 Dias</v>
      </c>
      <c r="AO76" s="327">
        <v>45743</v>
      </c>
      <c r="AP76" s="331">
        <v>45821</v>
      </c>
      <c r="AQ76" s="15">
        <v>45822</v>
      </c>
      <c r="AR76" s="503">
        <v>45862</v>
      </c>
      <c r="AS76" s="331">
        <v>45838</v>
      </c>
      <c r="AT76" s="309">
        <f t="shared" si="33"/>
        <v>17</v>
      </c>
      <c r="AU76" s="326" t="str">
        <f t="shared" si="30"/>
        <v>S24</v>
      </c>
      <c r="AV76" s="327" t="str">
        <f t="shared" si="30"/>
        <v>S30</v>
      </c>
      <c r="AW76" s="327" t="str">
        <f t="shared" si="30"/>
        <v>S27</v>
      </c>
      <c r="AX76" s="326" t="str">
        <f t="shared" si="34"/>
        <v>6/2025</v>
      </c>
      <c r="AY76" s="328">
        <f t="shared" ca="1" si="35"/>
        <v>-16</v>
      </c>
      <c r="AZ76" s="329" t="str">
        <f t="shared" ca="1" si="36"/>
        <v>SEM ATRASO</v>
      </c>
      <c r="BA76" s="331">
        <v>45823</v>
      </c>
      <c r="BB76" s="331">
        <v>45754</v>
      </c>
      <c r="BC76" s="15">
        <v>45766</v>
      </c>
      <c r="BD76" s="26">
        <v>45837</v>
      </c>
      <c r="BE76" s="331">
        <v>45870</v>
      </c>
      <c r="BF76" s="309">
        <f t="shared" si="50"/>
        <v>116</v>
      </c>
      <c r="BG76" s="326" t="str">
        <f t="shared" si="51"/>
        <v>S16</v>
      </c>
      <c r="BH76" s="327" t="str">
        <f t="shared" si="52"/>
        <v>S26</v>
      </c>
      <c r="BI76" s="327" t="str">
        <f t="shared" si="53"/>
        <v>S31</v>
      </c>
      <c r="BJ76" s="326" t="str">
        <f t="shared" si="54"/>
        <v>8/2025</v>
      </c>
      <c r="BK76" s="325">
        <f t="shared" ca="1" si="55"/>
        <v>104</v>
      </c>
      <c r="BL76" s="330" t="str">
        <f t="shared" ca="1" si="56"/>
        <v>4) &gt; 60 Dias</v>
      </c>
      <c r="BM76" s="331">
        <f t="shared" si="57"/>
        <v>45875</v>
      </c>
      <c r="BN76" s="331"/>
      <c r="BO76" s="331" t="s">
        <v>87</v>
      </c>
      <c r="BP76" s="305"/>
      <c r="BQ76" s="305"/>
      <c r="BR76" s="305"/>
      <c r="BS76" s="305"/>
      <c r="BT76" s="332">
        <v>-3</v>
      </c>
      <c r="BU76" s="333" t="s">
        <v>1255</v>
      </c>
      <c r="BV76" s="329"/>
      <c r="BW76" s="329"/>
      <c r="BX76" s="329"/>
      <c r="BY76" s="329"/>
      <c r="BZ76" s="329"/>
      <c r="CA76" s="645" t="s">
        <v>186</v>
      </c>
      <c r="CB76" s="598"/>
    </row>
    <row r="77" spans="1:80" ht="40.5" customHeight="1" x14ac:dyDescent="0.35">
      <c r="A77" s="577"/>
      <c r="B77" s="458" t="s">
        <v>155</v>
      </c>
      <c r="C77" s="310"/>
      <c r="D77" s="371"/>
      <c r="E77" s="371" t="s">
        <v>207</v>
      </c>
      <c r="F77" s="371" t="s">
        <v>249</v>
      </c>
      <c r="G77" s="307" t="str">
        <f t="shared" ca="1" si="31"/>
        <v/>
      </c>
      <c r="H77" s="308">
        <f t="shared" si="37"/>
        <v>45875</v>
      </c>
      <c r="I77" s="309">
        <f t="shared" si="38"/>
        <v>240</v>
      </c>
      <c r="J77" s="305"/>
      <c r="K77" s="305" t="s">
        <v>80</v>
      </c>
      <c r="L77" s="310" t="s">
        <v>81</v>
      </c>
      <c r="M77" s="311" t="s">
        <v>161</v>
      </c>
      <c r="N77" s="310" t="s">
        <v>1011</v>
      </c>
      <c r="O77" s="337">
        <v>2029366442</v>
      </c>
      <c r="P77" s="539" t="s">
        <v>1310</v>
      </c>
      <c r="Q77" s="339" t="s">
        <v>238</v>
      </c>
      <c r="R77" s="313" t="str">
        <f t="shared" si="32"/>
        <v>P31-PPGMII-P31-CAM-1753/2024-OM2029366442</v>
      </c>
      <c r="S77" s="305" t="s">
        <v>212</v>
      </c>
      <c r="T77" s="314">
        <v>1</v>
      </c>
      <c r="U77" s="340">
        <v>0</v>
      </c>
      <c r="V77" s="340">
        <v>52.2</v>
      </c>
      <c r="W77" s="316">
        <f t="shared" ref="W77" si="58">IF(U77&lt;&gt;"",U77/1000,"")</f>
        <v>0</v>
      </c>
      <c r="X77" s="316">
        <f t="shared" ref="X77" si="59">IF(V77&lt;&gt;"",V77/1000,"")</f>
        <v>5.2200000000000003E-2</v>
      </c>
      <c r="Y77" s="317">
        <f t="shared" ref="Y77" si="60">IF(OR(U77&lt;&gt;"",V77&lt;&gt;""),U77+V77,"")</f>
        <v>52.2</v>
      </c>
      <c r="Z77" s="318">
        <f t="shared" ref="Z77" si="61">IF(Y77&lt;&gt;"",Y77/1000,"")</f>
        <v>5.2200000000000003E-2</v>
      </c>
      <c r="AA77" s="574" t="s">
        <v>213</v>
      </c>
      <c r="AB77" s="533"/>
      <c r="AC77" s="331">
        <v>45643</v>
      </c>
      <c r="AD77" s="331">
        <v>45669</v>
      </c>
      <c r="AE77" s="327">
        <v>45748</v>
      </c>
      <c r="AF77" s="327">
        <v>45700</v>
      </c>
      <c r="AG77" s="327">
        <v>45789</v>
      </c>
      <c r="AH77" s="309">
        <f t="shared" ref="AH77" si="62">IF(AND(AD77&lt;&gt;"",AG77&lt;&gt;""),AG77-AD77,"")</f>
        <v>120</v>
      </c>
      <c r="AI77" s="322" t="str">
        <f t="shared" ref="AI77" si="63">IF(AE77&lt;&gt;"",CONCATENATE("S",WEEKNUM(AE77,21)),"")</f>
        <v>S14</v>
      </c>
      <c r="AJ77" s="323" t="str">
        <f t="shared" ref="AJ77" si="64">IF(AF77&lt;&gt;"",CONCATENATE("S",WEEKNUM(AF77,21)),"")</f>
        <v>S7</v>
      </c>
      <c r="AK77" s="323" t="str">
        <f t="shared" ref="AK77" si="65">IF(AG77&lt;&gt;"",CONCATENATE("S",WEEKNUM(AG77,21)),"")</f>
        <v>S20</v>
      </c>
      <c r="AL77" s="322" t="str">
        <f t="shared" ref="AL77" si="66">IF(AG77&lt;&gt;"",CONCATENATE(MONTH(AG77),"/",YEAR(AG77)),"")</f>
        <v>5/2025</v>
      </c>
      <c r="AM77" s="324">
        <f t="shared" ref="AM77" ca="1" si="67">IF(AG77&lt;&gt;"",IFERROR(IF(AF77="",TODAY()-AE77,AG77-AE77),""),"")</f>
        <v>41</v>
      </c>
      <c r="AN77" s="325" t="str">
        <f t="shared" ref="AN77" ca="1" si="68">IF(AM77&lt;&gt;"",IF(AM77&lt;=0,"SEM ATRASO",IF(AM77&lt;=10,"1) &lt;= 10 Dias",IF(AND(AM77&gt;10,AM77&lt;=30),"2) &gt; 10 Dias e &lt;= 30 Dias",IF(AND(AM77&gt;30,AM77&lt;=60),"3) &gt;30 Dias e &lt;=60 Dias",IF(AND(AM77&gt;60,AM77&lt;43854),"4) &gt; 60 Dias","INDEFINIDO"))))),"")</f>
        <v>3) &gt;30 Dias e &lt;=60 Dias</v>
      </c>
      <c r="AO77" s="15">
        <v>45743</v>
      </c>
      <c r="AP77" s="331">
        <v>45821</v>
      </c>
      <c r="AQ77" s="15">
        <v>45822</v>
      </c>
      <c r="AR77" s="210">
        <v>45862</v>
      </c>
      <c r="AS77" s="331">
        <v>45838</v>
      </c>
      <c r="AT77" s="309">
        <f t="shared" ref="AT77" si="69">IF(AND(AP77&lt;&gt;"",AS77&lt;&gt;""),AS77-AP77,"")</f>
        <v>17</v>
      </c>
      <c r="AU77" s="326" t="str">
        <f t="shared" ref="AU77" si="70">IF(AQ77&lt;&gt;"",CONCATENATE("S",WEEKNUM(AQ77,21)),"")</f>
        <v>S24</v>
      </c>
      <c r="AV77" s="327" t="str">
        <f t="shared" ref="AV77" si="71">IF(AR77&lt;&gt;"",CONCATENATE("S",WEEKNUM(AR77,21)),"")</f>
        <v>S30</v>
      </c>
      <c r="AW77" s="327" t="str">
        <f t="shared" ref="AW77" si="72">IF(AS77&lt;&gt;"",CONCATENATE("S",WEEKNUM(AS77,21)),"")</f>
        <v>S27</v>
      </c>
      <c r="AX77" s="326" t="str">
        <f t="shared" ref="AX77" si="73">IF(AS77&lt;&gt;"",CONCATENATE(MONTH(AS77),"/",YEAR(AS77)),"")</f>
        <v>6/2025</v>
      </c>
      <c r="AY77" s="328">
        <f t="shared" ref="AY77" ca="1" si="74">IF(AQ77&lt;&gt;"",IF(AS77&lt;&gt;"",AQ77-AS77,TODAY()-AQ77),"")</f>
        <v>-16</v>
      </c>
      <c r="AZ77" s="329" t="str">
        <f t="shared" ref="AZ77" ca="1" si="75">IF(AY77&lt;&gt;"",IF(AY77&lt;=0,"SEM ATRASO",IF(AY77&lt;=10,"1) &lt;= 10 Dias",IF(AND(AY77&gt;10,AY77&lt;=30),"2) &gt; 10 Dias e &lt;= 30 Dias",IF(AND(AY77&gt;30,AY77&lt;=60),"3) &gt;30 Dias e &lt;=60 Dias",IF(AND(AY77&gt;60,AY77&lt;43854),"4) &gt; 60 Dias","INDEFINIDO"))))),"")</f>
        <v>SEM ATRASO</v>
      </c>
      <c r="BA77" s="15">
        <v>45823</v>
      </c>
      <c r="BB77" s="331">
        <v>45754</v>
      </c>
      <c r="BC77" s="15">
        <v>45766</v>
      </c>
      <c r="BD77" s="26">
        <v>45863</v>
      </c>
      <c r="BE77" s="331">
        <v>45870</v>
      </c>
      <c r="BF77" s="309">
        <f t="shared" ref="BF77" si="76">IF(AND(BB77&lt;&gt;"",BE77&lt;&gt;""),BE77-BB77,"")</f>
        <v>116</v>
      </c>
      <c r="BG77" s="326" t="str">
        <f t="shared" ref="BG77" si="77">IF(BC77&lt;&gt;"",CONCATENATE("S",WEEKNUM(BC77,21)),"")</f>
        <v>S16</v>
      </c>
      <c r="BH77" s="327" t="str">
        <f t="shared" ref="BH77" si="78">IF(BD77&lt;&gt;"",CONCATENATE("S",WEEKNUM(BD77,21)),"")</f>
        <v>S30</v>
      </c>
      <c r="BI77" s="327" t="str">
        <f t="shared" ref="BI77" si="79">IF(BE77&lt;&gt;"",CONCATENATE("S",WEEKNUM(BE77,21)),"")</f>
        <v>S31</v>
      </c>
      <c r="BJ77" s="326" t="str">
        <f t="shared" ref="BJ77" si="80">IF(BE77&lt;&gt;"",CONCATENATE(MONTH(BE77),"/",YEAR(BE77)),"")</f>
        <v>8/2025</v>
      </c>
      <c r="BK77" s="325">
        <f t="shared" ref="BK77" ca="1" si="81">IF(BE77&lt;&gt;"",IFERROR(IF(BE77="",TODAY()-BC77,BE77-BC77),""),"")</f>
        <v>104</v>
      </c>
      <c r="BL77" s="330" t="str">
        <f t="shared" ref="BL77" ca="1" si="82">IF(BK77&lt;&gt;"",IF(BK77&lt;=0,"SEM ATRASO",IF(BK77&lt;=10,"1) &lt;= 10 Dias",IF(AND(BK77&gt;10,BK77&lt;=30),"2) &gt; 10 Dias e &lt;= 30 Dias",IF(AND(BK77&gt;30,BK77&lt;=60),"3) &gt;30 Dias e &lt;=60 Dias",IF(AND(BK77&gt;60,BK77&lt;43854),"4) &gt; 60 Dias","INDEFINIDO"))))),"")</f>
        <v>4) &gt; 60 Dias</v>
      </c>
      <c r="BM77" s="331">
        <f t="shared" ref="BM77" si="83">IF(BE77&lt;&gt;"",BE77+5,IF(AND(BE77="",BD77&lt;&gt;""),BD77+5,IF(AND(BE77="",BD77="",AS77&lt;&gt;""),AS77+5,IF(AND(BE77="",BD77="",AS77="",AR77&lt;&gt;""),AR77+5,""))))</f>
        <v>45875</v>
      </c>
      <c r="BN77" s="331"/>
      <c r="BO77" s="331" t="s">
        <v>87</v>
      </c>
      <c r="BP77" s="305"/>
      <c r="BQ77" s="305"/>
      <c r="BR77" s="305"/>
      <c r="BS77" s="305"/>
      <c r="BT77" s="332">
        <v>-3</v>
      </c>
      <c r="BU77" s="333" t="s">
        <v>1255</v>
      </c>
      <c r="BV77" s="329"/>
      <c r="BW77" s="329"/>
      <c r="BX77" s="329"/>
      <c r="BY77" s="329"/>
      <c r="BZ77" s="329"/>
      <c r="CA77" s="645" t="s">
        <v>186</v>
      </c>
      <c r="CB77" s="598"/>
    </row>
    <row r="78" spans="1:80" ht="40.5" customHeight="1" x14ac:dyDescent="0.35">
      <c r="A78" s="577"/>
      <c r="B78" s="458" t="s">
        <v>155</v>
      </c>
      <c r="C78" s="310"/>
      <c r="D78" s="336"/>
      <c r="E78" s="336">
        <v>1</v>
      </c>
      <c r="F78" s="336">
        <v>1</v>
      </c>
      <c r="G78" s="307" t="str">
        <f ca="1">IF(AND(E78&lt;D78,BE78&lt;&gt;"",TODAY()&gt;D78),TODAY()-D78,"")</f>
        <v/>
      </c>
      <c r="H78" s="308">
        <f>IF(BM78&lt;&gt;"",BM78,"")</f>
        <v>45892</v>
      </c>
      <c r="I78" s="309">
        <f>IF(AND(E78&lt;&gt;"",H78&lt;&gt;""),H78-E78,"")</f>
        <v>45891</v>
      </c>
      <c r="J78" s="305"/>
      <c r="K78" s="305" t="s">
        <v>80</v>
      </c>
      <c r="L78" s="310" t="s">
        <v>880</v>
      </c>
      <c r="M78" s="311" t="s">
        <v>2407</v>
      </c>
      <c r="N78" s="310" t="s">
        <v>2189</v>
      </c>
      <c r="O78" s="337"/>
      <c r="P78" s="539" t="s">
        <v>1915</v>
      </c>
      <c r="Q78" s="339" t="s">
        <v>1798</v>
      </c>
      <c r="R78" s="313" t="str">
        <f>IF(OR(L78&lt;&gt;"",N78&lt;&gt;"",O78&lt;&gt;"",P78&lt;&gt;""),CONCATENATE(L78,"-",N78,"-",P78,"-OM",O78),"")</f>
        <v>P52-PPGMII-P52-0531P/2025-OM</v>
      </c>
      <c r="S78" s="574"/>
      <c r="T78" s="314">
        <v>1</v>
      </c>
      <c r="U78" s="340">
        <v>0</v>
      </c>
      <c r="V78" s="340">
        <v>133.96</v>
      </c>
      <c r="W78" s="316">
        <f>IF(U78&lt;&gt;"",U78/1000,"")</f>
        <v>0</v>
      </c>
      <c r="X78" s="316">
        <f>IF(V78&lt;&gt;"",V78/1000,"")</f>
        <v>0.13396</v>
      </c>
      <c r="Y78" s="317">
        <f>IF(OR(U78&lt;&gt;"",V78&lt;&gt;""),U78+V78,"")</f>
        <v>133.96</v>
      </c>
      <c r="Z78" s="318">
        <f>IF(Y78&lt;&gt;"",Y78/1000,"")</f>
        <v>0.13396</v>
      </c>
      <c r="AA78" s="574"/>
      <c r="AB78" s="596"/>
      <c r="AC78" s="331">
        <v>1</v>
      </c>
      <c r="AD78" s="327">
        <v>45811</v>
      </c>
      <c r="AE78" s="327">
        <v>45851</v>
      </c>
      <c r="AF78" s="25">
        <v>45851</v>
      </c>
      <c r="AG78" s="327">
        <v>45827</v>
      </c>
      <c r="AH78" s="309">
        <f>IF(AND(AD78&lt;&gt;"",AG78&lt;&gt;""),AG78-AD78,"")</f>
        <v>16</v>
      </c>
      <c r="AI78" s="322" t="str">
        <f>IF(AE78&lt;&gt;"",CONCATENATE("S",WEEKNUM(AE78,21)),"")</f>
        <v>S28</v>
      </c>
      <c r="AJ78" s="323" t="str">
        <f>IF(AF78&lt;&gt;"",CONCATENATE("S",WEEKNUM(AF78,21)),"")</f>
        <v>S28</v>
      </c>
      <c r="AK78" s="323" t="str">
        <f>IF(AG78&lt;&gt;"",CONCATENATE("S",WEEKNUM(AG78,21)),"")</f>
        <v>S25</v>
      </c>
      <c r="AL78" s="322" t="str">
        <f>IF(AG78&lt;&gt;"",CONCATENATE(MONTH(AG78),"/",YEAR(AG78)),"")</f>
        <v>6/2025</v>
      </c>
      <c r="AM78" s="324">
        <f ca="1">IF(AG78&lt;&gt;"",IFERROR(IF(AF78="",TODAY()-AE78,AG78-AE78),""),"")</f>
        <v>-24</v>
      </c>
      <c r="AN78" s="325" t="str">
        <f ca="1">IF(AM78&lt;&gt;"",IF(AM78&lt;=0,"SEM ATRASO",IF(AM78&lt;=10,"1) &lt;= 10 Dias",IF(AND(AM78&gt;10,AM78&lt;=30),"2) &gt; 10 Dias e &lt;= 30 Dias",IF(AND(AM78&gt;30,AM78&lt;=60),"3) &gt;30 Dias e &lt;=60 Dias",IF(AND(AM78&gt;60,AM78&lt;43854),"4) &gt; 60 Dias","INDEFINIDO"))))),"")</f>
        <v>SEM ATRASO</v>
      </c>
      <c r="AO78" s="331">
        <v>45827</v>
      </c>
      <c r="AP78" s="331">
        <v>45855</v>
      </c>
      <c r="AQ78" s="15">
        <v>45868</v>
      </c>
      <c r="AR78" s="15">
        <v>45870</v>
      </c>
      <c r="AS78" s="331">
        <v>45870</v>
      </c>
      <c r="AT78" s="309">
        <f>IF(AND(AP78&lt;&gt;"",AS78&lt;&gt;""),AS78-AP78,"")</f>
        <v>15</v>
      </c>
      <c r="AU78" s="326" t="str">
        <f>IF(AQ78&lt;&gt;"",CONCATENATE("S",WEEKNUM(AQ78,21)),"")</f>
        <v>S31</v>
      </c>
      <c r="AV78" s="327" t="str">
        <f>IF(AR78&lt;&gt;"",CONCATENATE("S",WEEKNUM(AR78,21)),"")</f>
        <v>S31</v>
      </c>
      <c r="AW78" s="327" t="str">
        <f>IF(AS78&lt;&gt;"",CONCATENATE("S",WEEKNUM(AS78,21)),"")</f>
        <v>S31</v>
      </c>
      <c r="AX78" s="326" t="str">
        <f>IF(AS78&lt;&gt;"",CONCATENATE(MONTH(AS78),"/",YEAR(AS78)),"")</f>
        <v>8/2025</v>
      </c>
      <c r="AY78" s="328">
        <f ca="1">IF(AQ78&lt;&gt;"",IF(AS78&lt;&gt;"",AQ78-AS78,TODAY()-AQ78),"")</f>
        <v>-2</v>
      </c>
      <c r="AZ78" s="329" t="str">
        <f ca="1">IF(AY78&lt;&gt;"",IF(AY78&lt;=0,"SEM ATRASO",IF(AY78&lt;=10,"1) &lt;= 10 Dias",IF(AND(AY78&gt;10,AY78&lt;=30),"2) &gt; 10 Dias e &lt;= 30 Dias",IF(AND(AY78&gt;30,AY78&lt;=60),"3) &gt;30 Dias e &lt;=60 Dias",IF(AND(AY78&gt;60,AY78&lt;43854),"4) &gt; 60 Dias","INDEFINIDO"))))),"")</f>
        <v>SEM ATRASO</v>
      </c>
      <c r="BA78" s="327">
        <v>45882</v>
      </c>
      <c r="BB78" s="327">
        <v>45882</v>
      </c>
      <c r="BC78" s="14">
        <v>45887</v>
      </c>
      <c r="BD78" s="481">
        <v>45887</v>
      </c>
      <c r="BE78" s="331">
        <f>BD78</f>
        <v>45887</v>
      </c>
      <c r="BF78" s="309">
        <f>IF(AND(BB78&lt;&gt;"",BE78&lt;&gt;""),BE78-BB78,"")</f>
        <v>5</v>
      </c>
      <c r="BG78" s="326" t="str">
        <f>IF(BC78&lt;&gt;"",CONCATENATE("S",WEEKNUM(BC78,21)),"")</f>
        <v>S34</v>
      </c>
      <c r="BH78" s="327" t="str">
        <f>IF(BD78&lt;&gt;"",CONCATENATE("S",WEEKNUM(BD78,21)),"")</f>
        <v>S34</v>
      </c>
      <c r="BI78" s="327" t="str">
        <f>IF(BE78&lt;&gt;"",CONCATENATE("S",WEEKNUM(BE78,21)),"")</f>
        <v>S34</v>
      </c>
      <c r="BJ78" s="326" t="str">
        <f>IF(BE78&lt;&gt;"",CONCATENATE(MONTH(BE78),"/",YEAR(BE78)),"")</f>
        <v>8/2025</v>
      </c>
      <c r="BK78" s="325">
        <f ca="1">IF(BE78&lt;&gt;"",IFERROR(IF(BE78="",TODAY()-BC78,BE78-BC78),""),"")</f>
        <v>0</v>
      </c>
      <c r="BL78" s="330" t="str">
        <f ca="1">IF(BK78&lt;&gt;"",IF(BK78&lt;=0,"SEM ATRASO",IF(BK78&lt;=10,"1) &lt;= 10 Dias",IF(AND(BK78&gt;10,BK78&lt;=30),"2) &gt; 10 Dias e &lt;= 30 Dias",IF(AND(BK78&gt;30,BK78&lt;=60),"3) &gt;30 Dias e &lt;=60 Dias",IF(AND(BK78&gt;60,BK78&lt;43854),"4) &gt; 60 Dias","INDEFINIDO"))))),"")</f>
        <v>SEM ATRASO</v>
      </c>
      <c r="BM78" s="331">
        <f>IF(BE78&lt;&gt;"",BE78+5,IF(AND(BE78="",BD78&lt;&gt;""),BD78+5,IF(AND(BE78="",BD78="",AS78&lt;&gt;""),AS78+5,IF(AND(BE78="",BD78="",AS78="",AR78&lt;&gt;""),AR78+5,""))))</f>
        <v>45892</v>
      </c>
      <c r="BN78" s="331"/>
      <c r="BO78" s="331" t="s">
        <v>87</v>
      </c>
      <c r="BP78" s="305"/>
      <c r="BQ78" s="305"/>
      <c r="BR78" s="305"/>
      <c r="BS78" s="305"/>
      <c r="BT78" s="332"/>
      <c r="BU78" s="333"/>
      <c r="BV78" s="329"/>
      <c r="BW78" s="329"/>
      <c r="BX78" s="329"/>
      <c r="BY78" s="329"/>
      <c r="BZ78" s="329"/>
      <c r="CA78" s="641"/>
      <c r="CB78" s="598"/>
    </row>
    <row r="79" spans="1:80" ht="40.5" customHeight="1" x14ac:dyDescent="0.35">
      <c r="A79" s="577"/>
      <c r="B79" s="458" t="s">
        <v>155</v>
      </c>
      <c r="C79" s="310" t="s">
        <v>278</v>
      </c>
      <c r="D79" s="371" t="s">
        <v>329</v>
      </c>
      <c r="E79" s="371" t="s">
        <v>1974</v>
      </c>
      <c r="F79" s="371" t="s">
        <v>1063</v>
      </c>
      <c r="G79" s="307" t="str">
        <f ca="1">IF(AND(E79&lt;D79,BE79&lt;&gt;"",TODAY()&gt;D79),TODAY()-D79,"")</f>
        <v/>
      </c>
      <c r="H79" s="308">
        <f>IF(BM79&lt;&gt;"",BM79,"")</f>
        <v>45875</v>
      </c>
      <c r="I79" s="309">
        <f>IF(AND(E79&lt;&gt;"",H79&lt;&gt;""),H79-E79,"")</f>
        <v>131</v>
      </c>
      <c r="J79" s="305" t="s">
        <v>125</v>
      </c>
      <c r="K79" s="305" t="s">
        <v>126</v>
      </c>
      <c r="L79" s="310" t="s">
        <v>281</v>
      </c>
      <c r="M79" s="311" t="s">
        <v>161</v>
      </c>
      <c r="N79" s="310" t="s">
        <v>1252</v>
      </c>
      <c r="O79" s="337">
        <v>2029258081</v>
      </c>
      <c r="P79" s="539" t="s">
        <v>1312</v>
      </c>
      <c r="Q79" s="339" t="s">
        <v>361</v>
      </c>
      <c r="R79" s="313" t="str">
        <f>IF(OR(L79&lt;&gt;"",N79&lt;&gt;"",O79&lt;&gt;"",P79&lt;&gt;""),CONCATENATE(L79,"-",N79,"-",P79,"-OM",O79),"")</f>
        <v>P54-PPGMII-P54-CAM-1351/2024-OM2029258081</v>
      </c>
      <c r="S79" s="305" t="s">
        <v>362</v>
      </c>
      <c r="T79" s="314">
        <v>1</v>
      </c>
      <c r="U79" s="340">
        <v>0</v>
      </c>
      <c r="V79" s="340">
        <v>638.67000000000007</v>
      </c>
      <c r="W79" s="316">
        <f>IF(U79&lt;&gt;"",U79/1000,"")</f>
        <v>0</v>
      </c>
      <c r="X79" s="316">
        <f>IF(V79&lt;&gt;"",V79/1000,"")</f>
        <v>0.63867000000000007</v>
      </c>
      <c r="Y79" s="317">
        <f>IF(OR(U79&lt;&gt;"",V79&lt;&gt;""),U79+V79,"")</f>
        <v>638.67000000000007</v>
      </c>
      <c r="Z79" s="318">
        <f>IF(Y79&lt;&gt;"",Y79/1000,"")</f>
        <v>0.63867000000000007</v>
      </c>
      <c r="AA79" s="574" t="s">
        <v>363</v>
      </c>
      <c r="AB79" s="533"/>
      <c r="AC79" s="331">
        <v>45723</v>
      </c>
      <c r="AD79" s="331">
        <v>45646</v>
      </c>
      <c r="AE79" s="327">
        <v>45778</v>
      </c>
      <c r="AF79" s="327">
        <v>45707</v>
      </c>
      <c r="AG79" s="327">
        <v>45707</v>
      </c>
      <c r="AH79" s="309">
        <f>IF(AND(AD79&lt;&gt;"",AG79&lt;&gt;""),AG79-AD79,"")</f>
        <v>61</v>
      </c>
      <c r="AI79" s="322" t="str">
        <f>IF(AE79&lt;&gt;"",CONCATENATE("S",WEEKNUM(AE79,21)),"")</f>
        <v>S18</v>
      </c>
      <c r="AJ79" s="323" t="str">
        <f>IF(AF79&lt;&gt;"",CONCATENATE("S",WEEKNUM(AF79,21)),"")</f>
        <v>S8</v>
      </c>
      <c r="AK79" s="323" t="str">
        <f>IF(AG79&lt;&gt;"",CONCATENATE("S",WEEKNUM(AG79,21)),"")</f>
        <v>S8</v>
      </c>
      <c r="AL79" s="322" t="str">
        <f>IF(AG79&lt;&gt;"",CONCATENATE(MONTH(AG79),"/",YEAR(AG79)),"")</f>
        <v>2/2025</v>
      </c>
      <c r="AM79" s="324">
        <f ca="1">IF(AG79&lt;&gt;"",IFERROR(IF(AF79="",TODAY()-AE79,AG79-AE79),""),"")</f>
        <v>-71</v>
      </c>
      <c r="AN79" s="325" t="str">
        <f ca="1">IF(AM79&lt;&gt;"",IF(AM79&lt;=0,"SEM ATRASO",IF(AM79&lt;=10,"1) &lt;= 10 Dias",IF(AND(AM79&gt;10,AM79&lt;=30),"2) &gt; 10 Dias e &lt;= 30 Dias",IF(AND(AM79&gt;30,AM79&lt;=60),"3) &gt;30 Dias e &lt;=60 Dias",IF(AND(AM79&gt;60,AM79&lt;43854),"4) &gt; 60 Dias","INDEFINIDO"))))),"")</f>
        <v>SEM ATRASO</v>
      </c>
      <c r="AO79" s="15">
        <v>45708</v>
      </c>
      <c r="AP79" s="331">
        <v>45708</v>
      </c>
      <c r="AQ79" s="15">
        <v>45715</v>
      </c>
      <c r="AR79" s="15">
        <v>45715</v>
      </c>
      <c r="AS79" s="331">
        <v>45715</v>
      </c>
      <c r="AT79" s="309">
        <f>IF(AND(AP79&lt;&gt;"",AS79&lt;&gt;""),AS79-AP79,"")</f>
        <v>7</v>
      </c>
      <c r="AU79" s="326" t="str">
        <f>IF(AQ79&lt;&gt;"",CONCATENATE("S",WEEKNUM(AQ79,21)),"")</f>
        <v>S9</v>
      </c>
      <c r="AV79" s="327" t="str">
        <f>IF(AR79&lt;&gt;"",CONCATENATE("S",WEEKNUM(AR79,21)),"")</f>
        <v>S9</v>
      </c>
      <c r="AW79" s="327" t="str">
        <f>IF(AS79&lt;&gt;"",CONCATENATE("S",WEEKNUM(AS79,21)),"")</f>
        <v>S9</v>
      </c>
      <c r="AX79" s="326" t="str">
        <f>IF(AS79&lt;&gt;"",CONCATENATE(MONTH(AS79),"/",YEAR(AS79)),"")</f>
        <v>2/2025</v>
      </c>
      <c r="AY79" s="328">
        <f ca="1">IF(AQ79&lt;&gt;"",IF(AS79&lt;&gt;"",AQ79-AS79,TODAY()-AQ79),"")</f>
        <v>0</v>
      </c>
      <c r="AZ79" s="329" t="str">
        <f ca="1">IF(AY79&lt;&gt;"",IF(AY79&lt;=0,"SEM ATRASO",IF(AY79&lt;=10,"1) &lt;= 10 Dias",IF(AND(AY79&gt;10,AY79&lt;=30),"2) &gt; 10 Dias e &lt;= 30 Dias",IF(AND(AY79&gt;30,AY79&lt;=60),"3) &gt;30 Dias e &lt;=60 Dias",IF(AND(AY79&gt;60,AY79&lt;43854),"4) &gt; 60 Dias","INDEFINIDO"))))),"")</f>
        <v>SEM ATRASO</v>
      </c>
      <c r="BA79" s="15">
        <v>45782</v>
      </c>
      <c r="BB79" s="331">
        <v>45754</v>
      </c>
      <c r="BC79" s="15">
        <v>45766</v>
      </c>
      <c r="BD79" s="26">
        <v>45729</v>
      </c>
      <c r="BE79" s="331">
        <v>45870</v>
      </c>
      <c r="BF79" s="309">
        <f>IF(AND(BB79&lt;&gt;"",BE79&lt;&gt;""),BE79-BB79,"")</f>
        <v>116</v>
      </c>
      <c r="BG79" s="326" t="str">
        <f>IF(BC79&lt;&gt;"",CONCATENATE("S",WEEKNUM(BC79,21)),"")</f>
        <v>S16</v>
      </c>
      <c r="BH79" s="327" t="str">
        <f>IF(BD79&lt;&gt;"",CONCATENATE("S",WEEKNUM(BD79,21)),"")</f>
        <v>S11</v>
      </c>
      <c r="BI79" s="327" t="str">
        <f>IF(BE79&lt;&gt;"",CONCATENATE("S",WEEKNUM(BE79,21)),"")</f>
        <v>S31</v>
      </c>
      <c r="BJ79" s="326" t="str">
        <f>IF(BE79&lt;&gt;"",CONCATENATE(MONTH(BE79),"/",YEAR(BE79)),"")</f>
        <v>8/2025</v>
      </c>
      <c r="BK79" s="325">
        <f ca="1">IF(BE79&lt;&gt;"",IFERROR(IF(BE79="",TODAY()-BC79,BE79-BC79),""),"")</f>
        <v>104</v>
      </c>
      <c r="BL79" s="330" t="str">
        <f ca="1">IF(BK79&lt;&gt;"",IF(BK79&lt;=0,"SEM ATRASO",IF(BK79&lt;=10,"1) &lt;= 10 Dias",IF(AND(BK79&gt;10,BK79&lt;=30),"2) &gt; 10 Dias e &lt;= 30 Dias",IF(AND(BK79&gt;30,BK79&lt;=60),"3) &gt;30 Dias e &lt;=60 Dias",IF(AND(BK79&gt;60,BK79&lt;43854),"4) &gt; 60 Dias","INDEFINIDO"))))),"")</f>
        <v>4) &gt; 60 Dias</v>
      </c>
      <c r="BM79" s="331">
        <f>IF(BE79&lt;&gt;"",BE79+5,IF(AND(BE79="",BD79&lt;&gt;""),BD79+5,IF(AND(BE79="",BD79="",AS79&lt;&gt;""),AS79+5,IF(AND(BE79="",BD79="",AS79="",AR79&lt;&gt;""),AR79+5,""))))</f>
        <v>45875</v>
      </c>
      <c r="BN79" s="331"/>
      <c r="BO79" s="331" t="s">
        <v>87</v>
      </c>
      <c r="BP79" s="305"/>
      <c r="BQ79" s="305"/>
      <c r="BR79" s="305"/>
      <c r="BS79" s="305"/>
      <c r="BT79" s="332">
        <v>-3</v>
      </c>
      <c r="BU79" s="333" t="s">
        <v>1255</v>
      </c>
      <c r="BV79" s="329"/>
      <c r="BW79" s="329"/>
      <c r="BX79" s="329"/>
      <c r="BY79" s="329"/>
      <c r="BZ79" s="329"/>
      <c r="CA79" s="645" t="s">
        <v>133</v>
      </c>
      <c r="CB79" s="598"/>
    </row>
    <row r="80" spans="1:80" ht="40.5" customHeight="1" x14ac:dyDescent="0.35">
      <c r="A80" s="577"/>
      <c r="B80" s="458" t="s">
        <v>155</v>
      </c>
      <c r="C80" s="310"/>
      <c r="D80" s="371" t="s">
        <v>335</v>
      </c>
      <c r="E80" s="371" t="s">
        <v>1966</v>
      </c>
      <c r="F80" s="371" t="s">
        <v>1063</v>
      </c>
      <c r="G80" s="307" t="str">
        <f ca="1">IF(AND(E80&lt;D80,BE80&lt;&gt;"",TODAY()&gt;D80),TODAY()-D80,"")</f>
        <v/>
      </c>
      <c r="H80" s="308">
        <f>IF(BM80&lt;&gt;"",BM80,"")</f>
        <v>45875</v>
      </c>
      <c r="I80" s="309">
        <f>IF(AND(E80&lt;&gt;"",H80&lt;&gt;""),H80-E80,"")</f>
        <v>289</v>
      </c>
      <c r="J80" s="305" t="s">
        <v>125</v>
      </c>
      <c r="K80" s="305" t="s">
        <v>126</v>
      </c>
      <c r="L80" s="310" t="s">
        <v>281</v>
      </c>
      <c r="M80" s="311" t="s">
        <v>161</v>
      </c>
      <c r="N80" s="310" t="s">
        <v>1252</v>
      </c>
      <c r="O80" s="337">
        <v>2029277500</v>
      </c>
      <c r="P80" s="539" t="s">
        <v>1313</v>
      </c>
      <c r="Q80" s="339" t="s">
        <v>435</v>
      </c>
      <c r="R80" s="313" t="str">
        <f>IF(OR(L80&lt;&gt;"",N80&lt;&gt;"",O80&lt;&gt;"",P80&lt;&gt;""),CONCATENATE(L80,"-",N80,"-",P80,"-OM",O80),"")</f>
        <v>P54-PPGMII-P54-CAM-1360/2024-OM2029277500</v>
      </c>
      <c r="S80" s="305"/>
      <c r="T80" s="314">
        <v>1</v>
      </c>
      <c r="U80" s="340">
        <v>0</v>
      </c>
      <c r="V80" s="340">
        <v>70.22</v>
      </c>
      <c r="W80" s="316">
        <f>IF(U80&lt;&gt;"",U80/1000,"")</f>
        <v>0</v>
      </c>
      <c r="X80" s="316">
        <f>IF(V80&lt;&gt;"",V80/1000,"")</f>
        <v>7.0220000000000005E-2</v>
      </c>
      <c r="Y80" s="317">
        <f>IF(OR(U80&lt;&gt;"",V80&lt;&gt;""),U80+V80,"")</f>
        <v>70.22</v>
      </c>
      <c r="Z80" s="318">
        <f>IF(Y80&lt;&gt;"",Y80/1000,"")</f>
        <v>7.0220000000000005E-2</v>
      </c>
      <c r="AA80" s="574" t="s">
        <v>433</v>
      </c>
      <c r="AB80" s="533"/>
      <c r="AC80" s="331">
        <v>45624</v>
      </c>
      <c r="AD80" s="331">
        <v>45629</v>
      </c>
      <c r="AE80" s="327">
        <v>45676</v>
      </c>
      <c r="AF80" s="327">
        <v>45676</v>
      </c>
      <c r="AG80" s="327">
        <v>45693</v>
      </c>
      <c r="AH80" s="309">
        <f>IF(AND(AD80&lt;&gt;"",AG80&lt;&gt;""),AG80-AD80,"")</f>
        <v>64</v>
      </c>
      <c r="AI80" s="322" t="str">
        <f>IF(AE80&lt;&gt;"",CONCATENATE("S",WEEKNUM(AE80,21)),"")</f>
        <v>S3</v>
      </c>
      <c r="AJ80" s="323" t="str">
        <f>IF(AF80&lt;&gt;"",CONCATENATE("S",WEEKNUM(AF80,21)),"")</f>
        <v>S3</v>
      </c>
      <c r="AK80" s="323" t="str">
        <f>IF(AG80&lt;&gt;"",CONCATENATE("S",WEEKNUM(AG80,21)),"")</f>
        <v>S6</v>
      </c>
      <c r="AL80" s="322" t="str">
        <f>IF(AG80&lt;&gt;"",CONCATENATE(MONTH(AG80),"/",YEAR(AG80)),"")</f>
        <v>2/2025</v>
      </c>
      <c r="AM80" s="324">
        <f ca="1">IF(AG80&lt;&gt;"",IFERROR(IF(AF80="",TODAY()-AE80,AG80-AE80),""),"")</f>
        <v>17</v>
      </c>
      <c r="AN80" s="325" t="str">
        <f ca="1">IF(AM80&lt;&gt;"",IF(AM80&lt;=0,"SEM ATRASO",IF(AM80&lt;=10,"1) &lt;= 10 Dias",IF(AND(AM80&gt;10,AM80&lt;=30),"2) &gt; 10 Dias e &lt;= 30 Dias",IF(AND(AM80&gt;30,AM80&lt;=60),"3) &gt;30 Dias e &lt;=60 Dias",IF(AND(AM80&gt;60,AM80&lt;43854),"4) &gt; 60 Dias","INDEFINIDO"))))),"")</f>
        <v>2) &gt; 10 Dias e &lt;= 30 Dias</v>
      </c>
      <c r="AO80" s="15">
        <v>45698</v>
      </c>
      <c r="AP80" s="331">
        <v>45782</v>
      </c>
      <c r="AQ80" s="15">
        <v>45708</v>
      </c>
      <c r="AR80" s="15">
        <v>45713</v>
      </c>
      <c r="AS80" s="331">
        <v>45715</v>
      </c>
      <c r="AT80" s="309">
        <f>IF(AND(AP80&lt;&gt;"",AS80&lt;&gt;""),AS80-AP80,"")</f>
        <v>-67</v>
      </c>
      <c r="AU80" s="326" t="str">
        <f>IF(AQ80&lt;&gt;"",CONCATENATE("S",WEEKNUM(AQ80,21)),"")</f>
        <v>S8</v>
      </c>
      <c r="AV80" s="327" t="str">
        <f>IF(AR80&lt;&gt;"",CONCATENATE("S",WEEKNUM(AR80,21)),"")</f>
        <v>S9</v>
      </c>
      <c r="AW80" s="327" t="str">
        <f>IF(AS80&lt;&gt;"",CONCATENATE("S",WEEKNUM(AS80,21)),"")</f>
        <v>S9</v>
      </c>
      <c r="AX80" s="326" t="str">
        <f>IF(AS80&lt;&gt;"",CONCATENATE(MONTH(AS80),"/",YEAR(AS80)),"")</f>
        <v>2/2025</v>
      </c>
      <c r="AY80" s="328">
        <f ca="1">IF(AQ80&lt;&gt;"",IF(AS80&lt;&gt;"",AQ80-AS80,TODAY()-AQ80),"")</f>
        <v>-7</v>
      </c>
      <c r="AZ80" s="329" t="str">
        <f ca="1">IF(AY80&lt;&gt;"",IF(AY80&lt;=0,"SEM ATRASO",IF(AY80&lt;=10,"1) &lt;= 10 Dias",IF(AND(AY80&gt;10,AY80&lt;=30),"2) &gt; 10 Dias e &lt;= 30 Dias",IF(AND(AY80&gt;30,AY80&lt;=60),"3) &gt;30 Dias e &lt;=60 Dias",IF(AND(AY80&gt;60,AY80&lt;43854),"4) &gt; 60 Dias","INDEFINIDO"))))),"")</f>
        <v>SEM ATRASO</v>
      </c>
      <c r="BA80" s="15">
        <v>45695</v>
      </c>
      <c r="BB80" s="331">
        <v>45754</v>
      </c>
      <c r="BC80" s="15">
        <v>45766</v>
      </c>
      <c r="BD80" s="26">
        <v>45862</v>
      </c>
      <c r="BE80" s="331">
        <v>45870</v>
      </c>
      <c r="BF80" s="309">
        <f>IF(AND(BB80&lt;&gt;"",BE80&lt;&gt;""),BE80-BB80,"")</f>
        <v>116</v>
      </c>
      <c r="BG80" s="326" t="str">
        <f>IF(BC80&lt;&gt;"",CONCATENATE("S",WEEKNUM(BC80,21)),"")</f>
        <v>S16</v>
      </c>
      <c r="BH80" s="327" t="str">
        <f>IF(BD80&lt;&gt;"",CONCATENATE("S",WEEKNUM(BD80,21)),"")</f>
        <v>S30</v>
      </c>
      <c r="BI80" s="327" t="str">
        <f>IF(BE80&lt;&gt;"",CONCATENATE("S",WEEKNUM(BE80,21)),"")</f>
        <v>S31</v>
      </c>
      <c r="BJ80" s="326" t="str">
        <f>IF(BE80&lt;&gt;"",CONCATENATE(MONTH(BE80),"/",YEAR(BE80)),"")</f>
        <v>8/2025</v>
      </c>
      <c r="BK80" s="325">
        <f ca="1">IF(BE80&lt;&gt;"",IFERROR(IF(BE80="",TODAY()-BC80,BE80-BC80),""),"")</f>
        <v>104</v>
      </c>
      <c r="BL80" s="330" t="str">
        <f ca="1">IF(BK80&lt;&gt;"",IF(BK80&lt;=0,"SEM ATRASO",IF(BK80&lt;=10,"1) &lt;= 10 Dias",IF(AND(BK80&gt;10,BK80&lt;=30),"2) &gt; 10 Dias e &lt;= 30 Dias",IF(AND(BK80&gt;30,BK80&lt;=60),"3) &gt;30 Dias e &lt;=60 Dias",IF(AND(BK80&gt;60,BK80&lt;43854),"4) &gt; 60 Dias","INDEFINIDO"))))),"")</f>
        <v>4) &gt; 60 Dias</v>
      </c>
      <c r="BM80" s="331">
        <f>IF(BE80&lt;&gt;"",BE80+5,IF(AND(BE80="",BD80&lt;&gt;""),BD80+5,IF(AND(BE80="",BD80="",AS80&lt;&gt;""),AS80+5,IF(AND(BE80="",BD80="",AS80="",AR80&lt;&gt;""),AR80+5,""))))</f>
        <v>45875</v>
      </c>
      <c r="BN80" s="331"/>
      <c r="BO80" s="331" t="s">
        <v>87</v>
      </c>
      <c r="BP80" s="305"/>
      <c r="BQ80" s="305"/>
      <c r="BR80" s="305"/>
      <c r="BS80" s="305"/>
      <c r="BT80" s="332">
        <v>-3</v>
      </c>
      <c r="BU80" s="333" t="s">
        <v>1255</v>
      </c>
      <c r="BV80" s="329"/>
      <c r="BW80" s="329"/>
      <c r="BX80" s="329"/>
      <c r="BY80" s="329"/>
      <c r="BZ80" s="329"/>
      <c r="CA80" s="645" t="s">
        <v>434</v>
      </c>
      <c r="CB80" s="598"/>
    </row>
    <row r="81" spans="1:80" ht="40.5" customHeight="1" x14ac:dyDescent="0.35">
      <c r="A81" s="577"/>
      <c r="B81" s="458" t="s">
        <v>155</v>
      </c>
      <c r="C81" s="310" t="s">
        <v>278</v>
      </c>
      <c r="D81" s="371" t="s">
        <v>335</v>
      </c>
      <c r="E81" s="371" t="s">
        <v>1966</v>
      </c>
      <c r="F81" s="371" t="s">
        <v>1063</v>
      </c>
      <c r="G81" s="307" t="str">
        <f ca="1">IF(AND(E81&lt;D81,BE81&lt;&gt;"",TODAY()&gt;D81),TODAY()-D81,"")</f>
        <v/>
      </c>
      <c r="H81" s="308">
        <f>IF(BM81&lt;&gt;"",BM81,"")</f>
        <v>45875</v>
      </c>
      <c r="I81" s="309">
        <f>IF(AND(E81&lt;&gt;"",H81&lt;&gt;""),H81-E81,"")</f>
        <v>289</v>
      </c>
      <c r="J81" s="305" t="s">
        <v>125</v>
      </c>
      <c r="K81" s="305" t="s">
        <v>126</v>
      </c>
      <c r="L81" s="310" t="s">
        <v>281</v>
      </c>
      <c r="M81" s="311" t="s">
        <v>161</v>
      </c>
      <c r="N81" s="310" t="s">
        <v>1252</v>
      </c>
      <c r="O81" s="337">
        <v>2029277500</v>
      </c>
      <c r="P81" s="539" t="s">
        <v>1313</v>
      </c>
      <c r="Q81" s="380" t="s">
        <v>431</v>
      </c>
      <c r="R81" s="313" t="str">
        <f>IF(OR(L81&lt;&gt;"",N81&lt;&gt;"",O81&lt;&gt;"",P81&lt;&gt;""),CONCATENATE(L81,"-",N81,"-",P81,"-OM",O81),"")</f>
        <v>P54-PPGMII-P54-CAM-1360/2024-OM2029277500</v>
      </c>
      <c r="S81" s="305" t="s">
        <v>432</v>
      </c>
      <c r="T81" s="314">
        <v>1</v>
      </c>
      <c r="U81" s="340">
        <v>0</v>
      </c>
      <c r="V81" s="340">
        <v>183.17500000000001</v>
      </c>
      <c r="W81" s="316">
        <f>IF(U81&lt;&gt;"",U81/1000,"")</f>
        <v>0</v>
      </c>
      <c r="X81" s="316">
        <f>IF(V81&lt;&gt;"",V81/1000,"")</f>
        <v>0.183175</v>
      </c>
      <c r="Y81" s="317">
        <f>IF(OR(U81&lt;&gt;"",V81&lt;&gt;""),U81+V81,"")</f>
        <v>183.17500000000001</v>
      </c>
      <c r="Z81" s="318">
        <f>IF(Y81&lt;&gt;"",Y81/1000,"")</f>
        <v>0.183175</v>
      </c>
      <c r="AA81" s="574" t="s">
        <v>433</v>
      </c>
      <c r="AB81" s="533"/>
      <c r="AC81" s="331">
        <v>45624</v>
      </c>
      <c r="AD81" s="331">
        <v>45629</v>
      </c>
      <c r="AE81" s="327">
        <v>45778</v>
      </c>
      <c r="AF81" s="14">
        <v>45778</v>
      </c>
      <c r="AG81" s="327">
        <v>45709</v>
      </c>
      <c r="AH81" s="309">
        <f>IF(AND(AD81&lt;&gt;"",AG81&lt;&gt;""),AG81-AD81,"")</f>
        <v>80</v>
      </c>
      <c r="AI81" s="322" t="str">
        <f>IF(AE81&lt;&gt;"",CONCATENATE("S",WEEKNUM(AE81,21)),"")</f>
        <v>S18</v>
      </c>
      <c r="AJ81" s="323" t="str">
        <f>IF(AF81&lt;&gt;"",CONCATENATE("S",WEEKNUM(AF81,21)),"")</f>
        <v>S18</v>
      </c>
      <c r="AK81" s="323" t="str">
        <f>IF(AG81&lt;&gt;"",CONCATENATE("S",WEEKNUM(AG81,21)),"")</f>
        <v>S8</v>
      </c>
      <c r="AL81" s="322" t="str">
        <f>IF(AG81&lt;&gt;"",CONCATENATE(MONTH(AG81),"/",YEAR(AG81)),"")</f>
        <v>2/2025</v>
      </c>
      <c r="AM81" s="324">
        <f ca="1">IF(AG81&lt;&gt;"",IFERROR(IF(AF81="",TODAY()-AE81,AG81-AE81),""),"")</f>
        <v>-69</v>
      </c>
      <c r="AN81" s="325" t="str">
        <f ca="1">IF(AM81&lt;&gt;"",IF(AM81&lt;=0,"SEM ATRASO",IF(AM81&lt;=10,"1) &lt;= 10 Dias",IF(AND(AM81&gt;10,AM81&lt;=30),"2) &gt; 10 Dias e &lt;= 30 Dias",IF(AND(AM81&gt;30,AM81&lt;=60),"3) &gt;30 Dias e &lt;=60 Dias",IF(AND(AM81&gt;60,AM81&lt;43854),"4) &gt; 60 Dias","INDEFINIDO"))))),"")</f>
        <v>SEM ATRASO</v>
      </c>
      <c r="AO81" s="331">
        <v>45698</v>
      </c>
      <c r="AP81" s="331">
        <v>45708</v>
      </c>
      <c r="AQ81" s="15">
        <v>45717</v>
      </c>
      <c r="AR81" s="15">
        <v>45728</v>
      </c>
      <c r="AS81" s="331">
        <v>45728</v>
      </c>
      <c r="AT81" s="309">
        <f>IF(AND(AP81&lt;&gt;"",AS81&lt;&gt;""),AS81-AP81,"")</f>
        <v>20</v>
      </c>
      <c r="AU81" s="326" t="str">
        <f>IF(AQ81&lt;&gt;"",CONCATENATE("S",WEEKNUM(AQ81,21)),"")</f>
        <v>S9</v>
      </c>
      <c r="AV81" s="327" t="str">
        <f>IF(AR81&lt;&gt;"",CONCATENATE("S",WEEKNUM(AR81,21)),"")</f>
        <v>S11</v>
      </c>
      <c r="AW81" s="327" t="str">
        <f>IF(AS81&lt;&gt;"",CONCATENATE("S",WEEKNUM(AS81,21)),"")</f>
        <v>S11</v>
      </c>
      <c r="AX81" s="326" t="str">
        <f>IF(AS81&lt;&gt;"",CONCATENATE(MONTH(AS81),"/",YEAR(AS81)),"")</f>
        <v>3/2025</v>
      </c>
      <c r="AY81" s="328">
        <f ca="1">IF(AQ81&lt;&gt;"",IF(AS81&lt;&gt;"",AQ81-AS81,TODAY()-AQ81),"")</f>
        <v>-11</v>
      </c>
      <c r="AZ81" s="329" t="str">
        <f ca="1">IF(AY81&lt;&gt;"",IF(AY81&lt;=0,"SEM ATRASO",IF(AY81&lt;=10,"1) &lt;= 10 Dias",IF(AND(AY81&gt;10,AY81&lt;=30),"2) &gt; 10 Dias e &lt;= 30 Dias",IF(AND(AY81&gt;30,AY81&lt;=60),"3) &gt;30 Dias e &lt;=60 Dias",IF(AND(AY81&gt;60,AY81&lt;43854),"4) &gt; 60 Dias","INDEFINIDO"))))),"")</f>
        <v>SEM ATRASO</v>
      </c>
      <c r="BA81" s="331">
        <v>45695</v>
      </c>
      <c r="BB81" s="331">
        <v>45754</v>
      </c>
      <c r="BC81" s="15">
        <v>45766</v>
      </c>
      <c r="BD81" s="26">
        <v>45862</v>
      </c>
      <c r="BE81" s="331">
        <v>45870</v>
      </c>
      <c r="BF81" s="309">
        <f>IF(AND(BB81&lt;&gt;"",BE81&lt;&gt;""),BE81-BB81,"")</f>
        <v>116</v>
      </c>
      <c r="BG81" s="326" t="str">
        <f>IF(BC81&lt;&gt;"",CONCATENATE("S",WEEKNUM(BC81,21)),"")</f>
        <v>S16</v>
      </c>
      <c r="BH81" s="327" t="str">
        <f>IF(BD81&lt;&gt;"",CONCATENATE("S",WEEKNUM(BD81,21)),"")</f>
        <v>S30</v>
      </c>
      <c r="BI81" s="327" t="str">
        <f>IF(BE81&lt;&gt;"",CONCATENATE("S",WEEKNUM(BE81,21)),"")</f>
        <v>S31</v>
      </c>
      <c r="BJ81" s="326" t="str">
        <f>IF(BE81&lt;&gt;"",CONCATENATE(MONTH(BE81),"/",YEAR(BE81)),"")</f>
        <v>8/2025</v>
      </c>
      <c r="BK81" s="325">
        <f ca="1">IF(BE81&lt;&gt;"",IFERROR(IF(BE81="",TODAY()-BC81,BE81-BC81),""),"")</f>
        <v>104</v>
      </c>
      <c r="BL81" s="330" t="str">
        <f ca="1">IF(BK81&lt;&gt;"",IF(BK81&lt;=0,"SEM ATRASO",IF(BK81&lt;=10,"1) &lt;= 10 Dias",IF(AND(BK81&gt;10,BK81&lt;=30),"2) &gt; 10 Dias e &lt;= 30 Dias",IF(AND(BK81&gt;30,BK81&lt;=60),"3) &gt;30 Dias e &lt;=60 Dias",IF(AND(BK81&gt;60,BK81&lt;43854),"4) &gt; 60 Dias","INDEFINIDO"))))),"")</f>
        <v>4) &gt; 60 Dias</v>
      </c>
      <c r="BM81" s="331">
        <f>IF(BE81&lt;&gt;"",BE81+5,IF(AND(BE81="",BD81&lt;&gt;""),BD81+5,IF(AND(BE81="",BD81="",AS81&lt;&gt;""),AS81+5,IF(AND(BE81="",BD81="",AS81="",AR81&lt;&gt;""),AR81+5,""))))</f>
        <v>45875</v>
      </c>
      <c r="BN81" s="331"/>
      <c r="BO81" s="331" t="s">
        <v>87</v>
      </c>
      <c r="BP81" s="305"/>
      <c r="BQ81" s="305"/>
      <c r="BR81" s="305"/>
      <c r="BS81" s="305"/>
      <c r="BT81" s="332">
        <v>-3</v>
      </c>
      <c r="BU81" s="333" t="s">
        <v>1255</v>
      </c>
      <c r="BV81" s="329"/>
      <c r="BW81" s="329"/>
      <c r="BX81" s="329"/>
      <c r="BY81" s="329"/>
      <c r="BZ81" s="329"/>
      <c r="CA81" s="645" t="s">
        <v>434</v>
      </c>
      <c r="CB81" s="598"/>
    </row>
    <row r="82" spans="1:80" ht="40.5" customHeight="1" x14ac:dyDescent="0.35">
      <c r="A82" s="577"/>
      <c r="B82" s="458" t="s">
        <v>155</v>
      </c>
      <c r="C82" s="310" t="s">
        <v>278</v>
      </c>
      <c r="D82" s="371">
        <v>45663</v>
      </c>
      <c r="E82" s="371" t="s">
        <v>1021</v>
      </c>
      <c r="F82" s="371" t="s">
        <v>1063</v>
      </c>
      <c r="G82" s="307" t="str">
        <f ca="1">IF(AND(E82&lt;D82,BE82&lt;&gt;"",TODAY()&gt;D82),TODAY()-D82,"")</f>
        <v/>
      </c>
      <c r="H82" s="308">
        <f>IF(BM82&lt;&gt;"",BM82,"")</f>
        <v>45741</v>
      </c>
      <c r="I82" s="309">
        <f>IF(AND(E82&lt;&gt;"",H82&lt;&gt;""),H82-E82,"")</f>
        <v>-10</v>
      </c>
      <c r="J82" s="305" t="s">
        <v>125</v>
      </c>
      <c r="K82" s="305" t="s">
        <v>126</v>
      </c>
      <c r="L82" s="310" t="s">
        <v>281</v>
      </c>
      <c r="M82" s="311" t="s">
        <v>161</v>
      </c>
      <c r="N82" s="310" t="s">
        <v>1252</v>
      </c>
      <c r="O82" s="337">
        <v>2029269565</v>
      </c>
      <c r="P82" s="539" t="s">
        <v>1314</v>
      </c>
      <c r="Q82" s="339" t="s">
        <v>1315</v>
      </c>
      <c r="R82" s="313" t="str">
        <f>IF(OR(L82&lt;&gt;"",N82&lt;&gt;"",O82&lt;&gt;"",P82&lt;&gt;""),CONCATENATE(L82,"-",N82,"-",P82,"-OM",O82),"")</f>
        <v>P54-PPGMII-P54-CAM-1650/2024-OM2029269565</v>
      </c>
      <c r="S82" s="305" t="s">
        <v>453</v>
      </c>
      <c r="T82" s="314">
        <v>1</v>
      </c>
      <c r="U82" s="340">
        <v>0</v>
      </c>
      <c r="V82" s="340">
        <v>53.413000000000004</v>
      </c>
      <c r="W82" s="316">
        <f>IF(U82&lt;&gt;"",U82/1000,"")</f>
        <v>0</v>
      </c>
      <c r="X82" s="316">
        <f>IF(V82&lt;&gt;"",V82/1000,"")</f>
        <v>5.3413000000000002E-2</v>
      </c>
      <c r="Y82" s="317">
        <f>IF(OR(U82&lt;&gt;"",V82&lt;&gt;""),U82+V82,"")</f>
        <v>53.413000000000004</v>
      </c>
      <c r="Z82" s="318">
        <f>IF(Y82&lt;&gt;"",Y82/1000,"")</f>
        <v>5.3413000000000002E-2</v>
      </c>
      <c r="AA82" s="574" t="s">
        <v>474</v>
      </c>
      <c r="AB82" s="533"/>
      <c r="AC82" s="331">
        <v>45674</v>
      </c>
      <c r="AD82" s="331">
        <v>45649</v>
      </c>
      <c r="AE82" s="327">
        <v>45712</v>
      </c>
      <c r="AF82" s="327">
        <v>45712</v>
      </c>
      <c r="AG82" s="331">
        <v>45703</v>
      </c>
      <c r="AH82" s="309">
        <f>IF(AND(AD82&lt;&gt;"",AG82&lt;&gt;""),AG82-AD82,"")</f>
        <v>54</v>
      </c>
      <c r="AI82" s="322" t="str">
        <f>IF(AE82&lt;&gt;"",CONCATENATE("S",WEEKNUM(AE82,21)),"")</f>
        <v>S9</v>
      </c>
      <c r="AJ82" s="323" t="str">
        <f>IF(AF82&lt;&gt;"",CONCATENATE("S",WEEKNUM(AF82,21)),"")</f>
        <v>S9</v>
      </c>
      <c r="AK82" s="323" t="str">
        <f>IF(AG82&lt;&gt;"",CONCATENATE("S",WEEKNUM(AG82,21)),"")</f>
        <v>S7</v>
      </c>
      <c r="AL82" s="322" t="str">
        <f>IF(AG82&lt;&gt;"",CONCATENATE(MONTH(AG82),"/",YEAR(AG82)),"")</f>
        <v>2/2025</v>
      </c>
      <c r="AM82" s="324">
        <f ca="1">IF(AG82&lt;&gt;"",IFERROR(IF(AF82="",TODAY()-AE82,AG82-AE82),""),"")</f>
        <v>-9</v>
      </c>
      <c r="AN82" s="325" t="str">
        <f ca="1">IF(AM82&lt;&gt;"",IF(AM82&lt;=0,"SEM ATRASO",IF(AM82&lt;=10,"1) &lt;= 10 Dias",IF(AND(AM82&gt;10,AM82&lt;=30),"2) &gt; 10 Dias e &lt;= 30 Dias",IF(AND(AM82&gt;30,AM82&lt;=60),"3) &gt;30 Dias e &lt;=60 Dias",IF(AND(AM82&gt;60,AM82&lt;43854),"4) &gt; 60 Dias","INDEFINIDO"))))),"")</f>
        <v>SEM ATRASO</v>
      </c>
      <c r="AO82" s="15">
        <v>45708</v>
      </c>
      <c r="AP82" s="331">
        <v>45710</v>
      </c>
      <c r="AQ82" s="15">
        <v>45728</v>
      </c>
      <c r="AR82" s="15">
        <v>45728</v>
      </c>
      <c r="AS82" s="331">
        <v>45728</v>
      </c>
      <c r="AT82" s="309">
        <f>IF(AND(AP82&lt;&gt;"",AS82&lt;&gt;""),AS82-AP82,"")</f>
        <v>18</v>
      </c>
      <c r="AU82" s="326" t="str">
        <f>IF(AQ82&lt;&gt;"",CONCATENATE("S",WEEKNUM(AQ82,21)),"")</f>
        <v>S11</v>
      </c>
      <c r="AV82" s="327" t="str">
        <f>IF(AR82&lt;&gt;"",CONCATENATE("S",WEEKNUM(AR82,21)),"")</f>
        <v>S11</v>
      </c>
      <c r="AW82" s="327" t="str">
        <f>IF(AS82&lt;&gt;"",CONCATENATE("S",WEEKNUM(AS82,21)),"")</f>
        <v>S11</v>
      </c>
      <c r="AX82" s="326" t="str">
        <f>IF(AS82&lt;&gt;"",CONCATENATE(MONTH(AS82),"/",YEAR(AS82)),"")</f>
        <v>3/2025</v>
      </c>
      <c r="AY82" s="328">
        <f ca="1">IF(AQ82&lt;&gt;"",IF(AS82&lt;&gt;"",AQ82-AS82,TODAY()-AQ82),"")</f>
        <v>0</v>
      </c>
      <c r="AZ82" s="329" t="str">
        <f ca="1">IF(AY82&lt;&gt;"",IF(AY82&lt;=0,"SEM ATRASO",IF(AY82&lt;=10,"1) &lt;= 10 Dias",IF(AND(AY82&gt;10,AY82&lt;=30),"2) &gt; 10 Dias e &lt;= 30 Dias",IF(AND(AY82&gt;30,AY82&lt;=60),"3) &gt;30 Dias e &lt;=60 Dias",IF(AND(AY82&gt;60,AY82&lt;43854),"4) &gt; 60 Dias","INDEFINIDO"))))),"")</f>
        <v>SEM ATRASO</v>
      </c>
      <c r="BA82" s="15">
        <v>45768</v>
      </c>
      <c r="BB82" s="331">
        <v>45729</v>
      </c>
      <c r="BC82" s="15">
        <v>45736</v>
      </c>
      <c r="BD82" s="15">
        <v>45736</v>
      </c>
      <c r="BE82" s="331">
        <v>45736</v>
      </c>
      <c r="BF82" s="309">
        <f>IF(AND(BB82&lt;&gt;"",BE82&lt;&gt;""),BE82-BB82,"")</f>
        <v>7</v>
      </c>
      <c r="BG82" s="326" t="str">
        <f>IF(BC82&lt;&gt;"",CONCATENATE("S",WEEKNUM(BC82,21)),"")</f>
        <v>S12</v>
      </c>
      <c r="BH82" s="327" t="str">
        <f>IF(BD82&lt;&gt;"",CONCATENATE("S",WEEKNUM(BD82,21)),"")</f>
        <v>S12</v>
      </c>
      <c r="BI82" s="327" t="str">
        <f>IF(BE82&lt;&gt;"",CONCATENATE("S",WEEKNUM(BE82,21)),"")</f>
        <v>S12</v>
      </c>
      <c r="BJ82" s="326" t="str">
        <f>IF(BE82&lt;&gt;"",CONCATENATE(MONTH(BE82),"/",YEAR(BE82)),"")</f>
        <v>3/2025</v>
      </c>
      <c r="BK82" s="325">
        <f ca="1">IF(BE82&lt;&gt;"",IFERROR(IF(BE82="",TODAY()-BC82,BE82-BC82),""),"")</f>
        <v>0</v>
      </c>
      <c r="BL82" s="330" t="str">
        <f ca="1">IF(BK82&lt;&gt;"",IF(BK82&lt;=0,"SEM ATRASO",IF(BK82&lt;=10,"1) &lt;= 10 Dias",IF(AND(BK82&gt;10,BK82&lt;=30),"2) &gt; 10 Dias e &lt;= 30 Dias",IF(AND(BK82&gt;30,BK82&lt;=60),"3) &gt;30 Dias e &lt;=60 Dias",IF(AND(BK82&gt;60,BK82&lt;43854),"4) &gt; 60 Dias","INDEFINIDO"))))),"")</f>
        <v>SEM ATRASO</v>
      </c>
      <c r="BM82" s="331">
        <f>IF(BE82&lt;&gt;"",BE82+5,IF(AND(BE82="",BD82&lt;&gt;""),BD82+5,IF(AND(BE82="",BD82="",AS82&lt;&gt;""),AS82+5,IF(AND(BE82="",BD82="",AS82="",AR82&lt;&gt;""),AR82+5,""))))</f>
        <v>45741</v>
      </c>
      <c r="BN82" s="331">
        <v>45761</v>
      </c>
      <c r="BO82" s="331" t="s">
        <v>87</v>
      </c>
      <c r="BP82" s="305"/>
      <c r="BQ82" s="305"/>
      <c r="BR82" s="305"/>
      <c r="BS82" s="305" t="s">
        <v>132</v>
      </c>
      <c r="BT82" s="332">
        <v>131</v>
      </c>
      <c r="BU82" s="333" t="s">
        <v>1256</v>
      </c>
      <c r="BV82" s="329"/>
      <c r="BW82" s="329"/>
      <c r="BX82" s="329"/>
      <c r="BY82" s="329"/>
      <c r="BZ82" s="329"/>
      <c r="CA82" s="645" t="s">
        <v>434</v>
      </c>
      <c r="CB82" s="598"/>
    </row>
    <row r="83" spans="1:80" ht="40.5" customHeight="1" x14ac:dyDescent="0.35">
      <c r="A83" s="577"/>
      <c r="B83" s="458" t="s">
        <v>155</v>
      </c>
      <c r="C83" s="310" t="s">
        <v>278</v>
      </c>
      <c r="D83" s="371" t="s">
        <v>450</v>
      </c>
      <c r="E83" s="371" t="s">
        <v>1024</v>
      </c>
      <c r="F83" s="371" t="s">
        <v>1063</v>
      </c>
      <c r="G83" s="307" t="str">
        <f ca="1">IF(AND(E83&lt;D83,BE83&lt;&gt;"",TODAY()&gt;D83),TODAY()-D83,"")</f>
        <v/>
      </c>
      <c r="H83" s="308">
        <f>IF(BM83&lt;&gt;"",BM83,"")</f>
        <v>45875</v>
      </c>
      <c r="I83" s="309">
        <f>IF(AND(E83&lt;&gt;"",H83&lt;&gt;""),H83-E83,"")</f>
        <v>121</v>
      </c>
      <c r="J83" s="305" t="s">
        <v>125</v>
      </c>
      <c r="K83" s="305" t="s">
        <v>126</v>
      </c>
      <c r="L83" s="310" t="s">
        <v>281</v>
      </c>
      <c r="M83" s="311" t="s">
        <v>161</v>
      </c>
      <c r="N83" s="310" t="s">
        <v>1252</v>
      </c>
      <c r="O83" s="337">
        <v>2029258079</v>
      </c>
      <c r="P83" s="539" t="s">
        <v>1316</v>
      </c>
      <c r="Q83" s="339" t="s">
        <v>452</v>
      </c>
      <c r="R83" s="313" t="str">
        <f>IF(OR(L83&lt;&gt;"",N83&lt;&gt;"",O83&lt;&gt;"",P83&lt;&gt;""),CONCATENATE(L83,"-",N83,"-",P83,"-OM",O83),"")</f>
        <v>P54-PPGMII-P54-CAM-1621/2024-OM2029258079</v>
      </c>
      <c r="S83" s="305" t="s">
        <v>453</v>
      </c>
      <c r="T83" s="314">
        <v>1</v>
      </c>
      <c r="U83" s="340">
        <v>0</v>
      </c>
      <c r="V83" s="340">
        <v>1015.8599999999999</v>
      </c>
      <c r="W83" s="316">
        <f>IF(U83&lt;&gt;"",U83/1000,"")</f>
        <v>0</v>
      </c>
      <c r="X83" s="316">
        <f>IF(V83&lt;&gt;"",V83/1000,"")</f>
        <v>1.01586</v>
      </c>
      <c r="Y83" s="317">
        <f>IF(OR(U83&lt;&gt;"",V83&lt;&gt;""),U83+V83,"")</f>
        <v>1015.8599999999999</v>
      </c>
      <c r="Z83" s="318">
        <f>IF(Y83&lt;&gt;"",Y83/1000,"")</f>
        <v>1.01586</v>
      </c>
      <c r="AA83" s="574" t="s">
        <v>454</v>
      </c>
      <c r="AB83" s="533"/>
      <c r="AC83" s="331">
        <v>45758</v>
      </c>
      <c r="AD83" s="331">
        <v>45649</v>
      </c>
      <c r="AE83" s="327">
        <v>45778</v>
      </c>
      <c r="AF83" s="327">
        <v>45778</v>
      </c>
      <c r="AG83" s="331">
        <v>45681</v>
      </c>
      <c r="AH83" s="309">
        <f>IF(AND(AD83&lt;&gt;"",AG83&lt;&gt;""),AG83-AD83,"")</f>
        <v>32</v>
      </c>
      <c r="AI83" s="322" t="str">
        <f>IF(AE83&lt;&gt;"",CONCATENATE("S",WEEKNUM(AE83,21)),"")</f>
        <v>S18</v>
      </c>
      <c r="AJ83" s="323" t="str">
        <f>IF(AF83&lt;&gt;"",CONCATENATE("S",WEEKNUM(AF83,21)),"")</f>
        <v>S18</v>
      </c>
      <c r="AK83" s="323" t="str">
        <f>IF(AG83&lt;&gt;"",CONCATENATE("S",WEEKNUM(AG83,21)),"")</f>
        <v>S4</v>
      </c>
      <c r="AL83" s="322" t="str">
        <f>IF(AG83&lt;&gt;"",CONCATENATE(MONTH(AG83),"/",YEAR(AG83)),"")</f>
        <v>1/2025</v>
      </c>
      <c r="AM83" s="324">
        <f ca="1">IF(AG83&lt;&gt;"",IFERROR(IF(AF83="",TODAY()-AE83,AG83-AE83),""),"")</f>
        <v>-97</v>
      </c>
      <c r="AN83" s="325" t="str">
        <f ca="1">IF(AM83&lt;&gt;"",IF(AM83&lt;=0,"SEM ATRASO",IF(AM83&lt;=10,"1) &lt;= 10 Dias",IF(AND(AM83&gt;10,AM83&lt;=30),"2) &gt; 10 Dias e &lt;= 30 Dias",IF(AND(AM83&gt;30,AM83&lt;=60),"3) &gt;30 Dias e &lt;=60 Dias",IF(AND(AM83&gt;60,AM83&lt;43854),"4) &gt; 60 Dias","INDEFINIDO"))))),"")</f>
        <v>SEM ATRASO</v>
      </c>
      <c r="AO83" s="15">
        <v>45810</v>
      </c>
      <c r="AP83" s="331">
        <v>45710</v>
      </c>
      <c r="AQ83" s="15">
        <v>45821</v>
      </c>
      <c r="AR83" s="15">
        <v>45718</v>
      </c>
      <c r="AS83" s="331">
        <v>45715</v>
      </c>
      <c r="AT83" s="309">
        <f>IF(AND(AP83&lt;&gt;"",AS83&lt;&gt;""),AS83-AP83,"")</f>
        <v>5</v>
      </c>
      <c r="AU83" s="326" t="str">
        <f>IF(AQ83&lt;&gt;"",CONCATENATE("S",WEEKNUM(AQ83,21)),"")</f>
        <v>S24</v>
      </c>
      <c r="AV83" s="327" t="str">
        <f>IF(AR83&lt;&gt;"",CONCATENATE("S",WEEKNUM(AR83,21)),"")</f>
        <v>S9</v>
      </c>
      <c r="AW83" s="327" t="str">
        <f>IF(AS83&lt;&gt;"",CONCATENATE("S",WEEKNUM(AS83,21)),"")</f>
        <v>S9</v>
      </c>
      <c r="AX83" s="326" t="str">
        <f>IF(AS83&lt;&gt;"",CONCATENATE(MONTH(AS83),"/",YEAR(AS83)),"")</f>
        <v>2/2025</v>
      </c>
      <c r="AY83" s="328">
        <f ca="1">IF(AQ83&lt;&gt;"",IF(AS83&lt;&gt;"",AQ83-AS83,TODAY()-AQ83),"")</f>
        <v>106</v>
      </c>
      <c r="AZ83" s="329" t="str">
        <f ca="1">IF(AY83&lt;&gt;"",IF(AY83&lt;=0,"SEM ATRASO",IF(AY83&lt;=10,"1) &lt;= 10 Dias",IF(AND(AY83&gt;10,AY83&lt;=30),"2) &gt; 10 Dias e &lt;= 30 Dias",IF(AND(AY83&gt;30,AY83&lt;=60),"3) &gt;30 Dias e &lt;=60 Dias",IF(AND(AY83&gt;60,AY83&lt;43854),"4) &gt; 60 Dias","INDEFINIDO"))))),"")</f>
        <v>4) &gt; 60 Dias</v>
      </c>
      <c r="BA83" s="15">
        <v>45728</v>
      </c>
      <c r="BB83" s="331">
        <v>45754</v>
      </c>
      <c r="BC83" s="15">
        <v>45766</v>
      </c>
      <c r="BD83" s="26">
        <v>45736</v>
      </c>
      <c r="BE83" s="331">
        <v>45870</v>
      </c>
      <c r="BF83" s="309">
        <f>IF(AND(BB83&lt;&gt;"",BE83&lt;&gt;""),BE83-BB83,"")</f>
        <v>116</v>
      </c>
      <c r="BG83" s="326" t="str">
        <f>IF(BC83&lt;&gt;"",CONCATENATE("S",WEEKNUM(BC83,21)),"")</f>
        <v>S16</v>
      </c>
      <c r="BH83" s="327" t="str">
        <f>IF(BD83&lt;&gt;"",CONCATENATE("S",WEEKNUM(BD83,21)),"")</f>
        <v>S12</v>
      </c>
      <c r="BI83" s="327" t="str">
        <f>IF(BE83&lt;&gt;"",CONCATENATE("S",WEEKNUM(BE83,21)),"")</f>
        <v>S31</v>
      </c>
      <c r="BJ83" s="326" t="str">
        <f>IF(BE83&lt;&gt;"",CONCATENATE(MONTH(BE83),"/",YEAR(BE83)),"")</f>
        <v>8/2025</v>
      </c>
      <c r="BK83" s="325">
        <f ca="1">IF(BE83&lt;&gt;"",IFERROR(IF(BE83="",TODAY()-BC83,BE83-BC83),""),"")</f>
        <v>104</v>
      </c>
      <c r="BL83" s="330" t="str">
        <f ca="1">IF(BK83&lt;&gt;"",IF(BK83&lt;=0,"SEM ATRASO",IF(BK83&lt;=10,"1) &lt;= 10 Dias",IF(AND(BK83&gt;10,BK83&lt;=30),"2) &gt; 10 Dias e &lt;= 30 Dias",IF(AND(BK83&gt;30,BK83&lt;=60),"3) &gt;30 Dias e &lt;=60 Dias",IF(AND(BK83&gt;60,BK83&lt;43854),"4) &gt; 60 Dias","INDEFINIDO"))))),"")</f>
        <v>4) &gt; 60 Dias</v>
      </c>
      <c r="BM83" s="331">
        <f>IF(BE83&lt;&gt;"",BE83+5,IF(AND(BE83="",BD83&lt;&gt;""),BD83+5,IF(AND(BE83="",BD83="",AS83&lt;&gt;""),AS83+5,IF(AND(BE83="",BD83="",AS83="",AR83&lt;&gt;""),AR83+5,""))))</f>
        <v>45875</v>
      </c>
      <c r="BN83" s="331">
        <v>45758</v>
      </c>
      <c r="BO83" s="331" t="s">
        <v>87</v>
      </c>
      <c r="BP83" s="305"/>
      <c r="BQ83" s="305"/>
      <c r="BR83" s="305"/>
      <c r="BS83" s="305" t="s">
        <v>132</v>
      </c>
      <c r="BT83" s="332">
        <v>-3</v>
      </c>
      <c r="BU83" s="333" t="s">
        <v>1255</v>
      </c>
      <c r="BV83" s="329"/>
      <c r="BW83" s="329"/>
      <c r="BX83" s="329"/>
      <c r="BY83" s="329"/>
      <c r="BZ83" s="329"/>
      <c r="CA83" s="645" t="s">
        <v>434</v>
      </c>
      <c r="CB83" s="598"/>
    </row>
    <row r="84" spans="1:80" ht="40.5" customHeight="1" x14ac:dyDescent="0.35">
      <c r="A84" s="577"/>
      <c r="B84" s="458" t="s">
        <v>155</v>
      </c>
      <c r="C84" s="310"/>
      <c r="D84" s="371"/>
      <c r="E84" s="371" t="s">
        <v>1975</v>
      </c>
      <c r="F84" s="371" t="s">
        <v>249</v>
      </c>
      <c r="G84" s="307" t="str">
        <f ca="1">IF(AND(E84&lt;D84,BE84&lt;&gt;"",TODAY()&gt;D84),TODAY()-D84,"")</f>
        <v/>
      </c>
      <c r="H84" s="308">
        <f>IF(BM84&lt;&gt;"",BM84,"")</f>
        <v>45875</v>
      </c>
      <c r="I84" s="309">
        <f>IF(AND(E84&lt;&gt;"",H84&lt;&gt;""),H84-E84,"")</f>
        <v>238</v>
      </c>
      <c r="J84" s="305" t="s">
        <v>125</v>
      </c>
      <c r="K84" s="305" t="s">
        <v>126</v>
      </c>
      <c r="L84" s="310" t="s">
        <v>81</v>
      </c>
      <c r="M84" s="311" t="s">
        <v>161</v>
      </c>
      <c r="N84" s="310" t="s">
        <v>1011</v>
      </c>
      <c r="O84" s="337">
        <v>2028849927</v>
      </c>
      <c r="P84" s="539" t="s">
        <v>1317</v>
      </c>
      <c r="Q84" s="339" t="s">
        <v>204</v>
      </c>
      <c r="R84" s="313" t="str">
        <f>IF(OR(L84&lt;&gt;"",N84&lt;&gt;"",O84&lt;&gt;"",P84&lt;&gt;""),CONCATENATE(L84,"-",N84,"-",P84,"-OM",O84),"")</f>
        <v>P31-PPGMII-P31-CAM-1850/2024-OM2028849927</v>
      </c>
      <c r="S84" s="305" t="s">
        <v>205</v>
      </c>
      <c r="T84" s="314">
        <v>1</v>
      </c>
      <c r="U84" s="340">
        <v>0</v>
      </c>
      <c r="V84" s="340">
        <v>40.241999999999997</v>
      </c>
      <c r="W84" s="316">
        <f>IF(U84&lt;&gt;"",U84/1000,"")</f>
        <v>0</v>
      </c>
      <c r="X84" s="316">
        <f>IF(V84&lt;&gt;"",V84/1000,"")</f>
        <v>4.0242E-2</v>
      </c>
      <c r="Y84" s="317">
        <f>IF(OR(U84&lt;&gt;"",V84&lt;&gt;""),U84+V84,"")</f>
        <v>40.241999999999997</v>
      </c>
      <c r="Z84" s="318">
        <f>IF(Y84&lt;&gt;"",Y84/1000,"")</f>
        <v>4.0242E-2</v>
      </c>
      <c r="AA84" s="574" t="s">
        <v>206</v>
      </c>
      <c r="AB84" s="533"/>
      <c r="AC84" s="331">
        <v>45643</v>
      </c>
      <c r="AD84" s="331">
        <v>45691</v>
      </c>
      <c r="AE84" s="327">
        <v>45747</v>
      </c>
      <c r="AF84" s="327">
        <v>45700</v>
      </c>
      <c r="AG84" s="331">
        <v>45699</v>
      </c>
      <c r="AH84" s="309">
        <f>IF(AND(AD84&lt;&gt;"",AG84&lt;&gt;""),AG84-AD84,"")</f>
        <v>8</v>
      </c>
      <c r="AI84" s="322" t="str">
        <f>IF(AE84&lt;&gt;"",CONCATENATE("S",WEEKNUM(AE84,21)),"")</f>
        <v>S14</v>
      </c>
      <c r="AJ84" s="323" t="str">
        <f>IF(AF84&lt;&gt;"",CONCATENATE("S",WEEKNUM(AF84,21)),"")</f>
        <v>S7</v>
      </c>
      <c r="AK84" s="323" t="str">
        <f>IF(AG84&lt;&gt;"",CONCATENATE("S",WEEKNUM(AG84,21)),"")</f>
        <v>S7</v>
      </c>
      <c r="AL84" s="322" t="str">
        <f>IF(AG84&lt;&gt;"",CONCATENATE(MONTH(AG84),"/",YEAR(AG84)),"")</f>
        <v>2/2025</v>
      </c>
      <c r="AM84" s="324">
        <f ca="1">IF(AG84&lt;&gt;"",IFERROR(IF(AF84="",TODAY()-AE84,AG84-AE84),""),"")</f>
        <v>-48</v>
      </c>
      <c r="AN84" s="325" t="str">
        <f ca="1">IF(AM84&lt;&gt;"",IF(AM84&lt;=0,"SEM ATRASO",IF(AM84&lt;=10,"1) &lt;= 10 Dias",IF(AND(AM84&gt;10,AM84&lt;=30),"2) &gt; 10 Dias e &lt;= 30 Dias",IF(AND(AM84&gt;30,AM84&lt;=60),"3) &gt;30 Dias e &lt;=60 Dias",IF(AND(AM84&gt;60,AM84&lt;43854),"4) &gt; 60 Dias","INDEFINIDO"))))),"")</f>
        <v>SEM ATRASO</v>
      </c>
      <c r="AO84" s="15">
        <v>45705</v>
      </c>
      <c r="AP84" s="331">
        <v>45710</v>
      </c>
      <c r="AQ84" s="15">
        <v>45703</v>
      </c>
      <c r="AR84" s="15">
        <v>45710</v>
      </c>
      <c r="AS84" s="331">
        <v>45710</v>
      </c>
      <c r="AT84" s="309">
        <f>IF(AND(AP84&lt;&gt;"",AS84&lt;&gt;""),AS84-AP84,"")</f>
        <v>0</v>
      </c>
      <c r="AU84" s="326" t="str">
        <f>IF(AQ84&lt;&gt;"",CONCATENATE("S",WEEKNUM(AQ84,21)),"")</f>
        <v>S7</v>
      </c>
      <c r="AV84" s="327" t="str">
        <f>IF(AR84&lt;&gt;"",CONCATENATE("S",WEEKNUM(AR84,21)),"")</f>
        <v>S8</v>
      </c>
      <c r="AW84" s="327" t="str">
        <f>IF(AS84&lt;&gt;"",CONCATENATE("S",WEEKNUM(AS84,21)),"")</f>
        <v>S8</v>
      </c>
      <c r="AX84" s="326" t="str">
        <f>IF(AS84&lt;&gt;"",CONCATENATE(MONTH(AS84),"/",YEAR(AS84)),"")</f>
        <v>2/2025</v>
      </c>
      <c r="AY84" s="328">
        <f ca="1">IF(AQ84&lt;&gt;"",IF(AS84&lt;&gt;"",AQ84-AS84,TODAY()-AQ84),"")</f>
        <v>-7</v>
      </c>
      <c r="AZ84" s="329" t="str">
        <f ca="1">IF(AY84&lt;&gt;"",IF(AY84&lt;=0,"SEM ATRASO",IF(AY84&lt;=10,"1) &lt;= 10 Dias",IF(AND(AY84&gt;10,AY84&lt;=30),"2) &gt; 10 Dias e &lt;= 30 Dias",IF(AND(AY84&gt;30,AY84&lt;=60),"3) &gt;30 Dias e &lt;=60 Dias",IF(AND(AY84&gt;60,AY84&lt;43854),"4) &gt; 60 Dias","INDEFINIDO"))))),"")</f>
        <v>SEM ATRASO</v>
      </c>
      <c r="BA84" s="15">
        <v>45710</v>
      </c>
      <c r="BB84" s="331">
        <v>45754</v>
      </c>
      <c r="BC84" s="15">
        <v>45766</v>
      </c>
      <c r="BD84" s="26">
        <v>45736</v>
      </c>
      <c r="BE84" s="331">
        <v>45870</v>
      </c>
      <c r="BF84" s="309">
        <f>IF(AND(BB84&lt;&gt;"",BE84&lt;&gt;""),BE84-BB84,"")</f>
        <v>116</v>
      </c>
      <c r="BG84" s="326" t="str">
        <f>IF(BC84&lt;&gt;"",CONCATENATE("S",WEEKNUM(BC84,21)),"")</f>
        <v>S16</v>
      </c>
      <c r="BH84" s="327" t="str">
        <f>IF(BD84&lt;&gt;"",CONCATENATE("S",WEEKNUM(BD84,21)),"")</f>
        <v>S12</v>
      </c>
      <c r="BI84" s="327" t="str">
        <f>IF(BE84&lt;&gt;"",CONCATENATE("S",WEEKNUM(BE84,21)),"")</f>
        <v>S31</v>
      </c>
      <c r="BJ84" s="326" t="str">
        <f>IF(BE84&lt;&gt;"",CONCATENATE(MONTH(BE84),"/",YEAR(BE84)),"")</f>
        <v>8/2025</v>
      </c>
      <c r="BK84" s="325">
        <f ca="1">IF(BE84&lt;&gt;"",IFERROR(IF(BE84="",TODAY()-BC84,BE84-BC84),""),"")</f>
        <v>104</v>
      </c>
      <c r="BL84" s="330" t="str">
        <f ca="1">IF(BK84&lt;&gt;"",IF(BK84&lt;=0,"SEM ATRASO",IF(BK84&lt;=10,"1) &lt;= 10 Dias",IF(AND(BK84&gt;10,BK84&lt;=30),"2) &gt; 10 Dias e &lt;= 30 Dias",IF(AND(BK84&gt;30,BK84&lt;=60),"3) &gt;30 Dias e &lt;=60 Dias",IF(AND(BK84&gt;60,BK84&lt;43854),"4) &gt; 60 Dias","INDEFINIDO"))))),"")</f>
        <v>4) &gt; 60 Dias</v>
      </c>
      <c r="BM84" s="331">
        <f>IF(BE84&lt;&gt;"",BE84+5,IF(AND(BE84="",BD84&lt;&gt;""),BD84+5,IF(AND(BE84="",BD84="",AS84&lt;&gt;""),AS84+5,IF(AND(BE84="",BD84="",AS84="",AR84&lt;&gt;""),AR84+5,""))))</f>
        <v>45875</v>
      </c>
      <c r="BN84" s="331"/>
      <c r="BO84" s="331" t="s">
        <v>87</v>
      </c>
      <c r="BP84" s="305"/>
      <c r="BQ84" s="305"/>
      <c r="BR84" s="305"/>
      <c r="BS84" s="305" t="s">
        <v>132</v>
      </c>
      <c r="BT84" s="332">
        <v>-3</v>
      </c>
      <c r="BU84" s="333" t="s">
        <v>1255</v>
      </c>
      <c r="BV84" s="329"/>
      <c r="BW84" s="329"/>
      <c r="BX84" s="329"/>
      <c r="BY84" s="329"/>
      <c r="BZ84" s="329"/>
      <c r="CA84" s="645" t="s">
        <v>186</v>
      </c>
      <c r="CB84" s="598"/>
    </row>
    <row r="85" spans="1:80" ht="40.5" customHeight="1" x14ac:dyDescent="0.35">
      <c r="A85" s="577"/>
      <c r="B85" s="458" t="s">
        <v>155</v>
      </c>
      <c r="C85" s="310" t="s">
        <v>278</v>
      </c>
      <c r="D85" s="371" t="s">
        <v>335</v>
      </c>
      <c r="E85" s="371" t="s">
        <v>262</v>
      </c>
      <c r="F85" s="371" t="s">
        <v>1063</v>
      </c>
      <c r="G85" s="307" t="str">
        <f ca="1">IF(AND(E85&lt;D85,BE85&lt;&gt;"",TODAY()&gt;D85),TODAY()-D85,"")</f>
        <v/>
      </c>
      <c r="H85" s="308">
        <f>IF(BM85&lt;&gt;"",BM85,"")</f>
        <v>45875</v>
      </c>
      <c r="I85" s="309">
        <f>IF(AND(E85&lt;&gt;"",H85&lt;&gt;""),H85-E85,"")</f>
        <v>285</v>
      </c>
      <c r="J85" s="305" t="s">
        <v>125</v>
      </c>
      <c r="K85" s="305" t="s">
        <v>126</v>
      </c>
      <c r="L85" s="310" t="s">
        <v>281</v>
      </c>
      <c r="M85" s="311" t="s">
        <v>161</v>
      </c>
      <c r="N85" s="310" t="s">
        <v>1252</v>
      </c>
      <c r="O85" s="337" t="s">
        <v>410</v>
      </c>
      <c r="P85" s="539" t="s">
        <v>1318</v>
      </c>
      <c r="Q85" s="339" t="s">
        <v>412</v>
      </c>
      <c r="R85" s="313" t="str">
        <f>IF(OR(L85&lt;&gt;"",N85&lt;&gt;"",O85&lt;&gt;"",P85&lt;&gt;""),CONCATENATE(L85,"-",N85,"-",P85,"-OM",O85),"")</f>
        <v>P54-PPGMII-P54-CAM-1377/2024-OM2029269553</v>
      </c>
      <c r="S85" s="305" t="s">
        <v>413</v>
      </c>
      <c r="T85" s="314">
        <v>1</v>
      </c>
      <c r="U85" s="340">
        <v>0</v>
      </c>
      <c r="V85" s="340">
        <v>539.875</v>
      </c>
      <c r="W85" s="316">
        <f>IF(U85&lt;&gt;"",U85/1000,"")</f>
        <v>0</v>
      </c>
      <c r="X85" s="316">
        <f>IF(V85&lt;&gt;"",V85/1000,"")</f>
        <v>0.53987499999999999</v>
      </c>
      <c r="Y85" s="317">
        <f>IF(OR(U85&lt;&gt;"",V85&lt;&gt;""),U85+V85,"")</f>
        <v>539.875</v>
      </c>
      <c r="Z85" s="318">
        <f>IF(Y85&lt;&gt;"",Y85/1000,"")</f>
        <v>0.53987499999999999</v>
      </c>
      <c r="AA85" s="574" t="s">
        <v>414</v>
      </c>
      <c r="AB85" s="533"/>
      <c r="AC85" s="331">
        <v>45624</v>
      </c>
      <c r="AD85" s="331">
        <v>45628</v>
      </c>
      <c r="AE85" s="327">
        <v>45636</v>
      </c>
      <c r="AF85" s="18">
        <v>45636</v>
      </c>
      <c r="AG85" s="331">
        <v>45636</v>
      </c>
      <c r="AH85" s="309">
        <f>IF(AND(AD85&lt;&gt;"",AG85&lt;&gt;""),AG85-AD85,"")</f>
        <v>8</v>
      </c>
      <c r="AI85" s="322" t="str">
        <f>IF(AE85&lt;&gt;"",CONCATENATE("S",WEEKNUM(AE85,21)),"")</f>
        <v>S50</v>
      </c>
      <c r="AJ85" s="323" t="str">
        <f>IF(AF85&lt;&gt;"",CONCATENATE("S",WEEKNUM(AF85,21)),"")</f>
        <v>S50</v>
      </c>
      <c r="AK85" s="323" t="str">
        <f>IF(AG85&lt;&gt;"",CONCATENATE("S",WEEKNUM(AG85,21)),"")</f>
        <v>S50</v>
      </c>
      <c r="AL85" s="322" t="str">
        <f>IF(AG85&lt;&gt;"",CONCATENATE(MONTH(AG85),"/",YEAR(AG85)),"")</f>
        <v>12/2024</v>
      </c>
      <c r="AM85" s="324">
        <f ca="1">IF(AG85&lt;&gt;"",IFERROR(IF(AF85="",TODAY()-AE85,AG85-AE85),""),"")</f>
        <v>0</v>
      </c>
      <c r="AN85" s="325" t="str">
        <f ca="1">IF(AM85&lt;&gt;"",IF(AM85&lt;=0,"SEM ATRASO",IF(AM85&lt;=10,"1) &lt;= 10 Dias",IF(AND(AM85&gt;10,AM85&lt;=30),"2) &gt; 10 Dias e &lt;= 30 Dias",IF(AND(AM85&gt;30,AM85&lt;=60),"3) &gt;30 Dias e &lt;=60 Dias",IF(AND(AM85&gt;60,AM85&lt;43854),"4) &gt; 60 Dias","INDEFINIDO"))))),"")</f>
        <v>SEM ATRASO</v>
      </c>
      <c r="AO85" s="15">
        <v>45694</v>
      </c>
      <c r="AP85" s="331">
        <v>45710</v>
      </c>
      <c r="AQ85" s="15">
        <v>45725</v>
      </c>
      <c r="AR85" s="15">
        <v>45728</v>
      </c>
      <c r="AS85" s="15">
        <v>45728</v>
      </c>
      <c r="AT85" s="309">
        <f>IF(AND(AP85&lt;&gt;"",AS85&lt;&gt;""),AS85-AP85,"")</f>
        <v>18</v>
      </c>
      <c r="AU85" s="326" t="str">
        <f>IF(AQ85&lt;&gt;"",CONCATENATE("S",WEEKNUM(AQ85,21)),"")</f>
        <v>S10</v>
      </c>
      <c r="AV85" s="327" t="str">
        <f>IF(AR85&lt;&gt;"",CONCATENATE("S",WEEKNUM(AR85,21)),"")</f>
        <v>S11</v>
      </c>
      <c r="AW85" s="327" t="str">
        <f>IF(AS85&lt;&gt;"",CONCATENATE("S",WEEKNUM(AS85,21)),"")</f>
        <v>S11</v>
      </c>
      <c r="AX85" s="326" t="str">
        <f>IF(AS85&lt;&gt;"",CONCATENATE(MONTH(AS85),"/",YEAR(AS85)),"")</f>
        <v>3/2025</v>
      </c>
      <c r="AY85" s="328">
        <f ca="1">IF(AQ85&lt;&gt;"",IF(AS85&lt;&gt;"",AQ85-AS85,TODAY()-AQ85),"")</f>
        <v>-3</v>
      </c>
      <c r="AZ85" s="329" t="str">
        <f ca="1">IF(AY85&lt;&gt;"",IF(AY85&lt;=0,"SEM ATRASO",IF(AY85&lt;=10,"1) &lt;= 10 Dias",IF(AND(AY85&gt;10,AY85&lt;=30),"2) &gt; 10 Dias e &lt;= 30 Dias",IF(AND(AY85&gt;30,AY85&lt;=60),"3) &gt;30 Dias e &lt;=60 Dias",IF(AND(AY85&gt;60,AY85&lt;43854),"4) &gt; 60 Dias","INDEFINIDO"))))),"")</f>
        <v>SEM ATRASO</v>
      </c>
      <c r="BA85" s="15">
        <v>45721</v>
      </c>
      <c r="BB85" s="331">
        <v>45754</v>
      </c>
      <c r="BC85" s="15">
        <v>45766</v>
      </c>
      <c r="BD85" s="26">
        <v>45826</v>
      </c>
      <c r="BE85" s="331">
        <v>45870</v>
      </c>
      <c r="BF85" s="309">
        <f>IF(AND(BB85&lt;&gt;"",BE85&lt;&gt;""),BE85-BB85,"")</f>
        <v>116</v>
      </c>
      <c r="BG85" s="326" t="str">
        <f>IF(BC85&lt;&gt;"",CONCATENATE("S",WEEKNUM(BC85,21)),"")</f>
        <v>S16</v>
      </c>
      <c r="BH85" s="327" t="str">
        <f>IF(BD85&lt;&gt;"",CONCATENATE("S",WEEKNUM(BD85,21)),"")</f>
        <v>S25</v>
      </c>
      <c r="BI85" s="327" t="str">
        <f>IF(BE85&lt;&gt;"",CONCATENATE("S",WEEKNUM(BE85,21)),"")</f>
        <v>S31</v>
      </c>
      <c r="BJ85" s="326" t="str">
        <f>IF(BE85&lt;&gt;"",CONCATENATE(MONTH(BE85),"/",YEAR(BE85)),"")</f>
        <v>8/2025</v>
      </c>
      <c r="BK85" s="325">
        <f ca="1">IF(BE85&lt;&gt;"",IFERROR(IF(BE85="",TODAY()-BC85,BE85-BC85),""),"")</f>
        <v>104</v>
      </c>
      <c r="BL85" s="330" t="str">
        <f ca="1">IF(BK85&lt;&gt;"",IF(BK85&lt;=0,"SEM ATRASO",IF(BK85&lt;=10,"1) &lt;= 10 Dias",IF(AND(BK85&gt;10,BK85&lt;=30),"2) &gt; 10 Dias e &lt;= 30 Dias",IF(AND(BK85&gt;30,BK85&lt;=60),"3) &gt;30 Dias e &lt;=60 Dias",IF(AND(BK85&gt;60,BK85&lt;43854),"4) &gt; 60 Dias","INDEFINIDO"))))),"")</f>
        <v>4) &gt; 60 Dias</v>
      </c>
      <c r="BM85" s="331">
        <f>IF(BE85&lt;&gt;"",BE85+5,IF(AND(BE85="",BD85&lt;&gt;""),BD85+5,IF(AND(BE85="",BD85="",AS85&lt;&gt;""),AS85+5,IF(AND(BE85="",BD85="",AS85="",AR85&lt;&gt;""),AR85+5,""))))</f>
        <v>45875</v>
      </c>
      <c r="BN85" s="331"/>
      <c r="BO85" s="331" t="s">
        <v>87</v>
      </c>
      <c r="BP85" s="305"/>
      <c r="BQ85" s="305"/>
      <c r="BR85" s="305"/>
      <c r="BS85" s="305"/>
      <c r="BT85" s="332">
        <v>-3</v>
      </c>
      <c r="BU85" s="333" t="s">
        <v>1255</v>
      </c>
      <c r="BV85" s="329"/>
      <c r="BW85" s="329"/>
      <c r="BX85" s="329"/>
      <c r="BY85" s="329"/>
      <c r="BZ85" s="329"/>
      <c r="CA85" s="645" t="s">
        <v>312</v>
      </c>
      <c r="CB85" s="598"/>
    </row>
    <row r="86" spans="1:80" ht="40.5" customHeight="1" x14ac:dyDescent="0.35">
      <c r="A86" s="577"/>
      <c r="B86" s="458" t="s">
        <v>155</v>
      </c>
      <c r="C86" s="310" t="s">
        <v>278</v>
      </c>
      <c r="D86" s="371" t="s">
        <v>335</v>
      </c>
      <c r="E86" s="371" t="s">
        <v>1024</v>
      </c>
      <c r="F86" s="371" t="s">
        <v>1063</v>
      </c>
      <c r="G86" s="307" t="str">
        <f ca="1">IF(AND(E86&lt;D86,BE86&lt;&gt;"",TODAY()&gt;D86),TODAY()-D86,"")</f>
        <v/>
      </c>
      <c r="H86" s="308">
        <f>IF(BM86&lt;&gt;"",BM86,"")</f>
        <v>45875</v>
      </c>
      <c r="I86" s="309">
        <f>IF(AND(E86&lt;&gt;"",H86&lt;&gt;""),H86-E86,"")</f>
        <v>121</v>
      </c>
      <c r="J86" s="305" t="s">
        <v>125</v>
      </c>
      <c r="K86" s="305" t="s">
        <v>126</v>
      </c>
      <c r="L86" s="310" t="s">
        <v>281</v>
      </c>
      <c r="M86" s="311" t="s">
        <v>161</v>
      </c>
      <c r="N86" s="310" t="s">
        <v>1252</v>
      </c>
      <c r="O86" s="337">
        <v>2029269546</v>
      </c>
      <c r="P86" s="539" t="s">
        <v>1319</v>
      </c>
      <c r="Q86" s="339" t="s">
        <v>416</v>
      </c>
      <c r="R86" s="313" t="str">
        <f>IF(OR(L86&lt;&gt;"",N86&lt;&gt;"",O86&lt;&gt;"",P86&lt;&gt;""),CONCATENATE(L86,"-",N86,"-",P86,"-OM",O86),"")</f>
        <v>P54-PPGMII-P54-CAM-1378/2024-OM2029269546</v>
      </c>
      <c r="S86" s="305" t="s">
        <v>417</v>
      </c>
      <c r="T86" s="314">
        <v>1</v>
      </c>
      <c r="U86" s="340">
        <v>0</v>
      </c>
      <c r="V86" s="340">
        <v>410.2999999999999</v>
      </c>
      <c r="W86" s="316">
        <f>IF(U86&lt;&gt;"",U86/1000,"")</f>
        <v>0</v>
      </c>
      <c r="X86" s="316">
        <f>IF(V86&lt;&gt;"",V86/1000,"")</f>
        <v>0.41029999999999989</v>
      </c>
      <c r="Y86" s="317">
        <f>IF(OR(U86&lt;&gt;"",V86&lt;&gt;""),U86+V86,"")</f>
        <v>410.2999999999999</v>
      </c>
      <c r="Z86" s="318">
        <f>IF(Y86&lt;&gt;"",Y86/1000,"")</f>
        <v>0.41029999999999989</v>
      </c>
      <c r="AA86" s="574" t="s">
        <v>418</v>
      </c>
      <c r="AB86" s="533"/>
      <c r="AC86" s="331">
        <v>45744</v>
      </c>
      <c r="AD86" s="331">
        <v>45646</v>
      </c>
      <c r="AE86" s="327">
        <v>45778</v>
      </c>
      <c r="AF86" s="18">
        <v>45778</v>
      </c>
      <c r="AG86" s="331">
        <v>45709</v>
      </c>
      <c r="AH86" s="309">
        <f>IF(AND(AD86&lt;&gt;"",AG86&lt;&gt;""),AG86-AD86,"")</f>
        <v>63</v>
      </c>
      <c r="AI86" s="322" t="str">
        <f>IF(AE86&lt;&gt;"",CONCATENATE("S",WEEKNUM(AE86,21)),"")</f>
        <v>S18</v>
      </c>
      <c r="AJ86" s="323" t="str">
        <f>IF(AF86&lt;&gt;"",CONCATENATE("S",WEEKNUM(AF86,21)),"")</f>
        <v>S18</v>
      </c>
      <c r="AK86" s="323" t="str">
        <f>IF(AG86&lt;&gt;"",CONCATENATE("S",WEEKNUM(AG86,21)),"")</f>
        <v>S8</v>
      </c>
      <c r="AL86" s="322" t="str">
        <f>IF(AG86&lt;&gt;"",CONCATENATE(MONTH(AG86),"/",YEAR(AG86)),"")</f>
        <v>2/2025</v>
      </c>
      <c r="AM86" s="324">
        <f ca="1">IF(AG86&lt;&gt;"",IFERROR(IF(AF86="",TODAY()-AE86,AG86-AE86),""),"")</f>
        <v>-69</v>
      </c>
      <c r="AN86" s="325" t="str">
        <f ca="1">IF(AM86&lt;&gt;"",IF(AM86&lt;=0,"SEM ATRASO",IF(AM86&lt;=10,"1) &lt;= 10 Dias",IF(AND(AM86&gt;10,AM86&lt;=30),"2) &gt; 10 Dias e &lt;= 30 Dias",IF(AND(AM86&gt;30,AM86&lt;=60),"3) &gt;30 Dias e &lt;=60 Dias",IF(AND(AM86&gt;60,AM86&lt;43854),"4) &gt; 60 Dias","INDEFINIDO"))))),"")</f>
        <v>SEM ATRASO</v>
      </c>
      <c r="AO86" s="15">
        <v>45716</v>
      </c>
      <c r="AP86" s="331">
        <v>45715</v>
      </c>
      <c r="AQ86" s="15">
        <v>45716</v>
      </c>
      <c r="AR86" s="15">
        <v>45716</v>
      </c>
      <c r="AS86" s="15">
        <v>45716</v>
      </c>
      <c r="AT86" s="309">
        <f>IF(AND(AP86&lt;&gt;"",AS86&lt;&gt;""),AS86-AP86,"")</f>
        <v>1</v>
      </c>
      <c r="AU86" s="326" t="str">
        <f>IF(AQ86&lt;&gt;"",CONCATENATE("S",WEEKNUM(AQ86,21)),"")</f>
        <v>S9</v>
      </c>
      <c r="AV86" s="327" t="str">
        <f>IF(AR86&lt;&gt;"",CONCATENATE("S",WEEKNUM(AR86,21)),"")</f>
        <v>S9</v>
      </c>
      <c r="AW86" s="327" t="str">
        <f>IF(AS86&lt;&gt;"",CONCATENATE("S",WEEKNUM(AS86,21)),"")</f>
        <v>S9</v>
      </c>
      <c r="AX86" s="326" t="str">
        <f>IF(AS86&lt;&gt;"",CONCATENATE(MONTH(AS86),"/",YEAR(AS86)),"")</f>
        <v>2/2025</v>
      </c>
      <c r="AY86" s="328">
        <f ca="1">IF(AQ86&lt;&gt;"",IF(AS86&lt;&gt;"",AQ86-AS86,TODAY()-AQ86),"")</f>
        <v>0</v>
      </c>
      <c r="AZ86" s="329" t="str">
        <f ca="1">IF(AY86&lt;&gt;"",IF(AY86&lt;=0,"SEM ATRASO",IF(AY86&lt;=10,"1) &lt;= 10 Dias",IF(AND(AY86&gt;10,AY86&lt;=30),"2) &gt; 10 Dias e &lt;= 30 Dias",IF(AND(AY86&gt;30,AY86&lt;=60),"3) &gt;30 Dias e &lt;=60 Dias",IF(AND(AY86&gt;60,AY86&lt;43854),"4) &gt; 60 Dias","INDEFINIDO"))))),"")</f>
        <v>SEM ATRASO</v>
      </c>
      <c r="BA86" s="15">
        <v>45729</v>
      </c>
      <c r="BB86" s="331">
        <v>45754</v>
      </c>
      <c r="BC86" s="15">
        <v>45766</v>
      </c>
      <c r="BD86" s="26">
        <v>45775</v>
      </c>
      <c r="BE86" s="331">
        <v>45870</v>
      </c>
      <c r="BF86" s="309">
        <f>IF(AND(BB86&lt;&gt;"",BE86&lt;&gt;""),BE86-BB86,"")</f>
        <v>116</v>
      </c>
      <c r="BG86" s="326" t="str">
        <f>IF(BC86&lt;&gt;"",CONCATENATE("S",WEEKNUM(BC86,21)),"")</f>
        <v>S16</v>
      </c>
      <c r="BH86" s="327" t="str">
        <f>IF(BD86&lt;&gt;"",CONCATENATE("S",WEEKNUM(BD86,21)),"")</f>
        <v>S18</v>
      </c>
      <c r="BI86" s="327" t="str">
        <f>IF(BE86&lt;&gt;"",CONCATENATE("S",WEEKNUM(BE86,21)),"")</f>
        <v>S31</v>
      </c>
      <c r="BJ86" s="326" t="str">
        <f>IF(BE86&lt;&gt;"",CONCATENATE(MONTH(BE86),"/",YEAR(BE86)),"")</f>
        <v>8/2025</v>
      </c>
      <c r="BK86" s="325">
        <f ca="1">IF(BE86&lt;&gt;"",IFERROR(IF(BE86="",TODAY()-BC86,BE86-BC86),""),"")</f>
        <v>104</v>
      </c>
      <c r="BL86" s="330" t="str">
        <f ca="1">IF(BK86&lt;&gt;"",IF(BK86&lt;=0,"SEM ATRASO",IF(BK86&lt;=10,"1) &lt;= 10 Dias",IF(AND(BK86&gt;10,BK86&lt;=30),"2) &gt; 10 Dias e &lt;= 30 Dias",IF(AND(BK86&gt;30,BK86&lt;=60),"3) &gt;30 Dias e &lt;=60 Dias",IF(AND(BK86&gt;60,BK86&lt;43854),"4) &gt; 60 Dias","INDEFINIDO"))))),"")</f>
        <v>4) &gt; 60 Dias</v>
      </c>
      <c r="BM86" s="331">
        <f>IF(BE86&lt;&gt;"",BE86+5,IF(AND(BE86="",BD86&lt;&gt;""),BD86+5,IF(AND(BE86="",BD86="",AS86&lt;&gt;""),AS86+5,IF(AND(BE86="",BD86="",AS86="",AR86&lt;&gt;""),AR86+5,""))))</f>
        <v>45875</v>
      </c>
      <c r="BN86" s="331">
        <v>45775</v>
      </c>
      <c r="BO86" s="331" t="s">
        <v>87</v>
      </c>
      <c r="BP86" s="305"/>
      <c r="BQ86" s="305"/>
      <c r="BR86" s="305"/>
      <c r="BS86" s="305" t="s">
        <v>132</v>
      </c>
      <c r="BT86" s="332">
        <v>-3</v>
      </c>
      <c r="BU86" s="333" t="s">
        <v>1255</v>
      </c>
      <c r="BV86" s="329"/>
      <c r="BW86" s="329"/>
      <c r="BX86" s="329"/>
      <c r="BY86" s="329"/>
      <c r="BZ86" s="329"/>
      <c r="CA86" s="645" t="s">
        <v>312</v>
      </c>
      <c r="CB86" s="598"/>
    </row>
    <row r="87" spans="1:80" ht="40.5" customHeight="1" x14ac:dyDescent="0.35">
      <c r="A87" s="577"/>
      <c r="B87" s="458" t="s">
        <v>155</v>
      </c>
      <c r="C87" s="310"/>
      <c r="D87" s="371">
        <v>45660</v>
      </c>
      <c r="E87" s="371" t="s">
        <v>1071</v>
      </c>
      <c r="F87" s="371" t="s">
        <v>1063</v>
      </c>
      <c r="G87" s="307" t="str">
        <f ca="1">IF(AND(E87&lt;D87,BE87&lt;&gt;"",TODAY()&gt;D87),TODAY()-D87,"")</f>
        <v/>
      </c>
      <c r="H87" s="308">
        <f>IF(BM87&lt;&gt;"",BM87,"")</f>
        <v>45875</v>
      </c>
      <c r="I87" s="309">
        <f>IF(AND(E87&lt;&gt;"",H87&lt;&gt;""),H87-E87,"")</f>
        <v>191</v>
      </c>
      <c r="J87" s="305" t="s">
        <v>519</v>
      </c>
      <c r="K87" s="305" t="s">
        <v>126</v>
      </c>
      <c r="L87" s="310" t="s">
        <v>281</v>
      </c>
      <c r="M87" s="311" t="s">
        <v>161</v>
      </c>
      <c r="N87" s="310" t="s">
        <v>1252</v>
      </c>
      <c r="O87" s="337">
        <v>2029267541</v>
      </c>
      <c r="P87" s="539" t="s">
        <v>1320</v>
      </c>
      <c r="Q87" s="339" t="s">
        <v>531</v>
      </c>
      <c r="R87" s="313" t="str">
        <f>IF(OR(L87&lt;&gt;"",N87&lt;&gt;"",O87&lt;&gt;"",P87&lt;&gt;""),CONCATENATE(L87,"-",N87,"-",P87,"-OM",O87),"")</f>
        <v>P54-PPGMII-P54-CAM-0470/2025-OM2029267541</v>
      </c>
      <c r="S87" s="305"/>
      <c r="T87" s="314">
        <v>1</v>
      </c>
      <c r="U87" s="340">
        <v>0</v>
      </c>
      <c r="V87" s="340">
        <v>57.834000000000003</v>
      </c>
      <c r="W87" s="316">
        <f>IF(U87&lt;&gt;"",U87/1000,"")</f>
        <v>0</v>
      </c>
      <c r="X87" s="316">
        <f>IF(V87&lt;&gt;"",V87/1000,"")</f>
        <v>5.7834000000000003E-2</v>
      </c>
      <c r="Y87" s="317">
        <f>IF(OR(U87&lt;&gt;"",V87&lt;&gt;""),U87+V87,"")</f>
        <v>57.834000000000003</v>
      </c>
      <c r="Z87" s="318">
        <f>IF(Y87&lt;&gt;"",Y87/1000,"")</f>
        <v>5.7834000000000003E-2</v>
      </c>
      <c r="AA87" s="574" t="s">
        <v>532</v>
      </c>
      <c r="AB87" s="533"/>
      <c r="AC87" s="331">
        <v>45702</v>
      </c>
      <c r="AD87" s="331">
        <v>45707</v>
      </c>
      <c r="AE87" s="327">
        <v>45737</v>
      </c>
      <c r="AF87" s="327">
        <v>45737</v>
      </c>
      <c r="AG87" s="331">
        <v>45713</v>
      </c>
      <c r="AH87" s="309">
        <f>IF(AND(AD87&lt;&gt;"",AG87&lt;&gt;""),AG87-AD87,"")</f>
        <v>6</v>
      </c>
      <c r="AI87" s="322" t="str">
        <f>IF(AE87&lt;&gt;"",CONCATENATE("S",WEEKNUM(AE87,21)),"")</f>
        <v>S12</v>
      </c>
      <c r="AJ87" s="323" t="str">
        <f>IF(AF87&lt;&gt;"",CONCATENATE("S",WEEKNUM(AF87,21)),"")</f>
        <v>S12</v>
      </c>
      <c r="AK87" s="323" t="str">
        <f>IF(AG87&lt;&gt;"",CONCATENATE("S",WEEKNUM(AG87,21)),"")</f>
        <v>S9</v>
      </c>
      <c r="AL87" s="322" t="str">
        <f>IF(AG87&lt;&gt;"",CONCATENATE(MONTH(AG87),"/",YEAR(AG87)),"")</f>
        <v>2/2025</v>
      </c>
      <c r="AM87" s="324">
        <f ca="1">IF(AG87&lt;&gt;"",IFERROR(IF(AF87="",TODAY()-AE87,AG87-AE87),""),"")</f>
        <v>-24</v>
      </c>
      <c r="AN87" s="325" t="str">
        <f ca="1">IF(AM87&lt;&gt;"",IF(AM87&lt;=0,"SEM ATRASO",IF(AM87&lt;=10,"1) &lt;= 10 Dias",IF(AND(AM87&gt;10,AM87&lt;=30),"2) &gt; 10 Dias e &lt;= 30 Dias",IF(AND(AM87&gt;30,AM87&lt;=60),"3) &gt;30 Dias e &lt;=60 Dias",IF(AND(AM87&gt;60,AM87&lt;43854),"4) &gt; 60 Dias","INDEFINIDO"))))),"")</f>
        <v>SEM ATRASO</v>
      </c>
      <c r="AO87" s="15">
        <v>45742</v>
      </c>
      <c r="AP87" s="331">
        <v>45715</v>
      </c>
      <c r="AQ87" s="15">
        <v>45752</v>
      </c>
      <c r="AR87" s="15">
        <v>45722</v>
      </c>
      <c r="AS87" s="331">
        <v>45715</v>
      </c>
      <c r="AT87" s="309">
        <f>IF(AND(AP87&lt;&gt;"",AS87&lt;&gt;""),AS87-AP87,"")</f>
        <v>0</v>
      </c>
      <c r="AU87" s="326" t="str">
        <f>IF(AQ87&lt;&gt;"",CONCATENATE("S",WEEKNUM(AQ87,21)),"")</f>
        <v>S14</v>
      </c>
      <c r="AV87" s="327" t="str">
        <f>IF(AR87&lt;&gt;"",CONCATENATE("S",WEEKNUM(AR87,21)),"")</f>
        <v>S10</v>
      </c>
      <c r="AW87" s="327" t="str">
        <f>IF(AS87&lt;&gt;"",CONCATENATE("S",WEEKNUM(AS87,21)),"")</f>
        <v>S9</v>
      </c>
      <c r="AX87" s="326" t="str">
        <f>IF(AS87&lt;&gt;"",CONCATENATE(MONTH(AS87),"/",YEAR(AS87)),"")</f>
        <v>2/2025</v>
      </c>
      <c r="AY87" s="328">
        <f ca="1">IF(AQ87&lt;&gt;"",IF(AS87&lt;&gt;"",AQ87-AS87,TODAY()-AQ87),"")</f>
        <v>37</v>
      </c>
      <c r="AZ87" s="329" t="str">
        <f ca="1">IF(AY87&lt;&gt;"",IF(AY87&lt;=0,"SEM ATRASO",IF(AY87&lt;=10,"1) &lt;= 10 Dias",IF(AND(AY87&gt;10,AY87&lt;=30),"2) &gt; 10 Dias e &lt;= 30 Dias",IF(AND(AY87&gt;30,AY87&lt;=60),"3) &gt;30 Dias e &lt;=60 Dias",IF(AND(AY87&gt;60,AY87&lt;43854),"4) &gt; 60 Dias","INDEFINIDO"))))),"")</f>
        <v>3) &gt;30 Dias e &lt;=60 Dias</v>
      </c>
      <c r="BA87" s="15">
        <v>45723</v>
      </c>
      <c r="BB87" s="15">
        <v>45754</v>
      </c>
      <c r="BC87" s="15">
        <v>45766</v>
      </c>
      <c r="BD87" s="26">
        <v>45775</v>
      </c>
      <c r="BE87" s="331">
        <v>45870</v>
      </c>
      <c r="BF87" s="309">
        <f>IF(AND(BB87&lt;&gt;"",BE87&lt;&gt;""),BE87-BB87,"")</f>
        <v>116</v>
      </c>
      <c r="BG87" s="326" t="str">
        <f>IF(BC87&lt;&gt;"",CONCATENATE("S",WEEKNUM(BC87,21)),"")</f>
        <v>S16</v>
      </c>
      <c r="BH87" s="327" t="str">
        <f>IF(BD87&lt;&gt;"",CONCATENATE("S",WEEKNUM(BD87,21)),"")</f>
        <v>S18</v>
      </c>
      <c r="BI87" s="327" t="str">
        <f>IF(BE87&lt;&gt;"",CONCATENATE("S",WEEKNUM(BE87,21)),"")</f>
        <v>S31</v>
      </c>
      <c r="BJ87" s="326" t="str">
        <f>IF(BE87&lt;&gt;"",CONCATENATE(MONTH(BE87),"/",YEAR(BE87)),"")</f>
        <v>8/2025</v>
      </c>
      <c r="BK87" s="325">
        <f ca="1">IF(BE87&lt;&gt;"",IFERROR(IF(BE87="",TODAY()-BC87,BE87-BC87),""),"")</f>
        <v>104</v>
      </c>
      <c r="BL87" s="330" t="str">
        <f ca="1">IF(BK87&lt;&gt;"",IF(BK87&lt;=0,"SEM ATRASO",IF(BK87&lt;=10,"1) &lt;= 10 Dias",IF(AND(BK87&gt;10,BK87&lt;=30),"2) &gt; 10 Dias e &lt;= 30 Dias",IF(AND(BK87&gt;30,BK87&lt;=60),"3) &gt;30 Dias e &lt;=60 Dias",IF(AND(BK87&gt;60,BK87&lt;43854),"4) &gt; 60 Dias","INDEFINIDO"))))),"")</f>
        <v>4) &gt; 60 Dias</v>
      </c>
      <c r="BM87" s="331">
        <f>IF(BE87&lt;&gt;"",BE87+5,IF(AND(BE87="",BD87&lt;&gt;""),BD87+5,IF(AND(BE87="",BD87="",AS87&lt;&gt;""),AS87+5,IF(AND(BE87="",BD87="",AS87="",AR87&lt;&gt;""),AR87+5,""))))</f>
        <v>45875</v>
      </c>
      <c r="BN87" s="331">
        <v>45782</v>
      </c>
      <c r="BO87" s="331" t="s">
        <v>87</v>
      </c>
      <c r="BP87" s="305"/>
      <c r="BQ87" s="305"/>
      <c r="BR87" s="305"/>
      <c r="BS87" s="305" t="s">
        <v>132</v>
      </c>
      <c r="BT87" s="332">
        <v>-3</v>
      </c>
      <c r="BU87" s="333" t="s">
        <v>1255</v>
      </c>
      <c r="BV87" s="329"/>
      <c r="BW87" s="329"/>
      <c r="BX87" s="329"/>
      <c r="BY87" s="329"/>
      <c r="BZ87" s="329"/>
      <c r="CA87" s="645" t="s">
        <v>533</v>
      </c>
      <c r="CB87" s="598"/>
    </row>
    <row r="88" spans="1:80" ht="40.5" customHeight="1" x14ac:dyDescent="0.35">
      <c r="A88" s="577"/>
      <c r="B88" s="458" t="s">
        <v>155</v>
      </c>
      <c r="C88" s="310" t="s">
        <v>278</v>
      </c>
      <c r="D88" s="371">
        <v>45666</v>
      </c>
      <c r="E88" s="371" t="s">
        <v>207</v>
      </c>
      <c r="F88" s="371" t="s">
        <v>1063</v>
      </c>
      <c r="G88" s="307" t="str">
        <f ca="1">IF(AND(E88&lt;D88,BE88&lt;&gt;"",TODAY()&gt;D88),TODAY()-D88,"")</f>
        <v/>
      </c>
      <c r="H88" s="308">
        <f>IF(BM88&lt;&gt;"",BM88,"")</f>
        <v>45875</v>
      </c>
      <c r="I88" s="309">
        <f>IF(AND(E88&lt;&gt;"",H88&lt;&gt;""),H88-E88,"")</f>
        <v>240</v>
      </c>
      <c r="J88" s="305" t="s">
        <v>156</v>
      </c>
      <c r="K88" s="305" t="s">
        <v>126</v>
      </c>
      <c r="L88" s="310" t="s">
        <v>281</v>
      </c>
      <c r="M88" s="311" t="s">
        <v>161</v>
      </c>
      <c r="N88" s="310" t="s">
        <v>1252</v>
      </c>
      <c r="O88" s="337">
        <v>2029269550</v>
      </c>
      <c r="P88" s="539" t="s">
        <v>1321</v>
      </c>
      <c r="Q88" s="339" t="s">
        <v>318</v>
      </c>
      <c r="R88" s="313" t="str">
        <f>IF(OR(L88&lt;&gt;"",N88&lt;&gt;"",O88&lt;&gt;"",P88&lt;&gt;""),CONCATENATE(L88,"-",N88,"-",P88,"-OM",O88),"")</f>
        <v>P54-PPGMII-P54-CAM-1749/2024-OM2029269550</v>
      </c>
      <c r="S88" s="305"/>
      <c r="T88" s="314">
        <v>1</v>
      </c>
      <c r="U88" s="340">
        <v>0</v>
      </c>
      <c r="V88" s="340">
        <v>28.44</v>
      </c>
      <c r="W88" s="316">
        <f>IF(U88&lt;&gt;"",U88/1000,"")</f>
        <v>0</v>
      </c>
      <c r="X88" s="316">
        <f>IF(V88&lt;&gt;"",V88/1000,"")</f>
        <v>2.844E-2</v>
      </c>
      <c r="Y88" s="317">
        <f>IF(OR(U88&lt;&gt;"",V88&lt;&gt;""),U88+V88,"")</f>
        <v>28.44</v>
      </c>
      <c r="Z88" s="318">
        <f>IF(Y88&lt;&gt;"",Y88/1000,"")</f>
        <v>2.844E-2</v>
      </c>
      <c r="AA88" s="574" t="s">
        <v>319</v>
      </c>
      <c r="AB88" s="533"/>
      <c r="AC88" s="331">
        <v>45804</v>
      </c>
      <c r="AD88" s="331">
        <v>45660</v>
      </c>
      <c r="AE88" s="327">
        <v>45879</v>
      </c>
      <c r="AF88" s="14">
        <v>45879</v>
      </c>
      <c r="AG88" s="331">
        <v>45783</v>
      </c>
      <c r="AH88" s="309">
        <f>IF(AND(AD88&lt;&gt;"",AG88&lt;&gt;""),AG88-AD88,"")</f>
        <v>123</v>
      </c>
      <c r="AI88" s="322" t="str">
        <f>IF(AE88&lt;&gt;"",CONCATENATE("S",WEEKNUM(AE88,21)),"")</f>
        <v>S32</v>
      </c>
      <c r="AJ88" s="323" t="str">
        <f>IF(AF88&lt;&gt;"",CONCATENATE("S",WEEKNUM(AF88,21)),"")</f>
        <v>S32</v>
      </c>
      <c r="AK88" s="323" t="str">
        <f>IF(AG88&lt;&gt;"",CONCATENATE("S",WEEKNUM(AG88,21)),"")</f>
        <v>S19</v>
      </c>
      <c r="AL88" s="322" t="str">
        <f>IF(AG88&lt;&gt;"",CONCATENATE(MONTH(AG88),"/",YEAR(AG88)),"")</f>
        <v>5/2025</v>
      </c>
      <c r="AM88" s="324">
        <f ca="1">IF(AG88&lt;&gt;"",IFERROR(IF(AF88="",TODAY()-AE88,AG88-AE88),""),"")</f>
        <v>-96</v>
      </c>
      <c r="AN88" s="325" t="str">
        <f ca="1">IF(AM88&lt;&gt;"",IF(AM88&lt;=0,"SEM ATRASO",IF(AM88&lt;=10,"1) &lt;= 10 Dias",IF(AND(AM88&gt;10,AM88&lt;=30),"2) &gt; 10 Dias e &lt;= 30 Dias",IF(AND(AM88&gt;30,AM88&lt;=60),"3) &gt;30 Dias e &lt;=60 Dias",IF(AND(AM88&gt;60,AM88&lt;43854),"4) &gt; 60 Dias","INDEFINIDO"))))),"")</f>
        <v>SEM ATRASO</v>
      </c>
      <c r="AO88" s="331">
        <v>45899</v>
      </c>
      <c r="AP88" s="331">
        <v>45715</v>
      </c>
      <c r="AQ88" s="15">
        <v>45906</v>
      </c>
      <c r="AR88" s="15">
        <v>45906</v>
      </c>
      <c r="AS88" s="331">
        <v>45714</v>
      </c>
      <c r="AT88" s="309">
        <f>IF(AND(AP88&lt;&gt;"",AS88&lt;&gt;""),AS88-AP88,"")</f>
        <v>-1</v>
      </c>
      <c r="AU88" s="326" t="str">
        <f>IF(AQ88&lt;&gt;"",CONCATENATE("S",WEEKNUM(AQ88,21)),"")</f>
        <v>S36</v>
      </c>
      <c r="AV88" s="327" t="str">
        <f>IF(AR88&lt;&gt;"",CONCATENATE("S",WEEKNUM(AR88,21)),"")</f>
        <v>S36</v>
      </c>
      <c r="AW88" s="327" t="str">
        <f>IF(AS88&lt;&gt;"",CONCATENATE("S",WEEKNUM(AS88,21)),"")</f>
        <v>S9</v>
      </c>
      <c r="AX88" s="326" t="str">
        <f>IF(AS88&lt;&gt;"",CONCATENATE(MONTH(AS88),"/",YEAR(AS88)),"")</f>
        <v>2/2025</v>
      </c>
      <c r="AY88" s="328">
        <f ca="1">IF(AQ88&lt;&gt;"",IF(AS88&lt;&gt;"",AQ88-AS88,TODAY()-AQ88),"")</f>
        <v>192</v>
      </c>
      <c r="AZ88" s="329" t="str">
        <f ca="1">IF(AY88&lt;&gt;"",IF(AY88&lt;=0,"SEM ATRASO",IF(AY88&lt;=10,"1) &lt;= 10 Dias",IF(AND(AY88&gt;10,AY88&lt;=30),"2) &gt; 10 Dias e &lt;= 30 Dias",IF(AND(AY88&gt;30,AY88&lt;=60),"3) &gt;30 Dias e &lt;=60 Dias",IF(AND(AY88&gt;60,AY88&lt;43854),"4) &gt; 60 Dias","INDEFINIDO"))))),"")</f>
        <v>4) &gt; 60 Dias</v>
      </c>
      <c r="BA88" s="331">
        <v>45909</v>
      </c>
      <c r="BB88" s="331">
        <v>45754</v>
      </c>
      <c r="BC88" s="15">
        <v>45766</v>
      </c>
      <c r="BD88" s="26">
        <v>45770</v>
      </c>
      <c r="BE88" s="331">
        <v>45870</v>
      </c>
      <c r="BF88" s="309">
        <f>IF(AND(BB88&lt;&gt;"",BE88&lt;&gt;""),BE88-BB88,"")</f>
        <v>116</v>
      </c>
      <c r="BG88" s="326" t="str">
        <f>IF(BC88&lt;&gt;"",CONCATENATE("S",WEEKNUM(BC88,21)),"")</f>
        <v>S16</v>
      </c>
      <c r="BH88" s="327" t="str">
        <f>IF(BD88&lt;&gt;"",CONCATENATE("S",WEEKNUM(BD88,21)),"")</f>
        <v>S17</v>
      </c>
      <c r="BI88" s="327" t="str">
        <f>IF(BE88&lt;&gt;"",CONCATENATE("S",WEEKNUM(BE88,21)),"")</f>
        <v>S31</v>
      </c>
      <c r="BJ88" s="326" t="str">
        <f>IF(BE88&lt;&gt;"",CONCATENATE(MONTH(BE88),"/",YEAR(BE88)),"")</f>
        <v>8/2025</v>
      </c>
      <c r="BK88" s="325">
        <f ca="1">IF(BE88&lt;&gt;"",IFERROR(IF(BE88="",TODAY()-BC88,BE88-BC88),""),"")</f>
        <v>104</v>
      </c>
      <c r="BL88" s="330" t="str">
        <f ca="1">IF(BK88&lt;&gt;"",IF(BK88&lt;=0,"SEM ATRASO",IF(BK88&lt;=10,"1) &lt;= 10 Dias",IF(AND(BK88&gt;10,BK88&lt;=30),"2) &gt; 10 Dias e &lt;= 30 Dias",IF(AND(BK88&gt;30,BK88&lt;=60),"3) &gt;30 Dias e &lt;=60 Dias",IF(AND(BK88&gt;60,BK88&lt;43854),"4) &gt; 60 Dias","INDEFINIDO"))))),"")</f>
        <v>4) &gt; 60 Dias</v>
      </c>
      <c r="BM88" s="331">
        <f>IF(BE88&lt;&gt;"",BE88+5,IF(AND(BE88="",BD88&lt;&gt;""),BD88+5,IF(AND(BE88="",BD88="",AS88&lt;&gt;""),AS88+5,IF(AND(BE88="",BD88="",AS88="",AR88&lt;&gt;""),AR88+5,""))))</f>
        <v>45875</v>
      </c>
      <c r="BN88" s="331">
        <v>45782</v>
      </c>
      <c r="BO88" s="331" t="s">
        <v>87</v>
      </c>
      <c r="BP88" s="305"/>
      <c r="BQ88" s="305"/>
      <c r="BR88" s="305"/>
      <c r="BS88" s="305" t="s">
        <v>132</v>
      </c>
      <c r="BT88" s="332">
        <v>-3</v>
      </c>
      <c r="BU88" s="333" t="s">
        <v>1255</v>
      </c>
      <c r="BV88" s="329"/>
      <c r="BW88" s="329"/>
      <c r="BX88" s="329"/>
      <c r="BY88" s="329"/>
      <c r="BZ88" s="329"/>
      <c r="CA88" s="646" t="s">
        <v>287</v>
      </c>
      <c r="CB88" s="598"/>
    </row>
    <row r="89" spans="1:80" ht="40.5" customHeight="1" x14ac:dyDescent="0.35">
      <c r="A89" s="577"/>
      <c r="B89" s="458" t="s">
        <v>155</v>
      </c>
      <c r="C89" s="310" t="s">
        <v>278</v>
      </c>
      <c r="D89" s="336" t="s">
        <v>335</v>
      </c>
      <c r="E89" s="336" t="s">
        <v>1966</v>
      </c>
      <c r="F89" s="336" t="s">
        <v>1063</v>
      </c>
      <c r="G89" s="307" t="str">
        <f ca="1">IF(AND(E89&lt;D89,BE89&lt;&gt;"",TODAY()&gt;D89),TODAY()-D89,"")</f>
        <v/>
      </c>
      <c r="H89" s="308">
        <f>IF(BM89&lt;&gt;"",BM89,"")</f>
        <v>45875</v>
      </c>
      <c r="I89" s="309">
        <f>IF(AND(E89&lt;&gt;"",H89&lt;&gt;""),H89-E89,"")</f>
        <v>289</v>
      </c>
      <c r="J89" s="366" t="s">
        <v>125</v>
      </c>
      <c r="K89" s="305" t="s">
        <v>126</v>
      </c>
      <c r="L89" s="310" t="s">
        <v>281</v>
      </c>
      <c r="M89" s="311" t="s">
        <v>161</v>
      </c>
      <c r="N89" s="310" t="s">
        <v>1252</v>
      </c>
      <c r="O89" s="337">
        <v>2029277335</v>
      </c>
      <c r="P89" s="539" t="s">
        <v>1322</v>
      </c>
      <c r="Q89" s="339" t="s">
        <v>424</v>
      </c>
      <c r="R89" s="313" t="str">
        <f>IF(OR(L89&lt;&gt;"",N89&lt;&gt;"",O89&lt;&gt;"",P89&lt;&gt;""),CONCATENATE(L89,"-",N89,"-",P89,"-OM",O89),"")</f>
        <v>P54-PPGMII-P54-CAM-1352/2024-OM2029277335</v>
      </c>
      <c r="S89" s="574" t="s">
        <v>425</v>
      </c>
      <c r="T89" s="314">
        <v>1</v>
      </c>
      <c r="U89" s="340">
        <v>0</v>
      </c>
      <c r="V89" s="340">
        <v>94.847999999999999</v>
      </c>
      <c r="W89" s="316">
        <f>IF(U89&lt;&gt;"",U89/1000,"")</f>
        <v>0</v>
      </c>
      <c r="X89" s="316">
        <f>IF(V89&lt;&gt;"",V89/1000,"")</f>
        <v>9.4848000000000002E-2</v>
      </c>
      <c r="Y89" s="317">
        <f>IF(OR(U89&lt;&gt;"",V89&lt;&gt;""),U89+V89,"")</f>
        <v>94.847999999999999</v>
      </c>
      <c r="Z89" s="318">
        <f>IF(Y89&lt;&gt;"",Y89/1000,"")</f>
        <v>9.4848000000000002E-2</v>
      </c>
      <c r="AA89" s="574" t="s">
        <v>426</v>
      </c>
      <c r="AB89" s="533"/>
      <c r="AC89" s="331">
        <v>45737</v>
      </c>
      <c r="AD89" s="331">
        <v>45658</v>
      </c>
      <c r="AE89" s="327">
        <v>45778</v>
      </c>
      <c r="AF89" s="14">
        <v>45778</v>
      </c>
      <c r="AG89" s="327">
        <v>45709</v>
      </c>
      <c r="AH89" s="309">
        <f>IF(AND(AD89&lt;&gt;"",AG89&lt;&gt;""),AG89-AD89,"")</f>
        <v>51</v>
      </c>
      <c r="AI89" s="322" t="str">
        <f>IF(AE89&lt;&gt;"",CONCATENATE("S",WEEKNUM(AE89,21)),"")</f>
        <v>S18</v>
      </c>
      <c r="AJ89" s="323" t="str">
        <f>IF(AF89&lt;&gt;"",CONCATENATE("S",WEEKNUM(AF89,21)),"")</f>
        <v>S18</v>
      </c>
      <c r="AK89" s="323" t="str">
        <f>IF(AG89&lt;&gt;"",CONCATENATE("S",WEEKNUM(AG89,21)),"")</f>
        <v>S8</v>
      </c>
      <c r="AL89" s="322" t="str">
        <f>IF(AG89&lt;&gt;"",CONCATENATE(MONTH(AG89),"/",YEAR(AG89)),"")</f>
        <v>2/2025</v>
      </c>
      <c r="AM89" s="324">
        <f ca="1">IF(AG89&lt;&gt;"",IFERROR(IF(AF89="",TODAY()-AE89,AG89-AE89),""),"")</f>
        <v>-69</v>
      </c>
      <c r="AN89" s="325" t="str">
        <f ca="1">IF(AM89&lt;&gt;"",IF(AM89&lt;=0,"SEM ATRASO",IF(AM89&lt;=10,"1) &lt;= 10 Dias",IF(AND(AM89&gt;10,AM89&lt;=30),"2) &gt; 10 Dias e &lt;= 30 Dias",IF(AND(AM89&gt;30,AM89&lt;=60),"3) &gt;30 Dias e &lt;=60 Dias",IF(AND(AM89&gt;60,AM89&lt;43854),"4) &gt; 60 Dias","INDEFINIDO"))))),"")</f>
        <v>SEM ATRASO</v>
      </c>
      <c r="AO89" s="390">
        <v>45782</v>
      </c>
      <c r="AP89" s="331">
        <v>45716</v>
      </c>
      <c r="AQ89" s="15">
        <v>45786</v>
      </c>
      <c r="AR89" s="12">
        <v>45728</v>
      </c>
      <c r="AS89" s="331">
        <v>45728</v>
      </c>
      <c r="AT89" s="309">
        <f>IF(AND(AP89&lt;&gt;"",AS89&lt;&gt;""),AS89-AP89,"")</f>
        <v>12</v>
      </c>
      <c r="AU89" s="326" t="str">
        <f>IF(AQ89&lt;&gt;"",CONCATENATE("S",WEEKNUM(AQ89,21)),"")</f>
        <v>S19</v>
      </c>
      <c r="AV89" s="327" t="str">
        <f>IF(AR89&lt;&gt;"",CONCATENATE("S",WEEKNUM(AR89,21)),"")</f>
        <v>S11</v>
      </c>
      <c r="AW89" s="327" t="str">
        <f>IF(AS89&lt;&gt;"",CONCATENATE("S",WEEKNUM(AS89,21)),"")</f>
        <v>S11</v>
      </c>
      <c r="AX89" s="326" t="str">
        <f>IF(AS89&lt;&gt;"",CONCATENATE(MONTH(AS89),"/",YEAR(AS89)),"")</f>
        <v>3/2025</v>
      </c>
      <c r="AY89" s="328">
        <f ca="1">IF(AQ89&lt;&gt;"",IF(AS89&lt;&gt;"",AQ89-AS89,TODAY()-AQ89),"")</f>
        <v>58</v>
      </c>
      <c r="AZ89" s="329" t="str">
        <f ca="1">IF(AY89&lt;&gt;"",IF(AY89&lt;=0,"SEM ATRASO",IF(AY89&lt;=10,"1) &lt;= 10 Dias",IF(AND(AY89&gt;10,AY89&lt;=30),"2) &gt; 10 Dias e &lt;= 30 Dias",IF(AND(AY89&gt;30,AY89&lt;=60),"3) &gt;30 Dias e &lt;=60 Dias",IF(AND(AY89&gt;60,AY89&lt;43854),"4) &gt; 60 Dias","INDEFINIDO"))))),"")</f>
        <v>3) &gt;30 Dias e &lt;=60 Dias</v>
      </c>
      <c r="BA89" s="409">
        <v>45730</v>
      </c>
      <c r="BB89" s="331">
        <v>45754</v>
      </c>
      <c r="BC89" s="15">
        <v>45766</v>
      </c>
      <c r="BD89" s="26">
        <v>45770</v>
      </c>
      <c r="BE89" s="331">
        <v>45870</v>
      </c>
      <c r="BF89" s="309">
        <f>IF(AND(BB89&lt;&gt;"",BE89&lt;&gt;""),BE89-BB89,"")</f>
        <v>116</v>
      </c>
      <c r="BG89" s="326" t="str">
        <f>IF(BC89&lt;&gt;"",CONCATENATE("S",WEEKNUM(BC89,21)),"")</f>
        <v>S16</v>
      </c>
      <c r="BH89" s="327" t="str">
        <f>IF(BD89&lt;&gt;"",CONCATENATE("S",WEEKNUM(BD89,21)),"")</f>
        <v>S17</v>
      </c>
      <c r="BI89" s="327" t="str">
        <f>IF(BE89&lt;&gt;"",CONCATENATE("S",WEEKNUM(BE89,21)),"")</f>
        <v>S31</v>
      </c>
      <c r="BJ89" s="326" t="str">
        <f>IF(BE89&lt;&gt;"",CONCATENATE(MONTH(BE89),"/",YEAR(BE89)),"")</f>
        <v>8/2025</v>
      </c>
      <c r="BK89" s="325">
        <f ca="1">IF(BE89&lt;&gt;"",IFERROR(IF(BE89="",TODAY()-BC89,BE89-BC89),""),"")</f>
        <v>104</v>
      </c>
      <c r="BL89" s="330" t="str">
        <f ca="1">IF(BK89&lt;&gt;"",IF(BK89&lt;=0,"SEM ATRASO",IF(BK89&lt;=10,"1) &lt;= 10 Dias",IF(AND(BK89&gt;10,BK89&lt;=30),"2) &gt; 10 Dias e &lt;= 30 Dias",IF(AND(BK89&gt;30,BK89&lt;=60),"3) &gt;30 Dias e &lt;=60 Dias",IF(AND(BK89&gt;60,BK89&lt;43854),"4) &gt; 60 Dias","INDEFINIDO"))))),"")</f>
        <v>4) &gt; 60 Dias</v>
      </c>
      <c r="BM89" s="331">
        <f>IF(BE89&lt;&gt;"",BE89+5,IF(AND(BE89="",BD89&lt;&gt;""),BD89+5,IF(AND(BE89="",BD89="",AS89&lt;&gt;""),AS89+5,IF(AND(BE89="",BD89="",AS89="",AR89&lt;&gt;""),AR89+5,""))))</f>
        <v>45875</v>
      </c>
      <c r="BN89" s="331"/>
      <c r="BO89" s="331" t="s">
        <v>87</v>
      </c>
      <c r="BP89" s="305"/>
      <c r="BQ89" s="305"/>
      <c r="BR89" s="305"/>
      <c r="BS89" s="305"/>
      <c r="BT89" s="332">
        <v>-3</v>
      </c>
      <c r="BU89" s="333" t="s">
        <v>1255</v>
      </c>
      <c r="BV89" s="329"/>
      <c r="BW89" s="329"/>
      <c r="BX89" s="329"/>
      <c r="BY89" s="329"/>
      <c r="BZ89" s="329"/>
      <c r="CA89" s="641" t="s">
        <v>312</v>
      </c>
      <c r="CB89" s="598"/>
    </row>
    <row r="90" spans="1:80" ht="40.5" customHeight="1" x14ac:dyDescent="0.35">
      <c r="A90" s="525"/>
      <c r="B90" s="458" t="s">
        <v>155</v>
      </c>
      <c r="C90" s="526"/>
      <c r="D90" s="629" t="s">
        <v>335</v>
      </c>
      <c r="E90" s="306" t="s">
        <v>1966</v>
      </c>
      <c r="F90" s="548" t="s">
        <v>1063</v>
      </c>
      <c r="G90" s="307" t="str">
        <f ca="1">IF(AND(E90&lt;D90,BE90&lt;&gt;"",TODAY()&gt;D90),TODAY()-D90,"")</f>
        <v/>
      </c>
      <c r="H90" s="308">
        <f>IF(BM90&lt;&gt;"",BM90,"")</f>
        <v>45875</v>
      </c>
      <c r="I90" s="309">
        <f>IF(AND(E90&lt;&gt;"",H90&lt;&gt;""),H90-E90,"")</f>
        <v>289</v>
      </c>
      <c r="J90" s="305" t="s">
        <v>125</v>
      </c>
      <c r="K90" s="305" t="s">
        <v>126</v>
      </c>
      <c r="L90" s="310" t="s">
        <v>281</v>
      </c>
      <c r="M90" s="311" t="s">
        <v>161</v>
      </c>
      <c r="N90" s="310" t="s">
        <v>1252</v>
      </c>
      <c r="O90" s="361">
        <v>2029277335</v>
      </c>
      <c r="P90" s="539" t="s">
        <v>1322</v>
      </c>
      <c r="Q90" s="339" t="s">
        <v>427</v>
      </c>
      <c r="R90" s="313" t="str">
        <f>IF(OR(L90&lt;&gt;"",N90&lt;&gt;"",O90&lt;&gt;"",P90&lt;&gt;""),CONCATENATE(L90,"-",N90,"-",P90,"-OM",O90),"")</f>
        <v>P54-PPGMII-P54-CAM-1352/2024-OM2029277335</v>
      </c>
      <c r="S90" s="580"/>
      <c r="T90" s="314">
        <v>1</v>
      </c>
      <c r="U90" s="340">
        <v>0</v>
      </c>
      <c r="V90" s="340">
        <v>366.34600000000006</v>
      </c>
      <c r="W90" s="316">
        <f>IF(U90&lt;&gt;"",U90/1000,"")</f>
        <v>0</v>
      </c>
      <c r="X90" s="316">
        <f>IF(V90&lt;&gt;"",V90/1000,"")</f>
        <v>0.36634600000000006</v>
      </c>
      <c r="Y90" s="317">
        <f>IF(OR(U90&lt;&gt;"",V90&lt;&gt;""),U90+V90,"")</f>
        <v>366.34600000000006</v>
      </c>
      <c r="Z90" s="318">
        <f>IF(Y90&lt;&gt;"",Y90/1000,"")</f>
        <v>0.36634600000000006</v>
      </c>
      <c r="AA90" s="574" t="s">
        <v>426</v>
      </c>
      <c r="AB90" s="533"/>
      <c r="AC90" s="331">
        <v>45737</v>
      </c>
      <c r="AD90" s="530">
        <v>45646</v>
      </c>
      <c r="AE90" s="531">
        <v>45778</v>
      </c>
      <c r="AF90" s="388">
        <v>45778</v>
      </c>
      <c r="AG90" s="327">
        <v>45709</v>
      </c>
      <c r="AH90" s="309">
        <f>IF(AND(AD90&lt;&gt;"",AG90&lt;&gt;""),AG90-AD90,"")</f>
        <v>63</v>
      </c>
      <c r="AI90" s="322" t="str">
        <f>IF(AE90&lt;&gt;"",CONCATENATE("S",WEEKNUM(AE90,21)),"")</f>
        <v>S18</v>
      </c>
      <c r="AJ90" s="323" t="str">
        <f>IF(AF90&lt;&gt;"",CONCATENATE("S",WEEKNUM(AF90,21)),"")</f>
        <v>S18</v>
      </c>
      <c r="AK90" s="323" t="str">
        <f>IF(AG90&lt;&gt;"",CONCATENATE("S",WEEKNUM(AG90,21)),"")</f>
        <v>S8</v>
      </c>
      <c r="AL90" s="322" t="str">
        <f>IF(AG90&lt;&gt;"",CONCATENATE(MONTH(AG90),"/",YEAR(AG90)),"")</f>
        <v>2/2025</v>
      </c>
      <c r="AM90" s="324">
        <f ca="1">IF(AG90&lt;&gt;"",IFERROR(IF(AF90="",TODAY()-AE90,AG90-AE90),""),"")</f>
        <v>-69</v>
      </c>
      <c r="AN90" s="325" t="str">
        <f ca="1">IF(AM90&lt;&gt;"",IF(AM90&lt;=0,"SEM ATRASO",IF(AM90&lt;=10,"1) &lt;= 10 Dias",IF(AND(AM90&gt;10,AM90&lt;=30),"2) &gt; 10 Dias e &lt;= 30 Dias",IF(AND(AM90&gt;30,AM90&lt;=60),"3) &gt;30 Dias e &lt;=60 Dias",IF(AND(AM90&gt;60,AM90&lt;43854),"4) &gt; 60 Dias","INDEFINIDO"))))),"")</f>
        <v>SEM ATRASO</v>
      </c>
      <c r="AO90" s="505">
        <v>45782</v>
      </c>
      <c r="AP90" s="331">
        <v>45716</v>
      </c>
      <c r="AQ90" s="534">
        <v>45786</v>
      </c>
      <c r="AR90" s="491">
        <v>45728</v>
      </c>
      <c r="AS90" s="327">
        <v>45728</v>
      </c>
      <c r="AT90" s="309">
        <f>IF(AND(AP90&lt;&gt;"",AS90&lt;&gt;""),AS90-AP90,"")</f>
        <v>12</v>
      </c>
      <c r="AU90" s="326" t="str">
        <f>IF(AQ90&lt;&gt;"",CONCATENATE("S",WEEKNUM(AQ90,21)),"")</f>
        <v>S19</v>
      </c>
      <c r="AV90" s="327" t="str">
        <f>IF(AR90&lt;&gt;"",CONCATENATE("S",WEEKNUM(AR90,21)),"")</f>
        <v>S11</v>
      </c>
      <c r="AW90" s="327" t="str">
        <f>IF(AS90&lt;&gt;"",CONCATENATE("S",WEEKNUM(AS90,21)),"")</f>
        <v>S11</v>
      </c>
      <c r="AX90" s="326" t="str">
        <f>IF(AS90&lt;&gt;"",CONCATENATE(MONTH(AS90),"/",YEAR(AS90)),"")</f>
        <v>3/2025</v>
      </c>
      <c r="AY90" s="328">
        <f ca="1">IF(AQ90&lt;&gt;"",IF(AS90&lt;&gt;"",AQ90-AS90,TODAY()-AQ90),"")</f>
        <v>58</v>
      </c>
      <c r="AZ90" s="329" t="str">
        <f ca="1">IF(AY90&lt;&gt;"",IF(AY90&lt;=0,"SEM ATRASO",IF(AY90&lt;=10,"1) &lt;= 10 Dias",IF(AND(AY90&gt;10,AY90&lt;=30),"2) &gt; 10 Dias e &lt;= 30 Dias",IF(AND(AY90&gt;30,AY90&lt;=60),"3) &gt;30 Dias e &lt;=60 Dias",IF(AND(AY90&gt;60,AY90&lt;43854),"4) &gt; 60 Dias","INDEFINIDO"))))),"")</f>
        <v>3) &gt;30 Dias e &lt;=60 Dias</v>
      </c>
      <c r="BA90" s="505">
        <v>45730</v>
      </c>
      <c r="BB90" s="327">
        <v>45754</v>
      </c>
      <c r="BC90" s="485">
        <v>45766</v>
      </c>
      <c r="BD90" s="26">
        <v>45770</v>
      </c>
      <c r="BE90" s="327">
        <v>45870</v>
      </c>
      <c r="BF90" s="309">
        <f>IF(AND(BB90&lt;&gt;"",BE90&lt;&gt;""),BE90-BB90,"")</f>
        <v>116</v>
      </c>
      <c r="BG90" s="326" t="str">
        <f>IF(BC90&lt;&gt;"",CONCATENATE("S",WEEKNUM(BC90,21)),"")</f>
        <v>S16</v>
      </c>
      <c r="BH90" s="327" t="str">
        <f>IF(BD90&lt;&gt;"",CONCATENATE("S",WEEKNUM(BD90,21)),"")</f>
        <v>S17</v>
      </c>
      <c r="BI90" s="327" t="str">
        <f>IF(BE90&lt;&gt;"",CONCATENATE("S",WEEKNUM(BE90,21)),"")</f>
        <v>S31</v>
      </c>
      <c r="BJ90" s="326" t="str">
        <f>IF(BE90&lt;&gt;"",CONCATENATE(MONTH(BE90),"/",YEAR(BE90)),"")</f>
        <v>8/2025</v>
      </c>
      <c r="BK90" s="325">
        <f ca="1">IF(BE90&lt;&gt;"",IFERROR(IF(BE90="",TODAY()-BC90,BE90-BC90),""),"")</f>
        <v>104</v>
      </c>
      <c r="BL90" s="330" t="str">
        <f ca="1">IF(BK90&lt;&gt;"",IF(BK90&lt;=0,"SEM ATRASO",IF(BK90&lt;=10,"1) &lt;= 10 Dias",IF(AND(BK90&gt;10,BK90&lt;=30),"2) &gt; 10 Dias e &lt;= 30 Dias",IF(AND(BK90&gt;30,BK90&lt;=60),"3) &gt;30 Dias e &lt;=60 Dias",IF(AND(BK90&gt;60,BK90&lt;43854),"4) &gt; 60 Dias","INDEFINIDO"))))),"")</f>
        <v>4) &gt; 60 Dias</v>
      </c>
      <c r="BM90" s="331">
        <f>IF(BE90&lt;&gt;"",BE90+5,IF(AND(BE90="",BD90&lt;&gt;""),BD90+5,IF(AND(BE90="",BD90="",AS90&lt;&gt;""),AS90+5,IF(AND(BE90="",BD90="",AS90="",AR90&lt;&gt;""),AR90+5,""))))</f>
        <v>45875</v>
      </c>
      <c r="BN90" s="331"/>
      <c r="BO90" s="331" t="s">
        <v>87</v>
      </c>
      <c r="BP90" s="305"/>
      <c r="BQ90" s="305"/>
      <c r="BR90" s="305"/>
      <c r="BS90" s="305"/>
      <c r="BT90" s="332">
        <v>-3</v>
      </c>
      <c r="BU90" s="333" t="s">
        <v>1255</v>
      </c>
      <c r="BV90" s="329"/>
      <c r="BW90" s="329"/>
      <c r="BX90" s="329"/>
      <c r="BY90" s="329"/>
      <c r="BZ90" s="329"/>
      <c r="CA90" s="640" t="s">
        <v>312</v>
      </c>
      <c r="CB90" s="598"/>
    </row>
    <row r="91" spans="1:80" ht="40.5" customHeight="1" x14ac:dyDescent="0.35">
      <c r="A91" s="525"/>
      <c r="B91" s="458" t="s">
        <v>155</v>
      </c>
      <c r="C91" s="526"/>
      <c r="D91" s="629" t="s">
        <v>335</v>
      </c>
      <c r="E91" s="306" t="s">
        <v>1966</v>
      </c>
      <c r="F91" s="548" t="s">
        <v>1063</v>
      </c>
      <c r="G91" s="307" t="str">
        <f ca="1">IF(AND(E91&lt;D91,BE91&lt;&gt;"",TODAY()&gt;D91),TODAY()-D91,"")</f>
        <v/>
      </c>
      <c r="H91" s="308">
        <f>IF(BM91&lt;&gt;"",BM91,"")</f>
        <v>45875</v>
      </c>
      <c r="I91" s="309">
        <f>IF(AND(E91&lt;&gt;"",H91&lt;&gt;""),H91-E91,"")</f>
        <v>289</v>
      </c>
      <c r="J91" s="305" t="s">
        <v>125</v>
      </c>
      <c r="K91" s="305" t="s">
        <v>126</v>
      </c>
      <c r="L91" s="310" t="s">
        <v>281</v>
      </c>
      <c r="M91" s="311" t="s">
        <v>161</v>
      </c>
      <c r="N91" s="310" t="s">
        <v>1252</v>
      </c>
      <c r="O91" s="361">
        <v>2029277335</v>
      </c>
      <c r="P91" s="539" t="s">
        <v>1322</v>
      </c>
      <c r="Q91" s="339" t="s">
        <v>428</v>
      </c>
      <c r="R91" s="313" t="str">
        <f>IF(OR(L91&lt;&gt;"",N91&lt;&gt;"",O91&lt;&gt;"",P91&lt;&gt;""),CONCATENATE(L91,"-",N91,"-",P91,"-OM",O91),"")</f>
        <v>P54-PPGMII-P54-CAM-1352/2024-OM2029277335</v>
      </c>
      <c r="S91" s="580"/>
      <c r="T91" s="314">
        <v>1</v>
      </c>
      <c r="U91" s="340">
        <v>0</v>
      </c>
      <c r="V91" s="340">
        <v>73.199999999999946</v>
      </c>
      <c r="W91" s="316">
        <f>IF(U91&lt;&gt;"",U91/1000,"")</f>
        <v>0</v>
      </c>
      <c r="X91" s="316">
        <f>IF(V91&lt;&gt;"",V91/1000,"")</f>
        <v>7.3199999999999946E-2</v>
      </c>
      <c r="Y91" s="317">
        <f>IF(OR(U91&lt;&gt;"",V91&lt;&gt;""),U91+V91,"")</f>
        <v>73.199999999999946</v>
      </c>
      <c r="Z91" s="318">
        <f>IF(Y91&lt;&gt;"",Y91/1000,"")</f>
        <v>7.3199999999999946E-2</v>
      </c>
      <c r="AA91" s="574" t="s">
        <v>426</v>
      </c>
      <c r="AB91" s="533"/>
      <c r="AC91" s="331">
        <v>45737</v>
      </c>
      <c r="AD91" s="530">
        <v>45646</v>
      </c>
      <c r="AE91" s="531">
        <v>45778</v>
      </c>
      <c r="AF91" s="388">
        <v>45778</v>
      </c>
      <c r="AG91" s="327">
        <v>45709</v>
      </c>
      <c r="AH91" s="309">
        <f>IF(AND(AD91&lt;&gt;"",AG91&lt;&gt;""),AG91-AD91,"")</f>
        <v>63</v>
      </c>
      <c r="AI91" s="322" t="str">
        <f>IF(AE91&lt;&gt;"",CONCATENATE("S",WEEKNUM(AE91,21)),"")</f>
        <v>S18</v>
      </c>
      <c r="AJ91" s="323" t="str">
        <f>IF(AF91&lt;&gt;"",CONCATENATE("S",WEEKNUM(AF91,21)),"")</f>
        <v>S18</v>
      </c>
      <c r="AK91" s="323" t="str">
        <f>IF(AG91&lt;&gt;"",CONCATENATE("S",WEEKNUM(AG91,21)),"")</f>
        <v>S8</v>
      </c>
      <c r="AL91" s="322" t="str">
        <f>IF(AG91&lt;&gt;"",CONCATENATE(MONTH(AG91),"/",YEAR(AG91)),"")</f>
        <v>2/2025</v>
      </c>
      <c r="AM91" s="324">
        <f ca="1">IF(AG91&lt;&gt;"",IFERROR(IF(AF91="",TODAY()-AE91,AG91-AE91),""),"")</f>
        <v>-69</v>
      </c>
      <c r="AN91" s="325" t="str">
        <f ca="1">IF(AM91&lt;&gt;"",IF(AM91&lt;=0,"SEM ATRASO",IF(AM91&lt;=10,"1) &lt;= 10 Dias",IF(AND(AM91&gt;10,AM91&lt;=30),"2) &gt; 10 Dias e &lt;= 30 Dias",IF(AND(AM91&gt;30,AM91&lt;=60),"3) &gt;30 Dias e &lt;=60 Dias",IF(AND(AM91&gt;60,AM91&lt;43854),"4) &gt; 60 Dias","INDEFINIDO"))))),"")</f>
        <v>SEM ATRASO</v>
      </c>
      <c r="AO91" s="505">
        <v>45782</v>
      </c>
      <c r="AP91" s="331">
        <v>45728</v>
      </c>
      <c r="AQ91" s="534">
        <v>45786</v>
      </c>
      <c r="AR91" s="481">
        <v>45728</v>
      </c>
      <c r="AS91" s="327">
        <v>45728</v>
      </c>
      <c r="AT91" s="309">
        <f>IF(AND(AP91&lt;&gt;"",AS91&lt;&gt;""),AS91-AP91,"")</f>
        <v>0</v>
      </c>
      <c r="AU91" s="326" t="str">
        <f>IF(AQ91&lt;&gt;"",CONCATENATE("S",WEEKNUM(AQ91,21)),"")</f>
        <v>S19</v>
      </c>
      <c r="AV91" s="327" t="str">
        <f>IF(AR91&lt;&gt;"",CONCATENATE("S",WEEKNUM(AR91,21)),"")</f>
        <v>S11</v>
      </c>
      <c r="AW91" s="327" t="str">
        <f>IF(AS91&lt;&gt;"",CONCATENATE("S",WEEKNUM(AS91,21)),"")</f>
        <v>S11</v>
      </c>
      <c r="AX91" s="326" t="str">
        <f>IF(AS91&lt;&gt;"",CONCATENATE(MONTH(AS91),"/",YEAR(AS91)),"")</f>
        <v>3/2025</v>
      </c>
      <c r="AY91" s="328">
        <f ca="1">IF(AQ91&lt;&gt;"",IF(AS91&lt;&gt;"",AQ91-AS91,TODAY()-AQ91),"")</f>
        <v>58</v>
      </c>
      <c r="AZ91" s="329" t="str">
        <f ca="1">IF(AY91&lt;&gt;"",IF(AY91&lt;=0,"SEM ATRASO",IF(AY91&lt;=10,"1) &lt;= 10 Dias",IF(AND(AY91&gt;10,AY91&lt;=30),"2) &gt; 10 Dias e &lt;= 30 Dias",IF(AND(AY91&gt;30,AY91&lt;=60),"3) &gt;30 Dias e &lt;=60 Dias",IF(AND(AY91&gt;60,AY91&lt;43854),"4) &gt; 60 Dias","INDEFINIDO"))))),"")</f>
        <v>3) &gt;30 Dias e &lt;=60 Dias</v>
      </c>
      <c r="BA91" s="505">
        <v>45730</v>
      </c>
      <c r="BB91" s="327">
        <v>45754</v>
      </c>
      <c r="BC91" s="485">
        <v>45766</v>
      </c>
      <c r="BD91" s="26">
        <v>45770</v>
      </c>
      <c r="BE91" s="327">
        <v>45870</v>
      </c>
      <c r="BF91" s="309">
        <f>IF(AND(BB91&lt;&gt;"",BE91&lt;&gt;""),BE91-BB91,"")</f>
        <v>116</v>
      </c>
      <c r="BG91" s="326" t="str">
        <f>IF(BC91&lt;&gt;"",CONCATENATE("S",WEEKNUM(BC91,21)),"")</f>
        <v>S16</v>
      </c>
      <c r="BH91" s="327" t="str">
        <f>IF(BD91&lt;&gt;"",CONCATENATE("S",WEEKNUM(BD91,21)),"")</f>
        <v>S17</v>
      </c>
      <c r="BI91" s="327" t="str">
        <f>IF(BE91&lt;&gt;"",CONCATENATE("S",WEEKNUM(BE91,21)),"")</f>
        <v>S31</v>
      </c>
      <c r="BJ91" s="326" t="str">
        <f>IF(BE91&lt;&gt;"",CONCATENATE(MONTH(BE91),"/",YEAR(BE91)),"")</f>
        <v>8/2025</v>
      </c>
      <c r="BK91" s="325">
        <f ca="1">IF(BE91&lt;&gt;"",IFERROR(IF(BE91="",TODAY()-BC91,BE91-BC91),""),"")</f>
        <v>104</v>
      </c>
      <c r="BL91" s="330" t="str">
        <f ca="1">IF(BK91&lt;&gt;"",IF(BK91&lt;=0,"SEM ATRASO",IF(BK91&lt;=10,"1) &lt;= 10 Dias",IF(AND(BK91&gt;10,BK91&lt;=30),"2) &gt; 10 Dias e &lt;= 30 Dias",IF(AND(BK91&gt;30,BK91&lt;=60),"3) &gt;30 Dias e &lt;=60 Dias",IF(AND(BK91&gt;60,BK91&lt;43854),"4) &gt; 60 Dias","INDEFINIDO"))))),"")</f>
        <v>4) &gt; 60 Dias</v>
      </c>
      <c r="BM91" s="331">
        <f>IF(BE91&lt;&gt;"",BE91+5,IF(AND(BE91="",BD91&lt;&gt;""),BD91+5,IF(AND(BE91="",BD91="",AS91&lt;&gt;""),AS91+5,IF(AND(BE91="",BD91="",AS91="",AR91&lt;&gt;""),AR91+5,""))))</f>
        <v>45875</v>
      </c>
      <c r="BN91" s="331"/>
      <c r="BO91" s="331" t="s">
        <v>87</v>
      </c>
      <c r="BP91" s="305"/>
      <c r="BQ91" s="305"/>
      <c r="BR91" s="305"/>
      <c r="BS91" s="305"/>
      <c r="BT91" s="332">
        <v>-3</v>
      </c>
      <c r="BU91" s="333" t="s">
        <v>1255</v>
      </c>
      <c r="BV91" s="329"/>
      <c r="BW91" s="329"/>
      <c r="BX91" s="329"/>
      <c r="BY91" s="329"/>
      <c r="BZ91" s="329"/>
      <c r="CA91" s="642" t="s">
        <v>312</v>
      </c>
      <c r="CB91" s="598"/>
    </row>
    <row r="92" spans="1:80" ht="40.5" customHeight="1" x14ac:dyDescent="0.35">
      <c r="A92" s="525"/>
      <c r="B92" s="458" t="s">
        <v>155</v>
      </c>
      <c r="C92" s="526"/>
      <c r="D92" s="629" t="s">
        <v>335</v>
      </c>
      <c r="E92" s="306" t="s">
        <v>1966</v>
      </c>
      <c r="F92" s="548" t="s">
        <v>1063</v>
      </c>
      <c r="G92" s="307" t="str">
        <f ca="1">IF(AND(E92&lt;D92,BE92&lt;&gt;"",TODAY()&gt;D92),TODAY()-D92,"")</f>
        <v/>
      </c>
      <c r="H92" s="308">
        <f>IF(BM92&lt;&gt;"",BM92,"")</f>
        <v>45875</v>
      </c>
      <c r="I92" s="309">
        <f>IF(AND(E92&lt;&gt;"",H92&lt;&gt;""),H92-E92,"")</f>
        <v>289</v>
      </c>
      <c r="J92" s="305" t="s">
        <v>125</v>
      </c>
      <c r="K92" s="305" t="s">
        <v>126</v>
      </c>
      <c r="L92" s="310" t="s">
        <v>281</v>
      </c>
      <c r="M92" s="311" t="s">
        <v>161</v>
      </c>
      <c r="N92" s="310" t="s">
        <v>1252</v>
      </c>
      <c r="O92" s="361">
        <v>2029277335</v>
      </c>
      <c r="P92" s="539" t="s">
        <v>1322</v>
      </c>
      <c r="Q92" s="529" t="s">
        <v>429</v>
      </c>
      <c r="R92" s="313" t="str">
        <f>IF(OR(L92&lt;&gt;"",N92&lt;&gt;"",O92&lt;&gt;"",P92&lt;&gt;""),CONCATENATE(L92,"-",N92,"-",P92,"-OM",O92),"")</f>
        <v>P54-PPGMII-P54-CAM-1352/2024-OM2029277335</v>
      </c>
      <c r="S92" s="580"/>
      <c r="T92" s="314">
        <v>1</v>
      </c>
      <c r="U92" s="340">
        <v>0</v>
      </c>
      <c r="V92" s="340">
        <v>107.1</v>
      </c>
      <c r="W92" s="316">
        <f>IF(U92&lt;&gt;"",U92/1000,"")</f>
        <v>0</v>
      </c>
      <c r="X92" s="316">
        <f>IF(V92&lt;&gt;"",V92/1000,"")</f>
        <v>0.1071</v>
      </c>
      <c r="Y92" s="317">
        <f>IF(OR(U92&lt;&gt;"",V92&lt;&gt;""),U92+V92,"")</f>
        <v>107.1</v>
      </c>
      <c r="Z92" s="318">
        <f>IF(Y92&lt;&gt;"",Y92/1000,"")</f>
        <v>0.1071</v>
      </c>
      <c r="AA92" s="574" t="s">
        <v>426</v>
      </c>
      <c r="AB92" s="533"/>
      <c r="AC92" s="331">
        <v>45737</v>
      </c>
      <c r="AD92" s="530">
        <v>45646</v>
      </c>
      <c r="AE92" s="531">
        <v>45778</v>
      </c>
      <c r="AF92" s="500">
        <v>45778</v>
      </c>
      <c r="AG92" s="531">
        <v>45709</v>
      </c>
      <c r="AH92" s="309">
        <f>IF(AND(AD92&lt;&gt;"",AG92&lt;&gt;""),AG92-AD92,"")</f>
        <v>63</v>
      </c>
      <c r="AI92" s="322" t="str">
        <f>IF(AE92&lt;&gt;"",CONCATENATE("S",WEEKNUM(AE92,21)),"")</f>
        <v>S18</v>
      </c>
      <c r="AJ92" s="323" t="str">
        <f>IF(AF92&lt;&gt;"",CONCATENATE("S",WEEKNUM(AF92,21)),"")</f>
        <v>S18</v>
      </c>
      <c r="AK92" s="323" t="str">
        <f>IF(AG92&lt;&gt;"",CONCATENATE("S",WEEKNUM(AG92,21)),"")</f>
        <v>S8</v>
      </c>
      <c r="AL92" s="322" t="str">
        <f>IF(AG92&lt;&gt;"",CONCATENATE(MONTH(AG92),"/",YEAR(AG92)),"")</f>
        <v>2/2025</v>
      </c>
      <c r="AM92" s="324">
        <f ca="1">IF(AG92&lt;&gt;"",IFERROR(IF(AF92="",TODAY()-AE92,AG92-AE92),""),"")</f>
        <v>-69</v>
      </c>
      <c r="AN92" s="325" t="str">
        <f ca="1">IF(AM92&lt;&gt;"",IF(AM92&lt;=0,"SEM ATRASO",IF(AM92&lt;=10,"1) &lt;= 10 Dias",IF(AND(AM92&gt;10,AM92&lt;=30),"2) &gt; 10 Dias e &lt;= 30 Dias",IF(AND(AM92&gt;30,AM92&lt;=60),"3) &gt;30 Dias e &lt;=60 Dias",IF(AND(AM92&gt;60,AM92&lt;43854),"4) &gt; 60 Dias","INDEFINIDO"))))),"")</f>
        <v>SEM ATRASO</v>
      </c>
      <c r="AO92" s="386">
        <v>45782</v>
      </c>
      <c r="AP92" s="331">
        <v>45728</v>
      </c>
      <c r="AQ92" s="481">
        <v>45786</v>
      </c>
      <c r="AR92" s="491">
        <v>45728</v>
      </c>
      <c r="AS92" s="531">
        <v>45728</v>
      </c>
      <c r="AT92" s="309">
        <f>IF(AND(AP92&lt;&gt;"",AS92&lt;&gt;""),AS92-AP92,"")</f>
        <v>0</v>
      </c>
      <c r="AU92" s="326" t="str">
        <f>IF(AQ92&lt;&gt;"",CONCATENATE("S",WEEKNUM(AQ92,21)),"")</f>
        <v>S19</v>
      </c>
      <c r="AV92" s="327" t="str">
        <f>IF(AR92&lt;&gt;"",CONCATENATE("S",WEEKNUM(AR92,21)),"")</f>
        <v>S11</v>
      </c>
      <c r="AW92" s="327" t="str">
        <f>IF(AS92&lt;&gt;"",CONCATENATE("S",WEEKNUM(AS92,21)),"")</f>
        <v>S11</v>
      </c>
      <c r="AX92" s="326" t="str">
        <f>IF(AS92&lt;&gt;"",CONCATENATE(MONTH(AS92),"/",YEAR(AS92)),"")</f>
        <v>3/2025</v>
      </c>
      <c r="AY92" s="328">
        <f ca="1">IF(AQ92&lt;&gt;"",IF(AS92&lt;&gt;"",AQ92-AS92,TODAY()-AQ92),"")</f>
        <v>58</v>
      </c>
      <c r="AZ92" s="329" t="str">
        <f ca="1">IF(AY92&lt;&gt;"",IF(AY92&lt;=0,"SEM ATRASO",IF(AY92&lt;=10,"1) &lt;= 10 Dias",IF(AND(AY92&gt;10,AY92&lt;=30),"2) &gt; 10 Dias e &lt;= 30 Dias",IF(AND(AY92&gt;30,AY92&lt;=60),"3) &gt;30 Dias e &lt;=60 Dias",IF(AND(AY92&gt;60,AY92&lt;43854),"4) &gt; 60 Dias","INDEFINIDO"))))),"")</f>
        <v>3) &gt;30 Dias e &lt;=60 Dias</v>
      </c>
      <c r="BA92" s="386">
        <v>45730</v>
      </c>
      <c r="BB92" s="535">
        <v>45754</v>
      </c>
      <c r="BC92" s="485">
        <v>45766</v>
      </c>
      <c r="BD92" s="26">
        <v>45770</v>
      </c>
      <c r="BE92" s="535">
        <v>45870</v>
      </c>
      <c r="BF92" s="309">
        <f>IF(AND(BB92&lt;&gt;"",BE92&lt;&gt;""),BE92-BB92,"")</f>
        <v>116</v>
      </c>
      <c r="BG92" s="326" t="str">
        <f>IF(BC92&lt;&gt;"",CONCATENATE("S",WEEKNUM(BC92,21)),"")</f>
        <v>S16</v>
      </c>
      <c r="BH92" s="327" t="str">
        <f>IF(BD92&lt;&gt;"",CONCATENATE("S",WEEKNUM(BD92,21)),"")</f>
        <v>S17</v>
      </c>
      <c r="BI92" s="327" t="str">
        <f>IF(BE92&lt;&gt;"",CONCATENATE("S",WEEKNUM(BE92,21)),"")</f>
        <v>S31</v>
      </c>
      <c r="BJ92" s="326" t="str">
        <f>IF(BE92&lt;&gt;"",CONCATENATE(MONTH(BE92),"/",YEAR(BE92)),"")</f>
        <v>8/2025</v>
      </c>
      <c r="BK92" s="325">
        <f ca="1">IF(BE92&lt;&gt;"",IFERROR(IF(BE92="",TODAY()-BC92,BE92-BC92),""),"")</f>
        <v>104</v>
      </c>
      <c r="BL92" s="330" t="str">
        <f ca="1">IF(BK92&lt;&gt;"",IF(BK92&lt;=0,"SEM ATRASO",IF(BK92&lt;=10,"1) &lt;= 10 Dias",IF(AND(BK92&gt;10,BK92&lt;=30),"2) &gt; 10 Dias e &lt;= 30 Dias",IF(AND(BK92&gt;30,BK92&lt;=60),"3) &gt;30 Dias e &lt;=60 Dias",IF(AND(BK92&gt;60,BK92&lt;43854),"4) &gt; 60 Dias","INDEFINIDO"))))),"")</f>
        <v>4) &gt; 60 Dias</v>
      </c>
      <c r="BM92" s="331">
        <f>IF(BE92&lt;&gt;"",BE92+5,IF(AND(BE92="",BD92&lt;&gt;""),BD92+5,IF(AND(BE92="",BD92="",AS92&lt;&gt;""),AS92+5,IF(AND(BE92="",BD92="",AS92="",AR92&lt;&gt;""),AR92+5,""))))</f>
        <v>45875</v>
      </c>
      <c r="BN92" s="331"/>
      <c r="BO92" s="331" t="s">
        <v>87</v>
      </c>
      <c r="BP92" s="305"/>
      <c r="BQ92" s="305"/>
      <c r="BR92" s="305"/>
      <c r="BS92" s="305"/>
      <c r="BT92" s="332">
        <v>-3</v>
      </c>
      <c r="BU92" s="333" t="s">
        <v>1255</v>
      </c>
      <c r="BV92" s="329"/>
      <c r="BW92" s="329"/>
      <c r="BX92" s="329"/>
      <c r="BY92" s="329"/>
      <c r="BZ92" s="329"/>
      <c r="CA92" s="634" t="s">
        <v>312</v>
      </c>
      <c r="CB92" s="598"/>
    </row>
    <row r="93" spans="1:80" ht="40.5" customHeight="1" x14ac:dyDescent="0.35">
      <c r="A93" s="577"/>
      <c r="B93" s="458" t="s">
        <v>155</v>
      </c>
      <c r="C93" s="310" t="s">
        <v>278</v>
      </c>
      <c r="D93" s="336" t="s">
        <v>329</v>
      </c>
      <c r="E93" s="336" t="s">
        <v>1966</v>
      </c>
      <c r="F93" s="336" t="s">
        <v>1063</v>
      </c>
      <c r="G93" s="307" t="str">
        <f ca="1">IF(AND(E93&lt;D93,BE93&lt;&gt;"",TODAY()&gt;D93),TODAY()-D93,"")</f>
        <v/>
      </c>
      <c r="H93" s="308">
        <f>IF(BM93&lt;&gt;"",BM93,"")</f>
        <v>45875</v>
      </c>
      <c r="I93" s="309">
        <f>IF(AND(E93&lt;&gt;"",H93&lt;&gt;""),H93-E93,"")</f>
        <v>289</v>
      </c>
      <c r="J93" s="366" t="s">
        <v>125</v>
      </c>
      <c r="K93" s="305" t="s">
        <v>126</v>
      </c>
      <c r="L93" s="310" t="s">
        <v>281</v>
      </c>
      <c r="M93" s="311" t="s">
        <v>161</v>
      </c>
      <c r="N93" s="310" t="s">
        <v>1252</v>
      </c>
      <c r="O93" s="337">
        <v>2029269553</v>
      </c>
      <c r="P93" s="539" t="s">
        <v>1323</v>
      </c>
      <c r="Q93" s="339" t="s">
        <v>331</v>
      </c>
      <c r="R93" s="313" t="str">
        <f>IF(OR(L93&lt;&gt;"",N93&lt;&gt;"",O93&lt;&gt;"",P93&lt;&gt;""),CONCATENATE(L93,"-",N93,"-",P93,"-OM",O93),"")</f>
        <v>P54-PPGMII-P54-CAM-1346/2024-OM2029269553</v>
      </c>
      <c r="S93" s="574" t="s">
        <v>332</v>
      </c>
      <c r="T93" s="314">
        <v>1</v>
      </c>
      <c r="U93" s="340">
        <v>0</v>
      </c>
      <c r="V93" s="340">
        <v>206.43</v>
      </c>
      <c r="W93" s="316">
        <f>IF(U93&lt;&gt;"",U93/1000,"")</f>
        <v>0</v>
      </c>
      <c r="X93" s="316">
        <f>IF(V93&lt;&gt;"",V93/1000,"")</f>
        <v>0.20643</v>
      </c>
      <c r="Y93" s="317">
        <f>IF(OR(U93&lt;&gt;"",V93&lt;&gt;""),U93+V93,"")</f>
        <v>206.43</v>
      </c>
      <c r="Z93" s="318">
        <f>IF(Y93&lt;&gt;"",Y93/1000,"")</f>
        <v>0.20643</v>
      </c>
      <c r="AA93" s="574" t="s">
        <v>333</v>
      </c>
      <c r="AB93" s="533"/>
      <c r="AC93" s="331">
        <v>45723</v>
      </c>
      <c r="AD93" s="327">
        <v>45646</v>
      </c>
      <c r="AE93" s="327">
        <v>45738</v>
      </c>
      <c r="AF93" s="18">
        <v>45738</v>
      </c>
      <c r="AG93" s="327">
        <v>45716</v>
      </c>
      <c r="AH93" s="309">
        <f>IF(AND(AD93&lt;&gt;"",AG93&lt;&gt;""),AG93-AD93,"")</f>
        <v>70</v>
      </c>
      <c r="AI93" s="322" t="str">
        <f>IF(AE93&lt;&gt;"",CONCATENATE("S",WEEKNUM(AE93,21)),"")</f>
        <v>S12</v>
      </c>
      <c r="AJ93" s="323" t="str">
        <f>IF(AF93&lt;&gt;"",CONCATENATE("S",WEEKNUM(AF93,21)),"")</f>
        <v>S12</v>
      </c>
      <c r="AK93" s="323" t="str">
        <f>IF(AG93&lt;&gt;"",CONCATENATE("S",WEEKNUM(AG93,21)),"")</f>
        <v>S9</v>
      </c>
      <c r="AL93" s="322" t="str">
        <f>IF(AG93&lt;&gt;"",CONCATENATE(MONTH(AG93),"/",YEAR(AG93)),"")</f>
        <v>2/2025</v>
      </c>
      <c r="AM93" s="324">
        <f ca="1">IF(AG93&lt;&gt;"",IFERROR(IF(AF93="",TODAY()-AE93,AG93-AE93),""),"")</f>
        <v>-22</v>
      </c>
      <c r="AN93" s="325" t="str">
        <f ca="1">IF(AM93&lt;&gt;"",IF(AM93&lt;=0,"SEM ATRASO",IF(AM93&lt;=10,"1) &lt;= 10 Dias",IF(AND(AM93&gt;10,AM93&lt;=30),"2) &gt; 10 Dias e &lt;= 30 Dias",IF(AND(AM93&gt;30,AM93&lt;=60),"3) &gt;30 Dias e &lt;=60 Dias",IF(AND(AM93&gt;60,AM93&lt;43854),"4) &gt; 60 Dias","INDEFINIDO"))))),"")</f>
        <v>SEM ATRASO</v>
      </c>
      <c r="AO93" s="409">
        <v>45719</v>
      </c>
      <c r="AP93" s="331">
        <v>45728</v>
      </c>
      <c r="AQ93" s="15">
        <v>45736</v>
      </c>
      <c r="AR93" s="481">
        <v>45736</v>
      </c>
      <c r="AS93" s="331">
        <v>45729</v>
      </c>
      <c r="AT93" s="309">
        <f>IF(AND(AP93&lt;&gt;"",AS93&lt;&gt;""),AS93-AP93,"")</f>
        <v>1</v>
      </c>
      <c r="AU93" s="326" t="str">
        <f>IF(AQ93&lt;&gt;"",CONCATENATE("S",WEEKNUM(AQ93,21)),"")</f>
        <v>S12</v>
      </c>
      <c r="AV93" s="327" t="str">
        <f>IF(AR93&lt;&gt;"",CONCATENATE("S",WEEKNUM(AR93,21)),"")</f>
        <v>S12</v>
      </c>
      <c r="AW93" s="327" t="str">
        <f>IF(AS93&lt;&gt;"",CONCATENATE("S",WEEKNUM(AS93,21)),"")</f>
        <v>S11</v>
      </c>
      <c r="AX93" s="326" t="str">
        <f>IF(AS93&lt;&gt;"",CONCATENATE(MONTH(AS93),"/",YEAR(AS93)),"")</f>
        <v>3/2025</v>
      </c>
      <c r="AY93" s="328">
        <f ca="1">IF(AQ93&lt;&gt;"",IF(AS93&lt;&gt;"",AQ93-AS93,TODAY()-AQ93),"")</f>
        <v>7</v>
      </c>
      <c r="AZ93" s="329" t="str">
        <f ca="1">IF(AY93&lt;&gt;"",IF(AY93&lt;=0,"SEM ATRASO",IF(AY93&lt;=10,"1) &lt;= 10 Dias",IF(AND(AY93&gt;10,AY93&lt;=30),"2) &gt; 10 Dias e &lt;= 30 Dias",IF(AND(AY93&gt;30,AY93&lt;=60),"3) &gt;30 Dias e &lt;=60 Dias",IF(AND(AY93&gt;60,AY93&lt;43854),"4) &gt; 60 Dias","INDEFINIDO"))))),"")</f>
        <v>1) &lt;= 10 Dias</v>
      </c>
      <c r="BA93" s="15">
        <v>45737</v>
      </c>
      <c r="BB93" s="331">
        <v>45754</v>
      </c>
      <c r="BC93" s="15">
        <v>45766</v>
      </c>
      <c r="BD93" s="26">
        <v>45770</v>
      </c>
      <c r="BE93" s="331">
        <v>45870</v>
      </c>
      <c r="BF93" s="309">
        <f>IF(AND(BB93&lt;&gt;"",BE93&lt;&gt;""),BE93-BB93,"")</f>
        <v>116</v>
      </c>
      <c r="BG93" s="326" t="str">
        <f>IF(BC93&lt;&gt;"",CONCATENATE("S",WEEKNUM(BC93,21)),"")</f>
        <v>S16</v>
      </c>
      <c r="BH93" s="327" t="str">
        <f>IF(BD93&lt;&gt;"",CONCATENATE("S",WEEKNUM(BD93,21)),"")</f>
        <v>S17</v>
      </c>
      <c r="BI93" s="327" t="str">
        <f>IF(BE93&lt;&gt;"",CONCATENATE("S",WEEKNUM(BE93,21)),"")</f>
        <v>S31</v>
      </c>
      <c r="BJ93" s="326" t="str">
        <f>IF(BE93&lt;&gt;"",CONCATENATE(MONTH(BE93),"/",YEAR(BE93)),"")</f>
        <v>8/2025</v>
      </c>
      <c r="BK93" s="325">
        <f ca="1">IF(BE93&lt;&gt;"",IFERROR(IF(BE93="",TODAY()-BC93,BE93-BC93),""),"")</f>
        <v>104</v>
      </c>
      <c r="BL93" s="330" t="str">
        <f ca="1">IF(BK93&lt;&gt;"",IF(BK93&lt;=0,"SEM ATRASO",IF(BK93&lt;=10,"1) &lt;= 10 Dias",IF(AND(BK93&gt;10,BK93&lt;=30),"2) &gt; 10 Dias e &lt;= 30 Dias",IF(AND(BK93&gt;30,BK93&lt;=60),"3) &gt;30 Dias e &lt;=60 Dias",IF(AND(BK93&gt;60,BK93&lt;43854),"4) &gt; 60 Dias","INDEFINIDO"))))),"")</f>
        <v>4) &gt; 60 Dias</v>
      </c>
      <c r="BM93" s="331">
        <f>IF(BE93&lt;&gt;"",BE93+5,IF(AND(BE93="",BD93&lt;&gt;""),BD93+5,IF(AND(BE93="",BD93="",AS93&lt;&gt;""),AS93+5,IF(AND(BE93="",BD93="",AS93="",AR93&lt;&gt;""),AR93+5,""))))</f>
        <v>45875</v>
      </c>
      <c r="BN93" s="331"/>
      <c r="BO93" s="331" t="s">
        <v>87</v>
      </c>
      <c r="BP93" s="305"/>
      <c r="BQ93" s="305"/>
      <c r="BR93" s="305"/>
      <c r="BS93" s="305"/>
      <c r="BT93" s="332">
        <v>-3</v>
      </c>
      <c r="BU93" s="333" t="s">
        <v>1255</v>
      </c>
      <c r="BV93" s="329"/>
      <c r="BW93" s="329"/>
      <c r="BX93" s="329"/>
      <c r="BY93" s="329"/>
      <c r="BZ93" s="329"/>
      <c r="CA93" s="642" t="s">
        <v>133</v>
      </c>
      <c r="CB93" s="598"/>
    </row>
    <row r="94" spans="1:80" ht="40.5" customHeight="1" x14ac:dyDescent="0.35">
      <c r="A94" s="510"/>
      <c r="B94" s="458" t="s">
        <v>155</v>
      </c>
      <c r="C94" s="415" t="s">
        <v>278</v>
      </c>
      <c r="D94" s="630" t="s">
        <v>329</v>
      </c>
      <c r="E94" s="371" t="s">
        <v>1966</v>
      </c>
      <c r="F94" s="371" t="s">
        <v>1063</v>
      </c>
      <c r="G94" s="307" t="str">
        <f ca="1">IF(AND(E94&lt;D94,BE94&lt;&gt;"",TODAY()&gt;D94),TODAY()-D94,"")</f>
        <v/>
      </c>
      <c r="H94" s="308">
        <f>IF(BM94&lt;&gt;"",BM94,"")</f>
        <v>45775</v>
      </c>
      <c r="I94" s="309">
        <f>IF(AND(E94&lt;&gt;"",H94&lt;&gt;""),H94-E94,"")</f>
        <v>189</v>
      </c>
      <c r="J94" s="2" t="s">
        <v>125</v>
      </c>
      <c r="K94" s="2" t="s">
        <v>126</v>
      </c>
      <c r="L94" s="310" t="s">
        <v>281</v>
      </c>
      <c r="M94" s="311" t="s">
        <v>161</v>
      </c>
      <c r="N94" s="310" t="s">
        <v>1252</v>
      </c>
      <c r="O94" s="31">
        <v>2029269553</v>
      </c>
      <c r="P94" s="539" t="s">
        <v>1323</v>
      </c>
      <c r="Q94" s="151" t="s">
        <v>334</v>
      </c>
      <c r="R94" s="313" t="str">
        <f>IF(OR(L94&lt;&gt;"",N94&lt;&gt;"",O94&lt;&gt;"",P94&lt;&gt;""),CONCATENATE(L94,"-",N94,"-",P94,"-OM",O94),"")</f>
        <v>P54-PPGMII-P54-CAM-1346/2024-OM2029269553</v>
      </c>
      <c r="S94" s="582" t="s">
        <v>332</v>
      </c>
      <c r="T94" s="314">
        <v>1</v>
      </c>
      <c r="U94" s="340">
        <v>0</v>
      </c>
      <c r="V94" s="153">
        <v>2.1869999999999998</v>
      </c>
      <c r="W94" s="316">
        <f>IF(U94&lt;&gt;"",U94/1000,"")</f>
        <v>0</v>
      </c>
      <c r="X94" s="316">
        <f>IF(V94&lt;&gt;"",V94/1000,"")</f>
        <v>2.1869999999999997E-3</v>
      </c>
      <c r="Y94" s="317">
        <f>IF(OR(U94&lt;&gt;"",V94&lt;&gt;""),U94+V94,"")</f>
        <v>2.1869999999999998</v>
      </c>
      <c r="Z94" s="318">
        <f>IF(Y94&lt;&gt;"",Y94/1000,"")</f>
        <v>2.1869999999999997E-3</v>
      </c>
      <c r="AA94" s="574" t="s">
        <v>333</v>
      </c>
      <c r="AB94" s="533"/>
      <c r="AC94" s="331">
        <v>45723</v>
      </c>
      <c r="AD94" s="331">
        <v>45723</v>
      </c>
      <c r="AE94" s="485">
        <v>45757</v>
      </c>
      <c r="AF94" s="485">
        <v>45757</v>
      </c>
      <c r="AG94" s="485">
        <v>45757</v>
      </c>
      <c r="AH94" s="309">
        <f>IF(AND(AD94&lt;&gt;"",AG94&lt;&gt;""),AG94-AD94,"")</f>
        <v>34</v>
      </c>
      <c r="AI94" s="322" t="str">
        <f>IF(AE94&lt;&gt;"",CONCATENATE("S",WEEKNUM(AE94,21)),"")</f>
        <v>S15</v>
      </c>
      <c r="AJ94" s="323" t="str">
        <f>IF(AF94&lt;&gt;"",CONCATENATE("S",WEEKNUM(AF94,21)),"")</f>
        <v>S15</v>
      </c>
      <c r="AK94" s="323" t="str">
        <f>IF(AG94&lt;&gt;"",CONCATENATE("S",WEEKNUM(AG94,21)),"")</f>
        <v>S15</v>
      </c>
      <c r="AL94" s="322" t="str">
        <f>IF(AG94&lt;&gt;"",CONCATENATE(MONTH(AG94),"/",YEAR(AG94)),"")</f>
        <v>4/2025</v>
      </c>
      <c r="AM94" s="324">
        <f ca="1">IF(AG94&lt;&gt;"",IFERROR(IF(AF94="",TODAY()-AE94,AG94-AE94),""),"")</f>
        <v>0</v>
      </c>
      <c r="AN94" s="325" t="str">
        <f ca="1">IF(AM94&lt;&gt;"",IF(AM94&lt;=0,"SEM ATRASO",IF(AM94&lt;=10,"1) &lt;= 10 Dias",IF(AND(AM94&gt;10,AM94&lt;=30),"2) &gt; 10 Dias e &lt;= 30 Dias",IF(AND(AM94&gt;30,AM94&lt;=60),"3) &gt;30 Dias e &lt;=60 Dias",IF(AND(AM94&gt;60,AM94&lt;43854),"4) &gt; 60 Dias","INDEFINIDO"))))),"")</f>
        <v>SEM ATRASO</v>
      </c>
      <c r="AO94" s="331" t="s">
        <v>2047</v>
      </c>
      <c r="AP94" s="331">
        <v>45759</v>
      </c>
      <c r="AQ94" s="485">
        <v>45765</v>
      </c>
      <c r="AR94" s="485">
        <v>45765</v>
      </c>
      <c r="AS94" s="485">
        <v>45765</v>
      </c>
      <c r="AT94" s="309">
        <f>IF(AND(AP94&lt;&gt;"",AS94&lt;&gt;""),AS94-AP94,"")</f>
        <v>6</v>
      </c>
      <c r="AU94" s="326" t="str">
        <f>IF(AQ94&lt;&gt;"",CONCATENATE("S",WEEKNUM(AQ94,21)),"")</f>
        <v>S16</v>
      </c>
      <c r="AV94" s="327" t="str">
        <f>IF(AR94&lt;&gt;"",CONCATENATE("S",WEEKNUM(AR94,21)),"")</f>
        <v>S16</v>
      </c>
      <c r="AW94" s="327" t="str">
        <f>IF(AS94&lt;&gt;"",CONCATENATE("S",WEEKNUM(AS94,21)),"")</f>
        <v>S16</v>
      </c>
      <c r="AX94" s="326" t="str">
        <f>IF(AS94&lt;&gt;"",CONCATENATE(MONTH(AS94),"/",YEAR(AS94)),"")</f>
        <v>4/2025</v>
      </c>
      <c r="AY94" s="328">
        <f ca="1">IF(AQ94&lt;&gt;"",IF(AS94&lt;&gt;"",AQ94-AS94,TODAY()-AQ94),"")</f>
        <v>0</v>
      </c>
      <c r="AZ94" s="329" t="str">
        <f ca="1">IF(AY94&lt;&gt;"",IF(AY94&lt;=0,"SEM ATRASO",IF(AY94&lt;=10,"1) &lt;= 10 Dias",IF(AND(AY94&gt;10,AY94&lt;=30),"2) &gt; 10 Dias e &lt;= 30 Dias",IF(AND(AY94&gt;30,AY94&lt;=60),"3) &gt;30 Dias e &lt;=60 Dias",IF(AND(AY94&gt;60,AY94&lt;43854),"4) &gt; 60 Dias","INDEFINIDO"))))),"")</f>
        <v>SEM ATRASO</v>
      </c>
      <c r="BA94" s="485">
        <v>45765</v>
      </c>
      <c r="BB94" s="485">
        <v>45765</v>
      </c>
      <c r="BC94" s="12">
        <v>45770</v>
      </c>
      <c r="BD94" s="12">
        <v>45770</v>
      </c>
      <c r="BE94" s="368">
        <v>45770</v>
      </c>
      <c r="BF94" s="309">
        <f>IF(AND(BB94&lt;&gt;"",BE94&lt;&gt;""),BE94-BB94,"")</f>
        <v>5</v>
      </c>
      <c r="BG94" s="326" t="str">
        <f>IF(BC94&lt;&gt;"",CONCATENATE("S",WEEKNUM(BC94,21)),"")</f>
        <v>S17</v>
      </c>
      <c r="BH94" s="327" t="str">
        <f>IF(BD94&lt;&gt;"",CONCATENATE("S",WEEKNUM(BD94,21)),"")</f>
        <v>S17</v>
      </c>
      <c r="BI94" s="327" t="str">
        <f>IF(BE94&lt;&gt;"",CONCATENATE("S",WEEKNUM(BE94,21)),"")</f>
        <v>S17</v>
      </c>
      <c r="BJ94" s="326" t="str">
        <f>IF(BE94&lt;&gt;"",CONCATENATE(MONTH(BE94),"/",YEAR(BE94)),"")</f>
        <v>4/2025</v>
      </c>
      <c r="BK94" s="325">
        <f ca="1">IF(BE94&lt;&gt;"",IFERROR(IF(BE94="",TODAY()-BC94,BE94-BC94),""),"")</f>
        <v>0</v>
      </c>
      <c r="BL94" s="330" t="str">
        <f ca="1">IF(BK94&lt;&gt;"",IF(BK94&lt;=0,"SEM ATRASO",IF(BK94&lt;=10,"1) &lt;= 10 Dias",IF(AND(BK94&gt;10,BK94&lt;=30),"2) &gt; 10 Dias e &lt;= 30 Dias",IF(AND(BK94&gt;30,BK94&lt;=60),"3) &gt;30 Dias e &lt;=60 Dias",IF(AND(BK94&gt;60,BK94&lt;43854),"4) &gt; 60 Dias","INDEFINIDO"))))),"")</f>
        <v>SEM ATRASO</v>
      </c>
      <c r="BM94" s="331">
        <f>IF(BE94&lt;&gt;"",BE94+5,IF(AND(BE94="",BD94&lt;&gt;""),BD94+5,IF(AND(BE94="",BD94="",AS94&lt;&gt;""),AS94+5,IF(AND(BE94="",BD94="",AS94="",AR94&lt;&gt;""),AR94+5,""))))</f>
        <v>45775</v>
      </c>
      <c r="BN94" s="444"/>
      <c r="BO94" s="15" t="s">
        <v>87</v>
      </c>
      <c r="BP94" s="443"/>
      <c r="BQ94" s="583"/>
      <c r="BR94" s="415"/>
      <c r="BS94" s="305"/>
      <c r="BT94" s="332">
        <v>-3</v>
      </c>
      <c r="BU94" s="333" t="s">
        <v>1255</v>
      </c>
      <c r="BV94" s="329"/>
      <c r="BW94" s="329"/>
      <c r="BX94" s="329"/>
      <c r="BY94" s="329"/>
      <c r="BZ94" s="329"/>
      <c r="CA94" s="647" t="s">
        <v>133</v>
      </c>
      <c r="CB94" s="598"/>
    </row>
    <row r="95" spans="1:80" ht="40.5" customHeight="1" x14ac:dyDescent="0.35">
      <c r="A95" s="577"/>
      <c r="B95" s="458" t="s">
        <v>155</v>
      </c>
      <c r="C95" s="310" t="s">
        <v>278</v>
      </c>
      <c r="D95" s="371">
        <v>45660</v>
      </c>
      <c r="E95" s="371" t="s">
        <v>1972</v>
      </c>
      <c r="F95" s="371" t="s">
        <v>1063</v>
      </c>
      <c r="G95" s="307" t="str">
        <f ca="1">IF(AND(E95&lt;D95,BE95&lt;&gt;"",TODAY()&gt;D95),TODAY()-D95,"")</f>
        <v/>
      </c>
      <c r="H95" s="308">
        <f>IF(BM95&lt;&gt;"",BM95,"")</f>
        <v>45875</v>
      </c>
      <c r="I95" s="309">
        <f>IF(AND(E95&lt;&gt;"",H95&lt;&gt;""),H95-E95,"")</f>
        <v>246</v>
      </c>
      <c r="J95" s="305" t="s">
        <v>156</v>
      </c>
      <c r="K95" s="305" t="s">
        <v>80</v>
      </c>
      <c r="L95" s="310" t="s">
        <v>281</v>
      </c>
      <c r="M95" s="311" t="s">
        <v>161</v>
      </c>
      <c r="N95" s="310" t="s">
        <v>1252</v>
      </c>
      <c r="O95" s="337">
        <v>2029269572</v>
      </c>
      <c r="P95" s="539" t="s">
        <v>1324</v>
      </c>
      <c r="Q95" s="339" t="s">
        <v>476</v>
      </c>
      <c r="R95" s="313" t="str">
        <f>IF(OR(L95&lt;&gt;"",N95&lt;&gt;"",O95&lt;&gt;"",P95&lt;&gt;""),CONCATENATE(L95,"-",N95,"-",P95,"-OM",O95),"")</f>
        <v>P54-PPGMII-P54-CAM-1680/2024-OM2029269572</v>
      </c>
      <c r="S95" s="305" t="s">
        <v>453</v>
      </c>
      <c r="T95" s="314">
        <v>1</v>
      </c>
      <c r="U95" s="340">
        <v>0</v>
      </c>
      <c r="V95" s="340">
        <v>1557.0489999999995</v>
      </c>
      <c r="W95" s="316">
        <f>IF(U95&lt;&gt;"",U95/1000,"")</f>
        <v>0</v>
      </c>
      <c r="X95" s="316">
        <f>IF(V95&lt;&gt;"",V95/1000,"")</f>
        <v>1.5570489999999995</v>
      </c>
      <c r="Y95" s="317">
        <f>IF(OR(U95&lt;&gt;"",V95&lt;&gt;""),U95+V95,"")</f>
        <v>1557.0489999999995</v>
      </c>
      <c r="Z95" s="318">
        <f>IF(Y95&lt;&gt;"",Y95/1000,"")</f>
        <v>1.5570489999999995</v>
      </c>
      <c r="AA95" s="574" t="s">
        <v>477</v>
      </c>
      <c r="AB95" s="533"/>
      <c r="AC95" s="331">
        <v>45674</v>
      </c>
      <c r="AD95" s="331">
        <v>45649</v>
      </c>
      <c r="AE95" s="327">
        <v>45712</v>
      </c>
      <c r="AF95" s="18">
        <v>45715</v>
      </c>
      <c r="AG95" s="331">
        <v>45709</v>
      </c>
      <c r="AH95" s="309">
        <f>IF(AND(AD95&lt;&gt;"",AG95&lt;&gt;""),AG95-AD95,"")</f>
        <v>60</v>
      </c>
      <c r="AI95" s="322" t="str">
        <f>IF(AE95&lt;&gt;"",CONCATENATE("S",WEEKNUM(AE95,21)),"")</f>
        <v>S9</v>
      </c>
      <c r="AJ95" s="323" t="str">
        <f>IF(AF95&lt;&gt;"",CONCATENATE("S",WEEKNUM(AF95,21)),"")</f>
        <v>S9</v>
      </c>
      <c r="AK95" s="323" t="str">
        <f>IF(AG95&lt;&gt;"",CONCATENATE("S",WEEKNUM(AG95,21)),"")</f>
        <v>S8</v>
      </c>
      <c r="AL95" s="322" t="str">
        <f>IF(AG95&lt;&gt;"",CONCATENATE(MONTH(AG95),"/",YEAR(AG95)),"")</f>
        <v>2/2025</v>
      </c>
      <c r="AM95" s="324">
        <f ca="1">IF(AG95&lt;&gt;"",IFERROR(IF(AF95="",TODAY()-AE95,AG95-AE95),""),"")</f>
        <v>-3</v>
      </c>
      <c r="AN95" s="325" t="str">
        <f ca="1">IF(AM95&lt;&gt;"",IF(AM95&lt;=0,"SEM ATRASO",IF(AM95&lt;=10,"1) &lt;= 10 Dias",IF(AND(AM95&gt;10,AM95&lt;=30),"2) &gt; 10 Dias e &lt;= 30 Dias",IF(AND(AM95&gt;30,AM95&lt;=60),"3) &gt;30 Dias e &lt;=60 Dias",IF(AND(AM95&gt;60,AM95&lt;43854),"4) &gt; 60 Dias","INDEFINIDO"))))),"")</f>
        <v>SEM ATRASO</v>
      </c>
      <c r="AO95" s="15">
        <v>45716</v>
      </c>
      <c r="AP95" s="331">
        <v>45728</v>
      </c>
      <c r="AQ95" s="15">
        <v>45728</v>
      </c>
      <c r="AR95" s="12">
        <v>45728</v>
      </c>
      <c r="AS95" s="331">
        <v>45728</v>
      </c>
      <c r="AT95" s="309">
        <f>IF(AND(AP95&lt;&gt;"",AS95&lt;&gt;""),AS95-AP95,"")</f>
        <v>0</v>
      </c>
      <c r="AU95" s="326" t="str">
        <f>IF(AQ95&lt;&gt;"",CONCATENATE("S",WEEKNUM(AQ95,21)),"")</f>
        <v>S11</v>
      </c>
      <c r="AV95" s="327" t="str">
        <f>IF(AR95&lt;&gt;"",CONCATENATE("S",WEEKNUM(AR95,21)),"")</f>
        <v>S11</v>
      </c>
      <c r="AW95" s="327" t="str">
        <f>IF(AS95&lt;&gt;"",CONCATENATE("S",WEEKNUM(AS95,21)),"")</f>
        <v>S11</v>
      </c>
      <c r="AX95" s="326" t="str">
        <f>IF(AS95&lt;&gt;"",CONCATENATE(MONTH(AS95),"/",YEAR(AS95)),"")</f>
        <v>3/2025</v>
      </c>
      <c r="AY95" s="328">
        <f ca="1">IF(AQ95&lt;&gt;"",IF(AS95&lt;&gt;"",AQ95-AS95,TODAY()-AQ95),"")</f>
        <v>0</v>
      </c>
      <c r="AZ95" s="329" t="str">
        <f ca="1">IF(AY95&lt;&gt;"",IF(AY95&lt;=0,"SEM ATRASO",IF(AY95&lt;=10,"1) &lt;= 10 Dias",IF(AND(AY95&gt;10,AY95&lt;=30),"2) &gt; 10 Dias e &lt;= 30 Dias",IF(AND(AY95&gt;30,AY95&lt;=60),"3) &gt;30 Dias e &lt;=60 Dias",IF(AND(AY95&gt;60,AY95&lt;43854),"4) &gt; 60 Dias","INDEFINIDO"))))),"")</f>
        <v>SEM ATRASO</v>
      </c>
      <c r="BA95" s="15">
        <v>45729</v>
      </c>
      <c r="BB95" s="331">
        <v>45754</v>
      </c>
      <c r="BC95" s="15">
        <v>45766</v>
      </c>
      <c r="BD95" s="26">
        <v>45798</v>
      </c>
      <c r="BE95" s="331">
        <v>45870</v>
      </c>
      <c r="BF95" s="309">
        <f>IF(AND(BB95&lt;&gt;"",BE95&lt;&gt;""),BE95-BB95,"")</f>
        <v>116</v>
      </c>
      <c r="BG95" s="326" t="str">
        <f>IF(BC95&lt;&gt;"",CONCATENATE("S",WEEKNUM(BC95,21)),"")</f>
        <v>S16</v>
      </c>
      <c r="BH95" s="327" t="str">
        <f>IF(BD95&lt;&gt;"",CONCATENATE("S",WEEKNUM(BD95,21)),"")</f>
        <v>S21</v>
      </c>
      <c r="BI95" s="327" t="str">
        <f>IF(BE95&lt;&gt;"",CONCATENATE("S",WEEKNUM(BE95,21)),"")</f>
        <v>S31</v>
      </c>
      <c r="BJ95" s="326" t="str">
        <f>IF(BE95&lt;&gt;"",CONCATENATE(MONTH(BE95),"/",YEAR(BE95)),"")</f>
        <v>8/2025</v>
      </c>
      <c r="BK95" s="325">
        <f ca="1">IF(BE95&lt;&gt;"",IFERROR(IF(BE95="",TODAY()-BC95,BE95-BC95),""),"")</f>
        <v>104</v>
      </c>
      <c r="BL95" s="330" t="str">
        <f ca="1">IF(BK95&lt;&gt;"",IF(BK95&lt;=0,"SEM ATRASO",IF(BK95&lt;=10,"1) &lt;= 10 Dias",IF(AND(BK95&gt;10,BK95&lt;=30),"2) &gt; 10 Dias e &lt;= 30 Dias",IF(AND(BK95&gt;30,BK95&lt;=60),"3) &gt;30 Dias e &lt;=60 Dias",IF(AND(BK95&gt;60,BK95&lt;43854),"4) &gt; 60 Dias","INDEFINIDO"))))),"")</f>
        <v>4) &gt; 60 Dias</v>
      </c>
      <c r="BM95" s="331">
        <f>IF(BE95&lt;&gt;"",BE95+5,IF(AND(BE95="",BD95&lt;&gt;""),BD95+5,IF(AND(BE95="",BD95="",AS95&lt;&gt;""),AS95+5,IF(AND(BE95="",BD95="",AS95="",AR95&lt;&gt;""),AR95+5,""))))</f>
        <v>45875</v>
      </c>
      <c r="BN95" s="331"/>
      <c r="BO95" s="331" t="s">
        <v>87</v>
      </c>
      <c r="BP95" s="305"/>
      <c r="BQ95" s="305"/>
      <c r="BR95" s="305"/>
      <c r="BS95" s="305"/>
      <c r="BT95" s="332">
        <v>-3</v>
      </c>
      <c r="BU95" s="333" t="s">
        <v>1255</v>
      </c>
      <c r="BV95" s="329"/>
      <c r="BW95" s="329"/>
      <c r="BX95" s="329"/>
      <c r="BY95" s="329"/>
      <c r="BZ95" s="329"/>
      <c r="CA95" s="646" t="s">
        <v>478</v>
      </c>
      <c r="CB95" s="598"/>
    </row>
    <row r="96" spans="1:80" ht="40.5" customHeight="1" x14ac:dyDescent="0.35">
      <c r="A96" s="577"/>
      <c r="B96" s="458" t="s">
        <v>155</v>
      </c>
      <c r="C96" s="310" t="s">
        <v>278</v>
      </c>
      <c r="D96" s="371">
        <v>45660</v>
      </c>
      <c r="E96" s="371" t="s">
        <v>1972</v>
      </c>
      <c r="F96" s="371" t="s">
        <v>1063</v>
      </c>
      <c r="G96" s="307" t="str">
        <f ca="1">IF(AND(E96&lt;D96,BE96&lt;&gt;"",TODAY()&gt;D96),TODAY()-D96,"")</f>
        <v/>
      </c>
      <c r="H96" s="308">
        <f>IF(BM96&lt;&gt;"",BM96,"")</f>
        <v>45875</v>
      </c>
      <c r="I96" s="309">
        <f>IF(AND(E96&lt;&gt;"",H96&lt;&gt;""),H96-E96,"")</f>
        <v>246</v>
      </c>
      <c r="J96" s="305" t="s">
        <v>156</v>
      </c>
      <c r="K96" s="305" t="s">
        <v>80</v>
      </c>
      <c r="L96" s="310" t="s">
        <v>281</v>
      </c>
      <c r="M96" s="311" t="s">
        <v>161</v>
      </c>
      <c r="N96" s="310" t="s">
        <v>1252</v>
      </c>
      <c r="O96" s="337">
        <v>2029269572</v>
      </c>
      <c r="P96" s="539" t="s">
        <v>1324</v>
      </c>
      <c r="Q96" s="339" t="s">
        <v>1325</v>
      </c>
      <c r="R96" s="313" t="str">
        <f>IF(OR(L96&lt;&gt;"",N96&lt;&gt;"",O96&lt;&gt;"",P96&lt;&gt;""),CONCATENATE(L96,"-",N96,"-",P96,"-OM",O96),"")</f>
        <v>P54-PPGMII-P54-CAM-1680/2024-OM2029269572</v>
      </c>
      <c r="S96" s="305" t="s">
        <v>453</v>
      </c>
      <c r="T96" s="314">
        <v>1</v>
      </c>
      <c r="U96" s="340">
        <v>0</v>
      </c>
      <c r="V96" s="340">
        <v>748.62000000000057</v>
      </c>
      <c r="W96" s="316">
        <f>IF(U96&lt;&gt;"",U96/1000,"")</f>
        <v>0</v>
      </c>
      <c r="X96" s="316">
        <f>IF(V96&lt;&gt;"",V96/1000,"")</f>
        <v>0.74862000000000062</v>
      </c>
      <c r="Y96" s="317">
        <f>IF(OR(U96&lt;&gt;"",V96&lt;&gt;""),U96+V96,"")</f>
        <v>748.62000000000057</v>
      </c>
      <c r="Z96" s="318">
        <f>IF(Y96&lt;&gt;"",Y96/1000,"")</f>
        <v>0.74862000000000062</v>
      </c>
      <c r="AA96" s="574" t="s">
        <v>477</v>
      </c>
      <c r="AB96" s="533"/>
      <c r="AC96" s="331">
        <v>45674</v>
      </c>
      <c r="AD96" s="331">
        <v>45649</v>
      </c>
      <c r="AE96" s="327">
        <v>45712</v>
      </c>
      <c r="AF96" s="18">
        <v>45715</v>
      </c>
      <c r="AG96" s="331">
        <v>45709</v>
      </c>
      <c r="AH96" s="309">
        <f>IF(AND(AD96&lt;&gt;"",AG96&lt;&gt;""),AG96-AD96,"")</f>
        <v>60</v>
      </c>
      <c r="AI96" s="322" t="str">
        <f>IF(AE96&lt;&gt;"",CONCATENATE("S",WEEKNUM(AE96,21)),"")</f>
        <v>S9</v>
      </c>
      <c r="AJ96" s="323" t="str">
        <f>IF(AF96&lt;&gt;"",CONCATENATE("S",WEEKNUM(AF96,21)),"")</f>
        <v>S9</v>
      </c>
      <c r="AK96" s="323" t="str">
        <f>IF(AG96&lt;&gt;"",CONCATENATE("S",WEEKNUM(AG96,21)),"")</f>
        <v>S8</v>
      </c>
      <c r="AL96" s="322" t="str">
        <f>IF(AG96&lt;&gt;"",CONCATENATE(MONTH(AG96),"/",YEAR(AG96)),"")</f>
        <v>2/2025</v>
      </c>
      <c r="AM96" s="324">
        <f ca="1">IF(AG96&lt;&gt;"",IFERROR(IF(AF96="",TODAY()-AE96,AG96-AE96),""),"")</f>
        <v>-3</v>
      </c>
      <c r="AN96" s="325" t="str">
        <f ca="1">IF(AM96&lt;&gt;"",IF(AM96&lt;=0,"SEM ATRASO",IF(AM96&lt;=10,"1) &lt;= 10 Dias",IF(AND(AM96&gt;10,AM96&lt;=30),"2) &gt; 10 Dias e &lt;= 30 Dias",IF(AND(AM96&gt;30,AM96&lt;=60),"3) &gt;30 Dias e &lt;=60 Dias",IF(AND(AM96&gt;60,AM96&lt;43854),"4) &gt; 60 Dias","INDEFINIDO"))))),"")</f>
        <v>SEM ATRASO</v>
      </c>
      <c r="AO96" s="15">
        <v>45716</v>
      </c>
      <c r="AP96" s="331">
        <v>45762</v>
      </c>
      <c r="AQ96" s="15">
        <v>45728</v>
      </c>
      <c r="AR96" s="481">
        <v>45728</v>
      </c>
      <c r="AS96" s="331">
        <v>45728</v>
      </c>
      <c r="AT96" s="309">
        <f>IF(AND(AP96&lt;&gt;"",AS96&lt;&gt;""),AS96-AP96,"")</f>
        <v>-34</v>
      </c>
      <c r="AU96" s="326" t="str">
        <f>IF(AQ96&lt;&gt;"",CONCATENATE("S",WEEKNUM(AQ96,21)),"")</f>
        <v>S11</v>
      </c>
      <c r="AV96" s="327" t="str">
        <f>IF(AR96&lt;&gt;"",CONCATENATE("S",WEEKNUM(AR96,21)),"")</f>
        <v>S11</v>
      </c>
      <c r="AW96" s="327" t="str">
        <f>IF(AS96&lt;&gt;"",CONCATENATE("S",WEEKNUM(AS96,21)),"")</f>
        <v>S11</v>
      </c>
      <c r="AX96" s="326" t="str">
        <f>IF(AS96&lt;&gt;"",CONCATENATE(MONTH(AS96),"/",YEAR(AS96)),"")</f>
        <v>3/2025</v>
      </c>
      <c r="AY96" s="328">
        <f ca="1">IF(AQ96&lt;&gt;"",IF(AS96&lt;&gt;"",AQ96-AS96,TODAY()-AQ96),"")</f>
        <v>0</v>
      </c>
      <c r="AZ96" s="329" t="str">
        <f ca="1">IF(AY96&lt;&gt;"",IF(AY96&lt;=0,"SEM ATRASO",IF(AY96&lt;=10,"1) &lt;= 10 Dias",IF(AND(AY96&gt;10,AY96&lt;=30),"2) &gt; 10 Dias e &lt;= 30 Dias",IF(AND(AY96&gt;30,AY96&lt;=60),"3) &gt;30 Dias e &lt;=60 Dias",IF(AND(AY96&gt;60,AY96&lt;43854),"4) &gt; 60 Dias","INDEFINIDO"))))),"")</f>
        <v>SEM ATRASO</v>
      </c>
      <c r="BA96" s="15">
        <v>45729</v>
      </c>
      <c r="BB96" s="331">
        <v>45754</v>
      </c>
      <c r="BC96" s="15">
        <v>45766</v>
      </c>
      <c r="BD96" s="26">
        <v>45792</v>
      </c>
      <c r="BE96" s="331">
        <v>45870</v>
      </c>
      <c r="BF96" s="309">
        <f>IF(AND(BB96&lt;&gt;"",BE96&lt;&gt;""),BE96-BB96,"")</f>
        <v>116</v>
      </c>
      <c r="BG96" s="326" t="str">
        <f>IF(BC96&lt;&gt;"",CONCATENATE("S",WEEKNUM(BC96,21)),"")</f>
        <v>S16</v>
      </c>
      <c r="BH96" s="327" t="str">
        <f>IF(BD96&lt;&gt;"",CONCATENATE("S",WEEKNUM(BD96,21)),"")</f>
        <v>S20</v>
      </c>
      <c r="BI96" s="327" t="str">
        <f>IF(BE96&lt;&gt;"",CONCATENATE("S",WEEKNUM(BE96,21)),"")</f>
        <v>S31</v>
      </c>
      <c r="BJ96" s="326" t="str">
        <f>IF(BE96&lt;&gt;"",CONCATENATE(MONTH(BE96),"/",YEAR(BE96)),"")</f>
        <v>8/2025</v>
      </c>
      <c r="BK96" s="325">
        <f ca="1">IF(BE96&lt;&gt;"",IFERROR(IF(BE96="",TODAY()-BC96,BE96-BC96),""),"")</f>
        <v>104</v>
      </c>
      <c r="BL96" s="330" t="str">
        <f ca="1">IF(BK96&lt;&gt;"",IF(BK96&lt;=0,"SEM ATRASO",IF(BK96&lt;=10,"1) &lt;= 10 Dias",IF(AND(BK96&gt;10,BK96&lt;=30),"2) &gt; 10 Dias e &lt;= 30 Dias",IF(AND(BK96&gt;30,BK96&lt;=60),"3) &gt;30 Dias e &lt;=60 Dias",IF(AND(BK96&gt;60,BK96&lt;43854),"4) &gt; 60 Dias","INDEFINIDO"))))),"")</f>
        <v>4) &gt; 60 Dias</v>
      </c>
      <c r="BM96" s="331">
        <f>IF(BE96&lt;&gt;"",BE96+5,IF(AND(BE96="",BD96&lt;&gt;""),BD96+5,IF(AND(BE96="",BD96="",AS96&lt;&gt;""),AS96+5,IF(AND(BE96="",BD96="",AS96="",AR96&lt;&gt;""),AR96+5,""))))</f>
        <v>45875</v>
      </c>
      <c r="BN96" s="331"/>
      <c r="BO96" s="331" t="s">
        <v>87</v>
      </c>
      <c r="BP96" s="305"/>
      <c r="BQ96" s="305"/>
      <c r="BR96" s="305"/>
      <c r="BS96" s="305"/>
      <c r="BT96" s="332">
        <v>-3</v>
      </c>
      <c r="BU96" s="333" t="s">
        <v>1255</v>
      </c>
      <c r="BV96" s="329"/>
      <c r="BW96" s="329"/>
      <c r="BX96" s="329"/>
      <c r="BY96" s="329"/>
      <c r="BZ96" s="329"/>
      <c r="CA96" s="646" t="s">
        <v>478</v>
      </c>
      <c r="CB96" s="598"/>
    </row>
    <row r="97" spans="1:80" ht="40.5" customHeight="1" x14ac:dyDescent="0.35">
      <c r="A97" s="577"/>
      <c r="B97" s="458" t="s">
        <v>155</v>
      </c>
      <c r="C97" s="310" t="s">
        <v>278</v>
      </c>
      <c r="D97" s="371">
        <v>45660</v>
      </c>
      <c r="E97" s="371" t="s">
        <v>1972</v>
      </c>
      <c r="F97" s="371" t="s">
        <v>1063</v>
      </c>
      <c r="G97" s="307" t="str">
        <f ca="1">IF(AND(E97&lt;D97,BE97&lt;&gt;"",TODAY()&gt;D97),TODAY()-D97,"")</f>
        <v/>
      </c>
      <c r="H97" s="308">
        <f>IF(BM97&lt;&gt;"",BM97,"")</f>
        <v>45875</v>
      </c>
      <c r="I97" s="309">
        <f>IF(AND(E97&lt;&gt;"",H97&lt;&gt;""),H97-E97,"")</f>
        <v>246</v>
      </c>
      <c r="J97" s="305" t="s">
        <v>156</v>
      </c>
      <c r="K97" s="305" t="s">
        <v>80</v>
      </c>
      <c r="L97" s="310" t="s">
        <v>281</v>
      </c>
      <c r="M97" s="311" t="s">
        <v>161</v>
      </c>
      <c r="N97" s="310" t="s">
        <v>1252</v>
      </c>
      <c r="O97" s="337">
        <v>2029269572</v>
      </c>
      <c r="P97" s="539" t="s">
        <v>1324</v>
      </c>
      <c r="Q97" s="339" t="s">
        <v>1326</v>
      </c>
      <c r="R97" s="313" t="str">
        <f>IF(OR(L97&lt;&gt;"",N97&lt;&gt;"",O97&lt;&gt;"",P97&lt;&gt;""),CONCATENATE(L97,"-",N97,"-",P97,"-OM",O97),"")</f>
        <v>P54-PPGMII-P54-CAM-1680/2024-OM2029269572</v>
      </c>
      <c r="S97" s="305" t="s">
        <v>453</v>
      </c>
      <c r="T97" s="314">
        <v>1</v>
      </c>
      <c r="U97" s="340">
        <v>0</v>
      </c>
      <c r="V97" s="340">
        <v>182.25800000000001</v>
      </c>
      <c r="W97" s="316">
        <f>IF(U97&lt;&gt;"",U97/1000,"")</f>
        <v>0</v>
      </c>
      <c r="X97" s="316">
        <f>IF(V97&lt;&gt;"",V97/1000,"")</f>
        <v>0.182258</v>
      </c>
      <c r="Y97" s="317">
        <f>IF(OR(U97&lt;&gt;"",V97&lt;&gt;""),U97+V97,"")</f>
        <v>182.25800000000001</v>
      </c>
      <c r="Z97" s="318">
        <f>IF(Y97&lt;&gt;"",Y97/1000,"")</f>
        <v>0.182258</v>
      </c>
      <c r="AA97" s="574" t="s">
        <v>477</v>
      </c>
      <c r="AB97" s="533"/>
      <c r="AC97" s="331">
        <v>45674</v>
      </c>
      <c r="AD97" s="331">
        <v>45649</v>
      </c>
      <c r="AE97" s="327">
        <v>45712</v>
      </c>
      <c r="AF97" s="18">
        <v>45715</v>
      </c>
      <c r="AG97" s="331">
        <v>45709</v>
      </c>
      <c r="AH97" s="309">
        <f>IF(AND(AD97&lt;&gt;"",AG97&lt;&gt;""),AG97-AD97,"")</f>
        <v>60</v>
      </c>
      <c r="AI97" s="322" t="str">
        <f>IF(AE97&lt;&gt;"",CONCATENATE("S",WEEKNUM(AE97,21)),"")</f>
        <v>S9</v>
      </c>
      <c r="AJ97" s="323" t="str">
        <f>IF(AF97&lt;&gt;"",CONCATENATE("S",WEEKNUM(AF97,21)),"")</f>
        <v>S9</v>
      </c>
      <c r="AK97" s="323" t="str">
        <f>IF(AG97&lt;&gt;"",CONCATENATE("S",WEEKNUM(AG97,21)),"")</f>
        <v>S8</v>
      </c>
      <c r="AL97" s="322" t="str">
        <f>IF(AG97&lt;&gt;"",CONCATENATE(MONTH(AG97),"/",YEAR(AG97)),"")</f>
        <v>2/2025</v>
      </c>
      <c r="AM97" s="324">
        <f ca="1">IF(AG97&lt;&gt;"",IFERROR(IF(AF97="",TODAY()-AE97,AG97-AE97),""),"")</f>
        <v>-3</v>
      </c>
      <c r="AN97" s="325" t="str">
        <f ca="1">IF(AM97&lt;&gt;"",IF(AM97&lt;=0,"SEM ATRASO",IF(AM97&lt;=10,"1) &lt;= 10 Dias",IF(AND(AM97&gt;10,AM97&lt;=30),"2) &gt; 10 Dias e &lt;= 30 Dias",IF(AND(AM97&gt;30,AM97&lt;=60),"3) &gt;30 Dias e &lt;=60 Dias",IF(AND(AM97&gt;60,AM97&lt;43854),"4) &gt; 60 Dias","INDEFINIDO"))))),"")</f>
        <v>SEM ATRASO</v>
      </c>
      <c r="AO97" s="15">
        <v>45716</v>
      </c>
      <c r="AP97" s="331">
        <v>45750</v>
      </c>
      <c r="AQ97" s="15">
        <v>45728</v>
      </c>
      <c r="AR97" s="15">
        <v>45728</v>
      </c>
      <c r="AS97" s="331">
        <v>45728</v>
      </c>
      <c r="AT97" s="309">
        <f>IF(AND(AP97&lt;&gt;"",AS97&lt;&gt;""),AS97-AP97,"")</f>
        <v>-22</v>
      </c>
      <c r="AU97" s="326" t="str">
        <f>IF(AQ97&lt;&gt;"",CONCATENATE("S",WEEKNUM(AQ97,21)),"")</f>
        <v>S11</v>
      </c>
      <c r="AV97" s="327" t="str">
        <f>IF(AR97&lt;&gt;"",CONCATENATE("S",WEEKNUM(AR97,21)),"")</f>
        <v>S11</v>
      </c>
      <c r="AW97" s="327" t="str">
        <f>IF(AS97&lt;&gt;"",CONCATENATE("S",WEEKNUM(AS97,21)),"")</f>
        <v>S11</v>
      </c>
      <c r="AX97" s="326" t="str">
        <f>IF(AS97&lt;&gt;"",CONCATENATE(MONTH(AS97),"/",YEAR(AS97)),"")</f>
        <v>3/2025</v>
      </c>
      <c r="AY97" s="328">
        <f ca="1">IF(AQ97&lt;&gt;"",IF(AS97&lt;&gt;"",AQ97-AS97,TODAY()-AQ97),"")</f>
        <v>0</v>
      </c>
      <c r="AZ97" s="329" t="str">
        <f ca="1">IF(AY97&lt;&gt;"",IF(AY97&lt;=0,"SEM ATRASO",IF(AY97&lt;=10,"1) &lt;= 10 Dias",IF(AND(AY97&gt;10,AY97&lt;=30),"2) &gt; 10 Dias e &lt;= 30 Dias",IF(AND(AY97&gt;30,AY97&lt;=60),"3) &gt;30 Dias e &lt;=60 Dias",IF(AND(AY97&gt;60,AY97&lt;43854),"4) &gt; 60 Dias","INDEFINIDO"))))),"")</f>
        <v>SEM ATRASO</v>
      </c>
      <c r="BA97" s="15">
        <v>45729</v>
      </c>
      <c r="BB97" s="331">
        <v>45754</v>
      </c>
      <c r="BC97" s="15">
        <v>45766</v>
      </c>
      <c r="BD97" s="26">
        <v>45792</v>
      </c>
      <c r="BE97" s="331">
        <v>45870</v>
      </c>
      <c r="BF97" s="309">
        <f>IF(AND(BB97&lt;&gt;"",BE97&lt;&gt;""),BE97-BB97,"")</f>
        <v>116</v>
      </c>
      <c r="BG97" s="326" t="str">
        <f>IF(BC97&lt;&gt;"",CONCATENATE("S",WEEKNUM(BC97,21)),"")</f>
        <v>S16</v>
      </c>
      <c r="BH97" s="327" t="str">
        <f>IF(BD97&lt;&gt;"",CONCATENATE("S",WEEKNUM(BD97,21)),"")</f>
        <v>S20</v>
      </c>
      <c r="BI97" s="327" t="str">
        <f>IF(BE97&lt;&gt;"",CONCATENATE("S",WEEKNUM(BE97,21)),"")</f>
        <v>S31</v>
      </c>
      <c r="BJ97" s="326" t="str">
        <f>IF(BE97&lt;&gt;"",CONCATENATE(MONTH(BE97),"/",YEAR(BE97)),"")</f>
        <v>8/2025</v>
      </c>
      <c r="BK97" s="325">
        <f ca="1">IF(BE97&lt;&gt;"",IFERROR(IF(BE97="",TODAY()-BC97,BE97-BC97),""),"")</f>
        <v>104</v>
      </c>
      <c r="BL97" s="330" t="str">
        <f ca="1">IF(BK97&lt;&gt;"",IF(BK97&lt;=0,"SEM ATRASO",IF(BK97&lt;=10,"1) &lt;= 10 Dias",IF(AND(BK97&gt;10,BK97&lt;=30),"2) &gt; 10 Dias e &lt;= 30 Dias",IF(AND(BK97&gt;30,BK97&lt;=60),"3) &gt;30 Dias e &lt;=60 Dias",IF(AND(BK97&gt;60,BK97&lt;43854),"4) &gt; 60 Dias","INDEFINIDO"))))),"")</f>
        <v>4) &gt; 60 Dias</v>
      </c>
      <c r="BM97" s="331">
        <f>IF(BE97&lt;&gt;"",BE97+5,IF(AND(BE97="",BD97&lt;&gt;""),BD97+5,IF(AND(BE97="",BD97="",AS97&lt;&gt;""),AS97+5,IF(AND(BE97="",BD97="",AS97="",AR97&lt;&gt;""),AR97+5,""))))</f>
        <v>45875</v>
      </c>
      <c r="BN97" s="331"/>
      <c r="BO97" s="331" t="s">
        <v>87</v>
      </c>
      <c r="BP97" s="305"/>
      <c r="BQ97" s="305"/>
      <c r="BR97" s="305"/>
      <c r="BS97" s="305"/>
      <c r="BT97" s="332">
        <v>-3</v>
      </c>
      <c r="BU97" s="333" t="s">
        <v>1255</v>
      </c>
      <c r="BV97" s="329"/>
      <c r="BW97" s="329"/>
      <c r="BX97" s="329"/>
      <c r="BY97" s="329"/>
      <c r="BZ97" s="329"/>
      <c r="CA97" s="646" t="s">
        <v>478</v>
      </c>
      <c r="CB97" s="598"/>
    </row>
    <row r="98" spans="1:80" ht="40.5" customHeight="1" x14ac:dyDescent="0.35">
      <c r="A98" s="577"/>
      <c r="B98" s="458" t="s">
        <v>155</v>
      </c>
      <c r="C98" s="310"/>
      <c r="D98" s="371"/>
      <c r="E98" s="371" t="s">
        <v>1969</v>
      </c>
      <c r="F98" s="371" t="s">
        <v>2009</v>
      </c>
      <c r="G98" s="307" t="str">
        <f ca="1">IF(AND(E98&lt;D98,BE98&lt;&gt;"",TODAY()&gt;D98),TODAY()-D98,"")</f>
        <v/>
      </c>
      <c r="H98" s="308">
        <f>IF(BM98&lt;&gt;"",BM98,"")</f>
        <v>45873</v>
      </c>
      <c r="I98" s="309">
        <f>IF(AND(E98&lt;&gt;"",H98&lt;&gt;""),H98-E98,"")</f>
        <v>256</v>
      </c>
      <c r="J98" s="305"/>
      <c r="K98" s="305" t="s">
        <v>126</v>
      </c>
      <c r="L98" s="310" t="s">
        <v>81</v>
      </c>
      <c r="M98" s="311" t="s">
        <v>161</v>
      </c>
      <c r="N98" s="310" t="s">
        <v>1011</v>
      </c>
      <c r="O98" s="337">
        <v>2029355174</v>
      </c>
      <c r="P98" s="539" t="s">
        <v>1327</v>
      </c>
      <c r="Q98" s="339" t="s">
        <v>195</v>
      </c>
      <c r="R98" s="313" t="str">
        <f>IF(OR(L98&lt;&gt;"",N98&lt;&gt;"",O98&lt;&gt;"",P98&lt;&gt;""),CONCATENATE(L98,"-",N98,"-",P98,"-OM",O98),"")</f>
        <v>P31-PPGMII-P31-CAM-1583/2024-OM2029355174</v>
      </c>
      <c r="S98" s="305" t="s">
        <v>196</v>
      </c>
      <c r="T98" s="314">
        <v>1</v>
      </c>
      <c r="U98" s="340">
        <v>1</v>
      </c>
      <c r="V98" s="340">
        <v>0</v>
      </c>
      <c r="W98" s="316">
        <f>IF(U98&lt;&gt;"",U98/1000,"")</f>
        <v>1E-3</v>
      </c>
      <c r="X98" s="316">
        <f>IF(V98&lt;&gt;"",V98/1000,"")</f>
        <v>0</v>
      </c>
      <c r="Y98" s="317">
        <f>IF(OR(U98&lt;&gt;"",V98&lt;&gt;""),U98+V98,"")</f>
        <v>1</v>
      </c>
      <c r="Z98" s="318">
        <f>IF(Y98&lt;&gt;"",Y98/1000,"")</f>
        <v>1E-3</v>
      </c>
      <c r="AA98" s="574" t="s">
        <v>197</v>
      </c>
      <c r="AB98" s="533"/>
      <c r="AC98" s="331">
        <v>45643</v>
      </c>
      <c r="AD98" s="331">
        <v>45713</v>
      </c>
      <c r="AE98" s="327">
        <v>45674</v>
      </c>
      <c r="AF98" s="18">
        <v>45733</v>
      </c>
      <c r="AG98" s="331">
        <v>45726</v>
      </c>
      <c r="AH98" s="309">
        <f>IF(AND(AD98&lt;&gt;"",AG98&lt;&gt;""),AG98-AD98,"")</f>
        <v>13</v>
      </c>
      <c r="AI98" s="322" t="str">
        <f>IF(AE98&lt;&gt;"",CONCATENATE("S",WEEKNUM(AE98,21)),"")</f>
        <v>S3</v>
      </c>
      <c r="AJ98" s="323" t="str">
        <f>IF(AF98&lt;&gt;"",CONCATENATE("S",WEEKNUM(AF98,21)),"")</f>
        <v>S12</v>
      </c>
      <c r="AK98" s="323" t="str">
        <f>IF(AG98&lt;&gt;"",CONCATENATE("S",WEEKNUM(AG98,21)),"")</f>
        <v>S11</v>
      </c>
      <c r="AL98" s="322" t="str">
        <f>IF(AG98&lt;&gt;"",CONCATENATE(MONTH(AG98),"/",YEAR(AG98)),"")</f>
        <v>3/2025</v>
      </c>
      <c r="AM98" s="324">
        <f ca="1">IF(AG98&lt;&gt;"",IFERROR(IF(AF98="",TODAY()-AE98,AG98-AE98),""),"")</f>
        <v>52</v>
      </c>
      <c r="AN98" s="325" t="str">
        <f ca="1">IF(AM98&lt;&gt;"",IF(AM98&lt;=0,"SEM ATRASO",IF(AM98&lt;=10,"1) &lt;= 10 Dias",IF(AND(AM98&gt;10,AM98&lt;=30),"2) &gt; 10 Dias e &lt;= 30 Dias",IF(AND(AM98&gt;30,AM98&lt;=60),"3) &gt;30 Dias e &lt;=60 Dias",IF(AND(AM98&gt;60,AM98&lt;43854),"4) &gt; 60 Dias","INDEFINIDO"))))),"")</f>
        <v>3) &gt;30 Dias e &lt;=60 Dias</v>
      </c>
      <c r="AO98" s="15">
        <v>45734</v>
      </c>
      <c r="AP98" s="331">
        <v>45728</v>
      </c>
      <c r="AQ98" s="15">
        <v>45739</v>
      </c>
      <c r="AR98" s="15">
        <v>45739</v>
      </c>
      <c r="AS98" s="331">
        <v>45736</v>
      </c>
      <c r="AT98" s="309">
        <f>IF(AND(AP98&lt;&gt;"",AS98&lt;&gt;""),AS98-AP98,"")</f>
        <v>8</v>
      </c>
      <c r="AU98" s="326" t="str">
        <f>IF(AQ98&lt;&gt;"",CONCATENATE("S",WEEKNUM(AQ98,21)),"")</f>
        <v>S12</v>
      </c>
      <c r="AV98" s="327" t="str">
        <f>IF(AR98&lt;&gt;"",CONCATENATE("S",WEEKNUM(AR98,21)),"")</f>
        <v>S12</v>
      </c>
      <c r="AW98" s="327" t="str">
        <f>IF(AS98&lt;&gt;"",CONCATENATE("S",WEEKNUM(AS98,21)),"")</f>
        <v>S12</v>
      </c>
      <c r="AX98" s="326" t="str">
        <f>IF(AS98&lt;&gt;"",CONCATENATE(MONTH(AS98),"/",YEAR(AS98)),"")</f>
        <v>3/2025</v>
      </c>
      <c r="AY98" s="328">
        <f ca="1">IF(AQ98&lt;&gt;"",IF(AS98&lt;&gt;"",AQ98-AS98,TODAY()-AQ98),"")</f>
        <v>3</v>
      </c>
      <c r="AZ98" s="329" t="str">
        <f ca="1">IF(AY98&lt;&gt;"",IF(AY98&lt;=0,"SEM ATRASO",IF(AY98&lt;=10,"1) &lt;= 10 Dias",IF(AND(AY98&gt;10,AY98&lt;=30),"2) &gt; 10 Dias e &lt;= 30 Dias",IF(AND(AY98&gt;30,AY98&lt;=60),"3) &gt;30 Dias e &lt;=60 Dias",IF(AND(AY98&gt;60,AY98&lt;43854),"4) &gt; 60 Dias","INDEFINIDO"))))),"")</f>
        <v>1) &lt;= 10 Dias</v>
      </c>
      <c r="BA98" s="15">
        <v>45740</v>
      </c>
      <c r="BB98" s="331">
        <v>45736</v>
      </c>
      <c r="BC98" s="15">
        <v>45766</v>
      </c>
      <c r="BD98" s="15">
        <v>45868</v>
      </c>
      <c r="BE98" s="331">
        <v>45868</v>
      </c>
      <c r="BF98" s="309">
        <f>IF(AND(BB98&lt;&gt;"",BE98&lt;&gt;""),BE98-BB98,"")</f>
        <v>132</v>
      </c>
      <c r="BG98" s="326" t="str">
        <f>IF(BC98&lt;&gt;"",CONCATENATE("S",WEEKNUM(BC98,21)),"")</f>
        <v>S16</v>
      </c>
      <c r="BH98" s="327" t="str">
        <f>IF(BD98&lt;&gt;"",CONCATENATE("S",WEEKNUM(BD98,21)),"")</f>
        <v>S31</v>
      </c>
      <c r="BI98" s="327" t="str">
        <f>IF(BE98&lt;&gt;"",CONCATENATE("S",WEEKNUM(BE98,21)),"")</f>
        <v>S31</v>
      </c>
      <c r="BJ98" s="326" t="str">
        <f>IF(BE98&lt;&gt;"",CONCATENATE(MONTH(BE98),"/",YEAR(BE98)),"")</f>
        <v>7/2025</v>
      </c>
      <c r="BK98" s="325">
        <f ca="1">IF(BE98&lt;&gt;"",IFERROR(IF(BE98="",TODAY()-BC98,BE98-BC98),""),"")</f>
        <v>102</v>
      </c>
      <c r="BL98" s="330" t="str">
        <f ca="1">IF(BK98&lt;&gt;"",IF(BK98&lt;=0,"SEM ATRASO",IF(BK98&lt;=10,"1) &lt;= 10 Dias",IF(AND(BK98&gt;10,BK98&lt;=30),"2) &gt; 10 Dias e &lt;= 30 Dias",IF(AND(BK98&gt;30,BK98&lt;=60),"3) &gt;30 Dias e &lt;=60 Dias",IF(AND(BK98&gt;60,BK98&lt;43854),"4) &gt; 60 Dias","INDEFINIDO"))))),"")</f>
        <v>4) &gt; 60 Dias</v>
      </c>
      <c r="BM98" s="331">
        <f>IF(BE98&lt;&gt;"",BE98+5,IF(AND(BE98="",BD98&lt;&gt;""),BD98+5,IF(AND(BE98="",BD98="",AS98&lt;&gt;""),AS98+5,IF(AND(BE98="",BD98="",AS98="",AR98&lt;&gt;""),AR98+5,""))))</f>
        <v>45873</v>
      </c>
      <c r="BN98" s="331">
        <v>45775</v>
      </c>
      <c r="BO98" s="331" t="s">
        <v>87</v>
      </c>
      <c r="BP98" s="305"/>
      <c r="BQ98" s="305"/>
      <c r="BR98" s="305"/>
      <c r="BS98" s="305" t="s">
        <v>132</v>
      </c>
      <c r="BT98" s="332">
        <v>-3</v>
      </c>
      <c r="BU98" s="333" t="s">
        <v>1255</v>
      </c>
      <c r="BV98" s="329"/>
      <c r="BW98" s="329"/>
      <c r="BX98" s="329"/>
      <c r="BY98" s="329"/>
      <c r="BZ98" s="329"/>
      <c r="CA98" s="646" t="s">
        <v>186</v>
      </c>
      <c r="CB98" s="598"/>
    </row>
    <row r="99" spans="1:80" ht="40.5" customHeight="1" x14ac:dyDescent="0.35">
      <c r="A99" s="577"/>
      <c r="B99" s="458" t="s">
        <v>155</v>
      </c>
      <c r="C99" s="310"/>
      <c r="D99" s="371"/>
      <c r="E99" s="371" t="s">
        <v>1969</v>
      </c>
      <c r="F99" s="371" t="s">
        <v>249</v>
      </c>
      <c r="G99" s="307" t="str">
        <f ca="1">IF(AND(E99&lt;D99,BE99&lt;&gt;"",TODAY()&gt;D99),TODAY()-D99,"")</f>
        <v/>
      </c>
      <c r="H99" s="308">
        <f>IF(BM99&lt;&gt;"",BM99,"")</f>
        <v>45873</v>
      </c>
      <c r="I99" s="309">
        <f>IF(AND(E99&lt;&gt;"",H99&lt;&gt;""),H99-E99,"")</f>
        <v>256</v>
      </c>
      <c r="J99" s="305" t="s">
        <v>125</v>
      </c>
      <c r="K99" s="305" t="s">
        <v>126</v>
      </c>
      <c r="L99" s="310" t="s">
        <v>81</v>
      </c>
      <c r="M99" s="311" t="s">
        <v>161</v>
      </c>
      <c r="N99" s="310" t="s">
        <v>1011</v>
      </c>
      <c r="O99" s="337">
        <v>2028941219</v>
      </c>
      <c r="P99" s="539" t="s">
        <v>1328</v>
      </c>
      <c r="Q99" s="339" t="s">
        <v>188</v>
      </c>
      <c r="R99" s="313" t="str">
        <f>IF(OR(L99&lt;&gt;"",N99&lt;&gt;"",O99&lt;&gt;"",P99&lt;&gt;""),CONCATENATE(L99,"-",N99,"-",P99,"-OM",O99),"")</f>
        <v>P31-PPGMII-P31-CAM-1579/2024-OM2028941219</v>
      </c>
      <c r="S99" s="305" t="s">
        <v>189</v>
      </c>
      <c r="T99" s="314">
        <v>1</v>
      </c>
      <c r="U99" s="340">
        <v>10.44</v>
      </c>
      <c r="V99" s="340">
        <v>0</v>
      </c>
      <c r="W99" s="316">
        <f>IF(U99&lt;&gt;"",U99/1000,"")</f>
        <v>1.044E-2</v>
      </c>
      <c r="X99" s="316">
        <f>IF(V99&lt;&gt;"",V99/1000,"")</f>
        <v>0</v>
      </c>
      <c r="Y99" s="317">
        <f>IF(OR(U99&lt;&gt;"",V99&lt;&gt;""),U99+V99,"")</f>
        <v>10.44</v>
      </c>
      <c r="Z99" s="318">
        <f>IF(Y99&lt;&gt;"",Y99/1000,"")</f>
        <v>1.044E-2</v>
      </c>
      <c r="AA99" s="574" t="s">
        <v>190</v>
      </c>
      <c r="AB99" s="533"/>
      <c r="AC99" s="331">
        <v>45643</v>
      </c>
      <c r="AD99" s="331">
        <v>45710</v>
      </c>
      <c r="AE99" s="327">
        <v>45674</v>
      </c>
      <c r="AF99" s="18">
        <v>45712</v>
      </c>
      <c r="AG99" s="331">
        <v>45712</v>
      </c>
      <c r="AH99" s="309">
        <f>IF(AND(AD99&lt;&gt;"",AG99&lt;&gt;""),AG99-AD99,"")</f>
        <v>2</v>
      </c>
      <c r="AI99" s="322" t="str">
        <f>IF(AE99&lt;&gt;"",CONCATENATE("S",WEEKNUM(AE99,21)),"")</f>
        <v>S3</v>
      </c>
      <c r="AJ99" s="323" t="str">
        <f>IF(AF99&lt;&gt;"",CONCATENATE("S",WEEKNUM(AF99,21)),"")</f>
        <v>S9</v>
      </c>
      <c r="AK99" s="323" t="str">
        <f>IF(AG99&lt;&gt;"",CONCATENATE("S",WEEKNUM(AG99,21)),"")</f>
        <v>S9</v>
      </c>
      <c r="AL99" s="322" t="str">
        <f>IF(AG99&lt;&gt;"",CONCATENATE(MONTH(AG99),"/",YEAR(AG99)),"")</f>
        <v>2/2025</v>
      </c>
      <c r="AM99" s="324">
        <f ca="1">IF(AG99&lt;&gt;"",IFERROR(IF(AF99="",TODAY()-AE99,AG99-AE99),""),"")</f>
        <v>38</v>
      </c>
      <c r="AN99" s="325" t="str">
        <f ca="1">IF(AM99&lt;&gt;"",IF(AM99&lt;=0,"SEM ATRASO",IF(AM99&lt;=10,"1) &lt;= 10 Dias",IF(AND(AM99&gt;10,AM99&lt;=30),"2) &gt; 10 Dias e &lt;= 30 Dias",IF(AND(AM99&gt;30,AM99&lt;=60),"3) &gt;30 Dias e &lt;=60 Dias",IF(AND(AM99&gt;60,AM99&lt;43854),"4) &gt; 60 Dias","INDEFINIDO"))))),"")</f>
        <v>3) &gt;30 Dias e &lt;=60 Dias</v>
      </c>
      <c r="AO99" s="331">
        <v>45716</v>
      </c>
      <c r="AP99" s="331">
        <v>45728</v>
      </c>
      <c r="AQ99" s="15">
        <v>45727</v>
      </c>
      <c r="AR99" s="15">
        <v>45741</v>
      </c>
      <c r="AS99" s="331">
        <v>45741</v>
      </c>
      <c r="AT99" s="309">
        <f>IF(AND(AP99&lt;&gt;"",AS99&lt;&gt;""),AS99-AP99,"")</f>
        <v>13</v>
      </c>
      <c r="AU99" s="326" t="str">
        <f>IF(AQ99&lt;&gt;"",CONCATENATE("S",WEEKNUM(AQ99,21)),"")</f>
        <v>S11</v>
      </c>
      <c r="AV99" s="327" t="str">
        <f>IF(AR99&lt;&gt;"",CONCATENATE("S",WEEKNUM(AR99,21)),"")</f>
        <v>S13</v>
      </c>
      <c r="AW99" s="327" t="str">
        <f>IF(AS99&lt;&gt;"",CONCATENATE("S",WEEKNUM(AS99,21)),"")</f>
        <v>S13</v>
      </c>
      <c r="AX99" s="326" t="str">
        <f>IF(AS99&lt;&gt;"",CONCATENATE(MONTH(AS99),"/",YEAR(AS99)),"")</f>
        <v>3/2025</v>
      </c>
      <c r="AY99" s="328">
        <f ca="1">IF(AQ99&lt;&gt;"",IF(AS99&lt;&gt;"",AQ99-AS99,TODAY()-AQ99),"")</f>
        <v>-14</v>
      </c>
      <c r="AZ99" s="329" t="str">
        <f ca="1">IF(AY99&lt;&gt;"",IF(AY99&lt;=0,"SEM ATRASO",IF(AY99&lt;=10,"1) &lt;= 10 Dias",IF(AND(AY99&gt;10,AY99&lt;=30),"2) &gt; 10 Dias e &lt;= 30 Dias",IF(AND(AY99&gt;30,AY99&lt;=60),"3) &gt;30 Dias e &lt;=60 Dias",IF(AND(AY99&gt;60,AY99&lt;43854),"4) &gt; 60 Dias","INDEFINIDO"))))),"")</f>
        <v>SEM ATRASO</v>
      </c>
      <c r="BA99" s="331">
        <v>45743</v>
      </c>
      <c r="BB99" s="331">
        <v>45741</v>
      </c>
      <c r="BC99" s="15">
        <v>45766</v>
      </c>
      <c r="BD99" s="15">
        <v>45868</v>
      </c>
      <c r="BE99" s="331">
        <v>45868</v>
      </c>
      <c r="BF99" s="309">
        <f>IF(AND(BB99&lt;&gt;"",BE99&lt;&gt;""),BE99-BB99,"")</f>
        <v>127</v>
      </c>
      <c r="BG99" s="326" t="str">
        <f>IF(BC99&lt;&gt;"",CONCATENATE("S",WEEKNUM(BC99,21)),"")</f>
        <v>S16</v>
      </c>
      <c r="BH99" s="327" t="str">
        <f>IF(BD99&lt;&gt;"",CONCATENATE("S",WEEKNUM(BD99,21)),"")</f>
        <v>S31</v>
      </c>
      <c r="BI99" s="327" t="str">
        <f>IF(BE99&lt;&gt;"",CONCATENATE("S",WEEKNUM(BE99,21)),"")</f>
        <v>S31</v>
      </c>
      <c r="BJ99" s="326" t="str">
        <f>IF(BE99&lt;&gt;"",CONCATENATE(MONTH(BE99),"/",YEAR(BE99)),"")</f>
        <v>7/2025</v>
      </c>
      <c r="BK99" s="325">
        <f ca="1">IF(BE99&lt;&gt;"",IFERROR(IF(BE99="",TODAY()-BC99,BE99-BC99),""),"")</f>
        <v>102</v>
      </c>
      <c r="BL99" s="330" t="str">
        <f ca="1">IF(BK99&lt;&gt;"",IF(BK99&lt;=0,"SEM ATRASO",IF(BK99&lt;=10,"1) &lt;= 10 Dias",IF(AND(BK99&gt;10,BK99&lt;=30),"2) &gt; 10 Dias e &lt;= 30 Dias",IF(AND(BK99&gt;30,BK99&lt;=60),"3) &gt;30 Dias e &lt;=60 Dias",IF(AND(BK99&gt;60,BK99&lt;43854),"4) &gt; 60 Dias","INDEFINIDO"))))),"")</f>
        <v>4) &gt; 60 Dias</v>
      </c>
      <c r="BM99" s="331">
        <f>IF(BE99&lt;&gt;"",BE99+5,IF(AND(BE99="",BD99&lt;&gt;""),BD99+5,IF(AND(BE99="",BD99="",AS99&lt;&gt;""),AS99+5,IF(AND(BE99="",BD99="",AS99="",AR99&lt;&gt;""),AR99+5,""))))</f>
        <v>45873</v>
      </c>
      <c r="BN99" s="331"/>
      <c r="BO99" s="331" t="s">
        <v>87</v>
      </c>
      <c r="BP99" s="305"/>
      <c r="BQ99" s="305"/>
      <c r="BR99" s="305"/>
      <c r="BS99" s="305"/>
      <c r="BT99" s="332">
        <v>-3</v>
      </c>
      <c r="BU99" s="333" t="s">
        <v>1255</v>
      </c>
      <c r="BV99" s="329"/>
      <c r="BW99" s="329"/>
      <c r="BX99" s="329"/>
      <c r="BY99" s="329"/>
      <c r="BZ99" s="329"/>
      <c r="CA99" s="646" t="s">
        <v>186</v>
      </c>
      <c r="CB99" s="598"/>
    </row>
    <row r="100" spans="1:80" ht="40.5" customHeight="1" x14ac:dyDescent="0.35">
      <c r="A100" s="577"/>
      <c r="B100" s="458" t="s">
        <v>155</v>
      </c>
      <c r="C100" s="310"/>
      <c r="D100" s="371"/>
      <c r="E100" s="371" t="s">
        <v>1969</v>
      </c>
      <c r="F100" s="371" t="s">
        <v>249</v>
      </c>
      <c r="G100" s="307" t="str">
        <f ca="1">IF(AND(E100&lt;D100,BE100&lt;&gt;"",TODAY()&gt;D100),TODAY()-D100,"")</f>
        <v/>
      </c>
      <c r="H100" s="308">
        <f>IF(BM100&lt;&gt;"",BM100,"")</f>
        <v>45873</v>
      </c>
      <c r="I100" s="309">
        <f>IF(AND(E100&lt;&gt;"",H100&lt;&gt;""),H100-E100,"")</f>
        <v>256</v>
      </c>
      <c r="J100" s="305" t="s">
        <v>156</v>
      </c>
      <c r="K100" s="305" t="s">
        <v>80</v>
      </c>
      <c r="L100" s="310" t="s">
        <v>81</v>
      </c>
      <c r="M100" s="311" t="s">
        <v>161</v>
      </c>
      <c r="N100" s="310" t="s">
        <v>1011</v>
      </c>
      <c r="O100" s="337">
        <v>2028941219</v>
      </c>
      <c r="P100" s="539" t="s">
        <v>1328</v>
      </c>
      <c r="Q100" s="339" t="s">
        <v>191</v>
      </c>
      <c r="R100" s="313" t="str">
        <f>IF(OR(L100&lt;&gt;"",N100&lt;&gt;"",O100&lt;&gt;"",P100&lt;&gt;""),CONCATENATE(L100,"-",N100,"-",P100,"-OM",O100),"")</f>
        <v>P31-PPGMII-P31-CAM-1579/2024-OM2028941219</v>
      </c>
      <c r="S100" s="305" t="s">
        <v>189</v>
      </c>
      <c r="T100" s="314">
        <v>1</v>
      </c>
      <c r="U100" s="340">
        <v>51.395000000000003</v>
      </c>
      <c r="V100" s="340">
        <v>0</v>
      </c>
      <c r="W100" s="316">
        <f>IF(U100&lt;&gt;"",U100/1000,"")</f>
        <v>5.1395000000000003E-2</v>
      </c>
      <c r="X100" s="316">
        <f>IF(V100&lt;&gt;"",V100/1000,"")</f>
        <v>0</v>
      </c>
      <c r="Y100" s="317">
        <f>IF(OR(U100&lt;&gt;"",V100&lt;&gt;""),U100+V100,"")</f>
        <v>51.395000000000003</v>
      </c>
      <c r="Z100" s="318">
        <f>IF(Y100&lt;&gt;"",Y100/1000,"")</f>
        <v>5.1395000000000003E-2</v>
      </c>
      <c r="AA100" s="574" t="s">
        <v>190</v>
      </c>
      <c r="AB100" s="533"/>
      <c r="AC100" s="331">
        <v>45643</v>
      </c>
      <c r="AD100" s="331">
        <v>45716</v>
      </c>
      <c r="AE100" s="327">
        <v>45674</v>
      </c>
      <c r="AF100" s="14">
        <v>45800</v>
      </c>
      <c r="AG100" s="331">
        <v>45705</v>
      </c>
      <c r="AH100" s="309">
        <f>IF(AND(AD100&lt;&gt;"",AG100&lt;&gt;""),AG100-AD100,"")</f>
        <v>-11</v>
      </c>
      <c r="AI100" s="322" t="str">
        <f>IF(AE100&lt;&gt;"",CONCATENATE("S",WEEKNUM(AE100,21)),"")</f>
        <v>S3</v>
      </c>
      <c r="AJ100" s="323" t="str">
        <f>IF(AF100&lt;&gt;"",CONCATENATE("S",WEEKNUM(AF100,21)),"")</f>
        <v>S21</v>
      </c>
      <c r="AK100" s="323" t="str">
        <f>IF(AG100&lt;&gt;"",CONCATENATE("S",WEEKNUM(AG100,21)),"")</f>
        <v>S8</v>
      </c>
      <c r="AL100" s="322" t="str">
        <f>IF(AG100&lt;&gt;"",CONCATENATE(MONTH(AG100),"/",YEAR(AG100)),"")</f>
        <v>2/2025</v>
      </c>
      <c r="AM100" s="324">
        <f ca="1">IF(AG100&lt;&gt;"",IFERROR(IF(AF100="",TODAY()-AE100,AG100-AE100),""),"")</f>
        <v>31</v>
      </c>
      <c r="AN100" s="325" t="str">
        <f ca="1">IF(AM100&lt;&gt;"",IF(AM100&lt;=0,"SEM ATRASO",IF(AM100&lt;=10,"1) &lt;= 10 Dias",IF(AND(AM100&gt;10,AM100&lt;=30),"2) &gt; 10 Dias e &lt;= 30 Dias",IF(AND(AM100&gt;30,AM100&lt;=60),"3) &gt;30 Dias e &lt;=60 Dias",IF(AND(AM100&gt;60,AM100&lt;43854),"4) &gt; 60 Dias","INDEFINIDO"))))),"")</f>
        <v>3) &gt;30 Dias e &lt;=60 Dias</v>
      </c>
      <c r="AO100" s="331">
        <v>45716</v>
      </c>
      <c r="AP100" s="331">
        <v>45728</v>
      </c>
      <c r="AQ100" s="15">
        <v>45727</v>
      </c>
      <c r="AR100" s="15">
        <v>45807</v>
      </c>
      <c r="AS100" s="331">
        <v>45791</v>
      </c>
      <c r="AT100" s="309">
        <f>IF(AND(AP100&lt;&gt;"",AS100&lt;&gt;""),AS100-AP100,"")</f>
        <v>63</v>
      </c>
      <c r="AU100" s="326" t="str">
        <f>IF(AQ100&lt;&gt;"",CONCATENATE("S",WEEKNUM(AQ100,21)),"")</f>
        <v>S11</v>
      </c>
      <c r="AV100" s="327" t="str">
        <f>IF(AR100&lt;&gt;"",CONCATENATE("S",WEEKNUM(AR100,21)),"")</f>
        <v>S22</v>
      </c>
      <c r="AW100" s="327" t="str">
        <f>IF(AS100&lt;&gt;"",CONCATENATE("S",WEEKNUM(AS100,21)),"")</f>
        <v>S20</v>
      </c>
      <c r="AX100" s="326" t="str">
        <f>IF(AS100&lt;&gt;"",CONCATENATE(MONTH(AS100),"/",YEAR(AS100)),"")</f>
        <v>5/2025</v>
      </c>
      <c r="AY100" s="328">
        <f ca="1">IF(AQ100&lt;&gt;"",IF(AS100&lt;&gt;"",AQ100-AS100,TODAY()-AQ100),"")</f>
        <v>-64</v>
      </c>
      <c r="AZ100" s="329" t="str">
        <f ca="1">IF(AY100&lt;&gt;"",IF(AY100&lt;=0,"SEM ATRASO",IF(AY100&lt;=10,"1) &lt;= 10 Dias",IF(AND(AY100&gt;10,AY100&lt;=30),"2) &gt; 10 Dias e &lt;= 30 Dias",IF(AND(AY100&gt;30,AY100&lt;=60),"3) &gt;30 Dias e &lt;=60 Dias",IF(AND(AY100&gt;60,AY100&lt;43854),"4) &gt; 60 Dias","INDEFINIDO"))))),"")</f>
        <v>SEM ATRASO</v>
      </c>
      <c r="BA100" s="331">
        <v>45730</v>
      </c>
      <c r="BB100" s="331">
        <v>45791</v>
      </c>
      <c r="BC100" s="15">
        <v>45766</v>
      </c>
      <c r="BD100" s="15">
        <v>45868</v>
      </c>
      <c r="BE100" s="331">
        <v>45868</v>
      </c>
      <c r="BF100" s="309">
        <f>IF(AND(BB100&lt;&gt;"",BE100&lt;&gt;""),BE100-BB100,"")</f>
        <v>77</v>
      </c>
      <c r="BG100" s="326" t="str">
        <f>IF(BC100&lt;&gt;"",CONCATENATE("S",WEEKNUM(BC100,21)),"")</f>
        <v>S16</v>
      </c>
      <c r="BH100" s="327" t="str">
        <f>IF(BD100&lt;&gt;"",CONCATENATE("S",WEEKNUM(BD100,21)),"")</f>
        <v>S31</v>
      </c>
      <c r="BI100" s="327" t="str">
        <f>IF(BE100&lt;&gt;"",CONCATENATE("S",WEEKNUM(BE100,21)),"")</f>
        <v>S31</v>
      </c>
      <c r="BJ100" s="326" t="str">
        <f>IF(BE100&lt;&gt;"",CONCATENATE(MONTH(BE100),"/",YEAR(BE100)),"")</f>
        <v>7/2025</v>
      </c>
      <c r="BK100" s="325">
        <f ca="1">IF(BE100&lt;&gt;"",IFERROR(IF(BE100="",TODAY()-BC100,BE100-BC100),""),"")</f>
        <v>102</v>
      </c>
      <c r="BL100" s="330" t="str">
        <f ca="1">IF(BK100&lt;&gt;"",IF(BK100&lt;=0,"SEM ATRASO",IF(BK100&lt;=10,"1) &lt;= 10 Dias",IF(AND(BK100&gt;10,BK100&lt;=30),"2) &gt; 10 Dias e &lt;= 30 Dias",IF(AND(BK100&gt;30,BK100&lt;=60),"3) &gt;30 Dias e &lt;=60 Dias",IF(AND(BK100&gt;60,BK100&lt;43854),"4) &gt; 60 Dias","INDEFINIDO"))))),"")</f>
        <v>4) &gt; 60 Dias</v>
      </c>
      <c r="BM100" s="331">
        <f>IF(BE100&lt;&gt;"",BE100+5,IF(AND(BE100="",BD100&lt;&gt;""),BD100+5,IF(AND(BE100="",BD100="",AS100&lt;&gt;""),AS100+5,IF(AND(BE100="",BD100="",AS100="",AR100&lt;&gt;""),AR100+5,""))))</f>
        <v>45873</v>
      </c>
      <c r="BN100" s="331"/>
      <c r="BO100" s="331" t="s">
        <v>87</v>
      </c>
      <c r="BP100" s="305"/>
      <c r="BQ100" s="305"/>
      <c r="BR100" s="305"/>
      <c r="BS100" s="305"/>
      <c r="BT100" s="332">
        <v>-3</v>
      </c>
      <c r="BU100" s="333" t="s">
        <v>1255</v>
      </c>
      <c r="BV100" s="329"/>
      <c r="BW100" s="329"/>
      <c r="BX100" s="329"/>
      <c r="BY100" s="329"/>
      <c r="BZ100" s="329"/>
      <c r="CA100" s="646" t="s">
        <v>186</v>
      </c>
      <c r="CB100" s="598"/>
    </row>
    <row r="101" spans="1:80" ht="40.5" customHeight="1" x14ac:dyDescent="0.35">
      <c r="A101" s="577"/>
      <c r="B101" s="458" t="s">
        <v>155</v>
      </c>
      <c r="C101" s="310" t="s">
        <v>278</v>
      </c>
      <c r="D101" s="371">
        <v>45637</v>
      </c>
      <c r="E101" s="371" t="s">
        <v>1975</v>
      </c>
      <c r="F101" s="371" t="s">
        <v>1063</v>
      </c>
      <c r="G101" s="307" t="str">
        <f ca="1">IF(AND(E101&lt;D101,BE101&lt;&gt;"",TODAY()&gt;D101),TODAY()-D101,"")</f>
        <v/>
      </c>
      <c r="H101" s="308">
        <f>IF(BM101&lt;&gt;"",BM101,"")</f>
        <v>45742</v>
      </c>
      <c r="I101" s="309">
        <f>IF(AND(E101&lt;&gt;"",H101&lt;&gt;""),H101-E101,"")</f>
        <v>105</v>
      </c>
      <c r="J101" s="305"/>
      <c r="K101" s="305" t="s">
        <v>126</v>
      </c>
      <c r="L101" s="310" t="s">
        <v>281</v>
      </c>
      <c r="M101" s="311" t="s">
        <v>161</v>
      </c>
      <c r="N101" s="310" t="s">
        <v>1252</v>
      </c>
      <c r="O101" s="337">
        <v>2029269549</v>
      </c>
      <c r="P101" s="539" t="s">
        <v>1329</v>
      </c>
      <c r="Q101" s="339" t="s">
        <v>1330</v>
      </c>
      <c r="R101" s="313" t="str">
        <f>IF(OR(L101&lt;&gt;"",N101&lt;&gt;"",O101&lt;&gt;"",P101&lt;&gt;""),CONCATENATE(L101,"-",N101,"-",P101,"-OM",O101),"")</f>
        <v>P54-PPGMII-P54-CAM-1858/2024-OM2029269549</v>
      </c>
      <c r="S101" s="305" t="s">
        <v>270</v>
      </c>
      <c r="T101" s="314">
        <v>1</v>
      </c>
      <c r="U101" s="340">
        <v>0</v>
      </c>
      <c r="V101" s="340">
        <v>36.6</v>
      </c>
      <c r="W101" s="316">
        <f>IF(U101&lt;&gt;"",U101/1000,"")</f>
        <v>0</v>
      </c>
      <c r="X101" s="316">
        <f>IF(V101&lt;&gt;"",V101/1000,"")</f>
        <v>3.6600000000000001E-2</v>
      </c>
      <c r="Y101" s="317">
        <f>IF(OR(U101&lt;&gt;"",V101&lt;&gt;""),U101+V101,"")</f>
        <v>36.6</v>
      </c>
      <c r="Z101" s="318">
        <f>IF(Y101&lt;&gt;"",Y101/1000,"")</f>
        <v>3.6600000000000001E-2</v>
      </c>
      <c r="AA101" s="574" t="s">
        <v>328</v>
      </c>
      <c r="AB101" s="533"/>
      <c r="AC101" s="331">
        <v>45667</v>
      </c>
      <c r="AD101" s="331">
        <v>45667</v>
      </c>
      <c r="AE101" s="327">
        <v>45738</v>
      </c>
      <c r="AF101" s="14">
        <v>45738</v>
      </c>
      <c r="AG101" s="331">
        <v>45723</v>
      </c>
      <c r="AH101" s="309">
        <f>IF(AND(AD101&lt;&gt;"",AG101&lt;&gt;""),AG101-AD101,"")</f>
        <v>56</v>
      </c>
      <c r="AI101" s="322" t="str">
        <f>IF(AE101&lt;&gt;"",CONCATENATE("S",WEEKNUM(AE101,21)),"")</f>
        <v>S12</v>
      </c>
      <c r="AJ101" s="323" t="str">
        <f>IF(AF101&lt;&gt;"",CONCATENATE("S",WEEKNUM(AF101,21)),"")</f>
        <v>S12</v>
      </c>
      <c r="AK101" s="323" t="str">
        <f>IF(AG101&lt;&gt;"",CONCATENATE("S",WEEKNUM(AG101,21)),"")</f>
        <v>S10</v>
      </c>
      <c r="AL101" s="322" t="str">
        <f>IF(AG101&lt;&gt;"",CONCATENATE(MONTH(AG101),"/",YEAR(AG101)),"")</f>
        <v>3/2025</v>
      </c>
      <c r="AM101" s="324">
        <f ca="1">IF(AG101&lt;&gt;"",IFERROR(IF(AF101="",TODAY()-AE101,AG101-AE101),""),"")</f>
        <v>-15</v>
      </c>
      <c r="AN101" s="325" t="str">
        <f ca="1">IF(AM101&lt;&gt;"",IF(AM101&lt;=0,"SEM ATRASO",IF(AM101&lt;=10,"1) &lt;= 10 Dias",IF(AND(AM101&gt;10,AM101&lt;=30),"2) &gt; 10 Dias e &lt;= 30 Dias",IF(AND(AM101&gt;30,AM101&lt;=60),"3) &gt;30 Dias e &lt;=60 Dias",IF(AND(AM101&gt;60,AM101&lt;43854),"4) &gt; 60 Dias","INDEFINIDO"))))),"")</f>
        <v>SEM ATRASO</v>
      </c>
      <c r="AO101" s="331">
        <v>45726</v>
      </c>
      <c r="AP101" s="331">
        <v>45729</v>
      </c>
      <c r="AQ101" s="15">
        <v>45729</v>
      </c>
      <c r="AR101" s="15">
        <v>45729</v>
      </c>
      <c r="AS101" s="331">
        <v>45729</v>
      </c>
      <c r="AT101" s="309">
        <f>IF(AND(AP101&lt;&gt;"",AS101&lt;&gt;""),AS101-AP101,"")</f>
        <v>0</v>
      </c>
      <c r="AU101" s="326" t="str">
        <f>IF(AQ101&lt;&gt;"",CONCATENATE("S",WEEKNUM(AQ101,21)),"")</f>
        <v>S11</v>
      </c>
      <c r="AV101" s="327" t="str">
        <f>IF(AR101&lt;&gt;"",CONCATENATE("S",WEEKNUM(AR101,21)),"")</f>
        <v>S11</v>
      </c>
      <c r="AW101" s="327" t="str">
        <f>IF(AS101&lt;&gt;"",CONCATENATE("S",WEEKNUM(AS101,21)),"")</f>
        <v>S11</v>
      </c>
      <c r="AX101" s="326" t="str">
        <f>IF(AS101&lt;&gt;"",CONCATENATE(MONTH(AS101),"/",YEAR(AS101)),"")</f>
        <v>3/2025</v>
      </c>
      <c r="AY101" s="328">
        <f ca="1">IF(AQ101&lt;&gt;"",IF(AS101&lt;&gt;"",AQ101-AS101,TODAY()-AQ101),"")</f>
        <v>0</v>
      </c>
      <c r="AZ101" s="329" t="str">
        <f ca="1">IF(AY101&lt;&gt;"",IF(AY101&lt;=0,"SEM ATRASO",IF(AY101&lt;=10,"1) &lt;= 10 Dias",IF(AND(AY101&gt;10,AY101&lt;=30),"2) &gt; 10 Dias e &lt;= 30 Dias",IF(AND(AY101&gt;30,AY101&lt;=60),"3) &gt;30 Dias e &lt;=60 Dias",IF(AND(AY101&gt;60,AY101&lt;43854),"4) &gt; 60 Dias","INDEFINIDO"))))),"")</f>
        <v>SEM ATRASO</v>
      </c>
      <c r="BA101" s="331">
        <v>45737</v>
      </c>
      <c r="BB101" s="331">
        <v>45737</v>
      </c>
      <c r="BC101" s="15">
        <v>45737</v>
      </c>
      <c r="BD101" s="481">
        <v>45737</v>
      </c>
      <c r="BE101" s="331">
        <v>45737</v>
      </c>
      <c r="BF101" s="309">
        <f>IF(AND(BB101&lt;&gt;"",BE101&lt;&gt;""),BE101-BB101,"")</f>
        <v>0</v>
      </c>
      <c r="BG101" s="326" t="str">
        <f>IF(BC101&lt;&gt;"",CONCATENATE("S",WEEKNUM(BC101,21)),"")</f>
        <v>S12</v>
      </c>
      <c r="BH101" s="327" t="str">
        <f>IF(BD101&lt;&gt;"",CONCATENATE("S",WEEKNUM(BD101,21)),"")</f>
        <v>S12</v>
      </c>
      <c r="BI101" s="327" t="str">
        <f>IF(BE101&lt;&gt;"",CONCATENATE("S",WEEKNUM(BE101,21)),"")</f>
        <v>S12</v>
      </c>
      <c r="BJ101" s="326" t="str">
        <f>IF(BE101&lt;&gt;"",CONCATENATE(MONTH(BE101),"/",YEAR(BE101)),"")</f>
        <v>3/2025</v>
      </c>
      <c r="BK101" s="325">
        <f ca="1">IF(BE101&lt;&gt;"",IFERROR(IF(BE101="",TODAY()-BC101,BE101-BC101),""),"")</f>
        <v>0</v>
      </c>
      <c r="BL101" s="330" t="str">
        <f ca="1">IF(BK101&lt;&gt;"",IF(BK101&lt;=0,"SEM ATRASO",IF(BK101&lt;=10,"1) &lt;= 10 Dias",IF(AND(BK101&gt;10,BK101&lt;=30),"2) &gt; 10 Dias e &lt;= 30 Dias",IF(AND(BK101&gt;30,BK101&lt;=60),"3) &gt;30 Dias e &lt;=60 Dias",IF(AND(BK101&gt;60,BK101&lt;43854),"4) &gt; 60 Dias","INDEFINIDO"))))),"")</f>
        <v>SEM ATRASO</v>
      </c>
      <c r="BM101" s="331">
        <f>IF(BE101&lt;&gt;"",BE101+5,IF(AND(BE101="",BD101&lt;&gt;""),BD101+5,IF(AND(BE101="",BD101="",AS101&lt;&gt;""),AS101+5,IF(AND(BE101="",BD101="",AS101="",AR101&lt;&gt;""),AR101+5,""))))</f>
        <v>45742</v>
      </c>
      <c r="BN101" s="331">
        <v>45761</v>
      </c>
      <c r="BO101" s="331" t="s">
        <v>87</v>
      </c>
      <c r="BP101" s="305"/>
      <c r="BQ101" s="305"/>
      <c r="BR101" s="305"/>
      <c r="BS101" s="305" t="s">
        <v>132</v>
      </c>
      <c r="BT101" s="332">
        <v>130</v>
      </c>
      <c r="BU101" s="333" t="s">
        <v>1256</v>
      </c>
      <c r="BV101" s="329"/>
      <c r="BW101" s="329"/>
      <c r="BX101" s="329"/>
      <c r="BY101" s="329"/>
      <c r="BZ101" s="329"/>
      <c r="CA101" s="646" t="s">
        <v>133</v>
      </c>
      <c r="CB101" s="598"/>
    </row>
    <row r="102" spans="1:80" ht="40.5" customHeight="1" x14ac:dyDescent="0.35">
      <c r="A102" s="577"/>
      <c r="B102" s="458" t="s">
        <v>155</v>
      </c>
      <c r="C102" s="310"/>
      <c r="D102" s="371"/>
      <c r="E102" s="371" t="s">
        <v>174</v>
      </c>
      <c r="F102" s="371" t="s">
        <v>175</v>
      </c>
      <c r="G102" s="307" t="str">
        <f ca="1">IF(AND(E102&lt;D102,BE102&lt;&gt;"",TODAY()&gt;D102),TODAY()-D102,"")</f>
        <v/>
      </c>
      <c r="H102" s="308">
        <f>IF(BM102&lt;&gt;"",BM102,"")</f>
        <v>45873</v>
      </c>
      <c r="I102" s="309">
        <f>IF(AND(E102&lt;&gt;"",H102&lt;&gt;""),H102-E102,"")</f>
        <v>181</v>
      </c>
      <c r="J102" s="305" t="s">
        <v>888</v>
      </c>
      <c r="K102" s="305" t="s">
        <v>80</v>
      </c>
      <c r="L102" s="310" t="s">
        <v>81</v>
      </c>
      <c r="M102" s="311" t="s">
        <v>161</v>
      </c>
      <c r="N102" s="310" t="s">
        <v>1011</v>
      </c>
      <c r="O102" s="337" t="s">
        <v>1006</v>
      </c>
      <c r="P102" s="539" t="s">
        <v>1331</v>
      </c>
      <c r="Q102" s="339" t="s">
        <v>178</v>
      </c>
      <c r="R102" s="313" t="str">
        <f>IF(OR(L102&lt;&gt;"",N102&lt;&gt;"",O102&lt;&gt;"",P102&lt;&gt;""),CONCATENATE(L102,"-",N102,"-",P102,"-OM",O102),"")</f>
        <v>P31-PPGMII-P31-CAM-0158/2025-OM[2028758106]</v>
      </c>
      <c r="S102" s="305"/>
      <c r="T102" s="314">
        <v>1</v>
      </c>
      <c r="U102" s="340">
        <v>0</v>
      </c>
      <c r="V102" s="340">
        <v>106.926</v>
      </c>
      <c r="W102" s="316">
        <f>IF(U102&lt;&gt;"",U102/1000,"")</f>
        <v>0</v>
      </c>
      <c r="X102" s="316">
        <f>IF(V102&lt;&gt;"",V102/1000,"")</f>
        <v>0.10692600000000001</v>
      </c>
      <c r="Y102" s="317">
        <f>IF(OR(U102&lt;&gt;"",V102&lt;&gt;""),U102+V102,"")</f>
        <v>106.926</v>
      </c>
      <c r="Z102" s="318">
        <f>IF(Y102&lt;&gt;"",Y102/1000,"")</f>
        <v>0.10692600000000001</v>
      </c>
      <c r="AA102" s="574" t="s">
        <v>2054</v>
      </c>
      <c r="AB102" s="533"/>
      <c r="AC102" s="331">
        <v>45736</v>
      </c>
      <c r="AD102" s="331">
        <v>45741</v>
      </c>
      <c r="AE102" s="327">
        <v>45777</v>
      </c>
      <c r="AF102" s="14">
        <v>45777</v>
      </c>
      <c r="AG102" s="331">
        <v>45777</v>
      </c>
      <c r="AH102" s="309">
        <f>IF(AND(AD102&lt;&gt;"",AG102&lt;&gt;""),AG102-AD102,"")</f>
        <v>36</v>
      </c>
      <c r="AI102" s="322" t="str">
        <f>IF(AE102&lt;&gt;"",CONCATENATE("S",WEEKNUM(AE102,21)),"")</f>
        <v>S18</v>
      </c>
      <c r="AJ102" s="323" t="str">
        <f>IF(AF102&lt;&gt;"",CONCATENATE("S",WEEKNUM(AF102,21)),"")</f>
        <v>S18</v>
      </c>
      <c r="AK102" s="323" t="str">
        <f>IF(AG102&lt;&gt;"",CONCATENATE("S",WEEKNUM(AG102,21)),"")</f>
        <v>S18</v>
      </c>
      <c r="AL102" s="322" t="str">
        <f>IF(AG102&lt;&gt;"",CONCATENATE(MONTH(AG102),"/",YEAR(AG102)),"")</f>
        <v>4/2025</v>
      </c>
      <c r="AM102" s="324">
        <f ca="1">IF(AG102&lt;&gt;"",IFERROR(IF(AF102="",TODAY()-AE102,AG102-AE102),""),"")</f>
        <v>0</v>
      </c>
      <c r="AN102" s="325" t="str">
        <f ca="1">IF(AM102&lt;&gt;"",IF(AM102&lt;=0,"SEM ATRASO",IF(AM102&lt;=10,"1) &lt;= 10 Dias",IF(AND(AM102&gt;10,AM102&lt;=30),"2) &gt; 10 Dias e &lt;= 30 Dias",IF(AND(AM102&gt;30,AM102&lt;=60),"3) &gt;30 Dias e &lt;=60 Dias",IF(AND(AM102&gt;60,AM102&lt;43854),"4) &gt; 60 Dias","INDEFINIDO"))))),"")</f>
        <v>SEM ATRASO</v>
      </c>
      <c r="AO102" s="331">
        <v>45778</v>
      </c>
      <c r="AP102" s="331">
        <v>45736</v>
      </c>
      <c r="AQ102" s="15">
        <v>45785</v>
      </c>
      <c r="AR102" s="15">
        <v>45785</v>
      </c>
      <c r="AS102" s="331">
        <v>45785</v>
      </c>
      <c r="AT102" s="309">
        <f>IF(AND(AP102&lt;&gt;"",AS102&lt;&gt;""),AS102-AP102,"")</f>
        <v>49</v>
      </c>
      <c r="AU102" s="326" t="str">
        <f>IF(AQ102&lt;&gt;"",CONCATENATE("S",WEEKNUM(AQ102,21)),"")</f>
        <v>S19</v>
      </c>
      <c r="AV102" s="327" t="str">
        <f>IF(AR102&lt;&gt;"",CONCATENATE("S",WEEKNUM(AR102,21)),"")</f>
        <v>S19</v>
      </c>
      <c r="AW102" s="327" t="str">
        <f>IF(AS102&lt;&gt;"",CONCATENATE("S",WEEKNUM(AS102,21)),"")</f>
        <v>S19</v>
      </c>
      <c r="AX102" s="326" t="str">
        <f>IF(AS102&lt;&gt;"",CONCATENATE(MONTH(AS102),"/",YEAR(AS102)),"")</f>
        <v>5/2025</v>
      </c>
      <c r="AY102" s="328">
        <f ca="1">IF(AQ102&lt;&gt;"",IF(AS102&lt;&gt;"",AQ102-AS102,TODAY()-AQ102),"")</f>
        <v>0</v>
      </c>
      <c r="AZ102" s="329" t="str">
        <f ca="1">IF(AY102&lt;&gt;"",IF(AY102&lt;=0,"SEM ATRASO",IF(AY102&lt;=10,"1) &lt;= 10 Dias",IF(AND(AY102&gt;10,AY102&lt;=30),"2) &gt; 10 Dias e &lt;= 30 Dias",IF(AND(AY102&gt;30,AY102&lt;=60),"3) &gt;30 Dias e &lt;=60 Dias",IF(AND(AY102&gt;60,AY102&lt;43854),"4) &gt; 60 Dias","INDEFINIDO"))))),"")</f>
        <v>SEM ATRASO</v>
      </c>
      <c r="BA102" s="331">
        <v>45786</v>
      </c>
      <c r="BB102" s="331">
        <v>45785</v>
      </c>
      <c r="BC102" s="15">
        <v>45766</v>
      </c>
      <c r="BD102" s="15">
        <v>45868</v>
      </c>
      <c r="BE102" s="331">
        <v>45868</v>
      </c>
      <c r="BF102" s="309">
        <f>IF(AND(BB102&lt;&gt;"",BE102&lt;&gt;""),BE102-BB102,"")</f>
        <v>83</v>
      </c>
      <c r="BG102" s="326" t="str">
        <f>IF(BC102&lt;&gt;"",CONCATENATE("S",WEEKNUM(BC102,21)),"")</f>
        <v>S16</v>
      </c>
      <c r="BH102" s="327" t="str">
        <f>IF(BD102&lt;&gt;"",CONCATENATE("S",WEEKNUM(BD102,21)),"")</f>
        <v>S31</v>
      </c>
      <c r="BI102" s="327" t="str">
        <f>IF(BE102&lt;&gt;"",CONCATENATE("S",WEEKNUM(BE102,21)),"")</f>
        <v>S31</v>
      </c>
      <c r="BJ102" s="326" t="str">
        <f>IF(BE102&lt;&gt;"",CONCATENATE(MONTH(BE102),"/",YEAR(BE102)),"")</f>
        <v>7/2025</v>
      </c>
      <c r="BK102" s="325">
        <f ca="1">IF(BE102&lt;&gt;"",IFERROR(IF(BE102="",TODAY()-BC102,BE102-BC102),""),"")</f>
        <v>102</v>
      </c>
      <c r="BL102" s="330" t="str">
        <f ca="1">IF(BK102&lt;&gt;"",IF(BK102&lt;=0,"SEM ATRASO",IF(BK102&lt;=10,"1) &lt;= 10 Dias",IF(AND(BK102&gt;10,BK102&lt;=30),"2) &gt; 10 Dias e &lt;= 30 Dias",IF(AND(BK102&gt;30,BK102&lt;=60),"3) &gt;30 Dias e &lt;=60 Dias",IF(AND(BK102&gt;60,BK102&lt;43854),"4) &gt; 60 Dias","INDEFINIDO"))))),"")</f>
        <v>4) &gt; 60 Dias</v>
      </c>
      <c r="BM102" s="331">
        <f>IF(BE102&lt;&gt;"",BE102+5,IF(AND(BE102="",BD102&lt;&gt;""),BD102+5,IF(AND(BE102="",BD102="",AS102&lt;&gt;""),AS102+5,IF(AND(BE102="",BD102="",AS102="",AR102&lt;&gt;""),AR102+5,""))))</f>
        <v>45873</v>
      </c>
      <c r="BN102" s="331"/>
      <c r="BO102" s="331" t="s">
        <v>87</v>
      </c>
      <c r="BP102" s="305"/>
      <c r="BQ102" s="305"/>
      <c r="BR102" s="305"/>
      <c r="BS102" s="305"/>
      <c r="BT102" s="332">
        <v>-3</v>
      </c>
      <c r="BU102" s="333" t="s">
        <v>1255</v>
      </c>
      <c r="BV102" s="329"/>
      <c r="BW102" s="329"/>
      <c r="BX102" s="329"/>
      <c r="BY102" s="329"/>
      <c r="BZ102" s="329"/>
      <c r="CA102" s="646" t="s">
        <v>1040</v>
      </c>
      <c r="CB102" s="598"/>
    </row>
    <row r="103" spans="1:80" ht="40.5" customHeight="1" x14ac:dyDescent="0.35">
      <c r="A103" s="577"/>
      <c r="B103" s="458" t="s">
        <v>155</v>
      </c>
      <c r="C103" s="310"/>
      <c r="D103" s="371"/>
      <c r="E103" s="371" t="s">
        <v>174</v>
      </c>
      <c r="F103" s="371" t="s">
        <v>175</v>
      </c>
      <c r="G103" s="307" t="str">
        <f ca="1">IF(AND(E103&lt;D103,BE103&lt;&gt;"",TODAY()&gt;D103),TODAY()-D103,"")</f>
        <v/>
      </c>
      <c r="H103" s="308">
        <f>IF(BM103&lt;&gt;"",BM103,"")</f>
        <v>45873</v>
      </c>
      <c r="I103" s="309">
        <f>IF(AND(E103&lt;&gt;"",H103&lt;&gt;""),H103-E103,"")</f>
        <v>181</v>
      </c>
      <c r="J103" s="305" t="s">
        <v>125</v>
      </c>
      <c r="K103" s="305" t="s">
        <v>126</v>
      </c>
      <c r="L103" s="310" t="s">
        <v>81</v>
      </c>
      <c r="M103" s="311" t="s">
        <v>161</v>
      </c>
      <c r="N103" s="310" t="s">
        <v>1011</v>
      </c>
      <c r="O103" s="337">
        <v>2028716881</v>
      </c>
      <c r="P103" s="539" t="s">
        <v>1331</v>
      </c>
      <c r="Q103" s="339" t="s">
        <v>1050</v>
      </c>
      <c r="R103" s="313" t="str">
        <f>IF(OR(L103&lt;&gt;"",N103&lt;&gt;"",O103&lt;&gt;"",P103&lt;&gt;""),CONCATENATE(L103,"-",N103,"-",P103,"-OM",O103),"")</f>
        <v>P31-PPGMII-P31-CAM-0158/2025-OM2028716881</v>
      </c>
      <c r="S103" s="305" t="s">
        <v>171</v>
      </c>
      <c r="T103" s="314">
        <v>1</v>
      </c>
      <c r="U103" s="340">
        <v>61.400000000000006</v>
      </c>
      <c r="V103" s="340">
        <v>0</v>
      </c>
      <c r="W103" s="316">
        <f>IF(U103&lt;&gt;"",U103/1000,"")</f>
        <v>6.1400000000000003E-2</v>
      </c>
      <c r="X103" s="316">
        <f>IF(V103&lt;&gt;"",V103/1000,"")</f>
        <v>0</v>
      </c>
      <c r="Y103" s="317">
        <f>IF(OR(U103&lt;&gt;"",V103&lt;&gt;""),U103+V103,"")</f>
        <v>61.400000000000006</v>
      </c>
      <c r="Z103" s="318">
        <f>IF(Y103&lt;&gt;"",Y103/1000,"")</f>
        <v>6.1400000000000003E-2</v>
      </c>
      <c r="AA103" s="574" t="s">
        <v>2054</v>
      </c>
      <c r="AB103" s="533"/>
      <c r="AC103" s="331">
        <v>45736</v>
      </c>
      <c r="AD103" s="331">
        <v>45674</v>
      </c>
      <c r="AE103" s="327">
        <v>45674</v>
      </c>
      <c r="AF103" s="14">
        <v>45744</v>
      </c>
      <c r="AG103" s="331">
        <v>45744</v>
      </c>
      <c r="AH103" s="309">
        <f>IF(AND(AD103&lt;&gt;"",AG103&lt;&gt;""),AG103-AD103,"")</f>
        <v>70</v>
      </c>
      <c r="AI103" s="322" t="str">
        <f>IF(AE103&lt;&gt;"",CONCATENATE("S",WEEKNUM(AE103,21)),"")</f>
        <v>S3</v>
      </c>
      <c r="AJ103" s="323" t="str">
        <f>IF(AF103&lt;&gt;"",CONCATENATE("S",WEEKNUM(AF103,21)),"")</f>
        <v>S13</v>
      </c>
      <c r="AK103" s="323" t="str">
        <f>IF(AG103&lt;&gt;"",CONCATENATE("S",WEEKNUM(AG103,21)),"")</f>
        <v>S13</v>
      </c>
      <c r="AL103" s="322" t="str">
        <f>IF(AG103&lt;&gt;"",CONCATENATE(MONTH(AG103),"/",YEAR(AG103)),"")</f>
        <v>3/2025</v>
      </c>
      <c r="AM103" s="324">
        <f ca="1">IF(AG103&lt;&gt;"",IFERROR(IF(AF103="",TODAY()-AE103,AG103-AE103),""),"")</f>
        <v>70</v>
      </c>
      <c r="AN103" s="325" t="str">
        <f ca="1">IF(AM103&lt;&gt;"",IF(AM103&lt;=0,"SEM ATRASO",IF(AM103&lt;=10,"1) &lt;= 10 Dias",IF(AND(AM103&gt;10,AM103&lt;=30),"2) &gt; 10 Dias e &lt;= 30 Dias",IF(AND(AM103&gt;30,AM103&lt;=60),"3) &gt;30 Dias e &lt;=60 Dias",IF(AND(AM103&gt;60,AM103&lt;43854),"4) &gt; 60 Dias","INDEFINIDO"))))),"")</f>
        <v>4) &gt; 60 Dias</v>
      </c>
      <c r="AO103" s="331">
        <v>45747</v>
      </c>
      <c r="AP103" s="331">
        <v>45819</v>
      </c>
      <c r="AQ103" s="15">
        <v>45750</v>
      </c>
      <c r="AR103" s="15">
        <v>45750</v>
      </c>
      <c r="AS103" s="331">
        <v>45750</v>
      </c>
      <c r="AT103" s="309">
        <f>IF(AND(AP103&lt;&gt;"",AS103&lt;&gt;""),AS103-AP103,"")</f>
        <v>-69</v>
      </c>
      <c r="AU103" s="326" t="str">
        <f>IF(AQ103&lt;&gt;"",CONCATENATE("S",WEEKNUM(AQ103,21)),"")</f>
        <v>S14</v>
      </c>
      <c r="AV103" s="327" t="str">
        <f>IF(AR103&lt;&gt;"",CONCATENATE("S",WEEKNUM(AR103,21)),"")</f>
        <v>S14</v>
      </c>
      <c r="AW103" s="327" t="str">
        <f>IF(AS103&lt;&gt;"",CONCATENATE("S",WEEKNUM(AS103,21)),"")</f>
        <v>S14</v>
      </c>
      <c r="AX103" s="326" t="str">
        <f>IF(AS103&lt;&gt;"",CONCATENATE(MONTH(AS103),"/",YEAR(AS103)),"")</f>
        <v>4/2025</v>
      </c>
      <c r="AY103" s="328">
        <f ca="1">IF(AQ103&lt;&gt;"",IF(AS103&lt;&gt;"",AQ103-AS103,TODAY()-AQ103),"")</f>
        <v>0</v>
      </c>
      <c r="AZ103" s="329" t="str">
        <f ca="1">IF(AY103&lt;&gt;"",IF(AY103&lt;=0,"SEM ATRASO",IF(AY103&lt;=10,"1) &lt;= 10 Dias",IF(AND(AY103&gt;10,AY103&lt;=30),"2) &gt; 10 Dias e &lt;= 30 Dias",IF(AND(AY103&gt;30,AY103&lt;=60),"3) &gt;30 Dias e &lt;=60 Dias",IF(AND(AY103&gt;60,AY103&lt;43854),"4) &gt; 60 Dias","INDEFINIDO"))))),"")</f>
        <v>SEM ATRASO</v>
      </c>
      <c r="BA103" s="331">
        <v>45750</v>
      </c>
      <c r="BB103" s="331">
        <v>45750</v>
      </c>
      <c r="BC103" s="15">
        <v>45766</v>
      </c>
      <c r="BD103" s="15">
        <v>45868</v>
      </c>
      <c r="BE103" s="331">
        <v>45868</v>
      </c>
      <c r="BF103" s="309">
        <f>IF(AND(BB103&lt;&gt;"",BE103&lt;&gt;""),BE103-BB103,"")</f>
        <v>118</v>
      </c>
      <c r="BG103" s="326" t="str">
        <f>IF(BC103&lt;&gt;"",CONCATENATE("S",WEEKNUM(BC103,21)),"")</f>
        <v>S16</v>
      </c>
      <c r="BH103" s="327" t="str">
        <f>IF(BD103&lt;&gt;"",CONCATENATE("S",WEEKNUM(BD103,21)),"")</f>
        <v>S31</v>
      </c>
      <c r="BI103" s="327" t="str">
        <f>IF(BE103&lt;&gt;"",CONCATENATE("S",WEEKNUM(BE103,21)),"")</f>
        <v>S31</v>
      </c>
      <c r="BJ103" s="326" t="str">
        <f>IF(BE103&lt;&gt;"",CONCATENATE(MONTH(BE103),"/",YEAR(BE103)),"")</f>
        <v>7/2025</v>
      </c>
      <c r="BK103" s="325">
        <f ca="1">IF(BE103&lt;&gt;"",IFERROR(IF(BE103="",TODAY()-BC103,BE103-BC103),""),"")</f>
        <v>102</v>
      </c>
      <c r="BL103" s="330" t="str">
        <f ca="1">IF(BK103&lt;&gt;"",IF(BK103&lt;=0,"SEM ATRASO",IF(BK103&lt;=10,"1) &lt;= 10 Dias",IF(AND(BK103&gt;10,BK103&lt;=30),"2) &gt; 10 Dias e &lt;= 30 Dias",IF(AND(BK103&gt;30,BK103&lt;=60),"3) &gt;30 Dias e &lt;=60 Dias",IF(AND(BK103&gt;60,BK103&lt;43854),"4) &gt; 60 Dias","INDEFINIDO"))))),"")</f>
        <v>4) &gt; 60 Dias</v>
      </c>
      <c r="BM103" s="331">
        <f>IF(BE103&lt;&gt;"",BE103+5,IF(AND(BE103="",BD103&lt;&gt;""),BD103+5,IF(AND(BE103="",BD103="",AS103&lt;&gt;""),AS103+5,IF(AND(BE103="",BD103="",AS103="",AR103&lt;&gt;""),AR103+5,""))))</f>
        <v>45873</v>
      </c>
      <c r="BN103" s="331"/>
      <c r="BO103" s="331" t="s">
        <v>87</v>
      </c>
      <c r="BP103" s="305"/>
      <c r="BQ103" s="305"/>
      <c r="BR103" s="305"/>
      <c r="BS103" s="305"/>
      <c r="BT103" s="332">
        <v>-3</v>
      </c>
      <c r="BU103" s="333" t="s">
        <v>1255</v>
      </c>
      <c r="BV103" s="329"/>
      <c r="BW103" s="329"/>
      <c r="BX103" s="329"/>
      <c r="BY103" s="329"/>
      <c r="BZ103" s="329"/>
      <c r="CA103" s="646" t="s">
        <v>179</v>
      </c>
      <c r="CB103" s="598"/>
    </row>
    <row r="104" spans="1:80" ht="40.5" customHeight="1" x14ac:dyDescent="0.35">
      <c r="A104" s="577"/>
      <c r="B104" s="458" t="s">
        <v>155</v>
      </c>
      <c r="C104" s="310" t="s">
        <v>278</v>
      </c>
      <c r="D104" s="371">
        <v>45777</v>
      </c>
      <c r="E104" s="371" t="s">
        <v>262</v>
      </c>
      <c r="F104" s="371" t="s">
        <v>1063</v>
      </c>
      <c r="G104" s="307" t="str">
        <f ca="1">IF(AND(E104&lt;D104,BE104&lt;&gt;"",TODAY()&gt;D104),TODAY()-D104,"")</f>
        <v/>
      </c>
      <c r="H104" s="308">
        <f>IF(BM104&lt;&gt;"",BM104,"")</f>
        <v>45797</v>
      </c>
      <c r="I104" s="309">
        <f>IF(AND(E104&lt;&gt;"",H104&lt;&gt;""),H104-E104,"")</f>
        <v>207</v>
      </c>
      <c r="J104" s="305"/>
      <c r="K104" s="305" t="s">
        <v>80</v>
      </c>
      <c r="L104" s="310" t="s">
        <v>281</v>
      </c>
      <c r="M104" s="311" t="s">
        <v>161</v>
      </c>
      <c r="N104" s="310" t="s">
        <v>1252</v>
      </c>
      <c r="O104" s="337">
        <v>2029277489</v>
      </c>
      <c r="P104" s="539" t="s">
        <v>1332</v>
      </c>
      <c r="Q104" s="339" t="s">
        <v>303</v>
      </c>
      <c r="R104" s="313" t="str">
        <f>IF(OR(L104&lt;&gt;"",N104&lt;&gt;"",O104&lt;&gt;"",P104&lt;&gt;""),CONCATENATE(L104,"-",N104,"-",P104,"-OM",O104),"")</f>
        <v>P54-PPGMII-P54-CAM-1382/2024-OM2029277489</v>
      </c>
      <c r="S104" s="305" t="s">
        <v>270</v>
      </c>
      <c r="T104" s="314">
        <v>1</v>
      </c>
      <c r="U104" s="340">
        <v>0</v>
      </c>
      <c r="V104" s="340">
        <v>510.81000000000006</v>
      </c>
      <c r="W104" s="316">
        <f>IF(U104&lt;&gt;"",U104/1000,"")</f>
        <v>0</v>
      </c>
      <c r="X104" s="316">
        <f>IF(V104&lt;&gt;"",V104/1000,"")</f>
        <v>0.5108100000000001</v>
      </c>
      <c r="Y104" s="317">
        <f>IF(OR(U104&lt;&gt;"",V104&lt;&gt;""),U104+V104,"")</f>
        <v>510.81000000000006</v>
      </c>
      <c r="Z104" s="318">
        <f>IF(Y104&lt;&gt;"",Y104/1000,"")</f>
        <v>0.5108100000000001</v>
      </c>
      <c r="AA104" s="574" t="s">
        <v>304</v>
      </c>
      <c r="AB104" s="533"/>
      <c r="AC104" s="331">
        <v>45678</v>
      </c>
      <c r="AD104" s="331">
        <v>45672</v>
      </c>
      <c r="AE104" s="327">
        <v>45738</v>
      </c>
      <c r="AF104" s="14">
        <v>45738</v>
      </c>
      <c r="AG104" s="331">
        <v>45723</v>
      </c>
      <c r="AH104" s="309">
        <f>IF(AND(AD104&lt;&gt;"",AG104&lt;&gt;""),AG104-AD104,"")</f>
        <v>51</v>
      </c>
      <c r="AI104" s="322" t="str">
        <f>IF(AE104&lt;&gt;"",CONCATENATE("S",WEEKNUM(AE104,21)),"")</f>
        <v>S12</v>
      </c>
      <c r="AJ104" s="323" t="str">
        <f>IF(AF104&lt;&gt;"",CONCATENATE("S",WEEKNUM(AF104,21)),"")</f>
        <v>S12</v>
      </c>
      <c r="AK104" s="323" t="str">
        <f>IF(AG104&lt;&gt;"",CONCATENATE("S",WEEKNUM(AG104,21)),"")</f>
        <v>S10</v>
      </c>
      <c r="AL104" s="322" t="str">
        <f>IF(AG104&lt;&gt;"",CONCATENATE(MONTH(AG104),"/",YEAR(AG104)),"")</f>
        <v>3/2025</v>
      </c>
      <c r="AM104" s="324">
        <f ca="1">IF(AG104&lt;&gt;"",IFERROR(IF(AF104="",TODAY()-AE104,AG104-AE104),""),"")</f>
        <v>-15</v>
      </c>
      <c r="AN104" s="325" t="str">
        <f ca="1">IF(AM104&lt;&gt;"",IF(AM104&lt;=0,"SEM ATRASO",IF(AM104&lt;=10,"1) &lt;= 10 Dias",IF(AND(AM104&gt;10,AM104&lt;=30),"2) &gt; 10 Dias e &lt;= 30 Dias",IF(AND(AM104&gt;30,AM104&lt;=60),"3) &gt;30 Dias e &lt;=60 Dias",IF(AND(AM104&gt;60,AM104&lt;43854),"4) &gt; 60 Dias","INDEFINIDO"))))),"")</f>
        <v>SEM ATRASO</v>
      </c>
      <c r="AO104" s="331">
        <v>45726</v>
      </c>
      <c r="AP104" s="331">
        <v>45736</v>
      </c>
      <c r="AQ104" s="15">
        <v>45743</v>
      </c>
      <c r="AR104" s="15">
        <v>45743</v>
      </c>
      <c r="AS104" s="331">
        <v>45743</v>
      </c>
      <c r="AT104" s="309">
        <f>IF(AND(AP104&lt;&gt;"",AS104&lt;&gt;""),AS104-AP104,"")</f>
        <v>7</v>
      </c>
      <c r="AU104" s="326" t="str">
        <f>IF(AQ104&lt;&gt;"",CONCATENATE("S",WEEKNUM(AQ104,21)),"")</f>
        <v>S13</v>
      </c>
      <c r="AV104" s="327" t="str">
        <f>IF(AR104&lt;&gt;"",CONCATENATE("S",WEEKNUM(AR104,21)),"")</f>
        <v>S13</v>
      </c>
      <c r="AW104" s="327" t="str">
        <f>IF(AS104&lt;&gt;"",CONCATENATE("S",WEEKNUM(AS104,21)),"")</f>
        <v>S13</v>
      </c>
      <c r="AX104" s="326" t="str">
        <f>IF(AS104&lt;&gt;"",CONCATENATE(MONTH(AS104),"/",YEAR(AS104)),"")</f>
        <v>3/2025</v>
      </c>
      <c r="AY104" s="328">
        <f ca="1">IF(AQ104&lt;&gt;"",IF(AS104&lt;&gt;"",AQ104-AS104,TODAY()-AQ104),"")</f>
        <v>0</v>
      </c>
      <c r="AZ104" s="329" t="str">
        <f ca="1">IF(AY104&lt;&gt;"",IF(AY104&lt;=0,"SEM ATRASO",IF(AY104&lt;=10,"1) &lt;= 10 Dias",IF(AND(AY104&gt;10,AY104&lt;=30),"2) &gt; 10 Dias e &lt;= 30 Dias",IF(AND(AY104&gt;30,AY104&lt;=60),"3) &gt;30 Dias e &lt;=60 Dias",IF(AND(AY104&gt;60,AY104&lt;43854),"4) &gt; 60 Dias","INDEFINIDO"))))),"")</f>
        <v>SEM ATRASO</v>
      </c>
      <c r="BA104" s="331">
        <v>45782</v>
      </c>
      <c r="BB104" s="331">
        <v>45754</v>
      </c>
      <c r="BC104" s="15">
        <v>45766</v>
      </c>
      <c r="BD104" s="481">
        <v>45792</v>
      </c>
      <c r="BE104" s="481">
        <v>45792</v>
      </c>
      <c r="BF104" s="309">
        <f>IF(AND(BB104&lt;&gt;"",BE104&lt;&gt;""),BE104-BB104,"")</f>
        <v>38</v>
      </c>
      <c r="BG104" s="326" t="str">
        <f>IF(BC104&lt;&gt;"",CONCATENATE("S",WEEKNUM(BC104,21)),"")</f>
        <v>S16</v>
      </c>
      <c r="BH104" s="327" t="str">
        <f>IF(BD104&lt;&gt;"",CONCATENATE("S",WEEKNUM(BD104,21)),"")</f>
        <v>S20</v>
      </c>
      <c r="BI104" s="327" t="str">
        <f>IF(BE104&lt;&gt;"",CONCATENATE("S",WEEKNUM(BE104,21)),"")</f>
        <v>S20</v>
      </c>
      <c r="BJ104" s="326" t="str">
        <f>IF(BE104&lt;&gt;"",CONCATENATE(MONTH(BE104),"/",YEAR(BE104)),"")</f>
        <v>5/2025</v>
      </c>
      <c r="BK104" s="325">
        <f ca="1">IF(BE104&lt;&gt;"",IFERROR(IF(BE104="",TODAY()-BC104,BE104-BC104),""),"")</f>
        <v>26</v>
      </c>
      <c r="BL104" s="330" t="str">
        <f ca="1">IF(BK104&lt;&gt;"",IF(BK104&lt;=0,"SEM ATRASO",IF(BK104&lt;=10,"1) &lt;= 10 Dias",IF(AND(BK104&gt;10,BK104&lt;=30),"2) &gt; 10 Dias e &lt;= 30 Dias",IF(AND(BK104&gt;30,BK104&lt;=60),"3) &gt;30 Dias e &lt;=60 Dias",IF(AND(BK104&gt;60,BK104&lt;43854),"4) &gt; 60 Dias","INDEFINIDO"))))),"")</f>
        <v>2) &gt; 10 Dias e &lt;= 30 Dias</v>
      </c>
      <c r="BM104" s="331">
        <f>IF(BE104&lt;&gt;"",BE104+5,IF(AND(BE104="",BD104&lt;&gt;""),BD104+5,IF(AND(BE104="",BD104="",AS104&lt;&gt;""),AS104+5,IF(AND(BE104="",BD104="",AS104="",AR104&lt;&gt;""),AR104+5,""))))</f>
        <v>45797</v>
      </c>
      <c r="BN104" s="331"/>
      <c r="BO104" s="331" t="s">
        <v>87</v>
      </c>
      <c r="BP104" s="305"/>
      <c r="BQ104" s="305"/>
      <c r="BR104" s="305"/>
      <c r="BS104" s="305"/>
      <c r="BT104" s="332">
        <v>-3</v>
      </c>
      <c r="BU104" s="333" t="s">
        <v>1255</v>
      </c>
      <c r="BV104" s="329"/>
      <c r="BW104" s="329"/>
      <c r="BX104" s="329"/>
      <c r="BY104" s="329"/>
      <c r="BZ104" s="329"/>
      <c r="CA104" s="646" t="s">
        <v>298</v>
      </c>
      <c r="CB104" s="598"/>
    </row>
    <row r="105" spans="1:80" ht="40.5" customHeight="1" x14ac:dyDescent="0.35">
      <c r="A105" s="577"/>
      <c r="B105" s="458" t="s">
        <v>155</v>
      </c>
      <c r="C105" s="310"/>
      <c r="D105" s="371"/>
      <c r="E105" s="371" t="s">
        <v>262</v>
      </c>
      <c r="F105" s="371" t="s">
        <v>1063</v>
      </c>
      <c r="G105" s="307" t="str">
        <f ca="1">IF(AND(E105&lt;D105,BE105&lt;&gt;"",TODAY()&gt;D105),TODAY()-D105,"")</f>
        <v/>
      </c>
      <c r="H105" s="308">
        <f>IF(BM105&lt;&gt;"",BM105,"")</f>
        <v>45797</v>
      </c>
      <c r="I105" s="309">
        <f>IF(AND(E105&lt;&gt;"",H105&lt;&gt;""),H105-E105,"")</f>
        <v>207</v>
      </c>
      <c r="J105" s="305"/>
      <c r="K105" s="305" t="s">
        <v>80</v>
      </c>
      <c r="L105" s="310" t="s">
        <v>281</v>
      </c>
      <c r="M105" s="311" t="s">
        <v>161</v>
      </c>
      <c r="N105" s="310" t="s">
        <v>1252</v>
      </c>
      <c r="O105" s="337">
        <v>2029277489</v>
      </c>
      <c r="P105" s="539" t="s">
        <v>1332</v>
      </c>
      <c r="Q105" s="339" t="s">
        <v>308</v>
      </c>
      <c r="R105" s="313" t="str">
        <f>IF(OR(L105&lt;&gt;"",N105&lt;&gt;"",O105&lt;&gt;"",P105&lt;&gt;""),CONCATENATE(L105,"-",N105,"-",P105,"-OM",O105),"")</f>
        <v>P54-PPGMII-P54-CAM-1382/2024-OM2029277489</v>
      </c>
      <c r="S105" s="305" t="s">
        <v>270</v>
      </c>
      <c r="T105" s="314">
        <v>1</v>
      </c>
      <c r="U105" s="340">
        <v>0</v>
      </c>
      <c r="V105" s="340">
        <v>1672.768000000003</v>
      </c>
      <c r="W105" s="316">
        <f>IF(U105&lt;&gt;"",U105/1000,"")</f>
        <v>0</v>
      </c>
      <c r="X105" s="316">
        <f>IF(V105&lt;&gt;"",V105/1000,"")</f>
        <v>1.6727680000000029</v>
      </c>
      <c r="Y105" s="317">
        <f>IF(OR(U105&lt;&gt;"",V105&lt;&gt;""),U105+V105,"")</f>
        <v>1672.768000000003</v>
      </c>
      <c r="Z105" s="318">
        <f>IF(Y105&lt;&gt;"",Y105/1000,"")</f>
        <v>1.6727680000000029</v>
      </c>
      <c r="AA105" s="574" t="s">
        <v>304</v>
      </c>
      <c r="AB105" s="533"/>
      <c r="AC105" s="331">
        <v>45678</v>
      </c>
      <c r="AD105" s="331">
        <v>45672</v>
      </c>
      <c r="AE105" s="327">
        <v>45738</v>
      </c>
      <c r="AF105" s="14">
        <v>45738</v>
      </c>
      <c r="AG105" s="331">
        <v>45723</v>
      </c>
      <c r="AH105" s="309">
        <f>IF(AND(AD105&lt;&gt;"",AG105&lt;&gt;""),AG105-AD105,"")</f>
        <v>51</v>
      </c>
      <c r="AI105" s="322" t="str">
        <f>IF(AE105&lt;&gt;"",CONCATENATE("S",WEEKNUM(AE105,21)),"")</f>
        <v>S12</v>
      </c>
      <c r="AJ105" s="323" t="str">
        <f>IF(AF105&lt;&gt;"",CONCATENATE("S",WEEKNUM(AF105,21)),"")</f>
        <v>S12</v>
      </c>
      <c r="AK105" s="323" t="str">
        <f>IF(AG105&lt;&gt;"",CONCATENATE("S",WEEKNUM(AG105,21)),"")</f>
        <v>S10</v>
      </c>
      <c r="AL105" s="322" t="str">
        <f>IF(AG105&lt;&gt;"",CONCATENATE(MONTH(AG105),"/",YEAR(AG105)),"")</f>
        <v>3/2025</v>
      </c>
      <c r="AM105" s="324">
        <f ca="1">IF(AG105&lt;&gt;"",IFERROR(IF(AF105="",TODAY()-AE105,AG105-AE105),""),"")</f>
        <v>-15</v>
      </c>
      <c r="AN105" s="325" t="str">
        <f ca="1">IF(AM105&lt;&gt;"",IF(AM105&lt;=0,"SEM ATRASO",IF(AM105&lt;=10,"1) &lt;= 10 Dias",IF(AND(AM105&gt;10,AM105&lt;=30),"2) &gt; 10 Dias e &lt;= 30 Dias",IF(AND(AM105&gt;30,AM105&lt;=60),"3) &gt;30 Dias e &lt;=60 Dias",IF(AND(AM105&gt;60,AM105&lt;43854),"4) &gt; 60 Dias","INDEFINIDO"))))),"")</f>
        <v>SEM ATRASO</v>
      </c>
      <c r="AO105" s="331">
        <v>45761</v>
      </c>
      <c r="AP105" s="331">
        <v>45736</v>
      </c>
      <c r="AQ105" s="15">
        <v>45736</v>
      </c>
      <c r="AR105" s="15">
        <v>45737</v>
      </c>
      <c r="AS105" s="331">
        <v>45737</v>
      </c>
      <c r="AT105" s="309">
        <f>IF(AND(AP105&lt;&gt;"",AS105&lt;&gt;""),AS105-AP105,"")</f>
        <v>1</v>
      </c>
      <c r="AU105" s="326" t="str">
        <f>IF(AQ105&lt;&gt;"",CONCATENATE("S",WEEKNUM(AQ105,21)),"")</f>
        <v>S12</v>
      </c>
      <c r="AV105" s="327" t="str">
        <f>IF(AR105&lt;&gt;"",CONCATENATE("S",WEEKNUM(AR105,21)),"")</f>
        <v>S12</v>
      </c>
      <c r="AW105" s="327" t="str">
        <f>IF(AS105&lt;&gt;"",CONCATENATE("S",WEEKNUM(AS105,21)),"")</f>
        <v>S12</v>
      </c>
      <c r="AX105" s="326" t="str">
        <f>IF(AS105&lt;&gt;"",CONCATENATE(MONTH(AS105),"/",YEAR(AS105)),"")</f>
        <v>3/2025</v>
      </c>
      <c r="AY105" s="328">
        <f ca="1">IF(AQ105&lt;&gt;"",IF(AS105&lt;&gt;"",AQ105-AS105,TODAY()-AQ105),"")</f>
        <v>-1</v>
      </c>
      <c r="AZ105" s="329" t="str">
        <f ca="1">IF(AY105&lt;&gt;"",IF(AY105&lt;=0,"SEM ATRASO",IF(AY105&lt;=10,"1) &lt;= 10 Dias",IF(AND(AY105&gt;10,AY105&lt;=30),"2) &gt; 10 Dias e &lt;= 30 Dias",IF(AND(AY105&gt;30,AY105&lt;=60),"3) &gt;30 Dias e &lt;=60 Dias",IF(AND(AY105&gt;60,AY105&lt;43854),"4) &gt; 60 Dias","INDEFINIDO"))))),"")</f>
        <v>SEM ATRASO</v>
      </c>
      <c r="BA105" s="331">
        <v>45782</v>
      </c>
      <c r="BB105" s="331">
        <v>45754</v>
      </c>
      <c r="BC105" s="15">
        <v>45766</v>
      </c>
      <c r="BD105" s="481">
        <v>45792</v>
      </c>
      <c r="BE105" s="331">
        <v>45792</v>
      </c>
      <c r="BF105" s="309">
        <f>IF(AND(BB105&lt;&gt;"",BE105&lt;&gt;""),BE105-BB105,"")</f>
        <v>38</v>
      </c>
      <c r="BG105" s="326" t="str">
        <f>IF(BC105&lt;&gt;"",CONCATENATE("S",WEEKNUM(BC105,21)),"")</f>
        <v>S16</v>
      </c>
      <c r="BH105" s="327" t="str">
        <f>IF(BD105&lt;&gt;"",CONCATENATE("S",WEEKNUM(BD105,21)),"")</f>
        <v>S20</v>
      </c>
      <c r="BI105" s="327" t="str">
        <f>IF(BE105&lt;&gt;"",CONCATENATE("S",WEEKNUM(BE105,21)),"")</f>
        <v>S20</v>
      </c>
      <c r="BJ105" s="326" t="str">
        <f>IF(BE105&lt;&gt;"",CONCATENATE(MONTH(BE105),"/",YEAR(BE105)),"")</f>
        <v>5/2025</v>
      </c>
      <c r="BK105" s="325">
        <f ca="1">IF(BE105&lt;&gt;"",IFERROR(IF(BE105="",TODAY()-BC105,BE105-BC105),""),"")</f>
        <v>26</v>
      </c>
      <c r="BL105" s="330" t="str">
        <f ca="1">IF(BK105&lt;&gt;"",IF(BK105&lt;=0,"SEM ATRASO",IF(BK105&lt;=10,"1) &lt;= 10 Dias",IF(AND(BK105&gt;10,BK105&lt;=30),"2) &gt; 10 Dias e &lt;= 30 Dias",IF(AND(BK105&gt;30,BK105&lt;=60),"3) &gt;30 Dias e &lt;=60 Dias",IF(AND(BK105&gt;60,BK105&lt;43854),"4) &gt; 60 Dias","INDEFINIDO"))))),"")</f>
        <v>2) &gt; 10 Dias e &lt;= 30 Dias</v>
      </c>
      <c r="BM105" s="331">
        <f>IF(BE105&lt;&gt;"",BE105+5,IF(AND(BE105="",BD105&lt;&gt;""),BD105+5,IF(AND(BE105="",BD105="",AS105&lt;&gt;""),AS105+5,IF(AND(BE105="",BD105="",AS105="",AR105&lt;&gt;""),AR105+5,""))))</f>
        <v>45797</v>
      </c>
      <c r="BN105" s="331"/>
      <c r="BO105" s="331" t="s">
        <v>87</v>
      </c>
      <c r="BP105" s="305"/>
      <c r="BQ105" s="305"/>
      <c r="BR105" s="305"/>
      <c r="BS105" s="305"/>
      <c r="BT105" s="332">
        <v>-3</v>
      </c>
      <c r="BU105" s="333" t="s">
        <v>1255</v>
      </c>
      <c r="BV105" s="329"/>
      <c r="BW105" s="329"/>
      <c r="BX105" s="329"/>
      <c r="BY105" s="329"/>
      <c r="BZ105" s="329"/>
      <c r="CA105" s="646" t="s">
        <v>298</v>
      </c>
      <c r="CB105" s="598"/>
    </row>
    <row r="106" spans="1:80" ht="40.5" customHeight="1" x14ac:dyDescent="0.35">
      <c r="A106" s="577"/>
      <c r="B106" s="458" t="s">
        <v>155</v>
      </c>
      <c r="C106" s="310" t="s">
        <v>278</v>
      </c>
      <c r="D106" s="371">
        <v>45694</v>
      </c>
      <c r="E106" s="371" t="s">
        <v>1960</v>
      </c>
      <c r="F106" s="371" t="s">
        <v>1063</v>
      </c>
      <c r="G106" s="307" t="str">
        <f ca="1">IF(AND(E106&lt;D106,BE106&lt;&gt;"",TODAY()&gt;D106),TODAY()-D106,"")</f>
        <v/>
      </c>
      <c r="H106" s="308">
        <f>IF(BM106&lt;&gt;"",BM106,"")</f>
        <v>45797</v>
      </c>
      <c r="I106" s="309">
        <f>IF(AND(E106&lt;&gt;"",H106&lt;&gt;""),H106-E106,"")</f>
        <v>134</v>
      </c>
      <c r="J106" s="305" t="s">
        <v>280</v>
      </c>
      <c r="K106" s="305" t="s">
        <v>80</v>
      </c>
      <c r="L106" s="310" t="s">
        <v>281</v>
      </c>
      <c r="M106" s="311" t="s">
        <v>161</v>
      </c>
      <c r="N106" s="310" t="s">
        <v>1252</v>
      </c>
      <c r="O106" s="337">
        <v>2029267544</v>
      </c>
      <c r="P106" s="539" t="s">
        <v>1333</v>
      </c>
      <c r="Q106" s="339" t="s">
        <v>291</v>
      </c>
      <c r="R106" s="313" t="str">
        <f>IF(OR(L106&lt;&gt;"",N106&lt;&gt;"",O106&lt;&gt;"",P106&lt;&gt;""),CONCATENATE(L106,"-",N106,"-",P106,"-OM",O106),"")</f>
        <v>P54-PPGMII-P54-CAM-0062/2025-OM2029267544</v>
      </c>
      <c r="S106" s="305"/>
      <c r="T106" s="314">
        <v>1</v>
      </c>
      <c r="U106" s="340">
        <v>0</v>
      </c>
      <c r="V106" s="340">
        <v>49.4</v>
      </c>
      <c r="W106" s="316">
        <f>IF(U106&lt;&gt;"",U106/1000,"")</f>
        <v>0</v>
      </c>
      <c r="X106" s="316">
        <f>IF(V106&lt;&gt;"",V106/1000,"")</f>
        <v>4.9399999999999999E-2</v>
      </c>
      <c r="Y106" s="317">
        <f>IF(OR(U106&lt;&gt;"",V106&lt;&gt;""),U106+V106,"")</f>
        <v>49.4</v>
      </c>
      <c r="Z106" s="318">
        <f>IF(Y106&lt;&gt;"",Y106/1000,"")</f>
        <v>4.9399999999999999E-2</v>
      </c>
      <c r="AA106" s="574" t="s">
        <v>292</v>
      </c>
      <c r="AB106" s="533"/>
      <c r="AC106" s="331">
        <v>45804</v>
      </c>
      <c r="AD106" s="331">
        <v>45774</v>
      </c>
      <c r="AE106" s="327">
        <v>45879</v>
      </c>
      <c r="AF106" s="14">
        <v>45879</v>
      </c>
      <c r="AG106" s="331">
        <v>45783</v>
      </c>
      <c r="AH106" s="309">
        <f>IF(AND(AD106&lt;&gt;"",AG106&lt;&gt;""),AG106-AD106,"")</f>
        <v>9</v>
      </c>
      <c r="AI106" s="322" t="str">
        <f>IF(AE106&lt;&gt;"",CONCATENATE("S",WEEKNUM(AE106,21)),"")</f>
        <v>S32</v>
      </c>
      <c r="AJ106" s="323" t="str">
        <f>IF(AF106&lt;&gt;"",CONCATENATE("S",WEEKNUM(AF106,21)),"")</f>
        <v>S32</v>
      </c>
      <c r="AK106" s="323" t="str">
        <f>IF(AG106&lt;&gt;"",CONCATENATE("S",WEEKNUM(AG106,21)),"")</f>
        <v>S19</v>
      </c>
      <c r="AL106" s="322" t="str">
        <f>IF(AG106&lt;&gt;"",CONCATENATE(MONTH(AG106),"/",YEAR(AG106)),"")</f>
        <v>5/2025</v>
      </c>
      <c r="AM106" s="324">
        <f ca="1">IF(AG106&lt;&gt;"",IFERROR(IF(AF106="",TODAY()-AE106,AG106-AE106),""),"")</f>
        <v>-96</v>
      </c>
      <c r="AN106" s="325" t="str">
        <f ca="1">IF(AM106&lt;&gt;"",IF(AM106&lt;=0,"SEM ATRASO",IF(AM106&lt;=10,"1) &lt;= 10 Dias",IF(AND(AM106&gt;10,AM106&lt;=30),"2) &gt; 10 Dias e &lt;= 30 Dias",IF(AND(AM106&gt;30,AM106&lt;=60),"3) &gt;30 Dias e &lt;=60 Dias",IF(AND(AM106&gt;60,AM106&lt;43854),"4) &gt; 60 Dias","INDEFINIDO"))))),"")</f>
        <v>SEM ATRASO</v>
      </c>
      <c r="AO106" s="331">
        <v>45899</v>
      </c>
      <c r="AP106" s="331">
        <v>45733</v>
      </c>
      <c r="AQ106" s="331">
        <v>45754</v>
      </c>
      <c r="AR106" s="331">
        <v>45754</v>
      </c>
      <c r="AS106" s="331">
        <v>45754</v>
      </c>
      <c r="AT106" s="309">
        <f>IF(AND(AP106&lt;&gt;"",AS106&lt;&gt;""),AS106-AP106,"")</f>
        <v>21</v>
      </c>
      <c r="AU106" s="326" t="str">
        <f>IF(AQ106&lt;&gt;"",CONCATENATE("S",WEEKNUM(AQ106,21)),"")</f>
        <v>S15</v>
      </c>
      <c r="AV106" s="327" t="str">
        <f>IF(AR106&lt;&gt;"",CONCATENATE("S",WEEKNUM(AR106,21)),"")</f>
        <v>S15</v>
      </c>
      <c r="AW106" s="327" t="str">
        <f>IF(AS106&lt;&gt;"",CONCATENATE("S",WEEKNUM(AS106,21)),"")</f>
        <v>S15</v>
      </c>
      <c r="AX106" s="326" t="str">
        <f>IF(AS106&lt;&gt;"",CONCATENATE(MONTH(AS106),"/",YEAR(AS106)),"")</f>
        <v>4/2025</v>
      </c>
      <c r="AY106" s="328">
        <f ca="1">IF(AQ106&lt;&gt;"",IF(AS106&lt;&gt;"",AQ106-AS106,TODAY()-AQ106),"")</f>
        <v>0</v>
      </c>
      <c r="AZ106" s="329" t="str">
        <f ca="1">IF(AY106&lt;&gt;"",IF(AY106&lt;=0,"SEM ATRASO",IF(AY106&lt;=10,"1) &lt;= 10 Dias",IF(AND(AY106&gt;10,AY106&lt;=30),"2) &gt; 10 Dias e &lt;= 30 Dias",IF(AND(AY106&gt;30,AY106&lt;=60),"3) &gt;30 Dias e &lt;=60 Dias",IF(AND(AY106&gt;60,AY106&lt;43854),"4) &gt; 60 Dias","INDEFINIDO"))))),"")</f>
        <v>SEM ATRASO</v>
      </c>
      <c r="BA106" s="331">
        <v>45754</v>
      </c>
      <c r="BB106" s="331">
        <v>45754</v>
      </c>
      <c r="BC106" s="15">
        <v>45766</v>
      </c>
      <c r="BD106" s="481">
        <v>45792</v>
      </c>
      <c r="BE106" s="331">
        <v>45792</v>
      </c>
      <c r="BF106" s="309">
        <f>IF(AND(BB106&lt;&gt;"",BE106&lt;&gt;""),BE106-BB106,"")</f>
        <v>38</v>
      </c>
      <c r="BG106" s="326" t="str">
        <f>IF(BC106&lt;&gt;"",CONCATENATE("S",WEEKNUM(BC106,21)),"")</f>
        <v>S16</v>
      </c>
      <c r="BH106" s="327" t="str">
        <f>IF(BD106&lt;&gt;"",CONCATENATE("S",WEEKNUM(BD106,21)),"")</f>
        <v>S20</v>
      </c>
      <c r="BI106" s="327" t="str">
        <f>IF(BE106&lt;&gt;"",CONCATENATE("S",WEEKNUM(BE106,21)),"")</f>
        <v>S20</v>
      </c>
      <c r="BJ106" s="326" t="str">
        <f>IF(BE106&lt;&gt;"",CONCATENATE(MONTH(BE106),"/",YEAR(BE106)),"")</f>
        <v>5/2025</v>
      </c>
      <c r="BK106" s="325">
        <f ca="1">IF(BE106&lt;&gt;"",IFERROR(IF(BE106="",TODAY()-BC106,BE106-BC106),""),"")</f>
        <v>26</v>
      </c>
      <c r="BL106" s="330" t="str">
        <f ca="1">IF(BK106&lt;&gt;"",IF(BK106&lt;=0,"SEM ATRASO",IF(BK106&lt;=10,"1) &lt;= 10 Dias",IF(AND(BK106&gt;10,BK106&lt;=30),"2) &gt; 10 Dias e &lt;= 30 Dias",IF(AND(BK106&gt;30,BK106&lt;=60),"3) &gt;30 Dias e &lt;=60 Dias",IF(AND(BK106&gt;60,BK106&lt;43854),"4) &gt; 60 Dias","INDEFINIDO"))))),"")</f>
        <v>2) &gt; 10 Dias e &lt;= 30 Dias</v>
      </c>
      <c r="BM106" s="331">
        <f>IF(BE106&lt;&gt;"",BE106+5,IF(AND(BE106="",BD106&lt;&gt;""),BD106+5,IF(AND(BE106="",BD106="",AS106&lt;&gt;""),AS106+5,IF(AND(BE106="",BD106="",AS106="",AR106&lt;&gt;""),AR106+5,""))))</f>
        <v>45797</v>
      </c>
      <c r="BN106" s="331"/>
      <c r="BO106" s="331" t="s">
        <v>87</v>
      </c>
      <c r="BP106" s="305"/>
      <c r="BQ106" s="305"/>
      <c r="BR106" s="305"/>
      <c r="BS106" s="305"/>
      <c r="BT106" s="332">
        <v>-3</v>
      </c>
      <c r="BU106" s="333" t="s">
        <v>1255</v>
      </c>
      <c r="BV106" s="329"/>
      <c r="BW106" s="329"/>
      <c r="BX106" s="329"/>
      <c r="BY106" s="329"/>
      <c r="BZ106" s="329"/>
      <c r="CA106" s="646" t="s">
        <v>287</v>
      </c>
      <c r="CB106" s="598"/>
    </row>
    <row r="107" spans="1:80" ht="40.5" customHeight="1" x14ac:dyDescent="0.35">
      <c r="A107" s="577"/>
      <c r="B107" s="458" t="s">
        <v>155</v>
      </c>
      <c r="C107" s="310" t="s">
        <v>278</v>
      </c>
      <c r="D107" s="371">
        <v>45694</v>
      </c>
      <c r="E107" s="371" t="s">
        <v>1960</v>
      </c>
      <c r="F107" s="371" t="s">
        <v>1063</v>
      </c>
      <c r="G107" s="307" t="str">
        <f ca="1">IF(AND(E107&lt;D107,BE107&lt;&gt;"",TODAY()&gt;D107),TODAY()-D107,"")</f>
        <v/>
      </c>
      <c r="H107" s="308">
        <f>IF(BM107&lt;&gt;"",BM107,"")</f>
        <v>45797</v>
      </c>
      <c r="I107" s="309">
        <f>IF(AND(E107&lt;&gt;"",H107&lt;&gt;""),H107-E107,"")</f>
        <v>134</v>
      </c>
      <c r="J107" s="305" t="s">
        <v>280</v>
      </c>
      <c r="K107" s="305" t="s">
        <v>80</v>
      </c>
      <c r="L107" s="310" t="s">
        <v>281</v>
      </c>
      <c r="M107" s="311" t="s">
        <v>161</v>
      </c>
      <c r="N107" s="310" t="s">
        <v>1252</v>
      </c>
      <c r="O107" s="337">
        <v>2029267538</v>
      </c>
      <c r="P107" s="539" t="s">
        <v>1334</v>
      </c>
      <c r="Q107" s="339" t="s">
        <v>285</v>
      </c>
      <c r="R107" s="313" t="str">
        <f>IF(OR(L107&lt;&gt;"",N107&lt;&gt;"",O107&lt;&gt;"",P107&lt;&gt;""),CONCATENATE(L107,"-",N107,"-",P107,"-OM",O107),"")</f>
        <v>P54-PPGMII-P54-CAM-0063/2025-OM2029267538</v>
      </c>
      <c r="S107" s="305"/>
      <c r="T107" s="314">
        <v>1</v>
      </c>
      <c r="U107" s="340">
        <v>0</v>
      </c>
      <c r="V107" s="340">
        <v>203.7</v>
      </c>
      <c r="W107" s="316">
        <f>IF(U107&lt;&gt;"",U107/1000,"")</f>
        <v>0</v>
      </c>
      <c r="X107" s="316">
        <f>IF(V107&lt;&gt;"",V107/1000,"")</f>
        <v>0.20369999999999999</v>
      </c>
      <c r="Y107" s="317">
        <f>IF(OR(U107&lt;&gt;"",V107&lt;&gt;""),U107+V107,"")</f>
        <v>203.7</v>
      </c>
      <c r="Z107" s="318">
        <f>IF(Y107&lt;&gt;"",Y107/1000,"")</f>
        <v>0.20369999999999999</v>
      </c>
      <c r="AA107" s="574" t="s">
        <v>286</v>
      </c>
      <c r="AB107" s="533"/>
      <c r="AC107" s="331">
        <v>45804</v>
      </c>
      <c r="AD107" s="331">
        <v>45774</v>
      </c>
      <c r="AE107" s="327">
        <v>45879</v>
      </c>
      <c r="AF107" s="18">
        <v>45879</v>
      </c>
      <c r="AG107" s="331">
        <v>45783</v>
      </c>
      <c r="AH107" s="309">
        <f>IF(AND(AD107&lt;&gt;"",AG107&lt;&gt;""),AG107-AD107,"")</f>
        <v>9</v>
      </c>
      <c r="AI107" s="322" t="str">
        <f>IF(AE107&lt;&gt;"",CONCATENATE("S",WEEKNUM(AE107,21)),"")</f>
        <v>S32</v>
      </c>
      <c r="AJ107" s="323" t="str">
        <f>IF(AF107&lt;&gt;"",CONCATENATE("S",WEEKNUM(AF107,21)),"")</f>
        <v>S32</v>
      </c>
      <c r="AK107" s="323" t="str">
        <f>IF(AG107&lt;&gt;"",CONCATENATE("S",WEEKNUM(AG107,21)),"")</f>
        <v>S19</v>
      </c>
      <c r="AL107" s="322" t="str">
        <f>IF(AG107&lt;&gt;"",CONCATENATE(MONTH(AG107),"/",YEAR(AG107)),"")</f>
        <v>5/2025</v>
      </c>
      <c r="AM107" s="324">
        <f ca="1">IF(AG107&lt;&gt;"",IFERROR(IF(AF107="",TODAY()-AE107,AG107-AE107),""),"")</f>
        <v>-96</v>
      </c>
      <c r="AN107" s="325" t="str">
        <f ca="1">IF(AM107&lt;&gt;"",IF(AM107&lt;=0,"SEM ATRASO",IF(AM107&lt;=10,"1) &lt;= 10 Dias",IF(AND(AM107&gt;10,AM107&lt;=30),"2) &gt; 10 Dias e &lt;= 30 Dias",IF(AND(AM107&gt;30,AM107&lt;=60),"3) &gt;30 Dias e &lt;=60 Dias",IF(AND(AM107&gt;60,AM107&lt;43854),"4) &gt; 60 Dias","INDEFINIDO"))))),"")</f>
        <v>SEM ATRASO</v>
      </c>
      <c r="AO107" s="15">
        <v>45899</v>
      </c>
      <c r="AP107" s="331">
        <v>45733</v>
      </c>
      <c r="AQ107" s="15">
        <v>45906</v>
      </c>
      <c r="AR107" s="331">
        <v>45754</v>
      </c>
      <c r="AS107" s="331">
        <v>45754</v>
      </c>
      <c r="AT107" s="309">
        <f>IF(AND(AP107&lt;&gt;"",AS107&lt;&gt;""),AS107-AP107,"")</f>
        <v>21</v>
      </c>
      <c r="AU107" s="326" t="str">
        <f>IF(AQ107&lt;&gt;"",CONCATENATE("S",WEEKNUM(AQ107,21)),"")</f>
        <v>S36</v>
      </c>
      <c r="AV107" s="327" t="str">
        <f>IF(AR107&lt;&gt;"",CONCATENATE("S",WEEKNUM(AR107,21)),"")</f>
        <v>S15</v>
      </c>
      <c r="AW107" s="327" t="str">
        <f>IF(AS107&lt;&gt;"",CONCATENATE("S",WEEKNUM(AS107,21)),"")</f>
        <v>S15</v>
      </c>
      <c r="AX107" s="326" t="str">
        <f>IF(AS107&lt;&gt;"",CONCATENATE(MONTH(AS107),"/",YEAR(AS107)),"")</f>
        <v>4/2025</v>
      </c>
      <c r="AY107" s="328">
        <f ca="1">IF(AQ107&lt;&gt;"",IF(AS107&lt;&gt;"",AQ107-AS107,TODAY()-AQ107),"")</f>
        <v>152</v>
      </c>
      <c r="AZ107" s="329" t="str">
        <f ca="1">IF(AY107&lt;&gt;"",IF(AY107&lt;=0,"SEM ATRASO",IF(AY107&lt;=10,"1) &lt;= 10 Dias",IF(AND(AY107&gt;10,AY107&lt;=30),"2) &gt; 10 Dias e &lt;= 30 Dias",IF(AND(AY107&gt;30,AY107&lt;=60),"3) &gt;30 Dias e &lt;=60 Dias",IF(AND(AY107&gt;60,AY107&lt;43854),"4) &gt; 60 Dias","INDEFINIDO"))))),"")</f>
        <v>4) &gt; 60 Dias</v>
      </c>
      <c r="BA107" s="15">
        <v>45909</v>
      </c>
      <c r="BB107" s="331">
        <v>45754</v>
      </c>
      <c r="BC107" s="15">
        <v>45766</v>
      </c>
      <c r="BD107" s="331">
        <v>45792</v>
      </c>
      <c r="BE107" s="331">
        <v>45792</v>
      </c>
      <c r="BF107" s="309">
        <f>IF(AND(BB107&lt;&gt;"",BE107&lt;&gt;""),BE107-BB107,"")</f>
        <v>38</v>
      </c>
      <c r="BG107" s="326" t="str">
        <f>IF(BC107&lt;&gt;"",CONCATENATE("S",WEEKNUM(BC107,21)),"")</f>
        <v>S16</v>
      </c>
      <c r="BH107" s="327" t="str">
        <f>IF(BD107&lt;&gt;"",CONCATENATE("S",WEEKNUM(BD107,21)),"")</f>
        <v>S20</v>
      </c>
      <c r="BI107" s="327" t="str">
        <f>IF(BE107&lt;&gt;"",CONCATENATE("S",WEEKNUM(BE107,21)),"")</f>
        <v>S20</v>
      </c>
      <c r="BJ107" s="326" t="str">
        <f>IF(BE107&lt;&gt;"",CONCATENATE(MONTH(BE107),"/",YEAR(BE107)),"")</f>
        <v>5/2025</v>
      </c>
      <c r="BK107" s="325">
        <f ca="1">IF(BE107&lt;&gt;"",IFERROR(IF(BE107="",TODAY()-BC107,BE107-BC107),""),"")</f>
        <v>26</v>
      </c>
      <c r="BL107" s="330" t="str">
        <f ca="1">IF(BK107&lt;&gt;"",IF(BK107&lt;=0,"SEM ATRASO",IF(BK107&lt;=10,"1) &lt;= 10 Dias",IF(AND(BK107&gt;10,BK107&lt;=30),"2) &gt; 10 Dias e &lt;= 30 Dias",IF(AND(BK107&gt;30,BK107&lt;=60),"3) &gt;30 Dias e &lt;=60 Dias",IF(AND(BK107&gt;60,BK107&lt;43854),"4) &gt; 60 Dias","INDEFINIDO"))))),"")</f>
        <v>2) &gt; 10 Dias e &lt;= 30 Dias</v>
      </c>
      <c r="BM107" s="331">
        <f>IF(BE107&lt;&gt;"",BE107+5,IF(AND(BE107="",BD107&lt;&gt;""),BD107+5,IF(AND(BE107="",BD107="",AS107&lt;&gt;""),AS107+5,IF(AND(BE107="",BD107="",AS107="",AR107&lt;&gt;""),AR107+5,""))))</f>
        <v>45797</v>
      </c>
      <c r="BN107" s="331"/>
      <c r="BO107" s="331" t="s">
        <v>87</v>
      </c>
      <c r="BP107" s="305"/>
      <c r="BQ107" s="305"/>
      <c r="BR107" s="305"/>
      <c r="BS107" s="305"/>
      <c r="BT107" s="332">
        <v>-3</v>
      </c>
      <c r="BU107" s="333" t="s">
        <v>1255</v>
      </c>
      <c r="BV107" s="329"/>
      <c r="BW107" s="329"/>
      <c r="BX107" s="329"/>
      <c r="BY107" s="329"/>
      <c r="BZ107" s="329"/>
      <c r="CA107" s="646" t="s">
        <v>287</v>
      </c>
      <c r="CB107" s="598"/>
    </row>
    <row r="108" spans="1:80" ht="40.5" customHeight="1" x14ac:dyDescent="0.35">
      <c r="A108" s="584"/>
      <c r="B108" s="458" t="s">
        <v>155</v>
      </c>
      <c r="C108" s="3"/>
      <c r="D108" s="504"/>
      <c r="E108" s="504" t="s">
        <v>86</v>
      </c>
      <c r="F108" s="504" t="s">
        <v>457</v>
      </c>
      <c r="G108" s="307" t="str">
        <f ca="1">IF(AND(E108&lt;D108,BE108&lt;&gt;"",TODAY()&gt;D108),TODAY()-D108,"")</f>
        <v/>
      </c>
      <c r="H108" s="308">
        <f>IF(BM108&lt;&gt;"",BM108,"")</f>
        <v>45808</v>
      </c>
      <c r="I108" s="309">
        <f>IF(AND(E108&lt;&gt;"",H108&lt;&gt;""),H108-E108,"")</f>
        <v>138</v>
      </c>
      <c r="J108" s="305" t="s">
        <v>125</v>
      </c>
      <c r="K108" s="305" t="s">
        <v>126</v>
      </c>
      <c r="L108" s="310" t="s">
        <v>557</v>
      </c>
      <c r="M108" s="311" t="s">
        <v>161</v>
      </c>
      <c r="N108" s="3" t="s">
        <v>1012</v>
      </c>
      <c r="O108" s="20">
        <v>2019633340</v>
      </c>
      <c r="P108" s="539" t="s">
        <v>1335</v>
      </c>
      <c r="Q108" s="22" t="s">
        <v>587</v>
      </c>
      <c r="R108" s="313" t="str">
        <f>IF(OR(L108&lt;&gt;"",N108&lt;&gt;"",O108&lt;&gt;"",P108&lt;&gt;""),CONCATENATE(L108,"-",N108,"-",P108,"-OM",O108),"")</f>
        <v>P62-PPGMII-P62-PAR-0144/2025-OM2019633340</v>
      </c>
      <c r="S108" s="2"/>
      <c r="T108" s="314">
        <v>1</v>
      </c>
      <c r="U108" s="340">
        <v>7.86</v>
      </c>
      <c r="V108" s="23">
        <v>0</v>
      </c>
      <c r="W108" s="316">
        <f>IF(U108&lt;&gt;"",U108/1000,"")</f>
        <v>7.8600000000000007E-3</v>
      </c>
      <c r="X108" s="316">
        <f>IF(V108&lt;&gt;"",V108/1000,"")</f>
        <v>0</v>
      </c>
      <c r="Y108" s="317">
        <f>IF(OR(U108&lt;&gt;"",V108&lt;&gt;""),U108+V108,"")</f>
        <v>7.86</v>
      </c>
      <c r="Z108" s="318">
        <f>IF(Y108&lt;&gt;"",Y108/1000,"")</f>
        <v>7.8600000000000007E-3</v>
      </c>
      <c r="AA108" s="574" t="s">
        <v>2055</v>
      </c>
      <c r="AB108" s="533"/>
      <c r="AC108" s="331">
        <v>45710</v>
      </c>
      <c r="AD108" s="505">
        <v>45726</v>
      </c>
      <c r="AE108" s="14">
        <v>45726</v>
      </c>
      <c r="AF108" s="14">
        <v>45726</v>
      </c>
      <c r="AG108" s="14">
        <v>45726</v>
      </c>
      <c r="AH108" s="309">
        <f>IF(AND(AD108&lt;&gt;"",AG108&lt;&gt;""),AG108-AD108,"")</f>
        <v>0</v>
      </c>
      <c r="AI108" s="322" t="str">
        <f>IF(AE108&lt;&gt;"",CONCATENATE("S",WEEKNUM(AE108,21)),"")</f>
        <v>S11</v>
      </c>
      <c r="AJ108" s="323" t="str">
        <f>IF(AF108&lt;&gt;"",CONCATENATE("S",WEEKNUM(AF108,21)),"")</f>
        <v>S11</v>
      </c>
      <c r="AK108" s="323" t="str">
        <f>IF(AG108&lt;&gt;"",CONCATENATE("S",WEEKNUM(AG108,21)),"")</f>
        <v>S11</v>
      </c>
      <c r="AL108" s="322" t="str">
        <f>IF(AG108&lt;&gt;"",CONCATENATE(MONTH(AG108),"/",YEAR(AG108)),"")</f>
        <v>3/2025</v>
      </c>
      <c r="AM108" s="324">
        <f ca="1">IF(AG108&lt;&gt;"",IFERROR(IF(AF108="",TODAY()-AE108,AG108-AE108),""),"")</f>
        <v>0</v>
      </c>
      <c r="AN108" s="325" t="str">
        <f ca="1">IF(AM108&lt;&gt;"",IF(AM108&lt;=0,"SEM ATRASO",IF(AM108&lt;=10,"1) &lt;= 10 Dias",IF(AND(AM108&gt;10,AM108&lt;=30),"2) &gt; 10 Dias e &lt;= 30 Dias",IF(AND(AM108&gt;30,AM108&lt;=60),"3) &gt;30 Dias e &lt;=60 Dias",IF(AND(AM108&gt;60,AM108&lt;43854),"4) &gt; 60 Dias","INDEFINIDO"))))),"")</f>
        <v>SEM ATRASO</v>
      </c>
      <c r="AO108" s="390">
        <v>45727</v>
      </c>
      <c r="AP108" s="331">
        <v>45742</v>
      </c>
      <c r="AQ108" s="390">
        <v>45729</v>
      </c>
      <c r="AR108" s="390">
        <v>45729</v>
      </c>
      <c r="AS108" s="15">
        <v>45729</v>
      </c>
      <c r="AT108" s="309">
        <f>IF(AND(AP108&lt;&gt;"",AS108&lt;&gt;""),AS108-AP108,"")</f>
        <v>-13</v>
      </c>
      <c r="AU108" s="326" t="str">
        <f>IF(AQ108&lt;&gt;"",CONCATENATE("S",WEEKNUM(AQ108,21)),"")</f>
        <v>S11</v>
      </c>
      <c r="AV108" s="327" t="str">
        <f>IF(AR108&lt;&gt;"",CONCATENATE("S",WEEKNUM(AR108,21)),"")</f>
        <v>S11</v>
      </c>
      <c r="AW108" s="327" t="str">
        <f>IF(AS108&lt;&gt;"",CONCATENATE("S",WEEKNUM(AS108,21)),"")</f>
        <v>S11</v>
      </c>
      <c r="AX108" s="326" t="str">
        <f>IF(AS108&lt;&gt;"",CONCATENATE(MONTH(AS108),"/",YEAR(AS108)),"")</f>
        <v>3/2025</v>
      </c>
      <c r="AY108" s="328">
        <f ca="1">IF(AQ108&lt;&gt;"",IF(AS108&lt;&gt;"",AQ108-AS108,TODAY()-AQ108),"")</f>
        <v>0</v>
      </c>
      <c r="AZ108" s="329" t="str">
        <f ca="1">IF(AY108&lt;&gt;"",IF(AY108&lt;=0,"SEM ATRASO",IF(AY108&lt;=10,"1) &lt;= 10 Dias",IF(AND(AY108&gt;10,AY108&lt;=30),"2) &gt; 10 Dias e &lt;= 30 Dias",IF(AND(AY108&gt;30,AY108&lt;=60),"3) &gt;30 Dias e &lt;=60 Dias",IF(AND(AY108&gt;60,AY108&lt;43854),"4) &gt; 60 Dias","INDEFINIDO"))))),"")</f>
        <v>SEM ATRASO</v>
      </c>
      <c r="BA108" s="15">
        <v>45750</v>
      </c>
      <c r="BB108" s="331">
        <v>45729</v>
      </c>
      <c r="BC108" s="15">
        <v>45766</v>
      </c>
      <c r="BD108" s="12">
        <v>45803</v>
      </c>
      <c r="BE108" s="12">
        <v>45803</v>
      </c>
      <c r="BF108" s="309">
        <f>IF(AND(BB108&lt;&gt;"",BE108&lt;&gt;""),BE108-BB108,"")</f>
        <v>74</v>
      </c>
      <c r="BG108" s="326" t="str">
        <f>IF(BC108&lt;&gt;"",CONCATENATE("S",WEEKNUM(BC108,21)),"")</f>
        <v>S16</v>
      </c>
      <c r="BH108" s="327" t="str">
        <f>IF(BD108&lt;&gt;"",CONCATENATE("S",WEEKNUM(BD108,21)),"")</f>
        <v>S22</v>
      </c>
      <c r="BI108" s="327" t="str">
        <f>IF(BE108&lt;&gt;"",CONCATENATE("S",WEEKNUM(BE108,21)),"")</f>
        <v>S22</v>
      </c>
      <c r="BJ108" s="326" t="str">
        <f>IF(BE108&lt;&gt;"",CONCATENATE(MONTH(BE108),"/",YEAR(BE108)),"")</f>
        <v>5/2025</v>
      </c>
      <c r="BK108" s="325">
        <f ca="1">IF(BE108&lt;&gt;"",IFERROR(IF(BE108="",TODAY()-BC108,BE108-BC108),""),"")</f>
        <v>37</v>
      </c>
      <c r="BL108" s="330" t="str">
        <f ca="1">IF(BK108&lt;&gt;"",IF(BK108&lt;=0,"SEM ATRASO",IF(BK108&lt;=10,"1) &lt;= 10 Dias",IF(AND(BK108&gt;10,BK108&lt;=30),"2) &gt; 10 Dias e &lt;= 30 Dias",IF(AND(BK108&gt;30,BK108&lt;=60),"3) &gt;30 Dias e &lt;=60 Dias",IF(AND(BK108&gt;60,BK108&lt;43854),"4) &gt; 60 Dias","INDEFINIDO"))))),"")</f>
        <v>3) &gt;30 Dias e &lt;=60 Dias</v>
      </c>
      <c r="BM108" s="331">
        <f>IF(BE108&lt;&gt;"",BE108+5,IF(AND(BE108="",BD108&lt;&gt;""),BD108+5,IF(AND(BE108="",BD108="",AS108&lt;&gt;""),AS108+5,IF(AND(BE108="",BD108="",AS108="",AR108&lt;&gt;""),AR108+5,""))))</f>
        <v>45808</v>
      </c>
      <c r="BN108" s="15"/>
      <c r="BO108" s="15" t="s">
        <v>87</v>
      </c>
      <c r="BP108" s="2"/>
      <c r="BQ108" s="2"/>
      <c r="BR108" s="2"/>
      <c r="BS108" s="2"/>
      <c r="BT108" s="507">
        <v>-3</v>
      </c>
      <c r="BU108" s="508" t="s">
        <v>1255</v>
      </c>
      <c r="BV108" s="506"/>
      <c r="BW108" s="506"/>
      <c r="BX108" s="506"/>
      <c r="BY108" s="506"/>
      <c r="BZ108" s="506"/>
      <c r="CA108" s="648" t="s">
        <v>588</v>
      </c>
      <c r="CB108" s="605"/>
    </row>
    <row r="109" spans="1:80" ht="40.5" customHeight="1" x14ac:dyDescent="0.35">
      <c r="A109" s="584"/>
      <c r="B109" s="458" t="s">
        <v>155</v>
      </c>
      <c r="C109" s="3"/>
      <c r="D109" s="504"/>
      <c r="E109" s="504" t="s">
        <v>595</v>
      </c>
      <c r="F109" s="504" t="s">
        <v>556</v>
      </c>
      <c r="G109" s="307" t="str">
        <f ca="1">IF(AND(E109&lt;D109,BE109&lt;&gt;"",TODAY()&gt;D109),TODAY()-D109,"")</f>
        <v/>
      </c>
      <c r="H109" s="308">
        <f>IF(BM109&lt;&gt;"",BM109,"")</f>
        <v>45843</v>
      </c>
      <c r="I109" s="309">
        <f>IF(AND(E109&lt;&gt;"",H109&lt;&gt;""),H109-E109,"")</f>
        <v>172</v>
      </c>
      <c r="J109" s="305"/>
      <c r="K109" s="305" t="s">
        <v>80</v>
      </c>
      <c r="L109" s="310" t="s">
        <v>557</v>
      </c>
      <c r="M109" s="311" t="s">
        <v>161</v>
      </c>
      <c r="N109" s="3" t="s">
        <v>1012</v>
      </c>
      <c r="O109" s="20">
        <v>2023859228</v>
      </c>
      <c r="P109" s="539" t="s">
        <v>1336</v>
      </c>
      <c r="Q109" s="22" t="s">
        <v>608</v>
      </c>
      <c r="R109" s="313" t="str">
        <f>IF(OR(L109&lt;&gt;"",N109&lt;&gt;"",O109&lt;&gt;"",P109&lt;&gt;""),CONCATENATE(L109,"-",N109,"-",P109,"-OM",O109),"")</f>
        <v>P62-PPGMII-P62-PAR-0228/2025-OM2023859228</v>
      </c>
      <c r="S109" s="2"/>
      <c r="T109" s="314">
        <v>1</v>
      </c>
      <c r="U109" s="340">
        <v>6.8</v>
      </c>
      <c r="V109" s="23">
        <v>0</v>
      </c>
      <c r="W109" s="316">
        <f>IF(U109&lt;&gt;"",U109/1000,"")</f>
        <v>6.7999999999999996E-3</v>
      </c>
      <c r="X109" s="316">
        <f>IF(V109&lt;&gt;"",V109/1000,"")</f>
        <v>0</v>
      </c>
      <c r="Y109" s="317">
        <f>IF(OR(U109&lt;&gt;"",V109&lt;&gt;""),U109+V109,"")</f>
        <v>6.8</v>
      </c>
      <c r="Z109" s="318">
        <f>IF(Y109&lt;&gt;"",Y109/1000,"")</f>
        <v>6.7999999999999996E-3</v>
      </c>
      <c r="AA109" s="574" t="s">
        <v>2056</v>
      </c>
      <c r="AB109" s="533"/>
      <c r="AC109" s="331">
        <v>45715</v>
      </c>
      <c r="AD109" s="505">
        <v>45734</v>
      </c>
      <c r="AE109" s="14">
        <v>45743</v>
      </c>
      <c r="AF109" s="14">
        <v>45743</v>
      </c>
      <c r="AG109" s="14">
        <v>45734</v>
      </c>
      <c r="AH109" s="309">
        <f>IF(AND(AD109&lt;&gt;"",AG109&lt;&gt;""),AG109-AD109,"")</f>
        <v>0</v>
      </c>
      <c r="AI109" s="322" t="str">
        <f>IF(AE109&lt;&gt;"",CONCATENATE("S",WEEKNUM(AE109,21)),"")</f>
        <v>S13</v>
      </c>
      <c r="AJ109" s="323" t="str">
        <f>IF(AF109&lt;&gt;"",CONCATENATE("S",WEEKNUM(AF109,21)),"")</f>
        <v>S13</v>
      </c>
      <c r="AK109" s="323" t="str">
        <f>IF(AG109&lt;&gt;"",CONCATENATE("S",WEEKNUM(AG109,21)),"")</f>
        <v>S12</v>
      </c>
      <c r="AL109" s="322" t="str">
        <f>IF(AG109&lt;&gt;"",CONCATENATE(MONTH(AG109),"/",YEAR(AG109)),"")</f>
        <v>3/2025</v>
      </c>
      <c r="AM109" s="324">
        <f ca="1">IF(AG109&lt;&gt;"",IFERROR(IF(AF109="",TODAY()-AE109,AG109-AE109),""),"")</f>
        <v>-9</v>
      </c>
      <c r="AN109" s="325" t="str">
        <f ca="1">IF(AM109&lt;&gt;"",IF(AM109&lt;=0,"SEM ATRASO",IF(AM109&lt;=10,"1) &lt;= 10 Dias",IF(AND(AM109&gt;10,AM109&lt;=30),"2) &gt; 10 Dias e &lt;= 30 Dias",IF(AND(AM109&gt;30,AM109&lt;=60),"3) &gt;30 Dias e &lt;=60 Dias",IF(AND(AM109&gt;60,AM109&lt;43854),"4) &gt; 60 Dias","INDEFINIDO"))))),"")</f>
        <v>SEM ATRASO</v>
      </c>
      <c r="AO109" s="15">
        <v>45736</v>
      </c>
      <c r="AP109" s="331">
        <v>45744</v>
      </c>
      <c r="AQ109" s="15">
        <v>45747</v>
      </c>
      <c r="AR109" s="15">
        <v>45747</v>
      </c>
      <c r="AS109" s="15">
        <v>45747</v>
      </c>
      <c r="AT109" s="309">
        <f>IF(AND(AP109&lt;&gt;"",AS109&lt;&gt;""),AS109-AP109,"")</f>
        <v>3</v>
      </c>
      <c r="AU109" s="326" t="str">
        <f>IF(AQ109&lt;&gt;"",CONCATENATE("S",WEEKNUM(AQ109,21)),"")</f>
        <v>S14</v>
      </c>
      <c r="AV109" s="327" t="str">
        <f>IF(AR109&lt;&gt;"",CONCATENATE("S",WEEKNUM(AR109,21)),"")</f>
        <v>S14</v>
      </c>
      <c r="AW109" s="327" t="str">
        <f>IF(AS109&lt;&gt;"",CONCATENATE("S",WEEKNUM(AS109,21)),"")</f>
        <v>S14</v>
      </c>
      <c r="AX109" s="326" t="str">
        <f>IF(AS109&lt;&gt;"",CONCATENATE(MONTH(AS109),"/",YEAR(AS109)),"")</f>
        <v>3/2025</v>
      </c>
      <c r="AY109" s="328">
        <f ca="1">IF(AQ109&lt;&gt;"",IF(AS109&lt;&gt;"",AQ109-AS109,TODAY()-AQ109),"")</f>
        <v>0</v>
      </c>
      <c r="AZ109" s="329" t="str">
        <f ca="1">IF(AY109&lt;&gt;"",IF(AY109&lt;=0,"SEM ATRASO",IF(AY109&lt;=10,"1) &lt;= 10 Dias",IF(AND(AY109&gt;10,AY109&lt;=30),"2) &gt; 10 Dias e &lt;= 30 Dias",IF(AND(AY109&gt;30,AY109&lt;=60),"3) &gt;30 Dias e &lt;=60 Dias",IF(AND(AY109&gt;60,AY109&lt;43854),"4) &gt; 60 Dias","INDEFINIDO"))))),"")</f>
        <v>SEM ATRASO</v>
      </c>
      <c r="BA109" s="15" t="s">
        <v>609</v>
      </c>
      <c r="BB109" s="15">
        <v>45754</v>
      </c>
      <c r="BC109" s="15">
        <v>45766</v>
      </c>
      <c r="BD109" s="12">
        <v>45803</v>
      </c>
      <c r="BE109" s="15">
        <v>45838</v>
      </c>
      <c r="BF109" s="309">
        <f>IF(AND(BB109&lt;&gt;"",BE109&lt;&gt;""),BE109-BB109,"")</f>
        <v>84</v>
      </c>
      <c r="BG109" s="326" t="str">
        <f>IF(BC109&lt;&gt;"",CONCATENATE("S",WEEKNUM(BC109,21)),"")</f>
        <v>S16</v>
      </c>
      <c r="BH109" s="327" t="str">
        <f>IF(BD109&lt;&gt;"",CONCATENATE("S",WEEKNUM(BD109,21)),"")</f>
        <v>S22</v>
      </c>
      <c r="BI109" s="327" t="str">
        <f>IF(BE109&lt;&gt;"",CONCATENATE("S",WEEKNUM(BE109,21)),"")</f>
        <v>S27</v>
      </c>
      <c r="BJ109" s="326" t="str">
        <f>IF(BE109&lt;&gt;"",CONCATENATE(MONTH(BE109),"/",YEAR(BE109)),"")</f>
        <v>6/2025</v>
      </c>
      <c r="BK109" s="325">
        <f ca="1">IF(BE109&lt;&gt;"",IFERROR(IF(BE109="",TODAY()-BC109,BE109-BC109),""),"")</f>
        <v>72</v>
      </c>
      <c r="BL109" s="330" t="str">
        <f ca="1">IF(BK109&lt;&gt;"",IF(BK109&lt;=0,"SEM ATRASO",IF(BK109&lt;=10,"1) &lt;= 10 Dias",IF(AND(BK109&gt;10,BK109&lt;=30),"2) &gt; 10 Dias e &lt;= 30 Dias",IF(AND(BK109&gt;30,BK109&lt;=60),"3) &gt;30 Dias e &lt;=60 Dias",IF(AND(BK109&gt;60,BK109&lt;43854),"4) &gt; 60 Dias","INDEFINIDO"))))),"")</f>
        <v>4) &gt; 60 Dias</v>
      </c>
      <c r="BM109" s="331">
        <f>IF(BE109&lt;&gt;"",BE109+5,IF(AND(BE109="",BD109&lt;&gt;""),BD109+5,IF(AND(BE109="",BD109="",AS109&lt;&gt;""),AS109+5,IF(AND(BE109="",BD109="",AS109="",AR109&lt;&gt;""),AR109+5,""))))</f>
        <v>45843</v>
      </c>
      <c r="BN109" s="15"/>
      <c r="BO109" s="15" t="s">
        <v>87</v>
      </c>
      <c r="BP109" s="2"/>
      <c r="BQ109" s="2"/>
      <c r="BR109" s="2"/>
      <c r="BS109" s="2"/>
      <c r="BT109" s="507">
        <v>-3</v>
      </c>
      <c r="BU109" s="508" t="s">
        <v>1255</v>
      </c>
      <c r="BV109" s="506"/>
      <c r="BW109" s="506"/>
      <c r="BX109" s="506"/>
      <c r="BY109" s="506"/>
      <c r="BZ109" s="506"/>
      <c r="CA109" s="648" t="s">
        <v>602</v>
      </c>
      <c r="CB109" s="605"/>
    </row>
    <row r="110" spans="1:80" ht="40.5" customHeight="1" x14ac:dyDescent="0.35">
      <c r="A110" s="584"/>
      <c r="B110" s="458" t="s">
        <v>155</v>
      </c>
      <c r="C110" s="3"/>
      <c r="D110" s="504"/>
      <c r="E110" s="504" t="s">
        <v>595</v>
      </c>
      <c r="F110" s="504" t="s">
        <v>556</v>
      </c>
      <c r="G110" s="307" t="str">
        <f ca="1">IF(AND(E110&lt;D110,BE110&lt;&gt;"",TODAY()&gt;D110),TODAY()-D110,"")</f>
        <v/>
      </c>
      <c r="H110" s="308">
        <f>IF(BM110&lt;&gt;"",BM110,"")</f>
        <v>45808</v>
      </c>
      <c r="I110" s="309">
        <f>IF(AND(E110&lt;&gt;"",H110&lt;&gt;""),H110-E110,"")</f>
        <v>137</v>
      </c>
      <c r="J110" s="305"/>
      <c r="K110" s="305" t="s">
        <v>80</v>
      </c>
      <c r="L110" s="310" t="s">
        <v>557</v>
      </c>
      <c r="M110" s="311" t="s">
        <v>161</v>
      </c>
      <c r="N110" s="3" t="s">
        <v>1012</v>
      </c>
      <c r="O110" s="20">
        <v>2023859228</v>
      </c>
      <c r="P110" s="539" t="s">
        <v>1336</v>
      </c>
      <c r="Q110" s="22" t="s">
        <v>611</v>
      </c>
      <c r="R110" s="313" t="str">
        <f>IF(OR(L110&lt;&gt;"",N110&lt;&gt;"",O110&lt;&gt;"",P110&lt;&gt;""),CONCATENATE(L110,"-",N110,"-",P110,"-OM",O110),"")</f>
        <v>P62-PPGMII-P62-PAR-0228/2025-OM2023859228</v>
      </c>
      <c r="S110" s="2"/>
      <c r="T110" s="314">
        <v>1</v>
      </c>
      <c r="U110" s="340">
        <v>2.72</v>
      </c>
      <c r="V110" s="23">
        <v>0</v>
      </c>
      <c r="W110" s="316">
        <f>IF(U110&lt;&gt;"",U110/1000,"")</f>
        <v>2.7200000000000002E-3</v>
      </c>
      <c r="X110" s="316">
        <f>IF(V110&lt;&gt;"",V110/1000,"")</f>
        <v>0</v>
      </c>
      <c r="Y110" s="317">
        <f>IF(OR(U110&lt;&gt;"",V110&lt;&gt;""),U110+V110,"")</f>
        <v>2.72</v>
      </c>
      <c r="Z110" s="318">
        <f>IF(Y110&lt;&gt;"",Y110/1000,"")</f>
        <v>2.7200000000000002E-3</v>
      </c>
      <c r="AA110" s="574" t="s">
        <v>2056</v>
      </c>
      <c r="AB110" s="533"/>
      <c r="AC110" s="331">
        <v>45715</v>
      </c>
      <c r="AD110" s="505">
        <v>45734</v>
      </c>
      <c r="AE110" s="14">
        <v>45743</v>
      </c>
      <c r="AF110" s="14">
        <v>45743</v>
      </c>
      <c r="AG110" s="14">
        <v>45734</v>
      </c>
      <c r="AH110" s="309">
        <f>IF(AND(AD110&lt;&gt;"",AG110&lt;&gt;""),AG110-AD110,"")</f>
        <v>0</v>
      </c>
      <c r="AI110" s="322" t="str">
        <f>IF(AE110&lt;&gt;"",CONCATENATE("S",WEEKNUM(AE110,21)),"")</f>
        <v>S13</v>
      </c>
      <c r="AJ110" s="323" t="str">
        <f>IF(AF110&lt;&gt;"",CONCATENATE("S",WEEKNUM(AF110,21)),"")</f>
        <v>S13</v>
      </c>
      <c r="AK110" s="323" t="str">
        <f>IF(AG110&lt;&gt;"",CONCATENATE("S",WEEKNUM(AG110,21)),"")</f>
        <v>S12</v>
      </c>
      <c r="AL110" s="322" t="str">
        <f>IF(AG110&lt;&gt;"",CONCATENATE(MONTH(AG110),"/",YEAR(AG110)),"")</f>
        <v>3/2025</v>
      </c>
      <c r="AM110" s="324">
        <f ca="1">IF(AG110&lt;&gt;"",IFERROR(IF(AF110="",TODAY()-AE110,AG110-AE110),""),"")</f>
        <v>-9</v>
      </c>
      <c r="AN110" s="325" t="str">
        <f ca="1">IF(AM110&lt;&gt;"",IF(AM110&lt;=0,"SEM ATRASO",IF(AM110&lt;=10,"1) &lt;= 10 Dias",IF(AND(AM110&gt;10,AM110&lt;=30),"2) &gt; 10 Dias e &lt;= 30 Dias",IF(AND(AM110&gt;30,AM110&lt;=60),"3) &gt;30 Dias e &lt;=60 Dias",IF(AND(AM110&gt;60,AM110&lt;43854),"4) &gt; 60 Dias","INDEFINIDO"))))),"")</f>
        <v>SEM ATRASO</v>
      </c>
      <c r="AO110" s="15">
        <v>45798</v>
      </c>
      <c r="AP110" s="331">
        <v>45762</v>
      </c>
      <c r="AQ110" s="15">
        <v>45798</v>
      </c>
      <c r="AR110" s="210">
        <v>45814</v>
      </c>
      <c r="AS110" s="15">
        <v>45802</v>
      </c>
      <c r="AT110" s="309">
        <f>IF(AND(AP110&lt;&gt;"",AS110&lt;&gt;""),AS110-AP110,"")</f>
        <v>40</v>
      </c>
      <c r="AU110" s="326" t="str">
        <f>IF(AQ110&lt;&gt;"",CONCATENATE("S",WEEKNUM(AQ110,21)),"")</f>
        <v>S21</v>
      </c>
      <c r="AV110" s="327" t="str">
        <f>IF(AR110&lt;&gt;"",CONCATENATE("S",WEEKNUM(AR110,21)),"")</f>
        <v>S23</v>
      </c>
      <c r="AW110" s="327" t="str">
        <f>IF(AS110&lt;&gt;"",CONCATENATE("S",WEEKNUM(AS110,21)),"")</f>
        <v>S21</v>
      </c>
      <c r="AX110" s="326" t="str">
        <f>IF(AS110&lt;&gt;"",CONCATENATE(MONTH(AS110),"/",YEAR(AS110)),"")</f>
        <v>5/2025</v>
      </c>
      <c r="AY110" s="328">
        <f ca="1">IF(AQ110&lt;&gt;"",IF(AS110&lt;&gt;"",AQ110-AS110,TODAY()-AQ110),"")</f>
        <v>-4</v>
      </c>
      <c r="AZ110" s="329" t="str">
        <f ca="1">IF(AY110&lt;&gt;"",IF(AY110&lt;=0,"SEM ATRASO",IF(AY110&lt;=10,"1) &lt;= 10 Dias",IF(AND(AY110&gt;10,AY110&lt;=30),"2) &gt; 10 Dias e &lt;= 30 Dias",IF(AND(AY110&gt;30,AY110&lt;=60),"3) &gt;30 Dias e &lt;=60 Dias",IF(AND(AY110&gt;60,AY110&lt;43854),"4) &gt; 60 Dias","INDEFINIDO"))))),"")</f>
        <v>SEM ATRASO</v>
      </c>
      <c r="BA110" s="15" t="s">
        <v>609</v>
      </c>
      <c r="BB110" s="15">
        <v>45754</v>
      </c>
      <c r="BC110" s="15">
        <v>45766</v>
      </c>
      <c r="BD110" s="12">
        <v>45803</v>
      </c>
      <c r="BE110" s="12">
        <v>45803</v>
      </c>
      <c r="BF110" s="309">
        <f>IF(AND(BB110&lt;&gt;"",BE110&lt;&gt;""),BE110-BB110,"")</f>
        <v>49</v>
      </c>
      <c r="BG110" s="326" t="str">
        <f>IF(BC110&lt;&gt;"",CONCATENATE("S",WEEKNUM(BC110,21)),"")</f>
        <v>S16</v>
      </c>
      <c r="BH110" s="327" t="str">
        <f>IF(BD110&lt;&gt;"",CONCATENATE("S",WEEKNUM(BD110,21)),"")</f>
        <v>S22</v>
      </c>
      <c r="BI110" s="327" t="str">
        <f>IF(BE110&lt;&gt;"",CONCATENATE("S",WEEKNUM(BE110,21)),"")</f>
        <v>S22</v>
      </c>
      <c r="BJ110" s="326" t="str">
        <f>IF(BE110&lt;&gt;"",CONCATENATE(MONTH(BE110),"/",YEAR(BE110)),"")</f>
        <v>5/2025</v>
      </c>
      <c r="BK110" s="325">
        <f ca="1">IF(BE110&lt;&gt;"",IFERROR(IF(BE110="",TODAY()-BC110,BE110-BC110),""),"")</f>
        <v>37</v>
      </c>
      <c r="BL110" s="330" t="str">
        <f ca="1">IF(BK110&lt;&gt;"",IF(BK110&lt;=0,"SEM ATRASO",IF(BK110&lt;=10,"1) &lt;= 10 Dias",IF(AND(BK110&gt;10,BK110&lt;=30),"2) &gt; 10 Dias e &lt;= 30 Dias",IF(AND(BK110&gt;30,BK110&lt;=60),"3) &gt;30 Dias e &lt;=60 Dias",IF(AND(BK110&gt;60,BK110&lt;43854),"4) &gt; 60 Dias","INDEFINIDO"))))),"")</f>
        <v>3) &gt;30 Dias e &lt;=60 Dias</v>
      </c>
      <c r="BM110" s="331">
        <f>IF(BE110&lt;&gt;"",BE110+5,IF(AND(BE110="",BD110&lt;&gt;""),BD110+5,IF(AND(BE110="",BD110="",AS110&lt;&gt;""),AS110+5,IF(AND(BE110="",BD110="",AS110="",AR110&lt;&gt;""),AR110+5,""))))</f>
        <v>45808</v>
      </c>
      <c r="BN110" s="15"/>
      <c r="BO110" s="15" t="s">
        <v>87</v>
      </c>
      <c r="BP110" s="2"/>
      <c r="BQ110" s="2"/>
      <c r="BR110" s="2"/>
      <c r="BS110" s="2"/>
      <c r="BT110" s="507">
        <v>-3</v>
      </c>
      <c r="BU110" s="508" t="s">
        <v>1255</v>
      </c>
      <c r="BV110" s="506"/>
      <c r="BW110" s="506"/>
      <c r="BX110" s="506"/>
      <c r="BY110" s="506"/>
      <c r="BZ110" s="506"/>
      <c r="CA110" s="648" t="s">
        <v>602</v>
      </c>
      <c r="CB110" s="605"/>
    </row>
    <row r="111" spans="1:80" ht="40.5" customHeight="1" x14ac:dyDescent="0.35">
      <c r="A111" s="577"/>
      <c r="B111" s="458" t="s">
        <v>155</v>
      </c>
      <c r="C111" s="310"/>
      <c r="D111" s="336"/>
      <c r="E111" s="336" t="s">
        <v>595</v>
      </c>
      <c r="F111" s="371" t="s">
        <v>556</v>
      </c>
      <c r="G111" s="307" t="str">
        <f ca="1">IF(AND(E111&lt;D111,BE111&lt;&gt;"",TODAY()&gt;D111),TODAY()-D111,"")</f>
        <v/>
      </c>
      <c r="H111" s="308">
        <f>IF(BM111&lt;&gt;"",BM111,"")</f>
        <v>45831</v>
      </c>
      <c r="I111" s="309">
        <f>IF(AND(E111&lt;&gt;"",H111&lt;&gt;""),H111-E111,"")</f>
        <v>160</v>
      </c>
      <c r="J111" s="305"/>
      <c r="K111" s="373" t="s">
        <v>80</v>
      </c>
      <c r="L111" s="310" t="s">
        <v>557</v>
      </c>
      <c r="M111" s="311" t="s">
        <v>161</v>
      </c>
      <c r="N111" s="3" t="s">
        <v>1012</v>
      </c>
      <c r="O111" s="337">
        <v>2023859228</v>
      </c>
      <c r="P111" s="539" t="s">
        <v>1336</v>
      </c>
      <c r="Q111" s="339" t="s">
        <v>612</v>
      </c>
      <c r="R111" s="313" t="str">
        <f>IF(OR(L111&lt;&gt;"",N111&lt;&gt;"",O111&lt;&gt;"",P111&lt;&gt;""),CONCATENATE(L111,"-",N111,"-",P111,"-OM",O111),"")</f>
        <v>P62-PPGMII-P62-PAR-0228/2025-OM2023859228</v>
      </c>
      <c r="S111" s="574"/>
      <c r="T111" s="314">
        <v>1</v>
      </c>
      <c r="U111" s="340">
        <v>15.47</v>
      </c>
      <c r="V111" s="374">
        <v>0</v>
      </c>
      <c r="W111" s="316">
        <f>IF(U111&lt;&gt;"",U111/1000,"")</f>
        <v>1.5470000000000001E-2</v>
      </c>
      <c r="X111" s="316">
        <f>IF(V111&lt;&gt;"",V111/1000,"")</f>
        <v>0</v>
      </c>
      <c r="Y111" s="317">
        <f>IF(OR(U111&lt;&gt;"",V111&lt;&gt;""),U111+V111,"")</f>
        <v>15.47</v>
      </c>
      <c r="Z111" s="318">
        <f>IF(Y111&lt;&gt;"",Y111/1000,"")</f>
        <v>1.5470000000000001E-2</v>
      </c>
      <c r="AA111" s="574" t="s">
        <v>2056</v>
      </c>
      <c r="AB111" s="533"/>
      <c r="AC111" s="331">
        <v>45715</v>
      </c>
      <c r="AD111" s="327">
        <v>45734</v>
      </c>
      <c r="AE111" s="327">
        <v>45743</v>
      </c>
      <c r="AF111" s="14">
        <v>45743</v>
      </c>
      <c r="AG111" s="327">
        <v>45734</v>
      </c>
      <c r="AH111" s="309">
        <f>IF(AND(AD111&lt;&gt;"",AG111&lt;&gt;""),AG111-AD111,"")</f>
        <v>0</v>
      </c>
      <c r="AI111" s="322" t="str">
        <f>IF(AE111&lt;&gt;"",CONCATENATE("S",WEEKNUM(AE111,21)),"")</f>
        <v>S13</v>
      </c>
      <c r="AJ111" s="323" t="str">
        <f>IF(AF111&lt;&gt;"",CONCATENATE("S",WEEKNUM(AF111,21)),"")</f>
        <v>S13</v>
      </c>
      <c r="AK111" s="323" t="str">
        <f>IF(AG111&lt;&gt;"",CONCATENATE("S",WEEKNUM(AG111,21)),"")</f>
        <v>S12</v>
      </c>
      <c r="AL111" s="322" t="str">
        <f>IF(AG111&lt;&gt;"",CONCATENATE(MONTH(AG111),"/",YEAR(AG111)),"")</f>
        <v>3/2025</v>
      </c>
      <c r="AM111" s="324">
        <f ca="1">IF(AG111&lt;&gt;"",IFERROR(IF(AF111="",TODAY()-AE111,AG111-AE111),""),"")</f>
        <v>-9</v>
      </c>
      <c r="AN111" s="325" t="str">
        <f ca="1">IF(AM111&lt;&gt;"",IF(AM111&lt;=0,"SEM ATRASO",IF(AM111&lt;=10,"1) &lt;= 10 Dias",IF(AND(AM111&gt;10,AM111&lt;=30),"2) &gt; 10 Dias e &lt;= 30 Dias",IF(AND(AM111&gt;30,AM111&lt;=60),"3) &gt;30 Dias e &lt;=60 Dias",IF(AND(AM111&gt;60,AM111&lt;43854),"4) &gt; 60 Dias","INDEFINIDO"))))),"")</f>
        <v>SEM ATRASO</v>
      </c>
      <c r="AO111" s="409">
        <v>45798</v>
      </c>
      <c r="AP111" s="331">
        <v>45762</v>
      </c>
      <c r="AQ111" s="15">
        <v>45798</v>
      </c>
      <c r="AR111" s="210">
        <v>45814</v>
      </c>
      <c r="AS111" s="331">
        <v>45802</v>
      </c>
      <c r="AT111" s="309">
        <f>IF(AND(AP111&lt;&gt;"",AS111&lt;&gt;""),AS111-AP111,"")</f>
        <v>40</v>
      </c>
      <c r="AU111" s="326" t="str">
        <f>IF(AQ111&lt;&gt;"",CONCATENATE("S",WEEKNUM(AQ111,21)),"")</f>
        <v>S21</v>
      </c>
      <c r="AV111" s="327" t="str">
        <f>IF(AR111&lt;&gt;"",CONCATENATE("S",WEEKNUM(AR111,21)),"")</f>
        <v>S23</v>
      </c>
      <c r="AW111" s="327" t="str">
        <f>IF(AS111&lt;&gt;"",CONCATENATE("S",WEEKNUM(AS111,21)),"")</f>
        <v>S21</v>
      </c>
      <c r="AX111" s="326" t="str">
        <f>IF(AS111&lt;&gt;"",CONCATENATE(MONTH(AS111),"/",YEAR(AS111)),"")</f>
        <v>5/2025</v>
      </c>
      <c r="AY111" s="328">
        <f ca="1">IF(AQ111&lt;&gt;"",IF(AS111&lt;&gt;"",AQ111-AS111,TODAY()-AQ111),"")</f>
        <v>-4</v>
      </c>
      <c r="AZ111" s="329" t="str">
        <f ca="1">IF(AY111&lt;&gt;"",IF(AY111&lt;=0,"SEM ATRASO",IF(AY111&lt;=10,"1) &lt;= 10 Dias",IF(AND(AY111&gt;10,AY111&lt;=30),"2) &gt; 10 Dias e &lt;= 30 Dias",IF(AND(AY111&gt;30,AY111&lt;=60),"3) &gt;30 Dias e &lt;=60 Dias",IF(AND(AY111&gt;60,AY111&lt;43854),"4) &gt; 60 Dias","INDEFINIDO"))))),"")</f>
        <v>SEM ATRASO</v>
      </c>
      <c r="BA111" s="409" t="s">
        <v>609</v>
      </c>
      <c r="BB111" s="331">
        <v>45754</v>
      </c>
      <c r="BC111" s="15">
        <v>45766</v>
      </c>
      <c r="BD111" s="12">
        <v>45826</v>
      </c>
      <c r="BE111" s="12">
        <v>45826</v>
      </c>
      <c r="BF111" s="309">
        <f>IF(AND(BB111&lt;&gt;"",BE111&lt;&gt;""),BE111-BB111,"")</f>
        <v>72</v>
      </c>
      <c r="BG111" s="326" t="str">
        <f>IF(BC111&lt;&gt;"",CONCATENATE("S",WEEKNUM(BC111,21)),"")</f>
        <v>S16</v>
      </c>
      <c r="BH111" s="327" t="str">
        <f>IF(BD111&lt;&gt;"",CONCATENATE("S",WEEKNUM(BD111,21)),"")</f>
        <v>S25</v>
      </c>
      <c r="BI111" s="327" t="str">
        <f>IF(BE111&lt;&gt;"",CONCATENATE("S",WEEKNUM(BE111,21)),"")</f>
        <v>S25</v>
      </c>
      <c r="BJ111" s="326" t="str">
        <f>IF(BE111&lt;&gt;"",CONCATENATE(MONTH(BE111),"/",YEAR(BE111)),"")</f>
        <v>6/2025</v>
      </c>
      <c r="BK111" s="325">
        <f ca="1">IF(BE111&lt;&gt;"",IFERROR(IF(BE111="",TODAY()-BC111,BE111-BC111),""),"")</f>
        <v>60</v>
      </c>
      <c r="BL111" s="330" t="str">
        <f ca="1">IF(BK111&lt;&gt;"",IF(BK111&lt;=0,"SEM ATRASO",IF(BK111&lt;=10,"1) &lt;= 10 Dias",IF(AND(BK111&gt;10,BK111&lt;=30),"2) &gt; 10 Dias e &lt;= 30 Dias",IF(AND(BK111&gt;30,BK111&lt;=60),"3) &gt;30 Dias e &lt;=60 Dias",IF(AND(BK111&gt;60,BK111&lt;43854),"4) &gt; 60 Dias","INDEFINIDO"))))),"")</f>
        <v>3) &gt;30 Dias e &lt;=60 Dias</v>
      </c>
      <c r="BM111" s="331">
        <f>IF(BE111&lt;&gt;"",BE111+5,IF(AND(BE111="",BD111&lt;&gt;""),BD111+5,IF(AND(BE111="",BD111="",AS111&lt;&gt;""),AS111+5,IF(AND(BE111="",BD111="",AS111="",AR111&lt;&gt;""),AR111+5,""))))</f>
        <v>45831</v>
      </c>
      <c r="BN111" s="331"/>
      <c r="BO111" s="331" t="s">
        <v>87</v>
      </c>
      <c r="BP111" s="305"/>
      <c r="BQ111" s="305"/>
      <c r="BR111" s="305"/>
      <c r="BS111" s="305"/>
      <c r="BT111" s="332">
        <v>-3</v>
      </c>
      <c r="BU111" s="333" t="s">
        <v>1255</v>
      </c>
      <c r="BV111" s="329"/>
      <c r="BW111" s="329"/>
      <c r="BX111" s="329"/>
      <c r="BY111" s="329"/>
      <c r="BZ111" s="329"/>
      <c r="CA111" s="641" t="s">
        <v>602</v>
      </c>
      <c r="CB111" s="598"/>
    </row>
    <row r="112" spans="1:80" ht="40.5" customHeight="1" x14ac:dyDescent="0.35">
      <c r="A112" s="577"/>
      <c r="B112" s="458" t="s">
        <v>155</v>
      </c>
      <c r="C112" s="310"/>
      <c r="D112" s="336"/>
      <c r="E112" s="336" t="s">
        <v>595</v>
      </c>
      <c r="F112" s="371" t="s">
        <v>556</v>
      </c>
      <c r="G112" s="307" t="str">
        <f ca="1">IF(AND(E112&lt;D112,BE112&lt;&gt;"",TODAY()&gt;D112),TODAY()-D112,"")</f>
        <v/>
      </c>
      <c r="H112" s="308">
        <f>IF(BM112&lt;&gt;"",BM112,"")</f>
        <v>45875</v>
      </c>
      <c r="I112" s="309">
        <f>IF(AND(E112&lt;&gt;"",H112&lt;&gt;""),H112-E112,"")</f>
        <v>204</v>
      </c>
      <c r="J112" s="305"/>
      <c r="K112" s="305" t="s">
        <v>80</v>
      </c>
      <c r="L112" s="310" t="s">
        <v>557</v>
      </c>
      <c r="M112" s="311" t="s">
        <v>161</v>
      </c>
      <c r="N112" s="3" t="s">
        <v>1012</v>
      </c>
      <c r="O112" s="337">
        <v>2023859228</v>
      </c>
      <c r="P112" s="539" t="s">
        <v>1336</v>
      </c>
      <c r="Q112" s="339" t="s">
        <v>613</v>
      </c>
      <c r="R112" s="313" t="str">
        <f>IF(OR(L112&lt;&gt;"",N112&lt;&gt;"",O112&lt;&gt;"",P112&lt;&gt;""),CONCATENATE(L112,"-",N112,"-",P112,"-OM",O112),"")</f>
        <v>P62-PPGMII-P62-PAR-0228/2025-OM2023859228</v>
      </c>
      <c r="S112" s="574"/>
      <c r="T112" s="314">
        <v>1</v>
      </c>
      <c r="U112" s="340">
        <v>5.22</v>
      </c>
      <c r="V112" s="374">
        <v>0</v>
      </c>
      <c r="W112" s="316">
        <f>IF(U112&lt;&gt;"",U112/1000,"")</f>
        <v>5.2199999999999998E-3</v>
      </c>
      <c r="X112" s="316">
        <f>IF(V112&lt;&gt;"",V112/1000,"")</f>
        <v>0</v>
      </c>
      <c r="Y112" s="317">
        <f>IF(OR(U112&lt;&gt;"",V112&lt;&gt;""),U112+V112,"")</f>
        <v>5.22</v>
      </c>
      <c r="Z112" s="318">
        <f>IF(Y112&lt;&gt;"",Y112/1000,"")</f>
        <v>5.2199999999999998E-3</v>
      </c>
      <c r="AA112" s="574" t="s">
        <v>2056</v>
      </c>
      <c r="AB112" s="533"/>
      <c r="AC112" s="331">
        <v>45715</v>
      </c>
      <c r="AD112" s="327">
        <v>45734</v>
      </c>
      <c r="AE112" s="327">
        <v>45743</v>
      </c>
      <c r="AF112" s="14">
        <v>45743</v>
      </c>
      <c r="AG112" s="327">
        <v>45734</v>
      </c>
      <c r="AH112" s="309">
        <f>IF(AND(AD112&lt;&gt;"",AG112&lt;&gt;""),AG112-AD112,"")</f>
        <v>0</v>
      </c>
      <c r="AI112" s="322" t="str">
        <f>IF(AE112&lt;&gt;"",CONCATENATE("S",WEEKNUM(AE112,21)),"")</f>
        <v>S13</v>
      </c>
      <c r="AJ112" s="323" t="str">
        <f>IF(AF112&lt;&gt;"",CONCATENATE("S",WEEKNUM(AF112,21)),"")</f>
        <v>S13</v>
      </c>
      <c r="AK112" s="323" t="str">
        <f>IF(AG112&lt;&gt;"",CONCATENATE("S",WEEKNUM(AG112,21)),"")</f>
        <v>S12</v>
      </c>
      <c r="AL112" s="322" t="str">
        <f>IF(AG112&lt;&gt;"",CONCATENATE(MONTH(AG112),"/",YEAR(AG112)),"")</f>
        <v>3/2025</v>
      </c>
      <c r="AM112" s="324">
        <f ca="1">IF(AG112&lt;&gt;"",IFERROR(IF(AF112="",TODAY()-AE112,AG112-AE112),""),"")</f>
        <v>-9</v>
      </c>
      <c r="AN112" s="325" t="str">
        <f ca="1">IF(AM112&lt;&gt;"",IF(AM112&lt;=0,"SEM ATRASO",IF(AM112&lt;=10,"1) &lt;= 10 Dias",IF(AND(AM112&gt;10,AM112&lt;=30),"2) &gt; 10 Dias e &lt;= 30 Dias",IF(AND(AM112&gt;30,AM112&lt;=60),"3) &gt;30 Dias e &lt;=60 Dias",IF(AND(AM112&gt;60,AM112&lt;43854),"4) &gt; 60 Dias","INDEFINIDO"))))),"")</f>
        <v>SEM ATRASO</v>
      </c>
      <c r="AO112" s="364">
        <v>45798</v>
      </c>
      <c r="AP112" s="331">
        <v>45762</v>
      </c>
      <c r="AQ112" s="15">
        <v>45798</v>
      </c>
      <c r="AR112" s="210">
        <v>45814</v>
      </c>
      <c r="AS112" s="331">
        <v>45802</v>
      </c>
      <c r="AT112" s="309">
        <f>IF(AND(AP112&lt;&gt;"",AS112&lt;&gt;""),AS112-AP112,"")</f>
        <v>40</v>
      </c>
      <c r="AU112" s="326" t="str">
        <f>IF(AQ112&lt;&gt;"",CONCATENATE("S",WEEKNUM(AQ112,21)),"")</f>
        <v>S21</v>
      </c>
      <c r="AV112" s="327" t="str">
        <f>IF(AR112&lt;&gt;"",CONCATENATE("S",WEEKNUM(AR112,21)),"")</f>
        <v>S23</v>
      </c>
      <c r="AW112" s="327" t="str">
        <f>IF(AS112&lt;&gt;"",CONCATENATE("S",WEEKNUM(AS112,21)),"")</f>
        <v>S21</v>
      </c>
      <c r="AX112" s="326" t="str">
        <f>IF(AS112&lt;&gt;"",CONCATENATE(MONTH(AS112),"/",YEAR(AS112)),"")</f>
        <v>5/2025</v>
      </c>
      <c r="AY112" s="328">
        <f ca="1">IF(AQ112&lt;&gt;"",IF(AS112&lt;&gt;"",AQ112-AS112,TODAY()-AQ112),"")</f>
        <v>-4</v>
      </c>
      <c r="AZ112" s="329" t="str">
        <f ca="1">IF(AY112&lt;&gt;"",IF(AY112&lt;=0,"SEM ATRASO",IF(AY112&lt;=10,"1) &lt;= 10 Dias",IF(AND(AY112&gt;10,AY112&lt;=30),"2) &gt; 10 Dias e &lt;= 30 Dias",IF(AND(AY112&gt;30,AY112&lt;=60),"3) &gt;30 Dias e &lt;=60 Dias",IF(AND(AY112&gt;60,AY112&lt;43854),"4) &gt; 60 Dias","INDEFINIDO"))))),"")</f>
        <v>SEM ATRASO</v>
      </c>
      <c r="BA112" s="364" t="s">
        <v>609</v>
      </c>
      <c r="BB112" s="331">
        <v>45754</v>
      </c>
      <c r="BC112" s="15">
        <v>45766</v>
      </c>
      <c r="BD112" s="210">
        <v>45803</v>
      </c>
      <c r="BE112" s="331">
        <v>45870</v>
      </c>
      <c r="BF112" s="309">
        <f>IF(AND(BB112&lt;&gt;"",BE112&lt;&gt;""),BE112-BB112,"")</f>
        <v>116</v>
      </c>
      <c r="BG112" s="326" t="str">
        <f>IF(BC112&lt;&gt;"",CONCATENATE("S",WEEKNUM(BC112,21)),"")</f>
        <v>S16</v>
      </c>
      <c r="BH112" s="327" t="str">
        <f>IF(BD112&lt;&gt;"",CONCATENATE("S",WEEKNUM(BD112,21)),"")</f>
        <v>S22</v>
      </c>
      <c r="BI112" s="327" t="str">
        <f>IF(BE112&lt;&gt;"",CONCATENATE("S",WEEKNUM(BE112,21)),"")</f>
        <v>S31</v>
      </c>
      <c r="BJ112" s="326" t="str">
        <f>IF(BE112&lt;&gt;"",CONCATENATE(MONTH(BE112),"/",YEAR(BE112)),"")</f>
        <v>8/2025</v>
      </c>
      <c r="BK112" s="325">
        <f ca="1">IF(BE112&lt;&gt;"",IFERROR(IF(BE112="",TODAY()-BC112,BE112-BC112),""),"")</f>
        <v>104</v>
      </c>
      <c r="BL112" s="330" t="str">
        <f ca="1">IF(BK112&lt;&gt;"",IF(BK112&lt;=0,"SEM ATRASO",IF(BK112&lt;=10,"1) &lt;= 10 Dias",IF(AND(BK112&gt;10,BK112&lt;=30),"2) &gt; 10 Dias e &lt;= 30 Dias",IF(AND(BK112&gt;30,BK112&lt;=60),"3) &gt;30 Dias e &lt;=60 Dias",IF(AND(BK112&gt;60,BK112&lt;43854),"4) &gt; 60 Dias","INDEFINIDO"))))),"")</f>
        <v>4) &gt; 60 Dias</v>
      </c>
      <c r="BM112" s="331">
        <f>IF(BE112&lt;&gt;"",BE112+5,IF(AND(BE112="",BD112&lt;&gt;""),BD112+5,IF(AND(BE112="",BD112="",AS112&lt;&gt;""),AS112+5,IF(AND(BE112="",BD112="",AS112="",AR112&lt;&gt;""),AR112+5,""))))</f>
        <v>45875</v>
      </c>
      <c r="BN112" s="331"/>
      <c r="BO112" s="331" t="s">
        <v>87</v>
      </c>
      <c r="BP112" s="305"/>
      <c r="BQ112" s="305"/>
      <c r="BR112" s="305"/>
      <c r="BS112" s="305"/>
      <c r="BT112" s="332">
        <v>-3</v>
      </c>
      <c r="BU112" s="353" t="s">
        <v>1255</v>
      </c>
      <c r="BV112" s="354"/>
      <c r="BW112" s="354"/>
      <c r="BX112" s="354"/>
      <c r="BY112" s="354"/>
      <c r="BZ112" s="354"/>
      <c r="CA112" s="649" t="s">
        <v>602</v>
      </c>
      <c r="CB112" s="606"/>
    </row>
    <row r="113" spans="1:80" ht="40.5" customHeight="1" x14ac:dyDescent="0.35">
      <c r="A113" s="577"/>
      <c r="B113" s="458" t="s">
        <v>155</v>
      </c>
      <c r="C113" s="310"/>
      <c r="D113" s="336"/>
      <c r="E113" s="336" t="s">
        <v>595</v>
      </c>
      <c r="F113" s="371" t="s">
        <v>556</v>
      </c>
      <c r="G113" s="307" t="str">
        <f ca="1">IF(AND(E113&lt;D113,BE113&lt;&gt;"",TODAY()&gt;D113),TODAY()-D113,"")</f>
        <v/>
      </c>
      <c r="H113" s="308">
        <f>IF(BM113&lt;&gt;"",BM113,"")</f>
        <v>45875</v>
      </c>
      <c r="I113" s="309">
        <f>IF(AND(E113&lt;&gt;"",H113&lt;&gt;""),H113-E113,"")</f>
        <v>204</v>
      </c>
      <c r="J113" s="305"/>
      <c r="K113" s="373" t="s">
        <v>80</v>
      </c>
      <c r="L113" s="310" t="s">
        <v>557</v>
      </c>
      <c r="M113" s="311" t="s">
        <v>161</v>
      </c>
      <c r="N113" s="3" t="s">
        <v>1012</v>
      </c>
      <c r="O113" s="337">
        <v>2023859228</v>
      </c>
      <c r="P113" s="539" t="s">
        <v>1336</v>
      </c>
      <c r="Q113" s="339" t="s">
        <v>614</v>
      </c>
      <c r="R113" s="313" t="str">
        <f>IF(OR(L113&lt;&gt;"",N113&lt;&gt;"",O113&lt;&gt;"",P113&lt;&gt;""),CONCATENATE(L113,"-",N113,"-",P113,"-OM",O113),"")</f>
        <v>P62-PPGMII-P62-PAR-0228/2025-OM2023859228</v>
      </c>
      <c r="S113" s="574"/>
      <c r="T113" s="314">
        <v>1</v>
      </c>
      <c r="U113" s="340">
        <v>46.631999999999998</v>
      </c>
      <c r="V113" s="374">
        <v>0</v>
      </c>
      <c r="W113" s="316">
        <f>IF(U113&lt;&gt;"",U113/1000,"")</f>
        <v>4.6632E-2</v>
      </c>
      <c r="X113" s="316">
        <f>IF(V113&lt;&gt;"",V113/1000,"")</f>
        <v>0</v>
      </c>
      <c r="Y113" s="317">
        <f>IF(OR(U113&lt;&gt;"",V113&lt;&gt;""),U113+V113,"")</f>
        <v>46.631999999999998</v>
      </c>
      <c r="Z113" s="318">
        <f>IF(Y113&lt;&gt;"",Y113/1000,"")</f>
        <v>4.6632E-2</v>
      </c>
      <c r="AA113" s="574" t="s">
        <v>2056</v>
      </c>
      <c r="AB113" s="533"/>
      <c r="AC113" s="331">
        <v>45715</v>
      </c>
      <c r="AD113" s="327">
        <v>45734</v>
      </c>
      <c r="AE113" s="327">
        <v>45743</v>
      </c>
      <c r="AF113" s="14">
        <v>45743</v>
      </c>
      <c r="AG113" s="327">
        <v>45734</v>
      </c>
      <c r="AH113" s="309">
        <f>IF(AND(AD113&lt;&gt;"",AG113&lt;&gt;""),AG113-AD113,"")</f>
        <v>0</v>
      </c>
      <c r="AI113" s="322" t="str">
        <f>IF(AE113&lt;&gt;"",CONCATENATE("S",WEEKNUM(AE113,21)),"")</f>
        <v>S13</v>
      </c>
      <c r="AJ113" s="323" t="str">
        <f>IF(AF113&lt;&gt;"",CONCATENATE("S",WEEKNUM(AF113,21)),"")</f>
        <v>S13</v>
      </c>
      <c r="AK113" s="323" t="str">
        <f>IF(AG113&lt;&gt;"",CONCATENATE("S",WEEKNUM(AG113,21)),"")</f>
        <v>S12</v>
      </c>
      <c r="AL113" s="322" t="str">
        <f>IF(AG113&lt;&gt;"",CONCATENATE(MONTH(AG113),"/",YEAR(AG113)),"")</f>
        <v>3/2025</v>
      </c>
      <c r="AM113" s="324">
        <f ca="1">IF(AG113&lt;&gt;"",IFERROR(IF(AF113="",TODAY()-AE113,AG113-AE113),""),"")</f>
        <v>-9</v>
      </c>
      <c r="AN113" s="325" t="str">
        <f ca="1">IF(AM113&lt;&gt;"",IF(AM113&lt;=0,"SEM ATRASO",IF(AM113&lt;=10,"1) &lt;= 10 Dias",IF(AND(AM113&gt;10,AM113&lt;=30),"2) &gt; 10 Dias e &lt;= 30 Dias",IF(AND(AM113&gt;30,AM113&lt;=60),"3) &gt;30 Dias e &lt;=60 Dias",IF(AND(AM113&gt;60,AM113&lt;43854),"4) &gt; 60 Dias","INDEFINIDO"))))),"")</f>
        <v>SEM ATRASO</v>
      </c>
      <c r="AO113" s="409">
        <v>45798</v>
      </c>
      <c r="AP113" s="331">
        <v>45764</v>
      </c>
      <c r="AQ113" s="15">
        <v>45798</v>
      </c>
      <c r="AR113" s="210">
        <v>45814</v>
      </c>
      <c r="AS113" s="331">
        <v>45802</v>
      </c>
      <c r="AT113" s="309">
        <f>IF(AND(AP113&lt;&gt;"",AS113&lt;&gt;""),AS113-AP113,"")</f>
        <v>38</v>
      </c>
      <c r="AU113" s="326" t="str">
        <f>IF(AQ113&lt;&gt;"",CONCATENATE("S",WEEKNUM(AQ113,21)),"")</f>
        <v>S21</v>
      </c>
      <c r="AV113" s="327" t="str">
        <f>IF(AR113&lt;&gt;"",CONCATENATE("S",WEEKNUM(AR113,21)),"")</f>
        <v>S23</v>
      </c>
      <c r="AW113" s="327" t="str">
        <f>IF(AS113&lt;&gt;"",CONCATENATE("S",WEEKNUM(AS113,21)),"")</f>
        <v>S21</v>
      </c>
      <c r="AX113" s="326" t="str">
        <f>IF(AS113&lt;&gt;"",CONCATENATE(MONTH(AS113),"/",YEAR(AS113)),"")</f>
        <v>5/2025</v>
      </c>
      <c r="AY113" s="328">
        <f ca="1">IF(AQ113&lt;&gt;"",IF(AS113&lt;&gt;"",AQ113-AS113,TODAY()-AQ113),"")</f>
        <v>-4</v>
      </c>
      <c r="AZ113" s="329" t="str">
        <f ca="1">IF(AY113&lt;&gt;"",IF(AY113&lt;=0,"SEM ATRASO",IF(AY113&lt;=10,"1) &lt;= 10 Dias",IF(AND(AY113&gt;10,AY113&lt;=30),"2) &gt; 10 Dias e &lt;= 30 Dias",IF(AND(AY113&gt;30,AY113&lt;=60),"3) &gt;30 Dias e &lt;=60 Dias",IF(AND(AY113&gt;60,AY113&lt;43854),"4) &gt; 60 Dias","INDEFINIDO"))))),"")</f>
        <v>SEM ATRASO</v>
      </c>
      <c r="BA113" s="409" t="s">
        <v>609</v>
      </c>
      <c r="BB113" s="331">
        <v>45754</v>
      </c>
      <c r="BC113" s="15">
        <v>45766</v>
      </c>
      <c r="BD113" s="210">
        <v>45832</v>
      </c>
      <c r="BE113" s="331">
        <v>45870</v>
      </c>
      <c r="BF113" s="309">
        <f>IF(AND(BB113&lt;&gt;"",BE113&lt;&gt;""),BE113-BB113,"")</f>
        <v>116</v>
      </c>
      <c r="BG113" s="326" t="str">
        <f>IF(BC113&lt;&gt;"",CONCATENATE("S",WEEKNUM(BC113,21)),"")</f>
        <v>S16</v>
      </c>
      <c r="BH113" s="327" t="str">
        <f>IF(BD113&lt;&gt;"",CONCATENATE("S",WEEKNUM(BD113,21)),"")</f>
        <v>S26</v>
      </c>
      <c r="BI113" s="327" t="str">
        <f>IF(BE113&lt;&gt;"",CONCATENATE("S",WEEKNUM(BE113,21)),"")</f>
        <v>S31</v>
      </c>
      <c r="BJ113" s="326" t="str">
        <f>IF(BE113&lt;&gt;"",CONCATENATE(MONTH(BE113),"/",YEAR(BE113)),"")</f>
        <v>8/2025</v>
      </c>
      <c r="BK113" s="325">
        <f ca="1">IF(BE113&lt;&gt;"",IFERROR(IF(BE113="",TODAY()-BC113,BE113-BC113),""),"")</f>
        <v>104</v>
      </c>
      <c r="BL113" s="330" t="str">
        <f ca="1">IF(BK113&lt;&gt;"",IF(BK113&lt;=0,"SEM ATRASO",IF(BK113&lt;=10,"1) &lt;= 10 Dias",IF(AND(BK113&gt;10,BK113&lt;=30),"2) &gt; 10 Dias e &lt;= 30 Dias",IF(AND(BK113&gt;30,BK113&lt;=60),"3) &gt;30 Dias e &lt;=60 Dias",IF(AND(BK113&gt;60,BK113&lt;43854),"4) &gt; 60 Dias","INDEFINIDO"))))),"")</f>
        <v>4) &gt; 60 Dias</v>
      </c>
      <c r="BM113" s="331">
        <f>IF(BE113&lt;&gt;"",BE113+5,IF(AND(BE113="",BD113&lt;&gt;""),BD113+5,IF(AND(BE113="",BD113="",AS113&lt;&gt;""),AS113+5,IF(AND(BE113="",BD113="",AS113="",AR113&lt;&gt;""),AR113+5,""))))</f>
        <v>45875</v>
      </c>
      <c r="BN113" s="331"/>
      <c r="BO113" s="331" t="s">
        <v>87</v>
      </c>
      <c r="BP113" s="305"/>
      <c r="BQ113" s="305"/>
      <c r="BR113" s="305"/>
      <c r="BS113" s="305"/>
      <c r="BT113" s="332">
        <v>-3</v>
      </c>
      <c r="BU113" s="333" t="s">
        <v>1255</v>
      </c>
      <c r="BV113" s="329"/>
      <c r="BW113" s="329"/>
      <c r="BX113" s="329"/>
      <c r="BY113" s="329"/>
      <c r="BZ113" s="329"/>
      <c r="CA113" s="641" t="s">
        <v>602</v>
      </c>
      <c r="CB113" s="598"/>
    </row>
    <row r="114" spans="1:80" ht="40.5" customHeight="1" x14ac:dyDescent="0.35">
      <c r="A114" s="577"/>
      <c r="B114" s="458" t="s">
        <v>155</v>
      </c>
      <c r="C114" s="310"/>
      <c r="D114" s="336"/>
      <c r="E114" s="336" t="s">
        <v>595</v>
      </c>
      <c r="F114" s="371" t="s">
        <v>556</v>
      </c>
      <c r="G114" s="307" t="str">
        <f ca="1">IF(AND(E114&lt;D114,BE114&lt;&gt;"",TODAY()&gt;D114),TODAY()-D114,"")</f>
        <v/>
      </c>
      <c r="H114" s="308">
        <f>IF(BM114&lt;&gt;"",BM114,"")</f>
        <v>45875</v>
      </c>
      <c r="I114" s="309">
        <f>IF(AND(E114&lt;&gt;"",H114&lt;&gt;""),H114-E114,"")</f>
        <v>204</v>
      </c>
      <c r="J114" s="305"/>
      <c r="K114" s="305" t="s">
        <v>80</v>
      </c>
      <c r="L114" s="310" t="s">
        <v>557</v>
      </c>
      <c r="M114" s="311" t="s">
        <v>161</v>
      </c>
      <c r="N114" s="3" t="s">
        <v>1012</v>
      </c>
      <c r="O114" s="337">
        <v>2023859228</v>
      </c>
      <c r="P114" s="539" t="s">
        <v>1336</v>
      </c>
      <c r="Q114" s="339" t="s">
        <v>1337</v>
      </c>
      <c r="R114" s="313" t="str">
        <f>IF(OR(L114&lt;&gt;"",N114&lt;&gt;"",O114&lt;&gt;"",P114&lt;&gt;""),CONCATENATE(L114,"-",N114,"-",P114,"-OM",O114),"")</f>
        <v>P62-PPGMII-P62-PAR-0228/2025-OM2023859228</v>
      </c>
      <c r="S114" s="574"/>
      <c r="T114" s="314">
        <v>1</v>
      </c>
      <c r="U114" s="340">
        <v>15.183999999999999</v>
      </c>
      <c r="V114" s="374">
        <v>0</v>
      </c>
      <c r="W114" s="316">
        <f>IF(U114&lt;&gt;"",U114/1000,"")</f>
        <v>1.5184E-2</v>
      </c>
      <c r="X114" s="316">
        <f>IF(V114&lt;&gt;"",V114/1000,"")</f>
        <v>0</v>
      </c>
      <c r="Y114" s="317">
        <f>IF(OR(U114&lt;&gt;"",V114&lt;&gt;""),U114+V114,"")</f>
        <v>15.183999999999999</v>
      </c>
      <c r="Z114" s="318">
        <f>IF(Y114&lt;&gt;"",Y114/1000,"")</f>
        <v>1.5184E-2</v>
      </c>
      <c r="AA114" s="574" t="s">
        <v>2056</v>
      </c>
      <c r="AB114" s="533"/>
      <c r="AC114" s="331">
        <v>45715</v>
      </c>
      <c r="AD114" s="327">
        <v>45734</v>
      </c>
      <c r="AE114" s="327">
        <v>45798</v>
      </c>
      <c r="AF114" s="14">
        <v>45838</v>
      </c>
      <c r="AG114" s="327">
        <v>45792</v>
      </c>
      <c r="AH114" s="309">
        <f>IF(AND(AD114&lt;&gt;"",AG114&lt;&gt;""),AG114-AD114,"")</f>
        <v>58</v>
      </c>
      <c r="AI114" s="322" t="str">
        <f>IF(AE114&lt;&gt;"",CONCATENATE("S",WEEKNUM(AE114,21)),"")</f>
        <v>S21</v>
      </c>
      <c r="AJ114" s="323" t="str">
        <f>IF(AF114&lt;&gt;"",CONCATENATE("S",WEEKNUM(AF114,21)),"")</f>
        <v>S27</v>
      </c>
      <c r="AK114" s="323" t="str">
        <f>IF(AG114&lt;&gt;"",CONCATENATE("S",WEEKNUM(AG114,21)),"")</f>
        <v>S20</v>
      </c>
      <c r="AL114" s="322" t="str">
        <f>IF(AG114&lt;&gt;"",CONCATENATE(MONTH(AG114),"/",YEAR(AG114)),"")</f>
        <v>5/2025</v>
      </c>
      <c r="AM114" s="324">
        <f ca="1">IF(AG114&lt;&gt;"",IFERROR(IF(AF114="",TODAY()-AE114,AG114-AE114),""),"")</f>
        <v>-6</v>
      </c>
      <c r="AN114" s="325" t="str">
        <f ca="1">IF(AM114&lt;&gt;"",IF(AM114&lt;=0,"SEM ATRASO",IF(AM114&lt;=10,"1) &lt;= 10 Dias",IF(AND(AM114&gt;10,AM114&lt;=30),"2) &gt; 10 Dias e &lt;= 30 Dias",IF(AND(AM114&gt;30,AM114&lt;=60),"3) &gt;30 Dias e &lt;=60 Dias",IF(AND(AM114&gt;60,AM114&lt;43854),"4) &gt; 60 Dias","INDEFINIDO"))))),"")</f>
        <v>SEM ATRASO</v>
      </c>
      <c r="AO114" s="364">
        <v>45805</v>
      </c>
      <c r="AP114" s="331">
        <v>45762</v>
      </c>
      <c r="AQ114" s="15">
        <v>45815</v>
      </c>
      <c r="AR114" s="15">
        <v>45845</v>
      </c>
      <c r="AS114" s="331">
        <v>45802</v>
      </c>
      <c r="AT114" s="309">
        <f>IF(AND(AP114&lt;&gt;"",AS114&lt;&gt;""),AS114-AP114,"")</f>
        <v>40</v>
      </c>
      <c r="AU114" s="326" t="str">
        <f>IF(AQ114&lt;&gt;"",CONCATENATE("S",WEEKNUM(AQ114,21)),"")</f>
        <v>S23</v>
      </c>
      <c r="AV114" s="327" t="str">
        <f>IF(AR114&lt;&gt;"",CONCATENATE("S",WEEKNUM(AR114,21)),"")</f>
        <v>S28</v>
      </c>
      <c r="AW114" s="327" t="str">
        <f>IF(AS114&lt;&gt;"",CONCATENATE("S",WEEKNUM(AS114,21)),"")</f>
        <v>S21</v>
      </c>
      <c r="AX114" s="326" t="str">
        <f>IF(AS114&lt;&gt;"",CONCATENATE(MONTH(AS114),"/",YEAR(AS114)),"")</f>
        <v>5/2025</v>
      </c>
      <c r="AY114" s="328">
        <f ca="1">IF(AQ114&lt;&gt;"",IF(AS114&lt;&gt;"",AQ114-AS114,TODAY()-AQ114),"")</f>
        <v>13</v>
      </c>
      <c r="AZ114" s="329" t="str">
        <f ca="1">IF(AY114&lt;&gt;"",IF(AY114&lt;=0,"SEM ATRASO",IF(AY114&lt;=10,"1) &lt;= 10 Dias",IF(AND(AY114&gt;10,AY114&lt;=30),"2) &gt; 10 Dias e &lt;= 30 Dias",IF(AND(AY114&gt;30,AY114&lt;=60),"3) &gt;30 Dias e &lt;=60 Dias",IF(AND(AY114&gt;60,AY114&lt;43854),"4) &gt; 60 Dias","INDEFINIDO"))))),"")</f>
        <v>2) &gt; 10 Dias e &lt;= 30 Dias</v>
      </c>
      <c r="BA114" s="364">
        <v>45821</v>
      </c>
      <c r="BB114" s="331">
        <v>45754</v>
      </c>
      <c r="BC114" s="15">
        <v>45766</v>
      </c>
      <c r="BD114" s="210">
        <v>45859</v>
      </c>
      <c r="BE114" s="331">
        <v>45870</v>
      </c>
      <c r="BF114" s="309">
        <f>IF(AND(BB114&lt;&gt;"",BE114&lt;&gt;""),BE114-BB114,"")</f>
        <v>116</v>
      </c>
      <c r="BG114" s="326" t="str">
        <f>IF(BC114&lt;&gt;"",CONCATENATE("S",WEEKNUM(BC114,21)),"")</f>
        <v>S16</v>
      </c>
      <c r="BH114" s="327" t="str">
        <f>IF(BD114&lt;&gt;"",CONCATENATE("S",WEEKNUM(BD114,21)),"")</f>
        <v>S30</v>
      </c>
      <c r="BI114" s="327" t="str">
        <f>IF(BE114&lt;&gt;"",CONCATENATE("S",WEEKNUM(BE114,21)),"")</f>
        <v>S31</v>
      </c>
      <c r="BJ114" s="326" t="str">
        <f>IF(BE114&lt;&gt;"",CONCATENATE(MONTH(BE114),"/",YEAR(BE114)),"")</f>
        <v>8/2025</v>
      </c>
      <c r="BK114" s="325">
        <f ca="1">IF(BE114&lt;&gt;"",IFERROR(IF(BE114="",TODAY()-BC114,BE114-BC114),""),"")</f>
        <v>104</v>
      </c>
      <c r="BL114" s="330" t="str">
        <f ca="1">IF(BK114&lt;&gt;"",IF(BK114&lt;=0,"SEM ATRASO",IF(BK114&lt;=10,"1) &lt;= 10 Dias",IF(AND(BK114&gt;10,BK114&lt;=30),"2) &gt; 10 Dias e &lt;= 30 Dias",IF(AND(BK114&gt;30,BK114&lt;=60),"3) &gt;30 Dias e &lt;=60 Dias",IF(AND(BK114&gt;60,BK114&lt;43854),"4) &gt; 60 Dias","INDEFINIDO"))))),"")</f>
        <v>4) &gt; 60 Dias</v>
      </c>
      <c r="BM114" s="331">
        <f>IF(BE114&lt;&gt;"",BE114+5,IF(AND(BE114="",BD114&lt;&gt;""),BD114+5,IF(AND(BE114="",BD114="",AS114&lt;&gt;""),AS114+5,IF(AND(BE114="",BD114="",AS114="",AR114&lt;&gt;""),AR114+5,""))))</f>
        <v>45875</v>
      </c>
      <c r="BN114" s="331"/>
      <c r="BO114" s="331" t="s">
        <v>87</v>
      </c>
      <c r="BP114" s="305"/>
      <c r="BQ114" s="305"/>
      <c r="BR114" s="305"/>
      <c r="BS114" s="305"/>
      <c r="BT114" s="332">
        <v>-3</v>
      </c>
      <c r="BU114" s="333" t="s">
        <v>1255</v>
      </c>
      <c r="BV114" s="329"/>
      <c r="BW114" s="329"/>
      <c r="BX114" s="329"/>
      <c r="BY114" s="329"/>
      <c r="BZ114" s="329"/>
      <c r="CA114" s="635" t="s">
        <v>573</v>
      </c>
      <c r="CB114" s="598"/>
    </row>
    <row r="115" spans="1:80" ht="40.5" customHeight="1" x14ac:dyDescent="0.35">
      <c r="A115" s="577"/>
      <c r="B115" s="458" t="s">
        <v>155</v>
      </c>
      <c r="C115" s="326"/>
      <c r="D115" s="371"/>
      <c r="E115" s="371" t="s">
        <v>595</v>
      </c>
      <c r="F115" s="371" t="s">
        <v>556</v>
      </c>
      <c r="G115" s="307" t="str">
        <f ca="1">IF(AND(E115&lt;D115,BE115&lt;&gt;"",TODAY()&gt;D115),TODAY()-D115,"")</f>
        <v/>
      </c>
      <c r="H115" s="308">
        <f>IF(BM115&lt;&gt;"",BM115,"")</f>
        <v>45875</v>
      </c>
      <c r="I115" s="309">
        <f>IF(AND(E115&lt;&gt;"",H115&lt;&gt;""),H115-E115,"")</f>
        <v>204</v>
      </c>
      <c r="J115" s="305"/>
      <c r="K115" s="305" t="s">
        <v>80</v>
      </c>
      <c r="L115" s="310" t="s">
        <v>557</v>
      </c>
      <c r="M115" s="311" t="s">
        <v>161</v>
      </c>
      <c r="N115" s="3" t="s">
        <v>1012</v>
      </c>
      <c r="O115" s="337">
        <v>2023859228</v>
      </c>
      <c r="P115" s="539" t="s">
        <v>1336</v>
      </c>
      <c r="Q115" s="339" t="s">
        <v>1338</v>
      </c>
      <c r="R115" s="313" t="str">
        <f>IF(OR(L115&lt;&gt;"",N115&lt;&gt;"",O115&lt;&gt;"",P115&lt;&gt;""),CONCATENATE(L115,"-",N115,"-",P115,"-OM",O115),"")</f>
        <v>P62-PPGMII-P62-PAR-0228/2025-OM2023859228</v>
      </c>
      <c r="S115" s="305"/>
      <c r="T115" s="314">
        <v>1</v>
      </c>
      <c r="U115" s="340">
        <v>13.964</v>
      </c>
      <c r="V115" s="340">
        <v>0</v>
      </c>
      <c r="W115" s="316">
        <f>IF(U115&lt;&gt;"",U115/1000,"")</f>
        <v>1.3964000000000001E-2</v>
      </c>
      <c r="X115" s="316">
        <f>IF(V115&lt;&gt;"",V115/1000,"")</f>
        <v>0</v>
      </c>
      <c r="Y115" s="317">
        <f>IF(OR(U115&lt;&gt;"",V115&lt;&gt;""),U115+V115,"")</f>
        <v>13.964</v>
      </c>
      <c r="Z115" s="318">
        <f>IF(Y115&lt;&gt;"",Y115/1000,"")</f>
        <v>1.3964000000000001E-2</v>
      </c>
      <c r="AA115" s="574" t="s">
        <v>2056</v>
      </c>
      <c r="AB115" s="533"/>
      <c r="AC115" s="331">
        <v>45715</v>
      </c>
      <c r="AD115" s="327">
        <v>45734</v>
      </c>
      <c r="AE115" s="327">
        <v>45798</v>
      </c>
      <c r="AF115" s="18">
        <v>45838</v>
      </c>
      <c r="AG115" s="331">
        <v>45792</v>
      </c>
      <c r="AH115" s="309">
        <f>IF(AND(AD115&lt;&gt;"",AG115&lt;&gt;""),AG115-AD115,"")</f>
        <v>58</v>
      </c>
      <c r="AI115" s="322" t="str">
        <f>IF(AE115&lt;&gt;"",CONCATENATE("S",WEEKNUM(AE115,21)),"")</f>
        <v>S21</v>
      </c>
      <c r="AJ115" s="323" t="str">
        <f>IF(AF115&lt;&gt;"",CONCATENATE("S",WEEKNUM(AF115,21)),"")</f>
        <v>S27</v>
      </c>
      <c r="AK115" s="323" t="str">
        <f>IF(AG115&lt;&gt;"",CONCATENATE("S",WEEKNUM(AG115,21)),"")</f>
        <v>S20</v>
      </c>
      <c r="AL115" s="322" t="str">
        <f>IF(AG115&lt;&gt;"",CONCATENATE(MONTH(AG115),"/",YEAR(AG115)),"")</f>
        <v>5/2025</v>
      </c>
      <c r="AM115" s="324">
        <f ca="1">IF(AG115&lt;&gt;"",IFERROR(IF(AF115="",TODAY()-AE115,AG115-AE115),""),"")</f>
        <v>-6</v>
      </c>
      <c r="AN115" s="325" t="str">
        <f ca="1">IF(AM115&lt;&gt;"",IF(AM115&lt;=0,"SEM ATRASO",IF(AM115&lt;=10,"1) &lt;= 10 Dias",IF(AND(AM115&gt;10,AM115&lt;=30),"2) &gt; 10 Dias e &lt;= 30 Dias",IF(AND(AM115&gt;30,AM115&lt;=60),"3) &gt;30 Dias e &lt;=60 Dias",IF(AND(AM115&gt;60,AM115&lt;43854),"4) &gt; 60 Dias","INDEFINIDO"))))),"")</f>
        <v>SEM ATRASO</v>
      </c>
      <c r="AO115" s="409">
        <v>45805</v>
      </c>
      <c r="AP115" s="331">
        <v>45806</v>
      </c>
      <c r="AQ115" s="15">
        <v>45815</v>
      </c>
      <c r="AR115" s="481">
        <v>45845</v>
      </c>
      <c r="AS115" s="331">
        <v>45802</v>
      </c>
      <c r="AT115" s="309">
        <f>IF(AND(AP115&lt;&gt;"",AS115&lt;&gt;""),AS115-AP115,"")</f>
        <v>-4</v>
      </c>
      <c r="AU115" s="326" t="str">
        <f>IF(AQ115&lt;&gt;"",CONCATENATE("S",WEEKNUM(AQ115,21)),"")</f>
        <v>S23</v>
      </c>
      <c r="AV115" s="327" t="str">
        <f>IF(AR115&lt;&gt;"",CONCATENATE("S",WEEKNUM(AR115,21)),"")</f>
        <v>S28</v>
      </c>
      <c r="AW115" s="327" t="str">
        <f>IF(AS115&lt;&gt;"",CONCATENATE("S",WEEKNUM(AS115,21)),"")</f>
        <v>S21</v>
      </c>
      <c r="AX115" s="326" t="str">
        <f>IF(AS115&lt;&gt;"",CONCATENATE(MONTH(AS115),"/",YEAR(AS115)),"")</f>
        <v>5/2025</v>
      </c>
      <c r="AY115" s="328">
        <f ca="1">IF(AQ115&lt;&gt;"",IF(AS115&lt;&gt;"",AQ115-AS115,TODAY()-AQ115),"")</f>
        <v>13</v>
      </c>
      <c r="AZ115" s="329" t="str">
        <f ca="1">IF(AY115&lt;&gt;"",IF(AY115&lt;=0,"SEM ATRASO",IF(AY115&lt;=10,"1) &lt;= 10 Dias",IF(AND(AY115&gt;10,AY115&lt;=30),"2) &gt; 10 Dias e &lt;= 30 Dias",IF(AND(AY115&gt;30,AY115&lt;=60),"3) &gt;30 Dias e &lt;=60 Dias",IF(AND(AY115&gt;60,AY115&lt;43854),"4) &gt; 60 Dias","INDEFINIDO"))))),"")</f>
        <v>2) &gt; 10 Dias e &lt;= 30 Dias</v>
      </c>
      <c r="BA115" s="409">
        <v>45821</v>
      </c>
      <c r="BB115" s="331">
        <v>45754</v>
      </c>
      <c r="BC115" s="15">
        <v>45766</v>
      </c>
      <c r="BD115" s="210">
        <v>45859</v>
      </c>
      <c r="BE115" s="331">
        <v>45870</v>
      </c>
      <c r="BF115" s="309">
        <f>IF(AND(BB115&lt;&gt;"",BE115&lt;&gt;""),BE115-BB115,"")</f>
        <v>116</v>
      </c>
      <c r="BG115" s="326" t="str">
        <f>IF(BC115&lt;&gt;"",CONCATENATE("S",WEEKNUM(BC115,21)),"")</f>
        <v>S16</v>
      </c>
      <c r="BH115" s="327" t="str">
        <f>IF(BD115&lt;&gt;"",CONCATENATE("S",WEEKNUM(BD115,21)),"")</f>
        <v>S30</v>
      </c>
      <c r="BI115" s="327" t="str">
        <f>IF(BE115&lt;&gt;"",CONCATENATE("S",WEEKNUM(BE115,21)),"")</f>
        <v>S31</v>
      </c>
      <c r="BJ115" s="326" t="str">
        <f>IF(BE115&lt;&gt;"",CONCATENATE(MONTH(BE115),"/",YEAR(BE115)),"")</f>
        <v>8/2025</v>
      </c>
      <c r="BK115" s="325">
        <f ca="1">IF(BE115&lt;&gt;"",IFERROR(IF(BE115="",TODAY()-BC115,BE115-BC115),""),"")</f>
        <v>104</v>
      </c>
      <c r="BL115" s="330" t="str">
        <f ca="1">IF(BK115&lt;&gt;"",IF(BK115&lt;=0,"SEM ATRASO",IF(BK115&lt;=10,"1) &lt;= 10 Dias",IF(AND(BK115&gt;10,BK115&lt;=30),"2) &gt; 10 Dias e &lt;= 30 Dias",IF(AND(BK115&gt;30,BK115&lt;=60),"3) &gt;30 Dias e &lt;=60 Dias",IF(AND(BK115&gt;60,BK115&lt;43854),"4) &gt; 60 Dias","INDEFINIDO"))))),"")</f>
        <v>4) &gt; 60 Dias</v>
      </c>
      <c r="BM115" s="331">
        <f>IF(BE115&lt;&gt;"",BE115+5,IF(AND(BE115="",BD115&lt;&gt;""),BD115+5,IF(AND(BE115="",BD115="",AS115&lt;&gt;""),AS115+5,IF(AND(BE115="",BD115="",AS115="",AR115&lt;&gt;""),AR115+5,""))))</f>
        <v>45875</v>
      </c>
      <c r="BN115" s="331"/>
      <c r="BO115" s="331" t="s">
        <v>87</v>
      </c>
      <c r="BP115" s="305"/>
      <c r="BQ115" s="305"/>
      <c r="BR115" s="305"/>
      <c r="BS115" s="305"/>
      <c r="BT115" s="332">
        <v>-3</v>
      </c>
      <c r="BU115" s="333" t="s">
        <v>1255</v>
      </c>
      <c r="BV115" s="329"/>
      <c r="BW115" s="329"/>
      <c r="BX115" s="329"/>
      <c r="BY115" s="329"/>
      <c r="BZ115" s="329"/>
      <c r="CA115" s="642" t="s">
        <v>573</v>
      </c>
      <c r="CB115" s="598"/>
    </row>
    <row r="116" spans="1:80" ht="40.5" customHeight="1" x14ac:dyDescent="0.35">
      <c r="A116" s="577"/>
      <c r="B116" s="458" t="s">
        <v>155</v>
      </c>
      <c r="C116" s="326"/>
      <c r="D116" s="336"/>
      <c r="E116" s="336" t="s">
        <v>595</v>
      </c>
      <c r="F116" s="371" t="s">
        <v>556</v>
      </c>
      <c r="G116" s="307" t="str">
        <f ca="1">IF(AND(E116&lt;D116,BE116&lt;&gt;"",TODAY()&gt;D116),TODAY()-D116,"")</f>
        <v/>
      </c>
      <c r="H116" s="308">
        <f>IF(BM116&lt;&gt;"",BM116,"")</f>
        <v>45875</v>
      </c>
      <c r="I116" s="309">
        <f>IF(AND(E116&lt;&gt;"",H116&lt;&gt;""),H116-E116,"")</f>
        <v>204</v>
      </c>
      <c r="J116" s="366"/>
      <c r="K116" s="305" t="s">
        <v>80</v>
      </c>
      <c r="L116" s="310" t="s">
        <v>557</v>
      </c>
      <c r="M116" s="311" t="s">
        <v>161</v>
      </c>
      <c r="N116" s="3" t="s">
        <v>1012</v>
      </c>
      <c r="O116" s="337">
        <v>2023859228</v>
      </c>
      <c r="P116" s="539" t="s">
        <v>1336</v>
      </c>
      <c r="Q116" s="339" t="s">
        <v>1339</v>
      </c>
      <c r="R116" s="313" t="str">
        <f>IF(OR(L116&lt;&gt;"",N116&lt;&gt;"",O116&lt;&gt;"",P116&lt;&gt;""),CONCATENATE(L116,"-",N116,"-",P116,"-OM",O116),"")</f>
        <v>P62-PPGMII-P62-PAR-0228/2025-OM2023859228</v>
      </c>
      <c r="S116" s="305"/>
      <c r="T116" s="314">
        <v>1</v>
      </c>
      <c r="U116" s="340">
        <v>15.199</v>
      </c>
      <c r="V116" s="340">
        <v>0</v>
      </c>
      <c r="W116" s="316">
        <f>IF(U116&lt;&gt;"",U116/1000,"")</f>
        <v>1.5199000000000001E-2</v>
      </c>
      <c r="X116" s="316">
        <f>IF(V116&lt;&gt;"",V116/1000,"")</f>
        <v>0</v>
      </c>
      <c r="Y116" s="317">
        <f>IF(OR(U116&lt;&gt;"",V116&lt;&gt;""),U116+V116,"")</f>
        <v>15.199</v>
      </c>
      <c r="Z116" s="318">
        <f>IF(Y116&lt;&gt;"",Y116/1000,"")</f>
        <v>1.5199000000000001E-2</v>
      </c>
      <c r="AA116" s="574" t="s">
        <v>2056</v>
      </c>
      <c r="AB116" s="533"/>
      <c r="AC116" s="331">
        <v>45715</v>
      </c>
      <c r="AD116" s="331">
        <v>45734</v>
      </c>
      <c r="AE116" s="327">
        <v>45798</v>
      </c>
      <c r="AF116" s="14">
        <v>45838</v>
      </c>
      <c r="AG116" s="331">
        <v>45792</v>
      </c>
      <c r="AH116" s="309">
        <f>IF(AND(AD116&lt;&gt;"",AG116&lt;&gt;""),AG116-AD116,"")</f>
        <v>58</v>
      </c>
      <c r="AI116" s="322" t="str">
        <f>IF(AE116&lt;&gt;"",CONCATENATE("S",WEEKNUM(AE116,21)),"")</f>
        <v>S21</v>
      </c>
      <c r="AJ116" s="323" t="str">
        <f>IF(AF116&lt;&gt;"",CONCATENATE("S",WEEKNUM(AF116,21)),"")</f>
        <v>S27</v>
      </c>
      <c r="AK116" s="323" t="str">
        <f>IF(AG116&lt;&gt;"",CONCATENATE("S",WEEKNUM(AG116,21)),"")</f>
        <v>S20</v>
      </c>
      <c r="AL116" s="322" t="str">
        <f>IF(AG116&lt;&gt;"",CONCATENATE(MONTH(AG116),"/",YEAR(AG116)),"")</f>
        <v>5/2025</v>
      </c>
      <c r="AM116" s="324">
        <f ca="1">IF(AG116&lt;&gt;"",IFERROR(IF(AF116="",TODAY()-AE116,AG116-AE116),""),"")</f>
        <v>-6</v>
      </c>
      <c r="AN116" s="325" t="str">
        <f ca="1">IF(AM116&lt;&gt;"",IF(AM116&lt;=0,"SEM ATRASO",IF(AM116&lt;=10,"1) &lt;= 10 Dias",IF(AND(AM116&gt;10,AM116&lt;=30),"2) &gt; 10 Dias e &lt;= 30 Dias",IF(AND(AM116&gt;30,AM116&lt;=60),"3) &gt;30 Dias e &lt;=60 Dias",IF(AND(AM116&gt;60,AM116&lt;43854),"4) &gt; 60 Dias","INDEFINIDO"))))),"")</f>
        <v>SEM ATRASO</v>
      </c>
      <c r="AO116" s="364">
        <v>45805</v>
      </c>
      <c r="AP116" s="331">
        <v>45762</v>
      </c>
      <c r="AQ116" s="15">
        <v>45815</v>
      </c>
      <c r="AR116" s="15">
        <v>45845</v>
      </c>
      <c r="AS116" s="331">
        <v>45802</v>
      </c>
      <c r="AT116" s="309">
        <f>IF(AND(AP116&lt;&gt;"",AS116&lt;&gt;""),AS116-AP116,"")</f>
        <v>40</v>
      </c>
      <c r="AU116" s="326" t="str">
        <f>IF(AQ116&lt;&gt;"",CONCATENATE("S",WEEKNUM(AQ116,21)),"")</f>
        <v>S23</v>
      </c>
      <c r="AV116" s="327" t="str">
        <f>IF(AR116&lt;&gt;"",CONCATENATE("S",WEEKNUM(AR116,21)),"")</f>
        <v>S28</v>
      </c>
      <c r="AW116" s="327" t="str">
        <f>IF(AS116&lt;&gt;"",CONCATENATE("S",WEEKNUM(AS116,21)),"")</f>
        <v>S21</v>
      </c>
      <c r="AX116" s="326" t="str">
        <f>IF(AS116&lt;&gt;"",CONCATENATE(MONTH(AS116),"/",YEAR(AS116)),"")</f>
        <v>5/2025</v>
      </c>
      <c r="AY116" s="328">
        <f ca="1">IF(AQ116&lt;&gt;"",IF(AS116&lt;&gt;"",AQ116-AS116,TODAY()-AQ116),"")</f>
        <v>13</v>
      </c>
      <c r="AZ116" s="329" t="str">
        <f ca="1">IF(AY116&lt;&gt;"",IF(AY116&lt;=0,"SEM ATRASO",IF(AY116&lt;=10,"1) &lt;= 10 Dias",IF(AND(AY116&gt;10,AY116&lt;=30),"2) &gt; 10 Dias e &lt;= 30 Dias",IF(AND(AY116&gt;30,AY116&lt;=60),"3) &gt;30 Dias e &lt;=60 Dias",IF(AND(AY116&gt;60,AY116&lt;43854),"4) &gt; 60 Dias","INDEFINIDO"))))),"")</f>
        <v>2) &gt; 10 Dias e &lt;= 30 Dias</v>
      </c>
      <c r="BA116" s="364">
        <v>45821</v>
      </c>
      <c r="BB116" s="331">
        <v>45754</v>
      </c>
      <c r="BC116" s="15">
        <v>45766</v>
      </c>
      <c r="BD116" s="210">
        <v>45832</v>
      </c>
      <c r="BE116" s="331">
        <v>45870</v>
      </c>
      <c r="BF116" s="309">
        <f>IF(AND(BB116&lt;&gt;"",BE116&lt;&gt;""),BE116-BB116,"")</f>
        <v>116</v>
      </c>
      <c r="BG116" s="326" t="str">
        <f>IF(BC116&lt;&gt;"",CONCATENATE("S",WEEKNUM(BC116,21)),"")</f>
        <v>S16</v>
      </c>
      <c r="BH116" s="327" t="str">
        <f>IF(BD116&lt;&gt;"",CONCATENATE("S",WEEKNUM(BD116,21)),"")</f>
        <v>S26</v>
      </c>
      <c r="BI116" s="327" t="str">
        <f>IF(BE116&lt;&gt;"",CONCATENATE("S",WEEKNUM(BE116,21)),"")</f>
        <v>S31</v>
      </c>
      <c r="BJ116" s="326" t="str">
        <f>IF(BE116&lt;&gt;"",CONCATENATE(MONTH(BE116),"/",YEAR(BE116)),"")</f>
        <v>8/2025</v>
      </c>
      <c r="BK116" s="325">
        <f ca="1">IF(BE116&lt;&gt;"",IFERROR(IF(BE116="",TODAY()-BC116,BE116-BC116),""),"")</f>
        <v>104</v>
      </c>
      <c r="BL116" s="330" t="str">
        <f ca="1">IF(BK116&lt;&gt;"",IF(BK116&lt;=0,"SEM ATRASO",IF(BK116&lt;=10,"1) &lt;= 10 Dias",IF(AND(BK116&gt;10,BK116&lt;=30),"2) &gt; 10 Dias e &lt;= 30 Dias",IF(AND(BK116&gt;30,BK116&lt;=60),"3) &gt;30 Dias e &lt;=60 Dias",IF(AND(BK116&gt;60,BK116&lt;43854),"4) &gt; 60 Dias","INDEFINIDO"))))),"")</f>
        <v>4) &gt; 60 Dias</v>
      </c>
      <c r="BM116" s="331">
        <f>IF(BE116&lt;&gt;"",BE116+5,IF(AND(BE116="",BD116&lt;&gt;""),BD116+5,IF(AND(BE116="",BD116="",AS116&lt;&gt;""),AS116+5,IF(AND(BE116="",BD116="",AS116="",AR116&lt;&gt;""),AR116+5,""))))</f>
        <v>45875</v>
      </c>
      <c r="BN116" s="331"/>
      <c r="BO116" s="331" t="s">
        <v>87</v>
      </c>
      <c r="BP116" s="305"/>
      <c r="BQ116" s="305"/>
      <c r="BR116" s="305"/>
      <c r="BS116" s="305"/>
      <c r="BT116" s="332">
        <v>-3</v>
      </c>
      <c r="BU116" s="333" t="s">
        <v>1255</v>
      </c>
      <c r="BV116" s="329"/>
      <c r="BW116" s="329"/>
      <c r="BX116" s="329"/>
      <c r="BY116" s="329"/>
      <c r="BZ116" s="329"/>
      <c r="CA116" s="634" t="s">
        <v>573</v>
      </c>
      <c r="CB116" s="598"/>
    </row>
    <row r="117" spans="1:80" ht="40.5" customHeight="1" x14ac:dyDescent="0.35">
      <c r="A117" s="577"/>
      <c r="B117" s="458" t="s">
        <v>155</v>
      </c>
      <c r="C117" s="310"/>
      <c r="D117" s="371"/>
      <c r="E117" s="371" t="s">
        <v>595</v>
      </c>
      <c r="F117" s="371" t="s">
        <v>556</v>
      </c>
      <c r="G117" s="307" t="str">
        <f ca="1">IF(AND(E117&lt;D117,BE117&lt;&gt;"",TODAY()&gt;D117),TODAY()-D117,"")</f>
        <v/>
      </c>
      <c r="H117" s="308">
        <f>IF(BM117&lt;&gt;"",BM117,"")</f>
        <v>45875</v>
      </c>
      <c r="I117" s="309">
        <f>IF(AND(E117&lt;&gt;"",H117&lt;&gt;""),H117-E117,"")</f>
        <v>204</v>
      </c>
      <c r="J117" s="305"/>
      <c r="K117" s="305" t="s">
        <v>80</v>
      </c>
      <c r="L117" s="310" t="s">
        <v>557</v>
      </c>
      <c r="M117" s="311" t="s">
        <v>161</v>
      </c>
      <c r="N117" s="3" t="s">
        <v>1012</v>
      </c>
      <c r="O117" s="337">
        <v>2023859228</v>
      </c>
      <c r="P117" s="539" t="s">
        <v>1336</v>
      </c>
      <c r="Q117" s="339" t="s">
        <v>615</v>
      </c>
      <c r="R117" s="313" t="str">
        <f>IF(OR(L117&lt;&gt;"",N117&lt;&gt;"",O117&lt;&gt;"",P117&lt;&gt;""),CONCATENATE(L117,"-",N117,"-",P117,"-OM",O117),"")</f>
        <v>P62-PPGMII-P62-PAR-0228/2025-OM2023859228</v>
      </c>
      <c r="S117" s="305"/>
      <c r="T117" s="314">
        <v>1</v>
      </c>
      <c r="U117" s="340">
        <v>49.25</v>
      </c>
      <c r="V117" s="340">
        <v>0</v>
      </c>
      <c r="W117" s="316">
        <f>IF(U117&lt;&gt;"",U117/1000,"")</f>
        <v>4.9250000000000002E-2</v>
      </c>
      <c r="X117" s="316">
        <f>IF(V117&lt;&gt;"",V117/1000,"")</f>
        <v>0</v>
      </c>
      <c r="Y117" s="317">
        <f>IF(OR(U117&lt;&gt;"",V117&lt;&gt;""),U117+V117,"")</f>
        <v>49.25</v>
      </c>
      <c r="Z117" s="318">
        <f>IF(Y117&lt;&gt;"",Y117/1000,"")</f>
        <v>4.9250000000000002E-2</v>
      </c>
      <c r="AA117" s="574" t="s">
        <v>2056</v>
      </c>
      <c r="AB117" s="533"/>
      <c r="AC117" s="331">
        <v>45715</v>
      </c>
      <c r="AD117" s="331">
        <v>45734</v>
      </c>
      <c r="AE117" s="327">
        <v>45798</v>
      </c>
      <c r="AF117" s="18">
        <v>45838</v>
      </c>
      <c r="AG117" s="331">
        <v>45792</v>
      </c>
      <c r="AH117" s="309">
        <f>IF(AND(AD117&lt;&gt;"",AG117&lt;&gt;""),AG117-AD117,"")</f>
        <v>58</v>
      </c>
      <c r="AI117" s="322" t="str">
        <f>IF(AE117&lt;&gt;"",CONCATENATE("S",WEEKNUM(AE117,21)),"")</f>
        <v>S21</v>
      </c>
      <c r="AJ117" s="323" t="str">
        <f>IF(AF117&lt;&gt;"",CONCATENATE("S",WEEKNUM(AF117,21)),"")</f>
        <v>S27</v>
      </c>
      <c r="AK117" s="323" t="str">
        <f>IF(AG117&lt;&gt;"",CONCATENATE("S",WEEKNUM(AG117,21)),"")</f>
        <v>S20</v>
      </c>
      <c r="AL117" s="322" t="str">
        <f>IF(AG117&lt;&gt;"",CONCATENATE(MONTH(AG117),"/",YEAR(AG117)),"")</f>
        <v>5/2025</v>
      </c>
      <c r="AM117" s="324">
        <f ca="1">IF(AG117&lt;&gt;"",IFERROR(IF(AF117="",TODAY()-AE117,AG117-AE117),""),"")</f>
        <v>-6</v>
      </c>
      <c r="AN117" s="325" t="str">
        <f ca="1">IF(AM117&lt;&gt;"",IF(AM117&lt;=0,"SEM ATRASO",IF(AM117&lt;=10,"1) &lt;= 10 Dias",IF(AND(AM117&gt;10,AM117&lt;=30),"2) &gt; 10 Dias e &lt;= 30 Dias",IF(AND(AM117&gt;30,AM117&lt;=60),"3) &gt;30 Dias e &lt;=60 Dias",IF(AND(AM117&gt;60,AM117&lt;43854),"4) &gt; 60 Dias","INDEFINIDO"))))),"")</f>
        <v>SEM ATRASO</v>
      </c>
      <c r="AO117" s="15">
        <v>45805</v>
      </c>
      <c r="AP117" s="331">
        <v>45800</v>
      </c>
      <c r="AQ117" s="15">
        <v>45815</v>
      </c>
      <c r="AR117" s="15">
        <v>45845</v>
      </c>
      <c r="AS117" s="331">
        <v>45802</v>
      </c>
      <c r="AT117" s="309">
        <f>IF(AND(AP117&lt;&gt;"",AS117&lt;&gt;""),AS117-AP117,"")</f>
        <v>2</v>
      </c>
      <c r="AU117" s="326" t="str">
        <f>IF(AQ117&lt;&gt;"",CONCATENATE("S",WEEKNUM(AQ117,21)),"")</f>
        <v>S23</v>
      </c>
      <c r="AV117" s="327" t="str">
        <f>IF(AR117&lt;&gt;"",CONCATENATE("S",WEEKNUM(AR117,21)),"")</f>
        <v>S28</v>
      </c>
      <c r="AW117" s="327" t="str">
        <f>IF(AS117&lt;&gt;"",CONCATENATE("S",WEEKNUM(AS117,21)),"")</f>
        <v>S21</v>
      </c>
      <c r="AX117" s="326" t="str">
        <f>IF(AS117&lt;&gt;"",CONCATENATE(MONTH(AS117),"/",YEAR(AS117)),"")</f>
        <v>5/2025</v>
      </c>
      <c r="AY117" s="328">
        <f ca="1">IF(AQ117&lt;&gt;"",IF(AS117&lt;&gt;"",AQ117-AS117,TODAY()-AQ117),"")</f>
        <v>13</v>
      </c>
      <c r="AZ117" s="329" t="str">
        <f ca="1">IF(AY117&lt;&gt;"",IF(AY117&lt;=0,"SEM ATRASO",IF(AY117&lt;=10,"1) &lt;= 10 Dias",IF(AND(AY117&gt;10,AY117&lt;=30),"2) &gt; 10 Dias e &lt;= 30 Dias",IF(AND(AY117&gt;30,AY117&lt;=60),"3) &gt;30 Dias e &lt;=60 Dias",IF(AND(AY117&gt;60,AY117&lt;43854),"4) &gt; 60 Dias","INDEFINIDO"))))),"")</f>
        <v>2) &gt; 10 Dias e &lt;= 30 Dias</v>
      </c>
      <c r="BA117" s="15">
        <v>45821</v>
      </c>
      <c r="BB117" s="331">
        <v>45754</v>
      </c>
      <c r="BC117" s="15">
        <v>45766</v>
      </c>
      <c r="BD117" s="210">
        <v>45859</v>
      </c>
      <c r="BE117" s="331">
        <v>45870</v>
      </c>
      <c r="BF117" s="309">
        <f>IF(AND(BB117&lt;&gt;"",BE117&lt;&gt;""),BE117-BB117,"")</f>
        <v>116</v>
      </c>
      <c r="BG117" s="326" t="str">
        <f>IF(BC117&lt;&gt;"",CONCATENATE("S",WEEKNUM(BC117,21)),"")</f>
        <v>S16</v>
      </c>
      <c r="BH117" s="327" t="str">
        <f>IF(BD117&lt;&gt;"",CONCATENATE("S",WEEKNUM(BD117,21)),"")</f>
        <v>S30</v>
      </c>
      <c r="BI117" s="327" t="str">
        <f>IF(BE117&lt;&gt;"",CONCATENATE("S",WEEKNUM(BE117,21)),"")</f>
        <v>S31</v>
      </c>
      <c r="BJ117" s="326" t="str">
        <f>IF(BE117&lt;&gt;"",CONCATENATE(MONTH(BE117),"/",YEAR(BE117)),"")</f>
        <v>8/2025</v>
      </c>
      <c r="BK117" s="325">
        <f ca="1">IF(BE117&lt;&gt;"",IFERROR(IF(BE117="",TODAY()-BC117,BE117-BC117),""),"")</f>
        <v>104</v>
      </c>
      <c r="BL117" s="330" t="str">
        <f ca="1">IF(BK117&lt;&gt;"",IF(BK117&lt;=0,"SEM ATRASO",IF(BK117&lt;=10,"1) &lt;= 10 Dias",IF(AND(BK117&gt;10,BK117&lt;=30),"2) &gt; 10 Dias e &lt;= 30 Dias",IF(AND(BK117&gt;30,BK117&lt;=60),"3) &gt;30 Dias e &lt;=60 Dias",IF(AND(BK117&gt;60,BK117&lt;43854),"4) &gt; 60 Dias","INDEFINIDO"))))),"")</f>
        <v>4) &gt; 60 Dias</v>
      </c>
      <c r="BM117" s="331">
        <f>IF(BE117&lt;&gt;"",BE117+5,IF(AND(BE117="",BD117&lt;&gt;""),BD117+5,IF(AND(BE117="",BD117="",AS117&lt;&gt;""),AS117+5,IF(AND(BE117="",BD117="",AS117="",AR117&lt;&gt;""),AR117+5,""))))</f>
        <v>45875</v>
      </c>
      <c r="BN117" s="331"/>
      <c r="BO117" s="331" t="s">
        <v>87</v>
      </c>
      <c r="BP117" s="305"/>
      <c r="BQ117" s="305"/>
      <c r="BR117" s="305"/>
      <c r="BS117" s="305"/>
      <c r="BT117" s="332">
        <v>-3</v>
      </c>
      <c r="BU117" s="333" t="s">
        <v>1255</v>
      </c>
      <c r="BV117" s="329"/>
      <c r="BW117" s="329"/>
      <c r="BX117" s="329"/>
      <c r="BY117" s="329"/>
      <c r="BZ117" s="329"/>
      <c r="CA117" s="646" t="s">
        <v>573</v>
      </c>
      <c r="CB117" s="598"/>
    </row>
    <row r="118" spans="1:80" ht="40.5" customHeight="1" x14ac:dyDescent="0.35">
      <c r="A118" s="577"/>
      <c r="B118" s="458" t="s">
        <v>155</v>
      </c>
      <c r="C118" s="310"/>
      <c r="D118" s="371"/>
      <c r="E118" s="371" t="s">
        <v>595</v>
      </c>
      <c r="F118" s="371" t="s">
        <v>556</v>
      </c>
      <c r="G118" s="307" t="str">
        <f ca="1">IF(AND(E118&lt;D118,BE118&lt;&gt;"",TODAY()&gt;D118),TODAY()-D118,"")</f>
        <v/>
      </c>
      <c r="H118" s="308">
        <f>IF(BM118&lt;&gt;"",BM118,"")</f>
        <v>45875</v>
      </c>
      <c r="I118" s="309">
        <f>IF(AND(E118&lt;&gt;"",H118&lt;&gt;""),H118-E118,"")</f>
        <v>204</v>
      </c>
      <c r="J118" s="305"/>
      <c r="K118" s="305" t="s">
        <v>80</v>
      </c>
      <c r="L118" s="310" t="s">
        <v>557</v>
      </c>
      <c r="M118" s="311" t="s">
        <v>161</v>
      </c>
      <c r="N118" s="3" t="s">
        <v>1012</v>
      </c>
      <c r="O118" s="337">
        <v>2023859228</v>
      </c>
      <c r="P118" s="539" t="s">
        <v>1336</v>
      </c>
      <c r="Q118" s="339" t="s">
        <v>1340</v>
      </c>
      <c r="R118" s="313" t="str">
        <f>IF(OR(L118&lt;&gt;"",N118&lt;&gt;"",O118&lt;&gt;"",P118&lt;&gt;""),CONCATENATE(L118,"-",N118,"-",P118,"-OM",O118),"")</f>
        <v>P62-PPGMII-P62-PAR-0228/2025-OM2023859228</v>
      </c>
      <c r="S118" s="305"/>
      <c r="T118" s="314">
        <v>1</v>
      </c>
      <c r="U118" s="340">
        <v>63.581000000000003</v>
      </c>
      <c r="V118" s="340">
        <v>0</v>
      </c>
      <c r="W118" s="316">
        <f>IF(U118&lt;&gt;"",U118/1000,"")</f>
        <v>6.3580999999999999E-2</v>
      </c>
      <c r="X118" s="316">
        <f>IF(V118&lt;&gt;"",V118/1000,"")</f>
        <v>0</v>
      </c>
      <c r="Y118" s="317">
        <f>IF(OR(U118&lt;&gt;"",V118&lt;&gt;""),U118+V118,"")</f>
        <v>63.581000000000003</v>
      </c>
      <c r="Z118" s="318">
        <f>IF(Y118&lt;&gt;"",Y118/1000,"")</f>
        <v>6.3580999999999999E-2</v>
      </c>
      <c r="AA118" s="574" t="s">
        <v>2056</v>
      </c>
      <c r="AB118" s="533"/>
      <c r="AC118" s="331">
        <v>45715</v>
      </c>
      <c r="AD118" s="331">
        <v>45734</v>
      </c>
      <c r="AE118" s="327">
        <v>45798</v>
      </c>
      <c r="AF118" s="18">
        <v>45838</v>
      </c>
      <c r="AG118" s="331">
        <v>45792</v>
      </c>
      <c r="AH118" s="309">
        <f>IF(AND(AD118&lt;&gt;"",AG118&lt;&gt;""),AG118-AD118,"")</f>
        <v>58</v>
      </c>
      <c r="AI118" s="322" t="str">
        <f>IF(AE118&lt;&gt;"",CONCATENATE("S",WEEKNUM(AE118,21)),"")</f>
        <v>S21</v>
      </c>
      <c r="AJ118" s="323" t="str">
        <f>IF(AF118&lt;&gt;"",CONCATENATE("S",WEEKNUM(AF118,21)),"")</f>
        <v>S27</v>
      </c>
      <c r="AK118" s="323" t="str">
        <f>IF(AG118&lt;&gt;"",CONCATENATE("S",WEEKNUM(AG118,21)),"")</f>
        <v>S20</v>
      </c>
      <c r="AL118" s="322" t="str">
        <f>IF(AG118&lt;&gt;"",CONCATENATE(MONTH(AG118),"/",YEAR(AG118)),"")</f>
        <v>5/2025</v>
      </c>
      <c r="AM118" s="324">
        <f ca="1">IF(AG118&lt;&gt;"",IFERROR(IF(AF118="",TODAY()-AE118,AG118-AE118),""),"")</f>
        <v>-6</v>
      </c>
      <c r="AN118" s="325" t="str">
        <f ca="1">IF(AM118&lt;&gt;"",IF(AM118&lt;=0,"SEM ATRASO",IF(AM118&lt;=10,"1) &lt;= 10 Dias",IF(AND(AM118&gt;10,AM118&lt;=30),"2) &gt; 10 Dias e &lt;= 30 Dias",IF(AND(AM118&gt;30,AM118&lt;=60),"3) &gt;30 Dias e &lt;=60 Dias",IF(AND(AM118&gt;60,AM118&lt;43854),"4) &gt; 60 Dias","INDEFINIDO"))))),"")</f>
        <v>SEM ATRASO</v>
      </c>
      <c r="AO118" s="15">
        <v>45805</v>
      </c>
      <c r="AP118" s="331">
        <v>45804</v>
      </c>
      <c r="AQ118" s="15">
        <v>45815</v>
      </c>
      <c r="AR118" s="15">
        <v>45845</v>
      </c>
      <c r="AS118" s="331">
        <v>45802</v>
      </c>
      <c r="AT118" s="309">
        <f>IF(AND(AP118&lt;&gt;"",AS118&lt;&gt;""),AS118-AP118,"")</f>
        <v>-2</v>
      </c>
      <c r="AU118" s="326" t="str">
        <f>IF(AQ118&lt;&gt;"",CONCATENATE("S",WEEKNUM(AQ118,21)),"")</f>
        <v>S23</v>
      </c>
      <c r="AV118" s="327" t="str">
        <f>IF(AR118&lt;&gt;"",CONCATENATE("S",WEEKNUM(AR118,21)),"")</f>
        <v>S28</v>
      </c>
      <c r="AW118" s="327" t="str">
        <f>IF(AS118&lt;&gt;"",CONCATENATE("S",WEEKNUM(AS118,21)),"")</f>
        <v>S21</v>
      </c>
      <c r="AX118" s="326" t="str">
        <f>IF(AS118&lt;&gt;"",CONCATENATE(MONTH(AS118),"/",YEAR(AS118)),"")</f>
        <v>5/2025</v>
      </c>
      <c r="AY118" s="328">
        <f ca="1">IF(AQ118&lt;&gt;"",IF(AS118&lt;&gt;"",AQ118-AS118,TODAY()-AQ118),"")</f>
        <v>13</v>
      </c>
      <c r="AZ118" s="329" t="str">
        <f ca="1">IF(AY118&lt;&gt;"",IF(AY118&lt;=0,"SEM ATRASO",IF(AY118&lt;=10,"1) &lt;= 10 Dias",IF(AND(AY118&gt;10,AY118&lt;=30),"2) &gt; 10 Dias e &lt;= 30 Dias",IF(AND(AY118&gt;30,AY118&lt;=60),"3) &gt;30 Dias e &lt;=60 Dias",IF(AND(AY118&gt;60,AY118&lt;43854),"4) &gt; 60 Dias","INDEFINIDO"))))),"")</f>
        <v>2) &gt; 10 Dias e &lt;= 30 Dias</v>
      </c>
      <c r="BA118" s="15">
        <v>45821</v>
      </c>
      <c r="BB118" s="331">
        <v>45754</v>
      </c>
      <c r="BC118" s="15">
        <v>45766</v>
      </c>
      <c r="BD118" s="26">
        <v>45828</v>
      </c>
      <c r="BE118" s="331">
        <v>45870</v>
      </c>
      <c r="BF118" s="309">
        <f>IF(AND(BB118&lt;&gt;"",BE118&lt;&gt;""),BE118-BB118,"")</f>
        <v>116</v>
      </c>
      <c r="BG118" s="326" t="str">
        <f>IF(BC118&lt;&gt;"",CONCATENATE("S",WEEKNUM(BC118,21)),"")</f>
        <v>S16</v>
      </c>
      <c r="BH118" s="327" t="str">
        <f>IF(BD118&lt;&gt;"",CONCATENATE("S",WEEKNUM(BD118,21)),"")</f>
        <v>S25</v>
      </c>
      <c r="BI118" s="327" t="str">
        <f>IF(BE118&lt;&gt;"",CONCATENATE("S",WEEKNUM(BE118,21)),"")</f>
        <v>S31</v>
      </c>
      <c r="BJ118" s="326" t="str">
        <f>IF(BE118&lt;&gt;"",CONCATENATE(MONTH(BE118),"/",YEAR(BE118)),"")</f>
        <v>8/2025</v>
      </c>
      <c r="BK118" s="325">
        <f ca="1">IF(BE118&lt;&gt;"",IFERROR(IF(BE118="",TODAY()-BC118,BE118-BC118),""),"")</f>
        <v>104</v>
      </c>
      <c r="BL118" s="330" t="str">
        <f ca="1">IF(BK118&lt;&gt;"",IF(BK118&lt;=0,"SEM ATRASO",IF(BK118&lt;=10,"1) &lt;= 10 Dias",IF(AND(BK118&gt;10,BK118&lt;=30),"2) &gt; 10 Dias e &lt;= 30 Dias",IF(AND(BK118&gt;30,BK118&lt;=60),"3) &gt;30 Dias e &lt;=60 Dias",IF(AND(BK118&gt;60,BK118&lt;43854),"4) &gt; 60 Dias","INDEFINIDO"))))),"")</f>
        <v>4) &gt; 60 Dias</v>
      </c>
      <c r="BM118" s="331">
        <f>IF(BE118&lt;&gt;"",BE118+5,IF(AND(BE118="",BD118&lt;&gt;""),BD118+5,IF(AND(BE118="",BD118="",AS118&lt;&gt;""),AS118+5,IF(AND(BE118="",BD118="",AS118="",AR118&lt;&gt;""),AR118+5,""))))</f>
        <v>45875</v>
      </c>
      <c r="BN118" s="331"/>
      <c r="BO118" s="331" t="s">
        <v>87</v>
      </c>
      <c r="BP118" s="305"/>
      <c r="BQ118" s="305"/>
      <c r="BR118" s="305"/>
      <c r="BS118" s="305"/>
      <c r="BT118" s="332">
        <v>-3</v>
      </c>
      <c r="BU118" s="333" t="s">
        <v>1255</v>
      </c>
      <c r="BV118" s="329"/>
      <c r="BW118" s="329"/>
      <c r="BX118" s="329"/>
      <c r="BY118" s="329"/>
      <c r="BZ118" s="329"/>
      <c r="CA118" s="646" t="s">
        <v>573</v>
      </c>
      <c r="CB118" s="598"/>
    </row>
    <row r="119" spans="1:80" ht="40.5" customHeight="1" x14ac:dyDescent="0.35">
      <c r="A119" s="577"/>
      <c r="B119" s="458" t="s">
        <v>155</v>
      </c>
      <c r="C119" s="310"/>
      <c r="D119" s="371"/>
      <c r="E119" s="371" t="s">
        <v>595</v>
      </c>
      <c r="F119" s="371" t="s">
        <v>556</v>
      </c>
      <c r="G119" s="307" t="str">
        <f ca="1">IF(AND(E119&lt;D119,BE119&lt;&gt;"",TODAY()&gt;D119),TODAY()-D119,"")</f>
        <v/>
      </c>
      <c r="H119" s="308">
        <f>IF(BM119&lt;&gt;"",BM119,"")</f>
        <v>45875</v>
      </c>
      <c r="I119" s="309">
        <f>IF(AND(E119&lt;&gt;"",H119&lt;&gt;""),H119-E119,"")</f>
        <v>204</v>
      </c>
      <c r="J119" s="305"/>
      <c r="K119" s="305" t="s">
        <v>80</v>
      </c>
      <c r="L119" s="310" t="s">
        <v>557</v>
      </c>
      <c r="M119" s="311" t="s">
        <v>161</v>
      </c>
      <c r="N119" s="3" t="s">
        <v>1012</v>
      </c>
      <c r="O119" s="337">
        <v>2023859228</v>
      </c>
      <c r="P119" s="539" t="s">
        <v>1336</v>
      </c>
      <c r="Q119" s="339" t="s">
        <v>1341</v>
      </c>
      <c r="R119" s="313" t="str">
        <f>IF(OR(L119&lt;&gt;"",N119&lt;&gt;"",O119&lt;&gt;"",P119&lt;&gt;""),CONCATENATE(L119,"-",N119,"-",P119,"-OM",O119),"")</f>
        <v>P62-PPGMII-P62-PAR-0228/2025-OM2023859228</v>
      </c>
      <c r="S119" s="305"/>
      <c r="T119" s="314">
        <v>1</v>
      </c>
      <c r="U119" s="340">
        <v>56.4</v>
      </c>
      <c r="V119" s="340">
        <v>0</v>
      </c>
      <c r="W119" s="316">
        <f>IF(U119&lt;&gt;"",U119/1000,"")</f>
        <v>5.6399999999999999E-2</v>
      </c>
      <c r="X119" s="316">
        <f>IF(V119&lt;&gt;"",V119/1000,"")</f>
        <v>0</v>
      </c>
      <c r="Y119" s="317">
        <f>IF(OR(U119&lt;&gt;"",V119&lt;&gt;""),U119+V119,"")</f>
        <v>56.4</v>
      </c>
      <c r="Z119" s="318">
        <f>IF(Y119&lt;&gt;"",Y119/1000,"")</f>
        <v>5.6399999999999999E-2</v>
      </c>
      <c r="AA119" s="574" t="s">
        <v>2056</v>
      </c>
      <c r="AB119" s="533"/>
      <c r="AC119" s="331">
        <v>45715</v>
      </c>
      <c r="AD119" s="331">
        <v>45734</v>
      </c>
      <c r="AE119" s="327">
        <v>45798</v>
      </c>
      <c r="AF119" s="18">
        <v>45838</v>
      </c>
      <c r="AG119" s="331">
        <v>45792</v>
      </c>
      <c r="AH119" s="309">
        <f>IF(AND(AD119&lt;&gt;"",AG119&lt;&gt;""),AG119-AD119,"")</f>
        <v>58</v>
      </c>
      <c r="AI119" s="322" t="str">
        <f>IF(AE119&lt;&gt;"",CONCATENATE("S",WEEKNUM(AE119,21)),"")</f>
        <v>S21</v>
      </c>
      <c r="AJ119" s="323" t="str">
        <f>IF(AF119&lt;&gt;"",CONCATENATE("S",WEEKNUM(AF119,21)),"")</f>
        <v>S27</v>
      </c>
      <c r="AK119" s="323" t="str">
        <f>IF(AG119&lt;&gt;"",CONCATENATE("S",WEEKNUM(AG119,21)),"")</f>
        <v>S20</v>
      </c>
      <c r="AL119" s="322" t="str">
        <f>IF(AG119&lt;&gt;"",CONCATENATE(MONTH(AG119),"/",YEAR(AG119)),"")</f>
        <v>5/2025</v>
      </c>
      <c r="AM119" s="324">
        <f ca="1">IF(AG119&lt;&gt;"",IFERROR(IF(AF119="",TODAY()-AE119,AG119-AE119),""),"")</f>
        <v>-6</v>
      </c>
      <c r="AN119" s="325" t="str">
        <f ca="1">IF(AM119&lt;&gt;"",IF(AM119&lt;=0,"SEM ATRASO",IF(AM119&lt;=10,"1) &lt;= 10 Dias",IF(AND(AM119&gt;10,AM119&lt;=30),"2) &gt; 10 Dias e &lt;= 30 Dias",IF(AND(AM119&gt;30,AM119&lt;=60),"3) &gt;30 Dias e &lt;=60 Dias",IF(AND(AM119&gt;60,AM119&lt;43854),"4) &gt; 60 Dias","INDEFINIDO"))))),"")</f>
        <v>SEM ATRASO</v>
      </c>
      <c r="AO119" s="15">
        <v>45805</v>
      </c>
      <c r="AP119" s="331">
        <v>45786</v>
      </c>
      <c r="AQ119" s="15">
        <v>45815</v>
      </c>
      <c r="AR119" s="15">
        <v>45845</v>
      </c>
      <c r="AS119" s="331">
        <v>45802</v>
      </c>
      <c r="AT119" s="309">
        <f>IF(AND(AP119&lt;&gt;"",AS119&lt;&gt;""),AS119-AP119,"")</f>
        <v>16</v>
      </c>
      <c r="AU119" s="326" t="str">
        <f>IF(AQ119&lt;&gt;"",CONCATENATE("S",WEEKNUM(AQ119,21)),"")</f>
        <v>S23</v>
      </c>
      <c r="AV119" s="327" t="str">
        <f>IF(AR119&lt;&gt;"",CONCATENATE("S",WEEKNUM(AR119,21)),"")</f>
        <v>S28</v>
      </c>
      <c r="AW119" s="327" t="str">
        <f>IF(AS119&lt;&gt;"",CONCATENATE("S",WEEKNUM(AS119,21)),"")</f>
        <v>S21</v>
      </c>
      <c r="AX119" s="326" t="str">
        <f>IF(AS119&lt;&gt;"",CONCATENATE(MONTH(AS119),"/",YEAR(AS119)),"")</f>
        <v>5/2025</v>
      </c>
      <c r="AY119" s="328">
        <f ca="1">IF(AQ119&lt;&gt;"",IF(AS119&lt;&gt;"",AQ119-AS119,TODAY()-AQ119),"")</f>
        <v>13</v>
      </c>
      <c r="AZ119" s="329" t="str">
        <f ca="1">IF(AY119&lt;&gt;"",IF(AY119&lt;=0,"SEM ATRASO",IF(AY119&lt;=10,"1) &lt;= 10 Dias",IF(AND(AY119&gt;10,AY119&lt;=30),"2) &gt; 10 Dias e &lt;= 30 Dias",IF(AND(AY119&gt;30,AY119&lt;=60),"3) &gt;30 Dias e &lt;=60 Dias",IF(AND(AY119&gt;60,AY119&lt;43854),"4) &gt; 60 Dias","INDEFINIDO"))))),"")</f>
        <v>2) &gt; 10 Dias e &lt;= 30 Dias</v>
      </c>
      <c r="BA119" s="15">
        <v>45821</v>
      </c>
      <c r="BB119" s="331">
        <v>45754</v>
      </c>
      <c r="BC119" s="15">
        <v>45766</v>
      </c>
      <c r="BD119" s="210">
        <v>45859</v>
      </c>
      <c r="BE119" s="331">
        <v>45870</v>
      </c>
      <c r="BF119" s="309">
        <f>IF(AND(BB119&lt;&gt;"",BE119&lt;&gt;""),BE119-BB119,"")</f>
        <v>116</v>
      </c>
      <c r="BG119" s="326" t="str">
        <f>IF(BC119&lt;&gt;"",CONCATENATE("S",WEEKNUM(BC119,21)),"")</f>
        <v>S16</v>
      </c>
      <c r="BH119" s="327" t="str">
        <f>IF(BD119&lt;&gt;"",CONCATENATE("S",WEEKNUM(BD119,21)),"")</f>
        <v>S30</v>
      </c>
      <c r="BI119" s="327" t="str">
        <f>IF(BE119&lt;&gt;"",CONCATENATE("S",WEEKNUM(BE119,21)),"")</f>
        <v>S31</v>
      </c>
      <c r="BJ119" s="326" t="str">
        <f>IF(BE119&lt;&gt;"",CONCATENATE(MONTH(BE119),"/",YEAR(BE119)),"")</f>
        <v>8/2025</v>
      </c>
      <c r="BK119" s="325">
        <f ca="1">IF(BE119&lt;&gt;"",IFERROR(IF(BE119="",TODAY()-BC119,BE119-BC119),""),"")</f>
        <v>104</v>
      </c>
      <c r="BL119" s="330" t="str">
        <f ca="1">IF(BK119&lt;&gt;"",IF(BK119&lt;=0,"SEM ATRASO",IF(BK119&lt;=10,"1) &lt;= 10 Dias",IF(AND(BK119&gt;10,BK119&lt;=30),"2) &gt; 10 Dias e &lt;= 30 Dias",IF(AND(BK119&gt;30,BK119&lt;=60),"3) &gt;30 Dias e &lt;=60 Dias",IF(AND(BK119&gt;60,BK119&lt;43854),"4) &gt; 60 Dias","INDEFINIDO"))))),"")</f>
        <v>4) &gt; 60 Dias</v>
      </c>
      <c r="BM119" s="331">
        <f>IF(BE119&lt;&gt;"",BE119+5,IF(AND(BE119="",BD119&lt;&gt;""),BD119+5,IF(AND(BE119="",BD119="",AS119&lt;&gt;""),AS119+5,IF(AND(BE119="",BD119="",AS119="",AR119&lt;&gt;""),AR119+5,""))))</f>
        <v>45875</v>
      </c>
      <c r="BN119" s="331"/>
      <c r="BO119" s="331" t="s">
        <v>87</v>
      </c>
      <c r="BP119" s="305"/>
      <c r="BQ119" s="305"/>
      <c r="BR119" s="305"/>
      <c r="BS119" s="305"/>
      <c r="BT119" s="332">
        <v>-3</v>
      </c>
      <c r="BU119" s="333" t="s">
        <v>1255</v>
      </c>
      <c r="BV119" s="329"/>
      <c r="BW119" s="329"/>
      <c r="BX119" s="329"/>
      <c r="BY119" s="329"/>
      <c r="BZ119" s="329"/>
      <c r="CA119" s="646" t="s">
        <v>573</v>
      </c>
      <c r="CB119" s="598"/>
    </row>
    <row r="120" spans="1:80" ht="40.5" customHeight="1" x14ac:dyDescent="0.35">
      <c r="A120" s="577"/>
      <c r="B120" s="458" t="s">
        <v>155</v>
      </c>
      <c r="C120" s="310" t="s">
        <v>278</v>
      </c>
      <c r="D120" s="371">
        <v>45694</v>
      </c>
      <c r="E120" s="371" t="s">
        <v>1960</v>
      </c>
      <c r="F120" s="371" t="s">
        <v>1063</v>
      </c>
      <c r="G120" s="307" t="str">
        <f ca="1">IF(AND(E120&lt;D120,BE120&lt;&gt;"",TODAY()&gt;D120),TODAY()-D120,"")</f>
        <v/>
      </c>
      <c r="H120" s="308">
        <f>IF(BM120&lt;&gt;"",BM120,"")</f>
        <v>45875</v>
      </c>
      <c r="I120" s="309">
        <f>IF(AND(E120&lt;&gt;"",H120&lt;&gt;""),H120-E120,"")</f>
        <v>212</v>
      </c>
      <c r="J120" s="305"/>
      <c r="K120" s="305" t="s">
        <v>80</v>
      </c>
      <c r="L120" s="310" t="s">
        <v>281</v>
      </c>
      <c r="M120" s="311" t="s">
        <v>161</v>
      </c>
      <c r="N120" s="3" t="s">
        <v>1252</v>
      </c>
      <c r="O120" s="337">
        <v>2029269548</v>
      </c>
      <c r="P120" s="539" t="s">
        <v>1342</v>
      </c>
      <c r="Q120" s="339" t="s">
        <v>295</v>
      </c>
      <c r="R120" s="313" t="str">
        <f>IF(OR(L120&lt;&gt;"",N120&lt;&gt;"",O120&lt;&gt;"",P120&lt;&gt;""),CONCATENATE(L120,"-",N120,"-",P120,"-OM",O120),"")</f>
        <v>P54-PPGMII-P54-CAM-0061/2025-OM2029269548</v>
      </c>
      <c r="S120" s="305" t="s">
        <v>270</v>
      </c>
      <c r="T120" s="314">
        <v>1</v>
      </c>
      <c r="U120" s="340">
        <v>0</v>
      </c>
      <c r="V120" s="340">
        <v>426.90000000000009</v>
      </c>
      <c r="W120" s="316">
        <f>IF(U120&lt;&gt;"",U120/1000,"")</f>
        <v>0</v>
      </c>
      <c r="X120" s="316">
        <f>IF(V120&lt;&gt;"",V120/1000,"")</f>
        <v>0.42690000000000011</v>
      </c>
      <c r="Y120" s="317">
        <f>IF(OR(U120&lt;&gt;"",V120&lt;&gt;""),U120+V120,"")</f>
        <v>426.90000000000009</v>
      </c>
      <c r="Z120" s="318">
        <f>IF(Y120&lt;&gt;"",Y120/1000,"")</f>
        <v>0.42690000000000011</v>
      </c>
      <c r="AA120" s="574" t="s">
        <v>296</v>
      </c>
      <c r="AB120" s="533"/>
      <c r="AC120" s="331">
        <v>45678</v>
      </c>
      <c r="AD120" s="331">
        <v>45726</v>
      </c>
      <c r="AE120" s="327">
        <v>45738</v>
      </c>
      <c r="AF120" s="18">
        <v>45738</v>
      </c>
      <c r="AG120" s="331">
        <v>45734</v>
      </c>
      <c r="AH120" s="309">
        <f>IF(AND(AD120&lt;&gt;"",AG120&lt;&gt;""),AG120-AD120,"")</f>
        <v>8</v>
      </c>
      <c r="AI120" s="322" t="str">
        <f>IF(AE120&lt;&gt;"",CONCATENATE("S",WEEKNUM(AE120,21)),"")</f>
        <v>S12</v>
      </c>
      <c r="AJ120" s="323" t="str">
        <f>IF(AF120&lt;&gt;"",CONCATENATE("S",WEEKNUM(AF120,21)),"")</f>
        <v>S12</v>
      </c>
      <c r="AK120" s="323" t="str">
        <f>IF(AG120&lt;&gt;"",CONCATENATE("S",WEEKNUM(AG120,21)),"")</f>
        <v>S12</v>
      </c>
      <c r="AL120" s="322" t="str">
        <f>IF(AG120&lt;&gt;"",CONCATENATE(MONTH(AG120),"/",YEAR(AG120)),"")</f>
        <v>3/2025</v>
      </c>
      <c r="AM120" s="324">
        <f ca="1">IF(AG120&lt;&gt;"",IFERROR(IF(AF120="",TODAY()-AE120,AG120-AE120),""),"")</f>
        <v>-4</v>
      </c>
      <c r="AN120" s="325" t="str">
        <f ca="1">IF(AM120&lt;&gt;"",IF(AM120&lt;=0,"SEM ATRASO",IF(AM120&lt;=10,"1) &lt;= 10 Dias",IF(AND(AM120&gt;10,AM120&lt;=30),"2) &gt; 10 Dias e &lt;= 30 Dias",IF(AND(AM120&gt;30,AM120&lt;=60),"3) &gt;30 Dias e &lt;=60 Dias",IF(AND(AM120&gt;60,AM120&lt;43854),"4) &gt; 60 Dias","INDEFINIDO"))))),"")</f>
        <v>SEM ATRASO</v>
      </c>
      <c r="AO120" s="15">
        <v>45761</v>
      </c>
      <c r="AP120" s="331">
        <v>45736</v>
      </c>
      <c r="AQ120" s="15">
        <v>45767</v>
      </c>
      <c r="AR120" s="15">
        <v>45772</v>
      </c>
      <c r="AS120" s="331">
        <v>45772</v>
      </c>
      <c r="AT120" s="309">
        <f>IF(AND(AP120&lt;&gt;"",AS120&lt;&gt;""),AS120-AP120,"")</f>
        <v>36</v>
      </c>
      <c r="AU120" s="326" t="str">
        <f>IF(AQ120&lt;&gt;"",CONCATENATE("S",WEEKNUM(AQ120,21)),"")</f>
        <v>S16</v>
      </c>
      <c r="AV120" s="327" t="str">
        <f>IF(AR120&lt;&gt;"",CONCATENATE("S",WEEKNUM(AR120,21)),"")</f>
        <v>S17</v>
      </c>
      <c r="AW120" s="327" t="str">
        <f>IF(AS120&lt;&gt;"",CONCATENATE("S",WEEKNUM(AS120,21)),"")</f>
        <v>S17</v>
      </c>
      <c r="AX120" s="326" t="str">
        <f>IF(AS120&lt;&gt;"",CONCATENATE(MONTH(AS120),"/",YEAR(AS120)),"")</f>
        <v>4/2025</v>
      </c>
      <c r="AY120" s="328">
        <f ca="1">IF(AQ120&lt;&gt;"",IF(AS120&lt;&gt;"",AQ120-AS120,TODAY()-AQ120),"")</f>
        <v>-5</v>
      </c>
      <c r="AZ120" s="329" t="str">
        <f ca="1">IF(AY120&lt;&gt;"",IF(AY120&lt;=0,"SEM ATRASO",IF(AY120&lt;=10,"1) &lt;= 10 Dias",IF(AND(AY120&gt;10,AY120&lt;=30),"2) &gt; 10 Dias e &lt;= 30 Dias",IF(AND(AY120&gt;30,AY120&lt;=60),"3) &gt;30 Dias e &lt;=60 Dias",IF(AND(AY120&gt;60,AY120&lt;43854),"4) &gt; 60 Dias","INDEFINIDO"))))),"")</f>
        <v>SEM ATRASO</v>
      </c>
      <c r="BA120" s="15">
        <v>45742</v>
      </c>
      <c r="BB120" s="331">
        <v>45754</v>
      </c>
      <c r="BC120" s="15">
        <v>45766</v>
      </c>
      <c r="BD120" s="12">
        <v>45770</v>
      </c>
      <c r="BE120" s="331">
        <v>45870</v>
      </c>
      <c r="BF120" s="309">
        <f>IF(AND(BB120&lt;&gt;"",BE120&lt;&gt;""),BE120-BB120,"")</f>
        <v>116</v>
      </c>
      <c r="BG120" s="326" t="str">
        <f>IF(BC120&lt;&gt;"",CONCATENATE("S",WEEKNUM(BC120,21)),"")</f>
        <v>S16</v>
      </c>
      <c r="BH120" s="327" t="str">
        <f>IF(BD120&lt;&gt;"",CONCATENATE("S",WEEKNUM(BD120,21)),"")</f>
        <v>S17</v>
      </c>
      <c r="BI120" s="327" t="str">
        <f>IF(BE120&lt;&gt;"",CONCATENATE("S",WEEKNUM(BE120,21)),"")</f>
        <v>S31</v>
      </c>
      <c r="BJ120" s="326" t="str">
        <f>IF(BE120&lt;&gt;"",CONCATENATE(MONTH(BE120),"/",YEAR(BE120)),"")</f>
        <v>8/2025</v>
      </c>
      <c r="BK120" s="325">
        <f ca="1">IF(BE120&lt;&gt;"",IFERROR(IF(BE120="",TODAY()-BC120,BE120-BC120),""),"")</f>
        <v>104</v>
      </c>
      <c r="BL120" s="330" t="str">
        <f ca="1">IF(BK120&lt;&gt;"",IF(BK120&lt;=0,"SEM ATRASO",IF(BK120&lt;=10,"1) &lt;= 10 Dias",IF(AND(BK120&gt;10,BK120&lt;=30),"2) &gt; 10 Dias e &lt;= 30 Dias",IF(AND(BK120&gt;30,BK120&lt;=60),"3) &gt;30 Dias e &lt;=60 Dias",IF(AND(BK120&gt;60,BK120&lt;43854),"4) &gt; 60 Dias","INDEFINIDO"))))),"")</f>
        <v>4) &gt; 60 Dias</v>
      </c>
      <c r="BM120" s="331">
        <f>IF(BE120&lt;&gt;"",BE120+5,IF(AND(BE120="",BD120&lt;&gt;""),BD120+5,IF(AND(BE120="",BD120="",AS120&lt;&gt;""),AS120+5,IF(AND(BE120="",BD120="",AS120="",AR120&lt;&gt;""),AR120+5,""))))</f>
        <v>45875</v>
      </c>
      <c r="BN120" s="331"/>
      <c r="BO120" s="331" t="s">
        <v>87</v>
      </c>
      <c r="BP120" s="305"/>
      <c r="BQ120" s="305"/>
      <c r="BR120" s="305"/>
      <c r="BS120" s="305"/>
      <c r="BT120" s="332">
        <v>-3</v>
      </c>
      <c r="BU120" s="333" t="s">
        <v>1255</v>
      </c>
      <c r="BV120" s="329"/>
      <c r="BW120" s="329"/>
      <c r="BX120" s="329"/>
      <c r="BY120" s="329"/>
      <c r="BZ120" s="329"/>
      <c r="CA120" s="646" t="s">
        <v>298</v>
      </c>
      <c r="CB120" s="598"/>
    </row>
    <row r="121" spans="1:80" ht="40.5" customHeight="1" x14ac:dyDescent="0.35">
      <c r="A121" s="577"/>
      <c r="B121" s="458" t="s">
        <v>155</v>
      </c>
      <c r="C121" s="326"/>
      <c r="D121" s="371">
        <v>45660</v>
      </c>
      <c r="E121" s="371" t="s">
        <v>643</v>
      </c>
      <c r="F121" s="371" t="s">
        <v>1063</v>
      </c>
      <c r="G121" s="307" t="str">
        <f ca="1">IF(AND(E121&lt;D121,BE121&lt;&gt;"",TODAY()&gt;D121),TODAY()-D121,"")</f>
        <v/>
      </c>
      <c r="H121" s="308">
        <f>IF(BM121&lt;&gt;"",BM121,"")</f>
        <v>45875</v>
      </c>
      <c r="I121" s="309">
        <f>IF(AND(E121&lt;&gt;"",H121&lt;&gt;""),H121-E121,"")</f>
        <v>202</v>
      </c>
      <c r="J121" s="305" t="s">
        <v>125</v>
      </c>
      <c r="K121" s="305" t="s">
        <v>126</v>
      </c>
      <c r="L121" s="310" t="s">
        <v>281</v>
      </c>
      <c r="M121" s="311" t="s">
        <v>161</v>
      </c>
      <c r="N121" s="3" t="s">
        <v>1252</v>
      </c>
      <c r="O121" s="337">
        <v>2029267543</v>
      </c>
      <c r="P121" s="539" t="s">
        <v>1343</v>
      </c>
      <c r="Q121" s="339" t="s">
        <v>1774</v>
      </c>
      <c r="R121" s="313" t="str">
        <f>IF(OR(L121&lt;&gt;"",N121&lt;&gt;"",O121&lt;&gt;"",P121&lt;&gt;""),CONCATENATE(L121,"-",N121,"-",P121,"-OM",O121),"")</f>
        <v>P54-PPGMII-P54-CAM-0337/2025-OM2029267543</v>
      </c>
      <c r="S121" s="305"/>
      <c r="T121" s="314">
        <v>1</v>
      </c>
      <c r="U121" s="340">
        <v>0</v>
      </c>
      <c r="V121" s="340">
        <v>361.2</v>
      </c>
      <c r="W121" s="316">
        <f>IF(U121&lt;&gt;"",U121/1000,"")</f>
        <v>0</v>
      </c>
      <c r="X121" s="316">
        <f>IF(V121&lt;&gt;"",V121/1000,"")</f>
        <v>0.36119999999999997</v>
      </c>
      <c r="Y121" s="317">
        <f>IF(OR(U121&lt;&gt;"",V121&lt;&gt;""),U121+V121,"")</f>
        <v>361.2</v>
      </c>
      <c r="Z121" s="318">
        <f>IF(Y121&lt;&gt;"",Y121/1000,"")</f>
        <v>0.36119999999999997</v>
      </c>
      <c r="AA121" s="574" t="s">
        <v>500</v>
      </c>
      <c r="AB121" s="533"/>
      <c r="AC121" s="331">
        <v>45692</v>
      </c>
      <c r="AD121" s="327">
        <v>45691</v>
      </c>
      <c r="AE121" s="327">
        <v>45778</v>
      </c>
      <c r="AF121" s="18">
        <v>45778</v>
      </c>
      <c r="AG121" s="331">
        <v>45726</v>
      </c>
      <c r="AH121" s="309">
        <f>IF(AND(AD121&lt;&gt;"",AG121&lt;&gt;""),AG121-AD121,"")</f>
        <v>35</v>
      </c>
      <c r="AI121" s="322" t="str">
        <f>IF(AE121&lt;&gt;"",CONCATENATE("S",WEEKNUM(AE121,21)),"")</f>
        <v>S18</v>
      </c>
      <c r="AJ121" s="323" t="str">
        <f>IF(AF121&lt;&gt;"",CONCATENATE("S",WEEKNUM(AF121,21)),"")</f>
        <v>S18</v>
      </c>
      <c r="AK121" s="323" t="str">
        <f>IF(AG121&lt;&gt;"",CONCATENATE("S",WEEKNUM(AG121,21)),"")</f>
        <v>S11</v>
      </c>
      <c r="AL121" s="322" t="str">
        <f>IF(AG121&lt;&gt;"",CONCATENATE(MONTH(AG121),"/",YEAR(AG121)),"")</f>
        <v>3/2025</v>
      </c>
      <c r="AM121" s="324">
        <f ca="1">IF(AG121&lt;&gt;"",IFERROR(IF(AF121="",TODAY()-AE121,AG121-AE121),""),"")</f>
        <v>-52</v>
      </c>
      <c r="AN121" s="325" t="str">
        <f ca="1">IF(AM121&lt;&gt;"",IF(AM121&lt;=0,"SEM ATRASO",IF(AM121&lt;=10,"1) &lt;= 10 Dias",IF(AND(AM121&gt;10,AM121&lt;=30),"2) &gt; 10 Dias e &lt;= 30 Dias",IF(AND(AM121&gt;30,AM121&lt;=60),"3) &gt;30 Dias e &lt;=60 Dias",IF(AND(AM121&gt;60,AM121&lt;43854),"4) &gt; 60 Dias","INDEFINIDO"))))),"")</f>
        <v>SEM ATRASO</v>
      </c>
      <c r="AO121" s="409">
        <v>45783</v>
      </c>
      <c r="AP121" s="331">
        <v>45736</v>
      </c>
      <c r="AQ121" s="15">
        <v>45793</v>
      </c>
      <c r="AR121" s="481">
        <v>45737</v>
      </c>
      <c r="AS121" s="331">
        <v>45737</v>
      </c>
      <c r="AT121" s="309">
        <f>IF(AND(AP121&lt;&gt;"",AS121&lt;&gt;""),AS121-AP121,"")</f>
        <v>1</v>
      </c>
      <c r="AU121" s="326" t="str">
        <f>IF(AQ121&lt;&gt;"",CONCATENATE("S",WEEKNUM(AQ121,21)),"")</f>
        <v>S20</v>
      </c>
      <c r="AV121" s="327" t="str">
        <f>IF(AR121&lt;&gt;"",CONCATENATE("S",WEEKNUM(AR121,21)),"")</f>
        <v>S12</v>
      </c>
      <c r="AW121" s="327" t="str">
        <f>IF(AS121&lt;&gt;"",CONCATENATE("S",WEEKNUM(AS121,21)),"")</f>
        <v>S12</v>
      </c>
      <c r="AX121" s="326" t="str">
        <f>IF(AS121&lt;&gt;"",CONCATENATE(MONTH(AS121),"/",YEAR(AS121)),"")</f>
        <v>3/2025</v>
      </c>
      <c r="AY121" s="328">
        <f ca="1">IF(AQ121&lt;&gt;"",IF(AS121&lt;&gt;"",AQ121-AS121,TODAY()-AQ121),"")</f>
        <v>56</v>
      </c>
      <c r="AZ121" s="329" t="str">
        <f ca="1">IF(AY121&lt;&gt;"",IF(AY121&lt;=0,"SEM ATRASO",IF(AY121&lt;=10,"1) &lt;= 10 Dias",IF(AND(AY121&gt;10,AY121&lt;=30),"2) &gt; 10 Dias e &lt;= 30 Dias",IF(AND(AY121&gt;30,AY121&lt;=60),"3) &gt;30 Dias e &lt;=60 Dias",IF(AND(AY121&gt;60,AY121&lt;43854),"4) &gt; 60 Dias","INDEFINIDO"))))),"")</f>
        <v>3) &gt;30 Dias e &lt;=60 Dias</v>
      </c>
      <c r="BA121" s="409">
        <v>45740</v>
      </c>
      <c r="BB121" s="331">
        <v>45754</v>
      </c>
      <c r="BC121" s="15">
        <v>45766</v>
      </c>
      <c r="BD121" s="24">
        <v>45770</v>
      </c>
      <c r="BE121" s="331">
        <v>45870</v>
      </c>
      <c r="BF121" s="309">
        <f>IF(AND(BB121&lt;&gt;"",BE121&lt;&gt;""),BE121-BB121,"")</f>
        <v>116</v>
      </c>
      <c r="BG121" s="326" t="str">
        <f>IF(BC121&lt;&gt;"",CONCATENATE("S",WEEKNUM(BC121,21)),"")</f>
        <v>S16</v>
      </c>
      <c r="BH121" s="327" t="str">
        <f>IF(BD121&lt;&gt;"",CONCATENATE("S",WEEKNUM(BD121,21)),"")</f>
        <v>S17</v>
      </c>
      <c r="BI121" s="327" t="str">
        <f>IF(BE121&lt;&gt;"",CONCATENATE("S",WEEKNUM(BE121,21)),"")</f>
        <v>S31</v>
      </c>
      <c r="BJ121" s="326" t="str">
        <f>IF(BE121&lt;&gt;"",CONCATENATE(MONTH(BE121),"/",YEAR(BE121)),"")</f>
        <v>8/2025</v>
      </c>
      <c r="BK121" s="325">
        <f ca="1">IF(BE121&lt;&gt;"",IFERROR(IF(BE121="",TODAY()-BC121,BE121-BC121),""),"")</f>
        <v>104</v>
      </c>
      <c r="BL121" s="330" t="str">
        <f ca="1">IF(BK121&lt;&gt;"",IF(BK121&lt;=0,"SEM ATRASO",IF(BK121&lt;=10,"1) &lt;= 10 Dias",IF(AND(BK121&gt;10,BK121&lt;=30),"2) &gt; 10 Dias e &lt;= 30 Dias",IF(AND(BK121&gt;30,BK121&lt;=60),"3) &gt;30 Dias e &lt;=60 Dias",IF(AND(BK121&gt;60,BK121&lt;43854),"4) &gt; 60 Dias","INDEFINIDO"))))),"")</f>
        <v>4) &gt; 60 Dias</v>
      </c>
      <c r="BM121" s="331">
        <f>IF(BE121&lt;&gt;"",BE121+5,IF(AND(BE121="",BD121&lt;&gt;""),BD121+5,IF(AND(BE121="",BD121="",AS121&lt;&gt;""),AS121+5,IF(AND(BE121="",BD121="",AS121="",AR121&lt;&gt;""),AR121+5,""))))</f>
        <v>45875</v>
      </c>
      <c r="BN121" s="331"/>
      <c r="BO121" s="331" t="s">
        <v>87</v>
      </c>
      <c r="BP121" s="305"/>
      <c r="BQ121" s="305"/>
      <c r="BR121" s="305"/>
      <c r="BS121" s="305"/>
      <c r="BT121" s="332">
        <v>-3</v>
      </c>
      <c r="BU121" s="333" t="s">
        <v>1255</v>
      </c>
      <c r="BV121" s="329"/>
      <c r="BW121" s="329"/>
      <c r="BX121" s="329"/>
      <c r="BY121" s="329"/>
      <c r="BZ121" s="329"/>
      <c r="CA121" s="642" t="s">
        <v>312</v>
      </c>
      <c r="CB121" s="598"/>
    </row>
    <row r="122" spans="1:80" ht="40.5" customHeight="1" x14ac:dyDescent="0.35">
      <c r="A122" s="577"/>
      <c r="B122" s="458" t="s">
        <v>155</v>
      </c>
      <c r="C122" s="326" t="s">
        <v>278</v>
      </c>
      <c r="D122" s="371" t="s">
        <v>344</v>
      </c>
      <c r="E122" s="371" t="s">
        <v>1968</v>
      </c>
      <c r="F122" s="371" t="s">
        <v>1063</v>
      </c>
      <c r="G122" s="307" t="str">
        <f ca="1">IF(AND(E122&lt;D122,BE122&lt;&gt;"",TODAY()&gt;D122),TODAY()-D122,"")</f>
        <v/>
      </c>
      <c r="H122" s="308">
        <f>IF(BM122&lt;&gt;"",BM122,"")</f>
        <v>45875</v>
      </c>
      <c r="I122" s="309">
        <f>IF(AND(E122&lt;&gt;"",H122&lt;&gt;""),H122-E122,"")</f>
        <v>278</v>
      </c>
      <c r="J122" s="366" t="s">
        <v>125</v>
      </c>
      <c r="K122" s="305" t="s">
        <v>126</v>
      </c>
      <c r="L122" s="310" t="s">
        <v>281</v>
      </c>
      <c r="M122" s="311" t="s">
        <v>161</v>
      </c>
      <c r="N122" s="3" t="s">
        <v>1252</v>
      </c>
      <c r="O122" s="337">
        <v>2029269573</v>
      </c>
      <c r="P122" s="539" t="s">
        <v>1344</v>
      </c>
      <c r="Q122" s="339" t="s">
        <v>365</v>
      </c>
      <c r="R122" s="313" t="str">
        <f>IF(OR(L122&lt;&gt;"",N122&lt;&gt;"",O122&lt;&gt;"",P122&lt;&gt;""),CONCATENATE(L122,"-",N122,"-",P122,"-OM",O122),"")</f>
        <v>P54-PPGMII-P54-CAM-1466/2024-OM2029269573</v>
      </c>
      <c r="S122" s="305" t="s">
        <v>366</v>
      </c>
      <c r="T122" s="314">
        <v>1</v>
      </c>
      <c r="U122" s="340">
        <v>0</v>
      </c>
      <c r="V122" s="340">
        <v>2144.41</v>
      </c>
      <c r="W122" s="316">
        <f>IF(U122&lt;&gt;"",U122/1000,"")</f>
        <v>0</v>
      </c>
      <c r="X122" s="316">
        <f>IF(V122&lt;&gt;"",V122/1000,"")</f>
        <v>2.1444099999999997</v>
      </c>
      <c r="Y122" s="317">
        <f>IF(OR(U122&lt;&gt;"",V122&lt;&gt;""),U122+V122,"")</f>
        <v>2144.41</v>
      </c>
      <c r="Z122" s="318">
        <f>IF(Y122&lt;&gt;"",Y122/1000,"")</f>
        <v>2.1444099999999997</v>
      </c>
      <c r="AA122" s="574" t="s">
        <v>367</v>
      </c>
      <c r="AB122" s="533"/>
      <c r="AC122" s="331">
        <v>45667</v>
      </c>
      <c r="AD122" s="327">
        <v>45646</v>
      </c>
      <c r="AE122" s="327">
        <v>45702</v>
      </c>
      <c r="AF122" s="407">
        <v>45715</v>
      </c>
      <c r="AG122" s="331">
        <v>45723</v>
      </c>
      <c r="AH122" s="309">
        <f>IF(AND(AD122&lt;&gt;"",AG122&lt;&gt;""),AG122-AD122,"")</f>
        <v>77</v>
      </c>
      <c r="AI122" s="322" t="str">
        <f>IF(AE122&lt;&gt;"",CONCATENATE("S",WEEKNUM(AE122,21)),"")</f>
        <v>S7</v>
      </c>
      <c r="AJ122" s="323" t="str">
        <f>IF(AF122&lt;&gt;"",CONCATENATE("S",WEEKNUM(AF122,21)),"")</f>
        <v>S9</v>
      </c>
      <c r="AK122" s="323" t="str">
        <f>IF(AG122&lt;&gt;"",CONCATENATE("S",WEEKNUM(AG122,21)),"")</f>
        <v>S10</v>
      </c>
      <c r="AL122" s="322" t="str">
        <f>IF(AG122&lt;&gt;"",CONCATENATE(MONTH(AG122),"/",YEAR(AG122)),"")</f>
        <v>3/2025</v>
      </c>
      <c r="AM122" s="324">
        <f ca="1">IF(AG122&lt;&gt;"",IFERROR(IF(AF122="",TODAY()-AE122,AG122-AE122),""),"")</f>
        <v>21</v>
      </c>
      <c r="AN122" s="325" t="str">
        <f ca="1">IF(AM122&lt;&gt;"",IF(AM122&lt;=0,"SEM ATRASO",IF(AM122&lt;=10,"1) &lt;= 10 Dias",IF(AND(AM122&gt;10,AM122&lt;=30),"2) &gt; 10 Dias e &lt;= 30 Dias",IF(AND(AM122&gt;30,AM122&lt;=60),"3) &gt;30 Dias e &lt;=60 Dias",IF(AND(AM122&gt;60,AM122&lt;43854),"4) &gt; 60 Dias","INDEFINIDO"))))),"")</f>
        <v>2) &gt; 10 Dias e &lt;= 30 Dias</v>
      </c>
      <c r="AO122" s="409">
        <v>45712</v>
      </c>
      <c r="AP122" s="331">
        <v>45736</v>
      </c>
      <c r="AQ122" s="15">
        <v>45730</v>
      </c>
      <c r="AR122" s="481">
        <v>45747</v>
      </c>
      <c r="AS122" s="331">
        <v>45743</v>
      </c>
      <c r="AT122" s="309">
        <f>IF(AND(AP122&lt;&gt;"",AS122&lt;&gt;""),AS122-AP122,"")</f>
        <v>7</v>
      </c>
      <c r="AU122" s="326" t="str">
        <f>IF(AQ122&lt;&gt;"",CONCATENATE("S",WEEKNUM(AQ122,21)),"")</f>
        <v>S11</v>
      </c>
      <c r="AV122" s="327" t="str">
        <f>IF(AR122&lt;&gt;"",CONCATENATE("S",WEEKNUM(AR122,21)),"")</f>
        <v>S14</v>
      </c>
      <c r="AW122" s="327" t="str">
        <f>IF(AS122&lt;&gt;"",CONCATENATE("S",WEEKNUM(AS122,21)),"")</f>
        <v>S13</v>
      </c>
      <c r="AX122" s="326" t="str">
        <f>IF(AS122&lt;&gt;"",CONCATENATE(MONTH(AS122),"/",YEAR(AS122)),"")</f>
        <v>3/2025</v>
      </c>
      <c r="AY122" s="328">
        <f ca="1">IF(AQ122&lt;&gt;"",IF(AS122&lt;&gt;"",AQ122-AS122,TODAY()-AQ122),"")</f>
        <v>-13</v>
      </c>
      <c r="AZ122" s="329" t="str">
        <f ca="1">IF(AY122&lt;&gt;"",IF(AY122&lt;=0,"SEM ATRASO",IF(AY122&lt;=10,"1) &lt;= 10 Dias",IF(AND(AY122&gt;10,AY122&lt;=30),"2) &gt; 10 Dias e &lt;= 30 Dias",IF(AND(AY122&gt;30,AY122&lt;=60),"3) &gt;30 Dias e &lt;=60 Dias",IF(AND(AY122&gt;60,AY122&lt;43854),"4) &gt; 60 Dias","INDEFINIDO"))))),"")</f>
        <v>SEM ATRASO</v>
      </c>
      <c r="BA122" s="409">
        <v>45733</v>
      </c>
      <c r="BB122" s="331">
        <v>45754</v>
      </c>
      <c r="BC122" s="15">
        <v>45766</v>
      </c>
      <c r="BD122" s="24">
        <v>45792</v>
      </c>
      <c r="BE122" s="331">
        <v>45870</v>
      </c>
      <c r="BF122" s="309">
        <f>IF(AND(BB122&lt;&gt;"",BE122&lt;&gt;""),BE122-BB122,"")</f>
        <v>116</v>
      </c>
      <c r="BG122" s="326" t="str">
        <f>IF(BC122&lt;&gt;"",CONCATENATE("S",WEEKNUM(BC122,21)),"")</f>
        <v>S16</v>
      </c>
      <c r="BH122" s="327" t="str">
        <f>IF(BD122&lt;&gt;"",CONCATENATE("S",WEEKNUM(BD122,21)),"")</f>
        <v>S20</v>
      </c>
      <c r="BI122" s="327" t="str">
        <f>IF(BE122&lt;&gt;"",CONCATENATE("S",WEEKNUM(BE122,21)),"")</f>
        <v>S31</v>
      </c>
      <c r="BJ122" s="326" t="str">
        <f>IF(BE122&lt;&gt;"",CONCATENATE(MONTH(BE122),"/",YEAR(BE122)),"")</f>
        <v>8/2025</v>
      </c>
      <c r="BK122" s="325">
        <f ca="1">IF(BE122&lt;&gt;"",IFERROR(IF(BE122="",TODAY()-BC122,BE122-BC122),""),"")</f>
        <v>104</v>
      </c>
      <c r="BL122" s="330" t="str">
        <f ca="1">IF(BK122&lt;&gt;"",IF(BK122&lt;=0,"SEM ATRASO",IF(BK122&lt;=10,"1) &lt;= 10 Dias",IF(AND(BK122&gt;10,BK122&lt;=30),"2) &gt; 10 Dias e &lt;= 30 Dias",IF(AND(BK122&gt;30,BK122&lt;=60),"3) &gt;30 Dias e &lt;=60 Dias",IF(AND(BK122&gt;60,BK122&lt;43854),"4) &gt; 60 Dias","INDEFINIDO"))))),"")</f>
        <v>4) &gt; 60 Dias</v>
      </c>
      <c r="BM122" s="331">
        <f>IF(BE122&lt;&gt;"",BE122+5,IF(AND(BE122="",BD122&lt;&gt;""),BD122+5,IF(AND(BE122="",BD122="",AS122&lt;&gt;""),AS122+5,IF(AND(BE122="",BD122="",AS122="",AR122&lt;&gt;""),AR122+5,""))))</f>
        <v>45875</v>
      </c>
      <c r="BN122" s="331"/>
      <c r="BO122" s="331" t="s">
        <v>87</v>
      </c>
      <c r="BP122" s="305"/>
      <c r="BQ122" s="305"/>
      <c r="BR122" s="305"/>
      <c r="BS122" s="305"/>
      <c r="BT122" s="332">
        <v>-3</v>
      </c>
      <c r="BU122" s="333" t="s">
        <v>1255</v>
      </c>
      <c r="BV122" s="329"/>
      <c r="BW122" s="329"/>
      <c r="BX122" s="329"/>
      <c r="BY122" s="329"/>
      <c r="BZ122" s="329"/>
      <c r="CA122" s="635" t="s">
        <v>312</v>
      </c>
      <c r="CB122" s="598"/>
    </row>
    <row r="123" spans="1:80" ht="40.5" customHeight="1" x14ac:dyDescent="0.35">
      <c r="A123" s="577"/>
      <c r="B123" s="458" t="s">
        <v>155</v>
      </c>
      <c r="C123" s="326" t="s">
        <v>278</v>
      </c>
      <c r="D123" s="371" t="s">
        <v>344</v>
      </c>
      <c r="E123" s="371" t="s">
        <v>1968</v>
      </c>
      <c r="F123" s="371" t="s">
        <v>1063</v>
      </c>
      <c r="G123" s="307" t="str">
        <f ca="1">IF(AND(E123&lt;D123,BE123&lt;&gt;"",TODAY()&gt;D123),TODAY()-D123,"")</f>
        <v/>
      </c>
      <c r="H123" s="308">
        <f>IF(BM123&lt;&gt;"",BM123,"")</f>
        <v>45875</v>
      </c>
      <c r="I123" s="309">
        <f>IF(AND(E123&lt;&gt;"",H123&lt;&gt;""),H123-E123,"")</f>
        <v>278</v>
      </c>
      <c r="J123" s="366" t="s">
        <v>125</v>
      </c>
      <c r="K123" s="305" t="s">
        <v>126</v>
      </c>
      <c r="L123" s="310" t="s">
        <v>281</v>
      </c>
      <c r="M123" s="311" t="s">
        <v>161</v>
      </c>
      <c r="N123" s="3" t="s">
        <v>1252</v>
      </c>
      <c r="O123" s="337">
        <v>2029269573</v>
      </c>
      <c r="P123" s="539" t="s">
        <v>1344</v>
      </c>
      <c r="Q123" s="339" t="s">
        <v>1345</v>
      </c>
      <c r="R123" s="313" t="str">
        <f>IF(OR(L123&lt;&gt;"",N123&lt;&gt;"",O123&lt;&gt;"",P123&lt;&gt;""),CONCATENATE(L123,"-",N123,"-",P123,"-OM",O123),"")</f>
        <v>P54-PPGMII-P54-CAM-1466/2024-OM2029269573</v>
      </c>
      <c r="S123" s="305" t="s">
        <v>366</v>
      </c>
      <c r="T123" s="314">
        <v>1</v>
      </c>
      <c r="U123" s="340">
        <v>0</v>
      </c>
      <c r="V123" s="340">
        <v>628.90000000000009</v>
      </c>
      <c r="W123" s="316">
        <f>IF(U123&lt;&gt;"",U123/1000,"")</f>
        <v>0</v>
      </c>
      <c r="X123" s="316">
        <f>IF(V123&lt;&gt;"",V123/1000,"")</f>
        <v>0.62890000000000013</v>
      </c>
      <c r="Y123" s="317">
        <f>IF(OR(U123&lt;&gt;"",V123&lt;&gt;""),U123+V123,"")</f>
        <v>628.90000000000009</v>
      </c>
      <c r="Z123" s="318">
        <f>IF(Y123&lt;&gt;"",Y123/1000,"")</f>
        <v>0.62890000000000013</v>
      </c>
      <c r="AA123" s="574" t="s">
        <v>367</v>
      </c>
      <c r="AB123" s="533"/>
      <c r="AC123" s="331">
        <v>45667</v>
      </c>
      <c r="AD123" s="327">
        <v>45646</v>
      </c>
      <c r="AE123" s="327">
        <v>45702</v>
      </c>
      <c r="AF123" s="18">
        <v>45715</v>
      </c>
      <c r="AG123" s="331">
        <v>45723</v>
      </c>
      <c r="AH123" s="309">
        <f>IF(AND(AD123&lt;&gt;"",AG123&lt;&gt;""),AG123-AD123,"")</f>
        <v>77</v>
      </c>
      <c r="AI123" s="322" t="str">
        <f>IF(AE123&lt;&gt;"",CONCATENATE("S",WEEKNUM(AE123,21)),"")</f>
        <v>S7</v>
      </c>
      <c r="AJ123" s="323" t="str">
        <f>IF(AF123&lt;&gt;"",CONCATENATE("S",WEEKNUM(AF123,21)),"")</f>
        <v>S9</v>
      </c>
      <c r="AK123" s="323" t="str">
        <f>IF(AG123&lt;&gt;"",CONCATENATE("S",WEEKNUM(AG123,21)),"")</f>
        <v>S10</v>
      </c>
      <c r="AL123" s="322" t="str">
        <f>IF(AG123&lt;&gt;"",CONCATENATE(MONTH(AG123),"/",YEAR(AG123)),"")</f>
        <v>3/2025</v>
      </c>
      <c r="AM123" s="324">
        <f ca="1">IF(AG123&lt;&gt;"",IFERROR(IF(AF123="",TODAY()-AE123,AG123-AE123),""),"")</f>
        <v>21</v>
      </c>
      <c r="AN123" s="325" t="str">
        <f ca="1">IF(AM123&lt;&gt;"",IF(AM123&lt;=0,"SEM ATRASO",IF(AM123&lt;=10,"1) &lt;= 10 Dias",IF(AND(AM123&gt;10,AM123&lt;=30),"2) &gt; 10 Dias e &lt;= 30 Dias",IF(AND(AM123&gt;30,AM123&lt;=60),"3) &gt;30 Dias e &lt;=60 Dias",IF(AND(AM123&gt;60,AM123&lt;43854),"4) &gt; 60 Dias","INDEFINIDO"))))),"")</f>
        <v>2) &gt; 10 Dias e &lt;= 30 Dias</v>
      </c>
      <c r="AO123" s="364">
        <v>45712</v>
      </c>
      <c r="AP123" s="331">
        <v>45736</v>
      </c>
      <c r="AQ123" s="15">
        <v>45730</v>
      </c>
      <c r="AR123" s="25">
        <v>45747</v>
      </c>
      <c r="AS123" s="331">
        <v>45743</v>
      </c>
      <c r="AT123" s="309">
        <f>IF(AND(AP123&lt;&gt;"",AS123&lt;&gt;""),AS123-AP123,"")</f>
        <v>7</v>
      </c>
      <c r="AU123" s="326" t="str">
        <f>IF(AQ123&lt;&gt;"",CONCATENATE("S",WEEKNUM(AQ123,21)),"")</f>
        <v>S11</v>
      </c>
      <c r="AV123" s="327" t="str">
        <f>IF(AR123&lt;&gt;"",CONCATENATE("S",WEEKNUM(AR123,21)),"")</f>
        <v>S14</v>
      </c>
      <c r="AW123" s="327" t="str">
        <f>IF(AS123&lt;&gt;"",CONCATENATE("S",WEEKNUM(AS123,21)),"")</f>
        <v>S13</v>
      </c>
      <c r="AX123" s="326" t="str">
        <f>IF(AS123&lt;&gt;"",CONCATENATE(MONTH(AS123),"/",YEAR(AS123)),"")</f>
        <v>3/2025</v>
      </c>
      <c r="AY123" s="328">
        <f ca="1">IF(AQ123&lt;&gt;"",IF(AS123&lt;&gt;"",AQ123-AS123,TODAY()-AQ123),"")</f>
        <v>-13</v>
      </c>
      <c r="AZ123" s="329" t="str">
        <f ca="1">IF(AY123&lt;&gt;"",IF(AY123&lt;=0,"SEM ATRASO",IF(AY123&lt;=10,"1) &lt;= 10 Dias",IF(AND(AY123&gt;10,AY123&lt;=30),"2) &gt; 10 Dias e &lt;= 30 Dias",IF(AND(AY123&gt;30,AY123&lt;=60),"3) &gt;30 Dias e &lt;=60 Dias",IF(AND(AY123&gt;60,AY123&lt;43854),"4) &gt; 60 Dias","INDEFINIDO"))))),"")</f>
        <v>SEM ATRASO</v>
      </c>
      <c r="BA123" s="364">
        <v>45733</v>
      </c>
      <c r="BB123" s="331">
        <v>45754</v>
      </c>
      <c r="BC123" s="15">
        <v>45766</v>
      </c>
      <c r="BD123" s="24">
        <v>45792</v>
      </c>
      <c r="BE123" s="331">
        <v>45870</v>
      </c>
      <c r="BF123" s="309">
        <f>IF(AND(BB123&lt;&gt;"",BE123&lt;&gt;""),BE123-BB123,"")</f>
        <v>116</v>
      </c>
      <c r="BG123" s="326" t="str">
        <f>IF(BC123&lt;&gt;"",CONCATENATE("S",WEEKNUM(BC123,21)),"")</f>
        <v>S16</v>
      </c>
      <c r="BH123" s="327" t="str">
        <f>IF(BD123&lt;&gt;"",CONCATENATE("S",WEEKNUM(BD123,21)),"")</f>
        <v>S20</v>
      </c>
      <c r="BI123" s="327" t="str">
        <f>IF(BE123&lt;&gt;"",CONCATENATE("S",WEEKNUM(BE123,21)),"")</f>
        <v>S31</v>
      </c>
      <c r="BJ123" s="326" t="str">
        <f>IF(BE123&lt;&gt;"",CONCATENATE(MONTH(BE123),"/",YEAR(BE123)),"")</f>
        <v>8/2025</v>
      </c>
      <c r="BK123" s="325">
        <f ca="1">IF(BE123&lt;&gt;"",IFERROR(IF(BE123="",TODAY()-BC123,BE123-BC123),""),"")</f>
        <v>104</v>
      </c>
      <c r="BL123" s="330" t="str">
        <f ca="1">IF(BK123&lt;&gt;"",IF(BK123&lt;=0,"SEM ATRASO",IF(BK123&lt;=10,"1) &lt;= 10 Dias",IF(AND(BK123&gt;10,BK123&lt;=30),"2) &gt; 10 Dias e &lt;= 30 Dias",IF(AND(BK123&gt;30,BK123&lt;=60),"3) &gt;30 Dias e &lt;=60 Dias",IF(AND(BK123&gt;60,BK123&lt;43854),"4) &gt; 60 Dias","INDEFINIDO"))))),"")</f>
        <v>4) &gt; 60 Dias</v>
      </c>
      <c r="BM123" s="331">
        <f>IF(BE123&lt;&gt;"",BE123+5,IF(AND(BE123="",BD123&lt;&gt;""),BD123+5,IF(AND(BE123="",BD123="",AS123&lt;&gt;""),AS123+5,IF(AND(BE123="",BD123="",AS123="",AR123&lt;&gt;""),AR123+5,""))))</f>
        <v>45875</v>
      </c>
      <c r="BN123" s="331"/>
      <c r="BO123" s="331" t="s">
        <v>87</v>
      </c>
      <c r="BP123" s="305"/>
      <c r="BQ123" s="305"/>
      <c r="BR123" s="305"/>
      <c r="BS123" s="305"/>
      <c r="BT123" s="332">
        <v>-3</v>
      </c>
      <c r="BU123" s="333" t="s">
        <v>1255</v>
      </c>
      <c r="BV123" s="329"/>
      <c r="BW123" s="329"/>
      <c r="BX123" s="329"/>
      <c r="BY123" s="329"/>
      <c r="BZ123" s="329"/>
      <c r="CA123" s="642" t="s">
        <v>312</v>
      </c>
      <c r="CB123" s="598"/>
    </row>
    <row r="124" spans="1:80" ht="40.5" customHeight="1" x14ac:dyDescent="0.35">
      <c r="A124" s="577"/>
      <c r="B124" s="458" t="s">
        <v>155</v>
      </c>
      <c r="C124" s="326"/>
      <c r="D124" s="371"/>
      <c r="E124" s="371" t="s">
        <v>262</v>
      </c>
      <c r="F124" s="371" t="s">
        <v>2010</v>
      </c>
      <c r="G124" s="307" t="str">
        <f ca="1">IF(AND(E124&lt;D124,BE124&lt;&gt;"",TODAY()&gt;D124),TODAY()-D124,"")</f>
        <v/>
      </c>
      <c r="H124" s="308">
        <f>IF(BM124&lt;&gt;"",BM124,"")</f>
        <v>45819</v>
      </c>
      <c r="I124" s="309">
        <f>IF(AND(E124&lt;&gt;"",H124&lt;&gt;""),H124-E124,"")</f>
        <v>229</v>
      </c>
      <c r="J124" s="366" t="s">
        <v>125</v>
      </c>
      <c r="K124" s="305" t="s">
        <v>135</v>
      </c>
      <c r="L124" s="310" t="s">
        <v>81</v>
      </c>
      <c r="M124" s="311" t="s">
        <v>161</v>
      </c>
      <c r="N124" s="3" t="s">
        <v>1011</v>
      </c>
      <c r="O124" s="337" t="s">
        <v>149</v>
      </c>
      <c r="P124" s="539" t="s">
        <v>1346</v>
      </c>
      <c r="Q124" s="339" t="s">
        <v>151</v>
      </c>
      <c r="R124" s="313" t="str">
        <f>IF(OR(L124&lt;&gt;"",N124&lt;&gt;"",O124&lt;&gt;"",P124&lt;&gt;""),CONCATENATE(L124,"-",N124,"-",P124,"-OM",O124),"")</f>
        <v>P31-PPGMII-P31-CAM-1482/2024-OM CONJUNTO</v>
      </c>
      <c r="S124" s="305" t="s">
        <v>152</v>
      </c>
      <c r="T124" s="314">
        <v>1</v>
      </c>
      <c r="U124" s="340">
        <v>16.2</v>
      </c>
      <c r="V124" s="340">
        <v>0</v>
      </c>
      <c r="W124" s="316">
        <f>IF(U124&lt;&gt;"",U124/1000,"")</f>
        <v>1.6199999999999999E-2</v>
      </c>
      <c r="X124" s="316">
        <f>IF(V124&lt;&gt;"",V124/1000,"")</f>
        <v>0</v>
      </c>
      <c r="Y124" s="317">
        <f>IF(OR(U124&lt;&gt;"",V124&lt;&gt;""),U124+V124,"")</f>
        <v>16.2</v>
      </c>
      <c r="Z124" s="318">
        <f>IF(Y124&lt;&gt;"",Y124/1000,"")</f>
        <v>1.6199999999999999E-2</v>
      </c>
      <c r="AA124" s="574" t="s">
        <v>153</v>
      </c>
      <c r="AB124" s="533"/>
      <c r="AC124" s="331">
        <v>45590</v>
      </c>
      <c r="AD124" s="327">
        <v>45726</v>
      </c>
      <c r="AE124" s="327">
        <v>45651</v>
      </c>
      <c r="AF124" s="407">
        <v>45742</v>
      </c>
      <c r="AG124" s="331">
        <v>45726</v>
      </c>
      <c r="AH124" s="309">
        <f>IF(AND(AD124&lt;&gt;"",AG124&lt;&gt;""),AG124-AD124,"")</f>
        <v>0</v>
      </c>
      <c r="AI124" s="322" t="str">
        <f>IF(AE124&lt;&gt;"",CONCATENATE("S",WEEKNUM(AE124,21)),"")</f>
        <v>S52</v>
      </c>
      <c r="AJ124" s="323" t="str">
        <f>IF(AF124&lt;&gt;"",CONCATENATE("S",WEEKNUM(AF124,21)),"")</f>
        <v>S13</v>
      </c>
      <c r="AK124" s="323" t="str">
        <f>IF(AG124&lt;&gt;"",CONCATENATE("S",WEEKNUM(AG124,21)),"")</f>
        <v>S11</v>
      </c>
      <c r="AL124" s="322" t="str">
        <f>IF(AG124&lt;&gt;"",CONCATENATE(MONTH(AG124),"/",YEAR(AG124)),"")</f>
        <v>3/2025</v>
      </c>
      <c r="AM124" s="324">
        <f ca="1">IF(AG124&lt;&gt;"",IFERROR(IF(AF124="",TODAY()-AE124,AG124-AE124),""),"")</f>
        <v>75</v>
      </c>
      <c r="AN124" s="325" t="str">
        <f ca="1">IF(AM124&lt;&gt;"",IF(AM124&lt;=0,"SEM ATRASO",IF(AM124&lt;=10,"1) &lt;= 10 Dias",IF(AND(AM124&gt;10,AM124&lt;=30),"2) &gt; 10 Dias e &lt;= 30 Dias",IF(AND(AM124&gt;30,AM124&lt;=60),"3) &gt;30 Dias e &lt;=60 Dias",IF(AND(AM124&gt;60,AM124&lt;43854),"4) &gt; 60 Dias","INDEFINIDO"))))),"")</f>
        <v>4) &gt; 60 Dias</v>
      </c>
      <c r="AO124" s="35">
        <v>45700</v>
      </c>
      <c r="AP124" s="331">
        <v>45736</v>
      </c>
      <c r="AQ124" s="15">
        <v>45703</v>
      </c>
      <c r="AR124" s="481">
        <v>45736</v>
      </c>
      <c r="AS124" s="331">
        <v>45737</v>
      </c>
      <c r="AT124" s="309">
        <f>IF(AND(AP124&lt;&gt;"",AS124&lt;&gt;""),AS124-AP124,"")</f>
        <v>1</v>
      </c>
      <c r="AU124" s="326" t="str">
        <f>IF(AQ124&lt;&gt;"",CONCATENATE("S",WEEKNUM(AQ124,21)),"")</f>
        <v>S7</v>
      </c>
      <c r="AV124" s="327" t="str">
        <f>IF(AR124&lt;&gt;"",CONCATENATE("S",WEEKNUM(AR124,21)),"")</f>
        <v>S12</v>
      </c>
      <c r="AW124" s="327" t="str">
        <f>IF(AS124&lt;&gt;"",CONCATENATE("S",WEEKNUM(AS124,21)),"")</f>
        <v>S12</v>
      </c>
      <c r="AX124" s="326" t="str">
        <f>IF(AS124&lt;&gt;"",CONCATENATE(MONTH(AS124),"/",YEAR(AS124)),"")</f>
        <v>3/2025</v>
      </c>
      <c r="AY124" s="328">
        <f ca="1">IF(AQ124&lt;&gt;"",IF(AS124&lt;&gt;"",AQ124-AS124,TODAY()-AQ124),"")</f>
        <v>-34</v>
      </c>
      <c r="AZ124" s="329" t="str">
        <f ca="1">IF(AY124&lt;&gt;"",IF(AY124&lt;=0,"SEM ATRASO",IF(AY124&lt;=10,"1) &lt;= 10 Dias",IF(AND(AY124&gt;10,AY124&lt;=30),"2) &gt; 10 Dias e &lt;= 30 Dias",IF(AND(AY124&gt;30,AY124&lt;=60),"3) &gt;30 Dias e &lt;=60 Dias",IF(AND(AY124&gt;60,AY124&lt;43854),"4) &gt; 60 Dias","INDEFINIDO"))))),"")</f>
        <v>SEM ATRASO</v>
      </c>
      <c r="BA124" s="35">
        <v>45738</v>
      </c>
      <c r="BB124" s="331">
        <v>45737</v>
      </c>
      <c r="BC124" s="15">
        <v>45766</v>
      </c>
      <c r="BD124" s="24">
        <v>45814</v>
      </c>
      <c r="BE124" s="331">
        <v>45814</v>
      </c>
      <c r="BF124" s="309">
        <f>IF(AND(BB124&lt;&gt;"",BE124&lt;&gt;""),BE124-BB124,"")</f>
        <v>77</v>
      </c>
      <c r="BG124" s="326" t="str">
        <f>IF(BC124&lt;&gt;"",CONCATENATE("S",WEEKNUM(BC124,21)),"")</f>
        <v>S16</v>
      </c>
      <c r="BH124" s="327" t="str">
        <f>IF(BD124&lt;&gt;"",CONCATENATE("S",WEEKNUM(BD124,21)),"")</f>
        <v>S23</v>
      </c>
      <c r="BI124" s="327" t="str">
        <f>IF(BE124&lt;&gt;"",CONCATENATE("S",WEEKNUM(BE124,21)),"")</f>
        <v>S23</v>
      </c>
      <c r="BJ124" s="326" t="str">
        <f>IF(BE124&lt;&gt;"",CONCATENATE(MONTH(BE124),"/",YEAR(BE124)),"")</f>
        <v>6/2025</v>
      </c>
      <c r="BK124" s="325">
        <f ca="1">IF(BE124&lt;&gt;"",IFERROR(IF(BE124="",TODAY()-BC124,BE124-BC124),""),"")</f>
        <v>48</v>
      </c>
      <c r="BL124" s="330" t="str">
        <f ca="1">IF(BK124&lt;&gt;"",IF(BK124&lt;=0,"SEM ATRASO",IF(BK124&lt;=10,"1) &lt;= 10 Dias",IF(AND(BK124&gt;10,BK124&lt;=30),"2) &gt; 10 Dias e &lt;= 30 Dias",IF(AND(BK124&gt;30,BK124&lt;=60),"3) &gt;30 Dias e &lt;=60 Dias",IF(AND(BK124&gt;60,BK124&lt;43854),"4) &gt; 60 Dias","INDEFINIDO"))))),"")</f>
        <v>3) &gt;30 Dias e &lt;=60 Dias</v>
      </c>
      <c r="BM124" s="331">
        <f>IF(BE124&lt;&gt;"",BE124+5,IF(AND(BE124="",BD124&lt;&gt;""),BD124+5,IF(AND(BE124="",BD124="",AS124&lt;&gt;""),AS124+5,IF(AND(BE124="",BD124="",AS124="",AR124&lt;&gt;""),AR124+5,""))))</f>
        <v>45819</v>
      </c>
      <c r="BN124" s="331"/>
      <c r="BO124" s="331" t="s">
        <v>87</v>
      </c>
      <c r="BP124" s="305"/>
      <c r="BQ124" s="305"/>
      <c r="BR124" s="305"/>
      <c r="BS124" s="305"/>
      <c r="BT124" s="332">
        <v>-3</v>
      </c>
      <c r="BU124" s="333" t="s">
        <v>1255</v>
      </c>
      <c r="BV124" s="329"/>
      <c r="BW124" s="329"/>
      <c r="BX124" s="329"/>
      <c r="BY124" s="329"/>
      <c r="BZ124" s="329"/>
      <c r="CA124" s="635" t="s">
        <v>133</v>
      </c>
      <c r="CB124" s="598" t="s">
        <v>142</v>
      </c>
    </row>
    <row r="125" spans="1:80" ht="40.5" customHeight="1" x14ac:dyDescent="0.35">
      <c r="A125" s="577"/>
      <c r="B125" s="458" t="s">
        <v>155</v>
      </c>
      <c r="C125" s="326"/>
      <c r="D125" s="371"/>
      <c r="E125" s="371" t="s">
        <v>262</v>
      </c>
      <c r="F125" s="371" t="s">
        <v>2010</v>
      </c>
      <c r="G125" s="307" t="str">
        <f ca="1">IF(AND(E125&lt;D125,BE125&lt;&gt;"",TODAY()&gt;D125),TODAY()-D125,"")</f>
        <v/>
      </c>
      <c r="H125" s="308">
        <f>IF(BM125&lt;&gt;"",BM125,"")</f>
        <v>45819</v>
      </c>
      <c r="I125" s="309">
        <f>IF(AND(E125&lt;&gt;"",H125&lt;&gt;""),H125-E125,"")</f>
        <v>229</v>
      </c>
      <c r="J125" s="366" t="s">
        <v>125</v>
      </c>
      <c r="K125" s="305" t="s">
        <v>126</v>
      </c>
      <c r="L125" s="310" t="s">
        <v>81</v>
      </c>
      <c r="M125" s="311" t="s">
        <v>161</v>
      </c>
      <c r="N125" s="3" t="s">
        <v>1011</v>
      </c>
      <c r="O125" s="337" t="s">
        <v>149</v>
      </c>
      <c r="P125" s="539" t="s">
        <v>1346</v>
      </c>
      <c r="Q125" s="339" t="s">
        <v>154</v>
      </c>
      <c r="R125" s="313" t="str">
        <f>IF(OR(L125&lt;&gt;"",N125&lt;&gt;"",O125&lt;&gt;"",P125&lt;&gt;""),CONCATENATE(L125,"-",N125,"-",P125,"-OM",O125),"")</f>
        <v>P31-PPGMII-P31-CAM-1482/2024-OM CONJUNTO</v>
      </c>
      <c r="S125" s="305" t="s">
        <v>152</v>
      </c>
      <c r="T125" s="314">
        <v>1</v>
      </c>
      <c r="U125" s="340">
        <v>43.43</v>
      </c>
      <c r="V125" s="340">
        <v>0</v>
      </c>
      <c r="W125" s="316">
        <f>IF(U125&lt;&gt;"",U125/1000,"")</f>
        <v>4.3429999999999996E-2</v>
      </c>
      <c r="X125" s="316">
        <f>IF(V125&lt;&gt;"",V125/1000,"")</f>
        <v>0</v>
      </c>
      <c r="Y125" s="317">
        <f>IF(OR(U125&lt;&gt;"",V125&lt;&gt;""),U125+V125,"")</f>
        <v>43.43</v>
      </c>
      <c r="Z125" s="318">
        <f>IF(Y125&lt;&gt;"",Y125/1000,"")</f>
        <v>4.3429999999999996E-2</v>
      </c>
      <c r="AA125" s="574" t="s">
        <v>153</v>
      </c>
      <c r="AB125" s="533"/>
      <c r="AC125" s="331">
        <v>45590</v>
      </c>
      <c r="AD125" s="327">
        <v>45726</v>
      </c>
      <c r="AE125" s="327">
        <v>45651</v>
      </c>
      <c r="AF125" s="18">
        <v>45742</v>
      </c>
      <c r="AG125" s="331">
        <v>45726</v>
      </c>
      <c r="AH125" s="309">
        <f>IF(AND(AD125&lt;&gt;"",AG125&lt;&gt;""),AG125-AD125,"")</f>
        <v>0</v>
      </c>
      <c r="AI125" s="322" t="str">
        <f>IF(AE125&lt;&gt;"",CONCATENATE("S",WEEKNUM(AE125,21)),"")</f>
        <v>S52</v>
      </c>
      <c r="AJ125" s="323" t="str">
        <f>IF(AF125&lt;&gt;"",CONCATENATE("S",WEEKNUM(AF125,21)),"")</f>
        <v>S13</v>
      </c>
      <c r="AK125" s="323" t="str">
        <f>IF(AG125&lt;&gt;"",CONCATENATE("S",WEEKNUM(AG125,21)),"")</f>
        <v>S11</v>
      </c>
      <c r="AL125" s="322" t="str">
        <f>IF(AG125&lt;&gt;"",CONCATENATE(MONTH(AG125),"/",YEAR(AG125)),"")</f>
        <v>3/2025</v>
      </c>
      <c r="AM125" s="324">
        <f ca="1">IF(AG125&lt;&gt;"",IFERROR(IF(AF125="",TODAY()-AE125,AG125-AE125),""),"")</f>
        <v>75</v>
      </c>
      <c r="AN125" s="325" t="str">
        <f ca="1">IF(AM125&lt;&gt;"",IF(AM125&lt;=0,"SEM ATRASO",IF(AM125&lt;=10,"1) &lt;= 10 Dias",IF(AND(AM125&gt;10,AM125&lt;=30),"2) &gt; 10 Dias e &lt;= 30 Dias",IF(AND(AM125&gt;30,AM125&lt;=60),"3) &gt;30 Dias e &lt;=60 Dias",IF(AND(AM125&gt;60,AM125&lt;43854),"4) &gt; 60 Dias","INDEFINIDO"))))),"")</f>
        <v>4) &gt; 60 Dias</v>
      </c>
      <c r="AO125" s="364">
        <v>45700</v>
      </c>
      <c r="AP125" s="331">
        <v>45736</v>
      </c>
      <c r="AQ125" s="15">
        <v>45703</v>
      </c>
      <c r="AR125" s="25">
        <v>45736</v>
      </c>
      <c r="AS125" s="331">
        <v>45737</v>
      </c>
      <c r="AT125" s="309">
        <f>IF(AND(AP125&lt;&gt;"",AS125&lt;&gt;""),AS125-AP125,"")</f>
        <v>1</v>
      </c>
      <c r="AU125" s="326" t="str">
        <f>IF(AQ125&lt;&gt;"",CONCATENATE("S",WEEKNUM(AQ125,21)),"")</f>
        <v>S7</v>
      </c>
      <c r="AV125" s="327" t="str">
        <f>IF(AR125&lt;&gt;"",CONCATENATE("S",WEEKNUM(AR125,21)),"")</f>
        <v>S12</v>
      </c>
      <c r="AW125" s="327" t="str">
        <f>IF(AS125&lt;&gt;"",CONCATENATE("S",WEEKNUM(AS125,21)),"")</f>
        <v>S12</v>
      </c>
      <c r="AX125" s="326" t="str">
        <f>IF(AS125&lt;&gt;"",CONCATENATE(MONTH(AS125),"/",YEAR(AS125)),"")</f>
        <v>3/2025</v>
      </c>
      <c r="AY125" s="328">
        <f ca="1">IF(AQ125&lt;&gt;"",IF(AS125&lt;&gt;"",AQ125-AS125,TODAY()-AQ125),"")</f>
        <v>-34</v>
      </c>
      <c r="AZ125" s="329" t="str">
        <f ca="1">IF(AY125&lt;&gt;"",IF(AY125&lt;=0,"SEM ATRASO",IF(AY125&lt;=10,"1) &lt;= 10 Dias",IF(AND(AY125&gt;10,AY125&lt;=30),"2) &gt; 10 Dias e &lt;= 30 Dias",IF(AND(AY125&gt;30,AY125&lt;=60),"3) &gt;30 Dias e &lt;=60 Dias",IF(AND(AY125&gt;60,AY125&lt;43854),"4) &gt; 60 Dias","INDEFINIDO"))))),"")</f>
        <v>SEM ATRASO</v>
      </c>
      <c r="BA125" s="364">
        <v>45738</v>
      </c>
      <c r="BB125" s="331">
        <v>45737</v>
      </c>
      <c r="BC125" s="15">
        <v>45766</v>
      </c>
      <c r="BD125" s="24">
        <v>45814</v>
      </c>
      <c r="BE125" s="331">
        <v>45814</v>
      </c>
      <c r="BF125" s="309">
        <f>IF(AND(BB125&lt;&gt;"",BE125&lt;&gt;""),BE125-BB125,"")</f>
        <v>77</v>
      </c>
      <c r="BG125" s="326" t="str">
        <f>IF(BC125&lt;&gt;"",CONCATENATE("S",WEEKNUM(BC125,21)),"")</f>
        <v>S16</v>
      </c>
      <c r="BH125" s="327" t="str">
        <f>IF(BD125&lt;&gt;"",CONCATENATE("S",WEEKNUM(BD125,21)),"")</f>
        <v>S23</v>
      </c>
      <c r="BI125" s="327" t="str">
        <f>IF(BE125&lt;&gt;"",CONCATENATE("S",WEEKNUM(BE125,21)),"")</f>
        <v>S23</v>
      </c>
      <c r="BJ125" s="326" t="str">
        <f>IF(BE125&lt;&gt;"",CONCATENATE(MONTH(BE125),"/",YEAR(BE125)),"")</f>
        <v>6/2025</v>
      </c>
      <c r="BK125" s="325">
        <f ca="1">IF(BE125&lt;&gt;"",IFERROR(IF(BE125="",TODAY()-BC125,BE125-BC125),""),"")</f>
        <v>48</v>
      </c>
      <c r="BL125" s="330" t="str">
        <f ca="1">IF(BK125&lt;&gt;"",IF(BK125&lt;=0,"SEM ATRASO",IF(BK125&lt;=10,"1) &lt;= 10 Dias",IF(AND(BK125&gt;10,BK125&lt;=30),"2) &gt; 10 Dias e &lt;= 30 Dias",IF(AND(BK125&gt;30,BK125&lt;=60),"3) &gt;30 Dias e &lt;=60 Dias",IF(AND(BK125&gt;60,BK125&lt;43854),"4) &gt; 60 Dias","INDEFINIDO"))))),"")</f>
        <v>3) &gt;30 Dias e &lt;=60 Dias</v>
      </c>
      <c r="BM125" s="331">
        <f>IF(BE125&lt;&gt;"",BE125+5,IF(AND(BE125="",BD125&lt;&gt;""),BD125+5,IF(AND(BE125="",BD125="",AS125&lt;&gt;""),AS125+5,IF(AND(BE125="",BD125="",AS125="",AR125&lt;&gt;""),AR125+5,""))))</f>
        <v>45819</v>
      </c>
      <c r="BN125" s="331"/>
      <c r="BO125" s="331" t="s">
        <v>87</v>
      </c>
      <c r="BP125" s="305"/>
      <c r="BQ125" s="305"/>
      <c r="BR125" s="305"/>
      <c r="BS125" s="305"/>
      <c r="BT125" s="332">
        <v>-3</v>
      </c>
      <c r="BU125" s="333" t="s">
        <v>1255</v>
      </c>
      <c r="BV125" s="329"/>
      <c r="BW125" s="329"/>
      <c r="BX125" s="329"/>
      <c r="BY125" s="329"/>
      <c r="BZ125" s="329"/>
      <c r="CA125" s="642" t="s">
        <v>133</v>
      </c>
      <c r="CB125" s="598"/>
    </row>
    <row r="126" spans="1:80" ht="40.5" customHeight="1" x14ac:dyDescent="0.35">
      <c r="A126" s="577"/>
      <c r="B126" s="458" t="s">
        <v>155</v>
      </c>
      <c r="C126" s="326"/>
      <c r="D126" s="371">
        <v>45660</v>
      </c>
      <c r="E126" s="371" t="s">
        <v>643</v>
      </c>
      <c r="F126" s="371" t="s">
        <v>1063</v>
      </c>
      <c r="G126" s="307" t="str">
        <f ca="1">IF(AND(E126&lt;D126,BE126&lt;&gt;"",TODAY()&gt;D126),TODAY()-D126,"")</f>
        <v/>
      </c>
      <c r="H126" s="308">
        <f>IF(BM126&lt;&gt;"",BM126,"")</f>
        <v>45875</v>
      </c>
      <c r="I126" s="309">
        <f>IF(AND(E126&lt;&gt;"",H126&lt;&gt;""),H126-E126,"")</f>
        <v>202</v>
      </c>
      <c r="J126" s="366" t="s">
        <v>156</v>
      </c>
      <c r="K126" s="305" t="s">
        <v>126</v>
      </c>
      <c r="L126" s="310" t="s">
        <v>281</v>
      </c>
      <c r="M126" s="311" t="s">
        <v>161</v>
      </c>
      <c r="N126" s="3" t="s">
        <v>1252</v>
      </c>
      <c r="O126" s="337">
        <v>2029258079</v>
      </c>
      <c r="P126" s="539" t="s">
        <v>1347</v>
      </c>
      <c r="Q126" s="339" t="s">
        <v>492</v>
      </c>
      <c r="R126" s="313" t="str">
        <f>IF(OR(L126&lt;&gt;"",N126&lt;&gt;"",O126&lt;&gt;"",P126&lt;&gt;""),CONCATENATE(L126,"-",N126,"-",P126,"-OM",O126),"")</f>
        <v>P54-PPGMII-P54-CAM-0342/2025-OM2029258079</v>
      </c>
      <c r="S126" s="305"/>
      <c r="T126" s="314">
        <v>1</v>
      </c>
      <c r="U126" s="340">
        <v>0</v>
      </c>
      <c r="V126" s="340">
        <v>189.24</v>
      </c>
      <c r="W126" s="316">
        <f>IF(U126&lt;&gt;"",U126/1000,"")</f>
        <v>0</v>
      </c>
      <c r="X126" s="316">
        <f>IF(V126&lt;&gt;"",V126/1000,"")</f>
        <v>0.18924000000000002</v>
      </c>
      <c r="Y126" s="317">
        <f>IF(OR(U126&lt;&gt;"",V126&lt;&gt;""),U126+V126,"")</f>
        <v>189.24</v>
      </c>
      <c r="Z126" s="318">
        <f>IF(Y126&lt;&gt;"",Y126/1000,"")</f>
        <v>0.18924000000000002</v>
      </c>
      <c r="AA126" s="574" t="s">
        <v>493</v>
      </c>
      <c r="AB126" s="533"/>
      <c r="AC126" s="331">
        <v>45692</v>
      </c>
      <c r="AD126" s="327">
        <v>45691</v>
      </c>
      <c r="AE126" s="327">
        <v>45778</v>
      </c>
      <c r="AF126" s="14">
        <v>45778</v>
      </c>
      <c r="AG126" s="331">
        <v>45726</v>
      </c>
      <c r="AH126" s="309">
        <f>IF(AND(AD126&lt;&gt;"",AG126&lt;&gt;""),AG126-AD126,"")</f>
        <v>35</v>
      </c>
      <c r="AI126" s="322" t="str">
        <f>IF(AE126&lt;&gt;"",CONCATENATE("S",WEEKNUM(AE126,21)),"")</f>
        <v>S18</v>
      </c>
      <c r="AJ126" s="323" t="str">
        <f>IF(AF126&lt;&gt;"",CONCATENATE("S",WEEKNUM(AF126,21)),"")</f>
        <v>S18</v>
      </c>
      <c r="AK126" s="323" t="str">
        <f>IF(AG126&lt;&gt;"",CONCATENATE("S",WEEKNUM(AG126,21)),"")</f>
        <v>S11</v>
      </c>
      <c r="AL126" s="322" t="str">
        <f>IF(AG126&lt;&gt;"",CONCATENATE(MONTH(AG126),"/",YEAR(AG126)),"")</f>
        <v>3/2025</v>
      </c>
      <c r="AM126" s="324">
        <f ca="1">IF(AG126&lt;&gt;"",IFERROR(IF(AF126="",TODAY()-AE126,AG126-AE126),""),"")</f>
        <v>-52</v>
      </c>
      <c r="AN126" s="325" t="str">
        <f ca="1">IF(AM126&lt;&gt;"",IF(AM126&lt;=0,"SEM ATRASO",IF(AM126&lt;=10,"1) &lt;= 10 Dias",IF(AND(AM126&gt;10,AM126&lt;=30),"2) &gt; 10 Dias e &lt;= 30 Dias",IF(AND(AM126&gt;30,AM126&lt;=60),"3) &gt;30 Dias e &lt;=60 Dias",IF(AND(AM126&gt;60,AM126&lt;43854),"4) &gt; 60 Dias","INDEFINIDO"))))),"")</f>
        <v>SEM ATRASO</v>
      </c>
      <c r="AO126" s="409">
        <v>45783</v>
      </c>
      <c r="AP126" s="331">
        <v>45742</v>
      </c>
      <c r="AQ126" s="15">
        <v>45793</v>
      </c>
      <c r="AR126" s="481">
        <v>45742</v>
      </c>
      <c r="AS126" s="331">
        <v>45743</v>
      </c>
      <c r="AT126" s="309">
        <f>IF(AND(AP126&lt;&gt;"",AS126&lt;&gt;""),AS126-AP126,"")</f>
        <v>1</v>
      </c>
      <c r="AU126" s="326" t="str">
        <f>IF(AQ126&lt;&gt;"",CONCATENATE("S",WEEKNUM(AQ126,21)),"")</f>
        <v>S20</v>
      </c>
      <c r="AV126" s="327" t="str">
        <f>IF(AR126&lt;&gt;"",CONCATENATE("S",WEEKNUM(AR126,21)),"")</f>
        <v>S13</v>
      </c>
      <c r="AW126" s="327" t="str">
        <f>IF(AS126&lt;&gt;"",CONCATENATE("S",WEEKNUM(AS126,21)),"")</f>
        <v>S13</v>
      </c>
      <c r="AX126" s="326" t="str">
        <f>IF(AS126&lt;&gt;"",CONCATENATE(MONTH(AS126),"/",YEAR(AS126)),"")</f>
        <v>3/2025</v>
      </c>
      <c r="AY126" s="328">
        <f ca="1">IF(AQ126&lt;&gt;"",IF(AS126&lt;&gt;"",AQ126-AS126,TODAY()-AQ126),"")</f>
        <v>50</v>
      </c>
      <c r="AZ126" s="329" t="str">
        <f ca="1">IF(AY126&lt;&gt;"",IF(AY126&lt;=0,"SEM ATRASO",IF(AY126&lt;=10,"1) &lt;= 10 Dias",IF(AND(AY126&gt;10,AY126&lt;=30),"2) &gt; 10 Dias e &lt;= 30 Dias",IF(AND(AY126&gt;30,AY126&lt;=60),"3) &gt;30 Dias e &lt;=60 Dias",IF(AND(AY126&gt;60,AY126&lt;43854),"4) &gt; 60 Dias","INDEFINIDO"))))),"")</f>
        <v>3) &gt;30 Dias e &lt;=60 Dias</v>
      </c>
      <c r="BA126" s="409">
        <v>45742</v>
      </c>
      <c r="BB126" s="331">
        <v>45754</v>
      </c>
      <c r="BC126" s="15">
        <v>45766</v>
      </c>
      <c r="BD126" s="24">
        <v>45770</v>
      </c>
      <c r="BE126" s="331">
        <v>45870</v>
      </c>
      <c r="BF126" s="309">
        <f>IF(AND(BB126&lt;&gt;"",BE126&lt;&gt;""),BE126-BB126,"")</f>
        <v>116</v>
      </c>
      <c r="BG126" s="326" t="str">
        <f>IF(BC126&lt;&gt;"",CONCATENATE("S",WEEKNUM(BC126,21)),"")</f>
        <v>S16</v>
      </c>
      <c r="BH126" s="327" t="str">
        <f>IF(BD126&lt;&gt;"",CONCATENATE("S",WEEKNUM(BD126,21)),"")</f>
        <v>S17</v>
      </c>
      <c r="BI126" s="327" t="str">
        <f>IF(BE126&lt;&gt;"",CONCATENATE("S",WEEKNUM(BE126,21)),"")</f>
        <v>S31</v>
      </c>
      <c r="BJ126" s="326" t="str">
        <f>IF(BE126&lt;&gt;"",CONCATENATE(MONTH(BE126),"/",YEAR(BE126)),"")</f>
        <v>8/2025</v>
      </c>
      <c r="BK126" s="325">
        <f ca="1">IF(BE126&lt;&gt;"",IFERROR(IF(BE126="",TODAY()-BC126,BE126-BC126),""),"")</f>
        <v>104</v>
      </c>
      <c r="BL126" s="330" t="str">
        <f ca="1">IF(BK126&lt;&gt;"",IF(BK126&lt;=0,"SEM ATRASO",IF(BK126&lt;=10,"1) &lt;= 10 Dias",IF(AND(BK126&gt;10,BK126&lt;=30),"2) &gt; 10 Dias e &lt;= 30 Dias",IF(AND(BK126&gt;30,BK126&lt;=60),"3) &gt;30 Dias e &lt;=60 Dias",IF(AND(BK126&gt;60,BK126&lt;43854),"4) &gt; 60 Dias","INDEFINIDO"))))),"")</f>
        <v>4) &gt; 60 Dias</v>
      </c>
      <c r="BM126" s="331">
        <f>IF(BE126&lt;&gt;"",BE126+5,IF(AND(BE126="",BD126&lt;&gt;""),BD126+5,IF(AND(BE126="",BD126="",AS126&lt;&gt;""),AS126+5,IF(AND(BE126="",BD126="",AS126="",AR126&lt;&gt;""),AR126+5,""))))</f>
        <v>45875</v>
      </c>
      <c r="BN126" s="331">
        <v>45789</v>
      </c>
      <c r="BO126" s="331" t="s">
        <v>87</v>
      </c>
      <c r="BP126" s="305"/>
      <c r="BQ126" s="305"/>
      <c r="BR126" s="305"/>
      <c r="BS126" s="305" t="s">
        <v>132</v>
      </c>
      <c r="BT126" s="332">
        <v>-3</v>
      </c>
      <c r="BU126" s="333" t="s">
        <v>1255</v>
      </c>
      <c r="BV126" s="329"/>
      <c r="BW126" s="329"/>
      <c r="BX126" s="329"/>
      <c r="BY126" s="329"/>
      <c r="BZ126" s="329"/>
      <c r="CA126" s="635" t="s">
        <v>312</v>
      </c>
      <c r="CB126" s="598"/>
    </row>
    <row r="127" spans="1:80" ht="40.5" customHeight="1" x14ac:dyDescent="0.35">
      <c r="A127" s="577"/>
      <c r="B127" s="458" t="s">
        <v>155</v>
      </c>
      <c r="C127" s="310" t="s">
        <v>278</v>
      </c>
      <c r="D127" s="336">
        <v>45637</v>
      </c>
      <c r="E127" s="336" t="s">
        <v>1975</v>
      </c>
      <c r="F127" s="336" t="s">
        <v>1063</v>
      </c>
      <c r="G127" s="307" t="str">
        <f ca="1">IF(AND(E127&lt;D127,BE127&lt;&gt;"",TODAY()&gt;D127),TODAY()-D127,"")</f>
        <v/>
      </c>
      <c r="H127" s="308">
        <f>IF(BM127&lt;&gt;"",BM127,"")</f>
        <v>45875</v>
      </c>
      <c r="I127" s="309">
        <f>IF(AND(E127&lt;&gt;"",H127&lt;&gt;""),H127-E127,"")</f>
        <v>238</v>
      </c>
      <c r="J127" s="305"/>
      <c r="K127" s="305" t="s">
        <v>80</v>
      </c>
      <c r="L127" s="310" t="s">
        <v>281</v>
      </c>
      <c r="M127" s="311" t="s">
        <v>161</v>
      </c>
      <c r="N127" s="3" t="s">
        <v>1252</v>
      </c>
      <c r="O127" s="337">
        <v>2029269549</v>
      </c>
      <c r="P127" s="539" t="s">
        <v>1348</v>
      </c>
      <c r="Q127" s="376" t="s">
        <v>300</v>
      </c>
      <c r="R127" s="313" t="str">
        <f>IF(OR(L127&lt;&gt;"",N127&lt;&gt;"",O127&lt;&gt;"",P127&lt;&gt;""),CONCATENATE(L127,"-",N127,"-",P127,"-OM",O127),"")</f>
        <v>P54-PPGMII-P54-CAM-1851/2024-OM2029269549</v>
      </c>
      <c r="S127" s="574"/>
      <c r="T127" s="314">
        <v>1</v>
      </c>
      <c r="U127" s="340">
        <v>0</v>
      </c>
      <c r="V127" s="340">
        <v>501</v>
      </c>
      <c r="W127" s="316">
        <f>IF(U127&lt;&gt;"",U127/1000,"")</f>
        <v>0</v>
      </c>
      <c r="X127" s="316">
        <f>IF(V127&lt;&gt;"",V127/1000,"")</f>
        <v>0.501</v>
      </c>
      <c r="Y127" s="317">
        <f>IF(OR(U127&lt;&gt;"",V127&lt;&gt;""),U127+V127,"")</f>
        <v>501</v>
      </c>
      <c r="Z127" s="318">
        <f>IF(Y127&lt;&gt;"",Y127/1000,"")</f>
        <v>0.501</v>
      </c>
      <c r="AA127" s="574" t="s">
        <v>301</v>
      </c>
      <c r="AB127" s="533"/>
      <c r="AC127" s="331">
        <v>45804</v>
      </c>
      <c r="AD127" s="327">
        <v>45774</v>
      </c>
      <c r="AE127" s="327">
        <v>45879</v>
      </c>
      <c r="AF127" s="14">
        <v>45879</v>
      </c>
      <c r="AG127" s="327">
        <v>45783</v>
      </c>
      <c r="AH127" s="309">
        <f>IF(AND(AD127&lt;&gt;"",AG127&lt;&gt;""),AG127-AD127,"")</f>
        <v>9</v>
      </c>
      <c r="AI127" s="322" t="str">
        <f>IF(AE127&lt;&gt;"",CONCATENATE("S",WEEKNUM(AE127,21)),"")</f>
        <v>S32</v>
      </c>
      <c r="AJ127" s="323" t="str">
        <f>IF(AF127&lt;&gt;"",CONCATENATE("S",WEEKNUM(AF127,21)),"")</f>
        <v>S32</v>
      </c>
      <c r="AK127" s="323" t="str">
        <f>IF(AG127&lt;&gt;"",CONCATENATE("S",WEEKNUM(AG127,21)),"")</f>
        <v>S19</v>
      </c>
      <c r="AL127" s="322" t="str">
        <f>IF(AG127&lt;&gt;"",CONCATENATE(MONTH(AG127),"/",YEAR(AG127)),"")</f>
        <v>5/2025</v>
      </c>
      <c r="AM127" s="324">
        <f ca="1">IF(AG127&lt;&gt;"",IFERROR(IF(AF127="",TODAY()-AE127,AG127-AE127),""),"")</f>
        <v>-96</v>
      </c>
      <c r="AN127" s="325" t="str">
        <f ca="1">IF(AM127&lt;&gt;"",IF(AM127&lt;=0,"SEM ATRASO",IF(AM127&lt;=10,"1) &lt;= 10 Dias",IF(AND(AM127&gt;10,AM127&lt;=30),"2) &gt; 10 Dias e &lt;= 30 Dias",IF(AND(AM127&gt;30,AM127&lt;=60),"3) &gt;30 Dias e &lt;=60 Dias",IF(AND(AM127&gt;60,AM127&lt;43854),"4) &gt; 60 Dias","INDEFINIDO"))))),"")</f>
        <v>SEM ATRASO</v>
      </c>
      <c r="AO127" s="365">
        <v>45899</v>
      </c>
      <c r="AP127" s="331">
        <v>45742</v>
      </c>
      <c r="AQ127" s="35">
        <v>45906</v>
      </c>
      <c r="AR127" s="516">
        <v>45754</v>
      </c>
      <c r="AS127" s="516">
        <v>45754</v>
      </c>
      <c r="AT127" s="309">
        <f>IF(AND(AP127&lt;&gt;"",AS127&lt;&gt;""),AS127-AP127,"")</f>
        <v>12</v>
      </c>
      <c r="AU127" s="326" t="str">
        <f>IF(AQ127&lt;&gt;"",CONCATENATE("S",WEEKNUM(AQ127,21)),"")</f>
        <v>S36</v>
      </c>
      <c r="AV127" s="327" t="str">
        <f>IF(AR127&lt;&gt;"",CONCATENATE("S",WEEKNUM(AR127,21)),"")</f>
        <v>S15</v>
      </c>
      <c r="AW127" s="327" t="str">
        <f>IF(AS127&lt;&gt;"",CONCATENATE("S",WEEKNUM(AS127,21)),"")</f>
        <v>S15</v>
      </c>
      <c r="AX127" s="326" t="str">
        <f>IF(AS127&lt;&gt;"",CONCATENATE(MONTH(AS127),"/",YEAR(AS127)),"")</f>
        <v>4/2025</v>
      </c>
      <c r="AY127" s="328">
        <f ca="1">IF(AQ127&lt;&gt;"",IF(AS127&lt;&gt;"",AQ127-AS127,TODAY()-AQ127),"")</f>
        <v>152</v>
      </c>
      <c r="AZ127" s="329" t="str">
        <f ca="1">IF(AY127&lt;&gt;"",IF(AY127&lt;=0,"SEM ATRASO",IF(AY127&lt;=10,"1) &lt;= 10 Dias",IF(AND(AY127&gt;10,AY127&lt;=30),"2) &gt; 10 Dias e &lt;= 30 Dias",IF(AND(AY127&gt;30,AY127&lt;=60),"3) &gt;30 Dias e &lt;=60 Dias",IF(AND(AY127&gt;60,AY127&lt;43854),"4) &gt; 60 Dias","INDEFINIDO"))))),"")</f>
        <v>4) &gt; 60 Dias</v>
      </c>
      <c r="BA127" s="364">
        <v>45909</v>
      </c>
      <c r="BB127" s="516">
        <v>45754</v>
      </c>
      <c r="BC127" s="15">
        <v>45766</v>
      </c>
      <c r="BD127" s="24">
        <v>45770</v>
      </c>
      <c r="BE127" s="331">
        <v>45870</v>
      </c>
      <c r="BF127" s="309">
        <f>IF(AND(BB127&lt;&gt;"",BE127&lt;&gt;""),BE127-BB127,"")</f>
        <v>116</v>
      </c>
      <c r="BG127" s="326" t="str">
        <f>IF(BC127&lt;&gt;"",CONCATENATE("S",WEEKNUM(BC127,21)),"")</f>
        <v>S16</v>
      </c>
      <c r="BH127" s="327" t="str">
        <f>IF(BD127&lt;&gt;"",CONCATENATE("S",WEEKNUM(BD127,21)),"")</f>
        <v>S17</v>
      </c>
      <c r="BI127" s="327" t="str">
        <f>IF(BE127&lt;&gt;"",CONCATENATE("S",WEEKNUM(BE127,21)),"")</f>
        <v>S31</v>
      </c>
      <c r="BJ127" s="326" t="str">
        <f>IF(BE127&lt;&gt;"",CONCATENATE(MONTH(BE127),"/",YEAR(BE127)),"")</f>
        <v>8/2025</v>
      </c>
      <c r="BK127" s="325">
        <f ca="1">IF(BE127&lt;&gt;"",IFERROR(IF(BE127="",TODAY()-BC127,BE127-BC127),""),"")</f>
        <v>104</v>
      </c>
      <c r="BL127" s="330" t="str">
        <f ca="1">IF(BK127&lt;&gt;"",IF(BK127&lt;=0,"SEM ATRASO",IF(BK127&lt;=10,"1) &lt;= 10 Dias",IF(AND(BK127&gt;10,BK127&lt;=30),"2) &gt; 10 Dias e &lt;= 30 Dias",IF(AND(BK127&gt;30,BK127&lt;=60),"3) &gt;30 Dias e &lt;=60 Dias",IF(AND(BK127&gt;60,BK127&lt;43854),"4) &gt; 60 Dias","INDEFINIDO"))))),"")</f>
        <v>4) &gt; 60 Dias</v>
      </c>
      <c r="BM127" s="331">
        <f>IF(BE127&lt;&gt;"",BE127+5,IF(AND(BE127="",BD127&lt;&gt;""),BD127+5,IF(AND(BE127="",BD127="",AS127&lt;&gt;""),AS127+5,IF(AND(BE127="",BD127="",AS127="",AR127&lt;&gt;""),AR127+5,""))))</f>
        <v>45875</v>
      </c>
      <c r="BN127" s="331"/>
      <c r="BO127" s="331" t="s">
        <v>87</v>
      </c>
      <c r="BP127" s="305"/>
      <c r="BQ127" s="305"/>
      <c r="BR127" s="305"/>
      <c r="BS127" s="305"/>
      <c r="BT127" s="332">
        <v>-3</v>
      </c>
      <c r="BU127" s="333" t="s">
        <v>1255</v>
      </c>
      <c r="BV127" s="329"/>
      <c r="BW127" s="329"/>
      <c r="BX127" s="329"/>
      <c r="BY127" s="329"/>
      <c r="BZ127" s="329"/>
      <c r="CA127" s="634" t="s">
        <v>287</v>
      </c>
      <c r="CB127" s="598"/>
    </row>
    <row r="128" spans="1:80" ht="40.5" customHeight="1" x14ac:dyDescent="0.35">
      <c r="A128" s="577"/>
      <c r="B128" s="458" t="s">
        <v>155</v>
      </c>
      <c r="C128" s="310"/>
      <c r="D128" s="336"/>
      <c r="E128" s="336" t="s">
        <v>643</v>
      </c>
      <c r="F128" s="336" t="s">
        <v>1063</v>
      </c>
      <c r="G128" s="307" t="str">
        <f ca="1">IF(AND(E128&lt;D128,BE128&lt;&gt;"",TODAY()&gt;D128),TODAY()-D128,"")</f>
        <v/>
      </c>
      <c r="H128" s="308">
        <f>IF(BM128&lt;&gt;"",BM128,"")</f>
        <v>45875</v>
      </c>
      <c r="I128" s="309">
        <f>IF(AND(E128&lt;&gt;"",H128&lt;&gt;""),H128-E128,"")</f>
        <v>202</v>
      </c>
      <c r="J128" s="305" t="s">
        <v>125</v>
      </c>
      <c r="K128" s="305" t="s">
        <v>126</v>
      </c>
      <c r="L128" s="310" t="s">
        <v>281</v>
      </c>
      <c r="M128" s="311" t="s">
        <v>161</v>
      </c>
      <c r="N128" s="3" t="s">
        <v>1252</v>
      </c>
      <c r="O128" s="337">
        <v>2028941216</v>
      </c>
      <c r="P128" s="539" t="s">
        <v>1349</v>
      </c>
      <c r="Q128" s="376" t="s">
        <v>200</v>
      </c>
      <c r="R128" s="313" t="str">
        <f>IF(OR(L128&lt;&gt;"",N128&lt;&gt;"",O128&lt;&gt;"",P128&lt;&gt;""),CONCATENATE(L128,"-",N128,"-",P128,"-OM",O128),"")</f>
        <v>P54-PPGMII-P54-CAM-1582/2024-OM2028941216</v>
      </c>
      <c r="S128" s="574" t="s">
        <v>201</v>
      </c>
      <c r="T128" s="314">
        <v>1</v>
      </c>
      <c r="U128" s="340">
        <v>21.8</v>
      </c>
      <c r="V128" s="340">
        <v>0</v>
      </c>
      <c r="W128" s="316">
        <f>IF(U128&lt;&gt;"",U128/1000,"")</f>
        <v>2.18E-2</v>
      </c>
      <c r="X128" s="316">
        <f>IF(V128&lt;&gt;"",V128/1000,"")</f>
        <v>0</v>
      </c>
      <c r="Y128" s="317">
        <f>IF(OR(U128&lt;&gt;"",V128&lt;&gt;""),U128+V128,"")</f>
        <v>21.8</v>
      </c>
      <c r="Z128" s="318">
        <f>IF(Y128&lt;&gt;"",Y128/1000,"")</f>
        <v>2.18E-2</v>
      </c>
      <c r="AA128" s="574" t="s">
        <v>493</v>
      </c>
      <c r="AB128" s="533"/>
      <c r="AC128" s="331">
        <v>45692</v>
      </c>
      <c r="AD128" s="327">
        <v>45716</v>
      </c>
      <c r="AE128" s="327">
        <v>45674</v>
      </c>
      <c r="AF128" s="14">
        <v>45716</v>
      </c>
      <c r="AG128" s="327">
        <v>45716</v>
      </c>
      <c r="AH128" s="309">
        <f>IF(AND(AD128&lt;&gt;"",AG128&lt;&gt;""),AG128-AD128,"")</f>
        <v>0</v>
      </c>
      <c r="AI128" s="322" t="str">
        <f>IF(AE128&lt;&gt;"",CONCATENATE("S",WEEKNUM(AE128,21)),"")</f>
        <v>S3</v>
      </c>
      <c r="AJ128" s="323" t="str">
        <f>IF(AF128&lt;&gt;"",CONCATENATE("S",WEEKNUM(AF128,21)),"")</f>
        <v>S9</v>
      </c>
      <c r="AK128" s="323" t="str">
        <f>IF(AG128&lt;&gt;"",CONCATENATE("S",WEEKNUM(AG128,21)),"")</f>
        <v>S9</v>
      </c>
      <c r="AL128" s="322" t="str">
        <f>IF(AG128&lt;&gt;"",CONCATENATE(MONTH(AG128),"/",YEAR(AG128)),"")</f>
        <v>2/2025</v>
      </c>
      <c r="AM128" s="324">
        <f ca="1">IF(AG128&lt;&gt;"",IFERROR(IF(AF128="",TODAY()-AE128,AG128-AE128),""),"")</f>
        <v>42</v>
      </c>
      <c r="AN128" s="325" t="str">
        <f ca="1">IF(AM128&lt;&gt;"",IF(AM128&lt;=0,"SEM ATRASO",IF(AM128&lt;=10,"1) &lt;= 10 Dias",IF(AND(AM128&gt;10,AM128&lt;=30),"2) &gt; 10 Dias e &lt;= 30 Dias",IF(AND(AM128&gt;30,AM128&lt;=60),"3) &gt;30 Dias e &lt;=60 Dias",IF(AND(AM128&gt;60,AM128&lt;43854),"4) &gt; 60 Dias","INDEFINIDO"))))),"")</f>
        <v>3) &gt;30 Dias e &lt;=60 Dias</v>
      </c>
      <c r="AO128" s="364">
        <v>45720</v>
      </c>
      <c r="AP128" s="331">
        <v>45742</v>
      </c>
      <c r="AQ128" s="15">
        <v>45757</v>
      </c>
      <c r="AR128" s="210">
        <v>45729</v>
      </c>
      <c r="AS128" s="331">
        <v>45729</v>
      </c>
      <c r="AT128" s="309">
        <f>IF(AND(AP128&lt;&gt;"",AS128&lt;&gt;""),AS128-AP128,"")</f>
        <v>-13</v>
      </c>
      <c r="AU128" s="326" t="str">
        <f>IF(AQ128&lt;&gt;"",CONCATENATE("S",WEEKNUM(AQ128,21)),"")</f>
        <v>S15</v>
      </c>
      <c r="AV128" s="327" t="str">
        <f>IF(AR128&lt;&gt;"",CONCATENATE("S",WEEKNUM(AR128,21)),"")</f>
        <v>S11</v>
      </c>
      <c r="AW128" s="327" t="str">
        <f>IF(AS128&lt;&gt;"",CONCATENATE("S",WEEKNUM(AS128,21)),"")</f>
        <v>S11</v>
      </c>
      <c r="AX128" s="326" t="str">
        <f>IF(AS128&lt;&gt;"",CONCATENATE(MONTH(AS128),"/",YEAR(AS128)),"")</f>
        <v>3/2025</v>
      </c>
      <c r="AY128" s="328">
        <f ca="1">IF(AQ128&lt;&gt;"",IF(AS128&lt;&gt;"",AQ128-AS128,TODAY()-AQ128),"")</f>
        <v>28</v>
      </c>
      <c r="AZ128" s="329" t="str">
        <f ca="1">IF(AY128&lt;&gt;"",IF(AY128&lt;=0,"SEM ATRASO",IF(AY128&lt;=10,"1) &lt;= 10 Dias",IF(AND(AY128&gt;10,AY128&lt;=30),"2) &gt; 10 Dias e &lt;= 30 Dias",IF(AND(AY128&gt;30,AY128&lt;=60),"3) &gt;30 Dias e &lt;=60 Dias",IF(AND(AY128&gt;60,AY128&lt;43854),"4) &gt; 60 Dias","INDEFINIDO"))))),"")</f>
        <v>2) &gt; 10 Dias e &lt;= 30 Dias</v>
      </c>
      <c r="BA128" s="364">
        <v>45730</v>
      </c>
      <c r="BB128" s="331">
        <v>45754</v>
      </c>
      <c r="BC128" s="15">
        <v>45766</v>
      </c>
      <c r="BD128" s="24">
        <v>45814</v>
      </c>
      <c r="BE128" s="331">
        <v>45870</v>
      </c>
      <c r="BF128" s="309">
        <f>IF(AND(BB128&lt;&gt;"",BE128&lt;&gt;""),BE128-BB128,"")</f>
        <v>116</v>
      </c>
      <c r="BG128" s="326" t="str">
        <f>IF(BC128&lt;&gt;"",CONCATENATE("S",WEEKNUM(BC128,21)),"")</f>
        <v>S16</v>
      </c>
      <c r="BH128" s="327" t="str">
        <f>IF(BD128&lt;&gt;"",CONCATENATE("S",WEEKNUM(BD128,21)),"")</f>
        <v>S23</v>
      </c>
      <c r="BI128" s="327" t="str">
        <f>IF(BE128&lt;&gt;"",CONCATENATE("S",WEEKNUM(BE128,21)),"")</f>
        <v>S31</v>
      </c>
      <c r="BJ128" s="326" t="str">
        <f>IF(BE128&lt;&gt;"",CONCATENATE(MONTH(BE128),"/",YEAR(BE128)),"")</f>
        <v>8/2025</v>
      </c>
      <c r="BK128" s="325">
        <f ca="1">IF(BE128&lt;&gt;"",IFERROR(IF(BE128="",TODAY()-BC128,BE128-BC128),""),"")</f>
        <v>104</v>
      </c>
      <c r="BL128" s="330" t="str">
        <f ca="1">IF(BK128&lt;&gt;"",IF(BK128&lt;=0,"SEM ATRASO",IF(BK128&lt;=10,"1) &lt;= 10 Dias",IF(AND(BK128&gt;10,BK128&lt;=30),"2) &gt; 10 Dias e &lt;= 30 Dias",IF(AND(BK128&gt;30,BK128&lt;=60),"3) &gt;30 Dias e &lt;=60 Dias",IF(AND(BK128&gt;60,BK128&lt;43854),"4) &gt; 60 Dias","INDEFINIDO"))))),"")</f>
        <v>4) &gt; 60 Dias</v>
      </c>
      <c r="BM128" s="331">
        <f>IF(BE128&lt;&gt;"",BE128+5,IF(AND(BE128="",BD128&lt;&gt;""),BD128+5,IF(AND(BE128="",BD128="",AS128&lt;&gt;""),AS128+5,IF(AND(BE128="",BD128="",AS128="",AR128&lt;&gt;""),AR128+5,""))))</f>
        <v>45875</v>
      </c>
      <c r="BN128" s="331"/>
      <c r="BO128" s="331" t="s">
        <v>87</v>
      </c>
      <c r="BP128" s="305"/>
      <c r="BQ128" s="305"/>
      <c r="BR128" s="305"/>
      <c r="BS128" s="305"/>
      <c r="BT128" s="332">
        <v>-3</v>
      </c>
      <c r="BU128" s="333" t="s">
        <v>1255</v>
      </c>
      <c r="BV128" s="329"/>
      <c r="BW128" s="329"/>
      <c r="BX128" s="329"/>
      <c r="BY128" s="329"/>
      <c r="BZ128" s="329"/>
      <c r="CA128" s="634" t="s">
        <v>186</v>
      </c>
      <c r="CB128" s="598"/>
    </row>
    <row r="129" spans="1:80" ht="40.5" customHeight="1" x14ac:dyDescent="0.35">
      <c r="A129" s="577"/>
      <c r="B129" s="458" t="s">
        <v>155</v>
      </c>
      <c r="C129" s="310"/>
      <c r="D129" s="336"/>
      <c r="E129" s="336" t="s">
        <v>643</v>
      </c>
      <c r="F129" s="336" t="s">
        <v>1063</v>
      </c>
      <c r="G129" s="307" t="str">
        <f ca="1">IF(AND(E129&lt;D129,BE129&lt;&gt;"",TODAY()&gt;D129),TODAY()-D129,"")</f>
        <v/>
      </c>
      <c r="H129" s="308">
        <f>IF(BM129&lt;&gt;"",BM129,"")</f>
        <v>45875</v>
      </c>
      <c r="I129" s="309">
        <f>IF(AND(E129&lt;&gt;"",H129&lt;&gt;""),H129-E129,"")</f>
        <v>202</v>
      </c>
      <c r="J129" s="305" t="s">
        <v>125</v>
      </c>
      <c r="K129" s="305" t="s">
        <v>126</v>
      </c>
      <c r="L129" s="310" t="s">
        <v>281</v>
      </c>
      <c r="M129" s="311" t="s">
        <v>161</v>
      </c>
      <c r="N129" s="3" t="s">
        <v>1252</v>
      </c>
      <c r="O129" s="337">
        <v>2028941216</v>
      </c>
      <c r="P129" s="539" t="s">
        <v>1349</v>
      </c>
      <c r="Q129" s="376" t="s">
        <v>202</v>
      </c>
      <c r="R129" s="313" t="str">
        <f>IF(OR(L129&lt;&gt;"",N129&lt;&gt;"",O129&lt;&gt;"",P129&lt;&gt;""),CONCATENATE(L129,"-",N129,"-",P129,"-OM",O129),"")</f>
        <v>P54-PPGMII-P54-CAM-1582/2024-OM2028941216</v>
      </c>
      <c r="S129" s="574" t="s">
        <v>201</v>
      </c>
      <c r="T129" s="314">
        <v>1</v>
      </c>
      <c r="U129" s="340">
        <v>104.658</v>
      </c>
      <c r="V129" s="340">
        <v>0</v>
      </c>
      <c r="W129" s="316">
        <f>IF(U129&lt;&gt;"",U129/1000,"")</f>
        <v>0.104658</v>
      </c>
      <c r="X129" s="316">
        <f>IF(V129&lt;&gt;"",V129/1000,"")</f>
        <v>0</v>
      </c>
      <c r="Y129" s="317">
        <f>IF(OR(U129&lt;&gt;"",V129&lt;&gt;""),U129+V129,"")</f>
        <v>104.658</v>
      </c>
      <c r="Z129" s="318">
        <f>IF(Y129&lt;&gt;"",Y129/1000,"")</f>
        <v>0.104658</v>
      </c>
      <c r="AA129" s="574" t="s">
        <v>493</v>
      </c>
      <c r="AB129" s="533"/>
      <c r="AC129" s="331">
        <v>45692</v>
      </c>
      <c r="AD129" s="327">
        <v>45727</v>
      </c>
      <c r="AE129" s="327">
        <v>45674</v>
      </c>
      <c r="AF129" s="14">
        <v>45744</v>
      </c>
      <c r="AG129" s="327">
        <v>45727</v>
      </c>
      <c r="AH129" s="309">
        <f>IF(AND(AD129&lt;&gt;"",AG129&lt;&gt;""),AG129-AD129,"")</f>
        <v>0</v>
      </c>
      <c r="AI129" s="322" t="str">
        <f>IF(AE129&lt;&gt;"",CONCATENATE("S",WEEKNUM(AE129,21)),"")</f>
        <v>S3</v>
      </c>
      <c r="AJ129" s="323" t="str">
        <f>IF(AF129&lt;&gt;"",CONCATENATE("S",WEEKNUM(AF129,21)),"")</f>
        <v>S13</v>
      </c>
      <c r="AK129" s="323" t="str">
        <f>IF(AG129&lt;&gt;"",CONCATENATE("S",WEEKNUM(AG129,21)),"")</f>
        <v>S11</v>
      </c>
      <c r="AL129" s="322" t="str">
        <f>IF(AG129&lt;&gt;"",CONCATENATE(MONTH(AG129),"/",YEAR(AG129)),"")</f>
        <v>3/2025</v>
      </c>
      <c r="AM129" s="324">
        <f ca="1">IF(AG129&lt;&gt;"",IFERROR(IF(AF129="",TODAY()-AE129,AG129-AE129),""),"")</f>
        <v>53</v>
      </c>
      <c r="AN129" s="325" t="str">
        <f ca="1">IF(AM129&lt;&gt;"",IF(AM129&lt;=0,"SEM ATRASO",IF(AM129&lt;=10,"1) &lt;= 10 Dias",IF(AND(AM129&gt;10,AM129&lt;=30),"2) &gt; 10 Dias e &lt;= 30 Dias",IF(AND(AM129&gt;30,AM129&lt;=60),"3) &gt;30 Dias e &lt;=60 Dias",IF(AND(AM129&gt;60,AM129&lt;43854),"4) &gt; 60 Dias","INDEFINIDO"))))),"")</f>
        <v>3) &gt;30 Dias e &lt;=60 Dias</v>
      </c>
      <c r="AO129" s="364">
        <v>45751</v>
      </c>
      <c r="AP129" s="331">
        <v>45742</v>
      </c>
      <c r="AQ129" s="409">
        <v>45757</v>
      </c>
      <c r="AR129" s="409">
        <v>45739</v>
      </c>
      <c r="AS129" s="365">
        <v>45735</v>
      </c>
      <c r="AT129" s="309">
        <f>IF(AND(AP129&lt;&gt;"",AS129&lt;&gt;""),AS129-AP129,"")</f>
        <v>-7</v>
      </c>
      <c r="AU129" s="326" t="str">
        <f>IF(AQ129&lt;&gt;"",CONCATENATE("S",WEEKNUM(AQ129,21)),"")</f>
        <v>S15</v>
      </c>
      <c r="AV129" s="327" t="str">
        <f>IF(AR129&lt;&gt;"",CONCATENATE("S",WEEKNUM(AR129,21)),"")</f>
        <v>S12</v>
      </c>
      <c r="AW129" s="327" t="str">
        <f>IF(AS129&lt;&gt;"",CONCATENATE("S",WEEKNUM(AS129,21)),"")</f>
        <v>S12</v>
      </c>
      <c r="AX129" s="326" t="str">
        <f>IF(AS129&lt;&gt;"",CONCATENATE(MONTH(AS129),"/",YEAR(AS129)),"")</f>
        <v>3/2025</v>
      </c>
      <c r="AY129" s="328">
        <f ca="1">IF(AQ129&lt;&gt;"",IF(AS129&lt;&gt;"",AQ129-AS129,TODAY()-AQ129),"")</f>
        <v>22</v>
      </c>
      <c r="AZ129" s="329" t="str">
        <f ca="1">IF(AY129&lt;&gt;"",IF(AY129&lt;=0,"SEM ATRASO",IF(AY129&lt;=10,"1) &lt;= 10 Dias",IF(AND(AY129&gt;10,AY129&lt;=30),"2) &gt; 10 Dias e &lt;= 30 Dias",IF(AND(AY129&gt;30,AY129&lt;=60),"3) &gt;30 Dias e &lt;=60 Dias",IF(AND(AY129&gt;60,AY129&lt;43854),"4) &gt; 60 Dias","INDEFINIDO"))))),"")</f>
        <v>2) &gt; 10 Dias e &lt;= 30 Dias</v>
      </c>
      <c r="BA129" s="364">
        <v>45692</v>
      </c>
      <c r="BB129" s="365">
        <v>45754</v>
      </c>
      <c r="BC129" s="15">
        <v>45766</v>
      </c>
      <c r="BD129" s="24">
        <v>45814</v>
      </c>
      <c r="BE129" s="331">
        <v>45870</v>
      </c>
      <c r="BF129" s="309">
        <f>IF(AND(BB129&lt;&gt;"",BE129&lt;&gt;""),BE129-BB129,"")</f>
        <v>116</v>
      </c>
      <c r="BG129" s="326" t="str">
        <f>IF(BC129&lt;&gt;"",CONCATENATE("S",WEEKNUM(BC129,21)),"")</f>
        <v>S16</v>
      </c>
      <c r="BH129" s="327" t="str">
        <f>IF(BD129&lt;&gt;"",CONCATENATE("S",WEEKNUM(BD129,21)),"")</f>
        <v>S23</v>
      </c>
      <c r="BI129" s="327" t="str">
        <f>IF(BE129&lt;&gt;"",CONCATENATE("S",WEEKNUM(BE129,21)),"")</f>
        <v>S31</v>
      </c>
      <c r="BJ129" s="326" t="str">
        <f>IF(BE129&lt;&gt;"",CONCATENATE(MONTH(BE129),"/",YEAR(BE129)),"")</f>
        <v>8/2025</v>
      </c>
      <c r="BK129" s="325">
        <f ca="1">IF(BE129&lt;&gt;"",IFERROR(IF(BE129="",TODAY()-BC129,BE129-BC129),""),"")</f>
        <v>104</v>
      </c>
      <c r="BL129" s="330" t="str">
        <f ca="1">IF(BK129&lt;&gt;"",IF(BK129&lt;=0,"SEM ATRASO",IF(BK129&lt;=10,"1) &lt;= 10 Dias",IF(AND(BK129&gt;10,BK129&lt;=30),"2) &gt; 10 Dias e &lt;= 30 Dias",IF(AND(BK129&gt;30,BK129&lt;=60),"3) &gt;30 Dias e &lt;=60 Dias",IF(AND(BK129&gt;60,BK129&lt;43854),"4) &gt; 60 Dias","INDEFINIDO"))))),"")</f>
        <v>4) &gt; 60 Dias</v>
      </c>
      <c r="BM129" s="331">
        <f>IF(BE129&lt;&gt;"",BE129+5,IF(AND(BE129="",BD129&lt;&gt;""),BD129+5,IF(AND(BE129="",BD129="",AS129&lt;&gt;""),AS129+5,IF(AND(BE129="",BD129="",AS129="",AR129&lt;&gt;""),AR129+5,""))))</f>
        <v>45875</v>
      </c>
      <c r="BN129" s="331"/>
      <c r="BO129" s="331" t="s">
        <v>87</v>
      </c>
      <c r="BP129" s="305"/>
      <c r="BQ129" s="305"/>
      <c r="BR129" s="305"/>
      <c r="BS129" s="305"/>
      <c r="BT129" s="332">
        <v>-3</v>
      </c>
      <c r="BU129" s="333" t="s">
        <v>1255</v>
      </c>
      <c r="BV129" s="329"/>
      <c r="BW129" s="329"/>
      <c r="BX129" s="329"/>
      <c r="BY129" s="329"/>
      <c r="BZ129" s="329"/>
      <c r="CA129" s="635" t="s">
        <v>186</v>
      </c>
      <c r="CB129" s="598"/>
    </row>
    <row r="130" spans="1:80" ht="40.5" customHeight="1" x14ac:dyDescent="0.35">
      <c r="A130" s="577"/>
      <c r="B130" s="458" t="s">
        <v>155</v>
      </c>
      <c r="C130" s="310"/>
      <c r="D130" s="336"/>
      <c r="E130" s="336" t="s">
        <v>1077</v>
      </c>
      <c r="F130" s="336" t="s">
        <v>329</v>
      </c>
      <c r="G130" s="307" t="str">
        <f ca="1">IF(AND(E130&lt;D130,BE130&lt;&gt;"",TODAY()&gt;D130),TODAY()-D130,"")</f>
        <v/>
      </c>
      <c r="H130" s="308">
        <f>IF(BM130&lt;&gt;"",BM130,"")</f>
        <v>45875</v>
      </c>
      <c r="I130" s="309">
        <f>IF(AND(E130&lt;&gt;"",H130&lt;&gt;""),H130-E130,"")</f>
        <v>404</v>
      </c>
      <c r="J130" s="305" t="s">
        <v>156</v>
      </c>
      <c r="K130" s="305" t="s">
        <v>80</v>
      </c>
      <c r="L130" s="310" t="s">
        <v>557</v>
      </c>
      <c r="M130" s="311" t="s">
        <v>161</v>
      </c>
      <c r="N130" s="3" t="s">
        <v>2050</v>
      </c>
      <c r="O130" s="337">
        <v>2029625222</v>
      </c>
      <c r="P130" s="539" t="s">
        <v>1350</v>
      </c>
      <c r="Q130" s="376" t="s">
        <v>704</v>
      </c>
      <c r="R130" s="313" t="str">
        <f>IF(OR(L130&lt;&gt;"",N130&lt;&gt;"",O130&lt;&gt;"",P130&lt;&gt;""),CONCATENATE(L130,"-",N130,"-",P130,"-OM",O130),"")</f>
        <v>P62-PPGMII-P62-CAM-0504P/2024-OM2029625222</v>
      </c>
      <c r="S130" s="574"/>
      <c r="T130" s="314">
        <v>1</v>
      </c>
      <c r="U130" s="340">
        <v>0</v>
      </c>
      <c r="V130" s="340">
        <v>100.72699999999999</v>
      </c>
      <c r="W130" s="316">
        <f>IF(U130&lt;&gt;"",U130/1000,"")</f>
        <v>0</v>
      </c>
      <c r="X130" s="316">
        <f>IF(V130&lt;&gt;"",V130/1000,"")</f>
        <v>0.10072699999999998</v>
      </c>
      <c r="Y130" s="317">
        <f>IF(OR(U130&lt;&gt;"",V130&lt;&gt;""),U130+V130,"")</f>
        <v>100.72699999999999</v>
      </c>
      <c r="Z130" s="318">
        <f>IF(Y130&lt;&gt;"",Y130/1000,"")</f>
        <v>0.10072699999999998</v>
      </c>
      <c r="AA130" s="574" t="s">
        <v>2057</v>
      </c>
      <c r="AB130" s="386">
        <v>45747</v>
      </c>
      <c r="AC130" s="331">
        <v>45733</v>
      </c>
      <c r="AD130" s="327">
        <v>45733</v>
      </c>
      <c r="AE130" s="327">
        <v>45733</v>
      </c>
      <c r="AF130" s="14">
        <v>45734</v>
      </c>
      <c r="AG130" s="327">
        <v>45733</v>
      </c>
      <c r="AH130" s="309">
        <f>IF(AND(AD130&lt;&gt;"",AG130&lt;&gt;""),AG130-AD130,"")</f>
        <v>0</v>
      </c>
      <c r="AI130" s="322" t="str">
        <f>IF(AE130&lt;&gt;"",CONCATENATE("S",WEEKNUM(AE130,21)),"")</f>
        <v>S12</v>
      </c>
      <c r="AJ130" s="323" t="str">
        <f>IF(AF130&lt;&gt;"",CONCATENATE("S",WEEKNUM(AF130,21)),"")</f>
        <v>S12</v>
      </c>
      <c r="AK130" s="323" t="str">
        <f>IF(AG130&lt;&gt;"",CONCATENATE("S",WEEKNUM(AG130,21)),"")</f>
        <v>S12</v>
      </c>
      <c r="AL130" s="322" t="str">
        <f>IF(AG130&lt;&gt;"",CONCATENATE(MONTH(AG130),"/",YEAR(AG130)),"")</f>
        <v>3/2025</v>
      </c>
      <c r="AM130" s="324">
        <f ca="1">IF(AG130&lt;&gt;"",IFERROR(IF(AF130="",TODAY()-AE130,AG130-AE130),""),"")</f>
        <v>0</v>
      </c>
      <c r="AN130" s="325" t="str">
        <f ca="1">IF(AM130&lt;&gt;"",IF(AM130&lt;=0,"SEM ATRASO",IF(AM130&lt;=10,"1) &lt;= 10 Dias",IF(AND(AM130&gt;10,AM130&lt;=30),"2) &gt; 10 Dias e &lt;= 30 Dias",IF(AND(AM130&gt;30,AM130&lt;=60),"3) &gt;30 Dias e &lt;=60 Dias",IF(AND(AM130&gt;60,AM130&lt;43854),"4) &gt; 60 Dias","INDEFINIDO"))))),"")</f>
        <v>SEM ATRASO</v>
      </c>
      <c r="AO130" s="364">
        <v>45737</v>
      </c>
      <c r="AP130" s="331">
        <v>45742</v>
      </c>
      <c r="AQ130" s="409">
        <v>45751</v>
      </c>
      <c r="AR130" s="409">
        <v>45790</v>
      </c>
      <c r="AS130" s="365">
        <v>45777</v>
      </c>
      <c r="AT130" s="309">
        <f>IF(AND(AP130&lt;&gt;"",AS130&lt;&gt;""),AS130-AP130,"")</f>
        <v>35</v>
      </c>
      <c r="AU130" s="326" t="str">
        <f>IF(AQ130&lt;&gt;"",CONCATENATE("S",WEEKNUM(AQ130,21)),"")</f>
        <v>S14</v>
      </c>
      <c r="AV130" s="327" t="str">
        <f>IF(AR130&lt;&gt;"",CONCATENATE("S",WEEKNUM(AR130,21)),"")</f>
        <v>S20</v>
      </c>
      <c r="AW130" s="327" t="str">
        <f>IF(AS130&lt;&gt;"",CONCATENATE("S",WEEKNUM(AS130,21)),"")</f>
        <v>S18</v>
      </c>
      <c r="AX130" s="326" t="str">
        <f>IF(AS130&lt;&gt;"",CONCATENATE(MONTH(AS130),"/",YEAR(AS130)),"")</f>
        <v>4/2025</v>
      </c>
      <c r="AY130" s="328">
        <f ca="1">IF(AQ130&lt;&gt;"",IF(AS130&lt;&gt;"",AQ130-AS130,TODAY()-AQ130),"")</f>
        <v>-26</v>
      </c>
      <c r="AZ130" s="329" t="str">
        <f ca="1">IF(AY130&lt;&gt;"",IF(AY130&lt;=0,"SEM ATRASO",IF(AY130&lt;=10,"1) &lt;= 10 Dias",IF(AND(AY130&gt;10,AY130&lt;=30),"2) &gt; 10 Dias e &lt;= 30 Dias",IF(AND(AY130&gt;30,AY130&lt;=60),"3) &gt;30 Dias e &lt;=60 Dias",IF(AND(AY130&gt;60,AY130&lt;43854),"4) &gt; 60 Dias","INDEFINIDO"))))),"")</f>
        <v>SEM ATRASO</v>
      </c>
      <c r="BA130" s="364">
        <v>45747</v>
      </c>
      <c r="BB130" s="365">
        <v>45754</v>
      </c>
      <c r="BC130" s="15">
        <v>45766</v>
      </c>
      <c r="BD130" s="24">
        <v>45792</v>
      </c>
      <c r="BE130" s="331">
        <v>45870</v>
      </c>
      <c r="BF130" s="309">
        <f>IF(AND(BB130&lt;&gt;"",BE130&lt;&gt;""),BE130-BB130,"")</f>
        <v>116</v>
      </c>
      <c r="BG130" s="326" t="str">
        <f>IF(BC130&lt;&gt;"",CONCATENATE("S",WEEKNUM(BC130,21)),"")</f>
        <v>S16</v>
      </c>
      <c r="BH130" s="327" t="str">
        <f>IF(BD130&lt;&gt;"",CONCATENATE("S",WEEKNUM(BD130,21)),"")</f>
        <v>S20</v>
      </c>
      <c r="BI130" s="327" t="str">
        <f>IF(BE130&lt;&gt;"",CONCATENATE("S",WEEKNUM(BE130,21)),"")</f>
        <v>S31</v>
      </c>
      <c r="BJ130" s="326" t="str">
        <f>IF(BE130&lt;&gt;"",CONCATENATE(MONTH(BE130),"/",YEAR(BE130)),"")</f>
        <v>8/2025</v>
      </c>
      <c r="BK130" s="325">
        <f ca="1">IF(BE130&lt;&gt;"",IFERROR(IF(BE130="",TODAY()-BC130,BE130-BC130),""),"")</f>
        <v>104</v>
      </c>
      <c r="BL130" s="330" t="str">
        <f ca="1">IF(BK130&lt;&gt;"",IF(BK130&lt;=0,"SEM ATRASO",IF(BK130&lt;=10,"1) &lt;= 10 Dias",IF(AND(BK130&gt;10,BK130&lt;=30),"2) &gt; 10 Dias e &lt;= 30 Dias",IF(AND(BK130&gt;30,BK130&lt;=60),"3) &gt;30 Dias e &lt;=60 Dias",IF(AND(BK130&gt;60,BK130&lt;43854),"4) &gt; 60 Dias","INDEFINIDO"))))),"")</f>
        <v>4) &gt; 60 Dias</v>
      </c>
      <c r="BM130" s="331">
        <f>IF(BE130&lt;&gt;"",BE130+5,IF(AND(BE130="",BD130&lt;&gt;""),BD130+5,IF(AND(BE130="",BD130="",AS130&lt;&gt;""),AS130+5,IF(AND(BE130="",BD130="",AS130="",AR130&lt;&gt;""),AR130+5,""))))</f>
        <v>45875</v>
      </c>
      <c r="BN130" s="331"/>
      <c r="BO130" s="331" t="s">
        <v>87</v>
      </c>
      <c r="BP130" s="305"/>
      <c r="BQ130" s="305"/>
      <c r="BR130" s="305"/>
      <c r="BS130" s="305"/>
      <c r="BT130" s="332">
        <v>-3</v>
      </c>
      <c r="BU130" s="333" t="s">
        <v>1255</v>
      </c>
      <c r="BV130" s="329"/>
      <c r="BW130" s="329"/>
      <c r="BX130" s="329"/>
      <c r="BY130" s="329"/>
      <c r="BZ130" s="329"/>
      <c r="CA130" s="635" t="s">
        <v>705</v>
      </c>
      <c r="CB130" s="598"/>
    </row>
    <row r="131" spans="1:80" ht="40.5" customHeight="1" x14ac:dyDescent="0.35">
      <c r="A131" s="577"/>
      <c r="B131" s="458" t="s">
        <v>155</v>
      </c>
      <c r="C131" s="310"/>
      <c r="D131" s="336"/>
      <c r="E131" s="336" t="s">
        <v>1077</v>
      </c>
      <c r="F131" s="336" t="s">
        <v>329</v>
      </c>
      <c r="G131" s="307" t="str">
        <f ca="1">IF(AND(E131&lt;D131,BE131&lt;&gt;"",TODAY()&gt;D131),TODAY()-D131,"")</f>
        <v/>
      </c>
      <c r="H131" s="308">
        <f>IF(BM131&lt;&gt;"",BM131,"")</f>
        <v>45875</v>
      </c>
      <c r="I131" s="309">
        <f>IF(AND(E131&lt;&gt;"",H131&lt;&gt;""),H131-E131,"")</f>
        <v>404</v>
      </c>
      <c r="J131" s="305" t="s">
        <v>156</v>
      </c>
      <c r="K131" s="305" t="s">
        <v>80</v>
      </c>
      <c r="L131" s="310" t="s">
        <v>557</v>
      </c>
      <c r="M131" s="311" t="s">
        <v>161</v>
      </c>
      <c r="N131" s="3" t="s">
        <v>2050</v>
      </c>
      <c r="O131" s="337">
        <v>2029625222</v>
      </c>
      <c r="P131" s="539" t="s">
        <v>1350</v>
      </c>
      <c r="Q131" s="376" t="s">
        <v>706</v>
      </c>
      <c r="R131" s="313" t="str">
        <f>IF(OR(L131&lt;&gt;"",N131&lt;&gt;"",O131&lt;&gt;"",P131&lt;&gt;""),CONCATENATE(L131,"-",N131,"-",P131,"-OM",O131),"")</f>
        <v>P62-PPGMII-P62-CAM-0504P/2024-OM2029625222</v>
      </c>
      <c r="S131" s="574"/>
      <c r="T131" s="314">
        <v>1</v>
      </c>
      <c r="U131" s="340">
        <v>0</v>
      </c>
      <c r="V131" s="340">
        <v>5285.1189999999997</v>
      </c>
      <c r="W131" s="316">
        <f>IF(U131&lt;&gt;"",U131/1000,"")</f>
        <v>0</v>
      </c>
      <c r="X131" s="316">
        <f>IF(V131&lt;&gt;"",V131/1000,"")</f>
        <v>5.2851189999999999</v>
      </c>
      <c r="Y131" s="317">
        <f>IF(OR(U131&lt;&gt;"",V131&lt;&gt;""),U131+V131,"")</f>
        <v>5285.1189999999997</v>
      </c>
      <c r="Z131" s="318">
        <f>IF(Y131&lt;&gt;"",Y131/1000,"")</f>
        <v>5.2851189999999999</v>
      </c>
      <c r="AA131" s="574" t="s">
        <v>2057</v>
      </c>
      <c r="AB131" s="386">
        <v>45747</v>
      </c>
      <c r="AC131" s="331">
        <v>45733</v>
      </c>
      <c r="AD131" s="327">
        <v>45733</v>
      </c>
      <c r="AE131" s="327">
        <v>45733</v>
      </c>
      <c r="AF131" s="14">
        <v>45734</v>
      </c>
      <c r="AG131" s="327">
        <v>45733</v>
      </c>
      <c r="AH131" s="309">
        <f>IF(AND(AD131&lt;&gt;"",AG131&lt;&gt;""),AG131-AD131,"")</f>
        <v>0</v>
      </c>
      <c r="AI131" s="322" t="str">
        <f>IF(AE131&lt;&gt;"",CONCATENATE("S",WEEKNUM(AE131,21)),"")</f>
        <v>S12</v>
      </c>
      <c r="AJ131" s="323" t="str">
        <f>IF(AF131&lt;&gt;"",CONCATENATE("S",WEEKNUM(AF131,21)),"")</f>
        <v>S12</v>
      </c>
      <c r="AK131" s="323" t="str">
        <f>IF(AG131&lt;&gt;"",CONCATENATE("S",WEEKNUM(AG131,21)),"")</f>
        <v>S12</v>
      </c>
      <c r="AL131" s="322" t="str">
        <f>IF(AG131&lt;&gt;"",CONCATENATE(MONTH(AG131),"/",YEAR(AG131)),"")</f>
        <v>3/2025</v>
      </c>
      <c r="AM131" s="324">
        <f ca="1">IF(AG131&lt;&gt;"",IFERROR(IF(AF131="",TODAY()-AE131,AG131-AE131),""),"")</f>
        <v>0</v>
      </c>
      <c r="AN131" s="325" t="str">
        <f ca="1">IF(AM131&lt;&gt;"",IF(AM131&lt;=0,"SEM ATRASO",IF(AM131&lt;=10,"1) &lt;= 10 Dias",IF(AND(AM131&gt;10,AM131&lt;=30),"2) &gt; 10 Dias e &lt;= 30 Dias",IF(AND(AM131&gt;30,AM131&lt;=60),"3) &gt;30 Dias e &lt;=60 Dias",IF(AND(AM131&gt;60,AM131&lt;43854),"4) &gt; 60 Dias","INDEFINIDO"))))),"")</f>
        <v>SEM ATRASO</v>
      </c>
      <c r="AO131" s="364">
        <v>45737</v>
      </c>
      <c r="AP131" s="331">
        <v>45742</v>
      </c>
      <c r="AQ131" s="409">
        <v>45747</v>
      </c>
      <c r="AR131" s="409">
        <v>45807</v>
      </c>
      <c r="AS131" s="365">
        <v>45809</v>
      </c>
      <c r="AT131" s="309">
        <f>IF(AND(AP131&lt;&gt;"",AS131&lt;&gt;""),AS131-AP131,"")</f>
        <v>67</v>
      </c>
      <c r="AU131" s="326" t="str">
        <f>IF(AQ131&lt;&gt;"",CONCATENATE("S",WEEKNUM(AQ131,21)),"")</f>
        <v>S14</v>
      </c>
      <c r="AV131" s="327" t="str">
        <f>IF(AR131&lt;&gt;"",CONCATENATE("S",WEEKNUM(AR131,21)),"")</f>
        <v>S22</v>
      </c>
      <c r="AW131" s="327" t="str">
        <f>IF(AS131&lt;&gt;"",CONCATENATE("S",WEEKNUM(AS131,21)),"")</f>
        <v>S22</v>
      </c>
      <c r="AX131" s="326" t="str">
        <f>IF(AS131&lt;&gt;"",CONCATENATE(MONTH(AS131),"/",YEAR(AS131)),"")</f>
        <v>6/2025</v>
      </c>
      <c r="AY131" s="328">
        <f ca="1">IF(AQ131&lt;&gt;"",IF(AS131&lt;&gt;"",AQ131-AS131,TODAY()-AQ131),"")</f>
        <v>-62</v>
      </c>
      <c r="AZ131" s="329" t="str">
        <f ca="1">IF(AY131&lt;&gt;"",IF(AY131&lt;=0,"SEM ATRASO",IF(AY131&lt;=10,"1) &lt;= 10 Dias",IF(AND(AY131&gt;10,AY131&lt;=30),"2) &gt; 10 Dias e &lt;= 30 Dias",IF(AND(AY131&gt;30,AY131&lt;=60),"3) &gt;30 Dias e &lt;=60 Dias",IF(AND(AY131&gt;60,AY131&lt;43854),"4) &gt; 60 Dias","INDEFINIDO"))))),"")</f>
        <v>SEM ATRASO</v>
      </c>
      <c r="BA131" s="364">
        <v>45761</v>
      </c>
      <c r="BB131" s="365">
        <v>45754</v>
      </c>
      <c r="BC131" s="15">
        <v>45766</v>
      </c>
      <c r="BD131" s="24">
        <v>45814</v>
      </c>
      <c r="BE131" s="331">
        <v>45870</v>
      </c>
      <c r="BF131" s="309">
        <f>IF(AND(BB131&lt;&gt;"",BE131&lt;&gt;""),BE131-BB131,"")</f>
        <v>116</v>
      </c>
      <c r="BG131" s="326" t="str">
        <f>IF(BC131&lt;&gt;"",CONCATENATE("S",WEEKNUM(BC131,21)),"")</f>
        <v>S16</v>
      </c>
      <c r="BH131" s="327" t="str">
        <f>IF(BD131&lt;&gt;"",CONCATENATE("S",WEEKNUM(BD131,21)),"")</f>
        <v>S23</v>
      </c>
      <c r="BI131" s="327" t="str">
        <f>IF(BE131&lt;&gt;"",CONCATENATE("S",WEEKNUM(BE131,21)),"")</f>
        <v>S31</v>
      </c>
      <c r="BJ131" s="326" t="str">
        <f>IF(BE131&lt;&gt;"",CONCATENATE(MONTH(BE131),"/",YEAR(BE131)),"")</f>
        <v>8/2025</v>
      </c>
      <c r="BK131" s="325">
        <f ca="1">IF(BE131&lt;&gt;"",IFERROR(IF(BE131="",TODAY()-BC131,BE131-BC131),""),"")</f>
        <v>104</v>
      </c>
      <c r="BL131" s="330" t="str">
        <f ca="1">IF(BK131&lt;&gt;"",IF(BK131&lt;=0,"SEM ATRASO",IF(BK131&lt;=10,"1) &lt;= 10 Dias",IF(AND(BK131&gt;10,BK131&lt;=30),"2) &gt; 10 Dias e &lt;= 30 Dias",IF(AND(BK131&gt;30,BK131&lt;=60),"3) &gt;30 Dias e &lt;=60 Dias",IF(AND(BK131&gt;60,BK131&lt;43854),"4) &gt; 60 Dias","INDEFINIDO"))))),"")</f>
        <v>4) &gt; 60 Dias</v>
      </c>
      <c r="BM131" s="331">
        <f>IF(BE131&lt;&gt;"",BE131+5,IF(AND(BE131="",BD131&lt;&gt;""),BD131+5,IF(AND(BE131="",BD131="",AS131&lt;&gt;""),AS131+5,IF(AND(BE131="",BD131="",AS131="",AR131&lt;&gt;""),AR131+5,""))))</f>
        <v>45875</v>
      </c>
      <c r="BN131" s="331"/>
      <c r="BO131" s="331" t="s">
        <v>87</v>
      </c>
      <c r="BP131" s="305"/>
      <c r="BQ131" s="305"/>
      <c r="BR131" s="305"/>
      <c r="BS131" s="305"/>
      <c r="BT131" s="332">
        <v>-3</v>
      </c>
      <c r="BU131" s="333" t="s">
        <v>1255</v>
      </c>
      <c r="BV131" s="329"/>
      <c r="BW131" s="329"/>
      <c r="BX131" s="329"/>
      <c r="BY131" s="329"/>
      <c r="BZ131" s="329"/>
      <c r="CA131" s="636" t="s">
        <v>705</v>
      </c>
      <c r="CB131" s="598"/>
    </row>
    <row r="132" spans="1:80" ht="40.5" customHeight="1" x14ac:dyDescent="0.35">
      <c r="A132" s="577"/>
      <c r="B132" s="458" t="s">
        <v>155</v>
      </c>
      <c r="C132" s="310"/>
      <c r="D132" s="336"/>
      <c r="E132" s="336" t="s">
        <v>1077</v>
      </c>
      <c r="F132" s="336" t="s">
        <v>329</v>
      </c>
      <c r="G132" s="307" t="str">
        <f ca="1">IF(AND(E132&lt;D132,BE132&lt;&gt;"",TODAY()&gt;D132),TODAY()-D132,"")</f>
        <v/>
      </c>
      <c r="H132" s="308">
        <f>IF(BM132&lt;&gt;"",BM132,"")</f>
        <v>45875</v>
      </c>
      <c r="I132" s="309">
        <f>IF(AND(E132&lt;&gt;"",H132&lt;&gt;""),H132-E132,"")</f>
        <v>404</v>
      </c>
      <c r="J132" s="305" t="s">
        <v>156</v>
      </c>
      <c r="K132" s="305" t="s">
        <v>80</v>
      </c>
      <c r="L132" s="310" t="s">
        <v>557</v>
      </c>
      <c r="M132" s="311" t="s">
        <v>161</v>
      </c>
      <c r="N132" s="3" t="s">
        <v>2050</v>
      </c>
      <c r="O132" s="337">
        <v>2029625222</v>
      </c>
      <c r="P132" s="539" t="s">
        <v>1350</v>
      </c>
      <c r="Q132" s="376" t="s">
        <v>707</v>
      </c>
      <c r="R132" s="313" t="str">
        <f>IF(OR(L132&lt;&gt;"",N132&lt;&gt;"",O132&lt;&gt;"",P132&lt;&gt;""),CONCATENATE(L132,"-",N132,"-",P132,"-OM",O132),"")</f>
        <v>P62-PPGMII-P62-CAM-0504P/2024-OM2029625222</v>
      </c>
      <c r="S132" s="574"/>
      <c r="T132" s="314">
        <v>1</v>
      </c>
      <c r="U132" s="340">
        <v>0</v>
      </c>
      <c r="V132" s="340">
        <v>4806.7060000000001</v>
      </c>
      <c r="W132" s="316">
        <f>IF(U132&lt;&gt;"",U132/1000,"")</f>
        <v>0</v>
      </c>
      <c r="X132" s="316">
        <f>IF(V132&lt;&gt;"",V132/1000,"")</f>
        <v>4.8067060000000001</v>
      </c>
      <c r="Y132" s="317">
        <f>IF(OR(U132&lt;&gt;"",V132&lt;&gt;""),U132+V132,"")</f>
        <v>4806.7060000000001</v>
      </c>
      <c r="Z132" s="318">
        <f>IF(Y132&lt;&gt;"",Y132/1000,"")</f>
        <v>4.8067060000000001</v>
      </c>
      <c r="AA132" s="574" t="s">
        <v>2057</v>
      </c>
      <c r="AB132" s="386">
        <v>45747</v>
      </c>
      <c r="AC132" s="331">
        <v>45733</v>
      </c>
      <c r="AD132" s="327">
        <v>45733</v>
      </c>
      <c r="AE132" s="327">
        <v>45733</v>
      </c>
      <c r="AF132" s="14">
        <v>45734</v>
      </c>
      <c r="AG132" s="327">
        <v>45733</v>
      </c>
      <c r="AH132" s="309">
        <f>IF(AND(AD132&lt;&gt;"",AG132&lt;&gt;""),AG132-AD132,"")</f>
        <v>0</v>
      </c>
      <c r="AI132" s="322" t="str">
        <f>IF(AE132&lt;&gt;"",CONCATENATE("S",WEEKNUM(AE132,21)),"")</f>
        <v>S12</v>
      </c>
      <c r="AJ132" s="323" t="str">
        <f>IF(AF132&lt;&gt;"",CONCATENATE("S",WEEKNUM(AF132,21)),"")</f>
        <v>S12</v>
      </c>
      <c r="AK132" s="323" t="str">
        <f>IF(AG132&lt;&gt;"",CONCATENATE("S",WEEKNUM(AG132,21)),"")</f>
        <v>S12</v>
      </c>
      <c r="AL132" s="322" t="str">
        <f>IF(AG132&lt;&gt;"",CONCATENATE(MONTH(AG132),"/",YEAR(AG132)),"")</f>
        <v>3/2025</v>
      </c>
      <c r="AM132" s="324">
        <f ca="1">IF(AG132&lt;&gt;"",IFERROR(IF(AF132="",TODAY()-AE132,AG132-AE132),""),"")</f>
        <v>0</v>
      </c>
      <c r="AN132" s="325" t="str">
        <f ca="1">IF(AM132&lt;&gt;"",IF(AM132&lt;=0,"SEM ATRASO",IF(AM132&lt;=10,"1) &lt;= 10 Dias",IF(AND(AM132&gt;10,AM132&lt;=30),"2) &gt; 10 Dias e &lt;= 30 Dias",IF(AND(AM132&gt;30,AM132&lt;=60),"3) &gt;30 Dias e &lt;=60 Dias",IF(AND(AM132&gt;60,AM132&lt;43854),"4) &gt; 60 Dias","INDEFINIDO"))))),"")</f>
        <v>SEM ATRASO</v>
      </c>
      <c r="AO132" s="364">
        <v>45737</v>
      </c>
      <c r="AP132" s="331">
        <v>45742</v>
      </c>
      <c r="AQ132" s="409">
        <v>45747</v>
      </c>
      <c r="AR132" s="518">
        <v>45807</v>
      </c>
      <c r="AS132" s="365">
        <v>45809</v>
      </c>
      <c r="AT132" s="309">
        <f>IF(AND(AP132&lt;&gt;"",AS132&lt;&gt;""),AS132-AP132,"")</f>
        <v>67</v>
      </c>
      <c r="AU132" s="326" t="str">
        <f>IF(AQ132&lt;&gt;"",CONCATENATE("S",WEEKNUM(AQ132,21)),"")</f>
        <v>S14</v>
      </c>
      <c r="AV132" s="327" t="str">
        <f>IF(AR132&lt;&gt;"",CONCATENATE("S",WEEKNUM(AR132,21)),"")</f>
        <v>S22</v>
      </c>
      <c r="AW132" s="327" t="str">
        <f>IF(AS132&lt;&gt;"",CONCATENATE("S",WEEKNUM(AS132,21)),"")</f>
        <v>S22</v>
      </c>
      <c r="AX132" s="326" t="str">
        <f>IF(AS132&lt;&gt;"",CONCATENATE(MONTH(AS132),"/",YEAR(AS132)),"")</f>
        <v>6/2025</v>
      </c>
      <c r="AY132" s="328">
        <f ca="1">IF(AQ132&lt;&gt;"",IF(AS132&lt;&gt;"",AQ132-AS132,TODAY()-AQ132),"")</f>
        <v>-62</v>
      </c>
      <c r="AZ132" s="329" t="str">
        <f ca="1">IF(AY132&lt;&gt;"",IF(AY132&lt;=0,"SEM ATRASO",IF(AY132&lt;=10,"1) &lt;= 10 Dias",IF(AND(AY132&gt;10,AY132&lt;=30),"2) &gt; 10 Dias e &lt;= 30 Dias",IF(AND(AY132&gt;30,AY132&lt;=60),"3) &gt;30 Dias e &lt;=60 Dias",IF(AND(AY132&gt;60,AY132&lt;43854),"4) &gt; 60 Dias","INDEFINIDO"))))),"")</f>
        <v>SEM ATRASO</v>
      </c>
      <c r="BA132" s="364">
        <v>45761</v>
      </c>
      <c r="BB132" s="365">
        <v>45754</v>
      </c>
      <c r="BC132" s="15">
        <v>45766</v>
      </c>
      <c r="BD132" s="24">
        <v>45814</v>
      </c>
      <c r="BE132" s="331">
        <v>45870</v>
      </c>
      <c r="BF132" s="309">
        <f>IF(AND(BB132&lt;&gt;"",BE132&lt;&gt;""),BE132-BB132,"")</f>
        <v>116</v>
      </c>
      <c r="BG132" s="326" t="str">
        <f>IF(BC132&lt;&gt;"",CONCATENATE("S",WEEKNUM(BC132,21)),"")</f>
        <v>S16</v>
      </c>
      <c r="BH132" s="327" t="str">
        <f>IF(BD132&lt;&gt;"",CONCATENATE("S",WEEKNUM(BD132,21)),"")</f>
        <v>S23</v>
      </c>
      <c r="BI132" s="327" t="str">
        <f>IF(BE132&lt;&gt;"",CONCATENATE("S",WEEKNUM(BE132,21)),"")</f>
        <v>S31</v>
      </c>
      <c r="BJ132" s="326" t="str">
        <f>IF(BE132&lt;&gt;"",CONCATENATE(MONTH(BE132),"/",YEAR(BE132)),"")</f>
        <v>8/2025</v>
      </c>
      <c r="BK132" s="325">
        <f ca="1">IF(BE132&lt;&gt;"",IFERROR(IF(BE132="",TODAY()-BC132,BE132-BC132),""),"")</f>
        <v>104</v>
      </c>
      <c r="BL132" s="330" t="str">
        <f ca="1">IF(BK132&lt;&gt;"",IF(BK132&lt;=0,"SEM ATRASO",IF(BK132&lt;=10,"1) &lt;= 10 Dias",IF(AND(BK132&gt;10,BK132&lt;=30),"2) &gt; 10 Dias e &lt;= 30 Dias",IF(AND(BK132&gt;30,BK132&lt;=60),"3) &gt;30 Dias e &lt;=60 Dias",IF(AND(BK132&gt;60,BK132&lt;43854),"4) &gt; 60 Dias","INDEFINIDO"))))),"")</f>
        <v>4) &gt; 60 Dias</v>
      </c>
      <c r="BM132" s="331">
        <f>IF(BE132&lt;&gt;"",BE132+5,IF(AND(BE132="",BD132&lt;&gt;""),BD132+5,IF(AND(BE132="",BD132="",AS132&lt;&gt;""),AS132+5,IF(AND(BE132="",BD132="",AS132="",AR132&lt;&gt;""),AR132+5,""))))</f>
        <v>45875</v>
      </c>
      <c r="BN132" s="331"/>
      <c r="BO132" s="331" t="s">
        <v>87</v>
      </c>
      <c r="BP132" s="305"/>
      <c r="BQ132" s="305"/>
      <c r="BR132" s="305"/>
      <c r="BS132" s="305"/>
      <c r="BT132" s="332">
        <v>-3</v>
      </c>
      <c r="BU132" s="333" t="s">
        <v>1255</v>
      </c>
      <c r="BV132" s="329"/>
      <c r="BW132" s="329"/>
      <c r="BX132" s="329"/>
      <c r="BY132" s="329"/>
      <c r="BZ132" s="329"/>
      <c r="CA132" s="636" t="s">
        <v>705</v>
      </c>
      <c r="CB132" s="598"/>
    </row>
    <row r="133" spans="1:80" ht="40.5" customHeight="1" x14ac:dyDescent="0.35">
      <c r="A133" s="577"/>
      <c r="B133" s="458" t="s">
        <v>155</v>
      </c>
      <c r="C133" s="310"/>
      <c r="D133" s="336"/>
      <c r="E133" s="336" t="s">
        <v>1077</v>
      </c>
      <c r="F133" s="336" t="s">
        <v>329</v>
      </c>
      <c r="G133" s="307" t="str">
        <f ca="1">IF(AND(E133&lt;D133,BE133&lt;&gt;"",TODAY()&gt;D133),TODAY()-D133,"")</f>
        <v/>
      </c>
      <c r="H133" s="308">
        <f>IF(BM133&lt;&gt;"",BM133,"")</f>
        <v>45875</v>
      </c>
      <c r="I133" s="309">
        <f>IF(AND(E133&lt;&gt;"",H133&lt;&gt;""),H133-E133,"")</f>
        <v>404</v>
      </c>
      <c r="J133" s="305" t="s">
        <v>156</v>
      </c>
      <c r="K133" s="305" t="s">
        <v>80</v>
      </c>
      <c r="L133" s="310" t="s">
        <v>557</v>
      </c>
      <c r="M133" s="311" t="s">
        <v>161</v>
      </c>
      <c r="N133" s="3" t="s">
        <v>2050</v>
      </c>
      <c r="O133" s="337">
        <v>2029625222</v>
      </c>
      <c r="P133" s="539" t="s">
        <v>1350</v>
      </c>
      <c r="Q133" s="376" t="s">
        <v>708</v>
      </c>
      <c r="R133" s="313" t="str">
        <f>IF(OR(L133&lt;&gt;"",N133&lt;&gt;"",O133&lt;&gt;"",P133&lt;&gt;""),CONCATENATE(L133,"-",N133,"-",P133,"-OM",O133),"")</f>
        <v>P62-PPGMII-P62-CAM-0504P/2024-OM2029625222</v>
      </c>
      <c r="S133" s="574"/>
      <c r="T133" s="314">
        <v>1</v>
      </c>
      <c r="U133" s="340">
        <v>0</v>
      </c>
      <c r="V133" s="340">
        <v>116.014</v>
      </c>
      <c r="W133" s="316">
        <f>IF(U133&lt;&gt;"",U133/1000,"")</f>
        <v>0</v>
      </c>
      <c r="X133" s="316">
        <f>IF(V133&lt;&gt;"",V133/1000,"")</f>
        <v>0.11601399999999999</v>
      </c>
      <c r="Y133" s="317">
        <f>IF(OR(U133&lt;&gt;"",V133&lt;&gt;""),U133+V133,"")</f>
        <v>116.014</v>
      </c>
      <c r="Z133" s="318">
        <f>IF(Y133&lt;&gt;"",Y133/1000,"")</f>
        <v>0.11601399999999999</v>
      </c>
      <c r="AA133" s="574" t="s">
        <v>2057</v>
      </c>
      <c r="AB133" s="386">
        <v>45747</v>
      </c>
      <c r="AC133" s="331">
        <v>45733</v>
      </c>
      <c r="AD133" s="327">
        <v>45733</v>
      </c>
      <c r="AE133" s="327">
        <v>45733</v>
      </c>
      <c r="AF133" s="14">
        <v>45734</v>
      </c>
      <c r="AG133" s="327">
        <v>45733</v>
      </c>
      <c r="AH133" s="309">
        <f>IF(AND(AD133&lt;&gt;"",AG133&lt;&gt;""),AG133-AD133,"")</f>
        <v>0</v>
      </c>
      <c r="AI133" s="322" t="str">
        <f>IF(AE133&lt;&gt;"",CONCATENATE("S",WEEKNUM(AE133,21)),"")</f>
        <v>S12</v>
      </c>
      <c r="AJ133" s="323" t="str">
        <f>IF(AF133&lt;&gt;"",CONCATENATE("S",WEEKNUM(AF133,21)),"")</f>
        <v>S12</v>
      </c>
      <c r="AK133" s="323" t="str">
        <f>IF(AG133&lt;&gt;"",CONCATENATE("S",WEEKNUM(AG133,21)),"")</f>
        <v>S12</v>
      </c>
      <c r="AL133" s="322" t="str">
        <f>IF(AG133&lt;&gt;"",CONCATENATE(MONTH(AG133),"/",YEAR(AG133)),"")</f>
        <v>3/2025</v>
      </c>
      <c r="AM133" s="324">
        <f ca="1">IF(AG133&lt;&gt;"",IFERROR(IF(AF133="",TODAY()-AE133,AG133-AE133),""),"")</f>
        <v>0</v>
      </c>
      <c r="AN133" s="325" t="str">
        <f ca="1">IF(AM133&lt;&gt;"",IF(AM133&lt;=0,"SEM ATRASO",IF(AM133&lt;=10,"1) &lt;= 10 Dias",IF(AND(AM133&gt;10,AM133&lt;=30),"2) &gt; 10 Dias e &lt;= 30 Dias",IF(AND(AM133&gt;30,AM133&lt;=60),"3) &gt;30 Dias e &lt;=60 Dias",IF(AND(AM133&gt;60,AM133&lt;43854),"4) &gt; 60 Dias","INDEFINIDO"))))),"")</f>
        <v>SEM ATRASO</v>
      </c>
      <c r="AO133" s="364">
        <v>45737</v>
      </c>
      <c r="AP133" s="331">
        <v>45742</v>
      </c>
      <c r="AQ133" s="35">
        <v>45747</v>
      </c>
      <c r="AR133" s="520">
        <v>45807</v>
      </c>
      <c r="AS133" s="365">
        <v>45809</v>
      </c>
      <c r="AT133" s="309">
        <f>IF(AND(AP133&lt;&gt;"",AS133&lt;&gt;""),AS133-AP133,"")</f>
        <v>67</v>
      </c>
      <c r="AU133" s="326" t="str">
        <f>IF(AQ133&lt;&gt;"",CONCATENATE("S",WEEKNUM(AQ133,21)),"")</f>
        <v>S14</v>
      </c>
      <c r="AV133" s="327" t="str">
        <f>IF(AR133&lt;&gt;"",CONCATENATE("S",WEEKNUM(AR133,21)),"")</f>
        <v>S22</v>
      </c>
      <c r="AW133" s="327" t="str">
        <f>IF(AS133&lt;&gt;"",CONCATENATE("S",WEEKNUM(AS133,21)),"")</f>
        <v>S22</v>
      </c>
      <c r="AX133" s="326" t="str">
        <f>IF(AS133&lt;&gt;"",CONCATENATE(MONTH(AS133),"/",YEAR(AS133)),"")</f>
        <v>6/2025</v>
      </c>
      <c r="AY133" s="328">
        <f ca="1">IF(AQ133&lt;&gt;"",IF(AS133&lt;&gt;"",AQ133-AS133,TODAY()-AQ133),"")</f>
        <v>-62</v>
      </c>
      <c r="AZ133" s="329" t="str">
        <f ca="1">IF(AY133&lt;&gt;"",IF(AY133&lt;=0,"SEM ATRASO",IF(AY133&lt;=10,"1) &lt;= 10 Dias",IF(AND(AY133&gt;10,AY133&lt;=30),"2) &gt; 10 Dias e &lt;= 30 Dias",IF(AND(AY133&gt;30,AY133&lt;=60),"3) &gt;30 Dias e &lt;=60 Dias",IF(AND(AY133&gt;60,AY133&lt;43854),"4) &gt; 60 Dias","INDEFINIDO"))))),"")</f>
        <v>SEM ATRASO</v>
      </c>
      <c r="BA133" s="364">
        <v>45747</v>
      </c>
      <c r="BB133" s="365">
        <v>45754</v>
      </c>
      <c r="BC133" s="15">
        <v>45766</v>
      </c>
      <c r="BD133" s="24">
        <v>45838</v>
      </c>
      <c r="BE133" s="331">
        <v>45870</v>
      </c>
      <c r="BF133" s="309">
        <f>IF(AND(BB133&lt;&gt;"",BE133&lt;&gt;""),BE133-BB133,"")</f>
        <v>116</v>
      </c>
      <c r="BG133" s="326" t="str">
        <f>IF(BC133&lt;&gt;"",CONCATENATE("S",WEEKNUM(BC133,21)),"")</f>
        <v>S16</v>
      </c>
      <c r="BH133" s="327" t="str">
        <f>IF(BD133&lt;&gt;"",CONCATENATE("S",WEEKNUM(BD133,21)),"")</f>
        <v>S27</v>
      </c>
      <c r="BI133" s="327" t="str">
        <f>IF(BE133&lt;&gt;"",CONCATENATE("S",WEEKNUM(BE133,21)),"")</f>
        <v>S31</v>
      </c>
      <c r="BJ133" s="326" t="str">
        <f>IF(BE133&lt;&gt;"",CONCATENATE(MONTH(BE133),"/",YEAR(BE133)),"")</f>
        <v>8/2025</v>
      </c>
      <c r="BK133" s="325">
        <f ca="1">IF(BE133&lt;&gt;"",IFERROR(IF(BE133="",TODAY()-BC133,BE133-BC133),""),"")</f>
        <v>104</v>
      </c>
      <c r="BL133" s="330" t="str">
        <f ca="1">IF(BK133&lt;&gt;"",IF(BK133&lt;=0,"SEM ATRASO",IF(BK133&lt;=10,"1) &lt;= 10 Dias",IF(AND(BK133&gt;10,BK133&lt;=30),"2) &gt; 10 Dias e &lt;= 30 Dias",IF(AND(BK133&gt;30,BK133&lt;=60),"3) &gt;30 Dias e &lt;=60 Dias",IF(AND(BK133&gt;60,BK133&lt;43854),"4) &gt; 60 Dias","INDEFINIDO"))))),"")</f>
        <v>4) &gt; 60 Dias</v>
      </c>
      <c r="BM133" s="331">
        <f>IF(BE133&lt;&gt;"",BE133+5,IF(AND(BE133="",BD133&lt;&gt;""),BD133+5,IF(AND(BE133="",BD133="",AS133&lt;&gt;""),AS133+5,IF(AND(BE133="",BD133="",AS133="",AR133&lt;&gt;""),AR133+5,""))))</f>
        <v>45875</v>
      </c>
      <c r="BN133" s="331"/>
      <c r="BO133" s="331" t="s">
        <v>87</v>
      </c>
      <c r="BP133" s="305"/>
      <c r="BQ133" s="305"/>
      <c r="BR133" s="305"/>
      <c r="BS133" s="305"/>
      <c r="BT133" s="332">
        <v>-3</v>
      </c>
      <c r="BU133" s="333" t="s">
        <v>1255</v>
      </c>
      <c r="BV133" s="329"/>
      <c r="BW133" s="329"/>
      <c r="BX133" s="329"/>
      <c r="BY133" s="329"/>
      <c r="BZ133" s="329"/>
      <c r="CA133" s="636" t="s">
        <v>705</v>
      </c>
      <c r="CB133" s="598"/>
    </row>
    <row r="134" spans="1:80" ht="40.5" customHeight="1" x14ac:dyDescent="0.35">
      <c r="A134" s="577"/>
      <c r="B134" s="458" t="s">
        <v>155</v>
      </c>
      <c r="C134" s="310"/>
      <c r="D134" s="336"/>
      <c r="E134" s="371" t="s">
        <v>1077</v>
      </c>
      <c r="F134" s="336" t="s">
        <v>329</v>
      </c>
      <c r="G134" s="307" t="str">
        <f ca="1">IF(AND(E134&lt;D134,BE134&lt;&gt;"",TODAY()&gt;D134),TODAY()-D134,"")</f>
        <v/>
      </c>
      <c r="H134" s="308">
        <f>IF(BM134&lt;&gt;"",BM134,"")</f>
        <v>45875</v>
      </c>
      <c r="I134" s="309">
        <f>IF(AND(E134&lt;&gt;"",H134&lt;&gt;""),H134-E134,"")</f>
        <v>404</v>
      </c>
      <c r="J134" s="305" t="s">
        <v>156</v>
      </c>
      <c r="K134" s="305" t="s">
        <v>80</v>
      </c>
      <c r="L134" s="310" t="s">
        <v>557</v>
      </c>
      <c r="M134" s="311" t="s">
        <v>161</v>
      </c>
      <c r="N134" s="3" t="s">
        <v>2050</v>
      </c>
      <c r="O134" s="337">
        <v>2029625222</v>
      </c>
      <c r="P134" s="539" t="s">
        <v>1350</v>
      </c>
      <c r="Q134" s="376" t="s">
        <v>712</v>
      </c>
      <c r="R134" s="313" t="str">
        <f>IF(OR(L134&lt;&gt;"",N134&lt;&gt;"",O134&lt;&gt;"",P134&lt;&gt;""),CONCATENATE(L134,"-",N134,"-",P134,"-OM",O134),"")</f>
        <v>P62-PPGMII-P62-CAM-0504P/2024-OM2029625222</v>
      </c>
      <c r="S134" s="574"/>
      <c r="T134" s="314">
        <v>1</v>
      </c>
      <c r="U134" s="340">
        <v>0</v>
      </c>
      <c r="V134" s="340">
        <v>5633.2380000000003</v>
      </c>
      <c r="W134" s="316">
        <f>IF(U134&lt;&gt;"",U134/1000,"")</f>
        <v>0</v>
      </c>
      <c r="X134" s="316">
        <f>IF(V134&lt;&gt;"",V134/1000,"")</f>
        <v>5.6332380000000004</v>
      </c>
      <c r="Y134" s="317">
        <f>IF(OR(U134&lt;&gt;"",V134&lt;&gt;""),U134+V134,"")</f>
        <v>5633.2380000000003</v>
      </c>
      <c r="Z134" s="318">
        <f>IF(Y134&lt;&gt;"",Y134/1000,"")</f>
        <v>5.6332380000000004</v>
      </c>
      <c r="AA134" s="574" t="s">
        <v>2057</v>
      </c>
      <c r="AB134" s="386">
        <v>45747</v>
      </c>
      <c r="AC134" s="331">
        <v>45733</v>
      </c>
      <c r="AD134" s="327">
        <v>45733</v>
      </c>
      <c r="AE134" s="327">
        <v>45733</v>
      </c>
      <c r="AF134" s="14">
        <v>45734</v>
      </c>
      <c r="AG134" s="327">
        <v>45733</v>
      </c>
      <c r="AH134" s="309">
        <f>IF(AND(AD134&lt;&gt;"",AG134&lt;&gt;""),AG134-AD134,"")</f>
        <v>0</v>
      </c>
      <c r="AI134" s="322" t="str">
        <f>IF(AE134&lt;&gt;"",CONCATENATE("S",WEEKNUM(AE134,21)),"")</f>
        <v>S12</v>
      </c>
      <c r="AJ134" s="323" t="str">
        <f>IF(AF134&lt;&gt;"",CONCATENATE("S",WEEKNUM(AF134,21)),"")</f>
        <v>S12</v>
      </c>
      <c r="AK134" s="323" t="str">
        <f>IF(AG134&lt;&gt;"",CONCATENATE("S",WEEKNUM(AG134,21)),"")</f>
        <v>S12</v>
      </c>
      <c r="AL134" s="322" t="str">
        <f>IF(AG134&lt;&gt;"",CONCATENATE(MONTH(AG134),"/",YEAR(AG134)),"")</f>
        <v>3/2025</v>
      </c>
      <c r="AM134" s="324">
        <f ca="1">IF(AG134&lt;&gt;"",IFERROR(IF(AF134="",TODAY()-AE134,AG134-AE134),""),"")</f>
        <v>0</v>
      </c>
      <c r="AN134" s="325" t="str">
        <f ca="1">IF(AM134&lt;&gt;"",IF(AM134&lt;=0,"SEM ATRASO",IF(AM134&lt;=10,"1) &lt;= 10 Dias",IF(AND(AM134&gt;10,AM134&lt;=30),"2) &gt; 10 Dias e &lt;= 30 Dias",IF(AND(AM134&gt;30,AM134&lt;=60),"3) &gt;30 Dias e &lt;=60 Dias",IF(AND(AM134&gt;60,AM134&lt;43854),"4) &gt; 60 Dias","INDEFINIDO"))))),"")</f>
        <v>SEM ATRASO</v>
      </c>
      <c r="AO134" s="364">
        <v>45737</v>
      </c>
      <c r="AP134" s="331">
        <v>45748</v>
      </c>
      <c r="AQ134" s="15">
        <v>45747</v>
      </c>
      <c r="AR134" s="210">
        <v>45807</v>
      </c>
      <c r="AS134" s="331">
        <v>45809</v>
      </c>
      <c r="AT134" s="309">
        <f>IF(AND(AP134&lt;&gt;"",AS134&lt;&gt;""),AS134-AP134,"")</f>
        <v>61</v>
      </c>
      <c r="AU134" s="326" t="str">
        <f>IF(AQ134&lt;&gt;"",CONCATENATE("S",WEEKNUM(AQ134,21)),"")</f>
        <v>S14</v>
      </c>
      <c r="AV134" s="327" t="str">
        <f>IF(AR134&lt;&gt;"",CONCATENATE("S",WEEKNUM(AR134,21)),"")</f>
        <v>S22</v>
      </c>
      <c r="AW134" s="327" t="str">
        <f>IF(AS134&lt;&gt;"",CONCATENATE("S",WEEKNUM(AS134,21)),"")</f>
        <v>S22</v>
      </c>
      <c r="AX134" s="326" t="str">
        <f>IF(AS134&lt;&gt;"",CONCATENATE(MONTH(AS134),"/",YEAR(AS134)),"")</f>
        <v>6/2025</v>
      </c>
      <c r="AY134" s="328">
        <f ca="1">IF(AQ134&lt;&gt;"",IF(AS134&lt;&gt;"",AQ134-AS134,TODAY()-AQ134),"")</f>
        <v>-62</v>
      </c>
      <c r="AZ134" s="329" t="str">
        <f ca="1">IF(AY134&lt;&gt;"",IF(AY134&lt;=0,"SEM ATRASO",IF(AY134&lt;=10,"1) &lt;= 10 Dias",IF(AND(AY134&gt;10,AY134&lt;=30),"2) &gt; 10 Dias e &lt;= 30 Dias",IF(AND(AY134&gt;30,AY134&lt;=60),"3) &gt;30 Dias e &lt;=60 Dias",IF(AND(AY134&gt;60,AY134&lt;43854),"4) &gt; 60 Dias","INDEFINIDO"))))),"")</f>
        <v>SEM ATRASO</v>
      </c>
      <c r="BA134" s="364">
        <v>45776</v>
      </c>
      <c r="BB134" s="331">
        <v>45754</v>
      </c>
      <c r="BC134" s="15">
        <v>45766</v>
      </c>
      <c r="BD134" s="24">
        <v>45819</v>
      </c>
      <c r="BE134" s="331">
        <v>45870</v>
      </c>
      <c r="BF134" s="309">
        <f>IF(AND(BB134&lt;&gt;"",BE134&lt;&gt;""),BE134-BB134,"")</f>
        <v>116</v>
      </c>
      <c r="BG134" s="326" t="str">
        <f>IF(BC134&lt;&gt;"",CONCATENATE("S",WEEKNUM(BC134,21)),"")</f>
        <v>S16</v>
      </c>
      <c r="BH134" s="327" t="str">
        <f>IF(BD134&lt;&gt;"",CONCATENATE("S",WEEKNUM(BD134,21)),"")</f>
        <v>S24</v>
      </c>
      <c r="BI134" s="327" t="str">
        <f>IF(BE134&lt;&gt;"",CONCATENATE("S",WEEKNUM(BE134,21)),"")</f>
        <v>S31</v>
      </c>
      <c r="BJ134" s="326" t="str">
        <f>IF(BE134&lt;&gt;"",CONCATENATE(MONTH(BE134),"/",YEAR(BE134)),"")</f>
        <v>8/2025</v>
      </c>
      <c r="BK134" s="325">
        <f ca="1">IF(BE134&lt;&gt;"",IFERROR(IF(BE134="",TODAY()-BC134,BE134-BC134),""),"")</f>
        <v>104</v>
      </c>
      <c r="BL134" s="330" t="str">
        <f ca="1">IF(BK134&lt;&gt;"",IF(BK134&lt;=0,"SEM ATRASO",IF(BK134&lt;=10,"1) &lt;= 10 Dias",IF(AND(BK134&gt;10,BK134&lt;=30),"2) &gt; 10 Dias e &lt;= 30 Dias",IF(AND(BK134&gt;30,BK134&lt;=60),"3) &gt;30 Dias e &lt;=60 Dias",IF(AND(BK134&gt;60,BK134&lt;43854),"4) &gt; 60 Dias","INDEFINIDO"))))),"")</f>
        <v>4) &gt; 60 Dias</v>
      </c>
      <c r="BM134" s="331">
        <f>IF(BE134&lt;&gt;"",BE134+5,IF(AND(BE134="",BD134&lt;&gt;""),BD134+5,IF(AND(BE134="",BD134="",AS134&lt;&gt;""),AS134+5,IF(AND(BE134="",BD134="",AS134="",AR134&lt;&gt;""),AR134+5,""))))</f>
        <v>45875</v>
      </c>
      <c r="BN134" s="331"/>
      <c r="BO134" s="331" t="s">
        <v>87</v>
      </c>
      <c r="BP134" s="305"/>
      <c r="BQ134" s="305"/>
      <c r="BR134" s="305"/>
      <c r="BS134" s="305"/>
      <c r="BT134" s="332">
        <v>-3</v>
      </c>
      <c r="BU134" s="333" t="s">
        <v>1255</v>
      </c>
      <c r="BV134" s="329"/>
      <c r="BW134" s="329"/>
      <c r="BX134" s="329"/>
      <c r="BY134" s="329"/>
      <c r="BZ134" s="329"/>
      <c r="CA134" s="634" t="s">
        <v>705</v>
      </c>
      <c r="CB134" s="598"/>
    </row>
    <row r="135" spans="1:80" ht="40.5" customHeight="1" x14ac:dyDescent="0.35">
      <c r="A135" s="577"/>
      <c r="B135" s="458" t="s">
        <v>155</v>
      </c>
      <c r="C135" s="310"/>
      <c r="D135" s="336"/>
      <c r="E135" s="336" t="s">
        <v>1077</v>
      </c>
      <c r="F135" s="336" t="s">
        <v>329</v>
      </c>
      <c r="G135" s="307" t="str">
        <f ca="1">IF(AND(E135&lt;D135,BE135&lt;&gt;"",TODAY()&gt;D135),TODAY()-D135,"")</f>
        <v/>
      </c>
      <c r="H135" s="308">
        <f>IF(BM135&lt;&gt;"",BM135,"")</f>
        <v>45875</v>
      </c>
      <c r="I135" s="309">
        <f>IF(AND(E135&lt;&gt;"",H135&lt;&gt;""),H135-E135,"")</f>
        <v>404</v>
      </c>
      <c r="J135" s="305" t="s">
        <v>156</v>
      </c>
      <c r="K135" s="305" t="s">
        <v>80</v>
      </c>
      <c r="L135" s="310" t="s">
        <v>557</v>
      </c>
      <c r="M135" s="311" t="s">
        <v>161</v>
      </c>
      <c r="N135" s="3" t="s">
        <v>2050</v>
      </c>
      <c r="O135" s="337">
        <v>2029625222</v>
      </c>
      <c r="P135" s="539" t="s">
        <v>1350</v>
      </c>
      <c r="Q135" s="376" t="s">
        <v>1351</v>
      </c>
      <c r="R135" s="313" t="str">
        <f>IF(OR(L135&lt;&gt;"",N135&lt;&gt;"",O135&lt;&gt;"",P135&lt;&gt;""),CONCATENATE(L135,"-",N135,"-",P135,"-OM",O135),"")</f>
        <v>P62-PPGMII-P62-CAM-0504P/2024-OM2029625222</v>
      </c>
      <c r="S135" s="574"/>
      <c r="T135" s="314">
        <v>1</v>
      </c>
      <c r="U135" s="340">
        <v>0</v>
      </c>
      <c r="V135" s="340">
        <v>1778.954</v>
      </c>
      <c r="W135" s="316">
        <f>IF(U135&lt;&gt;"",U135/1000,"")</f>
        <v>0</v>
      </c>
      <c r="X135" s="316">
        <f>IF(V135&lt;&gt;"",V135/1000,"")</f>
        <v>1.7789539999999999</v>
      </c>
      <c r="Y135" s="317">
        <f>IF(OR(U135&lt;&gt;"",V135&lt;&gt;""),U135+V135,"")</f>
        <v>1778.954</v>
      </c>
      <c r="Z135" s="318">
        <f>IF(Y135&lt;&gt;"",Y135/1000,"")</f>
        <v>1.7789539999999999</v>
      </c>
      <c r="AA135" s="574" t="s">
        <v>2057</v>
      </c>
      <c r="AB135" s="386">
        <v>45747</v>
      </c>
      <c r="AC135" s="331">
        <v>45733</v>
      </c>
      <c r="AD135" s="327">
        <v>45733</v>
      </c>
      <c r="AE135" s="327">
        <v>45733</v>
      </c>
      <c r="AF135" s="14">
        <v>45734</v>
      </c>
      <c r="AG135" s="327">
        <v>45733</v>
      </c>
      <c r="AH135" s="309">
        <f>IF(AND(AD135&lt;&gt;"",AG135&lt;&gt;""),AG135-AD135,"")</f>
        <v>0</v>
      </c>
      <c r="AI135" s="322" t="str">
        <f>IF(AE135&lt;&gt;"",CONCATENATE("S",WEEKNUM(AE135,21)),"")</f>
        <v>S12</v>
      </c>
      <c r="AJ135" s="323" t="str">
        <f>IF(AF135&lt;&gt;"",CONCATENATE("S",WEEKNUM(AF135,21)),"")</f>
        <v>S12</v>
      </c>
      <c r="AK135" s="323" t="str">
        <f>IF(AG135&lt;&gt;"",CONCATENATE("S",WEEKNUM(AG135,21)),"")</f>
        <v>S12</v>
      </c>
      <c r="AL135" s="322" t="str">
        <f>IF(AG135&lt;&gt;"",CONCATENATE(MONTH(AG135),"/",YEAR(AG135)),"")</f>
        <v>3/2025</v>
      </c>
      <c r="AM135" s="324">
        <f ca="1">IF(AG135&lt;&gt;"",IFERROR(IF(AF135="",TODAY()-AE135,AG135-AE135),""),"")</f>
        <v>0</v>
      </c>
      <c r="AN135" s="325" t="str">
        <f ca="1">IF(AM135&lt;&gt;"",IF(AM135&lt;=0,"SEM ATRASO",IF(AM135&lt;=10,"1) &lt;= 10 Dias",IF(AND(AM135&gt;10,AM135&lt;=30),"2) &gt; 10 Dias e &lt;= 30 Dias",IF(AND(AM135&gt;30,AM135&lt;=60),"3) &gt;30 Dias e &lt;=60 Dias",IF(AND(AM135&gt;60,AM135&lt;43854),"4) &gt; 60 Dias","INDEFINIDO"))))),"")</f>
        <v>SEM ATRASO</v>
      </c>
      <c r="AO135" s="364">
        <v>45737</v>
      </c>
      <c r="AP135" s="331">
        <v>45810</v>
      </c>
      <c r="AQ135" s="15">
        <v>45747</v>
      </c>
      <c r="AR135" s="502">
        <v>45807</v>
      </c>
      <c r="AS135" s="364">
        <v>45809</v>
      </c>
      <c r="AT135" s="309">
        <f>IF(AND(AP135&lt;&gt;"",AS135&lt;&gt;""),AS135-AP135,"")</f>
        <v>-1</v>
      </c>
      <c r="AU135" s="326" t="str">
        <f>IF(AQ135&lt;&gt;"",CONCATENATE("S",WEEKNUM(AQ135,21)),"")</f>
        <v>S14</v>
      </c>
      <c r="AV135" s="327" t="str">
        <f>IF(AR135&lt;&gt;"",CONCATENATE("S",WEEKNUM(AR135,21)),"")</f>
        <v>S22</v>
      </c>
      <c r="AW135" s="327" t="str">
        <f>IF(AS135&lt;&gt;"",CONCATENATE("S",WEEKNUM(AS135,21)),"")</f>
        <v>S22</v>
      </c>
      <c r="AX135" s="326" t="str">
        <f>IF(AS135&lt;&gt;"",CONCATENATE(MONTH(AS135),"/",YEAR(AS135)),"")</f>
        <v>6/2025</v>
      </c>
      <c r="AY135" s="328">
        <f ca="1">IF(AQ135&lt;&gt;"",IF(AS135&lt;&gt;"",AQ135-AS135,TODAY()-AQ135),"")</f>
        <v>-62</v>
      </c>
      <c r="AZ135" s="329" t="str">
        <f ca="1">IF(AY135&lt;&gt;"",IF(AY135&lt;=0,"SEM ATRASO",IF(AY135&lt;=10,"1) &lt;= 10 Dias",IF(AND(AY135&gt;10,AY135&lt;=30),"2) &gt; 10 Dias e &lt;= 30 Dias",IF(AND(AY135&gt;30,AY135&lt;=60),"3) &gt;30 Dias e &lt;=60 Dias",IF(AND(AY135&gt;60,AY135&lt;43854),"4) &gt; 60 Dias","INDEFINIDO"))))),"")</f>
        <v>SEM ATRASO</v>
      </c>
      <c r="BA135" s="364">
        <v>45776</v>
      </c>
      <c r="BB135" s="331">
        <v>45754</v>
      </c>
      <c r="BC135" s="15">
        <v>45766</v>
      </c>
      <c r="BD135" s="24">
        <v>45832</v>
      </c>
      <c r="BE135" s="331">
        <v>45870</v>
      </c>
      <c r="BF135" s="309">
        <f>IF(AND(BB135&lt;&gt;"",BE135&lt;&gt;""),BE135-BB135,"")</f>
        <v>116</v>
      </c>
      <c r="BG135" s="326" t="str">
        <f>IF(BC135&lt;&gt;"",CONCATENATE("S",WEEKNUM(BC135,21)),"")</f>
        <v>S16</v>
      </c>
      <c r="BH135" s="327" t="str">
        <f>IF(BD135&lt;&gt;"",CONCATENATE("S",WEEKNUM(BD135,21)),"")</f>
        <v>S26</v>
      </c>
      <c r="BI135" s="327" t="str">
        <f>IF(BE135&lt;&gt;"",CONCATENATE("S",WEEKNUM(BE135,21)),"")</f>
        <v>S31</v>
      </c>
      <c r="BJ135" s="326" t="str">
        <f>IF(BE135&lt;&gt;"",CONCATENATE(MONTH(BE135),"/",YEAR(BE135)),"")</f>
        <v>8/2025</v>
      </c>
      <c r="BK135" s="325">
        <f ca="1">IF(BE135&lt;&gt;"",IFERROR(IF(BE135="",TODAY()-BC135,BE135-BC135),""),"")</f>
        <v>104</v>
      </c>
      <c r="BL135" s="330" t="str">
        <f ca="1">IF(BK135&lt;&gt;"",IF(BK135&lt;=0,"SEM ATRASO",IF(BK135&lt;=10,"1) &lt;= 10 Dias",IF(AND(BK135&gt;10,BK135&lt;=30),"2) &gt; 10 Dias e &lt;= 30 Dias",IF(AND(BK135&gt;30,BK135&lt;=60),"3) &gt;30 Dias e &lt;=60 Dias",IF(AND(BK135&gt;60,BK135&lt;43854),"4) &gt; 60 Dias","INDEFINIDO"))))),"")</f>
        <v>4) &gt; 60 Dias</v>
      </c>
      <c r="BM135" s="331">
        <f>IF(BE135&lt;&gt;"",BE135+5,IF(AND(BE135="",BD135&lt;&gt;""),BD135+5,IF(AND(BE135="",BD135="",AS135&lt;&gt;""),AS135+5,IF(AND(BE135="",BD135="",AS135="",AR135&lt;&gt;""),AR135+5,""))))</f>
        <v>45875</v>
      </c>
      <c r="BN135" s="331"/>
      <c r="BO135" s="331" t="s">
        <v>87</v>
      </c>
      <c r="BP135" s="305"/>
      <c r="BQ135" s="305"/>
      <c r="BR135" s="305"/>
      <c r="BS135" s="305"/>
      <c r="BT135" s="332">
        <v>-3</v>
      </c>
      <c r="BU135" s="333" t="s">
        <v>1255</v>
      </c>
      <c r="BV135" s="329"/>
      <c r="BW135" s="329"/>
      <c r="BX135" s="329"/>
      <c r="BY135" s="329"/>
      <c r="BZ135" s="329"/>
      <c r="CA135" s="634" t="s">
        <v>705</v>
      </c>
      <c r="CB135" s="598"/>
    </row>
    <row r="136" spans="1:80" ht="40.5" customHeight="1" x14ac:dyDescent="0.35">
      <c r="A136" s="577"/>
      <c r="B136" s="458" t="s">
        <v>155</v>
      </c>
      <c r="C136" s="310"/>
      <c r="D136" s="336"/>
      <c r="E136" s="336" t="s">
        <v>1077</v>
      </c>
      <c r="F136" s="336" t="s">
        <v>329</v>
      </c>
      <c r="G136" s="307" t="str">
        <f ca="1">IF(AND(E136&lt;D136,BE136&lt;&gt;"",TODAY()&gt;D136),TODAY()-D136,"")</f>
        <v/>
      </c>
      <c r="H136" s="308">
        <f>IF(BM136&lt;&gt;"",BM136,"")</f>
        <v>45875</v>
      </c>
      <c r="I136" s="309">
        <f>IF(AND(E136&lt;&gt;"",H136&lt;&gt;""),H136-E136,"")</f>
        <v>404</v>
      </c>
      <c r="J136" s="305" t="s">
        <v>156</v>
      </c>
      <c r="K136" s="305" t="s">
        <v>80</v>
      </c>
      <c r="L136" s="310" t="s">
        <v>557</v>
      </c>
      <c r="M136" s="311" t="s">
        <v>161</v>
      </c>
      <c r="N136" s="3" t="s">
        <v>2050</v>
      </c>
      <c r="O136" s="337">
        <v>2029625222</v>
      </c>
      <c r="P136" s="539" t="s">
        <v>1350</v>
      </c>
      <c r="Q136" s="376" t="s">
        <v>1352</v>
      </c>
      <c r="R136" s="313" t="str">
        <f>IF(OR(L136&lt;&gt;"",N136&lt;&gt;"",O136&lt;&gt;"",P136&lt;&gt;""),CONCATENATE(L136,"-",N136,"-",P136,"-OM",O136),"")</f>
        <v>P62-PPGMII-P62-CAM-0504P/2024-OM2029625222</v>
      </c>
      <c r="S136" s="574"/>
      <c r="T136" s="314">
        <v>1</v>
      </c>
      <c r="U136" s="340">
        <v>15.52</v>
      </c>
      <c r="V136" s="340">
        <v>0</v>
      </c>
      <c r="W136" s="316">
        <f>IF(U136&lt;&gt;"",U136/1000,"")</f>
        <v>1.5519999999999999E-2</v>
      </c>
      <c r="X136" s="316">
        <f>IF(V136&lt;&gt;"",V136/1000,"")</f>
        <v>0</v>
      </c>
      <c r="Y136" s="317">
        <f>IF(OR(U136&lt;&gt;"",V136&lt;&gt;""),U136+V136,"")</f>
        <v>15.52</v>
      </c>
      <c r="Z136" s="318">
        <f>IF(Y136&lt;&gt;"",Y136/1000,"")</f>
        <v>1.5519999999999999E-2</v>
      </c>
      <c r="AA136" s="574" t="s">
        <v>2057</v>
      </c>
      <c r="AB136" s="386">
        <v>45747</v>
      </c>
      <c r="AC136" s="331">
        <v>45733</v>
      </c>
      <c r="AD136" s="327">
        <v>45733</v>
      </c>
      <c r="AE136" s="327">
        <v>45733</v>
      </c>
      <c r="AF136" s="14">
        <v>45734</v>
      </c>
      <c r="AG136" s="327">
        <v>45733</v>
      </c>
      <c r="AH136" s="309">
        <f>IF(AND(AD136&lt;&gt;"",AG136&lt;&gt;""),AG136-AD136,"")</f>
        <v>0</v>
      </c>
      <c r="AI136" s="322" t="str">
        <f>IF(AE136&lt;&gt;"",CONCATENATE("S",WEEKNUM(AE136,21)),"")</f>
        <v>S12</v>
      </c>
      <c r="AJ136" s="323" t="str">
        <f>IF(AF136&lt;&gt;"",CONCATENATE("S",WEEKNUM(AF136,21)),"")</f>
        <v>S12</v>
      </c>
      <c r="AK136" s="323" t="str">
        <f>IF(AG136&lt;&gt;"",CONCATENATE("S",WEEKNUM(AG136,21)),"")</f>
        <v>S12</v>
      </c>
      <c r="AL136" s="322" t="str">
        <f>IF(AG136&lt;&gt;"",CONCATENATE(MONTH(AG136),"/",YEAR(AG136)),"")</f>
        <v>3/2025</v>
      </c>
      <c r="AM136" s="324">
        <f ca="1">IF(AG136&lt;&gt;"",IFERROR(IF(AF136="",TODAY()-AE136,AG136-AE136),""),"")</f>
        <v>0</v>
      </c>
      <c r="AN136" s="325" t="str">
        <f ca="1">IF(AM136&lt;&gt;"",IF(AM136&lt;=0,"SEM ATRASO",IF(AM136&lt;=10,"1) &lt;= 10 Dias",IF(AND(AM136&gt;10,AM136&lt;=30),"2) &gt; 10 Dias e &lt;= 30 Dias",IF(AND(AM136&gt;30,AM136&lt;=60),"3) &gt;30 Dias e &lt;=60 Dias",IF(AND(AM136&gt;60,AM136&lt;43854),"4) &gt; 60 Dias","INDEFINIDO"))))),"")</f>
        <v>SEM ATRASO</v>
      </c>
      <c r="AO136" s="364">
        <v>45737</v>
      </c>
      <c r="AP136" s="331">
        <v>45819</v>
      </c>
      <c r="AQ136" s="15">
        <v>45747</v>
      </c>
      <c r="AR136" s="35">
        <v>45807</v>
      </c>
      <c r="AS136" s="365">
        <v>45809</v>
      </c>
      <c r="AT136" s="309">
        <f>IF(AND(AP136&lt;&gt;"",AS136&lt;&gt;""),AS136-AP136,"")</f>
        <v>-10</v>
      </c>
      <c r="AU136" s="326" t="str">
        <f>IF(AQ136&lt;&gt;"",CONCATENATE("S",WEEKNUM(AQ136,21)),"")</f>
        <v>S14</v>
      </c>
      <c r="AV136" s="327" t="str">
        <f>IF(AR136&lt;&gt;"",CONCATENATE("S",WEEKNUM(AR136,21)),"")</f>
        <v>S22</v>
      </c>
      <c r="AW136" s="327" t="str">
        <f>IF(AS136&lt;&gt;"",CONCATENATE("S",WEEKNUM(AS136,21)),"")</f>
        <v>S22</v>
      </c>
      <c r="AX136" s="326" t="str">
        <f>IF(AS136&lt;&gt;"",CONCATENATE(MONTH(AS136),"/",YEAR(AS136)),"")</f>
        <v>6/2025</v>
      </c>
      <c r="AY136" s="328">
        <f ca="1">IF(AQ136&lt;&gt;"",IF(AS136&lt;&gt;"",AQ136-AS136,TODAY()-AQ136),"")</f>
        <v>-62</v>
      </c>
      <c r="AZ136" s="329" t="str">
        <f ca="1">IF(AY136&lt;&gt;"",IF(AY136&lt;=0,"SEM ATRASO",IF(AY136&lt;=10,"1) &lt;= 10 Dias",IF(AND(AY136&gt;10,AY136&lt;=30),"2) &gt; 10 Dias e &lt;= 30 Dias",IF(AND(AY136&gt;30,AY136&lt;=60),"3) &gt;30 Dias e &lt;=60 Dias",IF(AND(AY136&gt;60,AY136&lt;43854),"4) &gt; 60 Dias","INDEFINIDO"))))),"")</f>
        <v>SEM ATRASO</v>
      </c>
      <c r="BA136" s="364">
        <v>45776</v>
      </c>
      <c r="BB136" s="331">
        <v>45754</v>
      </c>
      <c r="BC136" s="15">
        <v>45766</v>
      </c>
      <c r="BD136" s="24">
        <v>45859</v>
      </c>
      <c r="BE136" s="331">
        <v>45870</v>
      </c>
      <c r="BF136" s="309">
        <f>IF(AND(BB136&lt;&gt;"",BE136&lt;&gt;""),BE136-BB136,"")</f>
        <v>116</v>
      </c>
      <c r="BG136" s="326" t="str">
        <f>IF(BC136&lt;&gt;"",CONCATENATE("S",WEEKNUM(BC136,21)),"")</f>
        <v>S16</v>
      </c>
      <c r="BH136" s="327" t="str">
        <f>IF(BD136&lt;&gt;"",CONCATENATE("S",WEEKNUM(BD136,21)),"")</f>
        <v>S30</v>
      </c>
      <c r="BI136" s="327" t="str">
        <f>IF(BE136&lt;&gt;"",CONCATENATE("S",WEEKNUM(BE136,21)),"")</f>
        <v>S31</v>
      </c>
      <c r="BJ136" s="326" t="str">
        <f>IF(BE136&lt;&gt;"",CONCATENATE(MONTH(BE136),"/",YEAR(BE136)),"")</f>
        <v>8/2025</v>
      </c>
      <c r="BK136" s="325">
        <f ca="1">IF(BE136&lt;&gt;"",IFERROR(IF(BE136="",TODAY()-BC136,BE136-BC136),""),"")</f>
        <v>104</v>
      </c>
      <c r="BL136" s="330" t="str">
        <f ca="1">IF(BK136&lt;&gt;"",IF(BK136&lt;=0,"SEM ATRASO",IF(BK136&lt;=10,"1) &lt;= 10 Dias",IF(AND(BK136&gt;10,BK136&lt;=30),"2) &gt; 10 Dias e &lt;= 30 Dias",IF(AND(BK136&gt;30,BK136&lt;=60),"3) &gt;30 Dias e &lt;=60 Dias",IF(AND(BK136&gt;60,BK136&lt;43854),"4) &gt; 60 Dias","INDEFINIDO"))))),"")</f>
        <v>4) &gt; 60 Dias</v>
      </c>
      <c r="BM136" s="331">
        <f>IF(BE136&lt;&gt;"",BE136+5,IF(AND(BE136="",BD136&lt;&gt;""),BD136+5,IF(AND(BE136="",BD136="",AS136&lt;&gt;""),AS136+5,IF(AND(BE136="",BD136="",AS136="",AR136&lt;&gt;""),AR136+5,""))))</f>
        <v>45875</v>
      </c>
      <c r="BN136" s="331"/>
      <c r="BO136" s="331" t="s">
        <v>87</v>
      </c>
      <c r="BP136" s="305"/>
      <c r="BQ136" s="305"/>
      <c r="BR136" s="305"/>
      <c r="BS136" s="305"/>
      <c r="BT136" s="332">
        <v>-3</v>
      </c>
      <c r="BU136" s="333" t="s">
        <v>1255</v>
      </c>
      <c r="BV136" s="329"/>
      <c r="BW136" s="329"/>
      <c r="BX136" s="329"/>
      <c r="BY136" s="329"/>
      <c r="BZ136" s="329"/>
      <c r="CA136" s="634" t="s">
        <v>705</v>
      </c>
      <c r="CB136" s="598"/>
    </row>
    <row r="137" spans="1:80" ht="40.5" customHeight="1" x14ac:dyDescent="0.35">
      <c r="A137" s="577"/>
      <c r="B137" s="458" t="s">
        <v>155</v>
      </c>
      <c r="C137" s="310"/>
      <c r="D137" s="336"/>
      <c r="E137" s="336" t="s">
        <v>1077</v>
      </c>
      <c r="F137" s="336" t="s">
        <v>329</v>
      </c>
      <c r="G137" s="307" t="str">
        <f ca="1">IF(AND(E137&lt;D137,BE137&lt;&gt;"",TODAY()&gt;D137),TODAY()-D137,"")</f>
        <v/>
      </c>
      <c r="H137" s="308">
        <f>IF(BM137&lt;&gt;"",BM137,"")</f>
        <v>45875</v>
      </c>
      <c r="I137" s="309">
        <f>IF(AND(E137&lt;&gt;"",H137&lt;&gt;""),H137-E137,"")</f>
        <v>404</v>
      </c>
      <c r="J137" s="305" t="s">
        <v>156</v>
      </c>
      <c r="K137" s="305" t="s">
        <v>80</v>
      </c>
      <c r="L137" s="310" t="s">
        <v>557</v>
      </c>
      <c r="M137" s="311" t="s">
        <v>161</v>
      </c>
      <c r="N137" s="3" t="s">
        <v>2050</v>
      </c>
      <c r="O137" s="337">
        <v>2029625222</v>
      </c>
      <c r="P137" s="539" t="s">
        <v>1350</v>
      </c>
      <c r="Q137" s="376" t="s">
        <v>1353</v>
      </c>
      <c r="R137" s="313" t="str">
        <f>IF(OR(L137&lt;&gt;"",N137&lt;&gt;"",O137&lt;&gt;"",P137&lt;&gt;""),CONCATENATE(L137,"-",N137,"-",P137,"-OM",O137),"")</f>
        <v>P62-PPGMII-P62-CAM-0504P/2024-OM2029625222</v>
      </c>
      <c r="S137" s="574"/>
      <c r="T137" s="314">
        <v>1</v>
      </c>
      <c r="U137" s="340">
        <v>0.9</v>
      </c>
      <c r="V137" s="340">
        <v>0</v>
      </c>
      <c r="W137" s="316">
        <f>IF(U137&lt;&gt;"",U137/1000,"")</f>
        <v>8.9999999999999998E-4</v>
      </c>
      <c r="X137" s="316">
        <f>IF(V137&lt;&gt;"",V137/1000,"")</f>
        <v>0</v>
      </c>
      <c r="Y137" s="317">
        <f>IF(OR(U137&lt;&gt;"",V137&lt;&gt;""),U137+V137,"")</f>
        <v>0.9</v>
      </c>
      <c r="Z137" s="318">
        <f>IF(Y137&lt;&gt;"",Y137/1000,"")</f>
        <v>8.9999999999999998E-4</v>
      </c>
      <c r="AA137" s="574" t="s">
        <v>2057</v>
      </c>
      <c r="AB137" s="386">
        <v>45747</v>
      </c>
      <c r="AC137" s="331">
        <v>45733</v>
      </c>
      <c r="AD137" s="327">
        <v>45733</v>
      </c>
      <c r="AE137" s="327">
        <v>45733</v>
      </c>
      <c r="AF137" s="14">
        <v>45734</v>
      </c>
      <c r="AG137" s="327">
        <v>45733</v>
      </c>
      <c r="AH137" s="309">
        <f>IF(AND(AD137&lt;&gt;"",AG137&lt;&gt;""),AG137-AD137,"")</f>
        <v>0</v>
      </c>
      <c r="AI137" s="322" t="str">
        <f>IF(AE137&lt;&gt;"",CONCATENATE("S",WEEKNUM(AE137,21)),"")</f>
        <v>S12</v>
      </c>
      <c r="AJ137" s="323" t="str">
        <f>IF(AF137&lt;&gt;"",CONCATENATE("S",WEEKNUM(AF137,21)),"")</f>
        <v>S12</v>
      </c>
      <c r="AK137" s="323" t="str">
        <f>IF(AG137&lt;&gt;"",CONCATENATE("S",WEEKNUM(AG137,21)),"")</f>
        <v>S12</v>
      </c>
      <c r="AL137" s="322" t="str">
        <f>IF(AG137&lt;&gt;"",CONCATENATE(MONTH(AG137),"/",YEAR(AG137)),"")</f>
        <v>3/2025</v>
      </c>
      <c r="AM137" s="324">
        <f ca="1">IF(AG137&lt;&gt;"",IFERROR(IF(AF137="",TODAY()-AE137,AG137-AE137),""),"")</f>
        <v>0</v>
      </c>
      <c r="AN137" s="325" t="str">
        <f ca="1">IF(AM137&lt;&gt;"",IF(AM137&lt;=0,"SEM ATRASO",IF(AM137&lt;=10,"1) &lt;= 10 Dias",IF(AND(AM137&gt;10,AM137&lt;=30),"2) &gt; 10 Dias e &lt;= 30 Dias",IF(AND(AM137&gt;30,AM137&lt;=60),"3) &gt;30 Dias e &lt;=60 Dias",IF(AND(AM137&gt;60,AM137&lt;43854),"4) &gt; 60 Dias","INDEFINIDO"))))),"")</f>
        <v>SEM ATRASO</v>
      </c>
      <c r="AO137" s="364">
        <v>45737</v>
      </c>
      <c r="AP137" s="331">
        <v>45820</v>
      </c>
      <c r="AQ137" s="15">
        <v>45747</v>
      </c>
      <c r="AR137" s="210">
        <v>45807</v>
      </c>
      <c r="AS137" s="331">
        <v>45809</v>
      </c>
      <c r="AT137" s="309">
        <f>IF(AND(AP137&lt;&gt;"",AS137&lt;&gt;""),AS137-AP137,"")</f>
        <v>-11</v>
      </c>
      <c r="AU137" s="326" t="str">
        <f>IF(AQ137&lt;&gt;"",CONCATENATE("S",WEEKNUM(AQ137,21)),"")</f>
        <v>S14</v>
      </c>
      <c r="AV137" s="327" t="str">
        <f>IF(AR137&lt;&gt;"",CONCATENATE("S",WEEKNUM(AR137,21)),"")</f>
        <v>S22</v>
      </c>
      <c r="AW137" s="327" t="str">
        <f>IF(AS137&lt;&gt;"",CONCATENATE("S",WEEKNUM(AS137,21)),"")</f>
        <v>S22</v>
      </c>
      <c r="AX137" s="326" t="str">
        <f>IF(AS137&lt;&gt;"",CONCATENATE(MONTH(AS137),"/",YEAR(AS137)),"")</f>
        <v>6/2025</v>
      </c>
      <c r="AY137" s="328">
        <f ca="1">IF(AQ137&lt;&gt;"",IF(AS137&lt;&gt;"",AQ137-AS137,TODAY()-AQ137),"")</f>
        <v>-62</v>
      </c>
      <c r="AZ137" s="329" t="str">
        <f ca="1">IF(AY137&lt;&gt;"",IF(AY137&lt;=0,"SEM ATRASO",IF(AY137&lt;=10,"1) &lt;= 10 Dias",IF(AND(AY137&gt;10,AY137&lt;=30),"2) &gt; 10 Dias e &lt;= 30 Dias",IF(AND(AY137&gt;30,AY137&lt;=60),"3) &gt;30 Dias e &lt;=60 Dias",IF(AND(AY137&gt;60,AY137&lt;43854),"4) &gt; 60 Dias","INDEFINIDO"))))),"")</f>
        <v>SEM ATRASO</v>
      </c>
      <c r="BA137" s="364">
        <v>45776</v>
      </c>
      <c r="BB137" s="331">
        <v>45754</v>
      </c>
      <c r="BC137" s="15">
        <v>45766</v>
      </c>
      <c r="BD137" s="24">
        <v>45836</v>
      </c>
      <c r="BE137" s="331">
        <v>45870</v>
      </c>
      <c r="BF137" s="309">
        <f>IF(AND(BB137&lt;&gt;"",BE137&lt;&gt;""),BE137-BB137,"")</f>
        <v>116</v>
      </c>
      <c r="BG137" s="326" t="str">
        <f>IF(BC137&lt;&gt;"",CONCATENATE("S",WEEKNUM(BC137,21)),"")</f>
        <v>S16</v>
      </c>
      <c r="BH137" s="327" t="str">
        <f>IF(BD137&lt;&gt;"",CONCATENATE("S",WEEKNUM(BD137,21)),"")</f>
        <v>S26</v>
      </c>
      <c r="BI137" s="327" t="str">
        <f>IF(BE137&lt;&gt;"",CONCATENATE("S",WEEKNUM(BE137,21)),"")</f>
        <v>S31</v>
      </c>
      <c r="BJ137" s="326" t="str">
        <f>IF(BE137&lt;&gt;"",CONCATENATE(MONTH(BE137),"/",YEAR(BE137)),"")</f>
        <v>8/2025</v>
      </c>
      <c r="BK137" s="325">
        <f ca="1">IF(BE137&lt;&gt;"",IFERROR(IF(BE137="",TODAY()-BC137,BE137-BC137),""),"")</f>
        <v>104</v>
      </c>
      <c r="BL137" s="330" t="str">
        <f ca="1">IF(BK137&lt;&gt;"",IF(BK137&lt;=0,"SEM ATRASO",IF(BK137&lt;=10,"1) &lt;= 10 Dias",IF(AND(BK137&gt;10,BK137&lt;=30),"2) &gt; 10 Dias e &lt;= 30 Dias",IF(AND(BK137&gt;30,BK137&lt;=60),"3) &gt;30 Dias e &lt;=60 Dias",IF(AND(BK137&gt;60,BK137&lt;43854),"4) &gt; 60 Dias","INDEFINIDO"))))),"")</f>
        <v>4) &gt; 60 Dias</v>
      </c>
      <c r="BM137" s="331">
        <f>IF(BE137&lt;&gt;"",BE137+5,IF(AND(BE137="",BD137&lt;&gt;""),BD137+5,IF(AND(BE137="",BD137="",AS137&lt;&gt;""),AS137+5,IF(AND(BE137="",BD137="",AS137="",AR137&lt;&gt;""),AR137+5,""))))</f>
        <v>45875</v>
      </c>
      <c r="BN137" s="331"/>
      <c r="BO137" s="331" t="s">
        <v>87</v>
      </c>
      <c r="BP137" s="305"/>
      <c r="BQ137" s="305"/>
      <c r="BR137" s="305"/>
      <c r="BS137" s="305"/>
      <c r="BT137" s="332">
        <v>-3</v>
      </c>
      <c r="BU137" s="333" t="s">
        <v>1255</v>
      </c>
      <c r="BV137" s="329"/>
      <c r="BW137" s="329"/>
      <c r="BX137" s="329"/>
      <c r="BY137" s="329"/>
      <c r="BZ137" s="329"/>
      <c r="CA137" s="634" t="s">
        <v>705</v>
      </c>
      <c r="CB137" s="598"/>
    </row>
    <row r="138" spans="1:80" ht="40.5" customHeight="1" x14ac:dyDescent="0.35">
      <c r="A138" s="577"/>
      <c r="B138" s="458" t="s">
        <v>155</v>
      </c>
      <c r="C138" s="310"/>
      <c r="D138" s="336"/>
      <c r="E138" s="371" t="s">
        <v>1077</v>
      </c>
      <c r="F138" s="336" t="s">
        <v>329</v>
      </c>
      <c r="G138" s="307" t="str">
        <f ca="1">IF(AND(E138&lt;D138,BE138&lt;&gt;"",TODAY()&gt;D138),TODAY()-D138,"")</f>
        <v/>
      </c>
      <c r="H138" s="308">
        <f>IF(BM138&lt;&gt;"",BM138,"")</f>
        <v>45875</v>
      </c>
      <c r="I138" s="309">
        <f>IF(AND(E138&lt;&gt;"",H138&lt;&gt;""),H138-E138,"")</f>
        <v>404</v>
      </c>
      <c r="J138" s="305" t="s">
        <v>156</v>
      </c>
      <c r="K138" s="305" t="s">
        <v>80</v>
      </c>
      <c r="L138" s="310" t="s">
        <v>557</v>
      </c>
      <c r="M138" s="311" t="s">
        <v>161</v>
      </c>
      <c r="N138" s="3" t="s">
        <v>2050</v>
      </c>
      <c r="O138" s="337">
        <v>2029625222</v>
      </c>
      <c r="P138" s="539" t="s">
        <v>1350</v>
      </c>
      <c r="Q138" s="376" t="s">
        <v>1354</v>
      </c>
      <c r="R138" s="313" t="str">
        <f>IF(OR(L138&lt;&gt;"",N138&lt;&gt;"",O138&lt;&gt;"",P138&lt;&gt;""),CONCATENATE(L138,"-",N138,"-",P138,"-OM",O138),"")</f>
        <v>P62-PPGMII-P62-CAM-0504P/2024-OM2029625222</v>
      </c>
      <c r="S138" s="305"/>
      <c r="T138" s="314">
        <v>1</v>
      </c>
      <c r="U138" s="340">
        <v>12.549999999999999</v>
      </c>
      <c r="V138" s="340">
        <v>0</v>
      </c>
      <c r="W138" s="316">
        <f>IF(U138&lt;&gt;"",U138/1000,"")</f>
        <v>1.2549999999999999E-2</v>
      </c>
      <c r="X138" s="316">
        <f>IF(V138&lt;&gt;"",V138/1000,"")</f>
        <v>0</v>
      </c>
      <c r="Y138" s="317">
        <f>IF(OR(U138&lt;&gt;"",V138&lt;&gt;""),U138+V138,"")</f>
        <v>12.549999999999999</v>
      </c>
      <c r="Z138" s="318">
        <f>IF(Y138&lt;&gt;"",Y138/1000,"")</f>
        <v>1.2549999999999999E-2</v>
      </c>
      <c r="AA138" s="574" t="s">
        <v>2057</v>
      </c>
      <c r="AB138" s="386">
        <v>45747</v>
      </c>
      <c r="AC138" s="331">
        <v>45733</v>
      </c>
      <c r="AD138" s="327">
        <v>45733</v>
      </c>
      <c r="AE138" s="327">
        <v>45733</v>
      </c>
      <c r="AF138" s="25">
        <v>45734</v>
      </c>
      <c r="AG138" s="327">
        <v>45733</v>
      </c>
      <c r="AH138" s="309">
        <f>IF(AND(AD138&lt;&gt;"",AG138&lt;&gt;""),AG138-AD138,"")</f>
        <v>0</v>
      </c>
      <c r="AI138" s="322" t="str">
        <f>IF(AE138&lt;&gt;"",CONCATENATE("S",WEEKNUM(AE138,21)),"")</f>
        <v>S12</v>
      </c>
      <c r="AJ138" s="323" t="str">
        <f>IF(AF138&lt;&gt;"",CONCATENATE("S",WEEKNUM(AF138,21)),"")</f>
        <v>S12</v>
      </c>
      <c r="AK138" s="323" t="str">
        <f>IF(AG138&lt;&gt;"",CONCATENATE("S",WEEKNUM(AG138,21)),"")</f>
        <v>S12</v>
      </c>
      <c r="AL138" s="322" t="str">
        <f>IF(AG138&lt;&gt;"",CONCATENATE(MONTH(AG138),"/",YEAR(AG138)),"")</f>
        <v>3/2025</v>
      </c>
      <c r="AM138" s="324">
        <f ca="1">IF(AG138&lt;&gt;"",IFERROR(IF(AF138="",TODAY()-AE138,AG138-AE138),""),"")</f>
        <v>0</v>
      </c>
      <c r="AN138" s="325" t="str">
        <f ca="1">IF(AM138&lt;&gt;"",IF(AM138&lt;=0,"SEM ATRASO",IF(AM138&lt;=10,"1) &lt;= 10 Dias",IF(AND(AM138&gt;10,AM138&lt;=30),"2) &gt; 10 Dias e &lt;= 30 Dias",IF(AND(AM138&gt;30,AM138&lt;=60),"3) &gt;30 Dias e &lt;=60 Dias",IF(AND(AM138&gt;60,AM138&lt;43854),"4) &gt; 60 Dias","INDEFINIDO"))))),"")</f>
        <v>SEM ATRASO</v>
      </c>
      <c r="AO138" s="409">
        <v>45737</v>
      </c>
      <c r="AP138" s="331">
        <v>45819</v>
      </c>
      <c r="AQ138" s="15">
        <v>45747</v>
      </c>
      <c r="AR138" s="12">
        <v>45807</v>
      </c>
      <c r="AS138" s="331">
        <v>45809</v>
      </c>
      <c r="AT138" s="309">
        <f>IF(AND(AP138&lt;&gt;"",AS138&lt;&gt;""),AS138-AP138,"")</f>
        <v>-10</v>
      </c>
      <c r="AU138" s="326" t="str">
        <f>IF(AQ138&lt;&gt;"",CONCATENATE("S",WEEKNUM(AQ138,21)),"")</f>
        <v>S14</v>
      </c>
      <c r="AV138" s="327" t="str">
        <f>IF(AR138&lt;&gt;"",CONCATENATE("S",WEEKNUM(AR138,21)),"")</f>
        <v>S22</v>
      </c>
      <c r="AW138" s="327" t="str">
        <f>IF(AS138&lt;&gt;"",CONCATENATE("S",WEEKNUM(AS138,21)),"")</f>
        <v>S22</v>
      </c>
      <c r="AX138" s="326" t="str">
        <f>IF(AS138&lt;&gt;"",CONCATENATE(MONTH(AS138),"/",YEAR(AS138)),"")</f>
        <v>6/2025</v>
      </c>
      <c r="AY138" s="328">
        <f ca="1">IF(AQ138&lt;&gt;"",IF(AS138&lt;&gt;"",AQ138-AS138,TODAY()-AQ138),"")</f>
        <v>-62</v>
      </c>
      <c r="AZ138" s="329" t="str">
        <f ca="1">IF(AY138&lt;&gt;"",IF(AY138&lt;=0,"SEM ATRASO",IF(AY138&lt;=10,"1) &lt;= 10 Dias",IF(AND(AY138&gt;10,AY138&lt;=30),"2) &gt; 10 Dias e &lt;= 30 Dias",IF(AND(AY138&gt;30,AY138&lt;=60),"3) &gt;30 Dias e &lt;=60 Dias",IF(AND(AY138&gt;60,AY138&lt;43854),"4) &gt; 60 Dias","INDEFINIDO"))))),"")</f>
        <v>SEM ATRASO</v>
      </c>
      <c r="BA138" s="409">
        <v>45776</v>
      </c>
      <c r="BB138" s="331">
        <v>45754</v>
      </c>
      <c r="BC138" s="15">
        <v>45766</v>
      </c>
      <c r="BD138" s="24">
        <v>45859</v>
      </c>
      <c r="BE138" s="341">
        <v>45870</v>
      </c>
      <c r="BF138" s="309">
        <f>IF(AND(BB138&lt;&gt;"",BE138&lt;&gt;""),BE138-BB138,"")</f>
        <v>116</v>
      </c>
      <c r="BG138" s="326" t="str">
        <f>IF(BC138&lt;&gt;"",CONCATENATE("S",WEEKNUM(BC138,21)),"")</f>
        <v>S16</v>
      </c>
      <c r="BH138" s="327" t="str">
        <f>IF(BD138&lt;&gt;"",CONCATENATE("S",WEEKNUM(BD138,21)),"")</f>
        <v>S30</v>
      </c>
      <c r="BI138" s="327" t="str">
        <f>IF(BE138&lt;&gt;"",CONCATENATE("S",WEEKNUM(BE138,21)),"")</f>
        <v>S31</v>
      </c>
      <c r="BJ138" s="326" t="str">
        <f>IF(BE138&lt;&gt;"",CONCATENATE(MONTH(BE138),"/",YEAR(BE138)),"")</f>
        <v>8/2025</v>
      </c>
      <c r="BK138" s="325">
        <f ca="1">IF(BE138&lt;&gt;"",IFERROR(IF(BE138="",TODAY()-BC138,BE138-BC138),""),"")</f>
        <v>104</v>
      </c>
      <c r="BL138" s="330" t="str">
        <f ca="1">IF(BK138&lt;&gt;"",IF(BK138&lt;=0,"SEM ATRASO",IF(BK138&lt;=10,"1) &lt;= 10 Dias",IF(AND(BK138&gt;10,BK138&lt;=30),"2) &gt; 10 Dias e &lt;= 30 Dias",IF(AND(BK138&gt;30,BK138&lt;=60),"3) &gt;30 Dias e &lt;=60 Dias",IF(AND(BK138&gt;60,BK138&lt;43854),"4) &gt; 60 Dias","INDEFINIDO"))))),"")</f>
        <v>4) &gt; 60 Dias</v>
      </c>
      <c r="BM138" s="331">
        <f>IF(BE138&lt;&gt;"",BE138+5,IF(AND(BE138="",BD138&lt;&gt;""),BD138+5,IF(AND(BE138="",BD138="",AS138&lt;&gt;""),AS138+5,IF(AND(BE138="",BD138="",AS138="",AR138&lt;&gt;""),AR138+5,""))))</f>
        <v>45875</v>
      </c>
      <c r="BN138" s="331"/>
      <c r="BO138" s="331" t="s">
        <v>87</v>
      </c>
      <c r="BP138" s="305"/>
      <c r="BQ138" s="305"/>
      <c r="BR138" s="305"/>
      <c r="BS138" s="305"/>
      <c r="BT138" s="332">
        <v>-3</v>
      </c>
      <c r="BU138" s="333" t="s">
        <v>1255</v>
      </c>
      <c r="BV138" s="329"/>
      <c r="BW138" s="329"/>
      <c r="BX138" s="329"/>
      <c r="BY138" s="329"/>
      <c r="BZ138" s="329"/>
      <c r="CA138" s="635" t="s">
        <v>705</v>
      </c>
      <c r="CB138" s="598"/>
    </row>
    <row r="139" spans="1:80" ht="40.5" customHeight="1" x14ac:dyDescent="0.35">
      <c r="A139" s="577"/>
      <c r="B139" s="458" t="s">
        <v>155</v>
      </c>
      <c r="C139" s="310"/>
      <c r="D139" s="336"/>
      <c r="E139" s="371" t="s">
        <v>1077</v>
      </c>
      <c r="F139" s="336" t="s">
        <v>329</v>
      </c>
      <c r="G139" s="307" t="str">
        <f ca="1">IF(AND(E139&lt;D139,BE139&lt;&gt;"",TODAY()&gt;D139),TODAY()-D139,"")</f>
        <v/>
      </c>
      <c r="H139" s="308">
        <f>IF(BM139&lt;&gt;"",BM139,"")</f>
        <v>45875</v>
      </c>
      <c r="I139" s="309">
        <f>IF(AND(E139&lt;&gt;"",H139&lt;&gt;""),H139-E139,"")</f>
        <v>404</v>
      </c>
      <c r="J139" s="305" t="s">
        <v>156</v>
      </c>
      <c r="K139" s="305" t="s">
        <v>80</v>
      </c>
      <c r="L139" s="310" t="s">
        <v>557</v>
      </c>
      <c r="M139" s="311" t="s">
        <v>161</v>
      </c>
      <c r="N139" s="3" t="s">
        <v>2050</v>
      </c>
      <c r="O139" s="337">
        <v>2029625222</v>
      </c>
      <c r="P139" s="539" t="s">
        <v>1350</v>
      </c>
      <c r="Q139" s="376" t="s">
        <v>1355</v>
      </c>
      <c r="R139" s="313" t="str">
        <f>IF(OR(L139&lt;&gt;"",N139&lt;&gt;"",O139&lt;&gt;"",P139&lt;&gt;""),CONCATENATE(L139,"-",N139,"-",P139,"-OM",O139),"")</f>
        <v>P62-PPGMII-P62-CAM-0504P/2024-OM2029625222</v>
      </c>
      <c r="S139" s="305"/>
      <c r="T139" s="314">
        <v>1</v>
      </c>
      <c r="U139" s="340">
        <v>0.9</v>
      </c>
      <c r="V139" s="340">
        <v>0</v>
      </c>
      <c r="W139" s="316">
        <f>IF(U139&lt;&gt;"",U139/1000,"")</f>
        <v>8.9999999999999998E-4</v>
      </c>
      <c r="X139" s="316">
        <f>IF(V139&lt;&gt;"",V139/1000,"")</f>
        <v>0</v>
      </c>
      <c r="Y139" s="317">
        <f>IF(OR(U139&lt;&gt;"",V139&lt;&gt;""),U139+V139,"")</f>
        <v>0.9</v>
      </c>
      <c r="Z139" s="318">
        <f>IF(Y139&lt;&gt;"",Y139/1000,"")</f>
        <v>8.9999999999999998E-4</v>
      </c>
      <c r="AA139" s="574" t="s">
        <v>2057</v>
      </c>
      <c r="AB139" s="386">
        <v>45747</v>
      </c>
      <c r="AC139" s="331">
        <v>45733</v>
      </c>
      <c r="AD139" s="327">
        <v>45733</v>
      </c>
      <c r="AE139" s="327">
        <v>45733</v>
      </c>
      <c r="AF139" s="407">
        <v>45734</v>
      </c>
      <c r="AG139" s="327">
        <v>45733</v>
      </c>
      <c r="AH139" s="309">
        <f>IF(AND(AD139&lt;&gt;"",AG139&lt;&gt;""),AG139-AD139,"")</f>
        <v>0</v>
      </c>
      <c r="AI139" s="322" t="str">
        <f>IF(AE139&lt;&gt;"",CONCATENATE("S",WEEKNUM(AE139,21)),"")</f>
        <v>S12</v>
      </c>
      <c r="AJ139" s="323" t="str">
        <f>IF(AF139&lt;&gt;"",CONCATENATE("S",WEEKNUM(AF139,21)),"")</f>
        <v>S12</v>
      </c>
      <c r="AK139" s="323" t="str">
        <f>IF(AG139&lt;&gt;"",CONCATENATE("S",WEEKNUM(AG139,21)),"")</f>
        <v>S12</v>
      </c>
      <c r="AL139" s="322" t="str">
        <f>IF(AG139&lt;&gt;"",CONCATENATE(MONTH(AG139),"/",YEAR(AG139)),"")</f>
        <v>3/2025</v>
      </c>
      <c r="AM139" s="324">
        <f ca="1">IF(AG139&lt;&gt;"",IFERROR(IF(AF139="",TODAY()-AE139,AG139-AE139),""),"")</f>
        <v>0</v>
      </c>
      <c r="AN139" s="325" t="str">
        <f ca="1">IF(AM139&lt;&gt;"",IF(AM139&lt;=0,"SEM ATRASO",IF(AM139&lt;=10,"1) &lt;= 10 Dias",IF(AND(AM139&gt;10,AM139&lt;=30),"2) &gt; 10 Dias e &lt;= 30 Dias",IF(AND(AM139&gt;30,AM139&lt;=60),"3) &gt;30 Dias e &lt;=60 Dias",IF(AND(AM139&gt;60,AM139&lt;43854),"4) &gt; 60 Dias","INDEFINIDO"))))),"")</f>
        <v>SEM ATRASO</v>
      </c>
      <c r="AO139" s="409">
        <v>45737</v>
      </c>
      <c r="AP139" s="331">
        <v>45820</v>
      </c>
      <c r="AQ139" s="15">
        <v>45747</v>
      </c>
      <c r="AR139" s="12">
        <v>45807</v>
      </c>
      <c r="AS139" s="331">
        <v>45809</v>
      </c>
      <c r="AT139" s="309">
        <f>IF(AND(AP139&lt;&gt;"",AS139&lt;&gt;""),AS139-AP139,"")</f>
        <v>-11</v>
      </c>
      <c r="AU139" s="326" t="str">
        <f>IF(AQ139&lt;&gt;"",CONCATENATE("S",WEEKNUM(AQ139,21)),"")</f>
        <v>S14</v>
      </c>
      <c r="AV139" s="327" t="str">
        <f>IF(AR139&lt;&gt;"",CONCATENATE("S",WEEKNUM(AR139,21)),"")</f>
        <v>S22</v>
      </c>
      <c r="AW139" s="327" t="str">
        <f>IF(AS139&lt;&gt;"",CONCATENATE("S",WEEKNUM(AS139,21)),"")</f>
        <v>S22</v>
      </c>
      <c r="AX139" s="326" t="str">
        <f>IF(AS139&lt;&gt;"",CONCATENATE(MONTH(AS139),"/",YEAR(AS139)),"")</f>
        <v>6/2025</v>
      </c>
      <c r="AY139" s="328">
        <f ca="1">IF(AQ139&lt;&gt;"",IF(AS139&lt;&gt;"",AQ139-AS139,TODAY()-AQ139),"")</f>
        <v>-62</v>
      </c>
      <c r="AZ139" s="329" t="str">
        <f ca="1">IF(AY139&lt;&gt;"",IF(AY139&lt;=0,"SEM ATRASO",IF(AY139&lt;=10,"1) &lt;= 10 Dias",IF(AND(AY139&gt;10,AY139&lt;=30),"2) &gt; 10 Dias e &lt;= 30 Dias",IF(AND(AY139&gt;30,AY139&lt;=60),"3) &gt;30 Dias e &lt;=60 Dias",IF(AND(AY139&gt;60,AY139&lt;43854),"4) &gt; 60 Dias","INDEFINIDO"))))),"")</f>
        <v>SEM ATRASO</v>
      </c>
      <c r="BA139" s="409">
        <v>45776</v>
      </c>
      <c r="BB139" s="331">
        <v>45754</v>
      </c>
      <c r="BC139" s="15">
        <v>45766</v>
      </c>
      <c r="BD139" s="24">
        <v>45836</v>
      </c>
      <c r="BE139" s="341">
        <v>45870</v>
      </c>
      <c r="BF139" s="309">
        <f>IF(AND(BB139&lt;&gt;"",BE139&lt;&gt;""),BE139-BB139,"")</f>
        <v>116</v>
      </c>
      <c r="BG139" s="326" t="str">
        <f>IF(BC139&lt;&gt;"",CONCATENATE("S",WEEKNUM(BC139,21)),"")</f>
        <v>S16</v>
      </c>
      <c r="BH139" s="327" t="str">
        <f>IF(BD139&lt;&gt;"",CONCATENATE("S",WEEKNUM(BD139,21)),"")</f>
        <v>S26</v>
      </c>
      <c r="BI139" s="327" t="str">
        <f>IF(BE139&lt;&gt;"",CONCATENATE("S",WEEKNUM(BE139,21)),"")</f>
        <v>S31</v>
      </c>
      <c r="BJ139" s="326" t="str">
        <f>IF(BE139&lt;&gt;"",CONCATENATE(MONTH(BE139),"/",YEAR(BE139)),"")</f>
        <v>8/2025</v>
      </c>
      <c r="BK139" s="325">
        <f ca="1">IF(BE139&lt;&gt;"",IFERROR(IF(BE139="",TODAY()-BC139,BE139-BC139),""),"")</f>
        <v>104</v>
      </c>
      <c r="BL139" s="330" t="str">
        <f ca="1">IF(BK139&lt;&gt;"",IF(BK139&lt;=0,"SEM ATRASO",IF(BK139&lt;=10,"1) &lt;= 10 Dias",IF(AND(BK139&gt;10,BK139&lt;=30),"2) &gt; 10 Dias e &lt;= 30 Dias",IF(AND(BK139&gt;30,BK139&lt;=60),"3) &gt;30 Dias e &lt;=60 Dias",IF(AND(BK139&gt;60,BK139&lt;43854),"4) &gt; 60 Dias","INDEFINIDO"))))),"")</f>
        <v>4) &gt; 60 Dias</v>
      </c>
      <c r="BM139" s="331">
        <f>IF(BE139&lt;&gt;"",BE139+5,IF(AND(BE139="",BD139&lt;&gt;""),BD139+5,IF(AND(BE139="",BD139="",AS139&lt;&gt;""),AS139+5,IF(AND(BE139="",BD139="",AS139="",AR139&lt;&gt;""),AR139+5,""))))</f>
        <v>45875</v>
      </c>
      <c r="BN139" s="331"/>
      <c r="BO139" s="331" t="s">
        <v>87</v>
      </c>
      <c r="BP139" s="305"/>
      <c r="BQ139" s="305"/>
      <c r="BR139" s="305"/>
      <c r="BS139" s="305"/>
      <c r="BT139" s="332">
        <v>-3</v>
      </c>
      <c r="BU139" s="333" t="s">
        <v>1255</v>
      </c>
      <c r="BV139" s="329"/>
      <c r="BW139" s="329"/>
      <c r="BX139" s="329"/>
      <c r="BY139" s="329"/>
      <c r="BZ139" s="329"/>
      <c r="CA139" s="641" t="s">
        <v>705</v>
      </c>
      <c r="CB139" s="598"/>
    </row>
    <row r="140" spans="1:80" ht="40.5" customHeight="1" x14ac:dyDescent="0.35">
      <c r="A140" s="577"/>
      <c r="B140" s="458" t="s">
        <v>155</v>
      </c>
      <c r="C140" s="310"/>
      <c r="D140" s="336"/>
      <c r="E140" s="371" t="s">
        <v>1077</v>
      </c>
      <c r="F140" s="336" t="s">
        <v>329</v>
      </c>
      <c r="G140" s="307" t="str">
        <f ca="1">IF(AND(E140&lt;D140,BE140&lt;&gt;"",TODAY()&gt;D140),TODAY()-D140,"")</f>
        <v/>
      </c>
      <c r="H140" s="308">
        <f>IF(BM140&lt;&gt;"",BM140,"")</f>
        <v>45875</v>
      </c>
      <c r="I140" s="309">
        <f>IF(AND(E140&lt;&gt;"",H140&lt;&gt;""),H140-E140,"")</f>
        <v>404</v>
      </c>
      <c r="J140" s="305" t="s">
        <v>156</v>
      </c>
      <c r="K140" s="305" t="s">
        <v>80</v>
      </c>
      <c r="L140" s="310" t="s">
        <v>557</v>
      </c>
      <c r="M140" s="311" t="s">
        <v>161</v>
      </c>
      <c r="N140" s="3" t="s">
        <v>2050</v>
      </c>
      <c r="O140" s="337">
        <v>2029625222</v>
      </c>
      <c r="P140" s="539" t="s">
        <v>1350</v>
      </c>
      <c r="Q140" s="376" t="s">
        <v>1356</v>
      </c>
      <c r="R140" s="313" t="str">
        <f>IF(OR(L140&lt;&gt;"",N140&lt;&gt;"",O140&lt;&gt;"",P140&lt;&gt;""),CONCATENATE(L140,"-",N140,"-",P140,"-OM",O140),"")</f>
        <v>P62-PPGMII-P62-CAM-0504P/2024-OM2029625222</v>
      </c>
      <c r="S140" s="305"/>
      <c r="T140" s="314">
        <v>1</v>
      </c>
      <c r="U140" s="340">
        <v>129.566</v>
      </c>
      <c r="V140" s="340">
        <v>0</v>
      </c>
      <c r="W140" s="316">
        <f>IF(U140&lt;&gt;"",U140/1000,"")</f>
        <v>0.12956600000000001</v>
      </c>
      <c r="X140" s="316">
        <f>IF(V140&lt;&gt;"",V140/1000,"")</f>
        <v>0</v>
      </c>
      <c r="Y140" s="317">
        <f>IF(OR(U140&lt;&gt;"",V140&lt;&gt;""),U140+V140,"")</f>
        <v>129.566</v>
      </c>
      <c r="Z140" s="318">
        <f>IF(Y140&lt;&gt;"",Y140/1000,"")</f>
        <v>0.12956600000000001</v>
      </c>
      <c r="AA140" s="574" t="s">
        <v>2057</v>
      </c>
      <c r="AB140" s="386">
        <v>45747</v>
      </c>
      <c r="AC140" s="331">
        <v>45733</v>
      </c>
      <c r="AD140" s="327">
        <v>45733</v>
      </c>
      <c r="AE140" s="327">
        <v>45733</v>
      </c>
      <c r="AF140" s="407">
        <v>45734</v>
      </c>
      <c r="AG140" s="327">
        <v>45733</v>
      </c>
      <c r="AH140" s="309">
        <f>IF(AND(AD140&lt;&gt;"",AG140&lt;&gt;""),AG140-AD140,"")</f>
        <v>0</v>
      </c>
      <c r="AI140" s="322" t="str">
        <f>IF(AE140&lt;&gt;"",CONCATENATE("S",WEEKNUM(AE140,21)),"")</f>
        <v>S12</v>
      </c>
      <c r="AJ140" s="323" t="str">
        <f>IF(AF140&lt;&gt;"",CONCATENATE("S",WEEKNUM(AF140,21)),"")</f>
        <v>S12</v>
      </c>
      <c r="AK140" s="323" t="str">
        <f>IF(AG140&lt;&gt;"",CONCATENATE("S",WEEKNUM(AG140,21)),"")</f>
        <v>S12</v>
      </c>
      <c r="AL140" s="322" t="str">
        <f>IF(AG140&lt;&gt;"",CONCATENATE(MONTH(AG140),"/",YEAR(AG140)),"")</f>
        <v>3/2025</v>
      </c>
      <c r="AM140" s="324">
        <f ca="1">IF(AG140&lt;&gt;"",IFERROR(IF(AF140="",TODAY()-AE140,AG140-AE140),""),"")</f>
        <v>0</v>
      </c>
      <c r="AN140" s="325" t="str">
        <f ca="1">IF(AM140&lt;&gt;"",IF(AM140&lt;=0,"SEM ATRASO",IF(AM140&lt;=10,"1) &lt;= 10 Dias",IF(AND(AM140&gt;10,AM140&lt;=30),"2) &gt; 10 Dias e &lt;= 30 Dias",IF(AND(AM140&gt;30,AM140&lt;=60),"3) &gt;30 Dias e &lt;=60 Dias",IF(AND(AM140&gt;60,AM140&lt;43854),"4) &gt; 60 Dias","INDEFINIDO"))))),"")</f>
        <v>SEM ATRASO</v>
      </c>
      <c r="AO140" s="409">
        <v>45737</v>
      </c>
      <c r="AP140" s="331">
        <v>45820</v>
      </c>
      <c r="AQ140" s="15">
        <v>45747</v>
      </c>
      <c r="AR140" s="12">
        <v>45807</v>
      </c>
      <c r="AS140" s="331">
        <v>45809</v>
      </c>
      <c r="AT140" s="309">
        <f>IF(AND(AP140&lt;&gt;"",AS140&lt;&gt;""),AS140-AP140,"")</f>
        <v>-11</v>
      </c>
      <c r="AU140" s="326" t="str">
        <f>IF(AQ140&lt;&gt;"",CONCATENATE("S",WEEKNUM(AQ140,21)),"")</f>
        <v>S14</v>
      </c>
      <c r="AV140" s="327" t="str">
        <f>IF(AR140&lt;&gt;"",CONCATENATE("S",WEEKNUM(AR140,21)),"")</f>
        <v>S22</v>
      </c>
      <c r="AW140" s="327" t="str">
        <f>IF(AS140&lt;&gt;"",CONCATENATE("S",WEEKNUM(AS140,21)),"")</f>
        <v>S22</v>
      </c>
      <c r="AX140" s="326" t="str">
        <f>IF(AS140&lt;&gt;"",CONCATENATE(MONTH(AS140),"/",YEAR(AS140)),"")</f>
        <v>6/2025</v>
      </c>
      <c r="AY140" s="328">
        <f ca="1">IF(AQ140&lt;&gt;"",IF(AS140&lt;&gt;"",AQ140-AS140,TODAY()-AQ140),"")</f>
        <v>-62</v>
      </c>
      <c r="AZ140" s="329" t="str">
        <f ca="1">IF(AY140&lt;&gt;"",IF(AY140&lt;=0,"SEM ATRASO",IF(AY140&lt;=10,"1) &lt;= 10 Dias",IF(AND(AY140&gt;10,AY140&lt;=30),"2) &gt; 10 Dias e &lt;= 30 Dias",IF(AND(AY140&gt;30,AY140&lt;=60),"3) &gt;30 Dias e &lt;=60 Dias",IF(AND(AY140&gt;60,AY140&lt;43854),"4) &gt; 60 Dias","INDEFINIDO"))))),"")</f>
        <v>SEM ATRASO</v>
      </c>
      <c r="BA140" s="409">
        <v>45776</v>
      </c>
      <c r="BB140" s="331">
        <v>45754</v>
      </c>
      <c r="BC140" s="15">
        <v>45766</v>
      </c>
      <c r="BD140" s="24">
        <v>45819</v>
      </c>
      <c r="BE140" s="341">
        <v>45870</v>
      </c>
      <c r="BF140" s="309">
        <f>IF(AND(BB140&lt;&gt;"",BE140&lt;&gt;""),BE140-BB140,"")</f>
        <v>116</v>
      </c>
      <c r="BG140" s="326" t="str">
        <f>IF(BC140&lt;&gt;"",CONCATENATE("S",WEEKNUM(BC140,21)),"")</f>
        <v>S16</v>
      </c>
      <c r="BH140" s="327" t="str">
        <f>IF(BD140&lt;&gt;"",CONCATENATE("S",WEEKNUM(BD140,21)),"")</f>
        <v>S24</v>
      </c>
      <c r="BI140" s="327" t="str">
        <f>IF(BE140&lt;&gt;"",CONCATENATE("S",WEEKNUM(BE140,21)),"")</f>
        <v>S31</v>
      </c>
      <c r="BJ140" s="326" t="str">
        <f>IF(BE140&lt;&gt;"",CONCATENATE(MONTH(BE140),"/",YEAR(BE140)),"")</f>
        <v>8/2025</v>
      </c>
      <c r="BK140" s="325">
        <f ca="1">IF(BE140&lt;&gt;"",IFERROR(IF(BE140="",TODAY()-BC140,BE140-BC140),""),"")</f>
        <v>104</v>
      </c>
      <c r="BL140" s="330" t="str">
        <f ca="1">IF(BK140&lt;&gt;"",IF(BK140&lt;=0,"SEM ATRASO",IF(BK140&lt;=10,"1) &lt;= 10 Dias",IF(AND(BK140&gt;10,BK140&lt;=30),"2) &gt; 10 Dias e &lt;= 30 Dias",IF(AND(BK140&gt;30,BK140&lt;=60),"3) &gt;30 Dias e &lt;=60 Dias",IF(AND(BK140&gt;60,BK140&lt;43854),"4) &gt; 60 Dias","INDEFINIDO"))))),"")</f>
        <v>4) &gt; 60 Dias</v>
      </c>
      <c r="BM140" s="331">
        <f>IF(BE140&lt;&gt;"",BE140+5,IF(AND(BE140="",BD140&lt;&gt;""),BD140+5,IF(AND(BE140="",BD140="",AS140&lt;&gt;""),AS140+5,IF(AND(BE140="",BD140="",AS140="",AR140&lt;&gt;""),AR140+5,""))))</f>
        <v>45875</v>
      </c>
      <c r="BN140" s="331"/>
      <c r="BO140" s="331" t="s">
        <v>87</v>
      </c>
      <c r="BP140" s="305"/>
      <c r="BQ140" s="305"/>
      <c r="BR140" s="305"/>
      <c r="BS140" s="305"/>
      <c r="BT140" s="332">
        <v>-3</v>
      </c>
      <c r="BU140" s="333" t="s">
        <v>1255</v>
      </c>
      <c r="BV140" s="329"/>
      <c r="BW140" s="329"/>
      <c r="BX140" s="329"/>
      <c r="BY140" s="329"/>
      <c r="BZ140" s="329"/>
      <c r="CA140" s="634" t="s">
        <v>705</v>
      </c>
      <c r="CB140" s="598"/>
    </row>
    <row r="141" spans="1:80" ht="40.5" customHeight="1" x14ac:dyDescent="0.35">
      <c r="A141" s="577"/>
      <c r="B141" s="458" t="s">
        <v>155</v>
      </c>
      <c r="C141" s="310"/>
      <c r="D141" s="336"/>
      <c r="E141" s="371" t="s">
        <v>1077</v>
      </c>
      <c r="F141" s="336" t="s">
        <v>329</v>
      </c>
      <c r="G141" s="307" t="str">
        <f ca="1">IF(AND(E141&lt;D141,BE141&lt;&gt;"",TODAY()&gt;D141),TODAY()-D141,"")</f>
        <v/>
      </c>
      <c r="H141" s="308">
        <f>IF(BM141&lt;&gt;"",BM141,"")</f>
        <v>45875</v>
      </c>
      <c r="I141" s="309">
        <f>IF(AND(E141&lt;&gt;"",H141&lt;&gt;""),H141-E141,"")</f>
        <v>404</v>
      </c>
      <c r="J141" s="305" t="s">
        <v>156</v>
      </c>
      <c r="K141" s="305" t="s">
        <v>80</v>
      </c>
      <c r="L141" s="310" t="s">
        <v>557</v>
      </c>
      <c r="M141" s="311" t="s">
        <v>161</v>
      </c>
      <c r="N141" s="3" t="s">
        <v>2050</v>
      </c>
      <c r="O141" s="337">
        <v>2029625222</v>
      </c>
      <c r="P141" s="539" t="s">
        <v>1350</v>
      </c>
      <c r="Q141" s="376" t="s">
        <v>1357</v>
      </c>
      <c r="R141" s="313" t="str">
        <f>IF(OR(L141&lt;&gt;"",N141&lt;&gt;"",O141&lt;&gt;"",P141&lt;&gt;""),CONCATENATE(L141,"-",N141,"-",P141,"-OM",O141),"")</f>
        <v>P62-PPGMII-P62-CAM-0504P/2024-OM2029625222</v>
      </c>
      <c r="S141" s="574"/>
      <c r="T141" s="314">
        <v>1</v>
      </c>
      <c r="U141" s="340">
        <v>0</v>
      </c>
      <c r="V141" s="340">
        <v>2091.87</v>
      </c>
      <c r="W141" s="316">
        <f>IF(U141&lt;&gt;"",U141/1000,"")</f>
        <v>0</v>
      </c>
      <c r="X141" s="316">
        <f>IF(V141&lt;&gt;"",V141/1000,"")</f>
        <v>2.0918699999999997</v>
      </c>
      <c r="Y141" s="317">
        <f>IF(OR(U141&lt;&gt;"",V141&lt;&gt;""),U141+V141,"")</f>
        <v>2091.87</v>
      </c>
      <c r="Z141" s="318">
        <f>IF(Y141&lt;&gt;"",Y141/1000,"")</f>
        <v>2.0918699999999997</v>
      </c>
      <c r="AA141" s="574" t="s">
        <v>2057</v>
      </c>
      <c r="AB141" s="386">
        <v>45747</v>
      </c>
      <c r="AC141" s="331">
        <v>45733</v>
      </c>
      <c r="AD141" s="327">
        <v>45733</v>
      </c>
      <c r="AE141" s="327">
        <v>45733</v>
      </c>
      <c r="AF141" s="14">
        <v>45734</v>
      </c>
      <c r="AG141" s="327">
        <v>45733</v>
      </c>
      <c r="AH141" s="309">
        <f>IF(AND(AD141&lt;&gt;"",AG141&lt;&gt;""),AG141-AD141,"")</f>
        <v>0</v>
      </c>
      <c r="AI141" s="322" t="str">
        <f>IF(AE141&lt;&gt;"",CONCATENATE("S",WEEKNUM(AE141,21)),"")</f>
        <v>S12</v>
      </c>
      <c r="AJ141" s="323" t="str">
        <f>IF(AF141&lt;&gt;"",CONCATENATE("S",WEEKNUM(AF141,21)),"")</f>
        <v>S12</v>
      </c>
      <c r="AK141" s="323" t="str">
        <f>IF(AG141&lt;&gt;"",CONCATENATE("S",WEEKNUM(AG141,21)),"")</f>
        <v>S12</v>
      </c>
      <c r="AL141" s="322" t="str">
        <f>IF(AG141&lt;&gt;"",CONCATENATE(MONTH(AG141),"/",YEAR(AG141)),"")</f>
        <v>3/2025</v>
      </c>
      <c r="AM141" s="324">
        <f ca="1">IF(AG141&lt;&gt;"",IFERROR(IF(AF141="",TODAY()-AE141,AG141-AE141),""),"")</f>
        <v>0</v>
      </c>
      <c r="AN141" s="325" t="str">
        <f ca="1">IF(AM141&lt;&gt;"",IF(AM141&lt;=0,"SEM ATRASO",IF(AM141&lt;=10,"1) &lt;= 10 Dias",IF(AND(AM141&gt;10,AM141&lt;=30),"2) &gt; 10 Dias e &lt;= 30 Dias",IF(AND(AM141&gt;30,AM141&lt;=60),"3) &gt;30 Dias e &lt;=60 Dias",IF(AND(AM141&gt;60,AM141&lt;43854),"4) &gt; 60 Dias","INDEFINIDO"))))),"")</f>
        <v>SEM ATRASO</v>
      </c>
      <c r="AO141" s="409">
        <v>45737</v>
      </c>
      <c r="AP141" s="331">
        <v>45863</v>
      </c>
      <c r="AQ141" s="15">
        <v>45747</v>
      </c>
      <c r="AR141" s="481">
        <v>45807</v>
      </c>
      <c r="AS141" s="331">
        <v>45809</v>
      </c>
      <c r="AT141" s="309">
        <f>IF(AND(AP141&lt;&gt;"",AS141&lt;&gt;""),AS141-AP141,"")</f>
        <v>-54</v>
      </c>
      <c r="AU141" s="326" t="str">
        <f>IF(AQ141&lt;&gt;"",CONCATENATE("S",WEEKNUM(AQ141,21)),"")</f>
        <v>S14</v>
      </c>
      <c r="AV141" s="327" t="str">
        <f>IF(AR141&lt;&gt;"",CONCATENATE("S",WEEKNUM(AR141,21)),"")</f>
        <v>S22</v>
      </c>
      <c r="AW141" s="327" t="str">
        <f>IF(AS141&lt;&gt;"",CONCATENATE("S",WEEKNUM(AS141,21)),"")</f>
        <v>S22</v>
      </c>
      <c r="AX141" s="326" t="str">
        <f>IF(AS141&lt;&gt;"",CONCATENATE(MONTH(AS141),"/",YEAR(AS141)),"")</f>
        <v>6/2025</v>
      </c>
      <c r="AY141" s="328">
        <f ca="1">IF(AQ141&lt;&gt;"",IF(AS141&lt;&gt;"",AQ141-AS141,TODAY()-AQ141),"")</f>
        <v>-62</v>
      </c>
      <c r="AZ141" s="329" t="str">
        <f ca="1">IF(AY141&lt;&gt;"",IF(AY141&lt;=0,"SEM ATRASO",IF(AY141&lt;=10,"1) &lt;= 10 Dias",IF(AND(AY141&gt;10,AY141&lt;=30),"2) &gt; 10 Dias e &lt;= 30 Dias",IF(AND(AY141&gt;30,AY141&lt;=60),"3) &gt;30 Dias e &lt;=60 Dias",IF(AND(AY141&gt;60,AY141&lt;43854),"4) &gt; 60 Dias","INDEFINIDO"))))),"")</f>
        <v>SEM ATRASO</v>
      </c>
      <c r="BA141" s="409">
        <v>45776</v>
      </c>
      <c r="BB141" s="331">
        <v>45754</v>
      </c>
      <c r="BC141" s="15">
        <v>45766</v>
      </c>
      <c r="BD141" s="24">
        <v>45819</v>
      </c>
      <c r="BE141" s="331">
        <v>45870</v>
      </c>
      <c r="BF141" s="309">
        <f>IF(AND(BB141&lt;&gt;"",BE141&lt;&gt;""),BE141-BB141,"")</f>
        <v>116</v>
      </c>
      <c r="BG141" s="326" t="str">
        <f>IF(BC141&lt;&gt;"",CONCATENATE("S",WEEKNUM(BC141,21)),"")</f>
        <v>S16</v>
      </c>
      <c r="BH141" s="327" t="str">
        <f>IF(BD141&lt;&gt;"",CONCATENATE("S",WEEKNUM(BD141,21)),"")</f>
        <v>S24</v>
      </c>
      <c r="BI141" s="327" t="str">
        <f>IF(BE141&lt;&gt;"",CONCATENATE("S",WEEKNUM(BE141,21)),"")</f>
        <v>S31</v>
      </c>
      <c r="BJ141" s="326" t="str">
        <f>IF(BE141&lt;&gt;"",CONCATENATE(MONTH(BE141),"/",YEAR(BE141)),"")</f>
        <v>8/2025</v>
      </c>
      <c r="BK141" s="325">
        <f ca="1">IF(BE141&lt;&gt;"",IFERROR(IF(BE141="",TODAY()-BC141,BE141-BC141),""),"")</f>
        <v>104</v>
      </c>
      <c r="BL141" s="330" t="str">
        <f ca="1">IF(BK141&lt;&gt;"",IF(BK141&lt;=0,"SEM ATRASO",IF(BK141&lt;=10,"1) &lt;= 10 Dias",IF(AND(BK141&gt;10,BK141&lt;=30),"2) &gt; 10 Dias e &lt;= 30 Dias",IF(AND(BK141&gt;30,BK141&lt;=60),"3) &gt;30 Dias e &lt;=60 Dias",IF(AND(BK141&gt;60,BK141&lt;43854),"4) &gt; 60 Dias","INDEFINIDO"))))),"")</f>
        <v>4) &gt; 60 Dias</v>
      </c>
      <c r="BM141" s="331">
        <f>IF(BE141&lt;&gt;"",BE141+5,IF(AND(BE141="",BD141&lt;&gt;""),BD141+5,IF(AND(BE141="",BD141="",AS141&lt;&gt;""),AS141+5,IF(AND(BE141="",BD141="",AS141="",AR141&lt;&gt;""),AR141+5,""))))</f>
        <v>45875</v>
      </c>
      <c r="BN141" s="331"/>
      <c r="BO141" s="331" t="s">
        <v>87</v>
      </c>
      <c r="BP141" s="305"/>
      <c r="BQ141" s="305"/>
      <c r="BR141" s="305"/>
      <c r="BS141" s="305"/>
      <c r="BT141" s="332">
        <v>-3</v>
      </c>
      <c r="BU141" s="333" t="s">
        <v>1255</v>
      </c>
      <c r="BV141" s="329"/>
      <c r="BW141" s="329"/>
      <c r="BX141" s="329"/>
      <c r="BY141" s="329"/>
      <c r="BZ141" s="329"/>
      <c r="CA141" s="635" t="s">
        <v>705</v>
      </c>
      <c r="CB141" s="598"/>
    </row>
    <row r="142" spans="1:80" ht="40.5" customHeight="1" x14ac:dyDescent="0.35">
      <c r="A142" s="577"/>
      <c r="B142" s="458" t="s">
        <v>155</v>
      </c>
      <c r="C142" s="310"/>
      <c r="D142" s="336"/>
      <c r="E142" s="336" t="s">
        <v>1077</v>
      </c>
      <c r="F142" s="336" t="s">
        <v>329</v>
      </c>
      <c r="G142" s="307" t="str">
        <f ca="1">IF(AND(E142&lt;D142,BE142&lt;&gt;"",TODAY()&gt;D142),TODAY()-D142,"")</f>
        <v/>
      </c>
      <c r="H142" s="308">
        <f>IF(BM142&lt;&gt;"",BM142,"")</f>
        <v>45875</v>
      </c>
      <c r="I142" s="309">
        <f>IF(AND(E142&lt;&gt;"",H142&lt;&gt;""),H142-E142,"")</f>
        <v>404</v>
      </c>
      <c r="J142" s="305" t="s">
        <v>156</v>
      </c>
      <c r="K142" s="305" t="s">
        <v>80</v>
      </c>
      <c r="L142" s="310" t="s">
        <v>557</v>
      </c>
      <c r="M142" s="311" t="s">
        <v>161</v>
      </c>
      <c r="N142" s="3" t="s">
        <v>2050</v>
      </c>
      <c r="O142" s="337">
        <v>2029625222</v>
      </c>
      <c r="P142" s="539" t="s">
        <v>1350</v>
      </c>
      <c r="Q142" s="376" t="s">
        <v>1358</v>
      </c>
      <c r="R142" s="313" t="str">
        <f>IF(OR(L142&lt;&gt;"",N142&lt;&gt;"",O142&lt;&gt;"",P142&lt;&gt;""),CONCATENATE(L142,"-",N142,"-",P142,"-OM",O142),"")</f>
        <v>P62-PPGMII-P62-CAM-0504P/2024-OM2029625222</v>
      </c>
      <c r="S142" s="574"/>
      <c r="T142" s="314">
        <v>1</v>
      </c>
      <c r="U142" s="340">
        <v>13.02</v>
      </c>
      <c r="V142" s="340">
        <v>0</v>
      </c>
      <c r="W142" s="316">
        <f>IF(U142&lt;&gt;"",U142/1000,"")</f>
        <v>1.302E-2</v>
      </c>
      <c r="X142" s="316">
        <f>IF(V142&lt;&gt;"",V142/1000,"")</f>
        <v>0</v>
      </c>
      <c r="Y142" s="317">
        <f>IF(OR(U142&lt;&gt;"",V142&lt;&gt;""),U142+V142,"")</f>
        <v>13.02</v>
      </c>
      <c r="Z142" s="318">
        <f>IF(Y142&lt;&gt;"",Y142/1000,"")</f>
        <v>1.302E-2</v>
      </c>
      <c r="AA142" s="574" t="s">
        <v>2057</v>
      </c>
      <c r="AB142" s="386">
        <v>45747</v>
      </c>
      <c r="AC142" s="331">
        <v>45733</v>
      </c>
      <c r="AD142" s="327">
        <v>45733</v>
      </c>
      <c r="AE142" s="327">
        <v>45733</v>
      </c>
      <c r="AF142" s="14">
        <v>45734</v>
      </c>
      <c r="AG142" s="327">
        <v>45733</v>
      </c>
      <c r="AH142" s="309">
        <f>IF(AND(AD142&lt;&gt;"",AG142&lt;&gt;""),AG142-AD142,"")</f>
        <v>0</v>
      </c>
      <c r="AI142" s="322" t="str">
        <f>IF(AE142&lt;&gt;"",CONCATENATE("S",WEEKNUM(AE142,21)),"")</f>
        <v>S12</v>
      </c>
      <c r="AJ142" s="323" t="str">
        <f>IF(AF142&lt;&gt;"",CONCATENATE("S",WEEKNUM(AF142,21)),"")</f>
        <v>S12</v>
      </c>
      <c r="AK142" s="323" t="str">
        <f>IF(AG142&lt;&gt;"",CONCATENATE("S",WEEKNUM(AG142,21)),"")</f>
        <v>S12</v>
      </c>
      <c r="AL142" s="322" t="str">
        <f>IF(AG142&lt;&gt;"",CONCATENATE(MONTH(AG142),"/",YEAR(AG142)),"")</f>
        <v>3/2025</v>
      </c>
      <c r="AM142" s="324">
        <f ca="1">IF(AG142&lt;&gt;"",IFERROR(IF(AF142="",TODAY()-AE142,AG142-AE142),""),"")</f>
        <v>0</v>
      </c>
      <c r="AN142" s="325" t="str">
        <f ca="1">IF(AM142&lt;&gt;"",IF(AM142&lt;=0,"SEM ATRASO",IF(AM142&lt;=10,"1) &lt;= 10 Dias",IF(AND(AM142&gt;10,AM142&lt;=30),"2) &gt; 10 Dias e &lt;= 30 Dias",IF(AND(AM142&gt;30,AM142&lt;=60),"3) &gt;30 Dias e &lt;=60 Dias",IF(AND(AM142&gt;60,AM142&lt;43854),"4) &gt; 60 Dias","INDEFINIDO"))))),"")</f>
        <v>SEM ATRASO</v>
      </c>
      <c r="AO142" s="365">
        <v>45737</v>
      </c>
      <c r="AP142" s="331">
        <v>45863</v>
      </c>
      <c r="AQ142" s="15">
        <v>45747</v>
      </c>
      <c r="AR142" s="502">
        <v>45807</v>
      </c>
      <c r="AS142" s="377">
        <v>45809</v>
      </c>
      <c r="AT142" s="309">
        <f>IF(AND(AP142&lt;&gt;"",AS142&lt;&gt;""),AS142-AP142,"")</f>
        <v>-54</v>
      </c>
      <c r="AU142" s="326" t="str">
        <f>IF(AQ142&lt;&gt;"",CONCATENATE("S",WEEKNUM(AQ142,21)),"")</f>
        <v>S14</v>
      </c>
      <c r="AV142" s="327" t="str">
        <f>IF(AR142&lt;&gt;"",CONCATENATE("S",WEEKNUM(AR142,21)),"")</f>
        <v>S22</v>
      </c>
      <c r="AW142" s="327" t="str">
        <f>IF(AS142&lt;&gt;"",CONCATENATE("S",WEEKNUM(AS142,21)),"")</f>
        <v>S22</v>
      </c>
      <c r="AX142" s="326" t="str">
        <f>IF(AS142&lt;&gt;"",CONCATENATE(MONTH(AS142),"/",YEAR(AS142)),"")</f>
        <v>6/2025</v>
      </c>
      <c r="AY142" s="328">
        <f ca="1">IF(AQ142&lt;&gt;"",IF(AS142&lt;&gt;"",AQ142-AS142,TODAY()-AQ142),"")</f>
        <v>-62</v>
      </c>
      <c r="AZ142" s="329" t="str">
        <f ca="1">IF(AY142&lt;&gt;"",IF(AY142&lt;=0,"SEM ATRASO",IF(AY142&lt;=10,"1) &lt;= 10 Dias",IF(AND(AY142&gt;10,AY142&lt;=30),"2) &gt; 10 Dias e &lt;= 30 Dias",IF(AND(AY142&gt;30,AY142&lt;=60),"3) &gt;30 Dias e &lt;=60 Dias",IF(AND(AY142&gt;60,AY142&lt;43854),"4) &gt; 60 Dias","INDEFINIDO"))))),"")</f>
        <v>SEM ATRASO</v>
      </c>
      <c r="BA142" s="364">
        <v>45776</v>
      </c>
      <c r="BB142" s="365">
        <v>45754</v>
      </c>
      <c r="BC142" s="15">
        <v>45766</v>
      </c>
      <c r="BD142" s="24">
        <v>45859</v>
      </c>
      <c r="BE142" s="331">
        <v>45870</v>
      </c>
      <c r="BF142" s="309">
        <f>IF(AND(BB142&lt;&gt;"",BE142&lt;&gt;""),BE142-BB142,"")</f>
        <v>116</v>
      </c>
      <c r="BG142" s="326" t="str">
        <f>IF(BC142&lt;&gt;"",CONCATENATE("S",WEEKNUM(BC142,21)),"")</f>
        <v>S16</v>
      </c>
      <c r="BH142" s="327" t="str">
        <f>IF(BD142&lt;&gt;"",CONCATENATE("S",WEEKNUM(BD142,21)),"")</f>
        <v>S30</v>
      </c>
      <c r="BI142" s="327" t="str">
        <f>IF(BE142&lt;&gt;"",CONCATENATE("S",WEEKNUM(BE142,21)),"")</f>
        <v>S31</v>
      </c>
      <c r="BJ142" s="326" t="str">
        <f>IF(BE142&lt;&gt;"",CONCATENATE(MONTH(BE142),"/",YEAR(BE142)),"")</f>
        <v>8/2025</v>
      </c>
      <c r="BK142" s="325">
        <f ca="1">IF(BE142&lt;&gt;"",IFERROR(IF(BE142="",TODAY()-BC142,BE142-BC142),""),"")</f>
        <v>104</v>
      </c>
      <c r="BL142" s="330" t="str">
        <f ca="1">IF(BK142&lt;&gt;"",IF(BK142&lt;=0,"SEM ATRASO",IF(BK142&lt;=10,"1) &lt;= 10 Dias",IF(AND(BK142&gt;10,BK142&lt;=30),"2) &gt; 10 Dias e &lt;= 30 Dias",IF(AND(BK142&gt;30,BK142&lt;=60),"3) &gt;30 Dias e &lt;=60 Dias",IF(AND(BK142&gt;60,BK142&lt;43854),"4) &gt; 60 Dias","INDEFINIDO"))))),"")</f>
        <v>4) &gt; 60 Dias</v>
      </c>
      <c r="BM142" s="331">
        <f>IF(BE142&lt;&gt;"",BE142+5,IF(AND(BE142="",BD142&lt;&gt;""),BD142+5,IF(AND(BE142="",BD142="",AS142&lt;&gt;""),AS142+5,IF(AND(BE142="",BD142="",AS142="",AR142&lt;&gt;""),AR142+5,""))))</f>
        <v>45875</v>
      </c>
      <c r="BN142" s="331"/>
      <c r="BO142" s="331" t="s">
        <v>87</v>
      </c>
      <c r="BP142" s="305"/>
      <c r="BQ142" s="305"/>
      <c r="BR142" s="305"/>
      <c r="BS142" s="305"/>
      <c r="BT142" s="332">
        <v>-3</v>
      </c>
      <c r="BU142" s="333" t="s">
        <v>1255</v>
      </c>
      <c r="BV142" s="329"/>
      <c r="BW142" s="329"/>
      <c r="BX142" s="329"/>
      <c r="BY142" s="329"/>
      <c r="BZ142" s="329"/>
      <c r="CA142" s="635" t="s">
        <v>705</v>
      </c>
      <c r="CB142" s="598"/>
    </row>
    <row r="143" spans="1:80" ht="40.5" customHeight="1" x14ac:dyDescent="0.35">
      <c r="A143" s="577"/>
      <c r="B143" s="458" t="s">
        <v>155</v>
      </c>
      <c r="C143" s="310"/>
      <c r="D143" s="336"/>
      <c r="E143" s="336" t="s">
        <v>1077</v>
      </c>
      <c r="F143" s="336" t="s">
        <v>329</v>
      </c>
      <c r="G143" s="307" t="str">
        <f ca="1">IF(AND(E143&lt;D143,BE143&lt;&gt;"",TODAY()&gt;D143),TODAY()-D143,"")</f>
        <v/>
      </c>
      <c r="H143" s="308">
        <f>IF(BM143&lt;&gt;"",BM143,"")</f>
        <v>45875</v>
      </c>
      <c r="I143" s="309">
        <f>IF(AND(E143&lt;&gt;"",H143&lt;&gt;""),H143-E143,"")</f>
        <v>404</v>
      </c>
      <c r="J143" s="305" t="s">
        <v>156</v>
      </c>
      <c r="K143" s="305" t="s">
        <v>80</v>
      </c>
      <c r="L143" s="310" t="s">
        <v>557</v>
      </c>
      <c r="M143" s="311" t="s">
        <v>161</v>
      </c>
      <c r="N143" s="3" t="s">
        <v>2050</v>
      </c>
      <c r="O143" s="337">
        <v>2029625222</v>
      </c>
      <c r="P143" s="539" t="s">
        <v>1350</v>
      </c>
      <c r="Q143" s="376" t="s">
        <v>1359</v>
      </c>
      <c r="R143" s="313" t="str">
        <f>IF(OR(L143&lt;&gt;"",N143&lt;&gt;"",O143&lt;&gt;"",P143&lt;&gt;""),CONCATENATE(L143,"-",N143,"-",P143,"-OM",O143),"")</f>
        <v>P62-PPGMII-P62-CAM-0504P/2024-OM2029625222</v>
      </c>
      <c r="S143" s="574"/>
      <c r="T143" s="314">
        <v>1</v>
      </c>
      <c r="U143" s="340">
        <v>0.9</v>
      </c>
      <c r="V143" s="340">
        <v>0</v>
      </c>
      <c r="W143" s="316">
        <f>IF(U143&lt;&gt;"",U143/1000,"")</f>
        <v>8.9999999999999998E-4</v>
      </c>
      <c r="X143" s="316">
        <f>IF(V143&lt;&gt;"",V143/1000,"")</f>
        <v>0</v>
      </c>
      <c r="Y143" s="317">
        <f>IF(OR(U143&lt;&gt;"",V143&lt;&gt;""),U143+V143,"")</f>
        <v>0.9</v>
      </c>
      <c r="Z143" s="318">
        <f>IF(Y143&lt;&gt;"",Y143/1000,"")</f>
        <v>8.9999999999999998E-4</v>
      </c>
      <c r="AA143" s="574" t="s">
        <v>2057</v>
      </c>
      <c r="AB143" s="386">
        <v>45747</v>
      </c>
      <c r="AC143" s="331">
        <v>45733</v>
      </c>
      <c r="AD143" s="327">
        <v>45733</v>
      </c>
      <c r="AE143" s="327">
        <v>45733</v>
      </c>
      <c r="AF143" s="14">
        <v>45734</v>
      </c>
      <c r="AG143" s="327">
        <v>45733</v>
      </c>
      <c r="AH143" s="309">
        <f>IF(AND(AD143&lt;&gt;"",AG143&lt;&gt;""),AG143-AD143,"")</f>
        <v>0</v>
      </c>
      <c r="AI143" s="322" t="str">
        <f>IF(AE143&lt;&gt;"",CONCATENATE("S",WEEKNUM(AE143,21)),"")</f>
        <v>S12</v>
      </c>
      <c r="AJ143" s="323" t="str">
        <f>IF(AF143&lt;&gt;"",CONCATENATE("S",WEEKNUM(AF143,21)),"")</f>
        <v>S12</v>
      </c>
      <c r="AK143" s="323" t="str">
        <f>IF(AG143&lt;&gt;"",CONCATENATE("S",WEEKNUM(AG143,21)),"")</f>
        <v>S12</v>
      </c>
      <c r="AL143" s="322" t="str">
        <f>IF(AG143&lt;&gt;"",CONCATENATE(MONTH(AG143),"/",YEAR(AG143)),"")</f>
        <v>3/2025</v>
      </c>
      <c r="AM143" s="324">
        <f ca="1">IF(AG143&lt;&gt;"",IFERROR(IF(AF143="",TODAY()-AE143,AG143-AE143),""),"")</f>
        <v>0</v>
      </c>
      <c r="AN143" s="325" t="str">
        <f ca="1">IF(AM143&lt;&gt;"",IF(AM143&lt;=0,"SEM ATRASO",IF(AM143&lt;=10,"1) &lt;= 10 Dias",IF(AND(AM143&gt;10,AM143&lt;=30),"2) &gt; 10 Dias e &lt;= 30 Dias",IF(AND(AM143&gt;30,AM143&lt;=60),"3) &gt;30 Dias e &lt;=60 Dias",IF(AND(AM143&gt;60,AM143&lt;43854),"4) &gt; 60 Dias","INDEFINIDO"))))),"")</f>
        <v>SEM ATRASO</v>
      </c>
      <c r="AO143" s="364">
        <v>45737</v>
      </c>
      <c r="AP143" s="331">
        <v>45819</v>
      </c>
      <c r="AQ143" s="15">
        <v>45747</v>
      </c>
      <c r="AR143" s="210">
        <v>45807</v>
      </c>
      <c r="AS143" s="331">
        <v>45809</v>
      </c>
      <c r="AT143" s="309">
        <f>IF(AND(AP143&lt;&gt;"",AS143&lt;&gt;""),AS143-AP143,"")</f>
        <v>-10</v>
      </c>
      <c r="AU143" s="326" t="str">
        <f>IF(AQ143&lt;&gt;"",CONCATENATE("S",WEEKNUM(AQ143,21)),"")</f>
        <v>S14</v>
      </c>
      <c r="AV143" s="327" t="str">
        <f>IF(AR143&lt;&gt;"",CONCATENATE("S",WEEKNUM(AR143,21)),"")</f>
        <v>S22</v>
      </c>
      <c r="AW143" s="327" t="str">
        <f>IF(AS143&lt;&gt;"",CONCATENATE("S",WEEKNUM(AS143,21)),"")</f>
        <v>S22</v>
      </c>
      <c r="AX143" s="326" t="str">
        <f>IF(AS143&lt;&gt;"",CONCATENATE(MONTH(AS143),"/",YEAR(AS143)),"")</f>
        <v>6/2025</v>
      </c>
      <c r="AY143" s="328">
        <f ca="1">IF(AQ143&lt;&gt;"",IF(AS143&lt;&gt;"",AQ143-AS143,TODAY()-AQ143),"")</f>
        <v>-62</v>
      </c>
      <c r="AZ143" s="329" t="str">
        <f ca="1">IF(AY143&lt;&gt;"",IF(AY143&lt;=0,"SEM ATRASO",IF(AY143&lt;=10,"1) &lt;= 10 Dias",IF(AND(AY143&gt;10,AY143&lt;=30),"2) &gt; 10 Dias e &lt;= 30 Dias",IF(AND(AY143&gt;30,AY143&lt;=60),"3) &gt;30 Dias e &lt;=60 Dias",IF(AND(AY143&gt;60,AY143&lt;43854),"4) &gt; 60 Dias","INDEFINIDO"))))),"")</f>
        <v>SEM ATRASO</v>
      </c>
      <c r="BA143" s="365">
        <v>45776</v>
      </c>
      <c r="BB143" s="365">
        <v>45754</v>
      </c>
      <c r="BC143" s="15">
        <v>45766</v>
      </c>
      <c r="BD143" s="24">
        <v>45831</v>
      </c>
      <c r="BE143" s="331">
        <v>45870</v>
      </c>
      <c r="BF143" s="309">
        <f>IF(AND(BB143&lt;&gt;"",BE143&lt;&gt;""),BE143-BB143,"")</f>
        <v>116</v>
      </c>
      <c r="BG143" s="326" t="str">
        <f>IF(BC143&lt;&gt;"",CONCATENATE("S",WEEKNUM(BC143,21)),"")</f>
        <v>S16</v>
      </c>
      <c r="BH143" s="327" t="str">
        <f>IF(BD143&lt;&gt;"",CONCATENATE("S",WEEKNUM(BD143,21)),"")</f>
        <v>S26</v>
      </c>
      <c r="BI143" s="327" t="str">
        <f>IF(BE143&lt;&gt;"",CONCATENATE("S",WEEKNUM(BE143,21)),"")</f>
        <v>S31</v>
      </c>
      <c r="BJ143" s="326" t="str">
        <f>IF(BE143&lt;&gt;"",CONCATENATE(MONTH(BE143),"/",YEAR(BE143)),"")</f>
        <v>8/2025</v>
      </c>
      <c r="BK143" s="325">
        <f ca="1">IF(BE143&lt;&gt;"",IFERROR(IF(BE143="",TODAY()-BC143,BE143-BC143),""),"")</f>
        <v>104</v>
      </c>
      <c r="BL143" s="330" t="str">
        <f ca="1">IF(BK143&lt;&gt;"",IF(BK143&lt;=0,"SEM ATRASO",IF(BK143&lt;=10,"1) &lt;= 10 Dias",IF(AND(BK143&gt;10,BK143&lt;=30),"2) &gt; 10 Dias e &lt;= 30 Dias",IF(AND(BK143&gt;30,BK143&lt;=60),"3) &gt;30 Dias e &lt;=60 Dias",IF(AND(BK143&gt;60,BK143&lt;43854),"4) &gt; 60 Dias","INDEFINIDO"))))),"")</f>
        <v>4) &gt; 60 Dias</v>
      </c>
      <c r="BM143" s="331">
        <f>IF(BE143&lt;&gt;"",BE143+5,IF(AND(BE143="",BD143&lt;&gt;""),BD143+5,IF(AND(BE143="",BD143="",AS143&lt;&gt;""),AS143+5,IF(AND(BE143="",BD143="",AS143="",AR143&lt;&gt;""),AR143+5,""))))</f>
        <v>45875</v>
      </c>
      <c r="BN143" s="331"/>
      <c r="BO143" s="331" t="s">
        <v>87</v>
      </c>
      <c r="BP143" s="305"/>
      <c r="BQ143" s="305"/>
      <c r="BR143" s="305"/>
      <c r="BS143" s="305"/>
      <c r="BT143" s="332">
        <v>-3</v>
      </c>
      <c r="BU143" s="333" t="s">
        <v>1255</v>
      </c>
      <c r="BV143" s="329"/>
      <c r="BW143" s="329"/>
      <c r="BX143" s="329"/>
      <c r="BY143" s="329"/>
      <c r="BZ143" s="329"/>
      <c r="CA143" s="635" t="s">
        <v>705</v>
      </c>
      <c r="CB143" s="598"/>
    </row>
    <row r="144" spans="1:80" ht="40.5" customHeight="1" x14ac:dyDescent="0.35">
      <c r="A144" s="577"/>
      <c r="B144" s="458" t="s">
        <v>155</v>
      </c>
      <c r="C144" s="310"/>
      <c r="D144" s="336"/>
      <c r="E144" s="336" t="s">
        <v>1077</v>
      </c>
      <c r="F144" s="336" t="s">
        <v>329</v>
      </c>
      <c r="G144" s="307" t="str">
        <f ca="1">IF(AND(E144&lt;D144,BE144&lt;&gt;"",TODAY()&gt;D144),TODAY()-D144,"")</f>
        <v/>
      </c>
      <c r="H144" s="308">
        <f>IF(BM144&lt;&gt;"",BM144,"")</f>
        <v>45875</v>
      </c>
      <c r="I144" s="309">
        <f>IF(AND(E144&lt;&gt;"",H144&lt;&gt;""),H144-E144,"")</f>
        <v>404</v>
      </c>
      <c r="J144" s="305" t="s">
        <v>156</v>
      </c>
      <c r="K144" s="305" t="s">
        <v>80</v>
      </c>
      <c r="L144" s="310" t="s">
        <v>557</v>
      </c>
      <c r="M144" s="311" t="s">
        <v>161</v>
      </c>
      <c r="N144" s="3" t="s">
        <v>2050</v>
      </c>
      <c r="O144" s="337">
        <v>2029625222</v>
      </c>
      <c r="P144" s="539" t="s">
        <v>1350</v>
      </c>
      <c r="Q144" s="376" t="s">
        <v>1360</v>
      </c>
      <c r="R144" s="313" t="str">
        <f>IF(OR(L144&lt;&gt;"",N144&lt;&gt;"",O144&lt;&gt;"",P144&lt;&gt;""),CONCATENATE(L144,"-",N144,"-",P144,"-OM",O144),"")</f>
        <v>P62-PPGMII-P62-CAM-0504P/2024-OM2029625222</v>
      </c>
      <c r="S144" s="574"/>
      <c r="T144" s="314">
        <v>1</v>
      </c>
      <c r="U144" s="340">
        <v>204.886</v>
      </c>
      <c r="V144" s="340">
        <v>0</v>
      </c>
      <c r="W144" s="316">
        <f>IF(U144&lt;&gt;"",U144/1000,"")</f>
        <v>0.20488599999999998</v>
      </c>
      <c r="X144" s="316">
        <f>IF(V144&lt;&gt;"",V144/1000,"")</f>
        <v>0</v>
      </c>
      <c r="Y144" s="317">
        <f>IF(OR(U144&lt;&gt;"",V144&lt;&gt;""),U144+V144,"")</f>
        <v>204.886</v>
      </c>
      <c r="Z144" s="318">
        <f>IF(Y144&lt;&gt;"",Y144/1000,"")</f>
        <v>0.20488599999999998</v>
      </c>
      <c r="AA144" s="574" t="s">
        <v>2057</v>
      </c>
      <c r="AB144" s="386">
        <v>45747</v>
      </c>
      <c r="AC144" s="331">
        <v>45733</v>
      </c>
      <c r="AD144" s="327">
        <v>45733</v>
      </c>
      <c r="AE144" s="327">
        <v>45733</v>
      </c>
      <c r="AF144" s="14">
        <v>45734</v>
      </c>
      <c r="AG144" s="327">
        <v>45733</v>
      </c>
      <c r="AH144" s="309">
        <f>IF(AND(AD144&lt;&gt;"",AG144&lt;&gt;""),AG144-AD144,"")</f>
        <v>0</v>
      </c>
      <c r="AI144" s="322" t="str">
        <f>IF(AE144&lt;&gt;"",CONCATENATE("S",WEEKNUM(AE144,21)),"")</f>
        <v>S12</v>
      </c>
      <c r="AJ144" s="323" t="str">
        <f>IF(AF144&lt;&gt;"",CONCATENATE("S",WEEKNUM(AF144,21)),"")</f>
        <v>S12</v>
      </c>
      <c r="AK144" s="323" t="str">
        <f>IF(AG144&lt;&gt;"",CONCATENATE("S",WEEKNUM(AG144,21)),"")</f>
        <v>S12</v>
      </c>
      <c r="AL144" s="322" t="str">
        <f>IF(AG144&lt;&gt;"",CONCATENATE(MONTH(AG144),"/",YEAR(AG144)),"")</f>
        <v>3/2025</v>
      </c>
      <c r="AM144" s="324">
        <f ca="1">IF(AG144&lt;&gt;"",IFERROR(IF(AF144="",TODAY()-AE144,AG144-AE144),""),"")</f>
        <v>0</v>
      </c>
      <c r="AN144" s="325" t="str">
        <f ca="1">IF(AM144&lt;&gt;"",IF(AM144&lt;=0,"SEM ATRASO",IF(AM144&lt;=10,"1) &lt;= 10 Dias",IF(AND(AM144&gt;10,AM144&lt;=30),"2) &gt; 10 Dias e &lt;= 30 Dias",IF(AND(AM144&gt;30,AM144&lt;=60),"3) &gt;30 Dias e &lt;=60 Dias",IF(AND(AM144&gt;60,AM144&lt;43854),"4) &gt; 60 Dias","INDEFINIDO"))))),"")</f>
        <v>SEM ATRASO</v>
      </c>
      <c r="AO144" s="364">
        <v>45737</v>
      </c>
      <c r="AP144" s="331">
        <v>45834</v>
      </c>
      <c r="AQ144" s="409">
        <v>45747</v>
      </c>
      <c r="AR144" s="15">
        <v>45807</v>
      </c>
      <c r="AS144" s="331">
        <v>45809</v>
      </c>
      <c r="AT144" s="309">
        <f>IF(AND(AP144&lt;&gt;"",AS144&lt;&gt;""),AS144-AP144,"")</f>
        <v>-25</v>
      </c>
      <c r="AU144" s="326" t="str">
        <f>IF(AQ144&lt;&gt;"",CONCATENATE("S",WEEKNUM(AQ144,21)),"")</f>
        <v>S14</v>
      </c>
      <c r="AV144" s="327" t="str">
        <f>IF(AR144&lt;&gt;"",CONCATENATE("S",WEEKNUM(AR144,21)),"")</f>
        <v>S22</v>
      </c>
      <c r="AW144" s="327" t="str">
        <f>IF(AS144&lt;&gt;"",CONCATENATE("S",WEEKNUM(AS144,21)),"")</f>
        <v>S22</v>
      </c>
      <c r="AX144" s="326" t="str">
        <f>IF(AS144&lt;&gt;"",CONCATENATE(MONTH(AS144),"/",YEAR(AS144)),"")</f>
        <v>6/2025</v>
      </c>
      <c r="AY144" s="328">
        <f ca="1">IF(AQ144&lt;&gt;"",IF(AS144&lt;&gt;"",AQ144-AS144,TODAY()-AQ144),"")</f>
        <v>-62</v>
      </c>
      <c r="AZ144" s="329" t="str">
        <f ca="1">IF(AY144&lt;&gt;"",IF(AY144&lt;=0,"SEM ATRASO",IF(AY144&lt;=10,"1) &lt;= 10 Dias",IF(AND(AY144&gt;10,AY144&lt;=30),"2) &gt; 10 Dias e &lt;= 30 Dias",IF(AND(AY144&gt;30,AY144&lt;=60),"3) &gt;30 Dias e &lt;=60 Dias",IF(AND(AY144&gt;60,AY144&lt;43854),"4) &gt; 60 Dias","INDEFINIDO"))))),"")</f>
        <v>SEM ATRASO</v>
      </c>
      <c r="BA144" s="364">
        <v>45776</v>
      </c>
      <c r="BB144" s="331">
        <v>45754</v>
      </c>
      <c r="BC144" s="15">
        <v>45766</v>
      </c>
      <c r="BD144" s="24">
        <v>45859</v>
      </c>
      <c r="BE144" s="331">
        <v>45870</v>
      </c>
      <c r="BF144" s="309">
        <f>IF(AND(BB144&lt;&gt;"",BE144&lt;&gt;""),BE144-BB144,"")</f>
        <v>116</v>
      </c>
      <c r="BG144" s="326" t="str">
        <f>IF(BC144&lt;&gt;"",CONCATENATE("S",WEEKNUM(BC144,21)),"")</f>
        <v>S16</v>
      </c>
      <c r="BH144" s="327" t="str">
        <f>IF(BD144&lt;&gt;"",CONCATENATE("S",WEEKNUM(BD144,21)),"")</f>
        <v>S30</v>
      </c>
      <c r="BI144" s="327" t="str">
        <f>IF(BE144&lt;&gt;"",CONCATENATE("S",WEEKNUM(BE144,21)),"")</f>
        <v>S31</v>
      </c>
      <c r="BJ144" s="326" t="str">
        <f>IF(BE144&lt;&gt;"",CONCATENATE(MONTH(BE144),"/",YEAR(BE144)),"")</f>
        <v>8/2025</v>
      </c>
      <c r="BK144" s="325">
        <f ca="1">IF(BE144&lt;&gt;"",IFERROR(IF(BE144="",TODAY()-BC144,BE144-BC144),""),"")</f>
        <v>104</v>
      </c>
      <c r="BL144" s="330" t="str">
        <f ca="1">IF(BK144&lt;&gt;"",IF(BK144&lt;=0,"SEM ATRASO",IF(BK144&lt;=10,"1) &lt;= 10 Dias",IF(AND(BK144&gt;10,BK144&lt;=30),"2) &gt; 10 Dias e &lt;= 30 Dias",IF(AND(BK144&gt;30,BK144&lt;=60),"3) &gt;30 Dias e &lt;=60 Dias",IF(AND(BK144&gt;60,BK144&lt;43854),"4) &gt; 60 Dias","INDEFINIDO"))))),"")</f>
        <v>4) &gt; 60 Dias</v>
      </c>
      <c r="BM144" s="331">
        <f>IF(BE144&lt;&gt;"",BE144+5,IF(AND(BE144="",BD144&lt;&gt;""),BD144+5,IF(AND(BE144="",BD144="",AS144&lt;&gt;""),AS144+5,IF(AND(BE144="",BD144="",AS144="",AR144&lt;&gt;""),AR144+5,""))))</f>
        <v>45875</v>
      </c>
      <c r="BN144" s="331"/>
      <c r="BO144" s="331" t="s">
        <v>87</v>
      </c>
      <c r="BP144" s="305"/>
      <c r="BQ144" s="305"/>
      <c r="BR144" s="305"/>
      <c r="BS144" s="305"/>
      <c r="BT144" s="332">
        <v>-3</v>
      </c>
      <c r="BU144" s="333" t="s">
        <v>1255</v>
      </c>
      <c r="BV144" s="329"/>
      <c r="BW144" s="329"/>
      <c r="BX144" s="329"/>
      <c r="BY144" s="329"/>
      <c r="BZ144" s="329"/>
      <c r="CA144" s="634" t="s">
        <v>705</v>
      </c>
      <c r="CB144" s="598"/>
    </row>
    <row r="145" spans="1:80" ht="40.5" customHeight="1" x14ac:dyDescent="0.35">
      <c r="A145" s="577"/>
      <c r="B145" s="458" t="s">
        <v>155</v>
      </c>
      <c r="C145" s="310"/>
      <c r="D145" s="336"/>
      <c r="E145" s="371" t="s">
        <v>1077</v>
      </c>
      <c r="F145" s="336" t="s">
        <v>329</v>
      </c>
      <c r="G145" s="307" t="str">
        <f ca="1">IF(AND(E145&lt;D145,BE145&lt;&gt;"",TODAY()&gt;D145),TODAY()-D145,"")</f>
        <v/>
      </c>
      <c r="H145" s="308">
        <f>IF(BM145&lt;&gt;"",BM145,"")</f>
        <v>45875</v>
      </c>
      <c r="I145" s="309">
        <f>IF(AND(E145&lt;&gt;"",H145&lt;&gt;""),H145-E145,"")</f>
        <v>404</v>
      </c>
      <c r="J145" s="305" t="s">
        <v>156</v>
      </c>
      <c r="K145" s="305" t="s">
        <v>80</v>
      </c>
      <c r="L145" s="310" t="s">
        <v>557</v>
      </c>
      <c r="M145" s="311" t="s">
        <v>161</v>
      </c>
      <c r="N145" s="3" t="s">
        <v>2050</v>
      </c>
      <c r="O145" s="337">
        <v>2029625222</v>
      </c>
      <c r="P145" s="539" t="s">
        <v>1350</v>
      </c>
      <c r="Q145" s="659" t="s">
        <v>1361</v>
      </c>
      <c r="R145" s="313" t="str">
        <f>IF(OR(L145&lt;&gt;"",N145&lt;&gt;"",O145&lt;&gt;"",P145&lt;&gt;""),CONCATENATE(L145,"-",N145,"-",P145,"-OM",O145),"")</f>
        <v>P62-PPGMII-P62-CAM-0504P/2024-OM2029625222</v>
      </c>
      <c r="S145" s="574"/>
      <c r="T145" s="314">
        <v>1</v>
      </c>
      <c r="U145" s="340">
        <v>15.4</v>
      </c>
      <c r="V145" s="340">
        <v>0</v>
      </c>
      <c r="W145" s="316">
        <f>IF(U145&lt;&gt;"",U145/1000,"")</f>
        <v>1.54E-2</v>
      </c>
      <c r="X145" s="316">
        <f>IF(V145&lt;&gt;"",V145/1000,"")</f>
        <v>0</v>
      </c>
      <c r="Y145" s="317">
        <f>IF(OR(U145&lt;&gt;"",V145&lt;&gt;""),U145+V145,"")</f>
        <v>15.4</v>
      </c>
      <c r="Z145" s="318">
        <f>IF(Y145&lt;&gt;"",Y145/1000,"")</f>
        <v>1.54E-2</v>
      </c>
      <c r="AA145" s="574" t="s">
        <v>2057</v>
      </c>
      <c r="AB145" s="386">
        <v>45747</v>
      </c>
      <c r="AC145" s="331">
        <v>45733</v>
      </c>
      <c r="AD145" s="327">
        <v>45733</v>
      </c>
      <c r="AE145" s="327">
        <v>45733</v>
      </c>
      <c r="AF145" s="14">
        <v>45734</v>
      </c>
      <c r="AG145" s="327">
        <v>45733</v>
      </c>
      <c r="AH145" s="309">
        <f>IF(AND(AD145&lt;&gt;"",AG145&lt;&gt;""),AG145-AD145,"")</f>
        <v>0</v>
      </c>
      <c r="AI145" s="322" t="str">
        <f>IF(AE145&lt;&gt;"",CONCATENATE("S",WEEKNUM(AE145,21)),"")</f>
        <v>S12</v>
      </c>
      <c r="AJ145" s="323" t="str">
        <f>IF(AF145&lt;&gt;"",CONCATENATE("S",WEEKNUM(AF145,21)),"")</f>
        <v>S12</v>
      </c>
      <c r="AK145" s="323" t="str">
        <f>IF(AG145&lt;&gt;"",CONCATENATE("S",WEEKNUM(AG145,21)),"")</f>
        <v>S12</v>
      </c>
      <c r="AL145" s="322" t="str">
        <f>IF(AG145&lt;&gt;"",CONCATENATE(MONTH(AG145),"/",YEAR(AG145)),"")</f>
        <v>3/2025</v>
      </c>
      <c r="AM145" s="324">
        <f ca="1">IF(AG145&lt;&gt;"",IFERROR(IF(AF145="",TODAY()-AE145,AG145-AE145),""),"")</f>
        <v>0</v>
      </c>
      <c r="AN145" s="325" t="str">
        <f ca="1">IF(AM145&lt;&gt;"",IF(AM145&lt;=0,"SEM ATRASO",IF(AM145&lt;=10,"1) &lt;= 10 Dias",IF(AND(AM145&gt;10,AM145&lt;=30),"2) &gt; 10 Dias e &lt;= 30 Dias",IF(AND(AM145&gt;30,AM145&lt;=60),"3) &gt;30 Dias e &lt;=60 Dias",IF(AND(AM145&gt;60,AM145&lt;43854),"4) &gt; 60 Dias","INDEFINIDO"))))),"")</f>
        <v>SEM ATRASO</v>
      </c>
      <c r="AO145" s="364">
        <v>45737</v>
      </c>
      <c r="AP145" s="331">
        <v>45827</v>
      </c>
      <c r="AQ145" s="15">
        <v>45747</v>
      </c>
      <c r="AR145" s="210">
        <v>45807</v>
      </c>
      <c r="AS145" s="331">
        <v>45809</v>
      </c>
      <c r="AT145" s="309">
        <f>IF(AND(AP145&lt;&gt;"",AS145&lt;&gt;""),AS145-AP145,"")</f>
        <v>-18</v>
      </c>
      <c r="AU145" s="326" t="str">
        <f>IF(AQ145&lt;&gt;"",CONCATENATE("S",WEEKNUM(AQ145,21)),"")</f>
        <v>S14</v>
      </c>
      <c r="AV145" s="327" t="str">
        <f>IF(AR145&lt;&gt;"",CONCATENATE("S",WEEKNUM(AR145,21)),"")</f>
        <v>S22</v>
      </c>
      <c r="AW145" s="327" t="str">
        <f>IF(AS145&lt;&gt;"",CONCATENATE("S",WEEKNUM(AS145,21)),"")</f>
        <v>S22</v>
      </c>
      <c r="AX145" s="326" t="str">
        <f>IF(AS145&lt;&gt;"",CONCATENATE(MONTH(AS145),"/",YEAR(AS145)),"")</f>
        <v>6/2025</v>
      </c>
      <c r="AY145" s="328">
        <f ca="1">IF(AQ145&lt;&gt;"",IF(AS145&lt;&gt;"",AQ145-AS145,TODAY()-AQ145),"")</f>
        <v>-62</v>
      </c>
      <c r="AZ145" s="329" t="str">
        <f ca="1">IF(AY145&lt;&gt;"",IF(AY145&lt;=0,"SEM ATRASO",IF(AY145&lt;=10,"1) &lt;= 10 Dias",IF(AND(AY145&gt;10,AY145&lt;=30),"2) &gt; 10 Dias e &lt;= 30 Dias",IF(AND(AY145&gt;30,AY145&lt;=60),"3) &gt;30 Dias e &lt;=60 Dias",IF(AND(AY145&gt;60,AY145&lt;43854),"4) &gt; 60 Dias","INDEFINIDO"))))),"")</f>
        <v>SEM ATRASO</v>
      </c>
      <c r="BA145" s="364">
        <v>45776</v>
      </c>
      <c r="BB145" s="331">
        <v>45754</v>
      </c>
      <c r="BC145" s="15">
        <v>45766</v>
      </c>
      <c r="BD145" s="24">
        <v>45837</v>
      </c>
      <c r="BE145" s="331">
        <v>45870</v>
      </c>
      <c r="BF145" s="309">
        <f>IF(AND(BB145&lt;&gt;"",BE145&lt;&gt;""),BE145-BB145,"")</f>
        <v>116</v>
      </c>
      <c r="BG145" s="326" t="str">
        <f>IF(BC145&lt;&gt;"",CONCATENATE("S",WEEKNUM(BC145,21)),"")</f>
        <v>S16</v>
      </c>
      <c r="BH145" s="327" t="str">
        <f>IF(BD145&lt;&gt;"",CONCATENATE("S",WEEKNUM(BD145,21)),"")</f>
        <v>S26</v>
      </c>
      <c r="BI145" s="327" t="str">
        <f>IF(BE145&lt;&gt;"",CONCATENATE("S",WEEKNUM(BE145,21)),"")</f>
        <v>S31</v>
      </c>
      <c r="BJ145" s="326" t="str">
        <f>IF(BE145&lt;&gt;"",CONCATENATE(MONTH(BE145),"/",YEAR(BE145)),"")</f>
        <v>8/2025</v>
      </c>
      <c r="BK145" s="325">
        <f ca="1">IF(BE145&lt;&gt;"",IFERROR(IF(BE145="",TODAY()-BC145,BE145-BC145),""),"")</f>
        <v>104</v>
      </c>
      <c r="BL145" s="330" t="str">
        <f ca="1">IF(BK145&lt;&gt;"",IF(BK145&lt;=0,"SEM ATRASO",IF(BK145&lt;=10,"1) &lt;= 10 Dias",IF(AND(BK145&gt;10,BK145&lt;=30),"2) &gt; 10 Dias e &lt;= 30 Dias",IF(AND(BK145&gt;30,BK145&lt;=60),"3) &gt;30 Dias e &lt;=60 Dias",IF(AND(BK145&gt;60,BK145&lt;43854),"4) &gt; 60 Dias","INDEFINIDO"))))),"")</f>
        <v>4) &gt; 60 Dias</v>
      </c>
      <c r="BM145" s="331">
        <f>IF(BE145&lt;&gt;"",BE145+5,IF(AND(BE145="",BD145&lt;&gt;""),BD145+5,IF(AND(BE145="",BD145="",AS145&lt;&gt;""),AS145+5,IF(AND(BE145="",BD145="",AS145="",AR145&lt;&gt;""),AR145+5,""))))</f>
        <v>45875</v>
      </c>
      <c r="BN145" s="331"/>
      <c r="BO145" s="331" t="s">
        <v>87</v>
      </c>
      <c r="BP145" s="305"/>
      <c r="BQ145" s="305"/>
      <c r="BR145" s="305"/>
      <c r="BS145" s="305"/>
      <c r="BT145" s="332">
        <v>-3</v>
      </c>
      <c r="BU145" s="333" t="s">
        <v>1255</v>
      </c>
      <c r="BV145" s="329"/>
      <c r="BW145" s="329"/>
      <c r="BX145" s="329"/>
      <c r="BY145" s="329"/>
      <c r="BZ145" s="329"/>
      <c r="CA145" s="634" t="s">
        <v>705</v>
      </c>
      <c r="CB145" s="598"/>
    </row>
    <row r="146" spans="1:80" ht="40.5" customHeight="1" x14ac:dyDescent="0.35">
      <c r="A146" s="577"/>
      <c r="B146" s="458" t="s">
        <v>101</v>
      </c>
      <c r="C146" s="310"/>
      <c r="D146" s="336"/>
      <c r="E146" s="336">
        <v>1</v>
      </c>
      <c r="F146" s="336">
        <v>1</v>
      </c>
      <c r="G146" s="307" t="str">
        <f ca="1">IF(AND(E146&lt;D146,BE146&lt;&gt;"",TODAY()&gt;D146),TODAY()-D146,"")</f>
        <v/>
      </c>
      <c r="H146" s="308">
        <f>IF(BM146&lt;&gt;"",BM146,"")</f>
        <v>45906</v>
      </c>
      <c r="I146" s="309">
        <f>IF(AND(E146&lt;&gt;"",H146&lt;&gt;""),H146-E146,"")</f>
        <v>45905</v>
      </c>
      <c r="J146" s="305"/>
      <c r="K146" s="305" t="s">
        <v>80</v>
      </c>
      <c r="L146" s="310" t="s">
        <v>880</v>
      </c>
      <c r="M146" s="311" t="s">
        <v>113</v>
      </c>
      <c r="N146" s="310" t="s">
        <v>2189</v>
      </c>
      <c r="O146" s="337"/>
      <c r="P146" s="539" t="s">
        <v>1915</v>
      </c>
      <c r="Q146" s="339" t="s">
        <v>1799</v>
      </c>
      <c r="R146" s="313" t="str">
        <f>IF(OR(L146&lt;&gt;"",N146&lt;&gt;"",O146&lt;&gt;"",P146&lt;&gt;""),CONCATENATE(L146,"-",N146,"-",P146,"-OM",O146),"")</f>
        <v>P52-PPGMII-P52-0531P/2025-OM</v>
      </c>
      <c r="S146" s="574"/>
      <c r="T146" s="314">
        <v>0.75</v>
      </c>
      <c r="U146" s="340">
        <v>0</v>
      </c>
      <c r="V146" s="340">
        <v>2692.94</v>
      </c>
      <c r="W146" s="316">
        <f>IF(U146&lt;&gt;"",U146/1000,"")</f>
        <v>0</v>
      </c>
      <c r="X146" s="316">
        <f>IF(V146&lt;&gt;"",V146/1000,"")</f>
        <v>2.6929400000000001</v>
      </c>
      <c r="Y146" s="317">
        <f>IF(OR(U146&lt;&gt;"",V146&lt;&gt;""),U146+V146,"")</f>
        <v>2692.94</v>
      </c>
      <c r="Z146" s="318">
        <f>IF(Y146&lt;&gt;"",Y146/1000,"")</f>
        <v>2.6929400000000001</v>
      </c>
      <c r="AA146" s="574"/>
      <c r="AB146" s="386"/>
      <c r="AC146" s="331">
        <v>1</v>
      </c>
      <c r="AD146" s="327">
        <v>45811</v>
      </c>
      <c r="AE146" s="327">
        <v>45851</v>
      </c>
      <c r="AF146" s="25">
        <v>45851</v>
      </c>
      <c r="AG146" s="327">
        <v>45827</v>
      </c>
      <c r="AH146" s="309">
        <f>IF(AND(AD146&lt;&gt;"",AG146&lt;&gt;""),AG146-AD146,"")</f>
        <v>16</v>
      </c>
      <c r="AI146" s="322" t="str">
        <f>IF(AE146&lt;&gt;"",CONCATENATE("S",WEEKNUM(AE146,21)),"")</f>
        <v>S28</v>
      </c>
      <c r="AJ146" s="323" t="str">
        <f>IF(AF146&lt;&gt;"",CONCATENATE("S",WEEKNUM(AF146,21)),"")</f>
        <v>S28</v>
      </c>
      <c r="AK146" s="323" t="str">
        <f>IF(AG146&lt;&gt;"",CONCATENATE("S",WEEKNUM(AG146,21)),"")</f>
        <v>S25</v>
      </c>
      <c r="AL146" s="322" t="str">
        <f>IF(AG146&lt;&gt;"",CONCATENATE(MONTH(AG146),"/",YEAR(AG146)),"")</f>
        <v>6/2025</v>
      </c>
      <c r="AM146" s="324">
        <f ca="1">IF(AG146&lt;&gt;"",IFERROR(IF(AF146="",TODAY()-AE146,AG146-AE146),""),"")</f>
        <v>-24</v>
      </c>
      <c r="AN146" s="325" t="str">
        <f ca="1">IF(AM146&lt;&gt;"",IF(AM146&lt;=0,"SEM ATRASO",IF(AM146&lt;=10,"1) &lt;= 10 Dias",IF(AND(AM146&gt;10,AM146&lt;=30),"2) &gt; 10 Dias e &lt;= 30 Dias",IF(AND(AM146&gt;30,AM146&lt;=60),"3) &gt;30 Dias e &lt;=60 Dias",IF(AND(AM146&gt;60,AM146&lt;43854),"4) &gt; 60 Dias","INDEFINIDO"))))),"")</f>
        <v>SEM ATRASO</v>
      </c>
      <c r="AO146" s="331">
        <v>45827</v>
      </c>
      <c r="AP146" s="331">
        <v>45855</v>
      </c>
      <c r="AQ146" s="15">
        <v>45868</v>
      </c>
      <c r="AR146" s="15">
        <v>45870</v>
      </c>
      <c r="AS146" s="331">
        <v>45870</v>
      </c>
      <c r="AT146" s="309">
        <f>IF(AND(AP146&lt;&gt;"",AS146&lt;&gt;""),AS146-AP146,"")</f>
        <v>15</v>
      </c>
      <c r="AU146" s="326" t="str">
        <f>IF(AQ146&lt;&gt;"",CONCATENATE("S",WEEKNUM(AQ146,21)),"")</f>
        <v>S31</v>
      </c>
      <c r="AV146" s="327" t="str">
        <f>IF(AR146&lt;&gt;"",CONCATENATE("S",WEEKNUM(AR146,21)),"")</f>
        <v>S31</v>
      </c>
      <c r="AW146" s="327" t="str">
        <f>IF(AS146&lt;&gt;"",CONCATENATE("S",WEEKNUM(AS146,21)),"")</f>
        <v>S31</v>
      </c>
      <c r="AX146" s="326" t="str">
        <f>IF(AS146&lt;&gt;"",CONCATENATE(MONTH(AS146),"/",YEAR(AS146)),"")</f>
        <v>8/2025</v>
      </c>
      <c r="AY146" s="328">
        <f ca="1">IF(AQ146&lt;&gt;"",IF(AS146&lt;&gt;"",AQ146-AS146,TODAY()-AQ146),"")</f>
        <v>-2</v>
      </c>
      <c r="AZ146" s="329" t="str">
        <f ca="1">IF(AY146&lt;&gt;"",IF(AY146&lt;=0,"SEM ATRASO",IF(AY146&lt;=10,"1) &lt;= 10 Dias",IF(AND(AY146&gt;10,AY146&lt;=30),"2) &gt; 10 Dias e &lt;= 30 Dias",IF(AND(AY146&gt;30,AY146&lt;=60),"3) &gt;30 Dias e &lt;=60 Dias",IF(AND(AY146&gt;60,AY146&lt;43854),"4) &gt; 60 Dias","INDEFINIDO"))))),"")</f>
        <v>SEM ATRASO</v>
      </c>
      <c r="BA146" s="327">
        <v>45882</v>
      </c>
      <c r="BB146" s="327">
        <v>45882</v>
      </c>
      <c r="BC146" s="14">
        <v>45887</v>
      </c>
      <c r="BD146" s="481">
        <v>45901</v>
      </c>
      <c r="BE146" s="331"/>
      <c r="BF146" s="309" t="str">
        <f>IF(AND(BB146&lt;&gt;"",BE146&lt;&gt;""),BE146-BB146,"")</f>
        <v/>
      </c>
      <c r="BG146" s="326" t="str">
        <f>IF(BC146&lt;&gt;"",CONCATENATE("S",WEEKNUM(BC146,21)),"")</f>
        <v>S34</v>
      </c>
      <c r="BH146" s="327" t="str">
        <f>IF(BD146&lt;&gt;"",CONCATENATE("S",WEEKNUM(BD146,21)),"")</f>
        <v>S36</v>
      </c>
      <c r="BI146" s="327" t="str">
        <f>IF(BE146&lt;&gt;"",CONCATENATE("S",WEEKNUM(BE146,21)),"")</f>
        <v/>
      </c>
      <c r="BJ146" s="326" t="str">
        <f>IF(BE146&lt;&gt;"",CONCATENATE(MONTH(BE146),"/",YEAR(BE146)),"")</f>
        <v/>
      </c>
      <c r="BK146" s="325" t="str">
        <f ca="1">IF(BE146&lt;&gt;"",IFERROR(IF(BE146="",TODAY()-BC146,BE146-BC146),""),"")</f>
        <v/>
      </c>
      <c r="BL146" s="330" t="str">
        <f ca="1">IF(BK146&lt;&gt;"",IF(BK146&lt;=0,"SEM ATRASO",IF(BK146&lt;=10,"1) &lt;= 10 Dias",IF(AND(BK146&gt;10,BK146&lt;=30),"2) &gt; 10 Dias e &lt;= 30 Dias",IF(AND(BK146&gt;30,BK146&lt;=60),"3) &gt;30 Dias e &lt;=60 Dias",IF(AND(BK146&gt;60,BK146&lt;43854),"4) &gt; 60 Dias","INDEFINIDO"))))),"")</f>
        <v/>
      </c>
      <c r="BM146" s="331">
        <f>IF(BE146&lt;&gt;"",BE146+5,IF(AND(BE146="",BD146&lt;&gt;""),BD146+5,IF(AND(BE146="",BD146="",AS146&lt;&gt;""),AS146+5,IF(AND(BE146="",BD146="",AS146="",AR146&lt;&gt;""),AR146+5,""))))</f>
        <v>45906</v>
      </c>
      <c r="BN146" s="331"/>
      <c r="BO146" s="331" t="s">
        <v>87</v>
      </c>
      <c r="BP146" s="305"/>
      <c r="BQ146" s="305"/>
      <c r="BR146" s="305"/>
      <c r="BS146" s="305"/>
      <c r="BT146" s="332"/>
      <c r="BU146" s="333"/>
      <c r="BV146" s="329"/>
      <c r="BW146" s="329"/>
      <c r="BX146" s="329"/>
      <c r="BY146" s="329"/>
      <c r="BZ146" s="329"/>
      <c r="CA146" s="641"/>
      <c r="CB146" s="598"/>
    </row>
    <row r="147" spans="1:80" ht="40.5" customHeight="1" x14ac:dyDescent="0.35">
      <c r="A147" s="577"/>
      <c r="B147" s="458" t="s">
        <v>101</v>
      </c>
      <c r="C147" s="310"/>
      <c r="D147" s="336"/>
      <c r="E147" s="336">
        <v>1</v>
      </c>
      <c r="F147" s="336">
        <v>1</v>
      </c>
      <c r="G147" s="307" t="str">
        <f ca="1">IF(AND(E147&lt;D147,BE147&lt;&gt;"",TODAY()&gt;D147),TODAY()-D147,"")</f>
        <v/>
      </c>
      <c r="H147" s="308">
        <f>IF(BM147&lt;&gt;"",BM147,"")</f>
        <v>45904</v>
      </c>
      <c r="I147" s="309">
        <f>IF(AND(E147&lt;&gt;"",H147&lt;&gt;""),H147-E147,"")</f>
        <v>45903</v>
      </c>
      <c r="J147" s="305"/>
      <c r="K147" s="305" t="s">
        <v>80</v>
      </c>
      <c r="L147" s="310" t="s">
        <v>880</v>
      </c>
      <c r="M147" s="311" t="s">
        <v>113</v>
      </c>
      <c r="N147" s="310" t="s">
        <v>2189</v>
      </c>
      <c r="O147" s="337"/>
      <c r="P147" s="539" t="s">
        <v>1915</v>
      </c>
      <c r="Q147" s="339" t="s">
        <v>1800</v>
      </c>
      <c r="R147" s="313" t="str">
        <f>IF(OR(L147&lt;&gt;"",N147&lt;&gt;"",O147&lt;&gt;"",P147&lt;&gt;""),CONCATENATE(L147,"-",N147,"-",P147,"-OM",O147),"")</f>
        <v>P52-PPGMII-P52-0531P/2025-OM</v>
      </c>
      <c r="S147" s="574"/>
      <c r="T147" s="314">
        <v>0.75</v>
      </c>
      <c r="U147" s="340">
        <v>0</v>
      </c>
      <c r="V147" s="340">
        <v>94.438000000000002</v>
      </c>
      <c r="W147" s="316">
        <f>IF(U147&lt;&gt;"",U147/1000,"")</f>
        <v>0</v>
      </c>
      <c r="X147" s="316">
        <f>IF(V147&lt;&gt;"",V147/1000,"")</f>
        <v>9.4438000000000008E-2</v>
      </c>
      <c r="Y147" s="317">
        <f>IF(OR(U147&lt;&gt;"",V147&lt;&gt;""),U147+V147,"")</f>
        <v>94.438000000000002</v>
      </c>
      <c r="Z147" s="318">
        <f>IF(Y147&lt;&gt;"",Y147/1000,"")</f>
        <v>9.4438000000000008E-2</v>
      </c>
      <c r="AA147" s="574"/>
      <c r="AB147" s="386"/>
      <c r="AC147" s="331">
        <v>1</v>
      </c>
      <c r="AD147" s="327">
        <v>45811</v>
      </c>
      <c r="AE147" s="327">
        <v>45851</v>
      </c>
      <c r="AF147" s="25">
        <v>45851</v>
      </c>
      <c r="AG147" s="327">
        <v>45827</v>
      </c>
      <c r="AH147" s="309">
        <f>IF(AND(AD147&lt;&gt;"",AG147&lt;&gt;""),AG147-AD147,"")</f>
        <v>16</v>
      </c>
      <c r="AI147" s="322" t="str">
        <f>IF(AE147&lt;&gt;"",CONCATENATE("S",WEEKNUM(AE147,21)),"")</f>
        <v>S28</v>
      </c>
      <c r="AJ147" s="323" t="str">
        <f>IF(AF147&lt;&gt;"",CONCATENATE("S",WEEKNUM(AF147,21)),"")</f>
        <v>S28</v>
      </c>
      <c r="AK147" s="323" t="str">
        <f>IF(AG147&lt;&gt;"",CONCATENATE("S",WEEKNUM(AG147,21)),"")</f>
        <v>S25</v>
      </c>
      <c r="AL147" s="322" t="str">
        <f>IF(AG147&lt;&gt;"",CONCATENATE(MONTH(AG147),"/",YEAR(AG147)),"")</f>
        <v>6/2025</v>
      </c>
      <c r="AM147" s="324">
        <f ca="1">IF(AG147&lt;&gt;"",IFERROR(IF(AF147="",TODAY()-AE147,AG147-AE147),""),"")</f>
        <v>-24</v>
      </c>
      <c r="AN147" s="325" t="str">
        <f ca="1">IF(AM147&lt;&gt;"",IF(AM147&lt;=0,"SEM ATRASO",IF(AM147&lt;=10,"1) &lt;= 10 Dias",IF(AND(AM147&gt;10,AM147&lt;=30),"2) &gt; 10 Dias e &lt;= 30 Dias",IF(AND(AM147&gt;30,AM147&lt;=60),"3) &gt;30 Dias e &lt;=60 Dias",IF(AND(AM147&gt;60,AM147&lt;43854),"4) &gt; 60 Dias","INDEFINIDO"))))),"")</f>
        <v>SEM ATRASO</v>
      </c>
      <c r="AO147" s="331">
        <v>45827</v>
      </c>
      <c r="AP147" s="331">
        <v>45855</v>
      </c>
      <c r="AQ147" s="15">
        <v>45868</v>
      </c>
      <c r="AR147" s="15">
        <v>45870</v>
      </c>
      <c r="AS147" s="331">
        <v>45870</v>
      </c>
      <c r="AT147" s="309">
        <f>IF(AND(AP147&lt;&gt;"",AS147&lt;&gt;""),AS147-AP147,"")</f>
        <v>15</v>
      </c>
      <c r="AU147" s="326" t="str">
        <f>IF(AQ147&lt;&gt;"",CONCATENATE("S",WEEKNUM(AQ147,21)),"")</f>
        <v>S31</v>
      </c>
      <c r="AV147" s="327" t="str">
        <f>IF(AR147&lt;&gt;"",CONCATENATE("S",WEEKNUM(AR147,21)),"")</f>
        <v>S31</v>
      </c>
      <c r="AW147" s="327" t="str">
        <f>IF(AS147&lt;&gt;"",CONCATENATE("S",WEEKNUM(AS147,21)),"")</f>
        <v>S31</v>
      </c>
      <c r="AX147" s="326" t="str">
        <f>IF(AS147&lt;&gt;"",CONCATENATE(MONTH(AS147),"/",YEAR(AS147)),"")</f>
        <v>8/2025</v>
      </c>
      <c r="AY147" s="328">
        <f ca="1">IF(AQ147&lt;&gt;"",IF(AS147&lt;&gt;"",AQ147-AS147,TODAY()-AQ147),"")</f>
        <v>-2</v>
      </c>
      <c r="AZ147" s="329" t="str">
        <f ca="1">IF(AY147&lt;&gt;"",IF(AY147&lt;=0,"SEM ATRASO",IF(AY147&lt;=10,"1) &lt;= 10 Dias",IF(AND(AY147&gt;10,AY147&lt;=30),"2) &gt; 10 Dias e &lt;= 30 Dias",IF(AND(AY147&gt;30,AY147&lt;=60),"3) &gt;30 Dias e &lt;=60 Dias",IF(AND(AY147&gt;60,AY147&lt;43854),"4) &gt; 60 Dias","INDEFINIDO"))))),"")</f>
        <v>SEM ATRASO</v>
      </c>
      <c r="BA147" s="327">
        <v>45882</v>
      </c>
      <c r="BB147" s="331"/>
      <c r="BC147" s="14">
        <v>45887</v>
      </c>
      <c r="BD147" s="25">
        <v>45899</v>
      </c>
      <c r="BE147" s="331"/>
      <c r="BF147" s="309" t="str">
        <f>IF(AND(BB147&lt;&gt;"",BE147&lt;&gt;""),BE147-BB147,"")</f>
        <v/>
      </c>
      <c r="BG147" s="326" t="str">
        <f>IF(BC147&lt;&gt;"",CONCATENATE("S",WEEKNUM(BC147,21)),"")</f>
        <v>S34</v>
      </c>
      <c r="BH147" s="327" t="str">
        <f>IF(BD147&lt;&gt;"",CONCATENATE("S",WEEKNUM(BD147,21)),"")</f>
        <v>S35</v>
      </c>
      <c r="BI147" s="327" t="str">
        <f>IF(BE147&lt;&gt;"",CONCATENATE("S",WEEKNUM(BE147,21)),"")</f>
        <v/>
      </c>
      <c r="BJ147" s="326" t="str">
        <f>IF(BE147&lt;&gt;"",CONCATENATE(MONTH(BE147),"/",YEAR(BE147)),"")</f>
        <v/>
      </c>
      <c r="BK147" s="325" t="str">
        <f ca="1">IF(BE147&lt;&gt;"",IFERROR(IF(BE147="",TODAY()-BC147,BE147-BC147),""),"")</f>
        <v/>
      </c>
      <c r="BL147" s="330" t="str">
        <f ca="1">IF(BK147&lt;&gt;"",IF(BK147&lt;=0,"SEM ATRASO",IF(BK147&lt;=10,"1) &lt;= 10 Dias",IF(AND(BK147&gt;10,BK147&lt;=30),"2) &gt; 10 Dias e &lt;= 30 Dias",IF(AND(BK147&gt;30,BK147&lt;=60),"3) &gt;30 Dias e &lt;=60 Dias",IF(AND(BK147&gt;60,BK147&lt;43854),"4) &gt; 60 Dias","INDEFINIDO"))))),"")</f>
        <v/>
      </c>
      <c r="BM147" s="331">
        <f>IF(BE147&lt;&gt;"",BE147+5,IF(AND(BE147="",BD147&lt;&gt;""),BD147+5,IF(AND(BE147="",BD147="",AS147&lt;&gt;""),AS147+5,IF(AND(BE147="",BD147="",AS147="",AR147&lt;&gt;""),AR147+5,""))))</f>
        <v>45904</v>
      </c>
      <c r="BN147" s="331"/>
      <c r="BO147" s="331" t="s">
        <v>87</v>
      </c>
      <c r="BP147" s="305"/>
      <c r="BQ147" s="305"/>
      <c r="BR147" s="305"/>
      <c r="BS147" s="305"/>
      <c r="BT147" s="332"/>
      <c r="BU147" s="333"/>
      <c r="BV147" s="329"/>
      <c r="BW147" s="329"/>
      <c r="BX147" s="329"/>
      <c r="BY147" s="329"/>
      <c r="BZ147" s="329"/>
      <c r="CA147" s="641"/>
      <c r="CB147" s="598"/>
    </row>
    <row r="148" spans="1:80" ht="40.5" customHeight="1" x14ac:dyDescent="0.35">
      <c r="A148" s="577"/>
      <c r="B148" s="458" t="s">
        <v>101</v>
      </c>
      <c r="C148" s="310"/>
      <c r="D148" s="336"/>
      <c r="E148" s="336">
        <v>1</v>
      </c>
      <c r="F148" s="336">
        <v>1</v>
      </c>
      <c r="G148" s="307" t="str">
        <f ca="1">IF(AND(E148&lt;D148,BE148&lt;&gt;"",TODAY()&gt;D148),TODAY()-D148,"")</f>
        <v/>
      </c>
      <c r="H148" s="308">
        <f>IF(BM148&lt;&gt;"",BM148,"")</f>
        <v>45904</v>
      </c>
      <c r="I148" s="309">
        <f>IF(AND(E148&lt;&gt;"",H148&lt;&gt;""),H148-E148,"")</f>
        <v>45903</v>
      </c>
      <c r="J148" s="305"/>
      <c r="K148" s="305" t="s">
        <v>80</v>
      </c>
      <c r="L148" s="310" t="s">
        <v>557</v>
      </c>
      <c r="M148" s="311" t="s">
        <v>113</v>
      </c>
      <c r="N148" s="310" t="s">
        <v>2050</v>
      </c>
      <c r="O148" s="337"/>
      <c r="P148" s="539" t="s">
        <v>1919</v>
      </c>
      <c r="Q148" s="339" t="s">
        <v>1819</v>
      </c>
      <c r="R148" s="313" t="str">
        <f>IF(OR(L148&lt;&gt;"",N148&lt;&gt;"",O148&lt;&gt;"",P148&lt;&gt;""),CONCATENATE(L148,"-",N148,"-",P148,"-OM",O148),"")</f>
        <v>P62-PPGMII-P62-CAM-0686P/2024-OM</v>
      </c>
      <c r="S148" s="574"/>
      <c r="T148" s="314">
        <v>0.75</v>
      </c>
      <c r="U148" s="340">
        <v>0</v>
      </c>
      <c r="V148" s="544">
        <v>40.368000000000002</v>
      </c>
      <c r="W148" s="316">
        <f>IF(U148&lt;&gt;"",U148/1000,"")</f>
        <v>0</v>
      </c>
      <c r="X148" s="316">
        <f>IF(V148&lt;&gt;"",V148/1000,"")</f>
        <v>4.0368000000000001E-2</v>
      </c>
      <c r="Y148" s="317">
        <f>IF(OR(U148&lt;&gt;"",V148&lt;&gt;""),U148+V148,"")</f>
        <v>40.368000000000002</v>
      </c>
      <c r="Z148" s="318">
        <f>IF(Y148&lt;&gt;"",Y148/1000,"")</f>
        <v>4.0368000000000001E-2</v>
      </c>
      <c r="AA148" s="574"/>
      <c r="AB148" s="386"/>
      <c r="AC148" s="327">
        <v>45787</v>
      </c>
      <c r="AD148" s="327">
        <v>45823</v>
      </c>
      <c r="AE148" s="327">
        <v>45834</v>
      </c>
      <c r="AF148" s="14">
        <v>45834</v>
      </c>
      <c r="AG148" s="327">
        <v>45834</v>
      </c>
      <c r="AH148" s="309">
        <f>IF(AND(AD148&lt;&gt;"",AG148&lt;&gt;""),AG148-AD148,"")</f>
        <v>11</v>
      </c>
      <c r="AI148" s="322" t="str">
        <f>IF(AE148&lt;&gt;"",CONCATENATE("S",WEEKNUM(AE148,21)),"")</f>
        <v>S26</v>
      </c>
      <c r="AJ148" s="323" t="str">
        <f>IF(AF148&lt;&gt;"",CONCATENATE("S",WEEKNUM(AF148,21)),"")</f>
        <v>S26</v>
      </c>
      <c r="AK148" s="323" t="str">
        <f>IF(AG148&lt;&gt;"",CONCATENATE("S",WEEKNUM(AG148,21)),"")</f>
        <v>S26</v>
      </c>
      <c r="AL148" s="322" t="str">
        <f>IF(AG148&lt;&gt;"",CONCATENATE(MONTH(AG148),"/",YEAR(AG148)),"")</f>
        <v>6/2025</v>
      </c>
      <c r="AM148" s="324">
        <f ca="1">IF(AG148&lt;&gt;"",IFERROR(IF(AF148="",TODAY()-AE148,AG148-AE148),""),"")</f>
        <v>0</v>
      </c>
      <c r="AN148" s="325" t="str">
        <f ca="1">IF(AM148&lt;&gt;"",IF(AM148&lt;=0,"SEM ATRASO",IF(AM148&lt;=10,"1) &lt;= 10 Dias",IF(AND(AM148&gt;10,AM148&lt;=30),"2) &gt; 10 Dias e &lt;= 30 Dias",IF(AND(AM148&gt;30,AM148&lt;=60),"3) &gt;30 Dias e &lt;=60 Dias",IF(AND(AM148&gt;60,AM148&lt;43854),"4) &gt; 60 Dias","INDEFINIDO"))))),"")</f>
        <v>SEM ATRASO</v>
      </c>
      <c r="AO148" s="331">
        <v>45834</v>
      </c>
      <c r="AP148" s="331">
        <v>45855</v>
      </c>
      <c r="AQ148" s="15">
        <v>45868</v>
      </c>
      <c r="AR148" s="15">
        <v>45870</v>
      </c>
      <c r="AS148" s="331">
        <v>45870</v>
      </c>
      <c r="AT148" s="309">
        <f>IF(AND(AP148&lt;&gt;"",AS148&lt;&gt;""),AS148-AP148,"")</f>
        <v>15</v>
      </c>
      <c r="AU148" s="326" t="str">
        <f>IF(AQ148&lt;&gt;"",CONCATENATE("S",WEEKNUM(AQ148,21)),"")</f>
        <v>S31</v>
      </c>
      <c r="AV148" s="327" t="str">
        <f>IF(AR148&lt;&gt;"",CONCATENATE("S",WEEKNUM(AR148,21)),"")</f>
        <v>S31</v>
      </c>
      <c r="AW148" s="327" t="str">
        <f>IF(AS148&lt;&gt;"",CONCATENATE("S",WEEKNUM(AS148,21)),"")</f>
        <v>S31</v>
      </c>
      <c r="AX148" s="326" t="str">
        <f>IF(AS148&lt;&gt;"",CONCATENATE(MONTH(AS148),"/",YEAR(AS148)),"")</f>
        <v>8/2025</v>
      </c>
      <c r="AY148" s="328">
        <f ca="1">IF(AQ148&lt;&gt;"",IF(AS148&lt;&gt;"",AQ148-AS148,TODAY()-AQ148),"")</f>
        <v>-2</v>
      </c>
      <c r="AZ148" s="329" t="str">
        <f ca="1">IF(AY148&lt;&gt;"",IF(AY148&lt;=0,"SEM ATRASO",IF(AY148&lt;=10,"1) &lt;= 10 Dias",IF(AND(AY148&gt;10,AY148&lt;=30),"2) &gt; 10 Dias e &lt;= 30 Dias",IF(AND(AY148&gt;30,AY148&lt;=60),"3) &gt;30 Dias e &lt;=60 Dias",IF(AND(AY148&gt;60,AY148&lt;43854),"4) &gt; 60 Dias","INDEFINIDO"))))),"")</f>
        <v>SEM ATRASO</v>
      </c>
      <c r="BA148" s="327">
        <v>45882</v>
      </c>
      <c r="BB148" s="331"/>
      <c r="BC148" s="14">
        <v>45887</v>
      </c>
      <c r="BD148" s="25">
        <v>45899</v>
      </c>
      <c r="BE148" s="331"/>
      <c r="BF148" s="309" t="str">
        <f>IF(AND(BB148&lt;&gt;"",BE148&lt;&gt;""),BE148-BB148,"")</f>
        <v/>
      </c>
      <c r="BG148" s="326" t="str">
        <f>IF(BC148&lt;&gt;"",CONCATENATE("S",WEEKNUM(BC148,21)),"")</f>
        <v>S34</v>
      </c>
      <c r="BH148" s="327" t="str">
        <f>IF(BD148&lt;&gt;"",CONCATENATE("S",WEEKNUM(BD148,21)),"")</f>
        <v>S35</v>
      </c>
      <c r="BI148" s="327" t="str">
        <f>IF(BE148&lt;&gt;"",CONCATENATE("S",WEEKNUM(BE148,21)),"")</f>
        <v/>
      </c>
      <c r="BJ148" s="326" t="str">
        <f>IF(BE148&lt;&gt;"",CONCATENATE(MONTH(BE148),"/",YEAR(BE148)),"")</f>
        <v/>
      </c>
      <c r="BK148" s="325" t="str">
        <f ca="1">IF(BE148&lt;&gt;"",IFERROR(IF(BE148="",TODAY()-BC148,BE148-BC148),""),"")</f>
        <v/>
      </c>
      <c r="BL148" s="330" t="str">
        <f ca="1">IF(BK148&lt;&gt;"",IF(BK148&lt;=0,"SEM ATRASO",IF(BK148&lt;=10,"1) &lt;= 10 Dias",IF(AND(BK148&gt;10,BK148&lt;=30),"2) &gt; 10 Dias e &lt;= 30 Dias",IF(AND(BK148&gt;30,BK148&lt;=60),"3) &gt;30 Dias e &lt;=60 Dias",IF(AND(BK148&gt;60,BK148&lt;43854),"4) &gt; 60 Dias","INDEFINIDO"))))),"")</f>
        <v/>
      </c>
      <c r="BM148" s="331">
        <f>IF(BE148&lt;&gt;"",BE148+5,IF(AND(BE148="",BD148&lt;&gt;""),BD148+5,IF(AND(BE148="",BD148="",AS148&lt;&gt;""),AS148+5,IF(AND(BE148="",BD148="",AS148="",AR148&lt;&gt;""),AR148+5,""))))</f>
        <v>45904</v>
      </c>
      <c r="BN148" s="331"/>
      <c r="BO148" s="331" t="s">
        <v>87</v>
      </c>
      <c r="BP148" s="305"/>
      <c r="BQ148" s="305"/>
      <c r="BR148" s="305"/>
      <c r="BS148" s="305"/>
      <c r="BT148" s="332"/>
      <c r="BU148" s="333"/>
      <c r="BV148" s="329"/>
      <c r="BW148" s="329"/>
      <c r="BX148" s="329"/>
      <c r="BY148" s="329"/>
      <c r="BZ148" s="329"/>
      <c r="CA148" s="635"/>
      <c r="CB148" s="598"/>
    </row>
    <row r="149" spans="1:80" ht="40.5" customHeight="1" x14ac:dyDescent="0.35">
      <c r="A149" s="577"/>
      <c r="B149" s="458" t="s">
        <v>101</v>
      </c>
      <c r="C149" s="310"/>
      <c r="D149" s="336"/>
      <c r="E149" s="336">
        <v>1</v>
      </c>
      <c r="F149" s="336">
        <v>1</v>
      </c>
      <c r="G149" s="307" t="str">
        <f ca="1">IF(AND(E149&lt;D149,BE149&lt;&gt;"",TODAY()&gt;D149),TODAY()-D149,"")</f>
        <v/>
      </c>
      <c r="H149" s="308">
        <f>IF(BM149&lt;&gt;"",BM149,"")</f>
        <v>45904</v>
      </c>
      <c r="I149" s="309">
        <f>IF(AND(E149&lt;&gt;"",H149&lt;&gt;""),H149-E149,"")</f>
        <v>45903</v>
      </c>
      <c r="J149" s="305"/>
      <c r="K149" s="305" t="s">
        <v>80</v>
      </c>
      <c r="L149" s="310" t="s">
        <v>557</v>
      </c>
      <c r="M149" s="311" t="s">
        <v>113</v>
      </c>
      <c r="N149" s="310" t="s">
        <v>2050</v>
      </c>
      <c r="O149" s="337"/>
      <c r="P149" s="539" t="s">
        <v>1919</v>
      </c>
      <c r="Q149" s="339" t="s">
        <v>1820</v>
      </c>
      <c r="R149" s="313" t="str">
        <f>IF(OR(L149&lt;&gt;"",N149&lt;&gt;"",O149&lt;&gt;"",P149&lt;&gt;""),CONCATENATE(L149,"-",N149,"-",P149,"-OM",O149),"")</f>
        <v>P62-PPGMII-P62-CAM-0686P/2024-OM</v>
      </c>
      <c r="S149" s="574"/>
      <c r="T149" s="314">
        <v>0.75</v>
      </c>
      <c r="U149" s="340">
        <v>0</v>
      </c>
      <c r="V149" s="544">
        <v>36.686</v>
      </c>
      <c r="W149" s="316">
        <f>IF(U149&lt;&gt;"",U149/1000,"")</f>
        <v>0</v>
      </c>
      <c r="X149" s="316">
        <f>IF(V149&lt;&gt;"",V149/1000,"")</f>
        <v>3.6686000000000003E-2</v>
      </c>
      <c r="Y149" s="317">
        <f>IF(OR(U149&lt;&gt;"",V149&lt;&gt;""),U149+V149,"")</f>
        <v>36.686</v>
      </c>
      <c r="Z149" s="318">
        <f>IF(Y149&lt;&gt;"",Y149/1000,"")</f>
        <v>3.6686000000000003E-2</v>
      </c>
      <c r="AA149" s="574"/>
      <c r="AB149" s="386"/>
      <c r="AC149" s="327">
        <v>45787</v>
      </c>
      <c r="AD149" s="327">
        <v>45823</v>
      </c>
      <c r="AE149" s="327">
        <v>45834</v>
      </c>
      <c r="AF149" s="14">
        <v>45834</v>
      </c>
      <c r="AG149" s="327">
        <v>45834</v>
      </c>
      <c r="AH149" s="309">
        <f>IF(AND(AD149&lt;&gt;"",AG149&lt;&gt;""),AG149-AD149,"")</f>
        <v>11</v>
      </c>
      <c r="AI149" s="322" t="str">
        <f>IF(AE149&lt;&gt;"",CONCATENATE("S",WEEKNUM(AE149,21)),"")</f>
        <v>S26</v>
      </c>
      <c r="AJ149" s="323" t="str">
        <f>IF(AF149&lt;&gt;"",CONCATENATE("S",WEEKNUM(AF149,21)),"")</f>
        <v>S26</v>
      </c>
      <c r="AK149" s="323" t="str">
        <f>IF(AG149&lt;&gt;"",CONCATENATE("S",WEEKNUM(AG149,21)),"")</f>
        <v>S26</v>
      </c>
      <c r="AL149" s="322" t="str">
        <f>IF(AG149&lt;&gt;"",CONCATENATE(MONTH(AG149),"/",YEAR(AG149)),"")</f>
        <v>6/2025</v>
      </c>
      <c r="AM149" s="324">
        <f ca="1">IF(AG149&lt;&gt;"",IFERROR(IF(AF149="",TODAY()-AE149,AG149-AE149),""),"")</f>
        <v>0</v>
      </c>
      <c r="AN149" s="325" t="str">
        <f ca="1">IF(AM149&lt;&gt;"",IF(AM149&lt;=0,"SEM ATRASO",IF(AM149&lt;=10,"1) &lt;= 10 Dias",IF(AND(AM149&gt;10,AM149&lt;=30),"2) &gt; 10 Dias e &lt;= 30 Dias",IF(AND(AM149&gt;30,AM149&lt;=60),"3) &gt;30 Dias e &lt;=60 Dias",IF(AND(AM149&gt;60,AM149&lt;43854),"4) &gt; 60 Dias","INDEFINIDO"))))),"")</f>
        <v>SEM ATRASO</v>
      </c>
      <c r="AO149" s="331">
        <v>45834</v>
      </c>
      <c r="AP149" s="331">
        <v>45855</v>
      </c>
      <c r="AQ149" s="15">
        <v>45868</v>
      </c>
      <c r="AR149" s="15">
        <v>45870</v>
      </c>
      <c r="AS149" s="331">
        <v>45870</v>
      </c>
      <c r="AT149" s="309">
        <f>IF(AND(AP149&lt;&gt;"",AS149&lt;&gt;""),AS149-AP149,"")</f>
        <v>15</v>
      </c>
      <c r="AU149" s="326" t="str">
        <f>IF(AQ149&lt;&gt;"",CONCATENATE("S",WEEKNUM(AQ149,21)),"")</f>
        <v>S31</v>
      </c>
      <c r="AV149" s="327" t="str">
        <f>IF(AR149&lt;&gt;"",CONCATENATE("S",WEEKNUM(AR149,21)),"")</f>
        <v>S31</v>
      </c>
      <c r="AW149" s="327" t="str">
        <f>IF(AS149&lt;&gt;"",CONCATENATE("S",WEEKNUM(AS149,21)),"")</f>
        <v>S31</v>
      </c>
      <c r="AX149" s="326" t="str">
        <f>IF(AS149&lt;&gt;"",CONCATENATE(MONTH(AS149),"/",YEAR(AS149)),"")</f>
        <v>8/2025</v>
      </c>
      <c r="AY149" s="328">
        <f ca="1">IF(AQ149&lt;&gt;"",IF(AS149&lt;&gt;"",AQ149-AS149,TODAY()-AQ149),"")</f>
        <v>-2</v>
      </c>
      <c r="AZ149" s="329" t="str">
        <f ca="1">IF(AY149&lt;&gt;"",IF(AY149&lt;=0,"SEM ATRASO",IF(AY149&lt;=10,"1) &lt;= 10 Dias",IF(AND(AY149&gt;10,AY149&lt;=30),"2) &gt; 10 Dias e &lt;= 30 Dias",IF(AND(AY149&gt;30,AY149&lt;=60),"3) &gt;30 Dias e &lt;=60 Dias",IF(AND(AY149&gt;60,AY149&lt;43854),"4) &gt; 60 Dias","INDEFINIDO"))))),"")</f>
        <v>SEM ATRASO</v>
      </c>
      <c r="BA149" s="327">
        <v>45882</v>
      </c>
      <c r="BB149" s="331"/>
      <c r="BC149" s="14">
        <v>45887</v>
      </c>
      <c r="BD149" s="25">
        <v>45899</v>
      </c>
      <c r="BE149" s="331"/>
      <c r="BF149" s="309" t="str">
        <f>IF(AND(BB149&lt;&gt;"",BE149&lt;&gt;""),BE149-BB149,"")</f>
        <v/>
      </c>
      <c r="BG149" s="326" t="str">
        <f>IF(BC149&lt;&gt;"",CONCATENATE("S",WEEKNUM(BC149,21)),"")</f>
        <v>S34</v>
      </c>
      <c r="BH149" s="327" t="str">
        <f>IF(BD149&lt;&gt;"",CONCATENATE("S",WEEKNUM(BD149,21)),"")</f>
        <v>S35</v>
      </c>
      <c r="BI149" s="327" t="str">
        <f>IF(BE149&lt;&gt;"",CONCATENATE("S",WEEKNUM(BE149,21)),"")</f>
        <v/>
      </c>
      <c r="BJ149" s="326" t="str">
        <f>IF(BE149&lt;&gt;"",CONCATENATE(MONTH(BE149),"/",YEAR(BE149)),"")</f>
        <v/>
      </c>
      <c r="BK149" s="325" t="str">
        <f ca="1">IF(BE149&lt;&gt;"",IFERROR(IF(BE149="",TODAY()-BC149,BE149-BC149),""),"")</f>
        <v/>
      </c>
      <c r="BL149" s="330" t="str">
        <f ca="1">IF(BK149&lt;&gt;"",IF(BK149&lt;=0,"SEM ATRASO",IF(BK149&lt;=10,"1) &lt;= 10 Dias",IF(AND(BK149&gt;10,BK149&lt;=30),"2) &gt; 10 Dias e &lt;= 30 Dias",IF(AND(BK149&gt;30,BK149&lt;=60),"3) &gt;30 Dias e &lt;=60 Dias",IF(AND(BK149&gt;60,BK149&lt;43854),"4) &gt; 60 Dias","INDEFINIDO"))))),"")</f>
        <v/>
      </c>
      <c r="BM149" s="331">
        <f>IF(BE149&lt;&gt;"",BE149+5,IF(AND(BE149="",BD149&lt;&gt;""),BD149+5,IF(AND(BE149="",BD149="",AS149&lt;&gt;""),AS149+5,IF(AND(BE149="",BD149="",AS149="",AR149&lt;&gt;""),AR149+5,""))))</f>
        <v>45904</v>
      </c>
      <c r="BN149" s="331"/>
      <c r="BO149" s="331" t="s">
        <v>87</v>
      </c>
      <c r="BP149" s="305"/>
      <c r="BQ149" s="305"/>
      <c r="BR149" s="305"/>
      <c r="BS149" s="305"/>
      <c r="BT149" s="332"/>
      <c r="BU149" s="333"/>
      <c r="BV149" s="329"/>
      <c r="BW149" s="329"/>
      <c r="BX149" s="329"/>
      <c r="BY149" s="329"/>
      <c r="BZ149" s="329"/>
      <c r="CA149" s="635"/>
      <c r="CB149" s="598"/>
    </row>
    <row r="150" spans="1:80" ht="40.5" customHeight="1" x14ac:dyDescent="0.35">
      <c r="A150" s="604"/>
      <c r="B150" s="458" t="s">
        <v>155</v>
      </c>
      <c r="C150" s="326" t="s">
        <v>278</v>
      </c>
      <c r="D150" s="331">
        <v>45663</v>
      </c>
      <c r="E150" s="323" t="s">
        <v>1994</v>
      </c>
      <c r="F150" s="323" t="s">
        <v>273</v>
      </c>
      <c r="G150" s="307" t="str">
        <f ca="1">IF(AND(E150&lt;D150,BE150&lt;&gt;"",TODAY()&gt;D150),TODAY()-D150,"")</f>
        <v/>
      </c>
      <c r="H150" s="308">
        <f>IF(BM150&lt;&gt;"",BM150,"")</f>
        <v>45889</v>
      </c>
      <c r="I150" s="309">
        <f>IF(AND(E150&lt;&gt;"",H150&lt;&gt;""),H150-E150,"")</f>
        <v>93</v>
      </c>
      <c r="J150" s="305" t="s">
        <v>280</v>
      </c>
      <c r="K150" s="326" t="s">
        <v>80</v>
      </c>
      <c r="L150" s="310" t="s">
        <v>557</v>
      </c>
      <c r="M150" s="305" t="s">
        <v>2407</v>
      </c>
      <c r="N150" s="326" t="s">
        <v>1012</v>
      </c>
      <c r="O150" s="326"/>
      <c r="P150" s="539" t="s">
        <v>1579</v>
      </c>
      <c r="Q150" s="383" t="s">
        <v>1582</v>
      </c>
      <c r="R150" s="313" t="str">
        <f>IF(OR(L150&lt;&gt;"",N150&lt;&gt;"",O150&lt;&gt;"",P150&lt;&gt;""),CONCATENATE(L150,"-",N150,"-",P150,"-OM",O150),"")</f>
        <v>P62-PPGMII-P62-PAR-1565/2025-OM</v>
      </c>
      <c r="S150" s="326" t="s">
        <v>964</v>
      </c>
      <c r="T150" s="624">
        <v>0.75</v>
      </c>
      <c r="U150" s="340">
        <v>2.6</v>
      </c>
      <c r="V150" s="340">
        <v>0</v>
      </c>
      <c r="W150" s="316">
        <f>IF(U150&lt;&gt;"",U150/1000,"")</f>
        <v>2.5999999999999999E-3</v>
      </c>
      <c r="X150" s="316">
        <f>IF(V150&lt;&gt;"",V150/1000,"")</f>
        <v>0</v>
      </c>
      <c r="Y150" s="317">
        <f>IF(OR(U150&lt;&gt;"",V150&lt;&gt;""),U150+V150,"")</f>
        <v>2.6</v>
      </c>
      <c r="Z150" s="318">
        <f>IF(Y150&lt;&gt;"",Y150/1000,"")</f>
        <v>2.5999999999999999E-3</v>
      </c>
      <c r="AA150" s="574" t="s">
        <v>2162</v>
      </c>
      <c r="AB150" s="327"/>
      <c r="AC150" s="327">
        <v>45787</v>
      </c>
      <c r="AD150" s="327">
        <v>45814</v>
      </c>
      <c r="AE150" s="327">
        <v>45828</v>
      </c>
      <c r="AF150" s="14">
        <v>45828</v>
      </c>
      <c r="AG150" s="327">
        <v>45828</v>
      </c>
      <c r="AH150" s="309">
        <f>IF(AND(AD150&lt;&gt;"",AG150&lt;&gt;""),AG150-AD150,"")</f>
        <v>14</v>
      </c>
      <c r="AI150" s="322" t="str">
        <f>IF(AE150&lt;&gt;"",CONCATENATE("S",WEEKNUM(AE150,21)),"")</f>
        <v>S25</v>
      </c>
      <c r="AJ150" s="323" t="str">
        <f>IF(AF150&lt;&gt;"",CONCATENATE("S",WEEKNUM(AF150,21)),"")</f>
        <v>S25</v>
      </c>
      <c r="AK150" s="323" t="str">
        <f>IF(AG150&lt;&gt;"",CONCATENATE("S",WEEKNUM(AG150,21)),"")</f>
        <v>S25</v>
      </c>
      <c r="AL150" s="322" t="str">
        <f>IF(AG150&lt;&gt;"",CONCATENATE(MONTH(AG150),"/",YEAR(AG150)),"")</f>
        <v>6/2025</v>
      </c>
      <c r="AM150" s="324">
        <f ca="1">IF(AG150&lt;&gt;"",IFERROR(IF(AF150="",TODAY()-AE150,AG150-AE150),""),"")</f>
        <v>0</v>
      </c>
      <c r="AN150" s="325" t="str">
        <f ca="1">IF(AM150&lt;&gt;"",IF(AM150&lt;=0,"SEM ATRASO",IF(AM150&lt;=10,"1) &lt;= 10 Dias",IF(AND(AM150&gt;10,AM150&lt;=30),"2) &gt; 10 Dias e &lt;= 30 Dias",IF(AND(AM150&gt;30,AM150&lt;=60),"3) &gt;30 Dias e &lt;=60 Dias",IF(AND(AM150&gt;60,AM150&lt;43854),"4) &gt; 60 Dias","INDEFINIDO"))))),"")</f>
        <v>SEM ATRASO</v>
      </c>
      <c r="AO150" s="331">
        <v>45828</v>
      </c>
      <c r="AP150" s="331">
        <v>45863</v>
      </c>
      <c r="AQ150" s="14">
        <v>45870</v>
      </c>
      <c r="AR150" s="14">
        <v>45870</v>
      </c>
      <c r="AS150" s="327">
        <v>45870</v>
      </c>
      <c r="AT150" s="309">
        <f>IF(AND(AP150&lt;&gt;"",AS150&lt;&gt;""),AS150-AP150,"")</f>
        <v>7</v>
      </c>
      <c r="AU150" s="326" t="str">
        <f>IF(AQ150&lt;&gt;"",CONCATENATE("S",WEEKNUM(AQ150,21)),"")</f>
        <v>S31</v>
      </c>
      <c r="AV150" s="327" t="str">
        <f>IF(AR150&lt;&gt;"",CONCATENATE("S",WEEKNUM(AR150,21)),"")</f>
        <v>S31</v>
      </c>
      <c r="AW150" s="327" t="str">
        <f>IF(AS150&lt;&gt;"",CONCATENATE("S",WEEKNUM(AS150,21)),"")</f>
        <v>S31</v>
      </c>
      <c r="AX150" s="326" t="str">
        <f>IF(AS150&lt;&gt;"",CONCATENATE(MONTH(AS150),"/",YEAR(AS150)),"")</f>
        <v>8/2025</v>
      </c>
      <c r="AY150" s="328">
        <f ca="1">IF(AQ150&lt;&gt;"",IF(AS150&lt;&gt;"",AQ150-AS150,TODAY()-AQ150),"")</f>
        <v>0</v>
      </c>
      <c r="AZ150" s="329" t="str">
        <f ca="1">IF(AY150&lt;&gt;"",IF(AY150&lt;=0,"SEM ATRASO",IF(AY150&lt;=10,"1) &lt;= 10 Dias",IF(AND(AY150&gt;10,AY150&lt;=30),"2) &gt; 10 Dias e &lt;= 30 Dias",IF(AND(AY150&gt;30,AY150&lt;=60),"3) &gt;30 Dias e &lt;=60 Dias",IF(AND(AY150&gt;60,AY150&lt;43854),"4) &gt; 60 Dias","INDEFINIDO"))))),"")</f>
        <v>SEM ATRASO</v>
      </c>
      <c r="BA150" s="327">
        <v>45879</v>
      </c>
      <c r="BB150" s="331">
        <f>BA150</f>
        <v>45879</v>
      </c>
      <c r="BC150" s="14">
        <v>45888</v>
      </c>
      <c r="BD150" s="14">
        <v>45885</v>
      </c>
      <c r="BE150" s="331">
        <v>45884</v>
      </c>
      <c r="BF150" s="309">
        <f>IF(AND(BB150&lt;&gt;"",BE150&lt;&gt;""),BE150-BB150,"")</f>
        <v>5</v>
      </c>
      <c r="BG150" s="326" t="str">
        <f>IF(BC150&lt;&gt;"",CONCATENATE("S",WEEKNUM(BC150,21)),"")</f>
        <v>S34</v>
      </c>
      <c r="BH150" s="327" t="str">
        <f>IF(BD150&lt;&gt;"",CONCATENATE("S",WEEKNUM(BD150,21)),"")</f>
        <v>S33</v>
      </c>
      <c r="BI150" s="327" t="str">
        <f>IF(BE150&lt;&gt;"",CONCATENATE("S",WEEKNUM(BE150,21)),"")</f>
        <v>S33</v>
      </c>
      <c r="BJ150" s="326" t="str">
        <f>IF(BE150&lt;&gt;"",CONCATENATE(MONTH(BE150),"/",YEAR(BE150)),"")</f>
        <v>8/2025</v>
      </c>
      <c r="BK150" s="325">
        <f ca="1">IF(BE150&lt;&gt;"",IFERROR(IF(BE150="",TODAY()-BC150,BE150-BC150),""),"")</f>
        <v>-4</v>
      </c>
      <c r="BL150" s="330" t="str">
        <f ca="1">IF(BK150&lt;&gt;"",IF(BK150&lt;=0,"SEM ATRASO",IF(BK150&lt;=10,"1) &lt;= 10 Dias",IF(AND(BK150&gt;10,BK150&lt;=30),"2) &gt; 10 Dias e &lt;= 30 Dias",IF(AND(BK150&gt;30,BK150&lt;=60),"3) &gt;30 Dias e &lt;=60 Dias",IF(AND(BK150&gt;60,BK150&lt;43854),"4) &gt; 60 Dias","INDEFINIDO"))))),"")</f>
        <v>SEM ATRASO</v>
      </c>
      <c r="BM150" s="331">
        <f>IF(BE150&lt;&gt;"",BE150+5,IF(AND(BE150="",BD150&lt;&gt;""),BD150+5,IF(AND(BE150="",BD150="",AS150&lt;&gt;""),AS150+5,IF(AND(BE150="",BD150="",AS150="",AR150&lt;&gt;""),AR150+5,""))))</f>
        <v>45889</v>
      </c>
      <c r="BN150" s="327"/>
      <c r="BO150" s="327" t="s">
        <v>87</v>
      </c>
      <c r="BP150" s="305"/>
      <c r="BQ150" s="305"/>
      <c r="BR150" s="305"/>
      <c r="BS150" s="305"/>
      <c r="BT150" s="305" t="s">
        <v>124</v>
      </c>
      <c r="BU150" s="305" t="s">
        <v>124</v>
      </c>
      <c r="BV150" s="305"/>
      <c r="BW150" s="305"/>
      <c r="BX150" s="305"/>
      <c r="BY150" s="305"/>
      <c r="BZ150" s="305"/>
      <c r="CA150" s="660" t="s">
        <v>974</v>
      </c>
      <c r="CB150" s="612"/>
    </row>
    <row r="151" spans="1:80" ht="40.5" customHeight="1" x14ac:dyDescent="0.35">
      <c r="A151" s="577"/>
      <c r="B151" s="458" t="s">
        <v>155</v>
      </c>
      <c r="C151" s="310"/>
      <c r="D151" s="336"/>
      <c r="E151" s="371" t="s">
        <v>1077</v>
      </c>
      <c r="F151" s="336" t="s">
        <v>279</v>
      </c>
      <c r="G151" s="307" t="str">
        <f ca="1">IF(AND(E151&lt;D151,BE151&lt;&gt;"",TODAY()&gt;D151),TODAY()-D151,"")</f>
        <v/>
      </c>
      <c r="H151" s="308">
        <f>IF(BM151&lt;&gt;"",BM151,"")</f>
        <v>45875</v>
      </c>
      <c r="I151" s="309">
        <f>IF(AND(E151&lt;&gt;"",H151&lt;&gt;""),H151-E151,"")</f>
        <v>404</v>
      </c>
      <c r="J151" s="305" t="s">
        <v>156</v>
      </c>
      <c r="K151" s="305" t="s">
        <v>80</v>
      </c>
      <c r="L151" s="310" t="s">
        <v>557</v>
      </c>
      <c r="M151" s="311" t="s">
        <v>161</v>
      </c>
      <c r="N151" s="3" t="s">
        <v>2050</v>
      </c>
      <c r="O151" s="337">
        <v>2027078500</v>
      </c>
      <c r="P151" s="539" t="s">
        <v>830</v>
      </c>
      <c r="Q151" s="375" t="s">
        <v>700</v>
      </c>
      <c r="R151" s="313" t="str">
        <f>IF(OR(L151&lt;&gt;"",N151&lt;&gt;"",O151&lt;&gt;"",P151&lt;&gt;""),CONCATENATE(L151,"-",N151,"-",P151,"-OM",O151),"")</f>
        <v>P62-PPGMII-P62-CAM-0418P/2024-OM2027078500</v>
      </c>
      <c r="S151" s="574"/>
      <c r="T151" s="314">
        <v>1</v>
      </c>
      <c r="U151" s="340">
        <v>0</v>
      </c>
      <c r="V151" s="340">
        <v>215.32000000000002</v>
      </c>
      <c r="W151" s="316">
        <f>IF(U151&lt;&gt;"",U151/1000,"")</f>
        <v>0</v>
      </c>
      <c r="X151" s="316">
        <f>IF(V151&lt;&gt;"",V151/1000,"")</f>
        <v>0.21532000000000001</v>
      </c>
      <c r="Y151" s="317">
        <f>IF(OR(U151&lt;&gt;"",V151&lt;&gt;""),U151+V151,"")</f>
        <v>215.32000000000002</v>
      </c>
      <c r="Z151" s="318">
        <f>IF(Y151&lt;&gt;"",Y151/1000,"")</f>
        <v>0.21532000000000001</v>
      </c>
      <c r="AA151" s="574" t="s">
        <v>2058</v>
      </c>
      <c r="AB151" s="386"/>
      <c r="AC151" s="331">
        <v>45733</v>
      </c>
      <c r="AD151" s="327">
        <v>45734</v>
      </c>
      <c r="AE151" s="327">
        <v>45743</v>
      </c>
      <c r="AF151" s="14">
        <v>45743</v>
      </c>
      <c r="AG151" s="327">
        <v>45734</v>
      </c>
      <c r="AH151" s="309">
        <f>IF(AND(AD151&lt;&gt;"",AG151&lt;&gt;""),AG151-AD151,"")</f>
        <v>0</v>
      </c>
      <c r="AI151" s="322" t="str">
        <f>IF(AE151&lt;&gt;"",CONCATENATE("S",WEEKNUM(AE151,21)),"")</f>
        <v>S13</v>
      </c>
      <c r="AJ151" s="323" t="str">
        <f>IF(AF151&lt;&gt;"",CONCATENATE("S",WEEKNUM(AF151,21)),"")</f>
        <v>S13</v>
      </c>
      <c r="AK151" s="323" t="str">
        <f>IF(AG151&lt;&gt;"",CONCATENATE("S",WEEKNUM(AG151,21)),"")</f>
        <v>S12</v>
      </c>
      <c r="AL151" s="322" t="str">
        <f>IF(AG151&lt;&gt;"",CONCATENATE(MONTH(AG151),"/",YEAR(AG151)),"")</f>
        <v>3/2025</v>
      </c>
      <c r="AM151" s="324">
        <f ca="1">IF(AG151&lt;&gt;"",IFERROR(IF(AF151="",TODAY()-AE151,AG151-AE151),""),"")</f>
        <v>-9</v>
      </c>
      <c r="AN151" s="325" t="str">
        <f ca="1">IF(AM151&lt;&gt;"",IF(AM151&lt;=0,"SEM ATRASO",IF(AM151&lt;=10,"1) &lt;= 10 Dias",IF(AND(AM151&gt;10,AM151&lt;=30),"2) &gt; 10 Dias e &lt;= 30 Dias",IF(AND(AM151&gt;30,AM151&lt;=60),"3) &gt;30 Dias e &lt;=60 Dias",IF(AND(AM151&gt;60,AM151&lt;43854),"4) &gt; 60 Dias","INDEFINIDO"))))),"")</f>
        <v>SEM ATRASO</v>
      </c>
      <c r="AO151" s="364">
        <v>45743</v>
      </c>
      <c r="AP151" s="331">
        <v>45744</v>
      </c>
      <c r="AQ151" s="15">
        <v>45798</v>
      </c>
      <c r="AR151" s="210">
        <v>45814</v>
      </c>
      <c r="AS151" s="331">
        <v>45804</v>
      </c>
      <c r="AT151" s="309">
        <f>IF(AND(AP151&lt;&gt;"",AS151&lt;&gt;""),AS151-AP151,"")</f>
        <v>60</v>
      </c>
      <c r="AU151" s="326" t="str">
        <f>IF(AQ151&lt;&gt;"",CONCATENATE("S",WEEKNUM(AQ151,21)),"")</f>
        <v>S21</v>
      </c>
      <c r="AV151" s="327" t="str">
        <f>IF(AR151&lt;&gt;"",CONCATENATE("S",WEEKNUM(AR151,21)),"")</f>
        <v>S23</v>
      </c>
      <c r="AW151" s="327" t="str">
        <f>IF(AS151&lt;&gt;"",CONCATENATE("S",WEEKNUM(AS151,21)),"")</f>
        <v>S22</v>
      </c>
      <c r="AX151" s="326" t="str">
        <f>IF(AS151&lt;&gt;"",CONCATENATE(MONTH(AS151),"/",YEAR(AS151)),"")</f>
        <v>5/2025</v>
      </c>
      <c r="AY151" s="328">
        <f ca="1">IF(AQ151&lt;&gt;"",IF(AS151&lt;&gt;"",AQ151-AS151,TODAY()-AQ151),"")</f>
        <v>-6</v>
      </c>
      <c r="AZ151" s="329" t="str">
        <f ca="1">IF(AY151&lt;&gt;"",IF(AY151&lt;=0,"SEM ATRASO",IF(AY151&lt;=10,"1) &lt;= 10 Dias",IF(AND(AY151&gt;10,AY151&lt;=30),"2) &gt; 10 Dias e &lt;= 30 Dias",IF(AND(AY151&gt;30,AY151&lt;=60),"3) &gt;30 Dias e &lt;=60 Dias",IF(AND(AY151&gt;60,AY151&lt;43854),"4) &gt; 60 Dias","INDEFINIDO"))))),"")</f>
        <v>SEM ATRASO</v>
      </c>
      <c r="BA151" s="364" t="s">
        <v>609</v>
      </c>
      <c r="BB151" s="331">
        <v>45754</v>
      </c>
      <c r="BC151" s="15">
        <v>45766</v>
      </c>
      <c r="BD151" s="24">
        <v>45792</v>
      </c>
      <c r="BE151" s="331">
        <v>45870</v>
      </c>
      <c r="BF151" s="309">
        <f>IF(AND(BB151&lt;&gt;"",BE151&lt;&gt;""),BE151-BB151,"")</f>
        <v>116</v>
      </c>
      <c r="BG151" s="326" t="str">
        <f>IF(BC151&lt;&gt;"",CONCATENATE("S",WEEKNUM(BC151,21)),"")</f>
        <v>S16</v>
      </c>
      <c r="BH151" s="327" t="str">
        <f>IF(BD151&lt;&gt;"",CONCATENATE("S",WEEKNUM(BD151,21)),"")</f>
        <v>S20</v>
      </c>
      <c r="BI151" s="327" t="str">
        <f>IF(BE151&lt;&gt;"",CONCATENATE("S",WEEKNUM(BE151,21)),"")</f>
        <v>S31</v>
      </c>
      <c r="BJ151" s="326" t="str">
        <f>IF(BE151&lt;&gt;"",CONCATENATE(MONTH(BE151),"/",YEAR(BE151)),"")</f>
        <v>8/2025</v>
      </c>
      <c r="BK151" s="325">
        <f ca="1">IF(BE151&lt;&gt;"",IFERROR(IF(BE151="",TODAY()-BC151,BE151-BC151),""),"")</f>
        <v>104</v>
      </c>
      <c r="BL151" s="330" t="str">
        <f ca="1">IF(BK151&lt;&gt;"",IF(BK151&lt;=0,"SEM ATRASO",IF(BK151&lt;=10,"1) &lt;= 10 Dias",IF(AND(BK151&gt;10,BK151&lt;=30),"2) &gt; 10 Dias e &lt;= 30 Dias",IF(AND(BK151&gt;30,BK151&lt;=60),"3) &gt;30 Dias e &lt;=60 Dias",IF(AND(BK151&gt;60,BK151&lt;43854),"4) &gt; 60 Dias","INDEFINIDO"))))),"")</f>
        <v>4) &gt; 60 Dias</v>
      </c>
      <c r="BM151" s="331">
        <f>IF(BE151&lt;&gt;"",BE151+5,IF(AND(BE151="",BD151&lt;&gt;""),BD151+5,IF(AND(BE151="",BD151="",AS151&lt;&gt;""),AS151+5,IF(AND(BE151="",BD151="",AS151="",AR151&lt;&gt;""),AR151+5,""))))</f>
        <v>45875</v>
      </c>
      <c r="BN151" s="331"/>
      <c r="BO151" s="331" t="s">
        <v>87</v>
      </c>
      <c r="BP151" s="305"/>
      <c r="BQ151" s="305"/>
      <c r="BR151" s="305"/>
      <c r="BS151" s="305"/>
      <c r="BT151" s="332">
        <v>-3</v>
      </c>
      <c r="BU151" s="333" t="s">
        <v>1255</v>
      </c>
      <c r="BV151" s="329"/>
      <c r="BW151" s="329"/>
      <c r="BX151" s="329"/>
      <c r="BY151" s="329"/>
      <c r="BZ151" s="329"/>
      <c r="CA151" s="634" t="s">
        <v>630</v>
      </c>
      <c r="CB151" s="598"/>
    </row>
    <row r="152" spans="1:80" ht="40.5" customHeight="1" x14ac:dyDescent="0.35">
      <c r="A152" s="577"/>
      <c r="B152" s="458" t="s">
        <v>155</v>
      </c>
      <c r="C152" s="310"/>
      <c r="D152" s="336"/>
      <c r="E152" s="371" t="s">
        <v>1077</v>
      </c>
      <c r="F152" s="336" t="s">
        <v>279</v>
      </c>
      <c r="G152" s="307" t="str">
        <f ca="1">IF(AND(E152&lt;D152,BE152&lt;&gt;"",TODAY()&gt;D152),TODAY()-D152,"")</f>
        <v/>
      </c>
      <c r="H152" s="308">
        <f>IF(BM152&lt;&gt;"",BM152,"")</f>
        <v>45875</v>
      </c>
      <c r="I152" s="309">
        <f>IF(AND(E152&lt;&gt;"",H152&lt;&gt;""),H152-E152,"")</f>
        <v>404</v>
      </c>
      <c r="J152" s="305" t="s">
        <v>156</v>
      </c>
      <c r="K152" s="305" t="s">
        <v>80</v>
      </c>
      <c r="L152" s="310" t="s">
        <v>557</v>
      </c>
      <c r="M152" s="311" t="s">
        <v>161</v>
      </c>
      <c r="N152" s="3" t="s">
        <v>2050</v>
      </c>
      <c r="O152" s="337">
        <v>2029625222</v>
      </c>
      <c r="P152" s="539" t="s">
        <v>830</v>
      </c>
      <c r="Q152" s="375" t="s">
        <v>1363</v>
      </c>
      <c r="R152" s="313" t="str">
        <f>IF(OR(L152&lt;&gt;"",N152&lt;&gt;"",O152&lt;&gt;"",P152&lt;&gt;""),CONCATENATE(L152,"-",N152,"-",P152,"-OM",O152),"")</f>
        <v>P62-PPGMII-P62-CAM-0418P/2024-OM2029625222</v>
      </c>
      <c r="S152" s="574"/>
      <c r="T152" s="314">
        <v>1</v>
      </c>
      <c r="U152" s="340">
        <v>4.3869999999999996</v>
      </c>
      <c r="V152" s="340">
        <v>0</v>
      </c>
      <c r="W152" s="316">
        <f>IF(U152&lt;&gt;"",U152/1000,"")</f>
        <v>4.3869999999999994E-3</v>
      </c>
      <c r="X152" s="316">
        <f>IF(V152&lt;&gt;"",V152/1000,"")</f>
        <v>0</v>
      </c>
      <c r="Y152" s="317">
        <f>IF(OR(U152&lt;&gt;"",V152&lt;&gt;""),U152+V152,"")</f>
        <v>4.3869999999999996</v>
      </c>
      <c r="Z152" s="318">
        <f>IF(Y152&lt;&gt;"",Y152/1000,"")</f>
        <v>4.3869999999999994E-3</v>
      </c>
      <c r="AA152" s="574" t="s">
        <v>2058</v>
      </c>
      <c r="AB152" s="386"/>
      <c r="AC152" s="331">
        <v>45733</v>
      </c>
      <c r="AD152" s="327">
        <v>45733</v>
      </c>
      <c r="AE152" s="327">
        <v>45733</v>
      </c>
      <c r="AF152" s="14">
        <v>45734</v>
      </c>
      <c r="AG152" s="327">
        <v>45733</v>
      </c>
      <c r="AH152" s="309">
        <f>IF(AND(AD152&lt;&gt;"",AG152&lt;&gt;""),AG152-AD152,"")</f>
        <v>0</v>
      </c>
      <c r="AI152" s="322" t="str">
        <f>IF(AE152&lt;&gt;"",CONCATENATE("S",WEEKNUM(AE152,21)),"")</f>
        <v>S12</v>
      </c>
      <c r="AJ152" s="323" t="str">
        <f>IF(AF152&lt;&gt;"",CONCATENATE("S",WEEKNUM(AF152,21)),"")</f>
        <v>S12</v>
      </c>
      <c r="AK152" s="323" t="str">
        <f>IF(AG152&lt;&gt;"",CONCATENATE("S",WEEKNUM(AG152,21)),"")</f>
        <v>S12</v>
      </c>
      <c r="AL152" s="322" t="str">
        <f>IF(AG152&lt;&gt;"",CONCATENATE(MONTH(AG152),"/",YEAR(AG152)),"")</f>
        <v>3/2025</v>
      </c>
      <c r="AM152" s="324">
        <f ca="1">IF(AG152&lt;&gt;"",IFERROR(IF(AF152="",TODAY()-AE152,AG152-AE152),""),"")</f>
        <v>0</v>
      </c>
      <c r="AN152" s="325" t="str">
        <f ca="1">IF(AM152&lt;&gt;"",IF(AM152&lt;=0,"SEM ATRASO",IF(AM152&lt;=10,"1) &lt;= 10 Dias",IF(AND(AM152&gt;10,AM152&lt;=30),"2) &gt; 10 Dias e &lt;= 30 Dias",IF(AND(AM152&gt;30,AM152&lt;=60),"3) &gt;30 Dias e &lt;=60 Dias",IF(AND(AM152&gt;60,AM152&lt;43854),"4) &gt; 60 Dias","INDEFINIDO"))))),"")</f>
        <v>SEM ATRASO</v>
      </c>
      <c r="AO152" s="364">
        <v>45737</v>
      </c>
      <c r="AP152" s="331">
        <v>45790</v>
      </c>
      <c r="AQ152" s="35">
        <v>45751</v>
      </c>
      <c r="AR152" s="520">
        <v>45761</v>
      </c>
      <c r="AS152" s="365">
        <v>45754</v>
      </c>
      <c r="AT152" s="309">
        <f>IF(AND(AP152&lt;&gt;"",AS152&lt;&gt;""),AS152-AP152,"")</f>
        <v>-36</v>
      </c>
      <c r="AU152" s="326" t="str">
        <f>IF(AQ152&lt;&gt;"",CONCATENATE("S",WEEKNUM(AQ152,21)),"")</f>
        <v>S14</v>
      </c>
      <c r="AV152" s="327" t="str">
        <f>IF(AR152&lt;&gt;"",CONCATENATE("S",WEEKNUM(AR152,21)),"")</f>
        <v>S16</v>
      </c>
      <c r="AW152" s="327" t="str">
        <f>IF(AS152&lt;&gt;"",CONCATENATE("S",WEEKNUM(AS152,21)),"")</f>
        <v>S15</v>
      </c>
      <c r="AX152" s="326" t="str">
        <f>IF(AS152&lt;&gt;"",CONCATENATE(MONTH(AS152),"/",YEAR(AS152)),"")</f>
        <v>4/2025</v>
      </c>
      <c r="AY152" s="328">
        <f ca="1">IF(AQ152&lt;&gt;"",IF(AS152&lt;&gt;"",AQ152-AS152,TODAY()-AQ152),"")</f>
        <v>-3</v>
      </c>
      <c r="AZ152" s="329" t="str">
        <f ca="1">IF(AY152&lt;&gt;"",IF(AY152&lt;=0,"SEM ATRASO",IF(AY152&lt;=10,"1) &lt;= 10 Dias",IF(AND(AY152&gt;10,AY152&lt;=30),"2) &gt; 10 Dias e &lt;= 30 Dias",IF(AND(AY152&gt;30,AY152&lt;=60),"3) &gt;30 Dias e &lt;=60 Dias",IF(AND(AY152&gt;60,AY152&lt;43854),"4) &gt; 60 Dias","INDEFINIDO"))))),"")</f>
        <v>SEM ATRASO</v>
      </c>
      <c r="BA152" s="364">
        <v>45761</v>
      </c>
      <c r="BB152" s="365">
        <v>45754</v>
      </c>
      <c r="BC152" s="15">
        <v>45766</v>
      </c>
      <c r="BD152" s="24">
        <v>45825</v>
      </c>
      <c r="BE152" s="331">
        <v>45870</v>
      </c>
      <c r="BF152" s="309">
        <f>IF(AND(BB152&lt;&gt;"",BE152&lt;&gt;""),BE152-BB152,"")</f>
        <v>116</v>
      </c>
      <c r="BG152" s="326" t="str">
        <f>IF(BC152&lt;&gt;"",CONCATENATE("S",WEEKNUM(BC152,21)),"")</f>
        <v>S16</v>
      </c>
      <c r="BH152" s="327" t="str">
        <f>IF(BD152&lt;&gt;"",CONCATENATE("S",WEEKNUM(BD152,21)),"")</f>
        <v>S25</v>
      </c>
      <c r="BI152" s="327" t="str">
        <f>IF(BE152&lt;&gt;"",CONCATENATE("S",WEEKNUM(BE152,21)),"")</f>
        <v>S31</v>
      </c>
      <c r="BJ152" s="326" t="str">
        <f>IF(BE152&lt;&gt;"",CONCATENATE(MONTH(BE152),"/",YEAR(BE152)),"")</f>
        <v>8/2025</v>
      </c>
      <c r="BK152" s="325">
        <f ca="1">IF(BE152&lt;&gt;"",IFERROR(IF(BE152="",TODAY()-BC152,BE152-BC152),""),"")</f>
        <v>104</v>
      </c>
      <c r="BL152" s="330" t="str">
        <f ca="1">IF(BK152&lt;&gt;"",IF(BK152&lt;=0,"SEM ATRASO",IF(BK152&lt;=10,"1) &lt;= 10 Dias",IF(AND(BK152&gt;10,BK152&lt;=30),"2) &gt; 10 Dias e &lt;= 30 Dias",IF(AND(BK152&gt;30,BK152&lt;=60),"3) &gt;30 Dias e &lt;=60 Dias",IF(AND(BK152&gt;60,BK152&lt;43854),"4) &gt; 60 Dias","INDEFINIDO"))))),"")</f>
        <v>4) &gt; 60 Dias</v>
      </c>
      <c r="BM152" s="331">
        <f>IF(BE152&lt;&gt;"",BE152+5,IF(AND(BE152="",BD152&lt;&gt;""),BD152+5,IF(AND(BE152="",BD152="",AS152&lt;&gt;""),AS152+5,IF(AND(BE152="",BD152="",AS152="",AR152&lt;&gt;""),AR152+5,""))))</f>
        <v>45875</v>
      </c>
      <c r="BN152" s="331"/>
      <c r="BO152" s="331" t="s">
        <v>87</v>
      </c>
      <c r="BP152" s="305"/>
      <c r="BQ152" s="305"/>
      <c r="BR152" s="305"/>
      <c r="BS152" s="305"/>
      <c r="BT152" s="332">
        <v>-3</v>
      </c>
      <c r="BU152" s="333" t="s">
        <v>1255</v>
      </c>
      <c r="BV152" s="329"/>
      <c r="BW152" s="329"/>
      <c r="BX152" s="329"/>
      <c r="BY152" s="329"/>
      <c r="BZ152" s="329"/>
      <c r="CA152" s="634" t="s">
        <v>701</v>
      </c>
      <c r="CB152" s="598"/>
    </row>
    <row r="153" spans="1:80" ht="40.5" customHeight="1" x14ac:dyDescent="0.35">
      <c r="A153" s="577"/>
      <c r="B153" s="458" t="s">
        <v>155</v>
      </c>
      <c r="C153" s="310"/>
      <c r="D153" s="336"/>
      <c r="E153" s="371" t="s">
        <v>1077</v>
      </c>
      <c r="F153" s="336" t="s">
        <v>279</v>
      </c>
      <c r="G153" s="307" t="str">
        <f ca="1">IF(AND(E153&lt;D153,BE153&lt;&gt;"",TODAY()&gt;D153),TODAY()-D153,"")</f>
        <v/>
      </c>
      <c r="H153" s="308">
        <f>IF(BM153&lt;&gt;"",BM153,"")</f>
        <v>45875</v>
      </c>
      <c r="I153" s="309">
        <f>IF(AND(E153&lt;&gt;"",H153&lt;&gt;""),H153-E153,"")</f>
        <v>404</v>
      </c>
      <c r="J153" s="305" t="s">
        <v>156</v>
      </c>
      <c r="K153" s="305" t="s">
        <v>80</v>
      </c>
      <c r="L153" s="310" t="s">
        <v>557</v>
      </c>
      <c r="M153" s="311" t="s">
        <v>161</v>
      </c>
      <c r="N153" s="3" t="s">
        <v>2050</v>
      </c>
      <c r="O153" s="337">
        <v>2029625222</v>
      </c>
      <c r="P153" s="539" t="s">
        <v>830</v>
      </c>
      <c r="Q153" s="376" t="s">
        <v>1364</v>
      </c>
      <c r="R153" s="313" t="str">
        <f>IF(OR(L153&lt;&gt;"",N153&lt;&gt;"",O153&lt;&gt;"",P153&lt;&gt;""),CONCATENATE(L153,"-",N153,"-",P153,"-OM",O153),"")</f>
        <v>P62-PPGMII-P62-CAM-0418P/2024-OM2029625222</v>
      </c>
      <c r="S153" s="305"/>
      <c r="T153" s="314">
        <v>1</v>
      </c>
      <c r="U153" s="340">
        <v>0</v>
      </c>
      <c r="V153" s="340">
        <v>56.598999999999997</v>
      </c>
      <c r="W153" s="316">
        <f>IF(U153&lt;&gt;"",U153/1000,"")</f>
        <v>0</v>
      </c>
      <c r="X153" s="316">
        <f>IF(V153&lt;&gt;"",V153/1000,"")</f>
        <v>5.6598999999999997E-2</v>
      </c>
      <c r="Y153" s="317">
        <f>IF(OR(U153&lt;&gt;"",V153&lt;&gt;""),U153+V153,"")</f>
        <v>56.598999999999997</v>
      </c>
      <c r="Z153" s="318">
        <f>IF(Y153&lt;&gt;"",Y153/1000,"")</f>
        <v>5.6598999999999997E-2</v>
      </c>
      <c r="AA153" s="574" t="s">
        <v>2058</v>
      </c>
      <c r="AB153" s="386"/>
      <c r="AC153" s="331">
        <v>45733</v>
      </c>
      <c r="AD153" s="327">
        <v>45701</v>
      </c>
      <c r="AE153" s="327">
        <v>45757</v>
      </c>
      <c r="AF153" s="14">
        <v>45757</v>
      </c>
      <c r="AG153" s="327">
        <v>45757</v>
      </c>
      <c r="AH153" s="309">
        <f>IF(AND(AD153&lt;&gt;"",AG153&lt;&gt;""),AG153-AD153,"")</f>
        <v>56</v>
      </c>
      <c r="AI153" s="322" t="str">
        <f>IF(AE153&lt;&gt;"",CONCATENATE("S",WEEKNUM(AE153,21)),"")</f>
        <v>S15</v>
      </c>
      <c r="AJ153" s="323" t="str">
        <f>IF(AF153&lt;&gt;"",CONCATENATE("S",WEEKNUM(AF153,21)),"")</f>
        <v>S15</v>
      </c>
      <c r="AK153" s="323" t="str">
        <f>IF(AG153&lt;&gt;"",CONCATENATE("S",WEEKNUM(AG153,21)),"")</f>
        <v>S15</v>
      </c>
      <c r="AL153" s="322" t="str">
        <f>IF(AG153&lt;&gt;"",CONCATENATE(MONTH(AG153),"/",YEAR(AG153)),"")</f>
        <v>4/2025</v>
      </c>
      <c r="AM153" s="324">
        <f ca="1">IF(AG153&lt;&gt;"",IFERROR(IF(AF153="",TODAY()-AE153,AG153-AE153),""),"")</f>
        <v>0</v>
      </c>
      <c r="AN153" s="325" t="str">
        <f ca="1">IF(AM153&lt;&gt;"",IF(AM153&lt;=0,"SEM ATRASO",IF(AM153&lt;=10,"1) &lt;= 10 Dias",IF(AND(AM153&gt;10,AM153&lt;=30),"2) &gt; 10 Dias e &lt;= 30 Dias",IF(AND(AM153&gt;30,AM153&lt;=60),"3) &gt;30 Dias e &lt;=60 Dias",IF(AND(AM153&gt;60,AM153&lt;43854),"4) &gt; 60 Dias","INDEFINIDO"))))),"")</f>
        <v>SEM ATRASO</v>
      </c>
      <c r="AO153" s="364">
        <v>45785</v>
      </c>
      <c r="AP153" s="331">
        <v>45806</v>
      </c>
      <c r="AQ153" s="15">
        <v>45825</v>
      </c>
      <c r="AR153" s="210">
        <v>45845</v>
      </c>
      <c r="AS153" s="331">
        <v>45845</v>
      </c>
      <c r="AT153" s="309">
        <f>IF(AND(AP153&lt;&gt;"",AS153&lt;&gt;""),AS153-AP153,"")</f>
        <v>39</v>
      </c>
      <c r="AU153" s="326" t="str">
        <f>IF(AQ153&lt;&gt;"",CONCATENATE("S",WEEKNUM(AQ153,21)),"")</f>
        <v>S25</v>
      </c>
      <c r="AV153" s="327" t="str">
        <f>IF(AR153&lt;&gt;"",CONCATENATE("S",WEEKNUM(AR153,21)),"")</f>
        <v>S28</v>
      </c>
      <c r="AW153" s="327" t="str">
        <f>IF(AS153&lt;&gt;"",CONCATENATE("S",WEEKNUM(AS153,21)),"")</f>
        <v>S28</v>
      </c>
      <c r="AX153" s="326" t="str">
        <f>IF(AS153&lt;&gt;"",CONCATENATE(MONTH(AS153),"/",YEAR(AS153)),"")</f>
        <v>7/2025</v>
      </c>
      <c r="AY153" s="328">
        <f ca="1">IF(AQ153&lt;&gt;"",IF(AS153&lt;&gt;"",AQ153-AS153,TODAY()-AQ153),"")</f>
        <v>-20</v>
      </c>
      <c r="AZ153" s="329" t="str">
        <f ca="1">IF(AY153&lt;&gt;"",IF(AY153&lt;=0,"SEM ATRASO",IF(AY153&lt;=10,"1) &lt;= 10 Dias",IF(AND(AY153&gt;10,AY153&lt;=30),"2) &gt; 10 Dias e &lt;= 30 Dias",IF(AND(AY153&gt;30,AY153&lt;=60),"3) &gt;30 Dias e &lt;=60 Dias",IF(AND(AY153&gt;60,AY153&lt;43854),"4) &gt; 60 Dias","INDEFINIDO"))))),"")</f>
        <v>SEM ATRASO</v>
      </c>
      <c r="BA153" s="364">
        <v>45831</v>
      </c>
      <c r="BB153" s="331">
        <v>45754</v>
      </c>
      <c r="BC153" s="15">
        <v>45766</v>
      </c>
      <c r="BD153" s="24">
        <v>45841</v>
      </c>
      <c r="BE153" s="365">
        <v>45870</v>
      </c>
      <c r="BF153" s="309">
        <f>IF(AND(BB153&lt;&gt;"",BE153&lt;&gt;""),BE153-BB153,"")</f>
        <v>116</v>
      </c>
      <c r="BG153" s="326" t="str">
        <f>IF(BC153&lt;&gt;"",CONCATENATE("S",WEEKNUM(BC153,21)),"")</f>
        <v>S16</v>
      </c>
      <c r="BH153" s="327" t="str">
        <f>IF(BD153&lt;&gt;"",CONCATENATE("S",WEEKNUM(BD153,21)),"")</f>
        <v>S27</v>
      </c>
      <c r="BI153" s="327" t="str">
        <f>IF(BE153&lt;&gt;"",CONCATENATE("S",WEEKNUM(BE153,21)),"")</f>
        <v>S31</v>
      </c>
      <c r="BJ153" s="326" t="str">
        <f>IF(BE153&lt;&gt;"",CONCATENATE(MONTH(BE153),"/",YEAR(BE153)),"")</f>
        <v>8/2025</v>
      </c>
      <c r="BK153" s="325">
        <f ca="1">IF(BE153&lt;&gt;"",IFERROR(IF(BE153="",TODAY()-BC153,BE153-BC153),""),"")</f>
        <v>104</v>
      </c>
      <c r="BL153" s="330" t="str">
        <f ca="1">IF(BK153&lt;&gt;"",IF(BK153&lt;=0,"SEM ATRASO",IF(BK153&lt;=10,"1) &lt;= 10 Dias",IF(AND(BK153&gt;10,BK153&lt;=30),"2) &gt; 10 Dias e &lt;= 30 Dias",IF(AND(BK153&gt;30,BK153&lt;=60),"3) &gt;30 Dias e &lt;=60 Dias",IF(AND(BK153&gt;60,BK153&lt;43854),"4) &gt; 60 Dias","INDEFINIDO"))))),"")</f>
        <v>4) &gt; 60 Dias</v>
      </c>
      <c r="BM153" s="331">
        <f>IF(BE153&lt;&gt;"",BE153+5,IF(AND(BE153="",BD153&lt;&gt;""),BD153+5,IF(AND(BE153="",BD153="",AS153&lt;&gt;""),AS153+5,IF(AND(BE153="",BD153="",AS153="",AR153&lt;&gt;""),AR153+5,""))))</f>
        <v>45875</v>
      </c>
      <c r="BN153" s="331"/>
      <c r="BO153" s="331" t="s">
        <v>87</v>
      </c>
      <c r="BP153" s="305"/>
      <c r="BQ153" s="305"/>
      <c r="BR153" s="305"/>
      <c r="BS153" s="305"/>
      <c r="BT153" s="332">
        <v>-3</v>
      </c>
      <c r="BU153" s="333" t="s">
        <v>1255</v>
      </c>
      <c r="BV153" s="329"/>
      <c r="BW153" s="329"/>
      <c r="BX153" s="329"/>
      <c r="BY153" s="329"/>
      <c r="BZ153" s="329"/>
      <c r="CA153" s="634" t="s">
        <v>112</v>
      </c>
      <c r="CB153" s="598"/>
    </row>
    <row r="154" spans="1:80" ht="40.5" customHeight="1" x14ac:dyDescent="0.35">
      <c r="A154" s="577"/>
      <c r="B154" s="458" t="s">
        <v>155</v>
      </c>
      <c r="C154" s="310"/>
      <c r="D154" s="336"/>
      <c r="E154" s="336" t="s">
        <v>1077</v>
      </c>
      <c r="F154" s="336" t="s">
        <v>279</v>
      </c>
      <c r="G154" s="307" t="str">
        <f ca="1">IF(AND(E154&lt;D154,BE154&lt;&gt;"",TODAY()&gt;D154),TODAY()-D154,"")</f>
        <v/>
      </c>
      <c r="H154" s="308">
        <f>IF(BM154&lt;&gt;"",BM154,"")</f>
        <v>45875</v>
      </c>
      <c r="I154" s="309">
        <f>IF(AND(E154&lt;&gt;"",H154&lt;&gt;""),H154-E154,"")</f>
        <v>404</v>
      </c>
      <c r="J154" s="305" t="s">
        <v>156</v>
      </c>
      <c r="K154" s="305" t="s">
        <v>80</v>
      </c>
      <c r="L154" s="310" t="s">
        <v>557</v>
      </c>
      <c r="M154" s="311" t="s">
        <v>161</v>
      </c>
      <c r="N154" s="3" t="s">
        <v>2050</v>
      </c>
      <c r="O154" s="337">
        <v>2029625222</v>
      </c>
      <c r="P154" s="539" t="s">
        <v>830</v>
      </c>
      <c r="Q154" s="339" t="s">
        <v>702</v>
      </c>
      <c r="R154" s="313" t="str">
        <f>IF(OR(L154&lt;&gt;"",N154&lt;&gt;"",O154&lt;&gt;"",P154&lt;&gt;""),CONCATENATE(L154,"-",N154,"-",P154,"-OM",O154),"")</f>
        <v>P62-PPGMII-P62-CAM-0418P/2024-OM2029625222</v>
      </c>
      <c r="S154" s="574"/>
      <c r="T154" s="314">
        <v>1</v>
      </c>
      <c r="U154" s="340">
        <v>8.0809999999999995</v>
      </c>
      <c r="V154" s="380">
        <v>0</v>
      </c>
      <c r="W154" s="316">
        <f>IF(U154&lt;&gt;"",U154/1000,"")</f>
        <v>8.0809999999999996E-3</v>
      </c>
      <c r="X154" s="316">
        <f>IF(V154&lt;&gt;"",V154/1000,"")</f>
        <v>0</v>
      </c>
      <c r="Y154" s="317">
        <f>IF(OR(U154&lt;&gt;"",V154&lt;&gt;""),U154+V154,"")</f>
        <v>8.0809999999999995</v>
      </c>
      <c r="Z154" s="318">
        <f>IF(Y154&lt;&gt;"",Y154/1000,"")</f>
        <v>8.0809999999999996E-3</v>
      </c>
      <c r="AA154" s="574" t="s">
        <v>2058</v>
      </c>
      <c r="AB154" s="386"/>
      <c r="AC154" s="331">
        <v>45733</v>
      </c>
      <c r="AD154" s="327">
        <v>45701</v>
      </c>
      <c r="AE154" s="327">
        <v>45757</v>
      </c>
      <c r="AF154" s="14">
        <v>45757</v>
      </c>
      <c r="AG154" s="327">
        <v>45757</v>
      </c>
      <c r="AH154" s="309">
        <f>IF(AND(AD154&lt;&gt;"",AG154&lt;&gt;""),AG154-AD154,"")</f>
        <v>56</v>
      </c>
      <c r="AI154" s="322" t="str">
        <f>IF(AE154&lt;&gt;"",CONCATENATE("S",WEEKNUM(AE154,21)),"")</f>
        <v>S15</v>
      </c>
      <c r="AJ154" s="323" t="str">
        <f>IF(AF154&lt;&gt;"",CONCATENATE("S",WEEKNUM(AF154,21)),"")</f>
        <v>S15</v>
      </c>
      <c r="AK154" s="323" t="str">
        <f>IF(AG154&lt;&gt;"",CONCATENATE("S",WEEKNUM(AG154,21)),"")</f>
        <v>S15</v>
      </c>
      <c r="AL154" s="322" t="str">
        <f>IF(AG154&lt;&gt;"",CONCATENATE(MONTH(AG154),"/",YEAR(AG154)),"")</f>
        <v>4/2025</v>
      </c>
      <c r="AM154" s="324">
        <f ca="1">IF(AG154&lt;&gt;"",IFERROR(IF(AF154="",TODAY()-AE154,AG154-AE154),""),"")</f>
        <v>0</v>
      </c>
      <c r="AN154" s="325" t="str">
        <f ca="1">IF(AM154&lt;&gt;"",IF(AM154&lt;=0,"SEM ATRASO",IF(AM154&lt;=10,"1) &lt;= 10 Dias",IF(AND(AM154&gt;10,AM154&lt;=30),"2) &gt; 10 Dias e &lt;= 30 Dias",IF(AND(AM154&gt;30,AM154&lt;=60),"3) &gt;30 Dias e &lt;=60 Dias",IF(AND(AM154&gt;60,AM154&lt;43854),"4) &gt; 60 Dias","INDEFINIDO"))))),"")</f>
        <v>SEM ATRASO</v>
      </c>
      <c r="AO154" s="364">
        <v>45785</v>
      </c>
      <c r="AP154" s="331">
        <v>45797</v>
      </c>
      <c r="AQ154" s="15">
        <v>45825</v>
      </c>
      <c r="AR154" s="15">
        <v>45845</v>
      </c>
      <c r="AS154" s="331">
        <v>45845</v>
      </c>
      <c r="AT154" s="309">
        <f>IF(AND(AP154&lt;&gt;"",AS154&lt;&gt;""),AS154-AP154,"")</f>
        <v>48</v>
      </c>
      <c r="AU154" s="326" t="str">
        <f>IF(AQ154&lt;&gt;"",CONCATENATE("S",WEEKNUM(AQ154,21)),"")</f>
        <v>S25</v>
      </c>
      <c r="AV154" s="327" t="str">
        <f>IF(AR154&lt;&gt;"",CONCATENATE("S",WEEKNUM(AR154,21)),"")</f>
        <v>S28</v>
      </c>
      <c r="AW154" s="327" t="str">
        <f>IF(AS154&lt;&gt;"",CONCATENATE("S",WEEKNUM(AS154,21)),"")</f>
        <v>S28</v>
      </c>
      <c r="AX154" s="326" t="str">
        <f>IF(AS154&lt;&gt;"",CONCATENATE(MONTH(AS154),"/",YEAR(AS154)),"")</f>
        <v>7/2025</v>
      </c>
      <c r="AY154" s="328">
        <f ca="1">IF(AQ154&lt;&gt;"",IF(AS154&lt;&gt;"",AQ154-AS154,TODAY()-AQ154),"")</f>
        <v>-20</v>
      </c>
      <c r="AZ154" s="329" t="str">
        <f ca="1">IF(AY154&lt;&gt;"",IF(AY154&lt;=0,"SEM ATRASO",IF(AY154&lt;=10,"1) &lt;= 10 Dias",IF(AND(AY154&gt;10,AY154&lt;=30),"2) &gt; 10 Dias e &lt;= 30 Dias",IF(AND(AY154&gt;30,AY154&lt;=60),"3) &gt;30 Dias e &lt;=60 Dias",IF(AND(AY154&gt;60,AY154&lt;43854),"4) &gt; 60 Dias","INDEFINIDO"))))),"")</f>
        <v>SEM ATRASO</v>
      </c>
      <c r="BA154" s="364">
        <v>45831</v>
      </c>
      <c r="BB154" s="331">
        <v>45754</v>
      </c>
      <c r="BC154" s="15">
        <v>45766</v>
      </c>
      <c r="BD154" s="24">
        <v>45831</v>
      </c>
      <c r="BE154" s="331">
        <v>45870</v>
      </c>
      <c r="BF154" s="309">
        <f>IF(AND(BB154&lt;&gt;"",BE154&lt;&gt;""),BE154-BB154,"")</f>
        <v>116</v>
      </c>
      <c r="BG154" s="326" t="str">
        <f>IF(BC154&lt;&gt;"",CONCATENATE("S",WEEKNUM(BC154,21)),"")</f>
        <v>S16</v>
      </c>
      <c r="BH154" s="327" t="str">
        <f>IF(BD154&lt;&gt;"",CONCATENATE("S",WEEKNUM(BD154,21)),"")</f>
        <v>S26</v>
      </c>
      <c r="BI154" s="327" t="str">
        <f>IF(BE154&lt;&gt;"",CONCATENATE("S",WEEKNUM(BE154,21)),"")</f>
        <v>S31</v>
      </c>
      <c r="BJ154" s="326" t="str">
        <f>IF(BE154&lt;&gt;"",CONCATENATE(MONTH(BE154),"/",YEAR(BE154)),"")</f>
        <v>8/2025</v>
      </c>
      <c r="BK154" s="325">
        <f ca="1">IF(BE154&lt;&gt;"",IFERROR(IF(BE154="",TODAY()-BC154,BE154-BC154),""),"")</f>
        <v>104</v>
      </c>
      <c r="BL154" s="330" t="str">
        <f ca="1">IF(BK154&lt;&gt;"",IF(BK154&lt;=0,"SEM ATRASO",IF(BK154&lt;=10,"1) &lt;= 10 Dias",IF(AND(BK154&gt;10,BK154&lt;=30),"2) &gt; 10 Dias e &lt;= 30 Dias",IF(AND(BK154&gt;30,BK154&lt;=60),"3) &gt;30 Dias e &lt;=60 Dias",IF(AND(BK154&gt;60,BK154&lt;43854),"4) &gt; 60 Dias","INDEFINIDO"))))),"")</f>
        <v>4) &gt; 60 Dias</v>
      </c>
      <c r="BM154" s="331">
        <f>IF(BE154&lt;&gt;"",BE154+5,IF(AND(BE154="",BD154&lt;&gt;""),BD154+5,IF(AND(BE154="",BD154="",AS154&lt;&gt;""),AS154+5,IF(AND(BE154="",BD154="",AS154="",AR154&lt;&gt;""),AR154+5,""))))</f>
        <v>45875</v>
      </c>
      <c r="BN154" s="331"/>
      <c r="BO154" s="331" t="s">
        <v>87</v>
      </c>
      <c r="BP154" s="305"/>
      <c r="BQ154" s="305"/>
      <c r="BR154" s="305"/>
      <c r="BS154" s="305"/>
      <c r="BT154" s="332">
        <v>-3</v>
      </c>
      <c r="BU154" s="333" t="s">
        <v>1255</v>
      </c>
      <c r="BV154" s="329"/>
      <c r="BW154" s="329"/>
      <c r="BX154" s="329"/>
      <c r="BY154" s="329"/>
      <c r="BZ154" s="329"/>
      <c r="CA154" s="634" t="s">
        <v>112</v>
      </c>
      <c r="CB154" s="598"/>
    </row>
    <row r="155" spans="1:80" ht="40.5" customHeight="1" x14ac:dyDescent="0.35">
      <c r="A155" s="577"/>
      <c r="B155" s="458" t="s">
        <v>155</v>
      </c>
      <c r="C155" s="310"/>
      <c r="D155" s="336"/>
      <c r="E155" s="336" t="s">
        <v>1077</v>
      </c>
      <c r="F155" s="336" t="s">
        <v>279</v>
      </c>
      <c r="G155" s="307" t="str">
        <f ca="1">IF(AND(E155&lt;D155,BE155&lt;&gt;"",TODAY()&gt;D155),TODAY()-D155,"")</f>
        <v/>
      </c>
      <c r="H155" s="308">
        <f>IF(BM155&lt;&gt;"",BM155,"")</f>
        <v>45875</v>
      </c>
      <c r="I155" s="309">
        <f>IF(AND(E155&lt;&gt;"",H155&lt;&gt;""),H155-E155,"")</f>
        <v>404</v>
      </c>
      <c r="J155" s="305" t="s">
        <v>156</v>
      </c>
      <c r="K155" s="305" t="s">
        <v>80</v>
      </c>
      <c r="L155" s="310" t="s">
        <v>557</v>
      </c>
      <c r="M155" s="311" t="s">
        <v>161</v>
      </c>
      <c r="N155" s="3" t="s">
        <v>2050</v>
      </c>
      <c r="O155" s="337">
        <v>2029625222</v>
      </c>
      <c r="P155" s="539" t="s">
        <v>830</v>
      </c>
      <c r="Q155" s="339" t="s">
        <v>1365</v>
      </c>
      <c r="R155" s="313" t="str">
        <f>IF(OR(L155&lt;&gt;"",N155&lt;&gt;"",O155&lt;&gt;"",P155&lt;&gt;""),CONCATENATE(L155,"-",N155,"-",P155,"-OM",O155),"")</f>
        <v>P62-PPGMII-P62-CAM-0418P/2024-OM2029625222</v>
      </c>
      <c r="S155" s="574"/>
      <c r="T155" s="314">
        <v>1</v>
      </c>
      <c r="U155" s="340">
        <v>29.675000000000001</v>
      </c>
      <c r="V155" s="340">
        <v>0</v>
      </c>
      <c r="W155" s="316">
        <f>IF(U155&lt;&gt;"",U155/1000,"")</f>
        <v>2.9675E-2</v>
      </c>
      <c r="X155" s="316">
        <f>IF(V155&lt;&gt;"",V155/1000,"")</f>
        <v>0</v>
      </c>
      <c r="Y155" s="317">
        <f>IF(OR(U155&lt;&gt;"",V155&lt;&gt;""),U155+V155,"")</f>
        <v>29.675000000000001</v>
      </c>
      <c r="Z155" s="318">
        <f>IF(Y155&lt;&gt;"",Y155/1000,"")</f>
        <v>2.9675E-2</v>
      </c>
      <c r="AA155" s="574" t="s">
        <v>2058</v>
      </c>
      <c r="AB155" s="386"/>
      <c r="AC155" s="331">
        <v>45733</v>
      </c>
      <c r="AD155" s="327">
        <v>45701</v>
      </c>
      <c r="AE155" s="327">
        <v>45757</v>
      </c>
      <c r="AF155" s="14">
        <v>45757</v>
      </c>
      <c r="AG155" s="327">
        <v>45757</v>
      </c>
      <c r="AH155" s="309">
        <f>IF(AND(AD155&lt;&gt;"",AG155&lt;&gt;""),AG155-AD155,"")</f>
        <v>56</v>
      </c>
      <c r="AI155" s="322" t="str">
        <f>IF(AE155&lt;&gt;"",CONCATENATE("S",WEEKNUM(AE155,21)),"")</f>
        <v>S15</v>
      </c>
      <c r="AJ155" s="323" t="str">
        <f>IF(AF155&lt;&gt;"",CONCATENATE("S",WEEKNUM(AF155,21)),"")</f>
        <v>S15</v>
      </c>
      <c r="AK155" s="323" t="str">
        <f>IF(AG155&lt;&gt;"",CONCATENATE("S",WEEKNUM(AG155,21)),"")</f>
        <v>S15</v>
      </c>
      <c r="AL155" s="322" t="str">
        <f>IF(AG155&lt;&gt;"",CONCATENATE(MONTH(AG155),"/",YEAR(AG155)),"")</f>
        <v>4/2025</v>
      </c>
      <c r="AM155" s="324">
        <f ca="1">IF(AG155&lt;&gt;"",IFERROR(IF(AF155="",TODAY()-AE155,AG155-AE155),""),"")</f>
        <v>0</v>
      </c>
      <c r="AN155" s="325" t="str">
        <f ca="1">IF(AM155&lt;&gt;"",IF(AM155&lt;=0,"SEM ATRASO",IF(AM155&lt;=10,"1) &lt;= 10 Dias",IF(AND(AM155&gt;10,AM155&lt;=30),"2) &gt; 10 Dias e &lt;= 30 Dias",IF(AND(AM155&gt;30,AM155&lt;=60),"3) &gt;30 Dias e &lt;=60 Dias",IF(AND(AM155&gt;60,AM155&lt;43854),"4) &gt; 60 Dias","INDEFINIDO"))))),"")</f>
        <v>SEM ATRASO</v>
      </c>
      <c r="AO155" s="365">
        <v>45785</v>
      </c>
      <c r="AP155" s="331">
        <v>45797</v>
      </c>
      <c r="AQ155" s="15">
        <v>45825</v>
      </c>
      <c r="AR155" s="519">
        <v>45845</v>
      </c>
      <c r="AS155" s="331">
        <v>45845</v>
      </c>
      <c r="AT155" s="309">
        <f>IF(AND(AP155&lt;&gt;"",AS155&lt;&gt;""),AS155-AP155,"")</f>
        <v>48</v>
      </c>
      <c r="AU155" s="326" t="str">
        <f>IF(AQ155&lt;&gt;"",CONCATENATE("S",WEEKNUM(AQ155,21)),"")</f>
        <v>S25</v>
      </c>
      <c r="AV155" s="327" t="str">
        <f>IF(AR155&lt;&gt;"",CONCATENATE("S",WEEKNUM(AR155,21)),"")</f>
        <v>S28</v>
      </c>
      <c r="AW155" s="327" t="str">
        <f>IF(AS155&lt;&gt;"",CONCATENATE("S",WEEKNUM(AS155,21)),"")</f>
        <v>S28</v>
      </c>
      <c r="AX155" s="326" t="str">
        <f>IF(AS155&lt;&gt;"",CONCATENATE(MONTH(AS155),"/",YEAR(AS155)),"")</f>
        <v>7/2025</v>
      </c>
      <c r="AY155" s="328">
        <f ca="1">IF(AQ155&lt;&gt;"",IF(AS155&lt;&gt;"",AQ155-AS155,TODAY()-AQ155),"")</f>
        <v>-20</v>
      </c>
      <c r="AZ155" s="329" t="str">
        <f ca="1">IF(AY155&lt;&gt;"",IF(AY155&lt;=0,"SEM ATRASO",IF(AY155&lt;=10,"1) &lt;= 10 Dias",IF(AND(AY155&gt;10,AY155&lt;=30),"2) &gt; 10 Dias e &lt;= 30 Dias",IF(AND(AY155&gt;30,AY155&lt;=60),"3) &gt;30 Dias e &lt;=60 Dias",IF(AND(AY155&gt;60,AY155&lt;43854),"4) &gt; 60 Dias","INDEFINIDO"))))),"")</f>
        <v>SEM ATRASO</v>
      </c>
      <c r="BA155" s="364">
        <v>45831</v>
      </c>
      <c r="BB155" s="331">
        <v>45852</v>
      </c>
      <c r="BC155" s="15">
        <v>45766</v>
      </c>
      <c r="BD155" s="24">
        <v>45855</v>
      </c>
      <c r="BE155" s="331">
        <v>45870</v>
      </c>
      <c r="BF155" s="309">
        <f>IF(AND(BB155&lt;&gt;"",BE155&lt;&gt;""),BE155-BB155,"")</f>
        <v>18</v>
      </c>
      <c r="BG155" s="326" t="str">
        <f>IF(BC155&lt;&gt;"",CONCATENATE("S",WEEKNUM(BC155,21)),"")</f>
        <v>S16</v>
      </c>
      <c r="BH155" s="327" t="str">
        <f>IF(BD155&lt;&gt;"",CONCATENATE("S",WEEKNUM(BD155,21)),"")</f>
        <v>S29</v>
      </c>
      <c r="BI155" s="327" t="str">
        <f>IF(BE155&lt;&gt;"",CONCATENATE("S",WEEKNUM(BE155,21)),"")</f>
        <v>S31</v>
      </c>
      <c r="BJ155" s="326" t="str">
        <f>IF(BE155&lt;&gt;"",CONCATENATE(MONTH(BE155),"/",YEAR(BE155)),"")</f>
        <v>8/2025</v>
      </c>
      <c r="BK155" s="325">
        <f ca="1">IF(BE155&lt;&gt;"",IFERROR(IF(BE155="",TODAY()-BC155,BE155-BC155),""),"")</f>
        <v>104</v>
      </c>
      <c r="BL155" s="330" t="str">
        <f ca="1">IF(BK155&lt;&gt;"",IF(BK155&lt;=0,"SEM ATRASO",IF(BK155&lt;=10,"1) &lt;= 10 Dias",IF(AND(BK155&gt;10,BK155&lt;=30),"2) &gt; 10 Dias e &lt;= 30 Dias",IF(AND(BK155&gt;30,BK155&lt;=60),"3) &gt;30 Dias e &lt;=60 Dias",IF(AND(BK155&gt;60,BK155&lt;43854),"4) &gt; 60 Dias","INDEFINIDO"))))),"")</f>
        <v>4) &gt; 60 Dias</v>
      </c>
      <c r="BM155" s="331">
        <f>IF(BE155&lt;&gt;"",BE155+5,IF(AND(BE155="",BD155&lt;&gt;""),BD155+5,IF(AND(BE155="",BD155="",AS155&lt;&gt;""),AS155+5,IF(AND(BE155="",BD155="",AS155="",AR155&lt;&gt;""),AR155+5,""))))</f>
        <v>45875</v>
      </c>
      <c r="BN155" s="331"/>
      <c r="BO155" s="331" t="s">
        <v>87</v>
      </c>
      <c r="BP155" s="305"/>
      <c r="BQ155" s="305"/>
      <c r="BR155" s="305"/>
      <c r="BS155" s="305"/>
      <c r="BT155" s="332">
        <v>-3</v>
      </c>
      <c r="BU155" s="333" t="s">
        <v>1255</v>
      </c>
      <c r="BV155" s="329"/>
      <c r="BW155" s="329"/>
      <c r="BX155" s="329"/>
      <c r="BY155" s="329"/>
      <c r="BZ155" s="329"/>
      <c r="CA155" s="634" t="s">
        <v>112</v>
      </c>
      <c r="CB155" s="598"/>
    </row>
    <row r="156" spans="1:80" ht="40.5" customHeight="1" x14ac:dyDescent="0.35">
      <c r="A156" s="577"/>
      <c r="B156" s="458" t="s">
        <v>155</v>
      </c>
      <c r="C156" s="310"/>
      <c r="D156" s="336"/>
      <c r="E156" s="371" t="s">
        <v>1077</v>
      </c>
      <c r="F156" s="336" t="s">
        <v>279</v>
      </c>
      <c r="G156" s="307" t="str">
        <f ca="1">IF(AND(E156&lt;D156,BE156&lt;&gt;"",TODAY()&gt;D156),TODAY()-D156,"")</f>
        <v/>
      </c>
      <c r="H156" s="308">
        <f>IF(BM156&lt;&gt;"",BM156,"")</f>
        <v>45875</v>
      </c>
      <c r="I156" s="309">
        <f>IF(AND(E156&lt;&gt;"",H156&lt;&gt;""),H156-E156,"")</f>
        <v>404</v>
      </c>
      <c r="J156" s="305" t="s">
        <v>156</v>
      </c>
      <c r="K156" s="305" t="s">
        <v>80</v>
      </c>
      <c r="L156" s="310" t="s">
        <v>557</v>
      </c>
      <c r="M156" s="311" t="s">
        <v>161</v>
      </c>
      <c r="N156" s="3" t="s">
        <v>2050</v>
      </c>
      <c r="O156" s="337">
        <v>2029625222</v>
      </c>
      <c r="P156" s="539" t="s">
        <v>830</v>
      </c>
      <c r="Q156" s="376" t="s">
        <v>1366</v>
      </c>
      <c r="R156" s="313" t="str">
        <f>IF(OR(L156&lt;&gt;"",N156&lt;&gt;"",O156&lt;&gt;"",P156&lt;&gt;""),CONCATENATE(L156,"-",N156,"-",P156,"-OM",O156),"")</f>
        <v>P62-PPGMII-P62-CAM-0418P/2024-OM2029625222</v>
      </c>
      <c r="S156" s="574"/>
      <c r="T156" s="314">
        <v>1</v>
      </c>
      <c r="U156" s="340">
        <v>7.12</v>
      </c>
      <c r="V156" s="340">
        <v>0</v>
      </c>
      <c r="W156" s="316">
        <f>IF(U156&lt;&gt;"",U156/1000,"")</f>
        <v>7.1200000000000005E-3</v>
      </c>
      <c r="X156" s="316">
        <f>IF(V156&lt;&gt;"",V156/1000,"")</f>
        <v>0</v>
      </c>
      <c r="Y156" s="317">
        <f>IF(OR(U156&lt;&gt;"",V156&lt;&gt;""),U156+V156,"")</f>
        <v>7.12</v>
      </c>
      <c r="Z156" s="318">
        <f>IF(Y156&lt;&gt;"",Y156/1000,"")</f>
        <v>7.1200000000000005E-3</v>
      </c>
      <c r="AA156" s="574" t="s">
        <v>2058</v>
      </c>
      <c r="AB156" s="386"/>
      <c r="AC156" s="331">
        <v>45733</v>
      </c>
      <c r="AD156" s="327">
        <v>45701</v>
      </c>
      <c r="AE156" s="327">
        <v>45757</v>
      </c>
      <c r="AF156" s="14">
        <v>45757</v>
      </c>
      <c r="AG156" s="327">
        <v>45757</v>
      </c>
      <c r="AH156" s="309">
        <f>IF(AND(AD156&lt;&gt;"",AG156&lt;&gt;""),AG156-AD156,"")</f>
        <v>56</v>
      </c>
      <c r="AI156" s="322" t="str">
        <f>IF(AE156&lt;&gt;"",CONCATENATE("S",WEEKNUM(AE156,21)),"")</f>
        <v>S15</v>
      </c>
      <c r="AJ156" s="323" t="str">
        <f>IF(AF156&lt;&gt;"",CONCATENATE("S",WEEKNUM(AF156,21)),"")</f>
        <v>S15</v>
      </c>
      <c r="AK156" s="323" t="str">
        <f>IF(AG156&lt;&gt;"",CONCATENATE("S",WEEKNUM(AG156,21)),"")</f>
        <v>S15</v>
      </c>
      <c r="AL156" s="322" t="str">
        <f>IF(AG156&lt;&gt;"",CONCATENATE(MONTH(AG156),"/",YEAR(AG156)),"")</f>
        <v>4/2025</v>
      </c>
      <c r="AM156" s="324">
        <f ca="1">IF(AG156&lt;&gt;"",IFERROR(IF(AF156="",TODAY()-AE156,AG156-AE156),""),"")</f>
        <v>0</v>
      </c>
      <c r="AN156" s="325" t="str">
        <f ca="1">IF(AM156&lt;&gt;"",IF(AM156&lt;=0,"SEM ATRASO",IF(AM156&lt;=10,"1) &lt;= 10 Dias",IF(AND(AM156&gt;10,AM156&lt;=30),"2) &gt; 10 Dias e &lt;= 30 Dias",IF(AND(AM156&gt;30,AM156&lt;=60),"3) &gt;30 Dias e &lt;=60 Dias",IF(AND(AM156&gt;60,AM156&lt;43854),"4) &gt; 60 Dias","INDEFINIDO"))))),"")</f>
        <v>SEM ATRASO</v>
      </c>
      <c r="AO156" s="364">
        <v>45785</v>
      </c>
      <c r="AP156" s="331">
        <v>45819</v>
      </c>
      <c r="AQ156" s="15">
        <v>45825</v>
      </c>
      <c r="AR156" s="15">
        <v>45845</v>
      </c>
      <c r="AS156" s="331">
        <v>45845</v>
      </c>
      <c r="AT156" s="309">
        <f>IF(AND(AP156&lt;&gt;"",AS156&lt;&gt;""),AS156-AP156,"")</f>
        <v>26</v>
      </c>
      <c r="AU156" s="326" t="str">
        <f>IF(AQ156&lt;&gt;"",CONCATENATE("S",WEEKNUM(AQ156,21)),"")</f>
        <v>S25</v>
      </c>
      <c r="AV156" s="327" t="str">
        <f>IF(AR156&lt;&gt;"",CONCATENATE("S",WEEKNUM(AR156,21)),"")</f>
        <v>S28</v>
      </c>
      <c r="AW156" s="327" t="str">
        <f>IF(AS156&lt;&gt;"",CONCATENATE("S",WEEKNUM(AS156,21)),"")</f>
        <v>S28</v>
      </c>
      <c r="AX156" s="326" t="str">
        <f>IF(AS156&lt;&gt;"",CONCATENATE(MONTH(AS156),"/",YEAR(AS156)),"")</f>
        <v>7/2025</v>
      </c>
      <c r="AY156" s="328">
        <f ca="1">IF(AQ156&lt;&gt;"",IF(AS156&lt;&gt;"",AQ156-AS156,TODAY()-AQ156),"")</f>
        <v>-20</v>
      </c>
      <c r="AZ156" s="329" t="str">
        <f ca="1">IF(AY156&lt;&gt;"",IF(AY156&lt;=0,"SEM ATRASO",IF(AY156&lt;=10,"1) &lt;= 10 Dias",IF(AND(AY156&gt;10,AY156&lt;=30),"2) &gt; 10 Dias e &lt;= 30 Dias",IF(AND(AY156&gt;30,AY156&lt;=60),"3) &gt;30 Dias e &lt;=60 Dias",IF(AND(AY156&gt;60,AY156&lt;43854),"4) &gt; 60 Dias","INDEFINIDO"))))),"")</f>
        <v>SEM ATRASO</v>
      </c>
      <c r="BA156" s="364">
        <v>45831</v>
      </c>
      <c r="BB156" s="331">
        <v>45852</v>
      </c>
      <c r="BC156" s="15">
        <v>45766</v>
      </c>
      <c r="BD156" s="24">
        <v>45855</v>
      </c>
      <c r="BE156" s="331">
        <v>45870</v>
      </c>
      <c r="BF156" s="309">
        <f>IF(AND(BB156&lt;&gt;"",BE156&lt;&gt;""),BE156-BB156,"")</f>
        <v>18</v>
      </c>
      <c r="BG156" s="326" t="str">
        <f>IF(BC156&lt;&gt;"",CONCATENATE("S",WEEKNUM(BC156,21)),"")</f>
        <v>S16</v>
      </c>
      <c r="BH156" s="327" t="str">
        <f>IF(BD156&lt;&gt;"",CONCATENATE("S",WEEKNUM(BD156,21)),"")</f>
        <v>S29</v>
      </c>
      <c r="BI156" s="327" t="str">
        <f>IF(BE156&lt;&gt;"",CONCATENATE("S",WEEKNUM(BE156,21)),"")</f>
        <v>S31</v>
      </c>
      <c r="BJ156" s="326" t="str">
        <f>IF(BE156&lt;&gt;"",CONCATENATE(MONTH(BE156),"/",YEAR(BE156)),"")</f>
        <v>8/2025</v>
      </c>
      <c r="BK156" s="325">
        <f ca="1">IF(BE156&lt;&gt;"",IFERROR(IF(BE156="",TODAY()-BC156,BE156-BC156),""),"")</f>
        <v>104</v>
      </c>
      <c r="BL156" s="330" t="str">
        <f ca="1">IF(BK156&lt;&gt;"",IF(BK156&lt;=0,"SEM ATRASO",IF(BK156&lt;=10,"1) &lt;= 10 Dias",IF(AND(BK156&gt;10,BK156&lt;=30),"2) &gt; 10 Dias e &lt;= 30 Dias",IF(AND(BK156&gt;30,BK156&lt;=60),"3) &gt;30 Dias e &lt;=60 Dias",IF(AND(BK156&gt;60,BK156&lt;43854),"4) &gt; 60 Dias","INDEFINIDO"))))),"")</f>
        <v>4) &gt; 60 Dias</v>
      </c>
      <c r="BM156" s="331">
        <f>IF(BE156&lt;&gt;"",BE156+5,IF(AND(BE156="",BD156&lt;&gt;""),BD156+5,IF(AND(BE156="",BD156="",AS156&lt;&gt;""),AS156+5,IF(AND(BE156="",BD156="",AS156="",AR156&lt;&gt;""),AR156+5,""))))</f>
        <v>45875</v>
      </c>
      <c r="BN156" s="331"/>
      <c r="BO156" s="331" t="s">
        <v>87</v>
      </c>
      <c r="BP156" s="305"/>
      <c r="BQ156" s="305"/>
      <c r="BR156" s="305"/>
      <c r="BS156" s="305"/>
      <c r="BT156" s="332">
        <v>-3</v>
      </c>
      <c r="BU156" s="333" t="s">
        <v>1255</v>
      </c>
      <c r="BV156" s="329"/>
      <c r="BW156" s="329"/>
      <c r="BX156" s="329"/>
      <c r="BY156" s="329"/>
      <c r="BZ156" s="329"/>
      <c r="CA156" s="634" t="s">
        <v>112</v>
      </c>
      <c r="CB156" s="598"/>
    </row>
    <row r="157" spans="1:80" ht="40.5" customHeight="1" x14ac:dyDescent="0.35">
      <c r="A157" s="577"/>
      <c r="B157" s="458" t="s">
        <v>155</v>
      </c>
      <c r="C157" s="310"/>
      <c r="D157" s="336"/>
      <c r="E157" s="336" t="s">
        <v>1077</v>
      </c>
      <c r="F157" s="336" t="s">
        <v>279</v>
      </c>
      <c r="G157" s="307" t="str">
        <f ca="1">IF(AND(E157&lt;D157,BE157&lt;&gt;"",TODAY()&gt;D157),TODAY()-D157,"")</f>
        <v/>
      </c>
      <c r="H157" s="308">
        <f>IF(BM157&lt;&gt;"",BM157,"")</f>
        <v>45875</v>
      </c>
      <c r="I157" s="309">
        <f>IF(AND(E157&lt;&gt;"",H157&lt;&gt;""),H157-E157,"")</f>
        <v>404</v>
      </c>
      <c r="J157" s="305" t="s">
        <v>156</v>
      </c>
      <c r="K157" s="305" t="s">
        <v>80</v>
      </c>
      <c r="L157" s="310" t="s">
        <v>557</v>
      </c>
      <c r="M157" s="311" t="s">
        <v>161</v>
      </c>
      <c r="N157" s="3" t="s">
        <v>2050</v>
      </c>
      <c r="O157" s="337">
        <v>2029625222</v>
      </c>
      <c r="P157" s="539" t="s">
        <v>830</v>
      </c>
      <c r="Q157" s="376" t="s">
        <v>1367</v>
      </c>
      <c r="R157" s="313" t="str">
        <f>IF(OR(L157&lt;&gt;"",N157&lt;&gt;"",O157&lt;&gt;"",P157&lt;&gt;""),CONCATENATE(L157,"-",N157,"-",P157,"-OM",O157),"")</f>
        <v>P62-PPGMII-P62-CAM-0418P/2024-OM2029625222</v>
      </c>
      <c r="S157" s="574"/>
      <c r="T157" s="314">
        <v>1</v>
      </c>
      <c r="U157" s="340">
        <v>15.399999999999999</v>
      </c>
      <c r="V157" s="340">
        <v>0</v>
      </c>
      <c r="W157" s="316">
        <f>IF(U157&lt;&gt;"",U157/1000,"")</f>
        <v>1.5399999999999999E-2</v>
      </c>
      <c r="X157" s="316">
        <f>IF(V157&lt;&gt;"",V157/1000,"")</f>
        <v>0</v>
      </c>
      <c r="Y157" s="317">
        <f>IF(OR(U157&lt;&gt;"",V157&lt;&gt;""),U157+V157,"")</f>
        <v>15.399999999999999</v>
      </c>
      <c r="Z157" s="318">
        <f>IF(Y157&lt;&gt;"",Y157/1000,"")</f>
        <v>1.5399999999999999E-2</v>
      </c>
      <c r="AA157" s="574" t="s">
        <v>2058</v>
      </c>
      <c r="AB157" s="386"/>
      <c r="AC157" s="331">
        <v>45733</v>
      </c>
      <c r="AD157" s="327">
        <v>45701</v>
      </c>
      <c r="AE157" s="327">
        <v>45757</v>
      </c>
      <c r="AF157" s="14">
        <v>45757</v>
      </c>
      <c r="AG157" s="327">
        <v>45757</v>
      </c>
      <c r="AH157" s="309">
        <f>IF(AND(AD157&lt;&gt;"",AG157&lt;&gt;""),AG157-AD157,"")</f>
        <v>56</v>
      </c>
      <c r="AI157" s="322" t="str">
        <f>IF(AE157&lt;&gt;"",CONCATENATE("S",WEEKNUM(AE157,21)),"")</f>
        <v>S15</v>
      </c>
      <c r="AJ157" s="323" t="str">
        <f>IF(AF157&lt;&gt;"",CONCATENATE("S",WEEKNUM(AF157,21)),"")</f>
        <v>S15</v>
      </c>
      <c r="AK157" s="323" t="str">
        <f>IF(AG157&lt;&gt;"",CONCATENATE("S",WEEKNUM(AG157,21)),"")</f>
        <v>S15</v>
      </c>
      <c r="AL157" s="322" t="str">
        <f>IF(AG157&lt;&gt;"",CONCATENATE(MONTH(AG157),"/",YEAR(AG157)),"")</f>
        <v>4/2025</v>
      </c>
      <c r="AM157" s="324">
        <f ca="1">IF(AG157&lt;&gt;"",IFERROR(IF(AF157="",TODAY()-AE157,AG157-AE157),""),"")</f>
        <v>0</v>
      </c>
      <c r="AN157" s="325" t="str">
        <f ca="1">IF(AM157&lt;&gt;"",IF(AM157&lt;=0,"SEM ATRASO",IF(AM157&lt;=10,"1) &lt;= 10 Dias",IF(AND(AM157&gt;10,AM157&lt;=30),"2) &gt; 10 Dias e &lt;= 30 Dias",IF(AND(AM157&gt;30,AM157&lt;=60),"3) &gt;30 Dias e &lt;=60 Dias",IF(AND(AM157&gt;60,AM157&lt;43854),"4) &gt; 60 Dias","INDEFINIDO"))))),"")</f>
        <v>SEM ATRASO</v>
      </c>
      <c r="AO157" s="364">
        <v>45785</v>
      </c>
      <c r="AP157" s="331">
        <v>45820</v>
      </c>
      <c r="AQ157" s="15">
        <v>45825</v>
      </c>
      <c r="AR157" s="210">
        <v>45845</v>
      </c>
      <c r="AS157" s="331">
        <v>45845</v>
      </c>
      <c r="AT157" s="309">
        <f>IF(AND(AP157&lt;&gt;"",AS157&lt;&gt;""),AS157-AP157,"")</f>
        <v>25</v>
      </c>
      <c r="AU157" s="326" t="str">
        <f>IF(AQ157&lt;&gt;"",CONCATENATE("S",WEEKNUM(AQ157,21)),"")</f>
        <v>S25</v>
      </c>
      <c r="AV157" s="327" t="str">
        <f>IF(AR157&lt;&gt;"",CONCATENATE("S",WEEKNUM(AR157,21)),"")</f>
        <v>S28</v>
      </c>
      <c r="AW157" s="327" t="str">
        <f>IF(AS157&lt;&gt;"",CONCATENATE("S",WEEKNUM(AS157,21)),"")</f>
        <v>S28</v>
      </c>
      <c r="AX157" s="326" t="str">
        <f>IF(AS157&lt;&gt;"",CONCATENATE(MONTH(AS157),"/",YEAR(AS157)),"")</f>
        <v>7/2025</v>
      </c>
      <c r="AY157" s="328">
        <f ca="1">IF(AQ157&lt;&gt;"",IF(AS157&lt;&gt;"",AQ157-AS157,TODAY()-AQ157),"")</f>
        <v>-20</v>
      </c>
      <c r="AZ157" s="329" t="str">
        <f ca="1">IF(AY157&lt;&gt;"",IF(AY157&lt;=0,"SEM ATRASO",IF(AY157&lt;=10,"1) &lt;= 10 Dias",IF(AND(AY157&gt;10,AY157&lt;=30),"2) &gt; 10 Dias e &lt;= 30 Dias",IF(AND(AY157&gt;30,AY157&lt;=60),"3) &gt;30 Dias e &lt;=60 Dias",IF(AND(AY157&gt;60,AY157&lt;43854),"4) &gt; 60 Dias","INDEFINIDO"))))),"")</f>
        <v>SEM ATRASO</v>
      </c>
      <c r="BA157" s="364">
        <v>45831</v>
      </c>
      <c r="BB157" s="331">
        <v>45852</v>
      </c>
      <c r="BC157" s="15">
        <v>45766</v>
      </c>
      <c r="BD157" s="24">
        <v>45855</v>
      </c>
      <c r="BE157" s="331">
        <v>45870</v>
      </c>
      <c r="BF157" s="309">
        <f>IF(AND(BB157&lt;&gt;"",BE157&lt;&gt;""),BE157-BB157,"")</f>
        <v>18</v>
      </c>
      <c r="BG157" s="326" t="str">
        <f>IF(BC157&lt;&gt;"",CONCATENATE("S",WEEKNUM(BC157,21)),"")</f>
        <v>S16</v>
      </c>
      <c r="BH157" s="327" t="str">
        <f>IF(BD157&lt;&gt;"",CONCATENATE("S",WEEKNUM(BD157,21)),"")</f>
        <v>S29</v>
      </c>
      <c r="BI157" s="327" t="str">
        <f>IF(BE157&lt;&gt;"",CONCATENATE("S",WEEKNUM(BE157,21)),"")</f>
        <v>S31</v>
      </c>
      <c r="BJ157" s="326" t="str">
        <f>IF(BE157&lt;&gt;"",CONCATENATE(MONTH(BE157),"/",YEAR(BE157)),"")</f>
        <v>8/2025</v>
      </c>
      <c r="BK157" s="325">
        <f ca="1">IF(BE157&lt;&gt;"",IFERROR(IF(BE157="",TODAY()-BC157,BE157-BC157),""),"")</f>
        <v>104</v>
      </c>
      <c r="BL157" s="330" t="str">
        <f ca="1">IF(BK157&lt;&gt;"",IF(BK157&lt;=0,"SEM ATRASO",IF(BK157&lt;=10,"1) &lt;= 10 Dias",IF(AND(BK157&gt;10,BK157&lt;=30),"2) &gt; 10 Dias e &lt;= 30 Dias",IF(AND(BK157&gt;30,BK157&lt;=60),"3) &gt;30 Dias e &lt;=60 Dias",IF(AND(BK157&gt;60,BK157&lt;43854),"4) &gt; 60 Dias","INDEFINIDO"))))),"")</f>
        <v>4) &gt; 60 Dias</v>
      </c>
      <c r="BM157" s="331">
        <f>IF(BE157&lt;&gt;"",BE157+5,IF(AND(BE157="",BD157&lt;&gt;""),BD157+5,IF(AND(BE157="",BD157="",AS157&lt;&gt;""),AS157+5,IF(AND(BE157="",BD157="",AS157="",AR157&lt;&gt;""),AR157+5,""))))</f>
        <v>45875</v>
      </c>
      <c r="BN157" s="331"/>
      <c r="BO157" s="331" t="s">
        <v>87</v>
      </c>
      <c r="BP157" s="305"/>
      <c r="BQ157" s="305"/>
      <c r="BR157" s="305"/>
      <c r="BS157" s="305"/>
      <c r="BT157" s="332">
        <v>-3</v>
      </c>
      <c r="BU157" s="333" t="s">
        <v>1255</v>
      </c>
      <c r="BV157" s="329"/>
      <c r="BW157" s="329"/>
      <c r="BX157" s="329"/>
      <c r="BY157" s="329"/>
      <c r="BZ157" s="329"/>
      <c r="CA157" s="634" t="s">
        <v>112</v>
      </c>
      <c r="CB157" s="598"/>
    </row>
    <row r="158" spans="1:80" ht="40.5" customHeight="1" x14ac:dyDescent="0.35">
      <c r="A158" s="577"/>
      <c r="B158" s="458" t="s">
        <v>155</v>
      </c>
      <c r="C158" s="310"/>
      <c r="D158" s="371"/>
      <c r="E158" s="371" t="s">
        <v>1179</v>
      </c>
      <c r="F158" s="371" t="s">
        <v>556</v>
      </c>
      <c r="G158" s="307" t="str">
        <f ca="1">IF(AND(E158&lt;D158,BE158&lt;&gt;"",TODAY()&gt;D158),TODAY()-D158,"")</f>
        <v/>
      </c>
      <c r="H158" s="308">
        <f>IF(BM158&lt;&gt;"",BM158,"")</f>
        <v>45875</v>
      </c>
      <c r="I158" s="309">
        <f>IF(AND(E158&lt;&gt;"",H158&lt;&gt;""),H158-E158,"")</f>
        <v>233</v>
      </c>
      <c r="J158" s="305" t="s">
        <v>125</v>
      </c>
      <c r="K158" s="305" t="s">
        <v>126</v>
      </c>
      <c r="L158" s="310" t="s">
        <v>557</v>
      </c>
      <c r="M158" s="311" t="s">
        <v>161</v>
      </c>
      <c r="N158" s="3" t="s">
        <v>2050</v>
      </c>
      <c r="O158" s="337">
        <v>2029625222</v>
      </c>
      <c r="P158" s="539" t="s">
        <v>829</v>
      </c>
      <c r="Q158" s="339" t="s">
        <v>691</v>
      </c>
      <c r="R158" s="313" t="str">
        <f>IF(OR(L158&lt;&gt;"",N158&lt;&gt;"",O158&lt;&gt;"",P158&lt;&gt;""),CONCATENATE(L158,"-",N158,"-",P158,"-OM",O158),"")</f>
        <v>P62-PPGMII-P62-CAM-1911P/2024-OM2029625222</v>
      </c>
      <c r="S158" s="574"/>
      <c r="T158" s="314">
        <v>1</v>
      </c>
      <c r="U158" s="340">
        <v>0</v>
      </c>
      <c r="V158" s="340">
        <v>139.12599999999998</v>
      </c>
      <c r="W158" s="316">
        <f>IF(U158&lt;&gt;"",U158/1000,"")</f>
        <v>0</v>
      </c>
      <c r="X158" s="316">
        <f>IF(V158&lt;&gt;"",V158/1000,"")</f>
        <v>0.13912599999999997</v>
      </c>
      <c r="Y158" s="317">
        <f>IF(OR(U158&lt;&gt;"",V158&lt;&gt;""),U158+V158,"")</f>
        <v>139.12599999999998</v>
      </c>
      <c r="Z158" s="318">
        <f>IF(Y158&lt;&gt;"",Y158/1000,"")</f>
        <v>0.13912599999999997</v>
      </c>
      <c r="AA158" s="574" t="s">
        <v>2059</v>
      </c>
      <c r="AB158" s="386"/>
      <c r="AC158" s="331">
        <v>45733</v>
      </c>
      <c r="AD158" s="327">
        <v>45733</v>
      </c>
      <c r="AE158" s="327">
        <v>45733</v>
      </c>
      <c r="AF158" s="18">
        <v>45734</v>
      </c>
      <c r="AG158" s="327">
        <v>45733</v>
      </c>
      <c r="AH158" s="309">
        <f>IF(AND(AD158&lt;&gt;"",AG158&lt;&gt;""),AG158-AD158,"")</f>
        <v>0</v>
      </c>
      <c r="AI158" s="322" t="str">
        <f>IF(AE158&lt;&gt;"",CONCATENATE("S",WEEKNUM(AE158,21)),"")</f>
        <v>S12</v>
      </c>
      <c r="AJ158" s="323" t="str">
        <f>IF(AF158&lt;&gt;"",CONCATENATE("S",WEEKNUM(AF158,21)),"")</f>
        <v>S12</v>
      </c>
      <c r="AK158" s="323" t="str">
        <f>IF(AG158&lt;&gt;"",CONCATENATE("S",WEEKNUM(AG158,21)),"")</f>
        <v>S12</v>
      </c>
      <c r="AL158" s="322" t="str">
        <f>IF(AG158&lt;&gt;"",CONCATENATE(MONTH(AG158),"/",YEAR(AG158)),"")</f>
        <v>3/2025</v>
      </c>
      <c r="AM158" s="324">
        <f ca="1">IF(AG158&lt;&gt;"",IFERROR(IF(AF158="",TODAY()-AE158,AG158-AE158),""),"")</f>
        <v>0</v>
      </c>
      <c r="AN158" s="325" t="str">
        <f ca="1">IF(AM158&lt;&gt;"",IF(AM158&lt;=0,"SEM ATRASO",IF(AM158&lt;=10,"1) &lt;= 10 Dias",IF(AND(AM158&gt;10,AM158&lt;=30),"2) &gt; 10 Dias e &lt;= 30 Dias",IF(AND(AM158&gt;30,AM158&lt;=60),"3) &gt;30 Dias e &lt;=60 Dias",IF(AND(AM158&gt;60,AM158&lt;43854),"4) &gt; 60 Dias","INDEFINIDO"))))),"")</f>
        <v>SEM ATRASO</v>
      </c>
      <c r="AO158" s="409">
        <v>45737</v>
      </c>
      <c r="AP158" s="331">
        <v>45744</v>
      </c>
      <c r="AQ158" s="15">
        <v>45751</v>
      </c>
      <c r="AR158" s="519">
        <v>45761</v>
      </c>
      <c r="AS158" s="331">
        <v>45754</v>
      </c>
      <c r="AT158" s="309">
        <f>IF(AND(AP158&lt;&gt;"",AS158&lt;&gt;""),AS158-AP158,"")</f>
        <v>10</v>
      </c>
      <c r="AU158" s="326" t="str">
        <f>IF(AQ158&lt;&gt;"",CONCATENATE("S",WEEKNUM(AQ158,21)),"")</f>
        <v>S14</v>
      </c>
      <c r="AV158" s="327" t="str">
        <f>IF(AR158&lt;&gt;"",CONCATENATE("S",WEEKNUM(AR158,21)),"")</f>
        <v>S16</v>
      </c>
      <c r="AW158" s="327" t="str">
        <f>IF(AS158&lt;&gt;"",CONCATENATE("S",WEEKNUM(AS158,21)),"")</f>
        <v>S15</v>
      </c>
      <c r="AX158" s="326" t="str">
        <f>IF(AS158&lt;&gt;"",CONCATENATE(MONTH(AS158),"/",YEAR(AS158)),"")</f>
        <v>4/2025</v>
      </c>
      <c r="AY158" s="328">
        <f ca="1">IF(AQ158&lt;&gt;"",IF(AS158&lt;&gt;"",AQ158-AS158,TODAY()-AQ158),"")</f>
        <v>-3</v>
      </c>
      <c r="AZ158" s="329" t="str">
        <f ca="1">IF(AY158&lt;&gt;"",IF(AY158&lt;=0,"SEM ATRASO",IF(AY158&lt;=10,"1) &lt;= 10 Dias",IF(AND(AY158&gt;10,AY158&lt;=30),"2) &gt; 10 Dias e &lt;= 30 Dias",IF(AND(AY158&gt;30,AY158&lt;=60),"3) &gt;30 Dias e &lt;=60 Dias",IF(AND(AY158&gt;60,AY158&lt;43854),"4) &gt; 60 Dias","INDEFINIDO"))))),"")</f>
        <v>SEM ATRASO</v>
      </c>
      <c r="BA158" s="35">
        <v>45761</v>
      </c>
      <c r="BB158" s="331">
        <v>45761</v>
      </c>
      <c r="BC158" s="15">
        <v>45766</v>
      </c>
      <c r="BD158" s="24">
        <v>45764</v>
      </c>
      <c r="BE158" s="331">
        <v>45870</v>
      </c>
      <c r="BF158" s="309">
        <f>IF(AND(BB158&lt;&gt;"",BE158&lt;&gt;""),BE158-BB158,"")</f>
        <v>109</v>
      </c>
      <c r="BG158" s="326" t="str">
        <f>IF(BC158&lt;&gt;"",CONCATENATE("S",WEEKNUM(BC158,21)),"")</f>
        <v>S16</v>
      </c>
      <c r="BH158" s="327" t="str">
        <f>IF(BD158&lt;&gt;"",CONCATENATE("S",WEEKNUM(BD158,21)),"")</f>
        <v>S16</v>
      </c>
      <c r="BI158" s="327" t="str">
        <f>IF(BE158&lt;&gt;"",CONCATENATE("S",WEEKNUM(BE158,21)),"")</f>
        <v>S31</v>
      </c>
      <c r="BJ158" s="326" t="str">
        <f>IF(BE158&lt;&gt;"",CONCATENATE(MONTH(BE158),"/",YEAR(BE158)),"")</f>
        <v>8/2025</v>
      </c>
      <c r="BK158" s="325">
        <f ca="1">IF(BE158&lt;&gt;"",IFERROR(IF(BE158="",TODAY()-BC158,BE158-BC158),""),"")</f>
        <v>104</v>
      </c>
      <c r="BL158" s="330" t="str">
        <f ca="1">IF(BK158&lt;&gt;"",IF(BK158&lt;=0,"SEM ATRASO",IF(BK158&lt;=10,"1) &lt;= 10 Dias",IF(AND(BK158&gt;10,BK158&lt;=30),"2) &gt; 10 Dias e &lt;= 30 Dias",IF(AND(BK158&gt;30,BK158&lt;=60),"3) &gt;30 Dias e &lt;=60 Dias",IF(AND(BK158&gt;60,BK158&lt;43854),"4) &gt; 60 Dias","INDEFINIDO"))))),"")</f>
        <v>4) &gt; 60 Dias</v>
      </c>
      <c r="BM158" s="331">
        <f>IF(BE158&lt;&gt;"",BE158+5,IF(AND(BE158="",BD158&lt;&gt;""),BD158+5,IF(AND(BE158="",BD158="",AS158&lt;&gt;""),AS158+5,IF(AND(BE158="",BD158="",AS158="",AR158&lt;&gt;""),AR158+5,""))))</f>
        <v>45875</v>
      </c>
      <c r="BN158" s="331"/>
      <c r="BO158" s="331" t="s">
        <v>87</v>
      </c>
      <c r="BP158" s="305"/>
      <c r="BQ158" s="305"/>
      <c r="BR158" s="305"/>
      <c r="BS158" s="305"/>
      <c r="BT158" s="332">
        <v>-3</v>
      </c>
      <c r="BU158" s="333" t="s">
        <v>1255</v>
      </c>
      <c r="BV158" s="329"/>
      <c r="BW158" s="329"/>
      <c r="BX158" s="329"/>
      <c r="BY158" s="329"/>
      <c r="BZ158" s="329"/>
      <c r="CA158" s="642" t="s">
        <v>692</v>
      </c>
      <c r="CB158" s="598"/>
    </row>
    <row r="159" spans="1:80" ht="40.5" customHeight="1" x14ac:dyDescent="0.35">
      <c r="A159" s="577"/>
      <c r="B159" s="458" t="s">
        <v>155</v>
      </c>
      <c r="C159" s="310"/>
      <c r="D159" s="336"/>
      <c r="E159" s="371" t="s">
        <v>1179</v>
      </c>
      <c r="F159" s="336" t="s">
        <v>556</v>
      </c>
      <c r="G159" s="307" t="str">
        <f ca="1">IF(AND(E159&lt;D159,BE159&lt;&gt;"",TODAY()&gt;D159),TODAY()-D159,"")</f>
        <v/>
      </c>
      <c r="H159" s="308">
        <f>IF(BM159&lt;&gt;"",BM159,"")</f>
        <v>45875</v>
      </c>
      <c r="I159" s="309">
        <f>IF(AND(E159&lt;&gt;"",H159&lt;&gt;""),H159-E159,"")</f>
        <v>233</v>
      </c>
      <c r="J159" s="305" t="s">
        <v>125</v>
      </c>
      <c r="K159" s="305" t="s">
        <v>126</v>
      </c>
      <c r="L159" s="310" t="s">
        <v>557</v>
      </c>
      <c r="M159" s="311" t="s">
        <v>161</v>
      </c>
      <c r="N159" s="3" t="s">
        <v>2050</v>
      </c>
      <c r="O159" s="337">
        <v>2029625222</v>
      </c>
      <c r="P159" s="539" t="s">
        <v>829</v>
      </c>
      <c r="Q159" s="376" t="s">
        <v>693</v>
      </c>
      <c r="R159" s="313" t="str">
        <f>IF(OR(L159&lt;&gt;"",N159&lt;&gt;"",O159&lt;&gt;"",P159&lt;&gt;""),CONCATENATE(L159,"-",N159,"-",P159,"-OM",O159),"")</f>
        <v>P62-PPGMII-P62-CAM-1911P/2024-OM2029625222</v>
      </c>
      <c r="S159" s="574"/>
      <c r="T159" s="314">
        <v>1</v>
      </c>
      <c r="U159" s="340">
        <v>0</v>
      </c>
      <c r="V159" s="340">
        <v>161.75400000000002</v>
      </c>
      <c r="W159" s="316">
        <f>IF(U159&lt;&gt;"",U159/1000,"")</f>
        <v>0</v>
      </c>
      <c r="X159" s="316">
        <f>IF(V159&lt;&gt;"",V159/1000,"")</f>
        <v>0.16175400000000001</v>
      </c>
      <c r="Y159" s="317">
        <f>IF(OR(U159&lt;&gt;"",V159&lt;&gt;""),U159+V159,"")</f>
        <v>161.75400000000002</v>
      </c>
      <c r="Z159" s="318">
        <f>IF(Y159&lt;&gt;"",Y159/1000,"")</f>
        <v>0.16175400000000001</v>
      </c>
      <c r="AA159" s="574" t="s">
        <v>2059</v>
      </c>
      <c r="AB159" s="386"/>
      <c r="AC159" s="331">
        <v>45733</v>
      </c>
      <c r="AD159" s="331">
        <v>45733</v>
      </c>
      <c r="AE159" s="327">
        <v>45733</v>
      </c>
      <c r="AF159" s="14">
        <v>45734</v>
      </c>
      <c r="AG159" s="327">
        <v>45733</v>
      </c>
      <c r="AH159" s="309">
        <f>IF(AND(AD159&lt;&gt;"",AG159&lt;&gt;""),AG159-AD159,"")</f>
        <v>0</v>
      </c>
      <c r="AI159" s="322" t="str">
        <f>IF(AE159&lt;&gt;"",CONCATENATE("S",WEEKNUM(AE159,21)),"")</f>
        <v>S12</v>
      </c>
      <c r="AJ159" s="323" t="str">
        <f>IF(AF159&lt;&gt;"",CONCATENATE("S",WEEKNUM(AF159,21)),"")</f>
        <v>S12</v>
      </c>
      <c r="AK159" s="323" t="str">
        <f>IF(AG159&lt;&gt;"",CONCATENATE("S",WEEKNUM(AG159,21)),"")</f>
        <v>S12</v>
      </c>
      <c r="AL159" s="322" t="str">
        <f>IF(AG159&lt;&gt;"",CONCATENATE(MONTH(AG159),"/",YEAR(AG159)),"")</f>
        <v>3/2025</v>
      </c>
      <c r="AM159" s="324">
        <f ca="1">IF(AG159&lt;&gt;"",IFERROR(IF(AF159="",TODAY()-AE159,AG159-AE159),""),"")</f>
        <v>0</v>
      </c>
      <c r="AN159" s="325" t="str">
        <f ca="1">IF(AM159&lt;&gt;"",IF(AM159&lt;=0,"SEM ATRASO",IF(AM159&lt;=10,"1) &lt;= 10 Dias",IF(AND(AM159&gt;10,AM159&lt;=30),"2) &gt; 10 Dias e &lt;= 30 Dias",IF(AND(AM159&gt;30,AM159&lt;=60),"3) &gt;30 Dias e &lt;=60 Dias",IF(AND(AM159&gt;60,AM159&lt;43854),"4) &gt; 60 Dias","INDEFINIDO"))))),"")</f>
        <v>SEM ATRASO</v>
      </c>
      <c r="AO159" s="364">
        <v>45737</v>
      </c>
      <c r="AP159" s="331">
        <v>45744</v>
      </c>
      <c r="AQ159" s="15">
        <v>45751</v>
      </c>
      <c r="AR159" s="210">
        <v>45761</v>
      </c>
      <c r="AS159" s="331">
        <v>45754</v>
      </c>
      <c r="AT159" s="309">
        <f>IF(AND(AP159&lt;&gt;"",AS159&lt;&gt;""),AS159-AP159,"")</f>
        <v>10</v>
      </c>
      <c r="AU159" s="326" t="str">
        <f>IF(AQ159&lt;&gt;"",CONCATENATE("S",WEEKNUM(AQ159,21)),"")</f>
        <v>S14</v>
      </c>
      <c r="AV159" s="327" t="str">
        <f>IF(AR159&lt;&gt;"",CONCATENATE("S",WEEKNUM(AR159,21)),"")</f>
        <v>S16</v>
      </c>
      <c r="AW159" s="327" t="str">
        <f>IF(AS159&lt;&gt;"",CONCATENATE("S",WEEKNUM(AS159,21)),"")</f>
        <v>S15</v>
      </c>
      <c r="AX159" s="326" t="str">
        <f>IF(AS159&lt;&gt;"",CONCATENATE(MONTH(AS159),"/",YEAR(AS159)),"")</f>
        <v>4/2025</v>
      </c>
      <c r="AY159" s="328">
        <f ca="1">IF(AQ159&lt;&gt;"",IF(AS159&lt;&gt;"",AQ159-AS159,TODAY()-AQ159),"")</f>
        <v>-3</v>
      </c>
      <c r="AZ159" s="329" t="str">
        <f ca="1">IF(AY159&lt;&gt;"",IF(AY159&lt;=0,"SEM ATRASO",IF(AY159&lt;=10,"1) &lt;= 10 Dias",IF(AND(AY159&gt;10,AY159&lt;=30),"2) &gt; 10 Dias e &lt;= 30 Dias",IF(AND(AY159&gt;30,AY159&lt;=60),"3) &gt;30 Dias e &lt;=60 Dias",IF(AND(AY159&gt;60,AY159&lt;43854),"4) &gt; 60 Dias","INDEFINIDO"))))),"")</f>
        <v>SEM ATRASO</v>
      </c>
      <c r="BA159" s="364">
        <v>45761</v>
      </c>
      <c r="BB159" s="331">
        <v>45761</v>
      </c>
      <c r="BC159" s="15">
        <v>45766</v>
      </c>
      <c r="BD159" s="24">
        <v>45764</v>
      </c>
      <c r="BE159" s="331">
        <v>45870</v>
      </c>
      <c r="BF159" s="309">
        <f>IF(AND(BB159&lt;&gt;"",BE159&lt;&gt;""),BE159-BB159,"")</f>
        <v>109</v>
      </c>
      <c r="BG159" s="326" t="str">
        <f>IF(BC159&lt;&gt;"",CONCATENATE("S",WEEKNUM(BC159,21)),"")</f>
        <v>S16</v>
      </c>
      <c r="BH159" s="327" t="str">
        <f>IF(BD159&lt;&gt;"",CONCATENATE("S",WEEKNUM(BD159,21)),"")</f>
        <v>S16</v>
      </c>
      <c r="BI159" s="327" t="str">
        <f>IF(BE159&lt;&gt;"",CONCATENATE("S",WEEKNUM(BE159,21)),"")</f>
        <v>S31</v>
      </c>
      <c r="BJ159" s="326" t="str">
        <f>IF(BE159&lt;&gt;"",CONCATENATE(MONTH(BE159),"/",YEAR(BE159)),"")</f>
        <v>8/2025</v>
      </c>
      <c r="BK159" s="325">
        <f ca="1">IF(BE159&lt;&gt;"",IFERROR(IF(BE159="",TODAY()-BC159,BE159-BC159),""),"")</f>
        <v>104</v>
      </c>
      <c r="BL159" s="330" t="str">
        <f ca="1">IF(BK159&lt;&gt;"",IF(BK159&lt;=0,"SEM ATRASO",IF(BK159&lt;=10,"1) &lt;= 10 Dias",IF(AND(BK159&gt;10,BK159&lt;=30),"2) &gt; 10 Dias e &lt;= 30 Dias",IF(AND(BK159&gt;30,BK159&lt;=60),"3) &gt;30 Dias e &lt;=60 Dias",IF(AND(BK159&gt;60,BK159&lt;43854),"4) &gt; 60 Dias","INDEFINIDO"))))),"")</f>
        <v>4) &gt; 60 Dias</v>
      </c>
      <c r="BM159" s="331">
        <f>IF(BE159&lt;&gt;"",BE159+5,IF(AND(BE159="",BD159&lt;&gt;""),BD159+5,IF(AND(BE159="",BD159="",AS159&lt;&gt;""),AS159+5,IF(AND(BE159="",BD159="",AS159="",AR159&lt;&gt;""),AR159+5,""))))</f>
        <v>45875</v>
      </c>
      <c r="BN159" s="331"/>
      <c r="BO159" s="331" t="s">
        <v>87</v>
      </c>
      <c r="BP159" s="305"/>
      <c r="BQ159" s="305"/>
      <c r="BR159" s="305"/>
      <c r="BS159" s="305"/>
      <c r="BT159" s="332">
        <v>-3</v>
      </c>
      <c r="BU159" s="333" t="s">
        <v>1255</v>
      </c>
      <c r="BV159" s="329"/>
      <c r="BW159" s="329"/>
      <c r="BX159" s="329"/>
      <c r="BY159" s="329"/>
      <c r="BZ159" s="329"/>
      <c r="CA159" s="634" t="s">
        <v>692</v>
      </c>
      <c r="CB159" s="598"/>
    </row>
    <row r="160" spans="1:80" ht="40.5" customHeight="1" x14ac:dyDescent="0.35">
      <c r="A160" s="577"/>
      <c r="B160" s="458" t="s">
        <v>155</v>
      </c>
      <c r="C160" s="310"/>
      <c r="D160" s="336"/>
      <c r="E160" s="371" t="s">
        <v>1179</v>
      </c>
      <c r="F160" s="336" t="s">
        <v>556</v>
      </c>
      <c r="G160" s="307" t="str">
        <f ca="1">IF(AND(E160&lt;D160,BE160&lt;&gt;"",TODAY()&gt;D160),TODAY()-D160,"")</f>
        <v/>
      </c>
      <c r="H160" s="308">
        <f>IF(BM160&lt;&gt;"",BM160,"")</f>
        <v>45875</v>
      </c>
      <c r="I160" s="309">
        <f>IF(AND(E160&lt;&gt;"",H160&lt;&gt;""),H160-E160,"")</f>
        <v>233</v>
      </c>
      <c r="J160" s="305" t="s">
        <v>125</v>
      </c>
      <c r="K160" s="305" t="s">
        <v>126</v>
      </c>
      <c r="L160" s="310" t="s">
        <v>557</v>
      </c>
      <c r="M160" s="311" t="s">
        <v>161</v>
      </c>
      <c r="N160" s="3" t="s">
        <v>2050</v>
      </c>
      <c r="O160" s="337">
        <v>2029625222</v>
      </c>
      <c r="P160" s="539" t="s">
        <v>829</v>
      </c>
      <c r="Q160" s="376" t="s">
        <v>1368</v>
      </c>
      <c r="R160" s="313" t="str">
        <f>IF(OR(L160&lt;&gt;"",N160&lt;&gt;"",O160&lt;&gt;"",P160&lt;&gt;""),CONCATENATE(L160,"-",N160,"-",P160,"-OM",O160),"")</f>
        <v>P62-PPGMII-P62-CAM-1911P/2024-OM2029625222</v>
      </c>
      <c r="S160" s="305"/>
      <c r="T160" s="314">
        <v>1</v>
      </c>
      <c r="U160" s="340">
        <v>0</v>
      </c>
      <c r="V160" s="340">
        <v>403.87000000000006</v>
      </c>
      <c r="W160" s="316">
        <f>IF(U160&lt;&gt;"",U160/1000,"")</f>
        <v>0</v>
      </c>
      <c r="X160" s="316">
        <f>IF(V160&lt;&gt;"",V160/1000,"")</f>
        <v>0.40387000000000006</v>
      </c>
      <c r="Y160" s="317">
        <f>IF(OR(U160&lt;&gt;"",V160&lt;&gt;""),U160+V160,"")</f>
        <v>403.87000000000006</v>
      </c>
      <c r="Z160" s="318">
        <f>IF(Y160&lt;&gt;"",Y160/1000,"")</f>
        <v>0.40387000000000006</v>
      </c>
      <c r="AA160" s="574" t="s">
        <v>2059</v>
      </c>
      <c r="AB160" s="386"/>
      <c r="AC160" s="331">
        <v>45733</v>
      </c>
      <c r="AD160" s="327">
        <v>45733</v>
      </c>
      <c r="AE160" s="327">
        <v>45733</v>
      </c>
      <c r="AF160" s="14">
        <v>45734</v>
      </c>
      <c r="AG160" s="327">
        <v>45733</v>
      </c>
      <c r="AH160" s="309">
        <f>IF(AND(AD160&lt;&gt;"",AG160&lt;&gt;""),AG160-AD160,"")</f>
        <v>0</v>
      </c>
      <c r="AI160" s="322" t="str">
        <f>IF(AE160&lt;&gt;"",CONCATENATE("S",WEEKNUM(AE160,21)),"")</f>
        <v>S12</v>
      </c>
      <c r="AJ160" s="323" t="str">
        <f>IF(AF160&lt;&gt;"",CONCATENATE("S",WEEKNUM(AF160,21)),"")</f>
        <v>S12</v>
      </c>
      <c r="AK160" s="323" t="str">
        <f>IF(AG160&lt;&gt;"",CONCATENATE("S",WEEKNUM(AG160,21)),"")</f>
        <v>S12</v>
      </c>
      <c r="AL160" s="322" t="str">
        <f>IF(AG160&lt;&gt;"",CONCATENATE(MONTH(AG160),"/",YEAR(AG160)),"")</f>
        <v>3/2025</v>
      </c>
      <c r="AM160" s="324">
        <f ca="1">IF(AG160&lt;&gt;"",IFERROR(IF(AF160="",TODAY()-AE160,AG160-AE160),""),"")</f>
        <v>0</v>
      </c>
      <c r="AN160" s="325" t="str">
        <f ca="1">IF(AM160&lt;&gt;"",IF(AM160&lt;=0,"SEM ATRASO",IF(AM160&lt;=10,"1) &lt;= 10 Dias",IF(AND(AM160&gt;10,AM160&lt;=30),"2) &gt; 10 Dias e &lt;= 30 Dias",IF(AND(AM160&gt;30,AM160&lt;=60),"3) &gt;30 Dias e &lt;=60 Dias",IF(AND(AM160&gt;60,AM160&lt;43854),"4) &gt; 60 Dias","INDEFINIDO"))))),"")</f>
        <v>SEM ATRASO</v>
      </c>
      <c r="AO160" s="364">
        <v>45737</v>
      </c>
      <c r="AP160" s="331">
        <v>45764</v>
      </c>
      <c r="AQ160" s="15">
        <v>45751</v>
      </c>
      <c r="AR160" s="210">
        <v>45761</v>
      </c>
      <c r="AS160" s="331">
        <v>45754</v>
      </c>
      <c r="AT160" s="309">
        <f>IF(AND(AP160&lt;&gt;"",AS160&lt;&gt;""),AS160-AP160,"")</f>
        <v>-10</v>
      </c>
      <c r="AU160" s="326" t="str">
        <f>IF(AQ160&lt;&gt;"",CONCATENATE("S",WEEKNUM(AQ160,21)),"")</f>
        <v>S14</v>
      </c>
      <c r="AV160" s="327" t="str">
        <f>IF(AR160&lt;&gt;"",CONCATENATE("S",WEEKNUM(AR160,21)),"")</f>
        <v>S16</v>
      </c>
      <c r="AW160" s="327" t="str">
        <f>IF(AS160&lt;&gt;"",CONCATENATE("S",WEEKNUM(AS160,21)),"")</f>
        <v>S15</v>
      </c>
      <c r="AX160" s="326" t="str">
        <f>IF(AS160&lt;&gt;"",CONCATENATE(MONTH(AS160),"/",YEAR(AS160)),"")</f>
        <v>4/2025</v>
      </c>
      <c r="AY160" s="328">
        <f ca="1">IF(AQ160&lt;&gt;"",IF(AS160&lt;&gt;"",AQ160-AS160,TODAY()-AQ160),"")</f>
        <v>-3</v>
      </c>
      <c r="AZ160" s="329" t="str">
        <f ca="1">IF(AY160&lt;&gt;"",IF(AY160&lt;=0,"SEM ATRASO",IF(AY160&lt;=10,"1) &lt;= 10 Dias",IF(AND(AY160&gt;10,AY160&lt;=30),"2) &gt; 10 Dias e &lt;= 30 Dias",IF(AND(AY160&gt;30,AY160&lt;=60),"3) &gt;30 Dias e &lt;=60 Dias",IF(AND(AY160&gt;60,AY160&lt;43854),"4) &gt; 60 Dias","INDEFINIDO"))))),"")</f>
        <v>SEM ATRASO</v>
      </c>
      <c r="BA160" s="364">
        <v>45761</v>
      </c>
      <c r="BB160" s="331">
        <v>45761</v>
      </c>
      <c r="BC160" s="15">
        <v>45766</v>
      </c>
      <c r="BD160" s="24">
        <v>45764</v>
      </c>
      <c r="BE160" s="331">
        <v>45870</v>
      </c>
      <c r="BF160" s="309">
        <f>IF(AND(BB160&lt;&gt;"",BE160&lt;&gt;""),BE160-BB160,"")</f>
        <v>109</v>
      </c>
      <c r="BG160" s="326" t="str">
        <f>IF(BC160&lt;&gt;"",CONCATENATE("S",WEEKNUM(BC160,21)),"")</f>
        <v>S16</v>
      </c>
      <c r="BH160" s="327" t="str">
        <f>IF(BD160&lt;&gt;"",CONCATENATE("S",WEEKNUM(BD160,21)),"")</f>
        <v>S16</v>
      </c>
      <c r="BI160" s="327" t="str">
        <f>IF(BE160&lt;&gt;"",CONCATENATE("S",WEEKNUM(BE160,21)),"")</f>
        <v>S31</v>
      </c>
      <c r="BJ160" s="326" t="str">
        <f>IF(BE160&lt;&gt;"",CONCATENATE(MONTH(BE160),"/",YEAR(BE160)),"")</f>
        <v>8/2025</v>
      </c>
      <c r="BK160" s="325">
        <f ca="1">IF(BE160&lt;&gt;"",IFERROR(IF(BE160="",TODAY()-BC160,BE160-BC160),""),"")</f>
        <v>104</v>
      </c>
      <c r="BL160" s="330" t="str">
        <f ca="1">IF(BK160&lt;&gt;"",IF(BK160&lt;=0,"SEM ATRASO",IF(BK160&lt;=10,"1) &lt;= 10 Dias",IF(AND(BK160&gt;10,BK160&lt;=30),"2) &gt; 10 Dias e &lt;= 30 Dias",IF(AND(BK160&gt;30,BK160&lt;=60),"3) &gt;30 Dias e &lt;=60 Dias",IF(AND(BK160&gt;60,BK160&lt;43854),"4) &gt; 60 Dias","INDEFINIDO"))))),"")</f>
        <v>4) &gt; 60 Dias</v>
      </c>
      <c r="BM160" s="331">
        <f>IF(BE160&lt;&gt;"",BE160+5,IF(AND(BE160="",BD160&lt;&gt;""),BD160+5,IF(AND(BE160="",BD160="",AS160&lt;&gt;""),AS160+5,IF(AND(BE160="",BD160="",AS160="",AR160&lt;&gt;""),AR160+5,""))))</f>
        <v>45875</v>
      </c>
      <c r="BN160" s="331"/>
      <c r="BO160" s="331" t="s">
        <v>87</v>
      </c>
      <c r="BP160" s="305"/>
      <c r="BQ160" s="305"/>
      <c r="BR160" s="305"/>
      <c r="BS160" s="305"/>
      <c r="BT160" s="332">
        <v>-3</v>
      </c>
      <c r="BU160" s="333" t="s">
        <v>1255</v>
      </c>
      <c r="BV160" s="329"/>
      <c r="BW160" s="329"/>
      <c r="BX160" s="329"/>
      <c r="BY160" s="329"/>
      <c r="BZ160" s="329"/>
      <c r="CA160" s="634" t="s">
        <v>692</v>
      </c>
      <c r="CB160" s="598"/>
    </row>
    <row r="161" spans="1:80" ht="40.5" customHeight="1" x14ac:dyDescent="0.35">
      <c r="A161" s="577"/>
      <c r="B161" s="458" t="s">
        <v>155</v>
      </c>
      <c r="C161" s="310"/>
      <c r="D161" s="336"/>
      <c r="E161" s="371" t="s">
        <v>1179</v>
      </c>
      <c r="F161" s="336" t="s">
        <v>556</v>
      </c>
      <c r="G161" s="307" t="str">
        <f ca="1">IF(AND(E161&lt;D161,BE161&lt;&gt;"",TODAY()&gt;D161),TODAY()-D161,"")</f>
        <v/>
      </c>
      <c r="H161" s="308">
        <f>IF(BM161&lt;&gt;"",BM161,"")</f>
        <v>45875</v>
      </c>
      <c r="I161" s="309">
        <f>IF(AND(E161&lt;&gt;"",H161&lt;&gt;""),H161-E161,"")</f>
        <v>233</v>
      </c>
      <c r="J161" s="305" t="s">
        <v>280</v>
      </c>
      <c r="K161" s="305" t="s">
        <v>80</v>
      </c>
      <c r="L161" s="310" t="s">
        <v>557</v>
      </c>
      <c r="M161" s="311" t="s">
        <v>161</v>
      </c>
      <c r="N161" s="3" t="s">
        <v>2050</v>
      </c>
      <c r="O161" s="337">
        <v>2029625222</v>
      </c>
      <c r="P161" s="539" t="s">
        <v>829</v>
      </c>
      <c r="Q161" s="376" t="s">
        <v>1369</v>
      </c>
      <c r="R161" s="313" t="str">
        <f>IF(OR(L161&lt;&gt;"",N161&lt;&gt;"",O161&lt;&gt;"",P161&lt;&gt;""),CONCATENATE(L161,"-",N161,"-",P161,"-OM",O161),"")</f>
        <v>P62-PPGMII-P62-CAM-1911P/2024-OM2029625222</v>
      </c>
      <c r="S161" s="574"/>
      <c r="T161" s="314">
        <v>1</v>
      </c>
      <c r="U161" s="340">
        <v>0</v>
      </c>
      <c r="V161" s="340">
        <v>184.75800000000001</v>
      </c>
      <c r="W161" s="316">
        <f>IF(U161&lt;&gt;"",U161/1000,"")</f>
        <v>0</v>
      </c>
      <c r="X161" s="316">
        <f>IF(V161&lt;&gt;"",V161/1000,"")</f>
        <v>0.18475800000000001</v>
      </c>
      <c r="Y161" s="317">
        <f>IF(OR(U161&lt;&gt;"",V161&lt;&gt;""),U161+V161,"")</f>
        <v>184.75800000000001</v>
      </c>
      <c r="Z161" s="318">
        <f>IF(Y161&lt;&gt;"",Y161/1000,"")</f>
        <v>0.18475800000000001</v>
      </c>
      <c r="AA161" s="574" t="s">
        <v>2059</v>
      </c>
      <c r="AB161" s="386"/>
      <c r="AC161" s="331">
        <v>45733</v>
      </c>
      <c r="AD161" s="327">
        <v>45733</v>
      </c>
      <c r="AE161" s="327">
        <v>45733</v>
      </c>
      <c r="AF161" s="14">
        <v>45734</v>
      </c>
      <c r="AG161" s="327">
        <v>45733</v>
      </c>
      <c r="AH161" s="309">
        <f>IF(AND(AD161&lt;&gt;"",AG161&lt;&gt;""),AG161-AD161,"")</f>
        <v>0</v>
      </c>
      <c r="AI161" s="322" t="str">
        <f>IF(AE161&lt;&gt;"",CONCATENATE("S",WEEKNUM(AE161,21)),"")</f>
        <v>S12</v>
      </c>
      <c r="AJ161" s="323" t="str">
        <f>IF(AF161&lt;&gt;"",CONCATENATE("S",WEEKNUM(AF161,21)),"")</f>
        <v>S12</v>
      </c>
      <c r="AK161" s="323" t="str">
        <f>IF(AG161&lt;&gt;"",CONCATENATE("S",WEEKNUM(AG161,21)),"")</f>
        <v>S12</v>
      </c>
      <c r="AL161" s="322" t="str">
        <f>IF(AG161&lt;&gt;"",CONCATENATE(MONTH(AG161),"/",YEAR(AG161)),"")</f>
        <v>3/2025</v>
      </c>
      <c r="AM161" s="324">
        <f ca="1">IF(AG161&lt;&gt;"",IFERROR(IF(AF161="",TODAY()-AE161,AG161-AE161),""),"")</f>
        <v>0</v>
      </c>
      <c r="AN161" s="325" t="str">
        <f ca="1">IF(AM161&lt;&gt;"",IF(AM161&lt;=0,"SEM ATRASO",IF(AM161&lt;=10,"1) &lt;= 10 Dias",IF(AND(AM161&gt;10,AM161&lt;=30),"2) &gt; 10 Dias e &lt;= 30 Dias",IF(AND(AM161&gt;30,AM161&lt;=60),"3) &gt;30 Dias e &lt;=60 Dias",IF(AND(AM161&gt;60,AM161&lt;43854),"4) &gt; 60 Dias","INDEFINIDO"))))),"")</f>
        <v>SEM ATRASO</v>
      </c>
      <c r="AO161" s="364">
        <v>45737</v>
      </c>
      <c r="AP161" s="331">
        <v>45764</v>
      </c>
      <c r="AQ161" s="15">
        <v>45751</v>
      </c>
      <c r="AR161" s="210">
        <v>45761</v>
      </c>
      <c r="AS161" s="331">
        <v>45754</v>
      </c>
      <c r="AT161" s="309">
        <f>IF(AND(AP161&lt;&gt;"",AS161&lt;&gt;""),AS161-AP161,"")</f>
        <v>-10</v>
      </c>
      <c r="AU161" s="326" t="str">
        <f>IF(AQ161&lt;&gt;"",CONCATENATE("S",WEEKNUM(AQ161,21)),"")</f>
        <v>S14</v>
      </c>
      <c r="AV161" s="327" t="str">
        <f>IF(AR161&lt;&gt;"",CONCATENATE("S",WEEKNUM(AR161,21)),"")</f>
        <v>S16</v>
      </c>
      <c r="AW161" s="327" t="str">
        <f>IF(AS161&lt;&gt;"",CONCATENATE("S",WEEKNUM(AS161,21)),"")</f>
        <v>S15</v>
      </c>
      <c r="AX161" s="326" t="str">
        <f>IF(AS161&lt;&gt;"",CONCATENATE(MONTH(AS161),"/",YEAR(AS161)),"")</f>
        <v>4/2025</v>
      </c>
      <c r="AY161" s="328">
        <f ca="1">IF(AQ161&lt;&gt;"",IF(AS161&lt;&gt;"",AQ161-AS161,TODAY()-AQ161),"")</f>
        <v>-3</v>
      </c>
      <c r="AZ161" s="329" t="str">
        <f ca="1">IF(AY161&lt;&gt;"",IF(AY161&lt;=0,"SEM ATRASO",IF(AY161&lt;=10,"1) &lt;= 10 Dias",IF(AND(AY161&gt;10,AY161&lt;=30),"2) &gt; 10 Dias e &lt;= 30 Dias",IF(AND(AY161&gt;30,AY161&lt;=60),"3) &gt;30 Dias e &lt;=60 Dias",IF(AND(AY161&gt;60,AY161&lt;43854),"4) &gt; 60 Dias","INDEFINIDO"))))),"")</f>
        <v>SEM ATRASO</v>
      </c>
      <c r="BA161" s="364">
        <v>45761</v>
      </c>
      <c r="BB161" s="331">
        <v>45761</v>
      </c>
      <c r="BC161" s="15">
        <v>45766</v>
      </c>
      <c r="BD161" s="24">
        <v>45764</v>
      </c>
      <c r="BE161" s="331">
        <v>45870</v>
      </c>
      <c r="BF161" s="309">
        <f>IF(AND(BB161&lt;&gt;"",BE161&lt;&gt;""),BE161-BB161,"")</f>
        <v>109</v>
      </c>
      <c r="BG161" s="326" t="str">
        <f>IF(BC161&lt;&gt;"",CONCATENATE("S",WEEKNUM(BC161,21)),"")</f>
        <v>S16</v>
      </c>
      <c r="BH161" s="327" t="str">
        <f>IF(BD161&lt;&gt;"",CONCATENATE("S",WEEKNUM(BD161,21)),"")</f>
        <v>S16</v>
      </c>
      <c r="BI161" s="327" t="str">
        <f>IF(BE161&lt;&gt;"",CONCATENATE("S",WEEKNUM(BE161,21)),"")</f>
        <v>S31</v>
      </c>
      <c r="BJ161" s="326" t="str">
        <f>IF(BE161&lt;&gt;"",CONCATENATE(MONTH(BE161),"/",YEAR(BE161)),"")</f>
        <v>8/2025</v>
      </c>
      <c r="BK161" s="325">
        <f ca="1">IF(BE161&lt;&gt;"",IFERROR(IF(BE161="",TODAY()-BC161,BE161-BC161),""),"")</f>
        <v>104</v>
      </c>
      <c r="BL161" s="330" t="str">
        <f ca="1">IF(BK161&lt;&gt;"",IF(BK161&lt;=0,"SEM ATRASO",IF(BK161&lt;=10,"1) &lt;= 10 Dias",IF(AND(BK161&gt;10,BK161&lt;=30),"2) &gt; 10 Dias e &lt;= 30 Dias",IF(AND(BK161&gt;30,BK161&lt;=60),"3) &gt;30 Dias e &lt;=60 Dias",IF(AND(BK161&gt;60,BK161&lt;43854),"4) &gt; 60 Dias","INDEFINIDO"))))),"")</f>
        <v>4) &gt; 60 Dias</v>
      </c>
      <c r="BM161" s="331">
        <f>IF(BE161&lt;&gt;"",BE161+5,IF(AND(BE161="",BD161&lt;&gt;""),BD161+5,IF(AND(BE161="",BD161="",AS161&lt;&gt;""),AS161+5,IF(AND(BE161="",BD161="",AS161="",AR161&lt;&gt;""),AR161+5,""))))</f>
        <v>45875</v>
      </c>
      <c r="BN161" s="331"/>
      <c r="BO161" s="331" t="s">
        <v>87</v>
      </c>
      <c r="BP161" s="305"/>
      <c r="BQ161" s="305"/>
      <c r="BR161" s="305"/>
      <c r="BS161" s="305"/>
      <c r="BT161" s="332">
        <v>-3</v>
      </c>
      <c r="BU161" s="333" t="s">
        <v>1255</v>
      </c>
      <c r="BV161" s="329"/>
      <c r="BW161" s="329"/>
      <c r="BX161" s="329"/>
      <c r="BY161" s="329"/>
      <c r="BZ161" s="329"/>
      <c r="CA161" s="634" t="s">
        <v>694</v>
      </c>
      <c r="CB161" s="598"/>
    </row>
    <row r="162" spans="1:80" ht="40.5" customHeight="1" x14ac:dyDescent="0.35">
      <c r="A162" s="577"/>
      <c r="B162" s="458" t="s">
        <v>155</v>
      </c>
      <c r="C162" s="310"/>
      <c r="D162" s="336"/>
      <c r="E162" s="371" t="s">
        <v>1179</v>
      </c>
      <c r="F162" s="336" t="s">
        <v>556</v>
      </c>
      <c r="G162" s="307" t="str">
        <f ca="1">IF(AND(E162&lt;D162,BE162&lt;&gt;"",TODAY()&gt;D162),TODAY()-D162,"")</f>
        <v/>
      </c>
      <c r="H162" s="308">
        <f>IF(BM162&lt;&gt;"",BM162,"")</f>
        <v>45875</v>
      </c>
      <c r="I162" s="309">
        <f>IF(AND(E162&lt;&gt;"",H162&lt;&gt;""),H162-E162,"")</f>
        <v>233</v>
      </c>
      <c r="J162" s="305" t="s">
        <v>280</v>
      </c>
      <c r="K162" s="305" t="s">
        <v>80</v>
      </c>
      <c r="L162" s="310" t="s">
        <v>557</v>
      </c>
      <c r="M162" s="311" t="s">
        <v>161</v>
      </c>
      <c r="N162" s="3" t="s">
        <v>2050</v>
      </c>
      <c r="O162" s="337">
        <v>2029625222</v>
      </c>
      <c r="P162" s="539" t="s">
        <v>829</v>
      </c>
      <c r="Q162" s="376" t="s">
        <v>1370</v>
      </c>
      <c r="R162" s="313" t="str">
        <f>IF(OR(L162&lt;&gt;"",N162&lt;&gt;"",O162&lt;&gt;"",P162&lt;&gt;""),CONCATENATE(L162,"-",N162,"-",P162,"-OM",O162),"")</f>
        <v>P62-PPGMII-P62-CAM-1911P/2024-OM2029625222</v>
      </c>
      <c r="S162" s="574"/>
      <c r="T162" s="314">
        <v>1</v>
      </c>
      <c r="U162" s="340">
        <v>0</v>
      </c>
      <c r="V162" s="340">
        <v>422.49700000000001</v>
      </c>
      <c r="W162" s="316">
        <f>IF(U162&lt;&gt;"",U162/1000,"")</f>
        <v>0</v>
      </c>
      <c r="X162" s="316">
        <f>IF(V162&lt;&gt;"",V162/1000,"")</f>
        <v>0.42249700000000001</v>
      </c>
      <c r="Y162" s="317">
        <f>IF(OR(U162&lt;&gt;"",V162&lt;&gt;""),U162+V162,"")</f>
        <v>422.49700000000001</v>
      </c>
      <c r="Z162" s="318">
        <f>IF(Y162&lt;&gt;"",Y162/1000,"")</f>
        <v>0.42249700000000001</v>
      </c>
      <c r="AA162" s="574" t="s">
        <v>2059</v>
      </c>
      <c r="AB162" s="386"/>
      <c r="AC162" s="331">
        <v>45733</v>
      </c>
      <c r="AD162" s="327">
        <v>45754</v>
      </c>
      <c r="AE162" s="327">
        <v>45777</v>
      </c>
      <c r="AF162" s="14">
        <v>45777</v>
      </c>
      <c r="AG162" s="327">
        <v>45777</v>
      </c>
      <c r="AH162" s="309">
        <f>IF(AND(AD162&lt;&gt;"",AG162&lt;&gt;""),AG162-AD162,"")</f>
        <v>23</v>
      </c>
      <c r="AI162" s="322" t="str">
        <f>IF(AE162&lt;&gt;"",CONCATENATE("S",WEEKNUM(AE162,21)),"")</f>
        <v>S18</v>
      </c>
      <c r="AJ162" s="323" t="str">
        <f>IF(AF162&lt;&gt;"",CONCATENATE("S",WEEKNUM(AF162,21)),"")</f>
        <v>S18</v>
      </c>
      <c r="AK162" s="323" t="str">
        <f>IF(AG162&lt;&gt;"",CONCATENATE("S",WEEKNUM(AG162,21)),"")</f>
        <v>S18</v>
      </c>
      <c r="AL162" s="322" t="str">
        <f>IF(AG162&lt;&gt;"",CONCATENATE(MONTH(AG162),"/",YEAR(AG162)),"")</f>
        <v>4/2025</v>
      </c>
      <c r="AM162" s="324">
        <f ca="1">IF(AG162&lt;&gt;"",IFERROR(IF(AF162="",TODAY()-AE162,AG162-AE162),""),"")</f>
        <v>0</v>
      </c>
      <c r="AN162" s="325" t="str">
        <f ca="1">IF(AM162&lt;&gt;"",IF(AM162&lt;=0,"SEM ATRASO",IF(AM162&lt;=10,"1) &lt;= 10 Dias",IF(AND(AM162&gt;10,AM162&lt;=30),"2) &gt; 10 Dias e &lt;= 30 Dias",IF(AND(AM162&gt;30,AM162&lt;=60),"3) &gt;30 Dias e &lt;=60 Dias",IF(AND(AM162&gt;60,AM162&lt;43854),"4) &gt; 60 Dias","INDEFINIDO"))))),"")</f>
        <v>SEM ATRASO</v>
      </c>
      <c r="AO162" s="364">
        <v>45785</v>
      </c>
      <c r="AP162" s="331">
        <v>45789</v>
      </c>
      <c r="AQ162" s="15">
        <v>45827</v>
      </c>
      <c r="AR162" s="15">
        <v>45827</v>
      </c>
      <c r="AS162" s="331">
        <v>45812</v>
      </c>
      <c r="AT162" s="309">
        <f>IF(AND(AP162&lt;&gt;"",AS162&lt;&gt;""),AS162-AP162,"")</f>
        <v>23</v>
      </c>
      <c r="AU162" s="326" t="str">
        <f>IF(AQ162&lt;&gt;"",CONCATENATE("S",WEEKNUM(AQ162,21)),"")</f>
        <v>S25</v>
      </c>
      <c r="AV162" s="327" t="str">
        <f>IF(AR162&lt;&gt;"",CONCATENATE("S",WEEKNUM(AR162,21)),"")</f>
        <v>S25</v>
      </c>
      <c r="AW162" s="327" t="str">
        <f>IF(AS162&lt;&gt;"",CONCATENATE("S",WEEKNUM(AS162,21)),"")</f>
        <v>S23</v>
      </c>
      <c r="AX162" s="326" t="str">
        <f>IF(AS162&lt;&gt;"",CONCATENATE(MONTH(AS162),"/",YEAR(AS162)),"")</f>
        <v>6/2025</v>
      </c>
      <c r="AY162" s="328">
        <f ca="1">IF(AQ162&lt;&gt;"",IF(AS162&lt;&gt;"",AQ162-AS162,TODAY()-AQ162),"")</f>
        <v>15</v>
      </c>
      <c r="AZ162" s="329" t="str">
        <f ca="1">IF(AY162&lt;&gt;"",IF(AY162&lt;=0,"SEM ATRASO",IF(AY162&lt;=10,"1) &lt;= 10 Dias",IF(AND(AY162&gt;10,AY162&lt;=30),"2) &gt; 10 Dias e &lt;= 30 Dias",IF(AND(AY162&gt;30,AY162&lt;=60),"3) &gt;30 Dias e &lt;=60 Dias",IF(AND(AY162&gt;60,AY162&lt;43854),"4) &gt; 60 Dias","INDEFINIDO"))))),"")</f>
        <v>2) &gt; 10 Dias e &lt;= 30 Dias</v>
      </c>
      <c r="BA162" s="364">
        <v>45831</v>
      </c>
      <c r="BB162" s="331">
        <v>45819</v>
      </c>
      <c r="BC162" s="15">
        <v>45766</v>
      </c>
      <c r="BD162" s="24">
        <v>45822</v>
      </c>
      <c r="BE162" s="331">
        <v>45870</v>
      </c>
      <c r="BF162" s="309">
        <f>IF(AND(BB162&lt;&gt;"",BE162&lt;&gt;""),BE162-BB162,"")</f>
        <v>51</v>
      </c>
      <c r="BG162" s="326" t="str">
        <f>IF(BC162&lt;&gt;"",CONCATENATE("S",WEEKNUM(BC162,21)),"")</f>
        <v>S16</v>
      </c>
      <c r="BH162" s="327" t="str">
        <f>IF(BD162&lt;&gt;"",CONCATENATE("S",WEEKNUM(BD162,21)),"")</f>
        <v>S24</v>
      </c>
      <c r="BI162" s="327" t="str">
        <f>IF(BE162&lt;&gt;"",CONCATENATE("S",WEEKNUM(BE162,21)),"")</f>
        <v>S31</v>
      </c>
      <c r="BJ162" s="326" t="str">
        <f>IF(BE162&lt;&gt;"",CONCATENATE(MONTH(BE162),"/",YEAR(BE162)),"")</f>
        <v>8/2025</v>
      </c>
      <c r="BK162" s="325">
        <f ca="1">IF(BE162&lt;&gt;"",IFERROR(IF(BE162="",TODAY()-BC162,BE162-BC162),""),"")</f>
        <v>104</v>
      </c>
      <c r="BL162" s="330" t="str">
        <f ca="1">IF(BK162&lt;&gt;"",IF(BK162&lt;=0,"SEM ATRASO",IF(BK162&lt;=10,"1) &lt;= 10 Dias",IF(AND(BK162&gt;10,BK162&lt;=30),"2) &gt; 10 Dias e &lt;= 30 Dias",IF(AND(BK162&gt;30,BK162&lt;=60),"3) &gt;30 Dias e &lt;=60 Dias",IF(AND(BK162&gt;60,BK162&lt;43854),"4) &gt; 60 Dias","INDEFINIDO"))))),"")</f>
        <v>4) &gt; 60 Dias</v>
      </c>
      <c r="BM162" s="331">
        <f>IF(BE162&lt;&gt;"",BE162+5,IF(AND(BE162="",BD162&lt;&gt;""),BD162+5,IF(AND(BE162="",BD162="",AS162&lt;&gt;""),AS162+5,IF(AND(BE162="",BD162="",AS162="",AR162&lt;&gt;""),AR162+5,""))))</f>
        <v>45875</v>
      </c>
      <c r="BN162" s="331"/>
      <c r="BO162" s="331" t="s">
        <v>87</v>
      </c>
      <c r="BP162" s="305"/>
      <c r="BQ162" s="305"/>
      <c r="BR162" s="305"/>
      <c r="BS162" s="305"/>
      <c r="BT162" s="332">
        <v>-3</v>
      </c>
      <c r="BU162" s="333" t="s">
        <v>1255</v>
      </c>
      <c r="BV162" s="329"/>
      <c r="BW162" s="329"/>
      <c r="BX162" s="329"/>
      <c r="BY162" s="329"/>
      <c r="BZ162" s="329"/>
      <c r="CA162" s="634" t="s">
        <v>112</v>
      </c>
      <c r="CB162" s="598"/>
    </row>
    <row r="163" spans="1:80" ht="40.5" customHeight="1" x14ac:dyDescent="0.35">
      <c r="A163" s="577"/>
      <c r="B163" s="458" t="s">
        <v>155</v>
      </c>
      <c r="C163" s="310"/>
      <c r="D163" s="336"/>
      <c r="E163" s="371" t="s">
        <v>1179</v>
      </c>
      <c r="F163" s="336" t="s">
        <v>556</v>
      </c>
      <c r="G163" s="307" t="str">
        <f ca="1">IF(AND(E163&lt;D163,BE163&lt;&gt;"",TODAY()&gt;D163),TODAY()-D163,"")</f>
        <v/>
      </c>
      <c r="H163" s="308">
        <f>IF(BM163&lt;&gt;"",BM163,"")</f>
        <v>45875</v>
      </c>
      <c r="I163" s="309">
        <f>IF(AND(E163&lt;&gt;"",H163&lt;&gt;""),H163-E163,"")</f>
        <v>233</v>
      </c>
      <c r="J163" s="305" t="s">
        <v>280</v>
      </c>
      <c r="K163" s="305" t="s">
        <v>80</v>
      </c>
      <c r="L163" s="310" t="s">
        <v>557</v>
      </c>
      <c r="M163" s="311" t="s">
        <v>161</v>
      </c>
      <c r="N163" s="3" t="s">
        <v>2050</v>
      </c>
      <c r="O163" s="337">
        <v>2029625222</v>
      </c>
      <c r="P163" s="539" t="s">
        <v>829</v>
      </c>
      <c r="Q163" s="376" t="s">
        <v>695</v>
      </c>
      <c r="R163" s="313" t="str">
        <f>IF(OR(L163&lt;&gt;"",N163&lt;&gt;"",O163&lt;&gt;"",P163&lt;&gt;""),CONCATENATE(L163,"-",N163,"-",P163,"-OM",O163),"")</f>
        <v>P62-PPGMII-P62-CAM-1911P/2024-OM2029625222</v>
      </c>
      <c r="S163" s="574"/>
      <c r="T163" s="314">
        <v>1</v>
      </c>
      <c r="U163" s="340">
        <v>0</v>
      </c>
      <c r="V163" s="340">
        <v>136.03100000000001</v>
      </c>
      <c r="W163" s="316">
        <f>IF(U163&lt;&gt;"",U163/1000,"")</f>
        <v>0</v>
      </c>
      <c r="X163" s="316">
        <f>IF(V163&lt;&gt;"",V163/1000,"")</f>
        <v>0.13603100000000001</v>
      </c>
      <c r="Y163" s="317">
        <f>IF(OR(U163&lt;&gt;"",V163&lt;&gt;""),U163+V163,"")</f>
        <v>136.03100000000001</v>
      </c>
      <c r="Z163" s="318">
        <f>IF(Y163&lt;&gt;"",Y163/1000,"")</f>
        <v>0.13603100000000001</v>
      </c>
      <c r="AA163" s="574" t="s">
        <v>2059</v>
      </c>
      <c r="AB163" s="386"/>
      <c r="AC163" s="331">
        <v>45733</v>
      </c>
      <c r="AD163" s="327">
        <v>45754</v>
      </c>
      <c r="AE163" s="327">
        <v>45777</v>
      </c>
      <c r="AF163" s="14">
        <v>45777</v>
      </c>
      <c r="AG163" s="327">
        <v>45777</v>
      </c>
      <c r="AH163" s="309">
        <f>IF(AND(AD163&lt;&gt;"",AG163&lt;&gt;""),AG163-AD163,"")</f>
        <v>23</v>
      </c>
      <c r="AI163" s="322" t="str">
        <f>IF(AE163&lt;&gt;"",CONCATENATE("S",WEEKNUM(AE163,21)),"")</f>
        <v>S18</v>
      </c>
      <c r="AJ163" s="323" t="str">
        <f>IF(AF163&lt;&gt;"",CONCATENATE("S",WEEKNUM(AF163,21)),"")</f>
        <v>S18</v>
      </c>
      <c r="AK163" s="323" t="str">
        <f>IF(AG163&lt;&gt;"",CONCATENATE("S",WEEKNUM(AG163,21)),"")</f>
        <v>S18</v>
      </c>
      <c r="AL163" s="322" t="str">
        <f>IF(AG163&lt;&gt;"",CONCATENATE(MONTH(AG163),"/",YEAR(AG163)),"")</f>
        <v>4/2025</v>
      </c>
      <c r="AM163" s="324">
        <f ca="1">IF(AG163&lt;&gt;"",IFERROR(IF(AF163="",TODAY()-AE163,AG163-AE163),""),"")</f>
        <v>0</v>
      </c>
      <c r="AN163" s="325" t="str">
        <f ca="1">IF(AM163&lt;&gt;"",IF(AM163&lt;=0,"SEM ATRASO",IF(AM163&lt;=10,"1) &lt;= 10 Dias",IF(AND(AM163&gt;10,AM163&lt;=30),"2) &gt; 10 Dias e &lt;= 30 Dias",IF(AND(AM163&gt;30,AM163&lt;=60),"3) &gt;30 Dias e &lt;=60 Dias",IF(AND(AM163&gt;60,AM163&lt;43854),"4) &gt; 60 Dias","INDEFINIDO"))))),"")</f>
        <v>SEM ATRASO</v>
      </c>
      <c r="AO163" s="364">
        <v>45785</v>
      </c>
      <c r="AP163" s="331">
        <v>45797</v>
      </c>
      <c r="AQ163" s="15">
        <v>45827</v>
      </c>
      <c r="AR163" s="15">
        <v>45827</v>
      </c>
      <c r="AS163" s="331">
        <v>45812</v>
      </c>
      <c r="AT163" s="309">
        <f>IF(AND(AP163&lt;&gt;"",AS163&lt;&gt;""),AS163-AP163,"")</f>
        <v>15</v>
      </c>
      <c r="AU163" s="326" t="str">
        <f>IF(AQ163&lt;&gt;"",CONCATENATE("S",WEEKNUM(AQ163,21)),"")</f>
        <v>S25</v>
      </c>
      <c r="AV163" s="327" t="str">
        <f>IF(AR163&lt;&gt;"",CONCATENATE("S",WEEKNUM(AR163,21)),"")</f>
        <v>S25</v>
      </c>
      <c r="AW163" s="327" t="str">
        <f>IF(AS163&lt;&gt;"",CONCATENATE("S",WEEKNUM(AS163,21)),"")</f>
        <v>S23</v>
      </c>
      <c r="AX163" s="326" t="str">
        <f>IF(AS163&lt;&gt;"",CONCATENATE(MONTH(AS163),"/",YEAR(AS163)),"")</f>
        <v>6/2025</v>
      </c>
      <c r="AY163" s="328">
        <f ca="1">IF(AQ163&lt;&gt;"",IF(AS163&lt;&gt;"",AQ163-AS163,TODAY()-AQ163),"")</f>
        <v>15</v>
      </c>
      <c r="AZ163" s="329" t="str">
        <f ca="1">IF(AY163&lt;&gt;"",IF(AY163&lt;=0,"SEM ATRASO",IF(AY163&lt;=10,"1) &lt;= 10 Dias",IF(AND(AY163&gt;10,AY163&lt;=30),"2) &gt; 10 Dias e &lt;= 30 Dias",IF(AND(AY163&gt;30,AY163&lt;=60),"3) &gt;30 Dias e &lt;=60 Dias",IF(AND(AY163&gt;60,AY163&lt;43854),"4) &gt; 60 Dias","INDEFINIDO"))))),"")</f>
        <v>2) &gt; 10 Dias e &lt;= 30 Dias</v>
      </c>
      <c r="BA163" s="364">
        <v>45831</v>
      </c>
      <c r="BB163" s="331">
        <v>45819</v>
      </c>
      <c r="BC163" s="15">
        <v>45766</v>
      </c>
      <c r="BD163" s="24">
        <v>45822</v>
      </c>
      <c r="BE163" s="331">
        <v>45870</v>
      </c>
      <c r="BF163" s="309">
        <f>IF(AND(BB163&lt;&gt;"",BE163&lt;&gt;""),BE163-BB163,"")</f>
        <v>51</v>
      </c>
      <c r="BG163" s="326" t="str">
        <f>IF(BC163&lt;&gt;"",CONCATENATE("S",WEEKNUM(BC163,21)),"")</f>
        <v>S16</v>
      </c>
      <c r="BH163" s="327" t="str">
        <f>IF(BD163&lt;&gt;"",CONCATENATE("S",WEEKNUM(BD163,21)),"")</f>
        <v>S24</v>
      </c>
      <c r="BI163" s="327" t="str">
        <f>IF(BE163&lt;&gt;"",CONCATENATE("S",WEEKNUM(BE163,21)),"")</f>
        <v>S31</v>
      </c>
      <c r="BJ163" s="326" t="str">
        <f>IF(BE163&lt;&gt;"",CONCATENATE(MONTH(BE163),"/",YEAR(BE163)),"")</f>
        <v>8/2025</v>
      </c>
      <c r="BK163" s="325">
        <f ca="1">IF(BE163&lt;&gt;"",IFERROR(IF(BE163="",TODAY()-BC163,BE163-BC163),""),"")</f>
        <v>104</v>
      </c>
      <c r="BL163" s="330" t="str">
        <f ca="1">IF(BK163&lt;&gt;"",IF(BK163&lt;=0,"SEM ATRASO",IF(BK163&lt;=10,"1) &lt;= 10 Dias",IF(AND(BK163&gt;10,BK163&lt;=30),"2) &gt; 10 Dias e &lt;= 30 Dias",IF(AND(BK163&gt;30,BK163&lt;=60),"3) &gt;30 Dias e &lt;=60 Dias",IF(AND(BK163&gt;60,BK163&lt;43854),"4) &gt; 60 Dias","INDEFINIDO"))))),"")</f>
        <v>4) &gt; 60 Dias</v>
      </c>
      <c r="BM163" s="331">
        <f>IF(BE163&lt;&gt;"",BE163+5,IF(AND(BE163="",BD163&lt;&gt;""),BD163+5,IF(AND(BE163="",BD163="",AS163&lt;&gt;""),AS163+5,IF(AND(BE163="",BD163="",AS163="",AR163&lt;&gt;""),AR163+5,""))))</f>
        <v>45875</v>
      </c>
      <c r="BN163" s="331"/>
      <c r="BO163" s="331" t="s">
        <v>87</v>
      </c>
      <c r="BP163" s="305"/>
      <c r="BQ163" s="305"/>
      <c r="BR163" s="305"/>
      <c r="BS163" s="305"/>
      <c r="BT163" s="332">
        <v>-3</v>
      </c>
      <c r="BU163" s="333" t="s">
        <v>1255</v>
      </c>
      <c r="BV163" s="329"/>
      <c r="BW163" s="329"/>
      <c r="BX163" s="329"/>
      <c r="BY163" s="329"/>
      <c r="BZ163" s="329"/>
      <c r="CA163" s="634" t="s">
        <v>112</v>
      </c>
      <c r="CB163" s="598"/>
    </row>
    <row r="164" spans="1:80" ht="40.5" customHeight="1" x14ac:dyDescent="0.35">
      <c r="A164" s="577"/>
      <c r="B164" s="458" t="s">
        <v>155</v>
      </c>
      <c r="C164" s="310"/>
      <c r="D164" s="336"/>
      <c r="E164" s="371" t="s">
        <v>1179</v>
      </c>
      <c r="F164" s="336" t="s">
        <v>556</v>
      </c>
      <c r="G164" s="307" t="str">
        <f ca="1">IF(AND(E164&lt;D164,BE164&lt;&gt;"",TODAY()&gt;D164),TODAY()-D164,"")</f>
        <v/>
      </c>
      <c r="H164" s="308">
        <f>IF(BM164&lt;&gt;"",BM164,"")</f>
        <v>45875</v>
      </c>
      <c r="I164" s="309">
        <f>IF(AND(E164&lt;&gt;"",H164&lt;&gt;""),H164-E164,"")</f>
        <v>233</v>
      </c>
      <c r="J164" s="305" t="s">
        <v>280</v>
      </c>
      <c r="K164" s="305" t="s">
        <v>80</v>
      </c>
      <c r="L164" s="310" t="s">
        <v>557</v>
      </c>
      <c r="M164" s="311" t="s">
        <v>161</v>
      </c>
      <c r="N164" s="3" t="s">
        <v>2050</v>
      </c>
      <c r="O164" s="337">
        <v>2029625222</v>
      </c>
      <c r="P164" s="539" t="s">
        <v>829</v>
      </c>
      <c r="Q164" s="376" t="s">
        <v>696</v>
      </c>
      <c r="R164" s="313" t="str">
        <f>IF(OR(L164&lt;&gt;"",N164&lt;&gt;"",O164&lt;&gt;"",P164&lt;&gt;""),CONCATENATE(L164,"-",N164,"-",P164,"-OM",O164),"")</f>
        <v>P62-PPGMII-P62-CAM-1911P/2024-OM2029625222</v>
      </c>
      <c r="S164" s="305"/>
      <c r="T164" s="314">
        <v>1</v>
      </c>
      <c r="U164" s="340">
        <v>0</v>
      </c>
      <c r="V164" s="340">
        <v>5.39</v>
      </c>
      <c r="W164" s="316">
        <f>IF(U164&lt;&gt;"",U164/1000,"")</f>
        <v>0</v>
      </c>
      <c r="X164" s="316">
        <f>IF(V164&lt;&gt;"",V164/1000,"")</f>
        <v>5.3899999999999998E-3</v>
      </c>
      <c r="Y164" s="317">
        <f>IF(OR(U164&lt;&gt;"",V164&lt;&gt;""),U164+V164,"")</f>
        <v>5.39</v>
      </c>
      <c r="Z164" s="318">
        <f>IF(Y164&lt;&gt;"",Y164/1000,"")</f>
        <v>5.3899999999999998E-3</v>
      </c>
      <c r="AA164" s="574" t="s">
        <v>2059</v>
      </c>
      <c r="AB164" s="386"/>
      <c r="AC164" s="331">
        <v>45733</v>
      </c>
      <c r="AD164" s="327">
        <v>45754</v>
      </c>
      <c r="AE164" s="327">
        <v>45777</v>
      </c>
      <c r="AF164" s="14">
        <v>45777</v>
      </c>
      <c r="AG164" s="327">
        <v>45777</v>
      </c>
      <c r="AH164" s="309">
        <f>IF(AND(AD164&lt;&gt;"",AG164&lt;&gt;""),AG164-AD164,"")</f>
        <v>23</v>
      </c>
      <c r="AI164" s="322" t="str">
        <f>IF(AE164&lt;&gt;"",CONCATENATE("S",WEEKNUM(AE164,21)),"")</f>
        <v>S18</v>
      </c>
      <c r="AJ164" s="323" t="str">
        <f>IF(AF164&lt;&gt;"",CONCATENATE("S",WEEKNUM(AF164,21)),"")</f>
        <v>S18</v>
      </c>
      <c r="AK164" s="323" t="str">
        <f>IF(AG164&lt;&gt;"",CONCATENATE("S",WEEKNUM(AG164,21)),"")</f>
        <v>S18</v>
      </c>
      <c r="AL164" s="322" t="str">
        <f>IF(AG164&lt;&gt;"",CONCATENATE(MONTH(AG164),"/",YEAR(AG164)),"")</f>
        <v>4/2025</v>
      </c>
      <c r="AM164" s="324">
        <f ca="1">IF(AG164&lt;&gt;"",IFERROR(IF(AF164="",TODAY()-AE164,AG164-AE164),""),"")</f>
        <v>0</v>
      </c>
      <c r="AN164" s="325" t="str">
        <f ca="1">IF(AM164&lt;&gt;"",IF(AM164&lt;=0,"SEM ATRASO",IF(AM164&lt;=10,"1) &lt;= 10 Dias",IF(AND(AM164&gt;10,AM164&lt;=30),"2) &gt; 10 Dias e &lt;= 30 Dias",IF(AND(AM164&gt;30,AM164&lt;=60),"3) &gt;30 Dias e &lt;=60 Dias",IF(AND(AM164&gt;60,AM164&lt;43854),"4) &gt; 60 Dias","INDEFINIDO"))))),"")</f>
        <v>SEM ATRASO</v>
      </c>
      <c r="AO164" s="364">
        <v>45785</v>
      </c>
      <c r="AP164" s="331">
        <v>45797</v>
      </c>
      <c r="AQ164" s="15">
        <v>45827</v>
      </c>
      <c r="AR164" s="410">
        <v>45827</v>
      </c>
      <c r="AS164" s="331">
        <v>45812</v>
      </c>
      <c r="AT164" s="309">
        <f>IF(AND(AP164&lt;&gt;"",AS164&lt;&gt;""),AS164-AP164,"")</f>
        <v>15</v>
      </c>
      <c r="AU164" s="326" t="str">
        <f>IF(AQ164&lt;&gt;"",CONCATENATE("S",WEEKNUM(AQ164,21)),"")</f>
        <v>S25</v>
      </c>
      <c r="AV164" s="327" t="str">
        <f>IF(AR164&lt;&gt;"",CONCATENATE("S",WEEKNUM(AR164,21)),"")</f>
        <v>S25</v>
      </c>
      <c r="AW164" s="327" t="str">
        <f>IF(AS164&lt;&gt;"",CONCATENATE("S",WEEKNUM(AS164,21)),"")</f>
        <v>S23</v>
      </c>
      <c r="AX164" s="326" t="str">
        <f>IF(AS164&lt;&gt;"",CONCATENATE(MONTH(AS164),"/",YEAR(AS164)),"")</f>
        <v>6/2025</v>
      </c>
      <c r="AY164" s="328">
        <f ca="1">IF(AQ164&lt;&gt;"",IF(AS164&lt;&gt;"",AQ164-AS164,TODAY()-AQ164),"")</f>
        <v>15</v>
      </c>
      <c r="AZ164" s="329" t="str">
        <f ca="1">IF(AY164&lt;&gt;"",IF(AY164&lt;=0,"SEM ATRASO",IF(AY164&lt;=10,"1) &lt;= 10 Dias",IF(AND(AY164&gt;10,AY164&lt;=30),"2) &gt; 10 Dias e &lt;= 30 Dias",IF(AND(AY164&gt;30,AY164&lt;=60),"3) &gt;30 Dias e &lt;=60 Dias",IF(AND(AY164&gt;60,AY164&lt;43854),"4) &gt; 60 Dias","INDEFINIDO"))))),"")</f>
        <v>2) &gt; 10 Dias e &lt;= 30 Dias</v>
      </c>
      <c r="BA164" s="364">
        <v>45831</v>
      </c>
      <c r="BB164" s="331">
        <v>45819</v>
      </c>
      <c r="BC164" s="15">
        <v>45766</v>
      </c>
      <c r="BD164" s="24">
        <v>45822</v>
      </c>
      <c r="BE164" s="331">
        <v>45870</v>
      </c>
      <c r="BF164" s="309">
        <f>IF(AND(BB164&lt;&gt;"",BE164&lt;&gt;""),BE164-BB164,"")</f>
        <v>51</v>
      </c>
      <c r="BG164" s="326" t="str">
        <f>IF(BC164&lt;&gt;"",CONCATENATE("S",WEEKNUM(BC164,21)),"")</f>
        <v>S16</v>
      </c>
      <c r="BH164" s="327" t="str">
        <f>IF(BD164&lt;&gt;"",CONCATENATE("S",WEEKNUM(BD164,21)),"")</f>
        <v>S24</v>
      </c>
      <c r="BI164" s="327" t="str">
        <f>IF(BE164&lt;&gt;"",CONCATENATE("S",WEEKNUM(BE164,21)),"")</f>
        <v>S31</v>
      </c>
      <c r="BJ164" s="326" t="str">
        <f>IF(BE164&lt;&gt;"",CONCATENATE(MONTH(BE164),"/",YEAR(BE164)),"")</f>
        <v>8/2025</v>
      </c>
      <c r="BK164" s="325">
        <f ca="1">IF(BE164&lt;&gt;"",IFERROR(IF(BE164="",TODAY()-BC164,BE164-BC164),""),"")</f>
        <v>104</v>
      </c>
      <c r="BL164" s="330" t="str">
        <f ca="1">IF(BK164&lt;&gt;"",IF(BK164&lt;=0,"SEM ATRASO",IF(BK164&lt;=10,"1) &lt;= 10 Dias",IF(AND(BK164&gt;10,BK164&lt;=30),"2) &gt; 10 Dias e &lt;= 30 Dias",IF(AND(BK164&gt;30,BK164&lt;=60),"3) &gt;30 Dias e &lt;=60 Dias",IF(AND(BK164&gt;60,BK164&lt;43854),"4) &gt; 60 Dias","INDEFINIDO"))))),"")</f>
        <v>4) &gt; 60 Dias</v>
      </c>
      <c r="BM164" s="331">
        <f>IF(BE164&lt;&gt;"",BE164+5,IF(AND(BE164="",BD164&lt;&gt;""),BD164+5,IF(AND(BE164="",BD164="",AS164&lt;&gt;""),AS164+5,IF(AND(BE164="",BD164="",AS164="",AR164&lt;&gt;""),AR164+5,""))))</f>
        <v>45875</v>
      </c>
      <c r="BN164" s="331"/>
      <c r="BO164" s="331" t="s">
        <v>87</v>
      </c>
      <c r="BP164" s="305"/>
      <c r="BQ164" s="305"/>
      <c r="BR164" s="305"/>
      <c r="BS164" s="305"/>
      <c r="BT164" s="332">
        <v>-3</v>
      </c>
      <c r="BU164" s="333" t="s">
        <v>1255</v>
      </c>
      <c r="BV164" s="329"/>
      <c r="BW164" s="329"/>
      <c r="BX164" s="329"/>
      <c r="BY164" s="329"/>
      <c r="BZ164" s="329"/>
      <c r="CA164" s="635" t="s">
        <v>112</v>
      </c>
      <c r="CB164" s="598"/>
    </row>
    <row r="165" spans="1:80" ht="40.5" customHeight="1" x14ac:dyDescent="0.35">
      <c r="A165" s="577"/>
      <c r="B165" s="458" t="s">
        <v>155</v>
      </c>
      <c r="C165" s="310"/>
      <c r="D165" s="336"/>
      <c r="E165" s="336" t="s">
        <v>1179</v>
      </c>
      <c r="F165" s="336" t="s">
        <v>556</v>
      </c>
      <c r="G165" s="307" t="str">
        <f ca="1">IF(AND(E165&lt;D165,BE165&lt;&gt;"",TODAY()&gt;D165),TODAY()-D165,"")</f>
        <v/>
      </c>
      <c r="H165" s="308">
        <f>IF(BM165&lt;&gt;"",BM165,"")</f>
        <v>45875</v>
      </c>
      <c r="I165" s="309">
        <f>IF(AND(E165&lt;&gt;"",H165&lt;&gt;""),H165-E165,"")</f>
        <v>233</v>
      </c>
      <c r="J165" s="305" t="s">
        <v>280</v>
      </c>
      <c r="K165" s="305" t="s">
        <v>80</v>
      </c>
      <c r="L165" s="310" t="s">
        <v>557</v>
      </c>
      <c r="M165" s="311" t="s">
        <v>161</v>
      </c>
      <c r="N165" s="3" t="s">
        <v>2050</v>
      </c>
      <c r="O165" s="337">
        <v>2029625222</v>
      </c>
      <c r="P165" s="539" t="s">
        <v>829</v>
      </c>
      <c r="Q165" s="376" t="s">
        <v>697</v>
      </c>
      <c r="R165" s="313" t="str">
        <f>IF(OR(L165&lt;&gt;"",N165&lt;&gt;"",O165&lt;&gt;"",P165&lt;&gt;""),CONCATENATE(L165,"-",N165,"-",P165,"-OM",O165),"")</f>
        <v>P62-PPGMII-P62-CAM-1911P/2024-OM2029625222</v>
      </c>
      <c r="S165" s="574"/>
      <c r="T165" s="314">
        <v>1</v>
      </c>
      <c r="U165" s="340">
        <v>0</v>
      </c>
      <c r="V165" s="340">
        <v>54.134999999999998</v>
      </c>
      <c r="W165" s="316">
        <f>IF(U165&lt;&gt;"",U165/1000,"")</f>
        <v>0</v>
      </c>
      <c r="X165" s="316">
        <f>IF(V165&lt;&gt;"",V165/1000,"")</f>
        <v>5.4134999999999996E-2</v>
      </c>
      <c r="Y165" s="317">
        <f>IF(OR(U165&lt;&gt;"",V165&lt;&gt;""),U165+V165,"")</f>
        <v>54.134999999999998</v>
      </c>
      <c r="Z165" s="318">
        <f>IF(Y165&lt;&gt;"",Y165/1000,"")</f>
        <v>5.4134999999999996E-2</v>
      </c>
      <c r="AA165" s="574" t="s">
        <v>2059</v>
      </c>
      <c r="AB165" s="386"/>
      <c r="AC165" s="331">
        <v>45733</v>
      </c>
      <c r="AD165" s="327">
        <v>45754</v>
      </c>
      <c r="AE165" s="327">
        <v>45777</v>
      </c>
      <c r="AF165" s="14">
        <v>45777</v>
      </c>
      <c r="AG165" s="327">
        <v>45777</v>
      </c>
      <c r="AH165" s="309">
        <f>IF(AND(AD165&lt;&gt;"",AG165&lt;&gt;""),AG165-AD165,"")</f>
        <v>23</v>
      </c>
      <c r="AI165" s="322" t="str">
        <f>IF(AE165&lt;&gt;"",CONCATENATE("S",WEEKNUM(AE165,21)),"")</f>
        <v>S18</v>
      </c>
      <c r="AJ165" s="323" t="str">
        <f>IF(AF165&lt;&gt;"",CONCATENATE("S",WEEKNUM(AF165,21)),"")</f>
        <v>S18</v>
      </c>
      <c r="AK165" s="323" t="str">
        <f>IF(AG165&lt;&gt;"",CONCATENATE("S",WEEKNUM(AG165,21)),"")</f>
        <v>S18</v>
      </c>
      <c r="AL165" s="322" t="str">
        <f>IF(AG165&lt;&gt;"",CONCATENATE(MONTH(AG165),"/",YEAR(AG165)),"")</f>
        <v>4/2025</v>
      </c>
      <c r="AM165" s="324">
        <f ca="1">IF(AG165&lt;&gt;"",IFERROR(IF(AF165="",TODAY()-AE165,AG165-AE165),""),"")</f>
        <v>0</v>
      </c>
      <c r="AN165" s="325" t="str">
        <f ca="1">IF(AM165&lt;&gt;"",IF(AM165&lt;=0,"SEM ATRASO",IF(AM165&lt;=10,"1) &lt;= 10 Dias",IF(AND(AM165&gt;10,AM165&lt;=30),"2) &gt; 10 Dias e &lt;= 30 Dias",IF(AND(AM165&gt;30,AM165&lt;=60),"3) &gt;30 Dias e &lt;=60 Dias",IF(AND(AM165&gt;60,AM165&lt;43854),"4) &gt; 60 Dias","INDEFINIDO"))))),"")</f>
        <v>SEM ATRASO</v>
      </c>
      <c r="AO165" s="364">
        <v>45785</v>
      </c>
      <c r="AP165" s="331">
        <v>45814</v>
      </c>
      <c r="AQ165" s="15">
        <v>45827</v>
      </c>
      <c r="AR165" s="15">
        <v>45827</v>
      </c>
      <c r="AS165" s="331">
        <v>45812</v>
      </c>
      <c r="AT165" s="309">
        <f>IF(AND(AP165&lt;&gt;"",AS165&lt;&gt;""),AS165-AP165,"")</f>
        <v>-2</v>
      </c>
      <c r="AU165" s="326" t="str">
        <f>IF(AQ165&lt;&gt;"",CONCATENATE("S",WEEKNUM(AQ165,21)),"")</f>
        <v>S25</v>
      </c>
      <c r="AV165" s="327" t="str">
        <f>IF(AR165&lt;&gt;"",CONCATENATE("S",WEEKNUM(AR165,21)),"")</f>
        <v>S25</v>
      </c>
      <c r="AW165" s="327" t="str">
        <f>IF(AS165&lt;&gt;"",CONCATENATE("S",WEEKNUM(AS165,21)),"")</f>
        <v>S23</v>
      </c>
      <c r="AX165" s="326" t="str">
        <f>IF(AS165&lt;&gt;"",CONCATENATE(MONTH(AS165),"/",YEAR(AS165)),"")</f>
        <v>6/2025</v>
      </c>
      <c r="AY165" s="328">
        <f ca="1">IF(AQ165&lt;&gt;"",IF(AS165&lt;&gt;"",AQ165-AS165,TODAY()-AQ165),"")</f>
        <v>15</v>
      </c>
      <c r="AZ165" s="329" t="str">
        <f ca="1">IF(AY165&lt;&gt;"",IF(AY165&lt;=0,"SEM ATRASO",IF(AY165&lt;=10,"1) &lt;= 10 Dias",IF(AND(AY165&gt;10,AY165&lt;=30),"2) &gt; 10 Dias e &lt;= 30 Dias",IF(AND(AY165&gt;30,AY165&lt;=60),"3) &gt;30 Dias e &lt;=60 Dias",IF(AND(AY165&gt;60,AY165&lt;43854),"4) &gt; 60 Dias","INDEFINIDO"))))),"")</f>
        <v>2) &gt; 10 Dias e &lt;= 30 Dias</v>
      </c>
      <c r="BA165" s="364">
        <v>45831</v>
      </c>
      <c r="BB165" s="331">
        <v>45819</v>
      </c>
      <c r="BC165" s="15">
        <v>45766</v>
      </c>
      <c r="BD165" s="24">
        <v>45822</v>
      </c>
      <c r="BE165" s="331">
        <v>45870</v>
      </c>
      <c r="BF165" s="309">
        <f>IF(AND(BB165&lt;&gt;"",BE165&lt;&gt;""),BE165-BB165,"")</f>
        <v>51</v>
      </c>
      <c r="BG165" s="326" t="str">
        <f>IF(BC165&lt;&gt;"",CONCATENATE("S",WEEKNUM(BC165,21)),"")</f>
        <v>S16</v>
      </c>
      <c r="BH165" s="327" t="str">
        <f>IF(BD165&lt;&gt;"",CONCATENATE("S",WEEKNUM(BD165,21)),"")</f>
        <v>S24</v>
      </c>
      <c r="BI165" s="327" t="str">
        <f>IF(BE165&lt;&gt;"",CONCATENATE("S",WEEKNUM(BE165,21)),"")</f>
        <v>S31</v>
      </c>
      <c r="BJ165" s="326" t="str">
        <f>IF(BE165&lt;&gt;"",CONCATENATE(MONTH(BE165),"/",YEAR(BE165)),"")</f>
        <v>8/2025</v>
      </c>
      <c r="BK165" s="325">
        <f ca="1">IF(BE165&lt;&gt;"",IFERROR(IF(BE165="",TODAY()-BC165,BE165-BC165),""),"")</f>
        <v>104</v>
      </c>
      <c r="BL165" s="330" t="str">
        <f ca="1">IF(BK165&lt;&gt;"",IF(BK165&lt;=0,"SEM ATRASO",IF(BK165&lt;=10,"1) &lt;= 10 Dias",IF(AND(BK165&gt;10,BK165&lt;=30),"2) &gt; 10 Dias e &lt;= 30 Dias",IF(AND(BK165&gt;30,BK165&lt;=60),"3) &gt;30 Dias e &lt;=60 Dias",IF(AND(BK165&gt;60,BK165&lt;43854),"4) &gt; 60 Dias","INDEFINIDO"))))),"")</f>
        <v>4) &gt; 60 Dias</v>
      </c>
      <c r="BM165" s="331">
        <f>IF(BE165&lt;&gt;"",BE165+5,IF(AND(BE165="",BD165&lt;&gt;""),BD165+5,IF(AND(BE165="",BD165="",AS165&lt;&gt;""),AS165+5,IF(AND(BE165="",BD165="",AS165="",AR165&lt;&gt;""),AR165+5,""))))</f>
        <v>45875</v>
      </c>
      <c r="BN165" s="331"/>
      <c r="BO165" s="331" t="s">
        <v>87</v>
      </c>
      <c r="BP165" s="305"/>
      <c r="BQ165" s="305"/>
      <c r="BR165" s="305"/>
      <c r="BS165" s="305"/>
      <c r="BT165" s="332">
        <v>-3</v>
      </c>
      <c r="BU165" s="333" t="s">
        <v>1255</v>
      </c>
      <c r="BV165" s="329"/>
      <c r="BW165" s="329"/>
      <c r="BX165" s="329"/>
      <c r="BY165" s="329"/>
      <c r="BZ165" s="329"/>
      <c r="CA165" s="634" t="s">
        <v>112</v>
      </c>
      <c r="CB165" s="598"/>
    </row>
    <row r="166" spans="1:80" ht="40.5" customHeight="1" x14ac:dyDescent="0.35">
      <c r="A166" s="577"/>
      <c r="B166" s="458" t="s">
        <v>155</v>
      </c>
      <c r="C166" s="310"/>
      <c r="D166" s="336"/>
      <c r="E166" s="371" t="s">
        <v>1179</v>
      </c>
      <c r="F166" s="336" t="s">
        <v>556</v>
      </c>
      <c r="G166" s="307" t="str">
        <f ca="1">IF(AND(E166&lt;D166,BE166&lt;&gt;"",TODAY()&gt;D166),TODAY()-D166,"")</f>
        <v/>
      </c>
      <c r="H166" s="308">
        <f>IF(BM166&lt;&gt;"",BM166,"")</f>
        <v>45875</v>
      </c>
      <c r="I166" s="309">
        <f>IF(AND(E166&lt;&gt;"",H166&lt;&gt;""),H166-E166,"")</f>
        <v>233</v>
      </c>
      <c r="J166" s="305" t="s">
        <v>280</v>
      </c>
      <c r="K166" s="305" t="s">
        <v>80</v>
      </c>
      <c r="L166" s="310" t="s">
        <v>557</v>
      </c>
      <c r="M166" s="311" t="s">
        <v>161</v>
      </c>
      <c r="N166" s="3" t="s">
        <v>2050</v>
      </c>
      <c r="O166" s="337">
        <v>2029625222</v>
      </c>
      <c r="P166" s="539" t="s">
        <v>829</v>
      </c>
      <c r="Q166" s="376" t="s">
        <v>698</v>
      </c>
      <c r="R166" s="313" t="str">
        <f>IF(OR(L166&lt;&gt;"",N166&lt;&gt;"",O166&lt;&gt;"",P166&lt;&gt;""),CONCATENATE(L166,"-",N166,"-",P166,"-OM",O166),"")</f>
        <v>P62-PPGMII-P62-CAM-1911P/2024-OM2029625222</v>
      </c>
      <c r="S166" s="574"/>
      <c r="T166" s="314">
        <v>1</v>
      </c>
      <c r="U166" s="340">
        <v>0</v>
      </c>
      <c r="V166" s="340">
        <v>59.292000000000002</v>
      </c>
      <c r="W166" s="316">
        <f>IF(U166&lt;&gt;"",U166/1000,"")</f>
        <v>0</v>
      </c>
      <c r="X166" s="316">
        <f>IF(V166&lt;&gt;"",V166/1000,"")</f>
        <v>5.9292000000000004E-2</v>
      </c>
      <c r="Y166" s="317">
        <f>IF(OR(U166&lt;&gt;"",V166&lt;&gt;""),U166+V166,"")</f>
        <v>59.292000000000002</v>
      </c>
      <c r="Z166" s="318">
        <f>IF(Y166&lt;&gt;"",Y166/1000,"")</f>
        <v>5.9292000000000004E-2</v>
      </c>
      <c r="AA166" s="574" t="s">
        <v>2059</v>
      </c>
      <c r="AB166" s="386"/>
      <c r="AC166" s="331">
        <v>45733</v>
      </c>
      <c r="AD166" s="327">
        <v>45754</v>
      </c>
      <c r="AE166" s="327">
        <v>45777</v>
      </c>
      <c r="AF166" s="18">
        <v>45777</v>
      </c>
      <c r="AG166" s="327">
        <v>45777</v>
      </c>
      <c r="AH166" s="309">
        <f>IF(AND(AD166&lt;&gt;"",AG166&lt;&gt;""),AG166-AD166,"")</f>
        <v>23</v>
      </c>
      <c r="AI166" s="322" t="str">
        <f>IF(AE166&lt;&gt;"",CONCATENATE("S",WEEKNUM(AE166,21)),"")</f>
        <v>S18</v>
      </c>
      <c r="AJ166" s="323" t="str">
        <f>IF(AF166&lt;&gt;"",CONCATENATE("S",WEEKNUM(AF166,21)),"")</f>
        <v>S18</v>
      </c>
      <c r="AK166" s="323" t="str">
        <f>IF(AG166&lt;&gt;"",CONCATENATE("S",WEEKNUM(AG166,21)),"")</f>
        <v>S18</v>
      </c>
      <c r="AL166" s="322" t="str">
        <f>IF(AG166&lt;&gt;"",CONCATENATE(MONTH(AG166),"/",YEAR(AG166)),"")</f>
        <v>4/2025</v>
      </c>
      <c r="AM166" s="324">
        <f ca="1">IF(AG166&lt;&gt;"",IFERROR(IF(AF166="",TODAY()-AE166,AG166-AE166),""),"")</f>
        <v>0</v>
      </c>
      <c r="AN166" s="325" t="str">
        <f ca="1">IF(AM166&lt;&gt;"",IF(AM166&lt;=0,"SEM ATRASO",IF(AM166&lt;=10,"1) &lt;= 10 Dias",IF(AND(AM166&gt;10,AM166&lt;=30),"2) &gt; 10 Dias e &lt;= 30 Dias",IF(AND(AM166&gt;30,AM166&lt;=60),"3) &gt;30 Dias e &lt;=60 Dias",IF(AND(AM166&gt;60,AM166&lt;43854),"4) &gt; 60 Dias","INDEFINIDO"))))),"")</f>
        <v>SEM ATRASO</v>
      </c>
      <c r="AO166" s="35">
        <v>45785</v>
      </c>
      <c r="AP166" s="331">
        <v>45799</v>
      </c>
      <c r="AQ166" s="15">
        <v>45827</v>
      </c>
      <c r="AR166" s="481">
        <v>45827</v>
      </c>
      <c r="AS166" s="331">
        <v>45812</v>
      </c>
      <c r="AT166" s="309">
        <f>IF(AND(AP166&lt;&gt;"",AS166&lt;&gt;""),AS166-AP166,"")</f>
        <v>13</v>
      </c>
      <c r="AU166" s="326" t="str">
        <f>IF(AQ166&lt;&gt;"",CONCATENATE("S",WEEKNUM(AQ166,21)),"")</f>
        <v>S25</v>
      </c>
      <c r="AV166" s="327" t="str">
        <f>IF(AR166&lt;&gt;"",CONCATENATE("S",WEEKNUM(AR166,21)),"")</f>
        <v>S25</v>
      </c>
      <c r="AW166" s="327" t="str">
        <f>IF(AS166&lt;&gt;"",CONCATENATE("S",WEEKNUM(AS166,21)),"")</f>
        <v>S23</v>
      </c>
      <c r="AX166" s="326" t="str">
        <f>IF(AS166&lt;&gt;"",CONCATENATE(MONTH(AS166),"/",YEAR(AS166)),"")</f>
        <v>6/2025</v>
      </c>
      <c r="AY166" s="328">
        <f ca="1">IF(AQ166&lt;&gt;"",IF(AS166&lt;&gt;"",AQ166-AS166,TODAY()-AQ166),"")</f>
        <v>15</v>
      </c>
      <c r="AZ166" s="329" t="str">
        <f ca="1">IF(AY166&lt;&gt;"",IF(AY166&lt;=0,"SEM ATRASO",IF(AY166&lt;=10,"1) &lt;= 10 Dias",IF(AND(AY166&gt;10,AY166&lt;=30),"2) &gt; 10 Dias e &lt;= 30 Dias",IF(AND(AY166&gt;30,AY166&lt;=60),"3) &gt;30 Dias e &lt;=60 Dias",IF(AND(AY166&gt;60,AY166&lt;43854),"4) &gt; 60 Dias","INDEFINIDO"))))),"")</f>
        <v>2) &gt; 10 Dias e &lt;= 30 Dias</v>
      </c>
      <c r="BA166" s="35">
        <v>45831</v>
      </c>
      <c r="BB166" s="331">
        <v>45819</v>
      </c>
      <c r="BC166" s="15">
        <v>45766</v>
      </c>
      <c r="BD166" s="24">
        <v>45822</v>
      </c>
      <c r="BE166" s="331">
        <v>45870</v>
      </c>
      <c r="BF166" s="309">
        <f>IF(AND(BB166&lt;&gt;"",BE166&lt;&gt;""),BE166-BB166,"")</f>
        <v>51</v>
      </c>
      <c r="BG166" s="326" t="str">
        <f>IF(BC166&lt;&gt;"",CONCATENATE("S",WEEKNUM(BC166,21)),"")</f>
        <v>S16</v>
      </c>
      <c r="BH166" s="327" t="str">
        <f>IF(BD166&lt;&gt;"",CONCATENATE("S",WEEKNUM(BD166,21)),"")</f>
        <v>S24</v>
      </c>
      <c r="BI166" s="327" t="str">
        <f>IF(BE166&lt;&gt;"",CONCATENATE("S",WEEKNUM(BE166,21)),"")</f>
        <v>S31</v>
      </c>
      <c r="BJ166" s="326" t="str">
        <f>IF(BE166&lt;&gt;"",CONCATENATE(MONTH(BE166),"/",YEAR(BE166)),"")</f>
        <v>8/2025</v>
      </c>
      <c r="BK166" s="325">
        <f ca="1">IF(BE166&lt;&gt;"",IFERROR(IF(BE166="",TODAY()-BC166,BE166-BC166),""),"")</f>
        <v>104</v>
      </c>
      <c r="BL166" s="330" t="str">
        <f ca="1">IF(BK166&lt;&gt;"",IF(BK166&lt;=0,"SEM ATRASO",IF(BK166&lt;=10,"1) &lt;= 10 Dias",IF(AND(BK166&gt;10,BK166&lt;=30),"2) &gt; 10 Dias e &lt;= 30 Dias",IF(AND(BK166&gt;30,BK166&lt;=60),"3) &gt;30 Dias e &lt;=60 Dias",IF(AND(BK166&gt;60,BK166&lt;43854),"4) &gt; 60 Dias","INDEFINIDO"))))),"")</f>
        <v>4) &gt; 60 Dias</v>
      </c>
      <c r="BM166" s="331">
        <f>IF(BE166&lt;&gt;"",BE166+5,IF(AND(BE166="",BD166&lt;&gt;""),BD166+5,IF(AND(BE166="",BD166="",AS166&lt;&gt;""),AS166+5,IF(AND(BE166="",BD166="",AS166="",AR166&lt;&gt;""),AR166+5,""))))</f>
        <v>45875</v>
      </c>
      <c r="BN166" s="331"/>
      <c r="BO166" s="331" t="s">
        <v>87</v>
      </c>
      <c r="BP166" s="305"/>
      <c r="BQ166" s="305"/>
      <c r="BR166" s="305"/>
      <c r="BS166" s="305"/>
      <c r="BT166" s="332">
        <v>-3</v>
      </c>
      <c r="BU166" s="333" t="s">
        <v>1255</v>
      </c>
      <c r="BV166" s="329"/>
      <c r="BW166" s="329"/>
      <c r="BX166" s="329"/>
      <c r="BY166" s="329"/>
      <c r="BZ166" s="329"/>
      <c r="CA166" s="634" t="s">
        <v>112</v>
      </c>
      <c r="CB166" s="598"/>
    </row>
    <row r="167" spans="1:80" ht="40.5" customHeight="1" x14ac:dyDescent="0.35">
      <c r="A167" s="577"/>
      <c r="B167" s="458" t="s">
        <v>155</v>
      </c>
      <c r="C167" s="310"/>
      <c r="D167" s="336"/>
      <c r="E167" s="336" t="s">
        <v>1179</v>
      </c>
      <c r="F167" s="336" t="s">
        <v>556</v>
      </c>
      <c r="G167" s="307" t="str">
        <f ca="1">IF(AND(E167&lt;D167,BE167&lt;&gt;"",TODAY()&gt;D167),TODAY()-D167,"")</f>
        <v/>
      </c>
      <c r="H167" s="308">
        <f>IF(BM167&lt;&gt;"",BM167,"")</f>
        <v>45875</v>
      </c>
      <c r="I167" s="309">
        <f>IF(AND(E167&lt;&gt;"",H167&lt;&gt;""),H167-E167,"")</f>
        <v>233</v>
      </c>
      <c r="J167" s="305" t="s">
        <v>280</v>
      </c>
      <c r="K167" s="305" t="s">
        <v>80</v>
      </c>
      <c r="L167" s="310" t="s">
        <v>557</v>
      </c>
      <c r="M167" s="311" t="s">
        <v>161</v>
      </c>
      <c r="N167" s="3" t="s">
        <v>2050</v>
      </c>
      <c r="O167" s="337">
        <v>2029625222</v>
      </c>
      <c r="P167" s="539" t="s">
        <v>829</v>
      </c>
      <c r="Q167" s="376" t="s">
        <v>1371</v>
      </c>
      <c r="R167" s="313" t="str">
        <f>IF(OR(L167&lt;&gt;"",N167&lt;&gt;"",O167&lt;&gt;"",P167&lt;&gt;""),CONCATENATE(L167,"-",N167,"-",P167,"-OM",O167),"")</f>
        <v>P62-PPGMII-P62-CAM-1911P/2024-OM2029625222</v>
      </c>
      <c r="S167" s="574"/>
      <c r="T167" s="314">
        <v>1</v>
      </c>
      <c r="U167" s="340">
        <v>0</v>
      </c>
      <c r="V167" s="340">
        <v>355.67600000000004</v>
      </c>
      <c r="W167" s="316">
        <f>IF(U167&lt;&gt;"",U167/1000,"")</f>
        <v>0</v>
      </c>
      <c r="X167" s="316">
        <f>IF(V167&lt;&gt;"",V167/1000,"")</f>
        <v>0.35567600000000005</v>
      </c>
      <c r="Y167" s="317">
        <f>IF(OR(U167&lt;&gt;"",V167&lt;&gt;""),U167+V167,"")</f>
        <v>355.67600000000004</v>
      </c>
      <c r="Z167" s="318">
        <f>IF(Y167&lt;&gt;"",Y167/1000,"")</f>
        <v>0.35567600000000005</v>
      </c>
      <c r="AA167" s="574" t="s">
        <v>2059</v>
      </c>
      <c r="AB167" s="386"/>
      <c r="AC167" s="331">
        <v>45733</v>
      </c>
      <c r="AD167" s="327">
        <v>45754</v>
      </c>
      <c r="AE167" s="327">
        <v>45777</v>
      </c>
      <c r="AF167" s="18">
        <v>45777</v>
      </c>
      <c r="AG167" s="327">
        <v>45777</v>
      </c>
      <c r="AH167" s="309">
        <f>IF(AND(AD167&lt;&gt;"",AG167&lt;&gt;""),AG167-AD167,"")</f>
        <v>23</v>
      </c>
      <c r="AI167" s="322" t="str">
        <f>IF(AE167&lt;&gt;"",CONCATENATE("S",WEEKNUM(AE167,21)),"")</f>
        <v>S18</v>
      </c>
      <c r="AJ167" s="323" t="str">
        <f>IF(AF167&lt;&gt;"",CONCATENATE("S",WEEKNUM(AF167,21)),"")</f>
        <v>S18</v>
      </c>
      <c r="AK167" s="323" t="str">
        <f>IF(AG167&lt;&gt;"",CONCATENATE("S",WEEKNUM(AG167,21)),"")</f>
        <v>S18</v>
      </c>
      <c r="AL167" s="322" t="str">
        <f>IF(AG167&lt;&gt;"",CONCATENATE(MONTH(AG167),"/",YEAR(AG167)),"")</f>
        <v>4/2025</v>
      </c>
      <c r="AM167" s="324">
        <f ca="1">IF(AG167&lt;&gt;"",IFERROR(IF(AF167="",TODAY()-AE167,AG167-AE167),""),"")</f>
        <v>0</v>
      </c>
      <c r="AN167" s="325" t="str">
        <f ca="1">IF(AM167&lt;&gt;"",IF(AM167&lt;=0,"SEM ATRASO",IF(AM167&lt;=10,"1) &lt;= 10 Dias",IF(AND(AM167&gt;10,AM167&lt;=30),"2) &gt; 10 Dias e &lt;= 30 Dias",IF(AND(AM167&gt;30,AM167&lt;=60),"3) &gt;30 Dias e &lt;=60 Dias",IF(AND(AM167&gt;60,AM167&lt;43854),"4) &gt; 60 Dias","INDEFINIDO"))))),"")</f>
        <v>SEM ATRASO</v>
      </c>
      <c r="AO167" s="409">
        <v>45785</v>
      </c>
      <c r="AP167" s="331">
        <v>45821</v>
      </c>
      <c r="AQ167" s="15">
        <v>45827</v>
      </c>
      <c r="AR167" s="481">
        <v>45827</v>
      </c>
      <c r="AS167" s="331">
        <v>45812</v>
      </c>
      <c r="AT167" s="309">
        <f>IF(AND(AP167&lt;&gt;"",AS167&lt;&gt;""),AS167-AP167,"")</f>
        <v>-9</v>
      </c>
      <c r="AU167" s="326" t="str">
        <f>IF(AQ167&lt;&gt;"",CONCATENATE("S",WEEKNUM(AQ167,21)),"")</f>
        <v>S25</v>
      </c>
      <c r="AV167" s="327" t="str">
        <f>IF(AR167&lt;&gt;"",CONCATENATE("S",WEEKNUM(AR167,21)),"")</f>
        <v>S25</v>
      </c>
      <c r="AW167" s="327" t="str">
        <f>IF(AS167&lt;&gt;"",CONCATENATE("S",WEEKNUM(AS167,21)),"")</f>
        <v>S23</v>
      </c>
      <c r="AX167" s="326" t="str">
        <f>IF(AS167&lt;&gt;"",CONCATENATE(MONTH(AS167),"/",YEAR(AS167)),"")</f>
        <v>6/2025</v>
      </c>
      <c r="AY167" s="328">
        <f ca="1">IF(AQ167&lt;&gt;"",IF(AS167&lt;&gt;"",AQ167-AS167,TODAY()-AQ167),"")</f>
        <v>15</v>
      </c>
      <c r="AZ167" s="329" t="str">
        <f ca="1">IF(AY167&lt;&gt;"",IF(AY167&lt;=0,"SEM ATRASO",IF(AY167&lt;=10,"1) &lt;= 10 Dias",IF(AND(AY167&gt;10,AY167&lt;=30),"2) &gt; 10 Dias e &lt;= 30 Dias",IF(AND(AY167&gt;30,AY167&lt;=60),"3) &gt;30 Dias e &lt;=60 Dias",IF(AND(AY167&gt;60,AY167&lt;43854),"4) &gt; 60 Dias","INDEFINIDO"))))),"")</f>
        <v>2) &gt; 10 Dias e &lt;= 30 Dias</v>
      </c>
      <c r="BA167" s="409">
        <v>45831</v>
      </c>
      <c r="BB167" s="331">
        <v>45819</v>
      </c>
      <c r="BC167" s="15">
        <v>45766</v>
      </c>
      <c r="BD167" s="24">
        <v>45822</v>
      </c>
      <c r="BE167" s="331">
        <v>45870</v>
      </c>
      <c r="BF167" s="309">
        <f>IF(AND(BB167&lt;&gt;"",BE167&lt;&gt;""),BE167-BB167,"")</f>
        <v>51</v>
      </c>
      <c r="BG167" s="326" t="str">
        <f>IF(BC167&lt;&gt;"",CONCATENATE("S",WEEKNUM(BC167,21)),"")</f>
        <v>S16</v>
      </c>
      <c r="BH167" s="327" t="str">
        <f>IF(BD167&lt;&gt;"",CONCATENATE("S",WEEKNUM(BD167,21)),"")</f>
        <v>S24</v>
      </c>
      <c r="BI167" s="327" t="str">
        <f>IF(BE167&lt;&gt;"",CONCATENATE("S",WEEKNUM(BE167,21)),"")</f>
        <v>S31</v>
      </c>
      <c r="BJ167" s="326" t="str">
        <f>IF(BE167&lt;&gt;"",CONCATENATE(MONTH(BE167),"/",YEAR(BE167)),"")</f>
        <v>8/2025</v>
      </c>
      <c r="BK167" s="325">
        <f ca="1">IF(BE167&lt;&gt;"",IFERROR(IF(BE167="",TODAY()-BC167,BE167-BC167),""),"")</f>
        <v>104</v>
      </c>
      <c r="BL167" s="330" t="str">
        <f ca="1">IF(BK167&lt;&gt;"",IF(BK167&lt;=0,"SEM ATRASO",IF(BK167&lt;=10,"1) &lt;= 10 Dias",IF(AND(BK167&gt;10,BK167&lt;=30),"2) &gt; 10 Dias e &lt;= 30 Dias",IF(AND(BK167&gt;30,BK167&lt;=60),"3) &gt;30 Dias e &lt;=60 Dias",IF(AND(BK167&gt;60,BK167&lt;43854),"4) &gt; 60 Dias","INDEFINIDO"))))),"")</f>
        <v>4) &gt; 60 Dias</v>
      </c>
      <c r="BM167" s="331">
        <f>IF(BE167&lt;&gt;"",BE167+5,IF(AND(BE167="",BD167&lt;&gt;""),BD167+5,IF(AND(BE167="",BD167="",AS167&lt;&gt;""),AS167+5,IF(AND(BE167="",BD167="",AS167="",AR167&lt;&gt;""),AR167+5,""))))</f>
        <v>45875</v>
      </c>
      <c r="BN167" s="331"/>
      <c r="BO167" s="331" t="s">
        <v>87</v>
      </c>
      <c r="BP167" s="305"/>
      <c r="BQ167" s="305"/>
      <c r="BR167" s="305"/>
      <c r="BS167" s="305"/>
      <c r="BT167" s="332">
        <v>-3</v>
      </c>
      <c r="BU167" s="333" t="s">
        <v>1255</v>
      </c>
      <c r="BV167" s="329"/>
      <c r="BW167" s="329"/>
      <c r="BX167" s="329"/>
      <c r="BY167" s="329"/>
      <c r="BZ167" s="329"/>
      <c r="CA167" s="634" t="s">
        <v>112</v>
      </c>
      <c r="CB167" s="598"/>
    </row>
    <row r="168" spans="1:80" ht="40.5" customHeight="1" x14ac:dyDescent="0.35">
      <c r="A168" s="577"/>
      <c r="B168" s="458" t="s">
        <v>155</v>
      </c>
      <c r="C168" s="310"/>
      <c r="D168" s="336"/>
      <c r="E168" s="336" t="s">
        <v>1179</v>
      </c>
      <c r="F168" s="336" t="s">
        <v>556</v>
      </c>
      <c r="G168" s="307" t="str">
        <f ca="1">IF(AND(E168&lt;D168,BE168&lt;&gt;"",TODAY()&gt;D168),TODAY()-D168,"")</f>
        <v/>
      </c>
      <c r="H168" s="308">
        <f>IF(BM168&lt;&gt;"",BM168,"")</f>
        <v>45875</v>
      </c>
      <c r="I168" s="309">
        <f>IF(AND(E168&lt;&gt;"",H168&lt;&gt;""),H168-E168,"")</f>
        <v>233</v>
      </c>
      <c r="J168" s="305" t="s">
        <v>280</v>
      </c>
      <c r="K168" s="305" t="s">
        <v>80</v>
      </c>
      <c r="L168" s="310" t="s">
        <v>557</v>
      </c>
      <c r="M168" s="311" t="s">
        <v>161</v>
      </c>
      <c r="N168" s="3" t="s">
        <v>2050</v>
      </c>
      <c r="O168" s="337">
        <v>2029625222</v>
      </c>
      <c r="P168" s="539" t="s">
        <v>829</v>
      </c>
      <c r="Q168" s="331" t="s">
        <v>1372</v>
      </c>
      <c r="R168" s="313" t="str">
        <f>IF(OR(L168&lt;&gt;"",N168&lt;&gt;"",O168&lt;&gt;"",P168&lt;&gt;""),CONCATENATE(L168,"-",N168,"-",P168,"-OM",O168),"")</f>
        <v>P62-PPGMII-P62-CAM-1911P/2024-OM2029625222</v>
      </c>
      <c r="S168" s="574"/>
      <c r="T168" s="314">
        <v>1</v>
      </c>
      <c r="U168" s="340">
        <v>0</v>
      </c>
      <c r="V168" s="340">
        <v>151.91999999999999</v>
      </c>
      <c r="W168" s="316">
        <f>IF(U168&lt;&gt;"",U168/1000,"")</f>
        <v>0</v>
      </c>
      <c r="X168" s="316">
        <f>IF(V168&lt;&gt;"",V168/1000,"")</f>
        <v>0.15192</v>
      </c>
      <c r="Y168" s="317">
        <f>IF(OR(U168&lt;&gt;"",V168&lt;&gt;""),U168+V168,"")</f>
        <v>151.91999999999999</v>
      </c>
      <c r="Z168" s="318">
        <f>IF(Y168&lt;&gt;"",Y168/1000,"")</f>
        <v>0.15192</v>
      </c>
      <c r="AA168" s="574" t="s">
        <v>2059</v>
      </c>
      <c r="AB168" s="386"/>
      <c r="AC168" s="331">
        <v>45733</v>
      </c>
      <c r="AD168" s="327">
        <v>45754</v>
      </c>
      <c r="AE168" s="327">
        <v>45777</v>
      </c>
      <c r="AF168" s="14">
        <v>45777</v>
      </c>
      <c r="AG168" s="327">
        <v>45777</v>
      </c>
      <c r="AH168" s="309">
        <f>IF(AND(AD168&lt;&gt;"",AG168&lt;&gt;""),AG168-AD168,"")</f>
        <v>23</v>
      </c>
      <c r="AI168" s="322" t="str">
        <f>IF(AE168&lt;&gt;"",CONCATENATE("S",WEEKNUM(AE168,21)),"")</f>
        <v>S18</v>
      </c>
      <c r="AJ168" s="323" t="str">
        <f>IF(AF168&lt;&gt;"",CONCATENATE("S",WEEKNUM(AF168,21)),"")</f>
        <v>S18</v>
      </c>
      <c r="AK168" s="323" t="str">
        <f>IF(AG168&lt;&gt;"",CONCATENATE("S",WEEKNUM(AG168,21)),"")</f>
        <v>S18</v>
      </c>
      <c r="AL168" s="322" t="str">
        <f>IF(AG168&lt;&gt;"",CONCATENATE(MONTH(AG168),"/",YEAR(AG168)),"")</f>
        <v>4/2025</v>
      </c>
      <c r="AM168" s="324">
        <f ca="1">IF(AG168&lt;&gt;"",IFERROR(IF(AF168="",TODAY()-AE168,AG168-AE168),""),"")</f>
        <v>0</v>
      </c>
      <c r="AN168" s="325" t="str">
        <f ca="1">IF(AM168&lt;&gt;"",IF(AM168&lt;=0,"SEM ATRASO",IF(AM168&lt;=10,"1) &lt;= 10 Dias",IF(AND(AM168&gt;10,AM168&lt;=30),"2) &gt; 10 Dias e &lt;= 30 Dias",IF(AND(AM168&gt;30,AM168&lt;=60),"3) &gt;30 Dias e &lt;=60 Dias",IF(AND(AM168&gt;60,AM168&lt;43854),"4) &gt; 60 Dias","INDEFINIDO"))))),"")</f>
        <v>SEM ATRASO</v>
      </c>
      <c r="AO168" s="364">
        <v>45785</v>
      </c>
      <c r="AP168" s="331">
        <v>45806</v>
      </c>
      <c r="AQ168" s="15">
        <v>45827</v>
      </c>
      <c r="AR168" s="15">
        <v>45827</v>
      </c>
      <c r="AS168" s="331">
        <v>45812</v>
      </c>
      <c r="AT168" s="309">
        <f>IF(AND(AP168&lt;&gt;"",AS168&lt;&gt;""),AS168-AP168,"")</f>
        <v>6</v>
      </c>
      <c r="AU168" s="326" t="str">
        <f>IF(AQ168&lt;&gt;"",CONCATENATE("S",WEEKNUM(AQ168,21)),"")</f>
        <v>S25</v>
      </c>
      <c r="AV168" s="327" t="str">
        <f>IF(AR168&lt;&gt;"",CONCATENATE("S",WEEKNUM(AR168,21)),"")</f>
        <v>S25</v>
      </c>
      <c r="AW168" s="327" t="str">
        <f>IF(AS168&lt;&gt;"",CONCATENATE("S",WEEKNUM(AS168,21)),"")</f>
        <v>S23</v>
      </c>
      <c r="AX168" s="326" t="str">
        <f>IF(AS168&lt;&gt;"",CONCATENATE(MONTH(AS168),"/",YEAR(AS168)),"")</f>
        <v>6/2025</v>
      </c>
      <c r="AY168" s="328">
        <f ca="1">IF(AQ168&lt;&gt;"",IF(AS168&lt;&gt;"",AQ168-AS168,TODAY()-AQ168),"")</f>
        <v>15</v>
      </c>
      <c r="AZ168" s="329" t="str">
        <f ca="1">IF(AY168&lt;&gt;"",IF(AY168&lt;=0,"SEM ATRASO",IF(AY168&lt;=10,"1) &lt;= 10 Dias",IF(AND(AY168&gt;10,AY168&lt;=30),"2) &gt; 10 Dias e &lt;= 30 Dias",IF(AND(AY168&gt;30,AY168&lt;=60),"3) &gt;30 Dias e &lt;=60 Dias",IF(AND(AY168&gt;60,AY168&lt;43854),"4) &gt; 60 Dias","INDEFINIDO"))))),"")</f>
        <v>2) &gt; 10 Dias e &lt;= 30 Dias</v>
      </c>
      <c r="BA168" s="364">
        <v>45831</v>
      </c>
      <c r="BB168" s="331">
        <v>45819</v>
      </c>
      <c r="BC168" s="15">
        <v>45766</v>
      </c>
      <c r="BD168" s="24">
        <v>45822</v>
      </c>
      <c r="BE168" s="379">
        <v>45870</v>
      </c>
      <c r="BF168" s="309">
        <f>IF(AND(BB168&lt;&gt;"",BE168&lt;&gt;""),BE168-BB168,"")</f>
        <v>51</v>
      </c>
      <c r="BG168" s="326" t="str">
        <f>IF(BC168&lt;&gt;"",CONCATENATE("S",WEEKNUM(BC168,21)),"")</f>
        <v>S16</v>
      </c>
      <c r="BH168" s="327" t="str">
        <f>IF(BD168&lt;&gt;"",CONCATENATE("S",WEEKNUM(BD168,21)),"")</f>
        <v>S24</v>
      </c>
      <c r="BI168" s="327" t="str">
        <f>IF(BE168&lt;&gt;"",CONCATENATE("S",WEEKNUM(BE168,21)),"")</f>
        <v>S31</v>
      </c>
      <c r="BJ168" s="326" t="str">
        <f>IF(BE168&lt;&gt;"",CONCATENATE(MONTH(BE168),"/",YEAR(BE168)),"")</f>
        <v>8/2025</v>
      </c>
      <c r="BK168" s="325">
        <f ca="1">IF(BE168&lt;&gt;"",IFERROR(IF(BE168="",TODAY()-BC168,BE168-BC168),""),"")</f>
        <v>104</v>
      </c>
      <c r="BL168" s="330" t="str">
        <f ca="1">IF(BK168&lt;&gt;"",IF(BK168&lt;=0,"SEM ATRASO",IF(BK168&lt;=10,"1) &lt;= 10 Dias",IF(AND(BK168&gt;10,BK168&lt;=30),"2) &gt; 10 Dias e &lt;= 30 Dias",IF(AND(BK168&gt;30,BK168&lt;=60),"3) &gt;30 Dias e &lt;=60 Dias",IF(AND(BK168&gt;60,BK168&lt;43854),"4) &gt; 60 Dias","INDEFINIDO"))))),"")</f>
        <v>4) &gt; 60 Dias</v>
      </c>
      <c r="BM168" s="331">
        <f>IF(BE168&lt;&gt;"",BE168+5,IF(AND(BE168="",BD168&lt;&gt;""),BD168+5,IF(AND(BE168="",BD168="",AS168&lt;&gt;""),AS168+5,IF(AND(BE168="",BD168="",AS168="",AR168&lt;&gt;""),AR168+5,""))))</f>
        <v>45875</v>
      </c>
      <c r="BN168" s="331"/>
      <c r="BO168" s="331" t="s">
        <v>87</v>
      </c>
      <c r="BP168" s="305"/>
      <c r="BQ168" s="305"/>
      <c r="BR168" s="305"/>
      <c r="BS168" s="305"/>
      <c r="BT168" s="332">
        <v>-3</v>
      </c>
      <c r="BU168" s="333" t="s">
        <v>1255</v>
      </c>
      <c r="BV168" s="329"/>
      <c r="BW168" s="329"/>
      <c r="BX168" s="329"/>
      <c r="BY168" s="329"/>
      <c r="BZ168" s="329"/>
      <c r="CA168" s="634" t="s">
        <v>112</v>
      </c>
      <c r="CB168" s="598"/>
    </row>
    <row r="169" spans="1:80" ht="40.5" customHeight="1" x14ac:dyDescent="0.35">
      <c r="A169" s="577"/>
      <c r="B169" s="458" t="s">
        <v>155</v>
      </c>
      <c r="C169" s="310"/>
      <c r="D169" s="336"/>
      <c r="E169" s="336" t="s">
        <v>1179</v>
      </c>
      <c r="F169" s="336" t="s">
        <v>556</v>
      </c>
      <c r="G169" s="307" t="str">
        <f ca="1">IF(AND(E169&lt;D169,BE169&lt;&gt;"",TODAY()&gt;D169),TODAY()-D169,"")</f>
        <v/>
      </c>
      <c r="H169" s="308">
        <f>IF(BM169&lt;&gt;"",BM169,"")</f>
        <v>45875</v>
      </c>
      <c r="I169" s="309">
        <f>IF(AND(E169&lt;&gt;"",H169&lt;&gt;""),H169-E169,"")</f>
        <v>233</v>
      </c>
      <c r="J169" s="305" t="s">
        <v>280</v>
      </c>
      <c r="K169" s="305" t="s">
        <v>80</v>
      </c>
      <c r="L169" s="310" t="s">
        <v>557</v>
      </c>
      <c r="M169" s="311" t="s">
        <v>161</v>
      </c>
      <c r="N169" s="3" t="s">
        <v>2050</v>
      </c>
      <c r="O169" s="337">
        <v>2029625222</v>
      </c>
      <c r="P169" s="539" t="s">
        <v>829</v>
      </c>
      <c r="Q169" s="376" t="s">
        <v>1373</v>
      </c>
      <c r="R169" s="313" t="str">
        <f>IF(OR(L169&lt;&gt;"",N169&lt;&gt;"",O169&lt;&gt;"",P169&lt;&gt;""),CONCATENATE(L169,"-",N169,"-",P169,"-OM",O169),"")</f>
        <v>P62-PPGMII-P62-CAM-1911P/2024-OM2029625222</v>
      </c>
      <c r="S169" s="574"/>
      <c r="T169" s="314">
        <v>1</v>
      </c>
      <c r="U169" s="340">
        <v>0</v>
      </c>
      <c r="V169" s="340">
        <v>443.88400000000001</v>
      </c>
      <c r="W169" s="316">
        <f>IF(U169&lt;&gt;"",U169/1000,"")</f>
        <v>0</v>
      </c>
      <c r="X169" s="316">
        <f>IF(V169&lt;&gt;"",V169/1000,"")</f>
        <v>0.443884</v>
      </c>
      <c r="Y169" s="317">
        <f>IF(OR(U169&lt;&gt;"",V169&lt;&gt;""),U169+V169,"")</f>
        <v>443.88400000000001</v>
      </c>
      <c r="Z169" s="318">
        <f>IF(Y169&lt;&gt;"",Y169/1000,"")</f>
        <v>0.443884</v>
      </c>
      <c r="AA169" s="574" t="s">
        <v>2059</v>
      </c>
      <c r="AB169" s="386"/>
      <c r="AC169" s="331">
        <v>45733</v>
      </c>
      <c r="AD169" s="327">
        <v>45754</v>
      </c>
      <c r="AE169" s="327">
        <v>45777</v>
      </c>
      <c r="AF169" s="14">
        <v>45777</v>
      </c>
      <c r="AG169" s="327">
        <v>45777</v>
      </c>
      <c r="AH169" s="309">
        <f>IF(AND(AD169&lt;&gt;"",AG169&lt;&gt;""),AG169-AD169,"")</f>
        <v>23</v>
      </c>
      <c r="AI169" s="322" t="str">
        <f>IF(AE169&lt;&gt;"",CONCATENATE("S",WEEKNUM(AE169,21)),"")</f>
        <v>S18</v>
      </c>
      <c r="AJ169" s="323" t="str">
        <f>IF(AF169&lt;&gt;"",CONCATENATE("S",WEEKNUM(AF169,21)),"")</f>
        <v>S18</v>
      </c>
      <c r="AK169" s="323" t="str">
        <f>IF(AG169&lt;&gt;"",CONCATENATE("S",WEEKNUM(AG169,21)),"")</f>
        <v>S18</v>
      </c>
      <c r="AL169" s="322" t="str">
        <f>IF(AG169&lt;&gt;"",CONCATENATE(MONTH(AG169),"/",YEAR(AG169)),"")</f>
        <v>4/2025</v>
      </c>
      <c r="AM169" s="324">
        <f ca="1">IF(AG169&lt;&gt;"",IFERROR(IF(AF169="",TODAY()-AE169,AG169-AE169),""),"")</f>
        <v>0</v>
      </c>
      <c r="AN169" s="325" t="str">
        <f ca="1">IF(AM169&lt;&gt;"",IF(AM169&lt;=0,"SEM ATRASO",IF(AM169&lt;=10,"1) &lt;= 10 Dias",IF(AND(AM169&gt;10,AM169&lt;=30),"2) &gt; 10 Dias e &lt;= 30 Dias",IF(AND(AM169&gt;30,AM169&lt;=60),"3) &gt;30 Dias e &lt;=60 Dias",IF(AND(AM169&gt;60,AM169&lt;43854),"4) &gt; 60 Dias","INDEFINIDO"))))),"")</f>
        <v>SEM ATRASO</v>
      </c>
      <c r="AO169" s="364">
        <v>45785</v>
      </c>
      <c r="AP169" s="331">
        <v>45821</v>
      </c>
      <c r="AQ169" s="15">
        <v>45827</v>
      </c>
      <c r="AR169" s="15">
        <v>45827</v>
      </c>
      <c r="AS169" s="331">
        <v>45812</v>
      </c>
      <c r="AT169" s="309">
        <f>IF(AND(AP169&lt;&gt;"",AS169&lt;&gt;""),AS169-AP169,"")</f>
        <v>-9</v>
      </c>
      <c r="AU169" s="326" t="str">
        <f>IF(AQ169&lt;&gt;"",CONCATENATE("S",WEEKNUM(AQ169,21)),"")</f>
        <v>S25</v>
      </c>
      <c r="AV169" s="327" t="str">
        <f>IF(AR169&lt;&gt;"",CONCATENATE("S",WEEKNUM(AR169,21)),"")</f>
        <v>S25</v>
      </c>
      <c r="AW169" s="327" t="str">
        <f>IF(AS169&lt;&gt;"",CONCATENATE("S",WEEKNUM(AS169,21)),"")</f>
        <v>S23</v>
      </c>
      <c r="AX169" s="326" t="str">
        <f>IF(AS169&lt;&gt;"",CONCATENATE(MONTH(AS169),"/",YEAR(AS169)),"")</f>
        <v>6/2025</v>
      </c>
      <c r="AY169" s="328">
        <f ca="1">IF(AQ169&lt;&gt;"",IF(AS169&lt;&gt;"",AQ169-AS169,TODAY()-AQ169),"")</f>
        <v>15</v>
      </c>
      <c r="AZ169" s="329" t="str">
        <f ca="1">IF(AY169&lt;&gt;"",IF(AY169&lt;=0,"SEM ATRASO",IF(AY169&lt;=10,"1) &lt;= 10 Dias",IF(AND(AY169&gt;10,AY169&lt;=30),"2) &gt; 10 Dias e &lt;= 30 Dias",IF(AND(AY169&gt;30,AY169&lt;=60),"3) &gt;30 Dias e &lt;=60 Dias",IF(AND(AY169&gt;60,AY169&lt;43854),"4) &gt; 60 Dias","INDEFINIDO"))))),"")</f>
        <v>2) &gt; 10 Dias e &lt;= 30 Dias</v>
      </c>
      <c r="BA169" s="364">
        <v>45831</v>
      </c>
      <c r="BB169" s="331">
        <v>45819</v>
      </c>
      <c r="BC169" s="15">
        <v>45766</v>
      </c>
      <c r="BD169" s="24">
        <v>45822</v>
      </c>
      <c r="BE169" s="379">
        <v>45870</v>
      </c>
      <c r="BF169" s="309">
        <f>IF(AND(BB169&lt;&gt;"",BE169&lt;&gt;""),BE169-BB169,"")</f>
        <v>51</v>
      </c>
      <c r="BG169" s="326" t="str">
        <f>IF(BC169&lt;&gt;"",CONCATENATE("S",WEEKNUM(BC169,21)),"")</f>
        <v>S16</v>
      </c>
      <c r="BH169" s="327" t="str">
        <f>IF(BD169&lt;&gt;"",CONCATENATE("S",WEEKNUM(BD169,21)),"")</f>
        <v>S24</v>
      </c>
      <c r="BI169" s="327" t="str">
        <f>IF(BE169&lt;&gt;"",CONCATENATE("S",WEEKNUM(BE169,21)),"")</f>
        <v>S31</v>
      </c>
      <c r="BJ169" s="326" t="str">
        <f>IF(BE169&lt;&gt;"",CONCATENATE(MONTH(BE169),"/",YEAR(BE169)),"")</f>
        <v>8/2025</v>
      </c>
      <c r="BK169" s="325">
        <f ca="1">IF(BE169&lt;&gt;"",IFERROR(IF(BE169="",TODAY()-BC169,BE169-BC169),""),"")</f>
        <v>104</v>
      </c>
      <c r="BL169" s="330" t="str">
        <f ca="1">IF(BK169&lt;&gt;"",IF(BK169&lt;=0,"SEM ATRASO",IF(BK169&lt;=10,"1) &lt;= 10 Dias",IF(AND(BK169&gt;10,BK169&lt;=30),"2) &gt; 10 Dias e &lt;= 30 Dias",IF(AND(BK169&gt;30,BK169&lt;=60),"3) &gt;30 Dias e &lt;=60 Dias",IF(AND(BK169&gt;60,BK169&lt;43854),"4) &gt; 60 Dias","INDEFINIDO"))))),"")</f>
        <v>4) &gt; 60 Dias</v>
      </c>
      <c r="BM169" s="331">
        <f>IF(BE169&lt;&gt;"",BE169+5,IF(AND(BE169="",BD169&lt;&gt;""),BD169+5,IF(AND(BE169="",BD169="",AS169&lt;&gt;""),AS169+5,IF(AND(BE169="",BD169="",AS169="",AR169&lt;&gt;""),AR169+5,""))))</f>
        <v>45875</v>
      </c>
      <c r="BN169" s="331"/>
      <c r="BO169" s="331" t="s">
        <v>87</v>
      </c>
      <c r="BP169" s="305"/>
      <c r="BQ169" s="305"/>
      <c r="BR169" s="305"/>
      <c r="BS169" s="305"/>
      <c r="BT169" s="332">
        <v>-3</v>
      </c>
      <c r="BU169" s="333" t="s">
        <v>1255</v>
      </c>
      <c r="BV169" s="329"/>
      <c r="BW169" s="329"/>
      <c r="BX169" s="329"/>
      <c r="BY169" s="329"/>
      <c r="BZ169" s="329"/>
      <c r="CA169" s="634" t="s">
        <v>112</v>
      </c>
      <c r="CB169" s="598"/>
    </row>
    <row r="170" spans="1:80" ht="40.5" customHeight="1" x14ac:dyDescent="0.35">
      <c r="A170" s="581"/>
      <c r="B170" s="458" t="s">
        <v>155</v>
      </c>
      <c r="C170" s="511"/>
      <c r="D170" s="512"/>
      <c r="E170" s="512" t="s">
        <v>1179</v>
      </c>
      <c r="F170" s="513" t="s">
        <v>556</v>
      </c>
      <c r="G170" s="307" t="str">
        <f ca="1">IF(AND(E170&lt;D170,BE170&lt;&gt;"",TODAY()&gt;D170),TODAY()-D170,"")</f>
        <v/>
      </c>
      <c r="H170" s="308">
        <f>IF(BM170&lt;&gt;"",BM170,"")</f>
        <v>45875</v>
      </c>
      <c r="I170" s="309">
        <f>IF(AND(E170&lt;&gt;"",H170&lt;&gt;""),H170-E170,"")</f>
        <v>233</v>
      </c>
      <c r="J170" s="305" t="s">
        <v>280</v>
      </c>
      <c r="K170" s="305" t="s">
        <v>80</v>
      </c>
      <c r="L170" s="310" t="s">
        <v>557</v>
      </c>
      <c r="M170" s="311" t="s">
        <v>161</v>
      </c>
      <c r="N170" s="3" t="s">
        <v>2050</v>
      </c>
      <c r="O170" s="337">
        <v>2029625222</v>
      </c>
      <c r="P170" s="539" t="s">
        <v>829</v>
      </c>
      <c r="Q170" s="375" t="s">
        <v>1374</v>
      </c>
      <c r="R170" s="313" t="str">
        <f>IF(OR(L170&lt;&gt;"",N170&lt;&gt;"",O170&lt;&gt;"",P170&lt;&gt;""),CONCATENATE(L170,"-",N170,"-",P170,"-OM",O170),"")</f>
        <v>P62-PPGMII-P62-CAM-1911P/2024-OM2029625222</v>
      </c>
      <c r="S170" s="585"/>
      <c r="T170" s="314">
        <v>1</v>
      </c>
      <c r="U170" s="340">
        <v>0</v>
      </c>
      <c r="V170" s="340">
        <v>125.61</v>
      </c>
      <c r="W170" s="316">
        <f>IF(U170&lt;&gt;"",U170/1000,"")</f>
        <v>0</v>
      </c>
      <c r="X170" s="316">
        <f>IF(V170&lt;&gt;"",V170/1000,"")</f>
        <v>0.12561</v>
      </c>
      <c r="Y170" s="317">
        <f>IF(OR(U170&lt;&gt;"",V170&lt;&gt;""),U170+V170,"")</f>
        <v>125.61</v>
      </c>
      <c r="Z170" s="318">
        <f>IF(Y170&lt;&gt;"",Y170/1000,"")</f>
        <v>0.12561</v>
      </c>
      <c r="AA170" s="574" t="s">
        <v>2059</v>
      </c>
      <c r="AB170" s="386"/>
      <c r="AC170" s="331">
        <v>45733</v>
      </c>
      <c r="AD170" s="327">
        <v>45754</v>
      </c>
      <c r="AE170" s="327">
        <v>45777</v>
      </c>
      <c r="AF170" s="14">
        <v>45777</v>
      </c>
      <c r="AG170" s="327">
        <v>45777</v>
      </c>
      <c r="AH170" s="309">
        <f>IF(AND(AD170&lt;&gt;"",AG170&lt;&gt;""),AG170-AD170,"")</f>
        <v>23</v>
      </c>
      <c r="AI170" s="322" t="str">
        <f>IF(AE170&lt;&gt;"",CONCATENATE("S",WEEKNUM(AE170,21)),"")</f>
        <v>S18</v>
      </c>
      <c r="AJ170" s="323" t="str">
        <f>IF(AF170&lt;&gt;"",CONCATENATE("S",WEEKNUM(AF170,21)),"")</f>
        <v>S18</v>
      </c>
      <c r="AK170" s="323" t="str">
        <f>IF(AG170&lt;&gt;"",CONCATENATE("S",WEEKNUM(AG170,21)),"")</f>
        <v>S18</v>
      </c>
      <c r="AL170" s="322" t="str">
        <f>IF(AG170&lt;&gt;"",CONCATENATE(MONTH(AG170),"/",YEAR(AG170)),"")</f>
        <v>4/2025</v>
      </c>
      <c r="AM170" s="324">
        <f ca="1">IF(AG170&lt;&gt;"",IFERROR(IF(AF170="",TODAY()-AE170,AG170-AE170),""),"")</f>
        <v>0</v>
      </c>
      <c r="AN170" s="325" t="str">
        <f ca="1">IF(AM170&lt;&gt;"",IF(AM170&lt;=0,"SEM ATRASO",IF(AM170&lt;=10,"1) &lt;= 10 Dias",IF(AND(AM170&gt;10,AM170&lt;=30),"2) &gt; 10 Dias e &lt;= 30 Dias",IF(AND(AM170&gt;30,AM170&lt;=60),"3) &gt;30 Dias e &lt;=60 Dias",IF(AND(AM170&gt;60,AM170&lt;43854),"4) &gt; 60 Dias","INDEFINIDO"))))),"")</f>
        <v>SEM ATRASO</v>
      </c>
      <c r="AO170" s="365">
        <v>45785</v>
      </c>
      <c r="AP170" s="331">
        <v>45856</v>
      </c>
      <c r="AQ170" s="15">
        <v>45827</v>
      </c>
      <c r="AR170" s="25">
        <v>45827</v>
      </c>
      <c r="AS170" s="331">
        <v>45812</v>
      </c>
      <c r="AT170" s="309">
        <f>IF(AND(AP170&lt;&gt;"",AS170&lt;&gt;""),AS170-AP170,"")</f>
        <v>-44</v>
      </c>
      <c r="AU170" s="326" t="str">
        <f>IF(AQ170&lt;&gt;"",CONCATENATE("S",WEEKNUM(AQ170,21)),"")</f>
        <v>S25</v>
      </c>
      <c r="AV170" s="327" t="str">
        <f>IF(AR170&lt;&gt;"",CONCATENATE("S",WEEKNUM(AR170,21)),"")</f>
        <v>S25</v>
      </c>
      <c r="AW170" s="327" t="str">
        <f>IF(AS170&lt;&gt;"",CONCATENATE("S",WEEKNUM(AS170,21)),"")</f>
        <v>S23</v>
      </c>
      <c r="AX170" s="326" t="str">
        <f>IF(AS170&lt;&gt;"",CONCATENATE(MONTH(AS170),"/",YEAR(AS170)),"")</f>
        <v>6/2025</v>
      </c>
      <c r="AY170" s="328">
        <f ca="1">IF(AQ170&lt;&gt;"",IF(AS170&lt;&gt;"",AQ170-AS170,TODAY()-AQ170),"")</f>
        <v>15</v>
      </c>
      <c r="AZ170" s="329" t="str">
        <f ca="1">IF(AY170&lt;&gt;"",IF(AY170&lt;=0,"SEM ATRASO",IF(AY170&lt;=10,"1) &lt;= 10 Dias",IF(AND(AY170&gt;10,AY170&lt;=30),"2) &gt; 10 Dias e &lt;= 30 Dias",IF(AND(AY170&gt;30,AY170&lt;=60),"3) &gt;30 Dias e &lt;=60 Dias",IF(AND(AY170&gt;60,AY170&lt;43854),"4) &gt; 60 Dias","INDEFINIDO"))))),"")</f>
        <v>2) &gt; 10 Dias e &lt;= 30 Dias</v>
      </c>
      <c r="BA170" s="365">
        <v>45831</v>
      </c>
      <c r="BB170" s="331">
        <v>45819</v>
      </c>
      <c r="BC170" s="15">
        <v>45766</v>
      </c>
      <c r="BD170" s="24">
        <v>45822</v>
      </c>
      <c r="BE170" s="331">
        <v>45870</v>
      </c>
      <c r="BF170" s="309">
        <f>IF(AND(BB170&lt;&gt;"",BE170&lt;&gt;""),BE170-BB170,"")</f>
        <v>51</v>
      </c>
      <c r="BG170" s="326" t="str">
        <f>IF(BC170&lt;&gt;"",CONCATENATE("S",WEEKNUM(BC170,21)),"")</f>
        <v>S16</v>
      </c>
      <c r="BH170" s="327" t="str">
        <f>IF(BD170&lt;&gt;"",CONCATENATE("S",WEEKNUM(BD170,21)),"")</f>
        <v>S24</v>
      </c>
      <c r="BI170" s="327" t="str">
        <f>IF(BE170&lt;&gt;"",CONCATENATE("S",WEEKNUM(BE170,21)),"")</f>
        <v>S31</v>
      </c>
      <c r="BJ170" s="326" t="str">
        <f>IF(BE170&lt;&gt;"",CONCATENATE(MONTH(BE170),"/",YEAR(BE170)),"")</f>
        <v>8/2025</v>
      </c>
      <c r="BK170" s="325">
        <f ca="1">IF(BE170&lt;&gt;"",IFERROR(IF(BE170="",TODAY()-BC170,BE170-BC170),""),"")</f>
        <v>104</v>
      </c>
      <c r="BL170" s="330" t="str">
        <f ca="1">IF(BK170&lt;&gt;"",IF(BK170&lt;=0,"SEM ATRASO",IF(BK170&lt;=10,"1) &lt;= 10 Dias",IF(AND(BK170&gt;10,BK170&lt;=30),"2) &gt; 10 Dias e &lt;= 30 Dias",IF(AND(BK170&gt;30,BK170&lt;=60),"3) &gt;30 Dias e &lt;=60 Dias",IF(AND(BK170&gt;60,BK170&lt;43854),"4) &gt; 60 Dias","INDEFINIDO"))))),"")</f>
        <v>4) &gt; 60 Dias</v>
      </c>
      <c r="BM170" s="331">
        <f>IF(BE170&lt;&gt;"",BE170+5,IF(AND(BE170="",BD170&lt;&gt;""),BD170+5,IF(AND(BE170="",BD170="",AS170&lt;&gt;""),AS170+5,IF(AND(BE170="",BD170="",AS170="",AR170&lt;&gt;""),AR170+5,""))))</f>
        <v>45875</v>
      </c>
      <c r="BN170" s="331"/>
      <c r="BO170" s="331" t="s">
        <v>87</v>
      </c>
      <c r="BS170" s="305"/>
      <c r="BT170" s="332">
        <v>-3</v>
      </c>
      <c r="BU170" s="333" t="s">
        <v>1255</v>
      </c>
      <c r="BV170" s="523"/>
      <c r="BW170" s="523"/>
      <c r="BX170" s="523"/>
      <c r="BY170" s="523"/>
      <c r="BZ170" s="523"/>
      <c r="CA170" s="640" t="s">
        <v>112</v>
      </c>
      <c r="CB170" s="598"/>
    </row>
    <row r="171" spans="1:80" ht="40.5" customHeight="1" x14ac:dyDescent="0.35">
      <c r="A171" s="577"/>
      <c r="B171" s="458" t="s">
        <v>155</v>
      </c>
      <c r="C171" s="310"/>
      <c r="D171" s="336"/>
      <c r="E171" s="336" t="s">
        <v>643</v>
      </c>
      <c r="F171" s="371" t="s">
        <v>556</v>
      </c>
      <c r="G171" s="307" t="str">
        <f ca="1">IF(AND(E171&lt;D171,BE171&lt;&gt;"",TODAY()&gt;D171),TODAY()-D171,"")</f>
        <v/>
      </c>
      <c r="H171" s="308">
        <f>IF(BM171&lt;&gt;"",BM171,"")</f>
        <v>45873</v>
      </c>
      <c r="I171" s="309">
        <f>IF(AND(E171&lt;&gt;"",H171&lt;&gt;""),H171-E171,"")</f>
        <v>200</v>
      </c>
      <c r="J171" s="305" t="s">
        <v>156</v>
      </c>
      <c r="K171" s="305" t="s">
        <v>80</v>
      </c>
      <c r="L171" s="310" t="s">
        <v>557</v>
      </c>
      <c r="M171" s="311" t="s">
        <v>161</v>
      </c>
      <c r="N171" s="3" t="s">
        <v>1012</v>
      </c>
      <c r="O171" s="337">
        <v>2027715571</v>
      </c>
      <c r="P171" s="539" t="s">
        <v>1375</v>
      </c>
      <c r="Q171" s="339" t="s">
        <v>645</v>
      </c>
      <c r="R171" s="313" t="str">
        <f>IF(OR(L171&lt;&gt;"",N171&lt;&gt;"",O171&lt;&gt;"",P171&lt;&gt;""),CONCATENATE(L171,"-",N171,"-",P171,"-OM",O171),"")</f>
        <v>P62-PPGMII-P62-PAR-0322/2025-OM2027715571</v>
      </c>
      <c r="S171" s="574"/>
      <c r="T171" s="314">
        <v>1</v>
      </c>
      <c r="U171" s="340">
        <v>292.49900000000002</v>
      </c>
      <c r="V171" s="340">
        <v>0</v>
      </c>
      <c r="W171" s="316">
        <f>IF(U171&lt;&gt;"",U171/1000,"")</f>
        <v>0.29249900000000001</v>
      </c>
      <c r="X171" s="316">
        <f>IF(V171&lt;&gt;"",V171/1000,"")</f>
        <v>0</v>
      </c>
      <c r="Y171" s="317">
        <f>IF(OR(U171&lt;&gt;"",V171&lt;&gt;""),U171+V171,"")</f>
        <v>292.49900000000002</v>
      </c>
      <c r="Z171" s="318">
        <f>IF(Y171&lt;&gt;"",Y171/1000,"")</f>
        <v>0.29249900000000001</v>
      </c>
      <c r="AA171" s="574" t="s">
        <v>2060</v>
      </c>
      <c r="AB171" s="386"/>
      <c r="AC171" s="331">
        <v>45710</v>
      </c>
      <c r="AD171" s="327">
        <v>45734</v>
      </c>
      <c r="AE171" s="327">
        <v>45734</v>
      </c>
      <c r="AF171" s="18">
        <v>45734</v>
      </c>
      <c r="AG171" s="327">
        <v>45734</v>
      </c>
      <c r="AH171" s="309">
        <f>IF(AND(AD171&lt;&gt;"",AG171&lt;&gt;""),AG171-AD171,"")</f>
        <v>0</v>
      </c>
      <c r="AI171" s="322" t="str">
        <f>IF(AE171&lt;&gt;"",CONCATENATE("S",WEEKNUM(AE171,21)),"")</f>
        <v>S12</v>
      </c>
      <c r="AJ171" s="323" t="str">
        <f>IF(AF171&lt;&gt;"",CONCATENATE("S",WEEKNUM(AF171,21)),"")</f>
        <v>S12</v>
      </c>
      <c r="AK171" s="323" t="str">
        <f>IF(AG171&lt;&gt;"",CONCATENATE("S",WEEKNUM(AG171,21)),"")</f>
        <v>S12</v>
      </c>
      <c r="AL171" s="322" t="str">
        <f>IF(AG171&lt;&gt;"",CONCATENATE(MONTH(AG171),"/",YEAR(AG171)),"")</f>
        <v>3/2025</v>
      </c>
      <c r="AM171" s="324">
        <f ca="1">IF(AG171&lt;&gt;"",IFERROR(IF(AF171="",TODAY()-AE171,AG171-AE171),""),"")</f>
        <v>0</v>
      </c>
      <c r="AN171" s="325" t="str">
        <f ca="1">IF(AM171&lt;&gt;"",IF(AM171&lt;=0,"SEM ATRASO",IF(AM171&lt;=10,"1) &lt;= 10 Dias",IF(AND(AM171&gt;10,AM171&lt;=30),"2) &gt; 10 Dias e &lt;= 30 Dias",IF(AND(AM171&gt;30,AM171&lt;=60),"3) &gt;30 Dias e &lt;=60 Dias",IF(AND(AM171&gt;60,AM171&lt;43854),"4) &gt; 60 Dias","INDEFINIDO"))))),"")</f>
        <v>SEM ATRASO</v>
      </c>
      <c r="AO171" s="409">
        <v>45743</v>
      </c>
      <c r="AP171" s="331">
        <v>45736</v>
      </c>
      <c r="AQ171" s="15">
        <v>45743</v>
      </c>
      <c r="AR171" s="15">
        <v>45761</v>
      </c>
      <c r="AS171" s="331">
        <v>45754</v>
      </c>
      <c r="AT171" s="309">
        <f>IF(AND(AP171&lt;&gt;"",AS171&lt;&gt;""),AS171-AP171,"")</f>
        <v>18</v>
      </c>
      <c r="AU171" s="326" t="str">
        <f>IF(AQ171&lt;&gt;"",CONCATENATE("S",WEEKNUM(AQ171,21)),"")</f>
        <v>S13</v>
      </c>
      <c r="AV171" s="327" t="str">
        <f>IF(AR171&lt;&gt;"",CONCATENATE("S",WEEKNUM(AR171,21)),"")</f>
        <v>S16</v>
      </c>
      <c r="AW171" s="327" t="str">
        <f>IF(AS171&lt;&gt;"",CONCATENATE("S",WEEKNUM(AS171,21)),"")</f>
        <v>S15</v>
      </c>
      <c r="AX171" s="326" t="str">
        <f>IF(AS171&lt;&gt;"",CONCATENATE(MONTH(AS171),"/",YEAR(AS171)),"")</f>
        <v>4/2025</v>
      </c>
      <c r="AY171" s="328">
        <f ca="1">IF(AQ171&lt;&gt;"",IF(AS171&lt;&gt;"",AQ171-AS171,TODAY()-AQ171),"")</f>
        <v>-11</v>
      </c>
      <c r="AZ171" s="329" t="str">
        <f ca="1">IF(AY171&lt;&gt;"",IF(AY171&lt;=0,"SEM ATRASO",IF(AY171&lt;=10,"1) &lt;= 10 Dias",IF(AND(AY171&gt;10,AY171&lt;=30),"2) &gt; 10 Dias e &lt;= 30 Dias",IF(AND(AY171&gt;30,AY171&lt;=60),"3) &gt;30 Dias e &lt;=60 Dias",IF(AND(AY171&gt;60,AY171&lt;43854),"4) &gt; 60 Dias","INDEFINIDO"))))),"")</f>
        <v>SEM ATRASO</v>
      </c>
      <c r="BA171" s="409">
        <v>45762</v>
      </c>
      <c r="BB171" s="331">
        <v>45761</v>
      </c>
      <c r="BC171" s="15">
        <v>45766</v>
      </c>
      <c r="BD171" s="15">
        <v>45868</v>
      </c>
      <c r="BE171" s="331">
        <v>45868</v>
      </c>
      <c r="BF171" s="309">
        <f>IF(AND(BB171&lt;&gt;"",BE171&lt;&gt;""),BE171-BB171,"")</f>
        <v>107</v>
      </c>
      <c r="BG171" s="326" t="str">
        <f>IF(BC171&lt;&gt;"",CONCATENATE("S",WEEKNUM(BC171,21)),"")</f>
        <v>S16</v>
      </c>
      <c r="BH171" s="327" t="str">
        <f>IF(BD171&lt;&gt;"",CONCATENATE("S",WEEKNUM(BD171,21)),"")</f>
        <v>S31</v>
      </c>
      <c r="BI171" s="327" t="str">
        <f>IF(BE171&lt;&gt;"",CONCATENATE("S",WEEKNUM(BE171,21)),"")</f>
        <v>S31</v>
      </c>
      <c r="BJ171" s="326" t="str">
        <f>IF(BE171&lt;&gt;"",CONCATENATE(MONTH(BE171),"/",YEAR(BE171)),"")</f>
        <v>7/2025</v>
      </c>
      <c r="BK171" s="325">
        <f ca="1">IF(BE171&lt;&gt;"",IFERROR(IF(BE171="",TODAY()-BC171,BE171-BC171),""),"")</f>
        <v>102</v>
      </c>
      <c r="BL171" s="330" t="str">
        <f ca="1">IF(BK171&lt;&gt;"",IF(BK171&lt;=0,"SEM ATRASO",IF(BK171&lt;=10,"1) &lt;= 10 Dias",IF(AND(BK171&gt;10,BK171&lt;=30),"2) &gt; 10 Dias e &lt;= 30 Dias",IF(AND(BK171&gt;30,BK171&lt;=60),"3) &gt;30 Dias e &lt;=60 Dias",IF(AND(BK171&gt;60,BK171&lt;43854),"4) &gt; 60 Dias","INDEFINIDO"))))),"")</f>
        <v>4) &gt; 60 Dias</v>
      </c>
      <c r="BM171" s="331">
        <f>IF(BE171&lt;&gt;"",BE171+5,IF(AND(BE171="",BD171&lt;&gt;""),BD171+5,IF(AND(BE171="",BD171="",AS171&lt;&gt;""),AS171+5,IF(AND(BE171="",BD171="",AS171="",AR171&lt;&gt;""),AR171+5,""))))</f>
        <v>45873</v>
      </c>
      <c r="BN171" s="331"/>
      <c r="BO171" s="331" t="s">
        <v>87</v>
      </c>
      <c r="BP171" s="305"/>
      <c r="BQ171" s="305"/>
      <c r="BR171" s="305"/>
      <c r="BS171" s="305"/>
      <c r="BT171" s="332">
        <v>-3</v>
      </c>
      <c r="BU171" s="333" t="s">
        <v>1255</v>
      </c>
      <c r="BV171" s="329"/>
      <c r="BW171" s="329"/>
      <c r="BX171" s="329"/>
      <c r="BY171" s="329"/>
      <c r="BZ171" s="329"/>
      <c r="CA171" s="634" t="s">
        <v>641</v>
      </c>
      <c r="CB171" s="598"/>
    </row>
    <row r="172" spans="1:80" ht="40.5" customHeight="1" x14ac:dyDescent="0.35">
      <c r="A172" s="577"/>
      <c r="B172" s="458" t="s">
        <v>155</v>
      </c>
      <c r="C172" s="310"/>
      <c r="D172" s="336"/>
      <c r="E172" s="336" t="s">
        <v>643</v>
      </c>
      <c r="F172" s="371" t="s">
        <v>556</v>
      </c>
      <c r="G172" s="307" t="str">
        <f ca="1">IF(AND(E172&lt;D172,BE172&lt;&gt;"",TODAY()&gt;D172),TODAY()-D172,"")</f>
        <v/>
      </c>
      <c r="H172" s="308">
        <f>IF(BM172&lt;&gt;"",BM172,"")</f>
        <v>45873</v>
      </c>
      <c r="I172" s="309">
        <f>IF(AND(E172&lt;&gt;"",H172&lt;&gt;""),H172-E172,"")</f>
        <v>200</v>
      </c>
      <c r="J172" s="305" t="s">
        <v>156</v>
      </c>
      <c r="K172" s="305" t="s">
        <v>80</v>
      </c>
      <c r="L172" s="310" t="s">
        <v>557</v>
      </c>
      <c r="M172" s="311" t="s">
        <v>161</v>
      </c>
      <c r="N172" s="3" t="s">
        <v>1012</v>
      </c>
      <c r="O172" s="337">
        <v>2027715566</v>
      </c>
      <c r="P172" s="539" t="s">
        <v>1376</v>
      </c>
      <c r="Q172" s="375" t="s">
        <v>649</v>
      </c>
      <c r="R172" s="313" t="str">
        <f>IF(OR(L172&lt;&gt;"",N172&lt;&gt;"",O172&lt;&gt;"",P172&lt;&gt;""),CONCATENATE(L172,"-",N172,"-",P172,"-OM",O172),"")</f>
        <v>P62-PPGMII-P62-PAR-0331/2025-OM2027715566</v>
      </c>
      <c r="S172" s="574"/>
      <c r="T172" s="314">
        <v>1</v>
      </c>
      <c r="U172" s="340">
        <v>402.99200000000002</v>
      </c>
      <c r="V172" s="340">
        <v>0</v>
      </c>
      <c r="W172" s="316">
        <f>IF(U172&lt;&gt;"",U172/1000,"")</f>
        <v>0.40299200000000002</v>
      </c>
      <c r="X172" s="316">
        <f>IF(V172&lt;&gt;"",V172/1000,"")</f>
        <v>0</v>
      </c>
      <c r="Y172" s="317">
        <f>IF(OR(U172&lt;&gt;"",V172&lt;&gt;""),U172+V172,"")</f>
        <v>402.99200000000002</v>
      </c>
      <c r="Z172" s="318">
        <f>IF(Y172&lt;&gt;"",Y172/1000,"")</f>
        <v>0.40299200000000002</v>
      </c>
      <c r="AA172" s="574" t="s">
        <v>2061</v>
      </c>
      <c r="AB172" s="386"/>
      <c r="AC172" s="331">
        <v>45710</v>
      </c>
      <c r="AD172" s="327">
        <v>45734</v>
      </c>
      <c r="AE172" s="327">
        <v>45736</v>
      </c>
      <c r="AF172" s="14">
        <v>45736</v>
      </c>
      <c r="AG172" s="327">
        <v>45736</v>
      </c>
      <c r="AH172" s="309">
        <f>IF(AND(AD172&lt;&gt;"",AG172&lt;&gt;""),AG172-AD172,"")</f>
        <v>2</v>
      </c>
      <c r="AI172" s="322" t="str">
        <f>IF(AE172&lt;&gt;"",CONCATENATE("S",WEEKNUM(AE172,21)),"")</f>
        <v>S12</v>
      </c>
      <c r="AJ172" s="323" t="str">
        <f>IF(AF172&lt;&gt;"",CONCATENATE("S",WEEKNUM(AF172,21)),"")</f>
        <v>S12</v>
      </c>
      <c r="AK172" s="323" t="str">
        <f>IF(AG172&lt;&gt;"",CONCATENATE("S",WEEKNUM(AG172,21)),"")</f>
        <v>S12</v>
      </c>
      <c r="AL172" s="322" t="str">
        <f>IF(AG172&lt;&gt;"",CONCATENATE(MONTH(AG172),"/",YEAR(AG172)),"")</f>
        <v>3/2025</v>
      </c>
      <c r="AM172" s="324">
        <f ca="1">IF(AG172&lt;&gt;"",IFERROR(IF(AF172="",TODAY()-AE172,AG172-AE172),""),"")</f>
        <v>0</v>
      </c>
      <c r="AN172" s="325" t="str">
        <f ca="1">IF(AM172&lt;&gt;"",IF(AM172&lt;=0,"SEM ATRASO",IF(AM172&lt;=10,"1) &lt;= 10 Dias",IF(AND(AM172&gt;10,AM172&lt;=30),"2) &gt; 10 Dias e &lt;= 30 Dias",IF(AND(AM172&gt;30,AM172&lt;=60),"3) &gt;30 Dias e &lt;=60 Dias",IF(AND(AM172&gt;60,AM172&lt;43854),"4) &gt; 60 Dias","INDEFINIDO"))))),"")</f>
        <v>SEM ATRASO</v>
      </c>
      <c r="AO172" s="35">
        <v>45743</v>
      </c>
      <c r="AP172" s="331">
        <v>45750</v>
      </c>
      <c r="AQ172" s="15">
        <v>45743</v>
      </c>
      <c r="AR172" s="481">
        <v>45757</v>
      </c>
      <c r="AS172" s="331">
        <v>45754</v>
      </c>
      <c r="AT172" s="309">
        <f>IF(AND(AP172&lt;&gt;"",AS172&lt;&gt;""),AS172-AP172,"")</f>
        <v>4</v>
      </c>
      <c r="AU172" s="326" t="str">
        <f>IF(AQ172&lt;&gt;"",CONCATENATE("S",WEEKNUM(AQ172,21)),"")</f>
        <v>S13</v>
      </c>
      <c r="AV172" s="327" t="str">
        <f>IF(AR172&lt;&gt;"",CONCATENATE("S",WEEKNUM(AR172,21)),"")</f>
        <v>S15</v>
      </c>
      <c r="AW172" s="327" t="str">
        <f>IF(AS172&lt;&gt;"",CONCATENATE("S",WEEKNUM(AS172,21)),"")</f>
        <v>S15</v>
      </c>
      <c r="AX172" s="326" t="str">
        <f>IF(AS172&lt;&gt;"",CONCATENATE(MONTH(AS172),"/",YEAR(AS172)),"")</f>
        <v>4/2025</v>
      </c>
      <c r="AY172" s="328">
        <f ca="1">IF(AQ172&lt;&gt;"",IF(AS172&lt;&gt;"",AQ172-AS172,TODAY()-AQ172),"")</f>
        <v>-11</v>
      </c>
      <c r="AZ172" s="329" t="str">
        <f ca="1">IF(AY172&lt;&gt;"",IF(AY172&lt;=0,"SEM ATRASO",IF(AY172&lt;=10,"1) &lt;= 10 Dias",IF(AND(AY172&gt;10,AY172&lt;=30),"2) &gt; 10 Dias e &lt;= 30 Dias",IF(AND(AY172&gt;30,AY172&lt;=60),"3) &gt;30 Dias e &lt;=60 Dias",IF(AND(AY172&gt;60,AY172&lt;43854),"4) &gt; 60 Dias","INDEFINIDO"))))),"")</f>
        <v>SEM ATRASO</v>
      </c>
      <c r="BA172" s="35">
        <v>45758</v>
      </c>
      <c r="BB172" s="331">
        <v>45761</v>
      </c>
      <c r="BC172" s="15">
        <v>45766</v>
      </c>
      <c r="BD172" s="15">
        <v>45868</v>
      </c>
      <c r="BE172" s="331">
        <v>45868</v>
      </c>
      <c r="BF172" s="309">
        <f>IF(AND(BB172&lt;&gt;"",BE172&lt;&gt;""),BE172-BB172,"")</f>
        <v>107</v>
      </c>
      <c r="BG172" s="326" t="str">
        <f>IF(BC172&lt;&gt;"",CONCATENATE("S",WEEKNUM(BC172,21)),"")</f>
        <v>S16</v>
      </c>
      <c r="BH172" s="327" t="str">
        <f>IF(BD172&lt;&gt;"",CONCATENATE("S",WEEKNUM(BD172,21)),"")</f>
        <v>S31</v>
      </c>
      <c r="BI172" s="327" t="str">
        <f>IF(BE172&lt;&gt;"",CONCATENATE("S",WEEKNUM(BE172,21)),"")</f>
        <v>S31</v>
      </c>
      <c r="BJ172" s="326" t="str">
        <f>IF(BE172&lt;&gt;"",CONCATENATE(MONTH(BE172),"/",YEAR(BE172)),"")</f>
        <v>7/2025</v>
      </c>
      <c r="BK172" s="325">
        <f ca="1">IF(BE172&lt;&gt;"",IFERROR(IF(BE172="",TODAY()-BC172,BE172-BC172),""),"")</f>
        <v>102</v>
      </c>
      <c r="BL172" s="330" t="str">
        <f ca="1">IF(BK172&lt;&gt;"",IF(BK172&lt;=0,"SEM ATRASO",IF(BK172&lt;=10,"1) &lt;= 10 Dias",IF(AND(BK172&gt;10,BK172&lt;=30),"2) &gt; 10 Dias e &lt;= 30 Dias",IF(AND(BK172&gt;30,BK172&lt;=60),"3) &gt;30 Dias e &lt;=60 Dias",IF(AND(BK172&gt;60,BK172&lt;43854),"4) &gt; 60 Dias","INDEFINIDO"))))),"")</f>
        <v>4) &gt; 60 Dias</v>
      </c>
      <c r="BM172" s="331">
        <f>IF(BE172&lt;&gt;"",BE172+5,IF(AND(BE172="",BD172&lt;&gt;""),BD172+5,IF(AND(BE172="",BD172="",AS172&lt;&gt;""),AS172+5,IF(AND(BE172="",BD172="",AS172="",AR172&lt;&gt;""),AR172+5,""))))</f>
        <v>45873</v>
      </c>
      <c r="BN172" s="331"/>
      <c r="BO172" s="331" t="s">
        <v>87</v>
      </c>
      <c r="BP172" s="305"/>
      <c r="BQ172" s="305"/>
      <c r="BR172" s="305"/>
      <c r="BS172" s="305"/>
      <c r="BT172" s="332">
        <v>-3</v>
      </c>
      <c r="BU172" s="333" t="s">
        <v>1255</v>
      </c>
      <c r="BV172" s="329"/>
      <c r="BW172" s="329"/>
      <c r="BX172" s="329"/>
      <c r="BY172" s="329"/>
      <c r="BZ172" s="329"/>
      <c r="CA172" s="635" t="s">
        <v>641</v>
      </c>
      <c r="CB172" s="598"/>
    </row>
    <row r="173" spans="1:80" ht="40.5" customHeight="1" x14ac:dyDescent="0.35">
      <c r="A173" s="577"/>
      <c r="B173" s="458" t="s">
        <v>155</v>
      </c>
      <c r="C173" s="310"/>
      <c r="D173" s="336"/>
      <c r="E173" s="336" t="s">
        <v>86</v>
      </c>
      <c r="F173" s="371" t="s">
        <v>556</v>
      </c>
      <c r="G173" s="307" t="str">
        <f ca="1">IF(AND(E173&lt;D173,BE173&lt;&gt;"",TODAY()&gt;D173),TODAY()-D173,"")</f>
        <v/>
      </c>
      <c r="H173" s="308">
        <f>IF(BM173&lt;&gt;"",BM173,"")</f>
        <v>45875</v>
      </c>
      <c r="I173" s="309">
        <f>IF(AND(E173&lt;&gt;"",H173&lt;&gt;""),H173-E173,"")</f>
        <v>205</v>
      </c>
      <c r="J173" s="305"/>
      <c r="K173" s="305" t="s">
        <v>80</v>
      </c>
      <c r="L173" s="310" t="s">
        <v>557</v>
      </c>
      <c r="M173" s="311" t="s">
        <v>161</v>
      </c>
      <c r="N173" s="3" t="s">
        <v>1012</v>
      </c>
      <c r="O173" s="337">
        <v>2026162344</v>
      </c>
      <c r="P173" s="539" t="s">
        <v>1377</v>
      </c>
      <c r="Q173" s="375" t="s">
        <v>580</v>
      </c>
      <c r="R173" s="313" t="str">
        <f>IF(OR(L173&lt;&gt;"",N173&lt;&gt;"",O173&lt;&gt;"",P173&lt;&gt;""),CONCATENATE(L173,"-",N173,"-",P173,"-OM",O173),"")</f>
        <v>P62-PPGMII-P62-PAR-0141/2025-OM2026162344</v>
      </c>
      <c r="S173" s="574"/>
      <c r="T173" s="314">
        <v>1</v>
      </c>
      <c r="U173" s="340">
        <v>7.53</v>
      </c>
      <c r="V173" s="340">
        <v>0</v>
      </c>
      <c r="W173" s="316">
        <f>IF(U173&lt;&gt;"",U173/1000,"")</f>
        <v>7.5300000000000002E-3</v>
      </c>
      <c r="X173" s="316">
        <f>IF(V173&lt;&gt;"",V173/1000,"")</f>
        <v>0</v>
      </c>
      <c r="Y173" s="317">
        <f>IF(OR(U173&lt;&gt;"",V173&lt;&gt;""),U173+V173,"")</f>
        <v>7.53</v>
      </c>
      <c r="Z173" s="318">
        <f>IF(Y173&lt;&gt;"",Y173/1000,"")</f>
        <v>7.5300000000000002E-3</v>
      </c>
      <c r="AA173" s="574" t="s">
        <v>2062</v>
      </c>
      <c r="AB173" s="386"/>
      <c r="AC173" s="331">
        <v>45710</v>
      </c>
      <c r="AD173" s="327">
        <v>45734</v>
      </c>
      <c r="AE173" s="327">
        <v>45734</v>
      </c>
      <c r="AF173" s="14">
        <v>45734</v>
      </c>
      <c r="AG173" s="327">
        <v>45734</v>
      </c>
      <c r="AH173" s="309">
        <f>IF(AND(AD173&lt;&gt;"",AG173&lt;&gt;""),AG173-AD173,"")</f>
        <v>0</v>
      </c>
      <c r="AI173" s="322" t="str">
        <f>IF(AE173&lt;&gt;"",CONCATENATE("S",WEEKNUM(AE173,21)),"")</f>
        <v>S12</v>
      </c>
      <c r="AJ173" s="323" t="str">
        <f>IF(AF173&lt;&gt;"",CONCATENATE("S",WEEKNUM(AF173,21)),"")</f>
        <v>S12</v>
      </c>
      <c r="AK173" s="323" t="str">
        <f>IF(AG173&lt;&gt;"",CONCATENATE("S",WEEKNUM(AG173,21)),"")</f>
        <v>S12</v>
      </c>
      <c r="AL173" s="322" t="str">
        <f>IF(AG173&lt;&gt;"",CONCATENATE(MONTH(AG173),"/",YEAR(AG173)),"")</f>
        <v>3/2025</v>
      </c>
      <c r="AM173" s="324">
        <f ca="1">IF(AG173&lt;&gt;"",IFERROR(IF(AF173="",TODAY()-AE173,AG173-AE173),""),"")</f>
        <v>0</v>
      </c>
      <c r="AN173" s="325" t="str">
        <f ca="1">IF(AM173&lt;&gt;"",IF(AM173&lt;=0,"SEM ATRASO",IF(AM173&lt;=10,"1) &lt;= 10 Dias",IF(AND(AM173&gt;10,AM173&lt;=30),"2) &gt; 10 Dias e &lt;= 30 Dias",IF(AND(AM173&gt;30,AM173&lt;=60),"3) &gt;30 Dias e &lt;=60 Dias",IF(AND(AM173&gt;60,AM173&lt;43854),"4) &gt; 60 Dias","INDEFINIDO"))))),"")</f>
        <v>SEM ATRASO</v>
      </c>
      <c r="AO173" s="35">
        <v>45798</v>
      </c>
      <c r="AP173" s="331">
        <v>45750</v>
      </c>
      <c r="AQ173" s="15">
        <v>45798</v>
      </c>
      <c r="AR173" s="481">
        <v>45814</v>
      </c>
      <c r="AS173" s="331">
        <v>45802</v>
      </c>
      <c r="AT173" s="309">
        <f>IF(AND(AP173&lt;&gt;"",AS173&lt;&gt;""),AS173-AP173,"")</f>
        <v>52</v>
      </c>
      <c r="AU173" s="326" t="str">
        <f>IF(AQ173&lt;&gt;"",CONCATENATE("S",WEEKNUM(AQ173,21)),"")</f>
        <v>S21</v>
      </c>
      <c r="AV173" s="327" t="str">
        <f>IF(AR173&lt;&gt;"",CONCATENATE("S",WEEKNUM(AR173,21)),"")</f>
        <v>S23</v>
      </c>
      <c r="AW173" s="327" t="str">
        <f>IF(AS173&lt;&gt;"",CONCATENATE("S",WEEKNUM(AS173,21)),"")</f>
        <v>S21</v>
      </c>
      <c r="AX173" s="326" t="str">
        <f>IF(AS173&lt;&gt;"",CONCATENATE(MONTH(AS173),"/",YEAR(AS173)),"")</f>
        <v>5/2025</v>
      </c>
      <c r="AY173" s="328">
        <f ca="1">IF(AQ173&lt;&gt;"",IF(AS173&lt;&gt;"",AQ173-AS173,TODAY()-AQ173),"")</f>
        <v>-4</v>
      </c>
      <c r="AZ173" s="329" t="str">
        <f ca="1">IF(AY173&lt;&gt;"",IF(AY173&lt;=0,"SEM ATRASO",IF(AY173&lt;=10,"1) &lt;= 10 Dias",IF(AND(AY173&gt;10,AY173&lt;=30),"2) &gt; 10 Dias e &lt;= 30 Dias",IF(AND(AY173&gt;30,AY173&lt;=60),"3) &gt;30 Dias e &lt;=60 Dias",IF(AND(AY173&gt;60,AY173&lt;43854),"4) &gt; 60 Dias","INDEFINIDO"))))),"")</f>
        <v>SEM ATRASO</v>
      </c>
      <c r="BA173" s="35">
        <v>45750</v>
      </c>
      <c r="BB173" s="331">
        <v>45754</v>
      </c>
      <c r="BC173" s="15">
        <v>45766</v>
      </c>
      <c r="BD173" s="25">
        <v>45870</v>
      </c>
      <c r="BE173" s="331">
        <v>45870</v>
      </c>
      <c r="BF173" s="309">
        <f>IF(AND(BB173&lt;&gt;"",BE173&lt;&gt;""),BE173-BB173,"")</f>
        <v>116</v>
      </c>
      <c r="BG173" s="326" t="str">
        <f>IF(BC173&lt;&gt;"",CONCATENATE("S",WEEKNUM(BC173,21)),"")</f>
        <v>S16</v>
      </c>
      <c r="BH173" s="327" t="str">
        <f>IF(BD173&lt;&gt;"",CONCATENATE("S",WEEKNUM(BD173,21)),"")</f>
        <v>S31</v>
      </c>
      <c r="BI173" s="327" t="str">
        <f>IF(BE173&lt;&gt;"",CONCATENATE("S",WEEKNUM(BE173,21)),"")</f>
        <v>S31</v>
      </c>
      <c r="BJ173" s="326" t="str">
        <f>IF(BE173&lt;&gt;"",CONCATENATE(MONTH(BE173),"/",YEAR(BE173)),"")</f>
        <v>8/2025</v>
      </c>
      <c r="BK173" s="325">
        <f ca="1">IF(BE173&lt;&gt;"",IFERROR(IF(BE173="",TODAY()-BC173,BE173-BC173),""),"")</f>
        <v>104</v>
      </c>
      <c r="BL173" s="330" t="str">
        <f ca="1">IF(BK173&lt;&gt;"",IF(BK173&lt;=0,"SEM ATRASO",IF(BK173&lt;=10,"1) &lt;= 10 Dias",IF(AND(BK173&gt;10,BK173&lt;=30),"2) &gt; 10 Dias e &lt;= 30 Dias",IF(AND(BK173&gt;30,BK173&lt;=60),"3) &gt;30 Dias e &lt;=60 Dias",IF(AND(BK173&gt;60,BK173&lt;43854),"4) &gt; 60 Dias","INDEFINIDO"))))),"")</f>
        <v>4) &gt; 60 Dias</v>
      </c>
      <c r="BM173" s="331">
        <f>IF(BE173&lt;&gt;"",BE173+5,IF(AND(BE173="",BD173&lt;&gt;""),BD173+5,IF(AND(BE173="",BD173="",AS173&lt;&gt;""),AS173+5,IF(AND(BE173="",BD173="",AS173="",AR173&lt;&gt;""),AR173+5,""))))</f>
        <v>45875</v>
      </c>
      <c r="BN173" s="331"/>
      <c r="BO173" s="331" t="s">
        <v>87</v>
      </c>
      <c r="BP173" s="305"/>
      <c r="BQ173" s="305"/>
      <c r="BR173" s="305"/>
      <c r="BS173" s="305"/>
      <c r="BT173" s="332">
        <v>-3</v>
      </c>
      <c r="BU173" s="333" t="s">
        <v>1255</v>
      </c>
      <c r="BV173" s="329"/>
      <c r="BW173" s="329"/>
      <c r="BX173" s="329"/>
      <c r="BY173" s="329"/>
      <c r="BZ173" s="329"/>
      <c r="CA173" s="633" t="s">
        <v>581</v>
      </c>
      <c r="CB173" s="598"/>
    </row>
    <row r="174" spans="1:80" ht="40.5" customHeight="1" x14ac:dyDescent="0.35">
      <c r="A174" s="577"/>
      <c r="B174" s="458" t="s">
        <v>155</v>
      </c>
      <c r="C174" s="310"/>
      <c r="D174" s="336"/>
      <c r="E174" s="336" t="s">
        <v>86</v>
      </c>
      <c r="F174" s="371" t="s">
        <v>556</v>
      </c>
      <c r="G174" s="307" t="str">
        <f ca="1">IF(AND(E174&lt;D174,BE174&lt;&gt;"",TODAY()&gt;D174),TODAY()-D174,"")</f>
        <v/>
      </c>
      <c r="H174" s="308">
        <f>IF(BM174&lt;&gt;"",BM174,"")</f>
        <v>45875</v>
      </c>
      <c r="I174" s="309">
        <f>IF(AND(E174&lt;&gt;"",H174&lt;&gt;""),H174-E174,"")</f>
        <v>205</v>
      </c>
      <c r="J174" s="305"/>
      <c r="K174" s="305" t="s">
        <v>80</v>
      </c>
      <c r="L174" s="310" t="s">
        <v>557</v>
      </c>
      <c r="M174" s="311" t="s">
        <v>176</v>
      </c>
      <c r="N174" s="3" t="s">
        <v>1012</v>
      </c>
      <c r="O174" s="337">
        <v>2026162344</v>
      </c>
      <c r="P174" s="539" t="s">
        <v>1377</v>
      </c>
      <c r="Q174" s="375" t="s">
        <v>582</v>
      </c>
      <c r="R174" s="313" t="str">
        <f>IF(OR(L174&lt;&gt;"",N174&lt;&gt;"",O174&lt;&gt;"",P174&lt;&gt;""),CONCATENATE(L174,"-",N174,"-",P174,"-OM",O174),"")</f>
        <v>P62-PPGMII-P62-PAR-0141/2025-OM2026162344</v>
      </c>
      <c r="S174" s="574"/>
      <c r="T174" s="314">
        <v>1</v>
      </c>
      <c r="U174" s="340">
        <v>5.6</v>
      </c>
      <c r="V174" s="340">
        <v>0</v>
      </c>
      <c r="W174" s="316">
        <f>IF(U174&lt;&gt;"",U174/1000,"")</f>
        <v>5.5999999999999999E-3</v>
      </c>
      <c r="X174" s="316">
        <f>IF(V174&lt;&gt;"",V174/1000,"")</f>
        <v>0</v>
      </c>
      <c r="Y174" s="317">
        <f>IF(OR(U174&lt;&gt;"",V174&lt;&gt;""),U174+V174,"")</f>
        <v>5.6</v>
      </c>
      <c r="Z174" s="318">
        <f>IF(Y174&lt;&gt;"",Y174/1000,"")</f>
        <v>5.5999999999999999E-3</v>
      </c>
      <c r="AA174" s="574" t="s">
        <v>2062</v>
      </c>
      <c r="AB174" s="386"/>
      <c r="AC174" s="331">
        <v>45710</v>
      </c>
      <c r="AD174" s="327">
        <v>45774</v>
      </c>
      <c r="AE174" s="327">
        <v>45798</v>
      </c>
      <c r="AF174" s="14">
        <v>45838</v>
      </c>
      <c r="AG174" s="327">
        <v>45783</v>
      </c>
      <c r="AH174" s="309">
        <f>IF(AND(AD174&lt;&gt;"",AG174&lt;&gt;""),AG174-AD174,"")</f>
        <v>9</v>
      </c>
      <c r="AI174" s="322" t="str">
        <f>IF(AE174&lt;&gt;"",CONCATENATE("S",WEEKNUM(AE174,21)),"")</f>
        <v>S21</v>
      </c>
      <c r="AJ174" s="323" t="str">
        <f>IF(AF174&lt;&gt;"",CONCATENATE("S",WEEKNUM(AF174,21)),"")</f>
        <v>S27</v>
      </c>
      <c r="AK174" s="323" t="str">
        <f>IF(AG174&lt;&gt;"",CONCATENATE("S",WEEKNUM(AG174,21)),"")</f>
        <v>S19</v>
      </c>
      <c r="AL174" s="322" t="str">
        <f>IF(AG174&lt;&gt;"",CONCATENATE(MONTH(AG174),"/",YEAR(AG174)),"")</f>
        <v>5/2025</v>
      </c>
      <c r="AM174" s="324">
        <f ca="1">IF(AG174&lt;&gt;"",IFERROR(IF(AF174="",TODAY()-AE174,AG174-AE174),""),"")</f>
        <v>-15</v>
      </c>
      <c r="AN174" s="325" t="str">
        <f ca="1">IF(AM174&lt;&gt;"",IF(AM174&lt;=0,"SEM ATRASO",IF(AM174&lt;=10,"1) &lt;= 10 Dias",IF(AND(AM174&gt;10,AM174&lt;=30),"2) &gt; 10 Dias e &lt;= 30 Dias",IF(AND(AM174&gt;30,AM174&lt;=60),"3) &gt;30 Dias e &lt;=60 Dias",IF(AND(AM174&gt;60,AM174&lt;43854),"4) &gt; 60 Dias","INDEFINIDO"))))),"")</f>
        <v>SEM ATRASO</v>
      </c>
      <c r="AO174" s="35">
        <v>45805</v>
      </c>
      <c r="AP174" s="331">
        <v>45764</v>
      </c>
      <c r="AQ174" s="15">
        <v>45815</v>
      </c>
      <c r="AR174" s="481">
        <v>45845</v>
      </c>
      <c r="AS174" s="331">
        <v>45845</v>
      </c>
      <c r="AT174" s="309">
        <f>IF(AND(AP174&lt;&gt;"",AS174&lt;&gt;""),AS174-AP174,"")</f>
        <v>81</v>
      </c>
      <c r="AU174" s="326" t="str">
        <f>IF(AQ174&lt;&gt;"",CONCATENATE("S",WEEKNUM(AQ174,21)),"")</f>
        <v>S23</v>
      </c>
      <c r="AV174" s="327" t="str">
        <f>IF(AR174&lt;&gt;"",CONCATENATE("S",WEEKNUM(AR174,21)),"")</f>
        <v>S28</v>
      </c>
      <c r="AW174" s="327" t="str">
        <f>IF(AS174&lt;&gt;"",CONCATENATE("S",WEEKNUM(AS174,21)),"")</f>
        <v>S28</v>
      </c>
      <c r="AX174" s="326" t="str">
        <f>IF(AS174&lt;&gt;"",CONCATENATE(MONTH(AS174),"/",YEAR(AS174)),"")</f>
        <v>7/2025</v>
      </c>
      <c r="AY174" s="328">
        <f ca="1">IF(AQ174&lt;&gt;"",IF(AS174&lt;&gt;"",AQ174-AS174,TODAY()-AQ174),"")</f>
        <v>-30</v>
      </c>
      <c r="AZ174" s="329" t="str">
        <f ca="1">IF(AY174&lt;&gt;"",IF(AY174&lt;=0,"SEM ATRASO",IF(AY174&lt;=10,"1) &lt;= 10 Dias",IF(AND(AY174&gt;10,AY174&lt;=30),"2) &gt; 10 Dias e &lt;= 30 Dias",IF(AND(AY174&gt;30,AY174&lt;=60),"3) &gt;30 Dias e &lt;=60 Dias",IF(AND(AY174&gt;60,AY174&lt;43854),"4) &gt; 60 Dias","INDEFINIDO"))))),"")</f>
        <v>SEM ATRASO</v>
      </c>
      <c r="BA174" s="35">
        <v>45821</v>
      </c>
      <c r="BB174" s="331">
        <v>45754</v>
      </c>
      <c r="BC174" s="15">
        <v>45766</v>
      </c>
      <c r="BD174" s="25">
        <v>45870</v>
      </c>
      <c r="BE174" s="331">
        <v>45870</v>
      </c>
      <c r="BF174" s="309">
        <f>IF(AND(BB174&lt;&gt;"",BE174&lt;&gt;""),BE174-BB174,"")</f>
        <v>116</v>
      </c>
      <c r="BG174" s="326" t="str">
        <f>IF(BC174&lt;&gt;"",CONCATENATE("S",WEEKNUM(BC174,21)),"")</f>
        <v>S16</v>
      </c>
      <c r="BH174" s="327" t="str">
        <f>IF(BD174&lt;&gt;"",CONCATENATE("S",WEEKNUM(BD174,21)),"")</f>
        <v>S31</v>
      </c>
      <c r="BI174" s="327" t="str">
        <f>IF(BE174&lt;&gt;"",CONCATENATE("S",WEEKNUM(BE174,21)),"")</f>
        <v>S31</v>
      </c>
      <c r="BJ174" s="326" t="str">
        <f>IF(BE174&lt;&gt;"",CONCATENATE(MONTH(BE174),"/",YEAR(BE174)),"")</f>
        <v>8/2025</v>
      </c>
      <c r="BK174" s="325">
        <f ca="1">IF(BE174&lt;&gt;"",IFERROR(IF(BE174="",TODAY()-BC174,BE174-BC174),""),"")</f>
        <v>104</v>
      </c>
      <c r="BL174" s="330" t="str">
        <f ca="1">IF(BK174&lt;&gt;"",IF(BK174&lt;=0,"SEM ATRASO",IF(BK174&lt;=10,"1) &lt;= 10 Dias",IF(AND(BK174&gt;10,BK174&lt;=30),"2) &gt; 10 Dias e &lt;= 30 Dias",IF(AND(BK174&gt;30,BK174&lt;=60),"3) &gt;30 Dias e &lt;=60 Dias",IF(AND(BK174&gt;60,BK174&lt;43854),"4) &gt; 60 Dias","INDEFINIDO"))))),"")</f>
        <v>4) &gt; 60 Dias</v>
      </c>
      <c r="BM174" s="331">
        <f>IF(BE174&lt;&gt;"",BE174+5,IF(AND(BE174="",BD174&lt;&gt;""),BD174+5,IF(AND(BE174="",BD174="",AS174&lt;&gt;""),AS174+5,IF(AND(BE174="",BD174="",AS174="",AR174&lt;&gt;""),AR174+5,""))))</f>
        <v>45875</v>
      </c>
      <c r="BN174" s="331"/>
      <c r="BO174" s="331" t="s">
        <v>87</v>
      </c>
      <c r="BP174" s="305"/>
      <c r="BQ174" s="305"/>
      <c r="BR174" s="305"/>
      <c r="BS174" s="305"/>
      <c r="BT174" s="332">
        <v>-3</v>
      </c>
      <c r="BU174" s="333" t="s">
        <v>1255</v>
      </c>
      <c r="BV174" s="329"/>
      <c r="BW174" s="329"/>
      <c r="BX174" s="329"/>
      <c r="BY174" s="329"/>
      <c r="BZ174" s="329"/>
      <c r="CA174" s="640" t="s">
        <v>573</v>
      </c>
      <c r="CB174" s="598"/>
    </row>
    <row r="175" spans="1:80" ht="40.5" customHeight="1" x14ac:dyDescent="0.35">
      <c r="A175" s="577"/>
      <c r="B175" s="458" t="s">
        <v>155</v>
      </c>
      <c r="C175" s="310"/>
      <c r="D175" s="336"/>
      <c r="E175" s="336" t="s">
        <v>623</v>
      </c>
      <c r="F175" s="336" t="s">
        <v>2011</v>
      </c>
      <c r="G175" s="307" t="str">
        <f ca="1">IF(AND(E175&lt;D175,BE175&lt;&gt;"",TODAY()&gt;D175),TODAY()-D175,"")</f>
        <v/>
      </c>
      <c r="H175" s="308">
        <f>IF(BM175&lt;&gt;"",BM175,"")</f>
        <v>45873</v>
      </c>
      <c r="I175" s="309">
        <f>IF(AND(E175&lt;&gt;"",H175&lt;&gt;""),H175-E175,"")</f>
        <v>201</v>
      </c>
      <c r="J175" s="305" t="s">
        <v>156</v>
      </c>
      <c r="K175" s="305" t="s">
        <v>80</v>
      </c>
      <c r="L175" s="310" t="s">
        <v>557</v>
      </c>
      <c r="M175" s="311" t="s">
        <v>161</v>
      </c>
      <c r="N175" s="3" t="s">
        <v>1012</v>
      </c>
      <c r="O175" s="337">
        <v>2027742441</v>
      </c>
      <c r="P175" s="539" t="s">
        <v>1378</v>
      </c>
      <c r="Q175" s="376" t="s">
        <v>639</v>
      </c>
      <c r="R175" s="313" t="str">
        <f>IF(OR(L175&lt;&gt;"",N175&lt;&gt;"",O175&lt;&gt;"",P175&lt;&gt;""),CONCATENATE(L175,"-",N175,"-",P175,"-OM",O175),"")</f>
        <v>P62-PPGMII-P62-PAR-0310/2025-OM2027742441</v>
      </c>
      <c r="S175" s="574"/>
      <c r="T175" s="314">
        <v>1</v>
      </c>
      <c r="U175" s="340">
        <v>2.7</v>
      </c>
      <c r="V175" s="340">
        <v>0</v>
      </c>
      <c r="W175" s="316">
        <f>IF(U175&lt;&gt;"",U175/1000,"")</f>
        <v>2.7000000000000001E-3</v>
      </c>
      <c r="X175" s="316">
        <f>IF(V175&lt;&gt;"",V175/1000,"")</f>
        <v>0</v>
      </c>
      <c r="Y175" s="317">
        <f>IF(OR(U175&lt;&gt;"",V175&lt;&gt;""),U175+V175,"")</f>
        <v>2.7</v>
      </c>
      <c r="Z175" s="318">
        <f>IF(Y175&lt;&gt;"",Y175/1000,"")</f>
        <v>2.7000000000000001E-3</v>
      </c>
      <c r="AA175" s="574" t="s">
        <v>2063</v>
      </c>
      <c r="AB175" s="386"/>
      <c r="AC175" s="331">
        <v>45717</v>
      </c>
      <c r="AD175" s="327">
        <v>45734</v>
      </c>
      <c r="AE175" s="327">
        <v>45734</v>
      </c>
      <c r="AF175" s="18">
        <v>45734</v>
      </c>
      <c r="AG175" s="327">
        <v>45734</v>
      </c>
      <c r="AH175" s="309">
        <f>IF(AND(AD175&lt;&gt;"",AG175&lt;&gt;""),AG175-AD175,"")</f>
        <v>0</v>
      </c>
      <c r="AI175" s="322" t="str">
        <f>IF(AE175&lt;&gt;"",CONCATENATE("S",WEEKNUM(AE175,21)),"")</f>
        <v>S12</v>
      </c>
      <c r="AJ175" s="323" t="str">
        <f>IF(AF175&lt;&gt;"",CONCATENATE("S",WEEKNUM(AF175,21)),"")</f>
        <v>S12</v>
      </c>
      <c r="AK175" s="323" t="str">
        <f>IF(AG175&lt;&gt;"",CONCATENATE("S",WEEKNUM(AG175,21)),"")</f>
        <v>S12</v>
      </c>
      <c r="AL175" s="322" t="str">
        <f>IF(AG175&lt;&gt;"",CONCATENATE(MONTH(AG175),"/",YEAR(AG175)),"")</f>
        <v>3/2025</v>
      </c>
      <c r="AM175" s="324">
        <f ca="1">IF(AG175&lt;&gt;"",IFERROR(IF(AF175="",TODAY()-AE175,AG175-AE175),""),"")</f>
        <v>0</v>
      </c>
      <c r="AN175" s="325" t="str">
        <f ca="1">IF(AM175&lt;&gt;"",IF(AM175&lt;=0,"SEM ATRASO",IF(AM175&lt;=10,"1) &lt;= 10 Dias",IF(AND(AM175&gt;10,AM175&lt;=30),"2) &gt; 10 Dias e &lt;= 30 Dias",IF(AND(AM175&gt;30,AM175&lt;=60),"3) &gt;30 Dias e &lt;=60 Dias",IF(AND(AM175&gt;60,AM175&lt;43854),"4) &gt; 60 Dias","INDEFINIDO"))))),"")</f>
        <v>SEM ATRASO</v>
      </c>
      <c r="AO175" s="409">
        <v>45743</v>
      </c>
      <c r="AP175" s="331">
        <v>45748</v>
      </c>
      <c r="AQ175" s="15">
        <v>45749</v>
      </c>
      <c r="AR175" s="481">
        <v>45749</v>
      </c>
      <c r="AS175" s="331">
        <v>45749</v>
      </c>
      <c r="AT175" s="309">
        <f>IF(AND(AP175&lt;&gt;"",AS175&lt;&gt;""),AS175-AP175,"")</f>
        <v>1</v>
      </c>
      <c r="AU175" s="326" t="str">
        <f>IF(AQ175&lt;&gt;"",CONCATENATE("S",WEEKNUM(AQ175,21)),"")</f>
        <v>S14</v>
      </c>
      <c r="AV175" s="327" t="str">
        <f>IF(AR175&lt;&gt;"",CONCATENATE("S",WEEKNUM(AR175,21)),"")</f>
        <v>S14</v>
      </c>
      <c r="AW175" s="327" t="str">
        <f>IF(AS175&lt;&gt;"",CONCATENATE("S",WEEKNUM(AS175,21)),"")</f>
        <v>S14</v>
      </c>
      <c r="AX175" s="326" t="str">
        <f>IF(AS175&lt;&gt;"",CONCATENATE(MONTH(AS175),"/",YEAR(AS175)),"")</f>
        <v>4/2025</v>
      </c>
      <c r="AY175" s="328">
        <f ca="1">IF(AQ175&lt;&gt;"",IF(AS175&lt;&gt;"",AQ175-AS175,TODAY()-AQ175),"")</f>
        <v>0</v>
      </c>
      <c r="AZ175" s="329" t="str">
        <f ca="1">IF(AY175&lt;&gt;"",IF(AY175&lt;=0,"SEM ATRASO",IF(AY175&lt;=10,"1) &lt;= 10 Dias",IF(AND(AY175&gt;10,AY175&lt;=30),"2) &gt; 10 Dias e &lt;= 30 Dias",IF(AND(AY175&gt;30,AY175&lt;=60),"3) &gt;30 Dias e &lt;=60 Dias",IF(AND(AY175&gt;60,AY175&lt;43854),"4) &gt; 60 Dias","INDEFINIDO"))))),"")</f>
        <v>SEM ATRASO</v>
      </c>
      <c r="BA175" s="409">
        <v>45746</v>
      </c>
      <c r="BB175" s="331">
        <v>45756</v>
      </c>
      <c r="BC175" s="15">
        <v>45766</v>
      </c>
      <c r="BD175" s="15">
        <v>45868</v>
      </c>
      <c r="BE175" s="331">
        <v>45868</v>
      </c>
      <c r="BF175" s="309">
        <f>IF(AND(BB175&lt;&gt;"",BE175&lt;&gt;""),BE175-BB175,"")</f>
        <v>112</v>
      </c>
      <c r="BG175" s="326" t="str">
        <f>IF(BC175&lt;&gt;"",CONCATENATE("S",WEEKNUM(BC175,21)),"")</f>
        <v>S16</v>
      </c>
      <c r="BH175" s="327" t="str">
        <f>IF(BD175&lt;&gt;"",CONCATENATE("S",WEEKNUM(BD175,21)),"")</f>
        <v>S31</v>
      </c>
      <c r="BI175" s="327" t="str">
        <f>IF(BE175&lt;&gt;"",CONCATENATE("S",WEEKNUM(BE175,21)),"")</f>
        <v>S31</v>
      </c>
      <c r="BJ175" s="326" t="str">
        <f>IF(BE175&lt;&gt;"",CONCATENATE(MONTH(BE175),"/",YEAR(BE175)),"")</f>
        <v>7/2025</v>
      </c>
      <c r="BK175" s="325">
        <f ca="1">IF(BE175&lt;&gt;"",IFERROR(IF(BE175="",TODAY()-BC175,BE175-BC175),""),"")</f>
        <v>102</v>
      </c>
      <c r="BL175" s="330" t="str">
        <f ca="1">IF(BK175&lt;&gt;"",IF(BK175&lt;=0,"SEM ATRASO",IF(BK175&lt;=10,"1) &lt;= 10 Dias",IF(AND(BK175&gt;10,BK175&lt;=30),"2) &gt; 10 Dias e &lt;= 30 Dias",IF(AND(BK175&gt;30,BK175&lt;=60),"3) &gt;30 Dias e &lt;=60 Dias",IF(AND(BK175&gt;60,BK175&lt;43854),"4) &gt; 60 Dias","INDEFINIDO"))))),"")</f>
        <v>4) &gt; 60 Dias</v>
      </c>
      <c r="BM175" s="331">
        <f>IF(BE175&lt;&gt;"",BE175+5,IF(AND(BE175="",BD175&lt;&gt;""),BD175+5,IF(AND(BE175="",BD175="",AS175&lt;&gt;""),AS175+5,IF(AND(BE175="",BD175="",AS175="",AR175&lt;&gt;""),AR175+5,""))))</f>
        <v>45873</v>
      </c>
      <c r="BN175" s="331"/>
      <c r="BO175" s="331" t="s">
        <v>87</v>
      </c>
      <c r="BP175" s="305"/>
      <c r="BQ175" s="305"/>
      <c r="BR175" s="305"/>
      <c r="BS175" s="305"/>
      <c r="BT175" s="332">
        <v>-3</v>
      </c>
      <c r="BU175" s="333" t="s">
        <v>1255</v>
      </c>
      <c r="BV175" s="329"/>
      <c r="BW175" s="329"/>
      <c r="BX175" s="329"/>
      <c r="BY175" s="329"/>
      <c r="BZ175" s="329"/>
      <c r="CA175" s="642" t="s">
        <v>641</v>
      </c>
      <c r="CB175" s="598"/>
    </row>
    <row r="176" spans="1:80" ht="40.5" customHeight="1" x14ac:dyDescent="0.35">
      <c r="A176" s="577"/>
      <c r="B176" s="458" t="s">
        <v>155</v>
      </c>
      <c r="C176" s="310"/>
      <c r="D176" s="336"/>
      <c r="E176" s="336" t="s">
        <v>623</v>
      </c>
      <c r="F176" s="336" t="s">
        <v>2011</v>
      </c>
      <c r="G176" s="307" t="str">
        <f ca="1">IF(AND(E176&lt;D176,BE176&lt;&gt;"",TODAY()&gt;D176),TODAY()-D176,"")</f>
        <v/>
      </c>
      <c r="H176" s="308">
        <f>IF(BM176&lt;&gt;"",BM176,"")</f>
        <v>45873</v>
      </c>
      <c r="I176" s="309">
        <f>IF(AND(E176&lt;&gt;"",H176&lt;&gt;""),H176-E176,"")</f>
        <v>201</v>
      </c>
      <c r="J176" s="305" t="s">
        <v>888</v>
      </c>
      <c r="K176" s="305" t="s">
        <v>80</v>
      </c>
      <c r="L176" s="310" t="s">
        <v>557</v>
      </c>
      <c r="M176" s="311" t="s">
        <v>161</v>
      </c>
      <c r="N176" s="3" t="s">
        <v>1012</v>
      </c>
      <c r="O176" s="337" t="s">
        <v>1002</v>
      </c>
      <c r="P176" s="539" t="s">
        <v>1378</v>
      </c>
      <c r="Q176" s="376" t="s">
        <v>642</v>
      </c>
      <c r="R176" s="313" t="str">
        <f>IF(OR(L176&lt;&gt;"",N176&lt;&gt;"",O176&lt;&gt;"",P176&lt;&gt;""),CONCATENATE(L176,"-",N176,"-",P176,"-OM",O176),"")</f>
        <v>P62-PPGMII-P62-PAR-0310/2025-OM[2027742441]</v>
      </c>
      <c r="S176" s="574" t="s">
        <v>640</v>
      </c>
      <c r="T176" s="314">
        <v>1</v>
      </c>
      <c r="U176" s="340">
        <v>18.72</v>
      </c>
      <c r="V176" s="340">
        <v>0</v>
      </c>
      <c r="W176" s="316">
        <f>IF(U176&lt;&gt;"",U176/1000,"")</f>
        <v>1.8720000000000001E-2</v>
      </c>
      <c r="X176" s="316">
        <f>IF(V176&lt;&gt;"",V176/1000,"")</f>
        <v>0</v>
      </c>
      <c r="Y176" s="317">
        <f>IF(OR(U176&lt;&gt;"",V176&lt;&gt;""),U176+V176,"")</f>
        <v>18.72</v>
      </c>
      <c r="Z176" s="318">
        <f>IF(Y176&lt;&gt;"",Y176/1000,"")</f>
        <v>1.8720000000000001E-2</v>
      </c>
      <c r="AA176" s="574" t="s">
        <v>2063</v>
      </c>
      <c r="AB176" s="386"/>
      <c r="AC176" s="331">
        <v>45717</v>
      </c>
      <c r="AD176" s="327">
        <v>45802</v>
      </c>
      <c r="AE176" s="327">
        <v>45818</v>
      </c>
      <c r="AF176" s="18">
        <v>45818</v>
      </c>
      <c r="AG176" s="327">
        <v>45818</v>
      </c>
      <c r="AH176" s="309">
        <f>IF(AND(AD176&lt;&gt;"",AG176&lt;&gt;""),AG176-AD176,"")</f>
        <v>16</v>
      </c>
      <c r="AI176" s="322" t="str">
        <f>IF(AE176&lt;&gt;"",CONCATENATE("S",WEEKNUM(AE176,21)),"")</f>
        <v>S24</v>
      </c>
      <c r="AJ176" s="323" t="str">
        <f>IF(AF176&lt;&gt;"",CONCATENATE("S",WEEKNUM(AF176,21)),"")</f>
        <v>S24</v>
      </c>
      <c r="AK176" s="323" t="str">
        <f>IF(AG176&lt;&gt;"",CONCATENATE("S",WEEKNUM(AG176,21)),"")</f>
        <v>S24</v>
      </c>
      <c r="AL176" s="322" t="str">
        <f>IF(AG176&lt;&gt;"",CONCATENATE(MONTH(AG176),"/",YEAR(AG176)),"")</f>
        <v>6/2025</v>
      </c>
      <c r="AM176" s="324">
        <f ca="1">IF(AG176&lt;&gt;"",IFERROR(IF(AF176="",TODAY()-AE176,AG176-AE176),""),"")</f>
        <v>0</v>
      </c>
      <c r="AN176" s="325" t="str">
        <f ca="1">IF(AM176&lt;&gt;"",IF(AM176&lt;=0,"SEM ATRASO",IF(AM176&lt;=10,"1) &lt;= 10 Dias",IF(AND(AM176&gt;10,AM176&lt;=30),"2) &gt; 10 Dias e &lt;= 30 Dias",IF(AND(AM176&gt;30,AM176&lt;=60),"3) &gt;30 Dias e &lt;=60 Dias",IF(AND(AM176&gt;60,AM176&lt;43854),"4) &gt; 60 Dias","INDEFINIDO"))))),"")</f>
        <v>SEM ATRASO</v>
      </c>
      <c r="AO176" s="364">
        <v>45748</v>
      </c>
      <c r="AP176" s="331">
        <v>45748</v>
      </c>
      <c r="AQ176" s="15">
        <v>45754</v>
      </c>
      <c r="AR176" s="25">
        <v>45767</v>
      </c>
      <c r="AS176" s="331">
        <v>45767</v>
      </c>
      <c r="AT176" s="309">
        <f>IF(AND(AP176&lt;&gt;"",AS176&lt;&gt;""),AS176-AP176,"")</f>
        <v>19</v>
      </c>
      <c r="AU176" s="326" t="str">
        <f>IF(AQ176&lt;&gt;"",CONCATENATE("S",WEEKNUM(AQ176,21)),"")</f>
        <v>S15</v>
      </c>
      <c r="AV176" s="327" t="str">
        <f>IF(AR176&lt;&gt;"",CONCATENATE("S",WEEKNUM(AR176,21)),"")</f>
        <v>S16</v>
      </c>
      <c r="AW176" s="327" t="str">
        <f>IF(AS176&lt;&gt;"",CONCATENATE("S",WEEKNUM(AS176,21)),"")</f>
        <v>S16</v>
      </c>
      <c r="AX176" s="326" t="str">
        <f>IF(AS176&lt;&gt;"",CONCATENATE(MONTH(AS176),"/",YEAR(AS176)),"")</f>
        <v>4/2025</v>
      </c>
      <c r="AY176" s="328">
        <f ca="1">IF(AQ176&lt;&gt;"",IF(AS176&lt;&gt;"",AQ176-AS176,TODAY()-AQ176),"")</f>
        <v>-13</v>
      </c>
      <c r="AZ176" s="329" t="str">
        <f ca="1">IF(AY176&lt;&gt;"",IF(AY176&lt;=0,"SEM ATRASO",IF(AY176&lt;=10,"1) &lt;= 10 Dias",IF(AND(AY176&gt;10,AY176&lt;=30),"2) &gt; 10 Dias e &lt;= 30 Dias",IF(AND(AY176&gt;30,AY176&lt;=60),"3) &gt;30 Dias e &lt;=60 Dias",IF(AND(AY176&gt;60,AY176&lt;43854),"4) &gt; 60 Dias","INDEFINIDO"))))),"")</f>
        <v>SEM ATRASO</v>
      </c>
      <c r="BA176" s="364">
        <v>45834</v>
      </c>
      <c r="BB176" s="331">
        <v>45774</v>
      </c>
      <c r="BC176" s="15">
        <v>45766</v>
      </c>
      <c r="BD176" s="15">
        <v>45868</v>
      </c>
      <c r="BE176" s="331">
        <v>45868</v>
      </c>
      <c r="BF176" s="309">
        <f>IF(AND(BB176&lt;&gt;"",BE176&lt;&gt;""),BE176-BB176,"")</f>
        <v>94</v>
      </c>
      <c r="BG176" s="326" t="str">
        <f>IF(BC176&lt;&gt;"",CONCATENATE("S",WEEKNUM(BC176,21)),"")</f>
        <v>S16</v>
      </c>
      <c r="BH176" s="327" t="str">
        <f>IF(BD176&lt;&gt;"",CONCATENATE("S",WEEKNUM(BD176,21)),"")</f>
        <v>S31</v>
      </c>
      <c r="BI176" s="327" t="str">
        <f>IF(BE176&lt;&gt;"",CONCATENATE("S",WEEKNUM(BE176,21)),"")</f>
        <v>S31</v>
      </c>
      <c r="BJ176" s="326" t="str">
        <f>IF(BE176&lt;&gt;"",CONCATENATE(MONTH(BE176),"/",YEAR(BE176)),"")</f>
        <v>7/2025</v>
      </c>
      <c r="BK176" s="325">
        <f ca="1">IF(BE176&lt;&gt;"",IFERROR(IF(BE176="",TODAY()-BC176,BE176-BC176),""),"")</f>
        <v>102</v>
      </c>
      <c r="BL176" s="330" t="str">
        <f ca="1">IF(BK176&lt;&gt;"",IF(BK176&lt;=0,"SEM ATRASO",IF(BK176&lt;=10,"1) &lt;= 10 Dias",IF(AND(BK176&gt;10,BK176&lt;=30),"2) &gt; 10 Dias e &lt;= 30 Dias",IF(AND(BK176&gt;30,BK176&lt;=60),"3) &gt;30 Dias e &lt;=60 Dias",IF(AND(BK176&gt;60,BK176&lt;43854),"4) &gt; 60 Dias","INDEFINIDO"))))),"")</f>
        <v>4) &gt; 60 Dias</v>
      </c>
      <c r="BM176" s="331">
        <f>IF(BE176&lt;&gt;"",BE176+5,IF(AND(BE176="",BD176&lt;&gt;""),BD176+5,IF(AND(BE176="",BD176="",AS176&lt;&gt;""),AS176+5,IF(AND(BE176="",BD176="",AS176="",AR176&lt;&gt;""),AR176+5,""))))</f>
        <v>45873</v>
      </c>
      <c r="BN176" s="331"/>
      <c r="BO176" s="331" t="s">
        <v>87</v>
      </c>
      <c r="BP176" s="305"/>
      <c r="BQ176" s="305"/>
      <c r="BR176" s="305"/>
      <c r="BS176" s="305"/>
      <c r="BT176" s="332">
        <v>-3</v>
      </c>
      <c r="BU176" s="333" t="s">
        <v>1255</v>
      </c>
      <c r="BV176" s="329"/>
      <c r="BW176" s="329"/>
      <c r="BX176" s="329"/>
      <c r="BY176" s="329"/>
      <c r="BZ176" s="329"/>
      <c r="CA176" s="642" t="s">
        <v>1048</v>
      </c>
      <c r="CB176" s="598"/>
    </row>
    <row r="177" spans="1:80" ht="40.5" customHeight="1" x14ac:dyDescent="0.35">
      <c r="A177" s="577"/>
      <c r="B177" s="458" t="s">
        <v>155</v>
      </c>
      <c r="C177" s="310"/>
      <c r="D177" s="336"/>
      <c r="E177" s="336" t="s">
        <v>643</v>
      </c>
      <c r="F177" s="336" t="s">
        <v>2011</v>
      </c>
      <c r="G177" s="307" t="str">
        <f ca="1">IF(AND(E177&lt;D177,BE177&lt;&gt;"",TODAY()&gt;D177),TODAY()-D177,"")</f>
        <v/>
      </c>
      <c r="H177" s="308">
        <f>IF(BM177&lt;&gt;"",BM177,"")</f>
        <v>45875</v>
      </c>
      <c r="I177" s="309">
        <f>IF(AND(E177&lt;&gt;"",H177&lt;&gt;""),H177-E177,"")</f>
        <v>202</v>
      </c>
      <c r="J177" s="305" t="s">
        <v>156</v>
      </c>
      <c r="K177" s="305" t="s">
        <v>80</v>
      </c>
      <c r="L177" s="310" t="s">
        <v>557</v>
      </c>
      <c r="M177" s="311" t="s">
        <v>176</v>
      </c>
      <c r="N177" s="3" t="s">
        <v>1012</v>
      </c>
      <c r="O177" s="337">
        <v>2028215100</v>
      </c>
      <c r="P177" s="539" t="s">
        <v>1379</v>
      </c>
      <c r="Q177" s="376" t="s">
        <v>647</v>
      </c>
      <c r="R177" s="313" t="str">
        <f>IF(OR(L177&lt;&gt;"",N177&lt;&gt;"",O177&lt;&gt;"",P177&lt;&gt;""),CONCATENATE(L177,"-",N177,"-",P177,"-OM",O177),"")</f>
        <v>P62-PPGMII-P62-PAR-0330/2025-OM2028215100</v>
      </c>
      <c r="S177" s="574"/>
      <c r="T177" s="314">
        <v>1</v>
      </c>
      <c r="U177" s="340">
        <v>59.304000000000002</v>
      </c>
      <c r="V177" s="340">
        <v>0</v>
      </c>
      <c r="W177" s="316">
        <f>IF(U177&lt;&gt;"",U177/1000,"")</f>
        <v>5.9304000000000003E-2</v>
      </c>
      <c r="X177" s="316">
        <f>IF(V177&lt;&gt;"",V177/1000,"")</f>
        <v>0</v>
      </c>
      <c r="Y177" s="317">
        <f>IF(OR(U177&lt;&gt;"",V177&lt;&gt;""),U177+V177,"")</f>
        <v>59.304000000000002</v>
      </c>
      <c r="Z177" s="318">
        <f>IF(Y177&lt;&gt;"",Y177/1000,"")</f>
        <v>5.9304000000000003E-2</v>
      </c>
      <c r="AA177" s="574" t="s">
        <v>2064</v>
      </c>
      <c r="AB177" s="386"/>
      <c r="AC177" s="331">
        <v>45710</v>
      </c>
      <c r="AD177" s="327">
        <v>45734</v>
      </c>
      <c r="AE177" s="327">
        <v>45736</v>
      </c>
      <c r="AF177" s="14">
        <v>45736</v>
      </c>
      <c r="AG177" s="327">
        <v>45736</v>
      </c>
      <c r="AH177" s="309">
        <f>IF(AND(AD177&lt;&gt;"",AG177&lt;&gt;""),AG177-AD177,"")</f>
        <v>2</v>
      </c>
      <c r="AI177" s="322" t="str">
        <f>IF(AE177&lt;&gt;"",CONCATENATE("S",WEEKNUM(AE177,21)),"")</f>
        <v>S12</v>
      </c>
      <c r="AJ177" s="323" t="str">
        <f>IF(AF177&lt;&gt;"",CONCATENATE("S",WEEKNUM(AF177,21)),"")</f>
        <v>S12</v>
      </c>
      <c r="AK177" s="323" t="str">
        <f>IF(AG177&lt;&gt;"",CONCATENATE("S",WEEKNUM(AG177,21)),"")</f>
        <v>S12</v>
      </c>
      <c r="AL177" s="322" t="str">
        <f>IF(AG177&lt;&gt;"",CONCATENATE(MONTH(AG177),"/",YEAR(AG177)),"")</f>
        <v>3/2025</v>
      </c>
      <c r="AM177" s="324">
        <f ca="1">IF(AG177&lt;&gt;"",IFERROR(IF(AF177="",TODAY()-AE177,AG177-AE177),""),"")</f>
        <v>0</v>
      </c>
      <c r="AN177" s="325" t="str">
        <f ca="1">IF(AM177&lt;&gt;"",IF(AM177&lt;=0,"SEM ATRASO",IF(AM177&lt;=10,"1) &lt;= 10 Dias",IF(AND(AM177&gt;10,AM177&lt;=30),"2) &gt; 10 Dias e &lt;= 30 Dias",IF(AND(AM177&gt;30,AM177&lt;=60),"3) &gt;30 Dias e &lt;=60 Dias",IF(AND(AM177&gt;60,AM177&lt;43854),"4) &gt; 60 Dias","INDEFINIDO"))))),"")</f>
        <v>SEM ATRASO</v>
      </c>
      <c r="AO177" s="364">
        <v>45743</v>
      </c>
      <c r="AP177" s="331">
        <v>45750</v>
      </c>
      <c r="AQ177" s="24">
        <v>45743</v>
      </c>
      <c r="AR177" s="519">
        <v>45761</v>
      </c>
      <c r="AS177" s="341">
        <v>45754</v>
      </c>
      <c r="AT177" s="309">
        <f>IF(AND(AP177&lt;&gt;"",AS177&lt;&gt;""),AS177-AP177,"")</f>
        <v>4</v>
      </c>
      <c r="AU177" s="326" t="str">
        <f>IF(AQ177&lt;&gt;"",CONCATENATE("S",WEEKNUM(AQ177,21)),"")</f>
        <v>S13</v>
      </c>
      <c r="AV177" s="327" t="str">
        <f>IF(AR177&lt;&gt;"",CONCATENATE("S",WEEKNUM(AR177,21)),"")</f>
        <v>S16</v>
      </c>
      <c r="AW177" s="327" t="str">
        <f>IF(AS177&lt;&gt;"",CONCATENATE("S",WEEKNUM(AS177,21)),"")</f>
        <v>S15</v>
      </c>
      <c r="AX177" s="326" t="str">
        <f>IF(AS177&lt;&gt;"",CONCATENATE(MONTH(AS177),"/",YEAR(AS177)),"")</f>
        <v>4/2025</v>
      </c>
      <c r="AY177" s="328">
        <f ca="1">IF(AQ177&lt;&gt;"",IF(AS177&lt;&gt;"",AQ177-AS177,TODAY()-AQ177),"")</f>
        <v>-11</v>
      </c>
      <c r="AZ177" s="329" t="str">
        <f ca="1">IF(AY177&lt;&gt;"",IF(AY177&lt;=0,"SEM ATRASO",IF(AY177&lt;=10,"1) &lt;= 10 Dias",IF(AND(AY177&gt;10,AY177&lt;=30),"2) &gt; 10 Dias e &lt;= 30 Dias",IF(AND(AY177&gt;30,AY177&lt;=60),"3) &gt;30 Dias e &lt;=60 Dias",IF(AND(AY177&gt;60,AY177&lt;43854),"4) &gt; 60 Dias","INDEFINIDO"))))),"")</f>
        <v>SEM ATRASO</v>
      </c>
      <c r="BA177" s="364">
        <v>45762</v>
      </c>
      <c r="BB177" s="365">
        <v>45754</v>
      </c>
      <c r="BC177" s="15">
        <v>45766</v>
      </c>
      <c r="BD177" s="15">
        <v>45870</v>
      </c>
      <c r="BE177" s="331">
        <v>45870</v>
      </c>
      <c r="BF177" s="309">
        <f>IF(AND(BB177&lt;&gt;"",BE177&lt;&gt;""),BE177-BB177,"")</f>
        <v>116</v>
      </c>
      <c r="BG177" s="326" t="str">
        <f>IF(BC177&lt;&gt;"",CONCATENATE("S",WEEKNUM(BC177,21)),"")</f>
        <v>S16</v>
      </c>
      <c r="BH177" s="327" t="str">
        <f>IF(BD177&lt;&gt;"",CONCATENATE("S",WEEKNUM(BD177,21)),"")</f>
        <v>S31</v>
      </c>
      <c r="BI177" s="327" t="str">
        <f>IF(BE177&lt;&gt;"",CONCATENATE("S",WEEKNUM(BE177,21)),"")</f>
        <v>S31</v>
      </c>
      <c r="BJ177" s="326" t="str">
        <f>IF(BE177&lt;&gt;"",CONCATENATE(MONTH(BE177),"/",YEAR(BE177)),"")</f>
        <v>8/2025</v>
      </c>
      <c r="BK177" s="325">
        <f ca="1">IF(BE177&lt;&gt;"",IFERROR(IF(BE177="",TODAY()-BC177,BE177-BC177),""),"")</f>
        <v>104</v>
      </c>
      <c r="BL177" s="330" t="str">
        <f ca="1">IF(BK177&lt;&gt;"",IF(BK177&lt;=0,"SEM ATRASO",IF(BK177&lt;=10,"1) &lt;= 10 Dias",IF(AND(BK177&gt;10,BK177&lt;=30),"2) &gt; 10 Dias e &lt;= 30 Dias",IF(AND(BK177&gt;30,BK177&lt;=60),"3) &gt;30 Dias e &lt;=60 Dias",IF(AND(BK177&gt;60,BK177&lt;43854),"4) &gt; 60 Dias","INDEFINIDO"))))),"")</f>
        <v>4) &gt; 60 Dias</v>
      </c>
      <c r="BM177" s="331">
        <f>IF(BE177&lt;&gt;"",BE177+5,IF(AND(BE177="",BD177&lt;&gt;""),BD177+5,IF(AND(BE177="",BD177="",AS177&lt;&gt;""),AS177+5,IF(AND(BE177="",BD177="",AS177="",AR177&lt;&gt;""),AR177+5,""))))</f>
        <v>45875</v>
      </c>
      <c r="BN177" s="331"/>
      <c r="BO177" s="331" t="s">
        <v>87</v>
      </c>
      <c r="BP177" s="305"/>
      <c r="BQ177" s="305"/>
      <c r="BR177" s="305"/>
      <c r="BS177" s="305"/>
      <c r="BT177" s="332">
        <v>-3</v>
      </c>
      <c r="BU177" s="333" t="s">
        <v>1255</v>
      </c>
      <c r="BV177" s="329"/>
      <c r="BW177" s="329"/>
      <c r="BX177" s="329"/>
      <c r="BY177" s="329"/>
      <c r="BZ177" s="329"/>
      <c r="CA177" s="634" t="s">
        <v>641</v>
      </c>
      <c r="CB177" s="598"/>
    </row>
    <row r="178" spans="1:80" ht="40.5" customHeight="1" x14ac:dyDescent="0.35">
      <c r="A178" s="577"/>
      <c r="B178" s="458" t="s">
        <v>155</v>
      </c>
      <c r="C178" s="310"/>
      <c r="D178" s="336"/>
      <c r="E178" s="336" t="s">
        <v>262</v>
      </c>
      <c r="F178" s="336" t="s">
        <v>2011</v>
      </c>
      <c r="G178" s="307" t="str">
        <f ca="1">IF(AND(E178&lt;D178,BE178&lt;&gt;"",TODAY()&gt;D178),TODAY()-D178,"")</f>
        <v/>
      </c>
      <c r="H178" s="308">
        <f>IF(BM178&lt;&gt;"",BM178,"")</f>
        <v>45873</v>
      </c>
      <c r="I178" s="309">
        <f>IF(AND(E178&lt;&gt;"",H178&lt;&gt;""),H178-E178,"")</f>
        <v>283</v>
      </c>
      <c r="J178" s="305"/>
      <c r="K178" s="305" t="s">
        <v>126</v>
      </c>
      <c r="L178" s="310" t="s">
        <v>81</v>
      </c>
      <c r="M178" s="311" t="s">
        <v>161</v>
      </c>
      <c r="N178" s="3" t="s">
        <v>1011</v>
      </c>
      <c r="O178" s="337">
        <v>2029317515</v>
      </c>
      <c r="P178" s="539" t="s">
        <v>1380</v>
      </c>
      <c r="Q178" s="376" t="s">
        <v>264</v>
      </c>
      <c r="R178" s="313" t="str">
        <f>IF(OR(L178&lt;&gt;"",N178&lt;&gt;"",O178&lt;&gt;"",P178&lt;&gt;""),CONCATENATE(L178,"-",N178,"-",P178,"-OM",O178),"")</f>
        <v>P31-PPGMII-P31-CAM-1387/2024-OM2029317515</v>
      </c>
      <c r="S178" s="574" t="s">
        <v>265</v>
      </c>
      <c r="T178" s="314">
        <v>1</v>
      </c>
      <c r="U178" s="340">
        <v>0</v>
      </c>
      <c r="V178" s="340">
        <v>2251.6150000000025</v>
      </c>
      <c r="W178" s="316">
        <f>IF(U178&lt;&gt;"",U178/1000,"")</f>
        <v>0</v>
      </c>
      <c r="X178" s="316">
        <f>IF(V178&lt;&gt;"",V178/1000,"")</f>
        <v>2.2516150000000024</v>
      </c>
      <c r="Y178" s="317">
        <f>IF(OR(U178&lt;&gt;"",V178&lt;&gt;""),U178+V178,"")</f>
        <v>2251.6150000000025</v>
      </c>
      <c r="Z178" s="318">
        <f>IF(Y178&lt;&gt;"",Y178/1000,"")</f>
        <v>2.2516150000000024</v>
      </c>
      <c r="AA178" s="574" t="s">
        <v>2065</v>
      </c>
      <c r="AB178" s="386"/>
      <c r="AC178" s="331">
        <v>45681</v>
      </c>
      <c r="AD178" s="327">
        <v>45710</v>
      </c>
      <c r="AE178" s="327">
        <v>45712</v>
      </c>
      <c r="AF178" s="14">
        <v>45712</v>
      </c>
      <c r="AG178" s="327">
        <v>45712</v>
      </c>
      <c r="AH178" s="309">
        <f>IF(AND(AD178&lt;&gt;"",AG178&lt;&gt;""),AG178-AD178,"")</f>
        <v>2</v>
      </c>
      <c r="AI178" s="322" t="str">
        <f>IF(AE178&lt;&gt;"",CONCATENATE("S",WEEKNUM(AE178,21)),"")</f>
        <v>S9</v>
      </c>
      <c r="AJ178" s="323" t="str">
        <f>IF(AF178&lt;&gt;"",CONCATENATE("S",WEEKNUM(AF178,21)),"")</f>
        <v>S9</v>
      </c>
      <c r="AK178" s="323" t="str">
        <f>IF(AG178&lt;&gt;"",CONCATENATE("S",WEEKNUM(AG178,21)),"")</f>
        <v>S9</v>
      </c>
      <c r="AL178" s="322" t="str">
        <f>IF(AG178&lt;&gt;"",CONCATENATE(MONTH(AG178),"/",YEAR(AG178)),"")</f>
        <v>2/2025</v>
      </c>
      <c r="AM178" s="324">
        <f ca="1">IF(AG178&lt;&gt;"",IFERROR(IF(AF178="",TODAY()-AE178,AG178-AE178),""),"")</f>
        <v>0</v>
      </c>
      <c r="AN178" s="325" t="str">
        <f ca="1">IF(AM178&lt;&gt;"",IF(AM178&lt;=0,"SEM ATRASO",IF(AM178&lt;=10,"1) &lt;= 10 Dias",IF(AND(AM178&gt;10,AM178&lt;=30),"2) &gt; 10 Dias e &lt;= 30 Dias",IF(AND(AM178&gt;30,AM178&lt;=60),"3) &gt;30 Dias e &lt;=60 Dias",IF(AND(AM178&gt;60,AM178&lt;43854),"4) &gt; 60 Dias","INDEFINIDO"))))),"")</f>
        <v>SEM ATRASO</v>
      </c>
      <c r="AO178" s="364">
        <v>45743</v>
      </c>
      <c r="AP178" s="331">
        <v>45764</v>
      </c>
      <c r="AQ178" s="24">
        <v>45751</v>
      </c>
      <c r="AR178" s="24">
        <v>45782</v>
      </c>
      <c r="AS178" s="341">
        <v>45769</v>
      </c>
      <c r="AT178" s="309">
        <f>IF(AND(AP178&lt;&gt;"",AS178&lt;&gt;""),AS178-AP178,"")</f>
        <v>5</v>
      </c>
      <c r="AU178" s="326" t="str">
        <f>IF(AQ178&lt;&gt;"",CONCATENATE("S",WEEKNUM(AQ178,21)),"")</f>
        <v>S14</v>
      </c>
      <c r="AV178" s="327" t="str">
        <f>IF(AR178&lt;&gt;"",CONCATENATE("S",WEEKNUM(AR178,21)),"")</f>
        <v>S19</v>
      </c>
      <c r="AW178" s="327" t="str">
        <f>IF(AS178&lt;&gt;"",CONCATENATE("S",WEEKNUM(AS178,21)),"")</f>
        <v>S17</v>
      </c>
      <c r="AX178" s="326" t="str">
        <f>IF(AS178&lt;&gt;"",CONCATENATE(MONTH(AS178),"/",YEAR(AS178)),"")</f>
        <v>4/2025</v>
      </c>
      <c r="AY178" s="328">
        <f ca="1">IF(AQ178&lt;&gt;"",IF(AS178&lt;&gt;"",AQ178-AS178,TODAY()-AQ178),"")</f>
        <v>-18</v>
      </c>
      <c r="AZ178" s="329" t="str">
        <f ca="1">IF(AY178&lt;&gt;"",IF(AY178&lt;=0,"SEM ATRASO",IF(AY178&lt;=10,"1) &lt;= 10 Dias",IF(AND(AY178&gt;10,AY178&lt;=30),"2) &gt; 10 Dias e &lt;= 30 Dias",IF(AND(AY178&gt;30,AY178&lt;=60),"3) &gt;30 Dias e &lt;=60 Dias",IF(AND(AY178&gt;60,AY178&lt;43854),"4) &gt; 60 Dias","INDEFINIDO"))))),"")</f>
        <v>SEM ATRASO</v>
      </c>
      <c r="BA178" s="365">
        <v>45765</v>
      </c>
      <c r="BB178" s="331">
        <v>45776</v>
      </c>
      <c r="BC178" s="15">
        <v>45766</v>
      </c>
      <c r="BD178" s="15">
        <v>45868</v>
      </c>
      <c r="BE178" s="331">
        <v>45868</v>
      </c>
      <c r="BF178" s="309">
        <f>IF(AND(BB178&lt;&gt;"",BE178&lt;&gt;""),BE178-BB178,"")</f>
        <v>92</v>
      </c>
      <c r="BG178" s="326" t="str">
        <f>IF(BC178&lt;&gt;"",CONCATENATE("S",WEEKNUM(BC178,21)),"")</f>
        <v>S16</v>
      </c>
      <c r="BH178" s="327" t="str">
        <f>IF(BD178&lt;&gt;"",CONCATENATE("S",WEEKNUM(BD178,21)),"")</f>
        <v>S31</v>
      </c>
      <c r="BI178" s="327" t="str">
        <f>IF(BE178&lt;&gt;"",CONCATENATE("S",WEEKNUM(BE178,21)),"")</f>
        <v>S31</v>
      </c>
      <c r="BJ178" s="326" t="str">
        <f>IF(BE178&lt;&gt;"",CONCATENATE(MONTH(BE178),"/",YEAR(BE178)),"")</f>
        <v>7/2025</v>
      </c>
      <c r="BK178" s="325">
        <f ca="1">IF(BE178&lt;&gt;"",IFERROR(IF(BE178="",TODAY()-BC178,BE178-BC178),""),"")</f>
        <v>102</v>
      </c>
      <c r="BL178" s="330" t="str">
        <f ca="1">IF(BK178&lt;&gt;"",IF(BK178&lt;=0,"SEM ATRASO",IF(BK178&lt;=10,"1) &lt;= 10 Dias",IF(AND(BK178&gt;10,BK178&lt;=30),"2) &gt; 10 Dias e &lt;= 30 Dias",IF(AND(BK178&gt;30,BK178&lt;=60),"3) &gt;30 Dias e &lt;=60 Dias",IF(AND(BK178&gt;60,BK178&lt;43854),"4) &gt; 60 Dias","INDEFINIDO"))))),"")</f>
        <v>4) &gt; 60 Dias</v>
      </c>
      <c r="BM178" s="331">
        <f>IF(BE178&lt;&gt;"",BE178+5,IF(AND(BE178="",BD178&lt;&gt;""),BD178+5,IF(AND(BE178="",BD178="",AS178&lt;&gt;""),AS178+5,IF(AND(BE178="",BD178="",AS178="",AR178&lt;&gt;""),AR178+5,""))))</f>
        <v>45873</v>
      </c>
      <c r="BN178" s="331">
        <v>45789</v>
      </c>
      <c r="BO178" s="331" t="s">
        <v>87</v>
      </c>
      <c r="BP178" s="305"/>
      <c r="BQ178" s="305"/>
      <c r="BR178" s="305"/>
      <c r="BS178" s="305" t="s">
        <v>132</v>
      </c>
      <c r="BT178" s="332">
        <v>-3</v>
      </c>
      <c r="BU178" s="333" t="s">
        <v>1255</v>
      </c>
      <c r="BV178" s="329"/>
      <c r="BW178" s="329"/>
      <c r="BX178" s="329"/>
      <c r="BY178" s="329"/>
      <c r="BZ178" s="329"/>
      <c r="CA178" s="634" t="s">
        <v>266</v>
      </c>
      <c r="CB178" s="598"/>
    </row>
    <row r="179" spans="1:80" ht="40.5" customHeight="1" x14ac:dyDescent="0.35">
      <c r="A179" s="577"/>
      <c r="B179" s="458" t="s">
        <v>155</v>
      </c>
      <c r="C179" s="310"/>
      <c r="D179" s="336"/>
      <c r="E179" s="336" t="s">
        <v>595</v>
      </c>
      <c r="F179" s="371" t="s">
        <v>556</v>
      </c>
      <c r="G179" s="307" t="str">
        <f ca="1">IF(AND(E179&lt;D179,BE179&lt;&gt;"",TODAY()&gt;D179),TODAY()-D179,"")</f>
        <v/>
      </c>
      <c r="H179" s="308">
        <f>IF(BM179&lt;&gt;"",BM179,"")</f>
        <v>45875</v>
      </c>
      <c r="I179" s="309">
        <f>IF(AND(E179&lt;&gt;"",H179&lt;&gt;""),H179-E179,"")</f>
        <v>204</v>
      </c>
      <c r="J179" s="305"/>
      <c r="K179" s="305" t="s">
        <v>80</v>
      </c>
      <c r="L179" s="310" t="s">
        <v>557</v>
      </c>
      <c r="M179" s="311" t="s">
        <v>161</v>
      </c>
      <c r="N179" s="3" t="s">
        <v>1012</v>
      </c>
      <c r="O179" s="337">
        <v>2028208601</v>
      </c>
      <c r="P179" s="539" t="s">
        <v>1381</v>
      </c>
      <c r="Q179" s="339" t="s">
        <v>597</v>
      </c>
      <c r="R179" s="313" t="str">
        <f>IF(OR(L179&lt;&gt;"",N179&lt;&gt;"",O179&lt;&gt;"",P179&lt;&gt;""),CONCATENATE(L179,"-",N179,"-",P179,"-OM",O179),"")</f>
        <v>P62-PPGMII-P62-PAR-0201/2025-OM2028208601</v>
      </c>
      <c r="S179" s="574"/>
      <c r="T179" s="314">
        <v>1</v>
      </c>
      <c r="U179" s="340">
        <v>0</v>
      </c>
      <c r="V179" s="340">
        <v>4.944</v>
      </c>
      <c r="W179" s="316">
        <f>IF(U179&lt;&gt;"",U179/1000,"")</f>
        <v>0</v>
      </c>
      <c r="X179" s="316">
        <f>IF(V179&lt;&gt;"",V179/1000,"")</f>
        <v>4.9439999999999996E-3</v>
      </c>
      <c r="Y179" s="317">
        <f>IF(OR(U179&lt;&gt;"",V179&lt;&gt;""),U179+V179,"")</f>
        <v>4.944</v>
      </c>
      <c r="Z179" s="318">
        <f>IF(Y179&lt;&gt;"",Y179/1000,"")</f>
        <v>4.9439999999999996E-3</v>
      </c>
      <c r="AA179" s="574" t="s">
        <v>2066</v>
      </c>
      <c r="AB179" s="386"/>
      <c r="AC179" s="331">
        <v>45710</v>
      </c>
      <c r="AD179" s="327">
        <v>45733</v>
      </c>
      <c r="AE179" s="327">
        <v>45733</v>
      </c>
      <c r="AF179" s="14">
        <v>45733</v>
      </c>
      <c r="AG179" s="327">
        <v>45733</v>
      </c>
      <c r="AH179" s="309">
        <f>IF(AND(AD179&lt;&gt;"",AG179&lt;&gt;""),AG179-AD179,"")</f>
        <v>0</v>
      </c>
      <c r="AI179" s="322" t="str">
        <f>IF(AE179&lt;&gt;"",CONCATENATE("S",WEEKNUM(AE179,21)),"")</f>
        <v>S12</v>
      </c>
      <c r="AJ179" s="323" t="str">
        <f>IF(AF179&lt;&gt;"",CONCATENATE("S",WEEKNUM(AF179,21)),"")</f>
        <v>S12</v>
      </c>
      <c r="AK179" s="323" t="str">
        <f>IF(AG179&lt;&gt;"",CONCATENATE("S",WEEKNUM(AG179,21)),"")</f>
        <v>S12</v>
      </c>
      <c r="AL179" s="322" t="str">
        <f>IF(AG179&lt;&gt;"",CONCATENATE(MONTH(AG179),"/",YEAR(AG179)),"")</f>
        <v>3/2025</v>
      </c>
      <c r="AM179" s="324">
        <f ca="1">IF(AG179&lt;&gt;"",IFERROR(IF(AF179="",TODAY()-AE179,AG179-AE179),""),"")</f>
        <v>0</v>
      </c>
      <c r="AN179" s="325" t="str">
        <f ca="1">IF(AM179&lt;&gt;"",IF(AM179&lt;=0,"SEM ATRASO",IF(AM179&lt;=10,"1) &lt;= 10 Dias",IF(AND(AM179&gt;10,AM179&lt;=30),"2) &gt; 10 Dias e &lt;= 30 Dias",IF(AND(AM179&gt;30,AM179&lt;=60),"3) &gt;30 Dias e &lt;=60 Dias",IF(AND(AM179&gt;60,AM179&lt;43854),"4) &gt; 60 Dias","INDEFINIDO"))))),"")</f>
        <v>SEM ATRASO</v>
      </c>
      <c r="AO179" s="35">
        <v>45743</v>
      </c>
      <c r="AP179" s="331">
        <v>45744</v>
      </c>
      <c r="AQ179" s="15">
        <v>45743</v>
      </c>
      <c r="AR179" s="24">
        <v>45743</v>
      </c>
      <c r="AS179" s="331">
        <v>45747</v>
      </c>
      <c r="AT179" s="309">
        <f>IF(AND(AP179&lt;&gt;"",AS179&lt;&gt;""),AS179-AP179,"")</f>
        <v>3</v>
      </c>
      <c r="AU179" s="326" t="str">
        <f>IF(AQ179&lt;&gt;"",CONCATENATE("S",WEEKNUM(AQ179,21)),"")</f>
        <v>S13</v>
      </c>
      <c r="AV179" s="327" t="str">
        <f>IF(AR179&lt;&gt;"",CONCATENATE("S",WEEKNUM(AR179,21)),"")</f>
        <v>S13</v>
      </c>
      <c r="AW179" s="327" t="str">
        <f>IF(AS179&lt;&gt;"",CONCATENATE("S",WEEKNUM(AS179,21)),"")</f>
        <v>S14</v>
      </c>
      <c r="AX179" s="326" t="str">
        <f>IF(AS179&lt;&gt;"",CONCATENATE(MONTH(AS179),"/",YEAR(AS179)),"")</f>
        <v>3/2025</v>
      </c>
      <c r="AY179" s="328">
        <f ca="1">IF(AQ179&lt;&gt;"",IF(AS179&lt;&gt;"",AQ179-AS179,TODAY()-AQ179),"")</f>
        <v>-4</v>
      </c>
      <c r="AZ179" s="329" t="str">
        <f ca="1">IF(AY179&lt;&gt;"",IF(AY179&lt;=0,"SEM ATRASO",IF(AY179&lt;=10,"1) &lt;= 10 Dias",IF(AND(AY179&gt;10,AY179&lt;=30),"2) &gt; 10 Dias e &lt;= 30 Dias",IF(AND(AY179&gt;30,AY179&lt;=60),"3) &gt;30 Dias e &lt;=60 Dias",IF(AND(AY179&gt;60,AY179&lt;43854),"4) &gt; 60 Dias","INDEFINIDO"))))),"")</f>
        <v>SEM ATRASO</v>
      </c>
      <c r="BA179" s="35">
        <v>45742</v>
      </c>
      <c r="BB179" s="331">
        <v>45754</v>
      </c>
      <c r="BC179" s="15">
        <v>45766</v>
      </c>
      <c r="BD179" s="24">
        <v>45757</v>
      </c>
      <c r="BE179" s="331">
        <v>45870</v>
      </c>
      <c r="BF179" s="309">
        <f>IF(AND(BB179&lt;&gt;"",BE179&lt;&gt;""),BE179-BB179,"")</f>
        <v>116</v>
      </c>
      <c r="BG179" s="326" t="str">
        <f>IF(BC179&lt;&gt;"",CONCATENATE("S",WEEKNUM(BC179,21)),"")</f>
        <v>S16</v>
      </c>
      <c r="BH179" s="327" t="str">
        <f>IF(BD179&lt;&gt;"",CONCATENATE("S",WEEKNUM(BD179,21)),"")</f>
        <v>S15</v>
      </c>
      <c r="BI179" s="327" t="str">
        <f>IF(BE179&lt;&gt;"",CONCATENATE("S",WEEKNUM(BE179,21)),"")</f>
        <v>S31</v>
      </c>
      <c r="BJ179" s="326" t="str">
        <f>IF(BE179&lt;&gt;"",CONCATENATE(MONTH(BE179),"/",YEAR(BE179)),"")</f>
        <v>8/2025</v>
      </c>
      <c r="BK179" s="325">
        <f ca="1">IF(BE179&lt;&gt;"",IFERROR(IF(BE179="",TODAY()-BC179,BE179-BC179),""),"")</f>
        <v>104</v>
      </c>
      <c r="BL179" s="330" t="str">
        <f ca="1">IF(BK179&lt;&gt;"",IF(BK179&lt;=0,"SEM ATRASO",IF(BK179&lt;=10,"1) &lt;= 10 Dias",IF(AND(BK179&gt;10,BK179&lt;=30),"2) &gt; 10 Dias e &lt;= 30 Dias",IF(AND(BK179&gt;30,BK179&lt;=60),"3) &gt;30 Dias e &lt;=60 Dias",IF(AND(BK179&gt;60,BK179&lt;43854),"4) &gt; 60 Dias","INDEFINIDO"))))),"")</f>
        <v>4) &gt; 60 Dias</v>
      </c>
      <c r="BM179" s="331">
        <f>IF(BE179&lt;&gt;"",BE179+5,IF(AND(BE179="",BD179&lt;&gt;""),BD179+5,IF(AND(BE179="",BD179="",AS179&lt;&gt;""),AS179+5,IF(AND(BE179="",BD179="",AS179="",AR179&lt;&gt;""),AR179+5,""))))</f>
        <v>45875</v>
      </c>
      <c r="BN179" s="331"/>
      <c r="BO179" s="331" t="s">
        <v>87</v>
      </c>
      <c r="BP179" s="305"/>
      <c r="BQ179" s="305"/>
      <c r="BR179" s="305"/>
      <c r="BS179" s="305"/>
      <c r="BT179" s="332">
        <v>-3</v>
      </c>
      <c r="BU179" s="333" t="s">
        <v>1255</v>
      </c>
      <c r="BV179" s="329"/>
      <c r="BW179" s="329"/>
      <c r="BX179" s="329"/>
      <c r="BY179" s="329"/>
      <c r="BZ179" s="329"/>
      <c r="CA179" s="641" t="s">
        <v>106</v>
      </c>
      <c r="CB179" s="598"/>
    </row>
    <row r="180" spans="1:80" ht="40.5" customHeight="1" x14ac:dyDescent="0.35">
      <c r="A180" s="577"/>
      <c r="B180" s="458" t="s">
        <v>155</v>
      </c>
      <c r="C180" s="310"/>
      <c r="D180" s="336"/>
      <c r="E180" s="336" t="s">
        <v>595</v>
      </c>
      <c r="F180" s="336" t="s">
        <v>556</v>
      </c>
      <c r="G180" s="307" t="str">
        <f ca="1">IF(AND(E180&lt;D180,BE180&lt;&gt;"",TODAY()&gt;D180),TODAY()-D180,"")</f>
        <v/>
      </c>
      <c r="H180" s="308">
        <f>IF(BM180&lt;&gt;"",BM180,"")</f>
        <v>45875</v>
      </c>
      <c r="I180" s="309">
        <f>IF(AND(E180&lt;&gt;"",H180&lt;&gt;""),H180-E180,"")</f>
        <v>204</v>
      </c>
      <c r="J180" s="305"/>
      <c r="K180" s="305" t="s">
        <v>80</v>
      </c>
      <c r="L180" s="310" t="s">
        <v>557</v>
      </c>
      <c r="M180" s="311" t="s">
        <v>161</v>
      </c>
      <c r="N180" s="3" t="s">
        <v>1012</v>
      </c>
      <c r="O180" s="337">
        <v>2028208601</v>
      </c>
      <c r="P180" s="539" t="s">
        <v>1381</v>
      </c>
      <c r="Q180" s="339" t="s">
        <v>598</v>
      </c>
      <c r="R180" s="313" t="str">
        <f>IF(OR(L180&lt;&gt;"",N180&lt;&gt;"",O180&lt;&gt;"",P180&lt;&gt;""),CONCATENATE(L180,"-",N180,"-",P180,"-OM",O180),"")</f>
        <v>P62-PPGMII-P62-PAR-0201/2025-OM2028208601</v>
      </c>
      <c r="S180" s="574"/>
      <c r="T180" s="314">
        <v>1</v>
      </c>
      <c r="U180" s="340">
        <v>23.448999999999998</v>
      </c>
      <c r="V180" s="340">
        <v>0</v>
      </c>
      <c r="W180" s="316">
        <f>IF(U180&lt;&gt;"",U180/1000,"")</f>
        <v>2.3448999999999998E-2</v>
      </c>
      <c r="X180" s="316">
        <f>IF(V180&lt;&gt;"",V180/1000,"")</f>
        <v>0</v>
      </c>
      <c r="Y180" s="317">
        <f>IF(OR(U180&lt;&gt;"",V180&lt;&gt;""),U180+V180,"")</f>
        <v>23.448999999999998</v>
      </c>
      <c r="Z180" s="318">
        <f>IF(Y180&lt;&gt;"",Y180/1000,"")</f>
        <v>2.3448999999999998E-2</v>
      </c>
      <c r="AA180" s="574" t="s">
        <v>2066</v>
      </c>
      <c r="AB180" s="386"/>
      <c r="AC180" s="331">
        <v>45710</v>
      </c>
      <c r="AD180" s="327">
        <v>45774</v>
      </c>
      <c r="AE180" s="327">
        <v>45768</v>
      </c>
      <c r="AF180" s="18">
        <v>45838</v>
      </c>
      <c r="AG180" s="327">
        <v>45783</v>
      </c>
      <c r="AH180" s="309">
        <f>IF(AND(AD180&lt;&gt;"",AG180&lt;&gt;""),AG180-AD180,"")</f>
        <v>9</v>
      </c>
      <c r="AI180" s="322" t="str">
        <f>IF(AE180&lt;&gt;"",CONCATENATE("S",WEEKNUM(AE180,21)),"")</f>
        <v>S17</v>
      </c>
      <c r="AJ180" s="323" t="str">
        <f>IF(AF180&lt;&gt;"",CONCATENATE("S",WEEKNUM(AF180,21)),"")</f>
        <v>S27</v>
      </c>
      <c r="AK180" s="323" t="str">
        <f>IF(AG180&lt;&gt;"",CONCATENATE("S",WEEKNUM(AG180,21)),"")</f>
        <v>S19</v>
      </c>
      <c r="AL180" s="322" t="str">
        <f>IF(AG180&lt;&gt;"",CONCATENATE(MONTH(AG180),"/",YEAR(AG180)),"")</f>
        <v>5/2025</v>
      </c>
      <c r="AM180" s="324">
        <f ca="1">IF(AG180&lt;&gt;"",IFERROR(IF(AF180="",TODAY()-AE180,AG180-AE180),""),"")</f>
        <v>15</v>
      </c>
      <c r="AN180" s="325" t="str">
        <f ca="1">IF(AM180&lt;&gt;"",IF(AM180&lt;=0,"SEM ATRASO",IF(AM180&lt;=10,"1) &lt;= 10 Dias",IF(AND(AM180&gt;10,AM180&lt;=30),"2) &gt; 10 Dias e &lt;= 30 Dias",IF(AND(AM180&gt;30,AM180&lt;=60),"3) &gt;30 Dias e &lt;=60 Dias",IF(AND(AM180&gt;60,AM180&lt;43854),"4) &gt; 60 Dias","INDEFINIDO"))))),"")</f>
        <v>2) &gt; 10 Dias e &lt;= 30 Dias</v>
      </c>
      <c r="AO180" s="35">
        <v>45805</v>
      </c>
      <c r="AP180" s="331">
        <v>45818</v>
      </c>
      <c r="AQ180" s="15">
        <v>45815</v>
      </c>
      <c r="AR180" s="481">
        <v>45845</v>
      </c>
      <c r="AS180" s="481">
        <v>45845</v>
      </c>
      <c r="AT180" s="309">
        <f>IF(AND(AP180&lt;&gt;"",AS180&lt;&gt;""),AS180-AP180,"")</f>
        <v>27</v>
      </c>
      <c r="AU180" s="326" t="str">
        <f>IF(AQ180&lt;&gt;"",CONCATENATE("S",WEEKNUM(AQ180,21)),"")</f>
        <v>S23</v>
      </c>
      <c r="AV180" s="327" t="str">
        <f>IF(AR180&lt;&gt;"",CONCATENATE("S",WEEKNUM(AR180,21)),"")</f>
        <v>S28</v>
      </c>
      <c r="AW180" s="327" t="str">
        <f>IF(AS180&lt;&gt;"",CONCATENATE("S",WEEKNUM(AS180,21)),"")</f>
        <v>S28</v>
      </c>
      <c r="AX180" s="326" t="str">
        <f>IF(AS180&lt;&gt;"",CONCATENATE(MONTH(AS180),"/",YEAR(AS180)),"")</f>
        <v>7/2025</v>
      </c>
      <c r="AY180" s="328">
        <f ca="1">IF(AQ180&lt;&gt;"",IF(AS180&lt;&gt;"",AQ180-AS180,TODAY()-AQ180),"")</f>
        <v>-30</v>
      </c>
      <c r="AZ180" s="329" t="str">
        <f ca="1">IF(AY180&lt;&gt;"",IF(AY180&lt;=0,"SEM ATRASO",IF(AY180&lt;=10,"1) &lt;= 10 Dias",IF(AND(AY180&gt;10,AY180&lt;=30),"2) &gt; 10 Dias e &lt;= 30 Dias",IF(AND(AY180&gt;30,AY180&lt;=60),"3) &gt;30 Dias e &lt;=60 Dias",IF(AND(AY180&gt;60,AY180&lt;43854),"4) &gt; 60 Dias","INDEFINIDO"))))),"")</f>
        <v>SEM ATRASO</v>
      </c>
      <c r="BA180" s="35">
        <v>45821</v>
      </c>
      <c r="BB180" s="331">
        <v>45852</v>
      </c>
      <c r="BC180" s="15">
        <v>45766</v>
      </c>
      <c r="BD180" s="24">
        <v>45855</v>
      </c>
      <c r="BE180" s="331">
        <v>45870</v>
      </c>
      <c r="BF180" s="309">
        <f>IF(AND(BB180&lt;&gt;"",BE180&lt;&gt;""),BE180-BB180,"")</f>
        <v>18</v>
      </c>
      <c r="BG180" s="326" t="str">
        <f>IF(BC180&lt;&gt;"",CONCATENATE("S",WEEKNUM(BC180,21)),"")</f>
        <v>S16</v>
      </c>
      <c r="BH180" s="327" t="str">
        <f>IF(BD180&lt;&gt;"",CONCATENATE("S",WEEKNUM(BD180,21)),"")</f>
        <v>S29</v>
      </c>
      <c r="BI180" s="327" t="str">
        <f>IF(BE180&lt;&gt;"",CONCATENATE("S",WEEKNUM(BE180,21)),"")</f>
        <v>S31</v>
      </c>
      <c r="BJ180" s="326" t="str">
        <f>IF(BE180&lt;&gt;"",CONCATENATE(MONTH(BE180),"/",YEAR(BE180)),"")</f>
        <v>8/2025</v>
      </c>
      <c r="BK180" s="325">
        <f ca="1">IF(BE180&lt;&gt;"",IFERROR(IF(BE180="",TODAY()-BC180,BE180-BC180),""),"")</f>
        <v>104</v>
      </c>
      <c r="BL180" s="330" t="str">
        <f ca="1">IF(BK180&lt;&gt;"",IF(BK180&lt;=0,"SEM ATRASO",IF(BK180&lt;=10,"1) &lt;= 10 Dias",IF(AND(BK180&gt;10,BK180&lt;=30),"2) &gt; 10 Dias e &lt;= 30 Dias",IF(AND(BK180&gt;30,BK180&lt;=60),"3) &gt;30 Dias e &lt;=60 Dias",IF(AND(BK180&gt;60,BK180&lt;43854),"4) &gt; 60 Dias","INDEFINIDO"))))),"")</f>
        <v>4) &gt; 60 Dias</v>
      </c>
      <c r="BM180" s="331">
        <f>IF(BE180&lt;&gt;"",BE180+5,IF(AND(BE180="",BD180&lt;&gt;""),BD180+5,IF(AND(BE180="",BD180="",AS180&lt;&gt;""),AS180+5,IF(AND(BE180="",BD180="",AS180="",AR180&lt;&gt;""),AR180+5,""))))</f>
        <v>45875</v>
      </c>
      <c r="BN180" s="331"/>
      <c r="BO180" s="331" t="s">
        <v>87</v>
      </c>
      <c r="BP180" s="305"/>
      <c r="BQ180" s="305"/>
      <c r="BR180" s="305"/>
      <c r="BS180" s="305"/>
      <c r="BT180" s="332">
        <v>-3</v>
      </c>
      <c r="BU180" s="333" t="s">
        <v>1255</v>
      </c>
      <c r="BV180" s="329"/>
      <c r="BW180" s="329"/>
      <c r="BX180" s="329"/>
      <c r="BY180" s="329"/>
      <c r="BZ180" s="329"/>
      <c r="CA180" s="635" t="s">
        <v>573</v>
      </c>
      <c r="CB180" s="598"/>
    </row>
    <row r="181" spans="1:80" ht="40.5" customHeight="1" x14ac:dyDescent="0.35">
      <c r="A181" s="577"/>
      <c r="B181" s="458" t="s">
        <v>155</v>
      </c>
      <c r="C181" s="310"/>
      <c r="D181" s="336"/>
      <c r="E181" s="336" t="s">
        <v>595</v>
      </c>
      <c r="F181" s="336" t="s">
        <v>556</v>
      </c>
      <c r="G181" s="307" t="str">
        <f ca="1">IF(AND(E181&lt;D181,BE181&lt;&gt;"",TODAY()&gt;D181),TODAY()-D181,"")</f>
        <v/>
      </c>
      <c r="H181" s="308">
        <f>IF(BM181&lt;&gt;"",BM181,"")</f>
        <v>45875</v>
      </c>
      <c r="I181" s="309">
        <f>IF(AND(E181&lt;&gt;"",H181&lt;&gt;""),H181-E181,"")</f>
        <v>204</v>
      </c>
      <c r="J181" s="305"/>
      <c r="K181" s="305" t="s">
        <v>80</v>
      </c>
      <c r="L181" s="310" t="s">
        <v>557</v>
      </c>
      <c r="M181" s="311" t="s">
        <v>161</v>
      </c>
      <c r="N181" s="3" t="s">
        <v>1012</v>
      </c>
      <c r="O181" s="337">
        <v>2024236436</v>
      </c>
      <c r="P181" s="539" t="s">
        <v>1382</v>
      </c>
      <c r="Q181" s="339" t="s">
        <v>600</v>
      </c>
      <c r="R181" s="313" t="str">
        <f>IF(OR(L181&lt;&gt;"",N181&lt;&gt;"",O181&lt;&gt;"",P181&lt;&gt;""),CONCATENATE(L181,"-",N181,"-",P181,"-OM",O181),"")</f>
        <v>P62-PPGMII-P62-PAR-0206/2025-OM2024236436</v>
      </c>
      <c r="S181" s="574"/>
      <c r="T181" s="314">
        <v>1</v>
      </c>
      <c r="U181" s="340">
        <v>2.72</v>
      </c>
      <c r="V181" s="340">
        <v>0</v>
      </c>
      <c r="W181" s="316">
        <f>IF(U181&lt;&gt;"",U181/1000,"")</f>
        <v>2.7200000000000002E-3</v>
      </c>
      <c r="X181" s="316">
        <f>IF(V181&lt;&gt;"",V181/1000,"")</f>
        <v>0</v>
      </c>
      <c r="Y181" s="317">
        <f>IF(OR(U181&lt;&gt;"",V181&lt;&gt;""),U181+V181,"")</f>
        <v>2.72</v>
      </c>
      <c r="Z181" s="318">
        <f>IF(Y181&lt;&gt;"",Y181/1000,"")</f>
        <v>2.7200000000000002E-3</v>
      </c>
      <c r="AA181" s="574" t="s">
        <v>2067</v>
      </c>
      <c r="AB181" s="386"/>
      <c r="AC181" s="331">
        <v>45710</v>
      </c>
      <c r="AD181" s="327">
        <v>45733</v>
      </c>
      <c r="AE181" s="327">
        <v>45733</v>
      </c>
      <c r="AF181" s="18">
        <v>45733</v>
      </c>
      <c r="AG181" s="327">
        <v>45733</v>
      </c>
      <c r="AH181" s="309">
        <f>IF(AND(AD181&lt;&gt;"",AG181&lt;&gt;""),AG181-AD181,"")</f>
        <v>0</v>
      </c>
      <c r="AI181" s="322" t="str">
        <f>IF(AE181&lt;&gt;"",CONCATENATE("S",WEEKNUM(AE181,21)),"")</f>
        <v>S12</v>
      </c>
      <c r="AJ181" s="323" t="str">
        <f>IF(AF181&lt;&gt;"",CONCATENATE("S",WEEKNUM(AF181,21)),"")</f>
        <v>S12</v>
      </c>
      <c r="AK181" s="323" t="str">
        <f>IF(AG181&lt;&gt;"",CONCATENATE("S",WEEKNUM(AG181,21)),"")</f>
        <v>S12</v>
      </c>
      <c r="AL181" s="322" t="str">
        <f>IF(AG181&lt;&gt;"",CONCATENATE(MONTH(AG181),"/",YEAR(AG181)),"")</f>
        <v>3/2025</v>
      </c>
      <c r="AM181" s="324">
        <f ca="1">IF(AG181&lt;&gt;"",IFERROR(IF(AF181="",TODAY()-AE181,AG181-AE181),""),"")</f>
        <v>0</v>
      </c>
      <c r="AN181" s="325" t="str">
        <f ca="1">IF(AM181&lt;&gt;"",IF(AM181&lt;=0,"SEM ATRASO",IF(AM181&lt;=10,"1) &lt;= 10 Dias",IF(AND(AM181&gt;10,AM181&lt;=30),"2) &gt; 10 Dias e &lt;= 30 Dias",IF(AND(AM181&gt;30,AM181&lt;=60),"3) &gt;30 Dias e &lt;=60 Dias",IF(AND(AM181&gt;60,AM181&lt;43854),"4) &gt; 60 Dias","INDEFINIDO"))))),"")</f>
        <v>SEM ATRASO</v>
      </c>
      <c r="AO181" s="409">
        <v>45798</v>
      </c>
      <c r="AP181" s="331">
        <v>45782</v>
      </c>
      <c r="AQ181" s="15">
        <v>45798</v>
      </c>
      <c r="AR181" s="481">
        <v>45814</v>
      </c>
      <c r="AS181" s="331">
        <v>45805</v>
      </c>
      <c r="AT181" s="309">
        <f>IF(AND(AP181&lt;&gt;"",AS181&lt;&gt;""),AS181-AP181,"")</f>
        <v>23</v>
      </c>
      <c r="AU181" s="326" t="str">
        <f>IF(AQ181&lt;&gt;"",CONCATENATE("S",WEEKNUM(AQ181,21)),"")</f>
        <v>S21</v>
      </c>
      <c r="AV181" s="327" t="str">
        <f>IF(AR181&lt;&gt;"",CONCATENATE("S",WEEKNUM(AR181,21)),"")</f>
        <v>S23</v>
      </c>
      <c r="AW181" s="327" t="str">
        <f>IF(AS181&lt;&gt;"",CONCATENATE("S",WEEKNUM(AS181,21)),"")</f>
        <v>S22</v>
      </c>
      <c r="AX181" s="326" t="str">
        <f>IF(AS181&lt;&gt;"",CONCATENATE(MONTH(AS181),"/",YEAR(AS181)),"")</f>
        <v>5/2025</v>
      </c>
      <c r="AY181" s="328">
        <f ca="1">IF(AQ181&lt;&gt;"",IF(AS181&lt;&gt;"",AQ181-AS181,TODAY()-AQ181),"")</f>
        <v>-7</v>
      </c>
      <c r="AZ181" s="329" t="str">
        <f ca="1">IF(AY181&lt;&gt;"",IF(AY181&lt;=0,"SEM ATRASO",IF(AY181&lt;=10,"1) &lt;= 10 Dias",IF(AND(AY181&gt;10,AY181&lt;=30),"2) &gt; 10 Dias e &lt;= 30 Dias",IF(AND(AY181&gt;30,AY181&lt;=60),"3) &gt;30 Dias e &lt;=60 Dias",IF(AND(AY181&gt;60,AY181&lt;43854),"4) &gt; 60 Dias","INDEFINIDO"))))),"")</f>
        <v>SEM ATRASO</v>
      </c>
      <c r="BA181" s="35" t="s">
        <v>601</v>
      </c>
      <c r="BB181" s="331">
        <v>45812</v>
      </c>
      <c r="BC181" s="15">
        <v>45766</v>
      </c>
      <c r="BD181" s="24">
        <v>45815</v>
      </c>
      <c r="BE181" s="331">
        <v>45870</v>
      </c>
      <c r="BF181" s="309">
        <f>IF(AND(BB181&lt;&gt;"",BE181&lt;&gt;""),BE181-BB181,"")</f>
        <v>58</v>
      </c>
      <c r="BG181" s="326" t="str">
        <f>IF(BC181&lt;&gt;"",CONCATENATE("S",WEEKNUM(BC181,21)),"")</f>
        <v>S16</v>
      </c>
      <c r="BH181" s="327" t="str">
        <f>IF(BD181&lt;&gt;"",CONCATENATE("S",WEEKNUM(BD181,21)),"")</f>
        <v>S23</v>
      </c>
      <c r="BI181" s="327" t="str">
        <f>IF(BE181&lt;&gt;"",CONCATENATE("S",WEEKNUM(BE181,21)),"")</f>
        <v>S31</v>
      </c>
      <c r="BJ181" s="326" t="str">
        <f>IF(BE181&lt;&gt;"",CONCATENATE(MONTH(BE181),"/",YEAR(BE181)),"")</f>
        <v>8/2025</v>
      </c>
      <c r="BK181" s="325">
        <f ca="1">IF(BE181&lt;&gt;"",IFERROR(IF(BE181="",TODAY()-BC181,BE181-BC181),""),"")</f>
        <v>104</v>
      </c>
      <c r="BL181" s="330" t="str">
        <f ca="1">IF(BK181&lt;&gt;"",IF(BK181&lt;=0,"SEM ATRASO",IF(BK181&lt;=10,"1) &lt;= 10 Dias",IF(AND(BK181&gt;10,BK181&lt;=30),"2) &gt; 10 Dias e &lt;= 30 Dias",IF(AND(BK181&gt;30,BK181&lt;=60),"3) &gt;30 Dias e &lt;=60 Dias",IF(AND(BK181&gt;60,BK181&lt;43854),"4) &gt; 60 Dias","INDEFINIDO"))))),"")</f>
        <v>4) &gt; 60 Dias</v>
      </c>
      <c r="BM181" s="331">
        <f>IF(BE181&lt;&gt;"",BE181+5,IF(AND(BE181="",BD181&lt;&gt;""),BD181+5,IF(AND(BE181="",BD181="",AS181&lt;&gt;""),AS181+5,IF(AND(BE181="",BD181="",AS181="",AR181&lt;&gt;""),AR181+5,""))))</f>
        <v>45875</v>
      </c>
      <c r="BN181" s="331"/>
      <c r="BO181" s="331" t="s">
        <v>87</v>
      </c>
      <c r="BP181" s="305"/>
      <c r="BQ181" s="305"/>
      <c r="BR181" s="305"/>
      <c r="BS181" s="305"/>
      <c r="BT181" s="332">
        <v>-3</v>
      </c>
      <c r="BU181" s="333" t="s">
        <v>1255</v>
      </c>
      <c r="BV181" s="329"/>
      <c r="BW181" s="329"/>
      <c r="BX181" s="329"/>
      <c r="BY181" s="329"/>
      <c r="BZ181" s="329"/>
      <c r="CA181" s="642" t="s">
        <v>602</v>
      </c>
      <c r="CB181" s="598"/>
    </row>
    <row r="182" spans="1:80" ht="40.5" customHeight="1" x14ac:dyDescent="0.35">
      <c r="A182" s="577"/>
      <c r="B182" s="458" t="s">
        <v>155</v>
      </c>
      <c r="C182" s="310"/>
      <c r="D182" s="336"/>
      <c r="E182" s="371" t="s">
        <v>595</v>
      </c>
      <c r="F182" s="336" t="s">
        <v>556</v>
      </c>
      <c r="G182" s="307" t="str">
        <f ca="1">IF(AND(E182&lt;D182,BE182&lt;&gt;"",TODAY()&gt;D182),TODAY()-D182,"")</f>
        <v/>
      </c>
      <c r="H182" s="308">
        <f>IF(BM182&lt;&gt;"",BM182,"")</f>
        <v>45875</v>
      </c>
      <c r="I182" s="309">
        <f>IF(AND(E182&lt;&gt;"",H182&lt;&gt;""),H182-E182,"")</f>
        <v>204</v>
      </c>
      <c r="J182" s="305"/>
      <c r="K182" s="305" t="s">
        <v>80</v>
      </c>
      <c r="L182" s="310" t="s">
        <v>557</v>
      </c>
      <c r="M182" s="311" t="s">
        <v>161</v>
      </c>
      <c r="N182" s="3" t="s">
        <v>1012</v>
      </c>
      <c r="O182" s="337">
        <v>2024236436</v>
      </c>
      <c r="P182" s="539" t="s">
        <v>1382</v>
      </c>
      <c r="Q182" s="376" t="s">
        <v>603</v>
      </c>
      <c r="R182" s="313" t="str">
        <f>IF(OR(L182&lt;&gt;"",N182&lt;&gt;"",O182&lt;&gt;"",P182&lt;&gt;""),CONCATENATE(L182,"-",N182,"-",P182,"-OM",O182),"")</f>
        <v>P62-PPGMII-P62-PAR-0206/2025-OM2024236436</v>
      </c>
      <c r="S182" s="305"/>
      <c r="T182" s="314">
        <v>1</v>
      </c>
      <c r="U182" s="340">
        <v>11.77</v>
      </c>
      <c r="V182" s="340">
        <v>0</v>
      </c>
      <c r="W182" s="316">
        <f>IF(U182&lt;&gt;"",U182/1000,"")</f>
        <v>1.1769999999999999E-2</v>
      </c>
      <c r="X182" s="316">
        <f>IF(V182&lt;&gt;"",V182/1000,"")</f>
        <v>0</v>
      </c>
      <c r="Y182" s="317">
        <f>IF(OR(U182&lt;&gt;"",V182&lt;&gt;""),U182+V182,"")</f>
        <v>11.77</v>
      </c>
      <c r="Z182" s="318">
        <f>IF(Y182&lt;&gt;"",Y182/1000,"")</f>
        <v>1.1769999999999999E-2</v>
      </c>
      <c r="AA182" s="574" t="s">
        <v>2067</v>
      </c>
      <c r="AB182" s="386"/>
      <c r="AC182" s="331">
        <v>45710</v>
      </c>
      <c r="AD182" s="327">
        <v>45733</v>
      </c>
      <c r="AE182" s="327">
        <v>45733</v>
      </c>
      <c r="AF182" s="18">
        <v>45733</v>
      </c>
      <c r="AG182" s="327">
        <v>45733</v>
      </c>
      <c r="AH182" s="309">
        <f>IF(AND(AD182&lt;&gt;"",AG182&lt;&gt;""),AG182-AD182,"")</f>
        <v>0</v>
      </c>
      <c r="AI182" s="322" t="str">
        <f>IF(AE182&lt;&gt;"",CONCATENATE("S",WEEKNUM(AE182,21)),"")</f>
        <v>S12</v>
      </c>
      <c r="AJ182" s="323" t="str">
        <f>IF(AF182&lt;&gt;"",CONCATENATE("S",WEEKNUM(AF182,21)),"")</f>
        <v>S12</v>
      </c>
      <c r="AK182" s="323" t="str">
        <f>IF(AG182&lt;&gt;"",CONCATENATE("S",WEEKNUM(AG182,21)),"")</f>
        <v>S12</v>
      </c>
      <c r="AL182" s="322" t="str">
        <f>IF(AG182&lt;&gt;"",CONCATENATE(MONTH(AG182),"/",YEAR(AG182)),"")</f>
        <v>3/2025</v>
      </c>
      <c r="AM182" s="324">
        <f ca="1">IF(AG182&lt;&gt;"",IFERROR(IF(AF182="",TODAY()-AE182,AG182-AE182),""),"")</f>
        <v>0</v>
      </c>
      <c r="AN182" s="325" t="str">
        <f ca="1">IF(AM182&lt;&gt;"",IF(AM182&lt;=0,"SEM ATRASO",IF(AM182&lt;=10,"1) &lt;= 10 Dias",IF(AND(AM182&gt;10,AM182&lt;=30),"2) &gt; 10 Dias e &lt;= 30 Dias",IF(AND(AM182&gt;30,AM182&lt;=60),"3) &gt;30 Dias e &lt;=60 Dias",IF(AND(AM182&gt;60,AM182&lt;43854),"4) &gt; 60 Dias","INDEFINIDO"))))),"")</f>
        <v>SEM ATRASO</v>
      </c>
      <c r="AO182" s="35">
        <v>45798</v>
      </c>
      <c r="AP182" s="331">
        <v>45750</v>
      </c>
      <c r="AQ182" s="15">
        <v>45798</v>
      </c>
      <c r="AR182" s="481">
        <v>45814</v>
      </c>
      <c r="AS182" s="331">
        <v>45805</v>
      </c>
      <c r="AT182" s="309">
        <f>IF(AND(AP182&lt;&gt;"",AS182&lt;&gt;""),AS182-AP182,"")</f>
        <v>55</v>
      </c>
      <c r="AU182" s="326" t="str">
        <f>IF(AQ182&lt;&gt;"",CONCATENATE("S",WEEKNUM(AQ182,21)),"")</f>
        <v>S21</v>
      </c>
      <c r="AV182" s="327" t="str">
        <f>IF(AR182&lt;&gt;"",CONCATENATE("S",WEEKNUM(AR182,21)),"")</f>
        <v>S23</v>
      </c>
      <c r="AW182" s="327" t="str">
        <f>IF(AS182&lt;&gt;"",CONCATENATE("S",WEEKNUM(AS182,21)),"")</f>
        <v>S22</v>
      </c>
      <c r="AX182" s="326" t="str">
        <f>IF(AS182&lt;&gt;"",CONCATENATE(MONTH(AS182),"/",YEAR(AS182)),"")</f>
        <v>5/2025</v>
      </c>
      <c r="AY182" s="328">
        <f ca="1">IF(AQ182&lt;&gt;"",IF(AS182&lt;&gt;"",AQ182-AS182,TODAY()-AQ182),"")</f>
        <v>-7</v>
      </c>
      <c r="AZ182" s="329" t="str">
        <f ca="1">IF(AY182&lt;&gt;"",IF(AY182&lt;=0,"SEM ATRASO",IF(AY182&lt;=10,"1) &lt;= 10 Dias",IF(AND(AY182&gt;10,AY182&lt;=30),"2) &gt; 10 Dias e &lt;= 30 Dias",IF(AND(AY182&gt;30,AY182&lt;=60),"3) &gt;30 Dias e &lt;=60 Dias",IF(AND(AY182&gt;60,AY182&lt;43854),"4) &gt; 60 Dias","INDEFINIDO"))))),"")</f>
        <v>SEM ATRASO</v>
      </c>
      <c r="BA182" s="35" t="s">
        <v>601</v>
      </c>
      <c r="BB182" s="331">
        <v>45812</v>
      </c>
      <c r="BC182" s="15">
        <v>45766</v>
      </c>
      <c r="BD182" s="24">
        <v>45815</v>
      </c>
      <c r="BE182" s="331">
        <v>45870</v>
      </c>
      <c r="BF182" s="309">
        <f>IF(AND(BB182&lt;&gt;"",BE182&lt;&gt;""),BE182-BB182,"")</f>
        <v>58</v>
      </c>
      <c r="BG182" s="326" t="str">
        <f>IF(BC182&lt;&gt;"",CONCATENATE("S",WEEKNUM(BC182,21)),"")</f>
        <v>S16</v>
      </c>
      <c r="BH182" s="327" t="str">
        <f>IF(BD182&lt;&gt;"",CONCATENATE("S",WEEKNUM(BD182,21)),"")</f>
        <v>S23</v>
      </c>
      <c r="BI182" s="327" t="str">
        <f>IF(BE182&lt;&gt;"",CONCATENATE("S",WEEKNUM(BE182,21)),"")</f>
        <v>S31</v>
      </c>
      <c r="BJ182" s="326" t="str">
        <f>IF(BE182&lt;&gt;"",CONCATENATE(MONTH(BE182),"/",YEAR(BE182)),"")</f>
        <v>8/2025</v>
      </c>
      <c r="BK182" s="325">
        <f ca="1">IF(BE182&lt;&gt;"",IFERROR(IF(BE182="",TODAY()-BC182,BE182-BC182),""),"")</f>
        <v>104</v>
      </c>
      <c r="BL182" s="330" t="str">
        <f ca="1">IF(BK182&lt;&gt;"",IF(BK182&lt;=0,"SEM ATRASO",IF(BK182&lt;=10,"1) &lt;= 10 Dias",IF(AND(BK182&gt;10,BK182&lt;=30),"2) &gt; 10 Dias e &lt;= 30 Dias",IF(AND(BK182&gt;30,BK182&lt;=60),"3) &gt;30 Dias e &lt;=60 Dias",IF(AND(BK182&gt;60,BK182&lt;43854),"4) &gt; 60 Dias","INDEFINIDO"))))),"")</f>
        <v>4) &gt; 60 Dias</v>
      </c>
      <c r="BM182" s="331">
        <f>IF(BE182&lt;&gt;"",BE182+5,IF(AND(BE182="",BD182&lt;&gt;""),BD182+5,IF(AND(BE182="",BD182="",AS182&lt;&gt;""),AS182+5,IF(AND(BE182="",BD182="",AS182="",AR182&lt;&gt;""),AR182+5,""))))</f>
        <v>45875</v>
      </c>
      <c r="BN182" s="331"/>
      <c r="BO182" s="331" t="s">
        <v>87</v>
      </c>
      <c r="BP182" s="305"/>
      <c r="BQ182" s="305"/>
      <c r="BR182" s="305"/>
      <c r="BS182" s="305"/>
      <c r="BT182" s="332">
        <v>-3</v>
      </c>
      <c r="BU182" s="333" t="s">
        <v>1255</v>
      </c>
      <c r="BV182" s="329"/>
      <c r="BW182" s="329"/>
      <c r="BX182" s="329"/>
      <c r="BY182" s="329"/>
      <c r="BZ182" s="329"/>
      <c r="CA182" s="635" t="s">
        <v>602</v>
      </c>
      <c r="CB182" s="598"/>
    </row>
    <row r="183" spans="1:80" ht="40.5" customHeight="1" x14ac:dyDescent="0.35">
      <c r="A183" s="577"/>
      <c r="B183" s="458" t="s">
        <v>155</v>
      </c>
      <c r="C183" s="310"/>
      <c r="D183" s="336"/>
      <c r="E183" s="336" t="s">
        <v>595</v>
      </c>
      <c r="F183" s="371" t="s">
        <v>556</v>
      </c>
      <c r="G183" s="307" t="str">
        <f ca="1">IF(AND(E183&lt;D183,BE183&lt;&gt;"",TODAY()&gt;D183),TODAY()-D183,"")</f>
        <v/>
      </c>
      <c r="H183" s="308">
        <f>IF(BM183&lt;&gt;"",BM183,"")</f>
        <v>45875</v>
      </c>
      <c r="I183" s="309">
        <f>IF(AND(E183&lt;&gt;"",H183&lt;&gt;""),H183-E183,"")</f>
        <v>204</v>
      </c>
      <c r="J183" s="305"/>
      <c r="K183" s="305" t="s">
        <v>80</v>
      </c>
      <c r="L183" s="310" t="s">
        <v>557</v>
      </c>
      <c r="M183" s="311" t="s">
        <v>161</v>
      </c>
      <c r="N183" s="3" t="s">
        <v>1012</v>
      </c>
      <c r="O183" s="337">
        <v>2024236436</v>
      </c>
      <c r="P183" s="539" t="s">
        <v>1382</v>
      </c>
      <c r="Q183" s="339" t="s">
        <v>604</v>
      </c>
      <c r="R183" s="313" t="str">
        <f>IF(OR(L183&lt;&gt;"",N183&lt;&gt;"",O183&lt;&gt;"",P183&lt;&gt;""),CONCATENATE(L183,"-",N183,"-",P183,"-OM",O183),"")</f>
        <v>P62-PPGMII-P62-PAR-0206/2025-OM2024236436</v>
      </c>
      <c r="S183" s="574"/>
      <c r="T183" s="314">
        <v>1</v>
      </c>
      <c r="U183" s="340">
        <v>29.337</v>
      </c>
      <c r="V183" s="340">
        <v>0</v>
      </c>
      <c r="W183" s="316">
        <f>IF(U183&lt;&gt;"",U183/1000,"")</f>
        <v>2.9336999999999998E-2</v>
      </c>
      <c r="X183" s="316">
        <f>IF(V183&lt;&gt;"",V183/1000,"")</f>
        <v>0</v>
      </c>
      <c r="Y183" s="317">
        <f>IF(OR(U183&lt;&gt;"",V183&lt;&gt;""),U183+V183,"")</f>
        <v>29.337</v>
      </c>
      <c r="Z183" s="318">
        <f>IF(Y183&lt;&gt;"",Y183/1000,"")</f>
        <v>2.9336999999999998E-2</v>
      </c>
      <c r="AA183" s="574" t="s">
        <v>2067</v>
      </c>
      <c r="AB183" s="386"/>
      <c r="AC183" s="331">
        <v>45710</v>
      </c>
      <c r="AD183" s="327">
        <v>45733</v>
      </c>
      <c r="AE183" s="327">
        <v>45798</v>
      </c>
      <c r="AF183" s="14">
        <v>45838</v>
      </c>
      <c r="AG183" s="327">
        <v>45792</v>
      </c>
      <c r="AH183" s="309">
        <f>IF(AND(AD183&lt;&gt;"",AG183&lt;&gt;""),AG183-AD183,"")</f>
        <v>59</v>
      </c>
      <c r="AI183" s="322" t="str">
        <f>IF(AE183&lt;&gt;"",CONCATENATE("S",WEEKNUM(AE183,21)),"")</f>
        <v>S21</v>
      </c>
      <c r="AJ183" s="323" t="str">
        <f>IF(AF183&lt;&gt;"",CONCATENATE("S",WEEKNUM(AF183,21)),"")</f>
        <v>S27</v>
      </c>
      <c r="AK183" s="323" t="str">
        <f>IF(AG183&lt;&gt;"",CONCATENATE("S",WEEKNUM(AG183,21)),"")</f>
        <v>S20</v>
      </c>
      <c r="AL183" s="322" t="str">
        <f>IF(AG183&lt;&gt;"",CONCATENATE(MONTH(AG183),"/",YEAR(AG183)),"")</f>
        <v>5/2025</v>
      </c>
      <c r="AM183" s="324">
        <f ca="1">IF(AG183&lt;&gt;"",IFERROR(IF(AF183="",TODAY()-AE183,AG183-AE183),""),"")</f>
        <v>-6</v>
      </c>
      <c r="AN183" s="325" t="str">
        <f ca="1">IF(AM183&lt;&gt;"",IF(AM183&lt;=0,"SEM ATRASO",IF(AM183&lt;=10,"1) &lt;= 10 Dias",IF(AND(AM183&gt;10,AM183&lt;=30),"2) &gt; 10 Dias e &lt;= 30 Dias",IF(AND(AM183&gt;30,AM183&lt;=60),"3) &gt;30 Dias e &lt;=60 Dias",IF(AND(AM183&gt;60,AM183&lt;43854),"4) &gt; 60 Dias","INDEFINIDO"))))),"")</f>
        <v>SEM ATRASO</v>
      </c>
      <c r="AO183" s="409">
        <v>45805</v>
      </c>
      <c r="AP183" s="331">
        <v>45750</v>
      </c>
      <c r="AQ183" s="15">
        <v>45815</v>
      </c>
      <c r="AR183" s="15">
        <v>45845</v>
      </c>
      <c r="AS183" s="331">
        <v>45811</v>
      </c>
      <c r="AT183" s="309">
        <f>IF(AND(AP183&lt;&gt;"",AS183&lt;&gt;""),AS183-AP183,"")</f>
        <v>61</v>
      </c>
      <c r="AU183" s="326" t="str">
        <f>IF(AQ183&lt;&gt;"",CONCATENATE("S",WEEKNUM(AQ183,21)),"")</f>
        <v>S23</v>
      </c>
      <c r="AV183" s="327" t="str">
        <f>IF(AR183&lt;&gt;"",CONCATENATE("S",WEEKNUM(AR183,21)),"")</f>
        <v>S28</v>
      </c>
      <c r="AW183" s="327" t="str">
        <f>IF(AS183&lt;&gt;"",CONCATENATE("S",WEEKNUM(AS183,21)),"")</f>
        <v>S23</v>
      </c>
      <c r="AX183" s="326" t="str">
        <f>IF(AS183&lt;&gt;"",CONCATENATE(MONTH(AS183),"/",YEAR(AS183)),"")</f>
        <v>6/2025</v>
      </c>
      <c r="AY183" s="328">
        <f ca="1">IF(AQ183&lt;&gt;"",IF(AS183&lt;&gt;"",AQ183-AS183,TODAY()-AQ183),"")</f>
        <v>4</v>
      </c>
      <c r="AZ183" s="329" t="str">
        <f ca="1">IF(AY183&lt;&gt;"",IF(AY183&lt;=0,"SEM ATRASO",IF(AY183&lt;=10,"1) &lt;= 10 Dias",IF(AND(AY183&gt;10,AY183&lt;=30),"2) &gt; 10 Dias e &lt;= 30 Dias",IF(AND(AY183&gt;30,AY183&lt;=60),"3) &gt;30 Dias e &lt;=60 Dias",IF(AND(AY183&gt;60,AY183&lt;43854),"4) &gt; 60 Dias","INDEFINIDO"))))),"")</f>
        <v>1) &lt;= 10 Dias</v>
      </c>
      <c r="BA183" s="409">
        <v>45821</v>
      </c>
      <c r="BB183" s="331">
        <v>45818</v>
      </c>
      <c r="BC183" s="15">
        <v>45766</v>
      </c>
      <c r="BD183" s="24">
        <v>45821</v>
      </c>
      <c r="BE183" s="331">
        <v>45870</v>
      </c>
      <c r="BF183" s="309">
        <f>IF(AND(BB183&lt;&gt;"",BE183&lt;&gt;""),BE183-BB183,"")</f>
        <v>52</v>
      </c>
      <c r="BG183" s="326" t="str">
        <f>IF(BC183&lt;&gt;"",CONCATENATE("S",WEEKNUM(BC183,21)),"")</f>
        <v>S16</v>
      </c>
      <c r="BH183" s="327" t="str">
        <f>IF(BD183&lt;&gt;"",CONCATENATE("S",WEEKNUM(BD183,21)),"")</f>
        <v>S24</v>
      </c>
      <c r="BI183" s="327" t="str">
        <f>IF(BE183&lt;&gt;"",CONCATENATE("S",WEEKNUM(BE183,21)),"")</f>
        <v>S31</v>
      </c>
      <c r="BJ183" s="326" t="str">
        <f>IF(BE183&lt;&gt;"",CONCATENATE(MONTH(BE183),"/",YEAR(BE183)),"")</f>
        <v>8/2025</v>
      </c>
      <c r="BK183" s="325">
        <f ca="1">IF(BE183&lt;&gt;"",IFERROR(IF(BE183="",TODAY()-BC183,BE183-BC183),""),"")</f>
        <v>104</v>
      </c>
      <c r="BL183" s="330" t="str">
        <f ca="1">IF(BK183&lt;&gt;"",IF(BK183&lt;=0,"SEM ATRASO",IF(BK183&lt;=10,"1) &lt;= 10 Dias",IF(AND(BK183&gt;10,BK183&lt;=30),"2) &gt; 10 Dias e &lt;= 30 Dias",IF(AND(BK183&gt;30,BK183&lt;=60),"3) &gt;30 Dias e &lt;=60 Dias",IF(AND(BK183&gt;60,BK183&lt;43854),"4) &gt; 60 Dias","INDEFINIDO"))))),"")</f>
        <v>4) &gt; 60 Dias</v>
      </c>
      <c r="BM183" s="331">
        <f>IF(BE183&lt;&gt;"",BE183+5,IF(AND(BE183="",BD183&lt;&gt;""),BD183+5,IF(AND(BE183="",BD183="",AS183&lt;&gt;""),AS183+5,IF(AND(BE183="",BD183="",AS183="",AR183&lt;&gt;""),AR183+5,""))))</f>
        <v>45875</v>
      </c>
      <c r="BN183" s="331"/>
      <c r="BO183" s="331" t="s">
        <v>87</v>
      </c>
      <c r="BP183" s="305"/>
      <c r="BQ183" s="305"/>
      <c r="BR183" s="305"/>
      <c r="BS183" s="305"/>
      <c r="BT183" s="332">
        <v>-3</v>
      </c>
      <c r="BU183" s="333" t="s">
        <v>1255</v>
      </c>
      <c r="BV183" s="329"/>
      <c r="BW183" s="329"/>
      <c r="BX183" s="329"/>
      <c r="BY183" s="329"/>
      <c r="BZ183" s="329"/>
      <c r="CA183" s="641" t="s">
        <v>112</v>
      </c>
      <c r="CB183" s="598"/>
    </row>
    <row r="184" spans="1:80" ht="40.5" customHeight="1" x14ac:dyDescent="0.35">
      <c r="A184" s="577"/>
      <c r="B184" s="458" t="s">
        <v>155</v>
      </c>
      <c r="C184" s="310"/>
      <c r="D184" s="336"/>
      <c r="E184" s="336" t="s">
        <v>595</v>
      </c>
      <c r="F184" s="371" t="s">
        <v>556</v>
      </c>
      <c r="G184" s="307" t="str">
        <f ca="1">IF(AND(E184&lt;D184,BE184&lt;&gt;"",TODAY()&gt;D184),TODAY()-D184,"")</f>
        <v/>
      </c>
      <c r="H184" s="308">
        <f>IF(BM184&lt;&gt;"",BM184,"")</f>
        <v>45875</v>
      </c>
      <c r="I184" s="309">
        <f>IF(AND(E184&lt;&gt;"",H184&lt;&gt;""),H184-E184,"")</f>
        <v>204</v>
      </c>
      <c r="J184" s="305"/>
      <c r="K184" s="305" t="s">
        <v>80</v>
      </c>
      <c r="L184" s="310" t="s">
        <v>557</v>
      </c>
      <c r="M184" s="311" t="s">
        <v>161</v>
      </c>
      <c r="N184" s="3" t="s">
        <v>1012</v>
      </c>
      <c r="O184" s="337">
        <v>2024236436</v>
      </c>
      <c r="P184" s="539" t="s">
        <v>1382</v>
      </c>
      <c r="Q184" s="339" t="s">
        <v>1383</v>
      </c>
      <c r="R184" s="313" t="str">
        <f>IF(OR(L184&lt;&gt;"",N184&lt;&gt;"",O184&lt;&gt;"",P184&lt;&gt;""),CONCATENATE(L184,"-",N184,"-",P184,"-OM",O184),"")</f>
        <v>P62-PPGMII-P62-PAR-0206/2025-OM2024236436</v>
      </c>
      <c r="S184" s="574"/>
      <c r="T184" s="314">
        <v>1</v>
      </c>
      <c r="U184" s="340">
        <v>0</v>
      </c>
      <c r="V184" s="340">
        <v>10.148999999999999</v>
      </c>
      <c r="W184" s="316">
        <f>IF(U184&lt;&gt;"",U184/1000,"")</f>
        <v>0</v>
      </c>
      <c r="X184" s="316">
        <f>IF(V184&lt;&gt;"",V184/1000,"")</f>
        <v>1.0148999999999998E-2</v>
      </c>
      <c r="Y184" s="317">
        <f>IF(OR(U184&lt;&gt;"",V184&lt;&gt;""),U184+V184,"")</f>
        <v>10.148999999999999</v>
      </c>
      <c r="Z184" s="318">
        <f>IF(Y184&lt;&gt;"",Y184/1000,"")</f>
        <v>1.0148999999999998E-2</v>
      </c>
      <c r="AA184" s="574" t="s">
        <v>2067</v>
      </c>
      <c r="AB184" s="386"/>
      <c r="AC184" s="331">
        <v>45710</v>
      </c>
      <c r="AD184" s="327">
        <v>45733</v>
      </c>
      <c r="AE184" s="327">
        <v>45798</v>
      </c>
      <c r="AF184" s="14">
        <v>45838</v>
      </c>
      <c r="AG184" s="327">
        <v>45792</v>
      </c>
      <c r="AH184" s="309">
        <f>IF(AND(AD184&lt;&gt;"",AG184&lt;&gt;""),AG184-AD184,"")</f>
        <v>59</v>
      </c>
      <c r="AI184" s="322" t="str">
        <f>IF(AE184&lt;&gt;"",CONCATENATE("S",WEEKNUM(AE184,21)),"")</f>
        <v>S21</v>
      </c>
      <c r="AJ184" s="323" t="str">
        <f>IF(AF184&lt;&gt;"",CONCATENATE("S",WEEKNUM(AF184,21)),"")</f>
        <v>S27</v>
      </c>
      <c r="AK184" s="323" t="str">
        <f>IF(AG184&lt;&gt;"",CONCATENATE("S",WEEKNUM(AG184,21)),"")</f>
        <v>S20</v>
      </c>
      <c r="AL184" s="322" t="str">
        <f>IF(AG184&lt;&gt;"",CONCATENATE(MONTH(AG184),"/",YEAR(AG184)),"")</f>
        <v>5/2025</v>
      </c>
      <c r="AM184" s="324">
        <f ca="1">IF(AG184&lt;&gt;"",IFERROR(IF(AF184="",TODAY()-AE184,AG184-AE184),""),"")</f>
        <v>-6</v>
      </c>
      <c r="AN184" s="325" t="str">
        <f ca="1">IF(AM184&lt;&gt;"",IF(AM184&lt;=0,"SEM ATRASO",IF(AM184&lt;=10,"1) &lt;= 10 Dias",IF(AND(AM184&gt;10,AM184&lt;=30),"2) &gt; 10 Dias e &lt;= 30 Dias",IF(AND(AM184&gt;30,AM184&lt;=60),"3) &gt;30 Dias e &lt;=60 Dias",IF(AND(AM184&gt;60,AM184&lt;43854),"4) &gt; 60 Dias","INDEFINIDO"))))),"")</f>
        <v>SEM ATRASO</v>
      </c>
      <c r="AO184" s="364">
        <v>45805</v>
      </c>
      <c r="AP184" s="331">
        <v>45838</v>
      </c>
      <c r="AQ184" s="15">
        <v>45815</v>
      </c>
      <c r="AR184" s="24">
        <v>45845</v>
      </c>
      <c r="AS184" s="331">
        <v>45811</v>
      </c>
      <c r="AT184" s="309">
        <f>IF(AND(AP184&lt;&gt;"",AS184&lt;&gt;""),AS184-AP184,"")</f>
        <v>-27</v>
      </c>
      <c r="AU184" s="326" t="str">
        <f>IF(AQ184&lt;&gt;"",CONCATENATE("S",WEEKNUM(AQ184,21)),"")</f>
        <v>S23</v>
      </c>
      <c r="AV184" s="327" t="str">
        <f>IF(AR184&lt;&gt;"",CONCATENATE("S",WEEKNUM(AR184,21)),"")</f>
        <v>S28</v>
      </c>
      <c r="AW184" s="327" t="str">
        <f>IF(AS184&lt;&gt;"",CONCATENATE("S",WEEKNUM(AS184,21)),"")</f>
        <v>S23</v>
      </c>
      <c r="AX184" s="326" t="str">
        <f>IF(AS184&lt;&gt;"",CONCATENATE(MONTH(AS184),"/",YEAR(AS184)),"")</f>
        <v>6/2025</v>
      </c>
      <c r="AY184" s="328">
        <f ca="1">IF(AQ184&lt;&gt;"",IF(AS184&lt;&gt;"",AQ184-AS184,TODAY()-AQ184),"")</f>
        <v>4</v>
      </c>
      <c r="AZ184" s="329" t="str">
        <f ca="1">IF(AY184&lt;&gt;"",IF(AY184&lt;=0,"SEM ATRASO",IF(AY184&lt;=10,"1) &lt;= 10 Dias",IF(AND(AY184&gt;10,AY184&lt;=30),"2) &gt; 10 Dias e &lt;= 30 Dias",IF(AND(AY184&gt;30,AY184&lt;=60),"3) &gt;30 Dias e &lt;=60 Dias",IF(AND(AY184&gt;60,AY184&lt;43854),"4) &gt; 60 Dias","INDEFINIDO"))))),"")</f>
        <v>1) &lt;= 10 Dias</v>
      </c>
      <c r="BA184" s="365">
        <v>45821</v>
      </c>
      <c r="BB184" s="331">
        <v>45818</v>
      </c>
      <c r="BC184" s="15">
        <v>45766</v>
      </c>
      <c r="BD184" s="24">
        <v>45821</v>
      </c>
      <c r="BE184" s="331">
        <v>45870</v>
      </c>
      <c r="BF184" s="309">
        <f>IF(AND(BB184&lt;&gt;"",BE184&lt;&gt;""),BE184-BB184,"")</f>
        <v>52</v>
      </c>
      <c r="BG184" s="326" t="str">
        <f>IF(BC184&lt;&gt;"",CONCATENATE("S",WEEKNUM(BC184,21)),"")</f>
        <v>S16</v>
      </c>
      <c r="BH184" s="327" t="str">
        <f>IF(BD184&lt;&gt;"",CONCATENATE("S",WEEKNUM(BD184,21)),"")</f>
        <v>S24</v>
      </c>
      <c r="BI184" s="327" t="str">
        <f>IF(BE184&lt;&gt;"",CONCATENATE("S",WEEKNUM(BE184,21)),"")</f>
        <v>S31</v>
      </c>
      <c r="BJ184" s="326" t="str">
        <f>IF(BE184&lt;&gt;"",CONCATENATE(MONTH(BE184),"/",YEAR(BE184)),"")</f>
        <v>8/2025</v>
      </c>
      <c r="BK184" s="325">
        <f ca="1">IF(BE184&lt;&gt;"",IFERROR(IF(BE184="",TODAY()-BC184,BE184-BC184),""),"")</f>
        <v>104</v>
      </c>
      <c r="BL184" s="330" t="str">
        <f ca="1">IF(BK184&lt;&gt;"",IF(BK184&lt;=0,"SEM ATRASO",IF(BK184&lt;=10,"1) &lt;= 10 Dias",IF(AND(BK184&gt;10,BK184&lt;=30),"2) &gt; 10 Dias e &lt;= 30 Dias",IF(AND(BK184&gt;30,BK184&lt;=60),"3) &gt;30 Dias e &lt;=60 Dias",IF(AND(BK184&gt;60,BK184&lt;43854),"4) &gt; 60 Dias","INDEFINIDO"))))),"")</f>
        <v>4) &gt; 60 Dias</v>
      </c>
      <c r="BM184" s="331">
        <f>IF(BE184&lt;&gt;"",BE184+5,IF(AND(BE184="",BD184&lt;&gt;""),BD184+5,IF(AND(BE184="",BD184="",AS184&lt;&gt;""),AS184+5,IF(AND(BE184="",BD184="",AS184="",AR184&lt;&gt;""),AR184+5,""))))</f>
        <v>45875</v>
      </c>
      <c r="BN184" s="331"/>
      <c r="BO184" s="331" t="s">
        <v>87</v>
      </c>
      <c r="BP184" s="305"/>
      <c r="BQ184" s="305"/>
      <c r="BR184" s="305"/>
      <c r="BS184" s="305"/>
      <c r="BT184" s="332">
        <v>-3</v>
      </c>
      <c r="BU184" s="333" t="s">
        <v>1255</v>
      </c>
      <c r="BV184" s="329"/>
      <c r="BW184" s="329"/>
      <c r="BX184" s="329"/>
      <c r="BY184" s="329"/>
      <c r="BZ184" s="329"/>
      <c r="CA184" s="641" t="s">
        <v>112</v>
      </c>
      <c r="CB184" s="598"/>
    </row>
    <row r="185" spans="1:80" ht="40.5" customHeight="1" x14ac:dyDescent="0.35">
      <c r="A185" s="577"/>
      <c r="B185" s="458" t="s">
        <v>155</v>
      </c>
      <c r="C185" s="310"/>
      <c r="D185" s="336"/>
      <c r="E185" s="336" t="s">
        <v>595</v>
      </c>
      <c r="F185" s="336" t="s">
        <v>556</v>
      </c>
      <c r="G185" s="307" t="str">
        <f ca="1">IF(AND(E185&lt;D185,BE185&lt;&gt;"",TODAY()&gt;D185),TODAY()-D185,"")</f>
        <v/>
      </c>
      <c r="H185" s="308">
        <f>IF(BM185&lt;&gt;"",BM185,"")</f>
        <v>45875</v>
      </c>
      <c r="I185" s="309">
        <f>IF(AND(E185&lt;&gt;"",H185&lt;&gt;""),H185-E185,"")</f>
        <v>204</v>
      </c>
      <c r="J185" s="305"/>
      <c r="K185" s="305" t="s">
        <v>80</v>
      </c>
      <c r="L185" s="310" t="s">
        <v>557</v>
      </c>
      <c r="M185" s="311" t="s">
        <v>161</v>
      </c>
      <c r="N185" s="3" t="s">
        <v>1012</v>
      </c>
      <c r="O185" s="337">
        <v>2024236436</v>
      </c>
      <c r="P185" s="539" t="s">
        <v>1382</v>
      </c>
      <c r="Q185" s="339" t="s">
        <v>1384</v>
      </c>
      <c r="R185" s="313" t="str">
        <f>IF(OR(L185&lt;&gt;"",N185&lt;&gt;"",O185&lt;&gt;"",P185&lt;&gt;""),CONCATENATE(L185,"-",N185,"-",P185,"-OM",O185),"")</f>
        <v>P62-PPGMII-P62-PAR-0206/2025-OM2024236436</v>
      </c>
      <c r="S185" s="574"/>
      <c r="T185" s="314">
        <v>1</v>
      </c>
      <c r="U185" s="340">
        <v>0</v>
      </c>
      <c r="V185" s="340">
        <v>4.6790000000000003</v>
      </c>
      <c r="W185" s="316">
        <f>IF(U185&lt;&gt;"",U185/1000,"")</f>
        <v>0</v>
      </c>
      <c r="X185" s="316">
        <f>IF(V185&lt;&gt;"",V185/1000,"")</f>
        <v>4.679E-3</v>
      </c>
      <c r="Y185" s="317">
        <f>IF(OR(U185&lt;&gt;"",V185&lt;&gt;""),U185+V185,"")</f>
        <v>4.6790000000000003</v>
      </c>
      <c r="Z185" s="318">
        <f>IF(Y185&lt;&gt;"",Y185/1000,"")</f>
        <v>4.679E-3</v>
      </c>
      <c r="AA185" s="574" t="s">
        <v>2067</v>
      </c>
      <c r="AB185" s="386"/>
      <c r="AC185" s="331">
        <v>45710</v>
      </c>
      <c r="AD185" s="327">
        <v>45733</v>
      </c>
      <c r="AE185" s="327">
        <v>45798</v>
      </c>
      <c r="AF185" s="14">
        <v>45838</v>
      </c>
      <c r="AG185" s="327">
        <v>45792</v>
      </c>
      <c r="AH185" s="309">
        <f>IF(AND(AD185&lt;&gt;"",AG185&lt;&gt;""),AG185-AD185,"")</f>
        <v>59</v>
      </c>
      <c r="AI185" s="322" t="str">
        <f>IF(AE185&lt;&gt;"",CONCATENATE("S",WEEKNUM(AE185,21)),"")</f>
        <v>S21</v>
      </c>
      <c r="AJ185" s="323" t="str">
        <f>IF(AF185&lt;&gt;"",CONCATENATE("S",WEEKNUM(AF185,21)),"")</f>
        <v>S27</v>
      </c>
      <c r="AK185" s="323" t="str">
        <f>IF(AG185&lt;&gt;"",CONCATENATE("S",WEEKNUM(AG185,21)),"")</f>
        <v>S20</v>
      </c>
      <c r="AL185" s="322" t="str">
        <f>IF(AG185&lt;&gt;"",CONCATENATE(MONTH(AG185),"/",YEAR(AG185)),"")</f>
        <v>5/2025</v>
      </c>
      <c r="AM185" s="324">
        <f ca="1">IF(AG185&lt;&gt;"",IFERROR(IF(AF185="",TODAY()-AE185,AG185-AE185),""),"")</f>
        <v>-6</v>
      </c>
      <c r="AN185" s="325" t="str">
        <f ca="1">IF(AM185&lt;&gt;"",IF(AM185&lt;=0,"SEM ATRASO",IF(AM185&lt;=10,"1) &lt;= 10 Dias",IF(AND(AM185&gt;10,AM185&lt;=30),"2) &gt; 10 Dias e &lt;= 30 Dias",IF(AND(AM185&gt;30,AM185&lt;=60),"3) &gt;30 Dias e &lt;=60 Dias",IF(AND(AM185&gt;60,AM185&lt;43854),"4) &gt; 60 Dias","INDEFINIDO"))))),"")</f>
        <v>SEM ATRASO</v>
      </c>
      <c r="AO185" s="364">
        <v>45805</v>
      </c>
      <c r="AP185" s="331">
        <v>45838</v>
      </c>
      <c r="AQ185" s="35">
        <v>45815</v>
      </c>
      <c r="AR185" s="35">
        <v>45845</v>
      </c>
      <c r="AS185" s="365">
        <v>45811</v>
      </c>
      <c r="AT185" s="309">
        <f>IF(AND(AP185&lt;&gt;"",AS185&lt;&gt;""),AS185-AP185,"")</f>
        <v>-27</v>
      </c>
      <c r="AU185" s="326" t="str">
        <f>IF(AQ185&lt;&gt;"",CONCATENATE("S",WEEKNUM(AQ185,21)),"")</f>
        <v>S23</v>
      </c>
      <c r="AV185" s="327" t="str">
        <f>IF(AR185&lt;&gt;"",CONCATENATE("S",WEEKNUM(AR185,21)),"")</f>
        <v>S28</v>
      </c>
      <c r="AW185" s="327" t="str">
        <f>IF(AS185&lt;&gt;"",CONCATENATE("S",WEEKNUM(AS185,21)),"")</f>
        <v>S23</v>
      </c>
      <c r="AX185" s="326" t="str">
        <f>IF(AS185&lt;&gt;"",CONCATENATE(MONTH(AS185),"/",YEAR(AS185)),"")</f>
        <v>6/2025</v>
      </c>
      <c r="AY185" s="328">
        <f ca="1">IF(AQ185&lt;&gt;"",IF(AS185&lt;&gt;"",AQ185-AS185,TODAY()-AQ185),"")</f>
        <v>4</v>
      </c>
      <c r="AZ185" s="329" t="str">
        <f ca="1">IF(AY185&lt;&gt;"",IF(AY185&lt;=0,"SEM ATRASO",IF(AY185&lt;=10,"1) &lt;= 10 Dias",IF(AND(AY185&gt;10,AY185&lt;=30),"2) &gt; 10 Dias e &lt;= 30 Dias",IF(AND(AY185&gt;30,AY185&lt;=60),"3) &gt;30 Dias e &lt;=60 Dias",IF(AND(AY185&gt;60,AY185&lt;43854),"4) &gt; 60 Dias","INDEFINIDO"))))),"")</f>
        <v>1) &lt;= 10 Dias</v>
      </c>
      <c r="BA185" s="364">
        <v>45821</v>
      </c>
      <c r="BB185" s="331">
        <v>45818</v>
      </c>
      <c r="BC185" s="15">
        <v>45766</v>
      </c>
      <c r="BD185" s="24">
        <v>45821</v>
      </c>
      <c r="BE185" s="331">
        <v>45870</v>
      </c>
      <c r="BF185" s="309">
        <f>IF(AND(BB185&lt;&gt;"",BE185&lt;&gt;""),BE185-BB185,"")</f>
        <v>52</v>
      </c>
      <c r="BG185" s="326" t="str">
        <f>IF(BC185&lt;&gt;"",CONCATENATE("S",WEEKNUM(BC185,21)),"")</f>
        <v>S16</v>
      </c>
      <c r="BH185" s="327" t="str">
        <f>IF(BD185&lt;&gt;"",CONCATENATE("S",WEEKNUM(BD185,21)),"")</f>
        <v>S24</v>
      </c>
      <c r="BI185" s="327" t="str">
        <f>IF(BE185&lt;&gt;"",CONCATENATE("S",WEEKNUM(BE185,21)),"")</f>
        <v>S31</v>
      </c>
      <c r="BJ185" s="326" t="str">
        <f>IF(BE185&lt;&gt;"",CONCATENATE(MONTH(BE185),"/",YEAR(BE185)),"")</f>
        <v>8/2025</v>
      </c>
      <c r="BK185" s="325">
        <f ca="1">IF(BE185&lt;&gt;"",IFERROR(IF(BE185="",TODAY()-BC185,BE185-BC185),""),"")</f>
        <v>104</v>
      </c>
      <c r="BL185" s="330" t="str">
        <f ca="1">IF(BK185&lt;&gt;"",IF(BK185&lt;=0,"SEM ATRASO",IF(BK185&lt;=10,"1) &lt;= 10 Dias",IF(AND(BK185&gt;10,BK185&lt;=30),"2) &gt; 10 Dias e &lt;= 30 Dias",IF(AND(BK185&gt;30,BK185&lt;=60),"3) &gt;30 Dias e &lt;=60 Dias",IF(AND(BK185&gt;60,BK185&lt;43854),"4) &gt; 60 Dias","INDEFINIDO"))))),"")</f>
        <v>4) &gt; 60 Dias</v>
      </c>
      <c r="BM185" s="331">
        <f>IF(BE185&lt;&gt;"",BE185+5,IF(AND(BE185="",BD185&lt;&gt;""),BD185+5,IF(AND(BE185="",BD185="",AS185&lt;&gt;""),AS185+5,IF(AND(BE185="",BD185="",AS185="",AR185&lt;&gt;""),AR185+5,""))))</f>
        <v>45875</v>
      </c>
      <c r="BN185" s="331"/>
      <c r="BO185" s="331" t="s">
        <v>87</v>
      </c>
      <c r="BP185" s="305"/>
      <c r="BQ185" s="305"/>
      <c r="BR185" s="305"/>
      <c r="BS185" s="305"/>
      <c r="BT185" s="332">
        <v>-3</v>
      </c>
      <c r="BU185" s="333" t="s">
        <v>1255</v>
      </c>
      <c r="BV185" s="329"/>
      <c r="BW185" s="329"/>
      <c r="BX185" s="329"/>
      <c r="BY185" s="329"/>
      <c r="BZ185" s="329"/>
      <c r="CA185" s="634" t="s">
        <v>112</v>
      </c>
      <c r="CB185" s="598"/>
    </row>
    <row r="186" spans="1:80" ht="40.5" customHeight="1" x14ac:dyDescent="0.35">
      <c r="A186" s="577"/>
      <c r="B186" s="458" t="s">
        <v>155</v>
      </c>
      <c r="C186" s="326"/>
      <c r="D186" s="336"/>
      <c r="E186" s="336" t="s">
        <v>95</v>
      </c>
      <c r="F186" s="371" t="s">
        <v>273</v>
      </c>
      <c r="G186" s="307" t="str">
        <f ca="1">IF(AND(E186&lt;D186,BE186&lt;&gt;"",TODAY()&gt;D186),TODAY()-D186,"")</f>
        <v/>
      </c>
      <c r="H186" s="308">
        <f>IF(BM186&lt;&gt;"",BM186,"")</f>
        <v>45875</v>
      </c>
      <c r="I186" s="309">
        <f>IF(AND(E186&lt;&gt;"",H186&lt;&gt;""),H186-E186,"")</f>
        <v>168</v>
      </c>
      <c r="J186" s="305" t="s">
        <v>125</v>
      </c>
      <c r="K186" s="305" t="s">
        <v>126</v>
      </c>
      <c r="L186" s="310" t="s">
        <v>81</v>
      </c>
      <c r="M186" s="311" t="s">
        <v>161</v>
      </c>
      <c r="N186" s="3" t="s">
        <v>1011</v>
      </c>
      <c r="O186" s="337">
        <v>2029625222</v>
      </c>
      <c r="P186" s="539" t="s">
        <v>1464</v>
      </c>
      <c r="Q186" s="339" t="s">
        <v>688</v>
      </c>
      <c r="R186" s="313" t="str">
        <f>IF(OR(L186&lt;&gt;"",N186&lt;&gt;"",O186&lt;&gt;"",P186&lt;&gt;""),CONCATENATE(L186,"-",N186,"-",P186,"-OM",O186),"")</f>
        <v>P31-PPGMII-P31-CAM-0702/2025-OM2029625222</v>
      </c>
      <c r="S186" s="305"/>
      <c r="T186" s="314">
        <v>1</v>
      </c>
      <c r="U186" s="340">
        <v>0</v>
      </c>
      <c r="V186" s="340">
        <v>9.07</v>
      </c>
      <c r="W186" s="316">
        <f>IF(U186&lt;&gt;"",U186/1000,"")</f>
        <v>0</v>
      </c>
      <c r="X186" s="316">
        <f>IF(V186&lt;&gt;"",V186/1000,"")</f>
        <v>9.0699999999999999E-3</v>
      </c>
      <c r="Y186" s="317">
        <f>IF(OR(U186&lt;&gt;"",V186&lt;&gt;""),U186+V186,"")</f>
        <v>9.07</v>
      </c>
      <c r="Z186" s="318">
        <f>IF(Y186&lt;&gt;"",Y186/1000,"")</f>
        <v>9.0699999999999999E-3</v>
      </c>
      <c r="AA186" s="574" t="s">
        <v>2068</v>
      </c>
      <c r="AB186" s="386"/>
      <c r="AC186" s="331" t="s">
        <v>95</v>
      </c>
      <c r="AD186" s="327">
        <v>45733</v>
      </c>
      <c r="AE186" s="327">
        <v>45733</v>
      </c>
      <c r="AF186" s="14">
        <v>45734</v>
      </c>
      <c r="AG186" s="331">
        <v>45733</v>
      </c>
      <c r="AH186" s="309">
        <f>IF(AND(AD186&lt;&gt;"",AG186&lt;&gt;""),AG186-AD186,"")</f>
        <v>0</v>
      </c>
      <c r="AI186" s="322" t="str">
        <f>IF(AE186&lt;&gt;"",CONCATENATE("S",WEEKNUM(AE186,21)),"")</f>
        <v>S12</v>
      </c>
      <c r="AJ186" s="323" t="str">
        <f>IF(AF186&lt;&gt;"",CONCATENATE("S",WEEKNUM(AF186,21)),"")</f>
        <v>S12</v>
      </c>
      <c r="AK186" s="323" t="str">
        <f>IF(AG186&lt;&gt;"",CONCATENATE("S",WEEKNUM(AG186,21)),"")</f>
        <v>S12</v>
      </c>
      <c r="AL186" s="322" t="str">
        <f>IF(AG186&lt;&gt;"",CONCATENATE(MONTH(AG186),"/",YEAR(AG186)),"")</f>
        <v>3/2025</v>
      </c>
      <c r="AM186" s="324">
        <f ca="1">IF(AG186&lt;&gt;"",IFERROR(IF(AF186="",TODAY()-AE186,AG186-AE186),""),"")</f>
        <v>0</v>
      </c>
      <c r="AN186" s="325" t="str">
        <f ca="1">IF(AM186&lt;&gt;"",IF(AM186&lt;=0,"SEM ATRASO",IF(AM186&lt;=10,"1) &lt;= 10 Dias",IF(AND(AM186&gt;10,AM186&lt;=30),"2) &gt; 10 Dias e &lt;= 30 Dias",IF(AND(AM186&gt;30,AM186&lt;=60),"3) &gt;30 Dias e &lt;=60 Dias",IF(AND(AM186&gt;60,AM186&lt;43854),"4) &gt; 60 Dias","INDEFINIDO"))))),"")</f>
        <v>SEM ATRASO</v>
      </c>
      <c r="AO186" s="364">
        <v>45737</v>
      </c>
      <c r="AP186" s="331">
        <v>45744</v>
      </c>
      <c r="AQ186" s="15">
        <v>45751</v>
      </c>
      <c r="AR186" s="15">
        <v>45761</v>
      </c>
      <c r="AS186" s="331">
        <v>45754</v>
      </c>
      <c r="AT186" s="309">
        <f>IF(AND(AP186&lt;&gt;"",AS186&lt;&gt;""),AS186-AP186,"")</f>
        <v>10</v>
      </c>
      <c r="AU186" s="326" t="str">
        <f>IF(AQ186&lt;&gt;"",CONCATENATE("S",WEEKNUM(AQ186,21)),"")</f>
        <v>S14</v>
      </c>
      <c r="AV186" s="327" t="str">
        <f>IF(AR186&lt;&gt;"",CONCATENATE("S",WEEKNUM(AR186,21)),"")</f>
        <v>S16</v>
      </c>
      <c r="AW186" s="327" t="str">
        <f>IF(AS186&lt;&gt;"",CONCATENATE("S",WEEKNUM(AS186,21)),"")</f>
        <v>S15</v>
      </c>
      <c r="AX186" s="326" t="str">
        <f>IF(AS186&lt;&gt;"",CONCATENATE(MONTH(AS186),"/",YEAR(AS186)),"")</f>
        <v>4/2025</v>
      </c>
      <c r="AY186" s="328">
        <f ca="1">IF(AQ186&lt;&gt;"",IF(AS186&lt;&gt;"",AQ186-AS186,TODAY()-AQ186),"")</f>
        <v>-3</v>
      </c>
      <c r="AZ186" s="329" t="str">
        <f ca="1">IF(AY186&lt;&gt;"",IF(AY186&lt;=0,"SEM ATRASO",IF(AY186&lt;=10,"1) &lt;= 10 Dias",IF(AND(AY186&gt;10,AY186&lt;=30),"2) &gt; 10 Dias e &lt;= 30 Dias",IF(AND(AY186&gt;30,AY186&lt;=60),"3) &gt;30 Dias e &lt;=60 Dias",IF(AND(AY186&gt;60,AY186&lt;43854),"4) &gt; 60 Dias","INDEFINIDO"))))),"")</f>
        <v>SEM ATRASO</v>
      </c>
      <c r="BA186" s="364">
        <v>45761</v>
      </c>
      <c r="BB186" s="331">
        <v>45761</v>
      </c>
      <c r="BC186" s="15">
        <v>45766</v>
      </c>
      <c r="BD186" s="24">
        <v>45764</v>
      </c>
      <c r="BE186" s="331">
        <v>45870</v>
      </c>
      <c r="BF186" s="309">
        <f>IF(AND(BB186&lt;&gt;"",BE186&lt;&gt;""),BE186-BB186,"")</f>
        <v>109</v>
      </c>
      <c r="BG186" s="326" t="str">
        <f>IF(BC186&lt;&gt;"",CONCATENATE("S",WEEKNUM(BC186,21)),"")</f>
        <v>S16</v>
      </c>
      <c r="BH186" s="327" t="str">
        <f>IF(BD186&lt;&gt;"",CONCATENATE("S",WEEKNUM(BD186,21)),"")</f>
        <v>S16</v>
      </c>
      <c r="BI186" s="327" t="str">
        <f>IF(BE186&lt;&gt;"",CONCATENATE("S",WEEKNUM(BE186,21)),"")</f>
        <v>S31</v>
      </c>
      <c r="BJ186" s="326" t="str">
        <f>IF(BE186&lt;&gt;"",CONCATENATE(MONTH(BE186),"/",YEAR(BE186)),"")</f>
        <v>8/2025</v>
      </c>
      <c r="BK186" s="325">
        <f ca="1">IF(BE186&lt;&gt;"",IFERROR(IF(BE186="",TODAY()-BC186,BE186-BC186),""),"")</f>
        <v>104</v>
      </c>
      <c r="BL186" s="330" t="str">
        <f ca="1">IF(BK186&lt;&gt;"",IF(BK186&lt;=0,"SEM ATRASO",IF(BK186&lt;=10,"1) &lt;= 10 Dias",IF(AND(BK186&gt;10,BK186&lt;=30),"2) &gt; 10 Dias e &lt;= 30 Dias",IF(AND(BK186&gt;30,BK186&lt;=60),"3) &gt;30 Dias e &lt;=60 Dias",IF(AND(BK186&gt;60,BK186&lt;43854),"4) &gt; 60 Dias","INDEFINIDO"))))),"")</f>
        <v>4) &gt; 60 Dias</v>
      </c>
      <c r="BM186" s="331">
        <f>IF(BE186&lt;&gt;"",BE186+5,IF(AND(BE186="",BD186&lt;&gt;""),BD186+5,IF(AND(BE186="",BD186="",AS186&lt;&gt;""),AS186+5,IF(AND(BE186="",BD186="",AS186="",AR186&lt;&gt;""),AR186+5,""))))</f>
        <v>45875</v>
      </c>
      <c r="BN186" s="331"/>
      <c r="BO186" s="331" t="s">
        <v>87</v>
      </c>
      <c r="BP186" s="305"/>
      <c r="BQ186" s="305"/>
      <c r="BR186" s="305"/>
      <c r="BS186" s="305"/>
      <c r="BT186" s="332">
        <v>-3</v>
      </c>
      <c r="BU186" s="333" t="s">
        <v>1255</v>
      </c>
      <c r="BV186" s="329"/>
      <c r="BW186" s="329"/>
      <c r="BX186" s="329"/>
      <c r="BY186" s="329"/>
      <c r="BZ186" s="329"/>
      <c r="CA186" s="650" t="s">
        <v>689</v>
      </c>
      <c r="CB186" s="598"/>
    </row>
    <row r="187" spans="1:80" ht="40.5" customHeight="1" x14ac:dyDescent="0.35">
      <c r="A187" s="577"/>
      <c r="B187" s="458" t="s">
        <v>155</v>
      </c>
      <c r="C187" s="326"/>
      <c r="D187" s="336"/>
      <c r="E187" s="336" t="s">
        <v>95</v>
      </c>
      <c r="F187" s="371" t="s">
        <v>273</v>
      </c>
      <c r="G187" s="307" t="str">
        <f ca="1">IF(AND(E187&lt;D187,BE187&lt;&gt;"",TODAY()&gt;D187),TODAY()-D187,"")</f>
        <v/>
      </c>
      <c r="H187" s="308">
        <f>IF(BM187&lt;&gt;"",BM187,"")</f>
        <v>45875</v>
      </c>
      <c r="I187" s="309">
        <f>IF(AND(E187&lt;&gt;"",H187&lt;&gt;""),H187-E187,"")</f>
        <v>168</v>
      </c>
      <c r="J187" s="305" t="s">
        <v>125</v>
      </c>
      <c r="K187" s="305" t="s">
        <v>126</v>
      </c>
      <c r="L187" s="310" t="s">
        <v>81</v>
      </c>
      <c r="M187" s="311" t="s">
        <v>161</v>
      </c>
      <c r="N187" s="3" t="s">
        <v>1011</v>
      </c>
      <c r="O187" s="337">
        <v>2029625222</v>
      </c>
      <c r="P187" s="539" t="s">
        <v>1464</v>
      </c>
      <c r="Q187" s="339" t="s">
        <v>1906</v>
      </c>
      <c r="R187" s="313" t="str">
        <f>IF(OR(L187&lt;&gt;"",N187&lt;&gt;"",O187&lt;&gt;"",P187&lt;&gt;""),CONCATENATE(L187,"-",N187,"-",P187,"-OM",O187),"")</f>
        <v>P31-PPGMII-P31-CAM-0702/2025-OM2029625222</v>
      </c>
      <c r="S187" s="305"/>
      <c r="T187" s="314">
        <v>1</v>
      </c>
      <c r="U187" s="340">
        <v>1</v>
      </c>
      <c r="V187" s="340">
        <v>0</v>
      </c>
      <c r="W187" s="316">
        <f>IF(U187&lt;&gt;"",U187/1000,"")</f>
        <v>1E-3</v>
      </c>
      <c r="X187" s="316">
        <f>IF(V187&lt;&gt;"",V187/1000,"")</f>
        <v>0</v>
      </c>
      <c r="Y187" s="317">
        <f>IF(OR(U187&lt;&gt;"",V187&lt;&gt;""),U187+V187,"")</f>
        <v>1</v>
      </c>
      <c r="Z187" s="318">
        <f>IF(Y187&lt;&gt;"",Y187/1000,"")</f>
        <v>1E-3</v>
      </c>
      <c r="AA187" s="574" t="s">
        <v>2068</v>
      </c>
      <c r="AB187" s="386"/>
      <c r="AC187" s="331" t="s">
        <v>95</v>
      </c>
      <c r="AD187" s="327">
        <v>45733</v>
      </c>
      <c r="AE187" s="327">
        <v>45733</v>
      </c>
      <c r="AF187" s="14">
        <v>45734</v>
      </c>
      <c r="AG187" s="331">
        <v>45733</v>
      </c>
      <c r="AH187" s="309">
        <f>IF(AND(AD187&lt;&gt;"",AG187&lt;&gt;""),AG187-AD187,"")</f>
        <v>0</v>
      </c>
      <c r="AI187" s="322" t="str">
        <f>IF(AE187&lt;&gt;"",CONCATENATE("S",WEEKNUM(AE187,21)),"")</f>
        <v>S12</v>
      </c>
      <c r="AJ187" s="323" t="str">
        <f>IF(AF187&lt;&gt;"",CONCATENATE("S",WEEKNUM(AF187,21)),"")</f>
        <v>S12</v>
      </c>
      <c r="AK187" s="323" t="str">
        <f>IF(AG187&lt;&gt;"",CONCATENATE("S",WEEKNUM(AG187,21)),"")</f>
        <v>S12</v>
      </c>
      <c r="AL187" s="322" t="str">
        <f>IF(AG187&lt;&gt;"",CONCATENATE(MONTH(AG187),"/",YEAR(AG187)),"")</f>
        <v>3/2025</v>
      </c>
      <c r="AM187" s="324">
        <f ca="1">IF(AG187&lt;&gt;"",IFERROR(IF(AF187="",TODAY()-AE187,AG187-AE187),""),"")</f>
        <v>0</v>
      </c>
      <c r="AN187" s="325" t="str">
        <f ca="1">IF(AM187&lt;&gt;"",IF(AM187&lt;=0,"SEM ATRASO",IF(AM187&lt;=10,"1) &lt;= 10 Dias",IF(AND(AM187&gt;10,AM187&lt;=30),"2) &gt; 10 Dias e &lt;= 30 Dias",IF(AND(AM187&gt;30,AM187&lt;=60),"3) &gt;30 Dias e &lt;=60 Dias",IF(AND(AM187&gt;60,AM187&lt;43854),"4) &gt; 60 Dias","INDEFINIDO"))))),"")</f>
        <v>SEM ATRASO</v>
      </c>
      <c r="AO187" s="364">
        <v>45737</v>
      </c>
      <c r="AP187" s="331">
        <v>45737</v>
      </c>
      <c r="AQ187" s="15">
        <v>45751</v>
      </c>
      <c r="AR187" s="15">
        <v>45761</v>
      </c>
      <c r="AS187" s="331">
        <v>45754</v>
      </c>
      <c r="AT187" s="309">
        <f>IF(AND(AP187&lt;&gt;"",AS187&lt;&gt;""),AS187-AP187,"")</f>
        <v>17</v>
      </c>
      <c r="AU187" s="326" t="str">
        <f>IF(AQ187&lt;&gt;"",CONCATENATE("S",WEEKNUM(AQ187,21)),"")</f>
        <v>S14</v>
      </c>
      <c r="AV187" s="327" t="str">
        <f>IF(AR187&lt;&gt;"",CONCATENATE("S",WEEKNUM(AR187,21)),"")</f>
        <v>S16</v>
      </c>
      <c r="AW187" s="327" t="str">
        <f>IF(AS187&lt;&gt;"",CONCATENATE("S",WEEKNUM(AS187,21)),"")</f>
        <v>S15</v>
      </c>
      <c r="AX187" s="326" t="str">
        <f>IF(AS187&lt;&gt;"",CONCATENATE(MONTH(AS187),"/",YEAR(AS187)),"")</f>
        <v>4/2025</v>
      </c>
      <c r="AY187" s="328">
        <f ca="1">IF(AQ187&lt;&gt;"",IF(AS187&lt;&gt;"",AQ187-AS187,TODAY()-AQ187),"")</f>
        <v>-3</v>
      </c>
      <c r="AZ187" s="329" t="str">
        <f ca="1">IF(AY187&lt;&gt;"",IF(AY187&lt;=0,"SEM ATRASO",IF(AY187&lt;=10,"1) &lt;= 10 Dias",IF(AND(AY187&gt;10,AY187&lt;=30),"2) &gt; 10 Dias e &lt;= 30 Dias",IF(AND(AY187&gt;30,AY187&lt;=60),"3) &gt;30 Dias e &lt;=60 Dias",IF(AND(AY187&gt;60,AY187&lt;43854),"4) &gt; 60 Dias","INDEFINIDO"))))),"")</f>
        <v>SEM ATRASO</v>
      </c>
      <c r="BA187" s="364">
        <v>45761</v>
      </c>
      <c r="BB187" s="331">
        <v>45761</v>
      </c>
      <c r="BC187" s="15">
        <v>45766</v>
      </c>
      <c r="BD187" s="24">
        <v>45764</v>
      </c>
      <c r="BE187" s="331">
        <v>45870</v>
      </c>
      <c r="BF187" s="309">
        <f>IF(AND(BB187&lt;&gt;"",BE187&lt;&gt;""),BE187-BB187,"")</f>
        <v>109</v>
      </c>
      <c r="BG187" s="326" t="str">
        <f>IF(BC187&lt;&gt;"",CONCATENATE("S",WEEKNUM(BC187,21)),"")</f>
        <v>S16</v>
      </c>
      <c r="BH187" s="327" t="str">
        <f>IF(BD187&lt;&gt;"",CONCATENATE("S",WEEKNUM(BD187,21)),"")</f>
        <v>S16</v>
      </c>
      <c r="BI187" s="327" t="str">
        <f>IF(BE187&lt;&gt;"",CONCATENATE("S",WEEKNUM(BE187,21)),"")</f>
        <v>S31</v>
      </c>
      <c r="BJ187" s="326" t="str">
        <f>IF(BE187&lt;&gt;"",CONCATENATE(MONTH(BE187),"/",YEAR(BE187)),"")</f>
        <v>8/2025</v>
      </c>
      <c r="BK187" s="325">
        <f ca="1">IF(BE187&lt;&gt;"",IFERROR(IF(BE187="",TODAY()-BC187,BE187-BC187),""),"")</f>
        <v>104</v>
      </c>
      <c r="BL187" s="330" t="str">
        <f ca="1">IF(BK187&lt;&gt;"",IF(BK187&lt;=0,"SEM ATRASO",IF(BK187&lt;=10,"1) &lt;= 10 Dias",IF(AND(BK187&gt;10,BK187&lt;=30),"2) &gt; 10 Dias e &lt;= 30 Dias",IF(AND(BK187&gt;30,BK187&lt;=60),"3) &gt;30 Dias e &lt;=60 Dias",IF(AND(BK187&gt;60,BK187&lt;43854),"4) &gt; 60 Dias","INDEFINIDO"))))),"")</f>
        <v>4) &gt; 60 Dias</v>
      </c>
      <c r="BM187" s="331">
        <f>IF(BE187&lt;&gt;"",BE187+5,IF(AND(BE187="",BD187&lt;&gt;""),BD187+5,IF(AND(BE187="",BD187="",AS187&lt;&gt;""),AS187+5,IF(AND(BE187="",BD187="",AS187="",AR187&lt;&gt;""),AR187+5,""))))</f>
        <v>45875</v>
      </c>
      <c r="BN187" s="331"/>
      <c r="BO187" s="331" t="s">
        <v>87</v>
      </c>
      <c r="BP187" s="305"/>
      <c r="BQ187" s="305"/>
      <c r="BR187" s="305"/>
      <c r="BS187" s="305"/>
      <c r="BT187" s="332">
        <v>-3</v>
      </c>
      <c r="BU187" s="333" t="s">
        <v>1255</v>
      </c>
      <c r="BV187" s="329"/>
      <c r="BW187" s="329"/>
      <c r="BX187" s="329"/>
      <c r="BY187" s="329"/>
      <c r="BZ187" s="329"/>
      <c r="CA187" s="650" t="s">
        <v>689</v>
      </c>
      <c r="CB187" s="598"/>
    </row>
    <row r="188" spans="1:80" ht="40.5" customHeight="1" x14ac:dyDescent="0.35">
      <c r="A188" s="577"/>
      <c r="B188" s="458" t="s">
        <v>155</v>
      </c>
      <c r="C188" s="326"/>
      <c r="D188" s="371">
        <v>45640</v>
      </c>
      <c r="E188" s="371" t="s">
        <v>1137</v>
      </c>
      <c r="F188" s="371" t="s">
        <v>255</v>
      </c>
      <c r="G188" s="307" t="str">
        <f ca="1">IF(AND(E188&lt;D188,BE188&lt;&gt;"",TODAY()&gt;D188),TODAY()-D188,"")</f>
        <v/>
      </c>
      <c r="H188" s="308">
        <f>IF(BM188&lt;&gt;"",BM188,"")</f>
        <v>45875</v>
      </c>
      <c r="I188" s="309">
        <f>IF(AND(E188&lt;&gt;"",H188&lt;&gt;""),H188-E188,"")</f>
        <v>335</v>
      </c>
      <c r="J188" s="366" t="s">
        <v>565</v>
      </c>
      <c r="K188" s="305" t="s">
        <v>80</v>
      </c>
      <c r="L188" s="310" t="s">
        <v>557</v>
      </c>
      <c r="M188" s="311" t="s">
        <v>161</v>
      </c>
      <c r="N188" s="3" t="s">
        <v>2050</v>
      </c>
      <c r="O188" s="337">
        <v>2023206789</v>
      </c>
      <c r="P188" s="539" t="s">
        <v>1385</v>
      </c>
      <c r="Q188" s="339" t="s">
        <v>567</v>
      </c>
      <c r="R188" s="313" t="str">
        <f>IF(OR(L188&lt;&gt;"",N188&lt;&gt;"",O188&lt;&gt;"",P188&lt;&gt;""),CONCATENATE(L188,"-",N188,"-",P188,"-OM",O188),"")</f>
        <v>P62-PPGMII-P62-CAM-0960P/2024-OM2023206789</v>
      </c>
      <c r="S188" s="305" t="s">
        <v>540</v>
      </c>
      <c r="T188" s="314">
        <v>1</v>
      </c>
      <c r="U188" s="340">
        <v>0</v>
      </c>
      <c r="V188" s="340">
        <v>44.32</v>
      </c>
      <c r="W188" s="316">
        <f>IF(U188&lt;&gt;"",U188/1000,"")</f>
        <v>0</v>
      </c>
      <c r="X188" s="316">
        <f>IF(V188&lt;&gt;"",V188/1000,"")</f>
        <v>4.4319999999999998E-2</v>
      </c>
      <c r="Y188" s="317">
        <f>IF(OR(U188&lt;&gt;"",V188&lt;&gt;""),U188+V188,"")</f>
        <v>44.32</v>
      </c>
      <c r="Z188" s="318">
        <f>IF(Y188&lt;&gt;"",Y188/1000,"")</f>
        <v>4.4319999999999998E-2</v>
      </c>
      <c r="AA188" s="574" t="s">
        <v>2069</v>
      </c>
      <c r="AB188" s="386"/>
      <c r="AC188" s="331">
        <v>45710</v>
      </c>
      <c r="AD188" s="327">
        <v>45738</v>
      </c>
      <c r="AE188" s="327">
        <v>45738</v>
      </c>
      <c r="AF188" s="18">
        <v>45738</v>
      </c>
      <c r="AG188" s="331">
        <v>45738</v>
      </c>
      <c r="AH188" s="309">
        <f>IF(AND(AD188&lt;&gt;"",AG188&lt;&gt;""),AG188-AD188,"")</f>
        <v>0</v>
      </c>
      <c r="AI188" s="322" t="str">
        <f>IF(AE188&lt;&gt;"",CONCATENATE("S",WEEKNUM(AE188,21)),"")</f>
        <v>S12</v>
      </c>
      <c r="AJ188" s="323" t="str">
        <f>IF(AF188&lt;&gt;"",CONCATENATE("S",WEEKNUM(AF188,21)),"")</f>
        <v>S12</v>
      </c>
      <c r="AK188" s="323" t="str">
        <f>IF(AG188&lt;&gt;"",CONCATENATE("S",WEEKNUM(AG188,21)),"")</f>
        <v>S12</v>
      </c>
      <c r="AL188" s="322" t="str">
        <f>IF(AG188&lt;&gt;"",CONCATENATE(MONTH(AG188),"/",YEAR(AG188)),"")</f>
        <v>3/2025</v>
      </c>
      <c r="AM188" s="324">
        <f ca="1">IF(AG188&lt;&gt;"",IFERROR(IF(AF188="",TODAY()-AE188,AG188-AE188),""),"")</f>
        <v>0</v>
      </c>
      <c r="AN188" s="325" t="str">
        <f ca="1">IF(AM188&lt;&gt;"",IF(AM188&lt;=0,"SEM ATRASO",IF(AM188&lt;=10,"1) &lt;= 10 Dias",IF(AND(AM188&gt;10,AM188&lt;=30),"2) &gt; 10 Dias e &lt;= 30 Dias",IF(AND(AM188&gt;30,AM188&lt;=60),"3) &gt;30 Dias e &lt;=60 Dias",IF(AND(AM188&gt;60,AM188&lt;43854),"4) &gt; 60 Dias","INDEFINIDO"))))),"")</f>
        <v>SEM ATRASO</v>
      </c>
      <c r="AO188" s="409">
        <v>45744</v>
      </c>
      <c r="AP188" s="331">
        <v>45750</v>
      </c>
      <c r="AQ188" s="15">
        <v>45751</v>
      </c>
      <c r="AR188" s="481">
        <v>45777</v>
      </c>
      <c r="AS188" s="331">
        <v>45754</v>
      </c>
      <c r="AT188" s="309">
        <f>IF(AND(AP188&lt;&gt;"",AS188&lt;&gt;""),AS188-AP188,"")</f>
        <v>4</v>
      </c>
      <c r="AU188" s="326" t="str">
        <f>IF(AQ188&lt;&gt;"",CONCATENATE("S",WEEKNUM(AQ188,21)),"")</f>
        <v>S14</v>
      </c>
      <c r="AV188" s="327" t="str">
        <f>IF(AR188&lt;&gt;"",CONCATENATE("S",WEEKNUM(AR188,21)),"")</f>
        <v>S18</v>
      </c>
      <c r="AW188" s="327" t="str">
        <f>IF(AS188&lt;&gt;"",CONCATENATE("S",WEEKNUM(AS188,21)),"")</f>
        <v>S15</v>
      </c>
      <c r="AX188" s="326" t="str">
        <f>IF(AS188&lt;&gt;"",CONCATENATE(MONTH(AS188),"/",YEAR(AS188)),"")</f>
        <v>4/2025</v>
      </c>
      <c r="AY188" s="328">
        <f ca="1">IF(AQ188&lt;&gt;"",IF(AS188&lt;&gt;"",AQ188-AS188,TODAY()-AQ188),"")</f>
        <v>-3</v>
      </c>
      <c r="AZ188" s="329" t="str">
        <f ca="1">IF(AY188&lt;&gt;"",IF(AY188&lt;=0,"SEM ATRASO",IF(AY188&lt;=10,"1) &lt;= 10 Dias",IF(AND(AY188&gt;10,AY188&lt;=30),"2) &gt; 10 Dias e &lt;= 30 Dias",IF(AND(AY188&gt;30,AY188&lt;=60),"3) &gt;30 Dias e &lt;=60 Dias",IF(AND(AY188&gt;60,AY188&lt;43854),"4) &gt; 60 Dias","INDEFINIDO"))))),"")</f>
        <v>SEM ATRASO</v>
      </c>
      <c r="BA188" s="409">
        <v>45762</v>
      </c>
      <c r="BB188" s="331">
        <v>45761</v>
      </c>
      <c r="BC188" s="15">
        <v>45766</v>
      </c>
      <c r="BD188" s="24">
        <v>45764</v>
      </c>
      <c r="BE188" s="331">
        <v>45870</v>
      </c>
      <c r="BF188" s="309">
        <f>IF(AND(BB188&lt;&gt;"",BE188&lt;&gt;""),BE188-BB188,"")</f>
        <v>109</v>
      </c>
      <c r="BG188" s="326" t="str">
        <f>IF(BC188&lt;&gt;"",CONCATENATE("S",WEEKNUM(BC188,21)),"")</f>
        <v>S16</v>
      </c>
      <c r="BH188" s="327" t="str">
        <f>IF(BD188&lt;&gt;"",CONCATENATE("S",WEEKNUM(BD188,21)),"")</f>
        <v>S16</v>
      </c>
      <c r="BI188" s="327" t="str">
        <f>IF(BE188&lt;&gt;"",CONCATENATE("S",WEEKNUM(BE188,21)),"")</f>
        <v>S31</v>
      </c>
      <c r="BJ188" s="326" t="str">
        <f>IF(BE188&lt;&gt;"",CONCATENATE(MONTH(BE188),"/",YEAR(BE188)),"")</f>
        <v>8/2025</v>
      </c>
      <c r="BK188" s="325">
        <f ca="1">IF(BE188&lt;&gt;"",IFERROR(IF(BE188="",TODAY()-BC188,BE188-BC188),""),"")</f>
        <v>104</v>
      </c>
      <c r="BL188" s="330" t="str">
        <f ca="1">IF(BK188&lt;&gt;"",IF(BK188&lt;=0,"SEM ATRASO",IF(BK188&lt;=10,"1) &lt;= 10 Dias",IF(AND(BK188&gt;10,BK188&lt;=30),"2) &gt; 10 Dias e &lt;= 30 Dias",IF(AND(BK188&gt;30,BK188&lt;=60),"3) &gt;30 Dias e &lt;=60 Dias",IF(AND(BK188&gt;60,BK188&lt;43854),"4) &gt; 60 Dias","INDEFINIDO"))))),"")</f>
        <v>4) &gt; 60 Dias</v>
      </c>
      <c r="BM188" s="331">
        <f>IF(BE188&lt;&gt;"",BE188+5,IF(AND(BE188="",BD188&lt;&gt;""),BD188+5,IF(AND(BE188="",BD188="",AS188&lt;&gt;""),AS188+5,IF(AND(BE188="",BD188="",AS188="",AR188&lt;&gt;""),AR188+5,""))))</f>
        <v>45875</v>
      </c>
      <c r="BN188" s="331"/>
      <c r="BO188" s="331" t="s">
        <v>87</v>
      </c>
      <c r="BP188" s="305"/>
      <c r="BQ188" s="305"/>
      <c r="BR188" s="305"/>
      <c r="BS188" s="305"/>
      <c r="BT188" s="332">
        <v>-3</v>
      </c>
      <c r="BU188" s="333" t="s">
        <v>1255</v>
      </c>
      <c r="BV188" s="329"/>
      <c r="BW188" s="329"/>
      <c r="BX188" s="329"/>
      <c r="BY188" s="329"/>
      <c r="BZ188" s="329"/>
      <c r="CA188" s="651" t="s">
        <v>298</v>
      </c>
      <c r="CB188" s="598"/>
    </row>
    <row r="189" spans="1:80" ht="40.5" customHeight="1" x14ac:dyDescent="0.35">
      <c r="A189" s="577"/>
      <c r="B189" s="458" t="s">
        <v>155</v>
      </c>
      <c r="C189" s="326"/>
      <c r="D189" s="371">
        <v>45640</v>
      </c>
      <c r="E189" s="371" t="s">
        <v>1133</v>
      </c>
      <c r="F189" s="371" t="s">
        <v>279</v>
      </c>
      <c r="G189" s="307" t="str">
        <f ca="1">IF(AND(E189&lt;D189,BE189&lt;&gt;"",TODAY()&gt;D189),TODAY()-D189,"")</f>
        <v/>
      </c>
      <c r="H189" s="308">
        <f>IF(BM189&lt;&gt;"",BM189,"")</f>
        <v>45873</v>
      </c>
      <c r="I189" s="309">
        <f>IF(AND(E189&lt;&gt;"",H189&lt;&gt;""),H189-E189,"")</f>
        <v>334</v>
      </c>
      <c r="J189" s="366" t="s">
        <v>125</v>
      </c>
      <c r="K189" s="305" t="s">
        <v>126</v>
      </c>
      <c r="L189" s="310" t="s">
        <v>557</v>
      </c>
      <c r="M189" s="311" t="s">
        <v>161</v>
      </c>
      <c r="N189" s="3" t="s">
        <v>2050</v>
      </c>
      <c r="O189" s="337">
        <v>2023206789</v>
      </c>
      <c r="P189" s="539" t="s">
        <v>1907</v>
      </c>
      <c r="Q189" s="339" t="s">
        <v>559</v>
      </c>
      <c r="R189" s="313" t="str">
        <f>IF(OR(L189&lt;&gt;"",N189&lt;&gt;"",O189&lt;&gt;"",P189&lt;&gt;""),CONCATENATE(L189,"-",N189,"-",P189,"-OM",O189),"")</f>
        <v>P62-PPGMII-P62-CAM-0945P/2024-OM2023206789</v>
      </c>
      <c r="S189" s="305" t="s">
        <v>540</v>
      </c>
      <c r="T189" s="314">
        <v>1</v>
      </c>
      <c r="U189" s="340">
        <v>0</v>
      </c>
      <c r="V189" s="340">
        <v>89.841999999999999</v>
      </c>
      <c r="W189" s="316">
        <f>IF(U189&lt;&gt;"",U189/1000,"")</f>
        <v>0</v>
      </c>
      <c r="X189" s="316">
        <f>IF(V189&lt;&gt;"",V189/1000,"")</f>
        <v>8.9842000000000005E-2</v>
      </c>
      <c r="Y189" s="317">
        <f>IF(OR(U189&lt;&gt;"",V189&lt;&gt;""),U189+V189,"")</f>
        <v>89.841999999999999</v>
      </c>
      <c r="Z189" s="318">
        <f>IF(Y189&lt;&gt;"",Y189/1000,"")</f>
        <v>8.9842000000000005E-2</v>
      </c>
      <c r="AA189" s="574" t="s">
        <v>2070</v>
      </c>
      <c r="AB189" s="386"/>
      <c r="AC189" s="331">
        <v>45710</v>
      </c>
      <c r="AD189" s="327">
        <v>45738</v>
      </c>
      <c r="AE189" s="327">
        <v>45738</v>
      </c>
      <c r="AF189" s="18">
        <v>45738</v>
      </c>
      <c r="AG189" s="331">
        <v>45738</v>
      </c>
      <c r="AH189" s="309">
        <f>IF(AND(AD189&lt;&gt;"",AG189&lt;&gt;""),AG189-AD189,"")</f>
        <v>0</v>
      </c>
      <c r="AI189" s="322" t="str">
        <f>IF(AE189&lt;&gt;"",CONCATENATE("S",WEEKNUM(AE189,21)),"")</f>
        <v>S12</v>
      </c>
      <c r="AJ189" s="323" t="str">
        <f>IF(AF189&lt;&gt;"",CONCATENATE("S",WEEKNUM(AF189,21)),"")</f>
        <v>S12</v>
      </c>
      <c r="AK189" s="323" t="str">
        <f>IF(AG189&lt;&gt;"",CONCATENATE("S",WEEKNUM(AG189,21)),"")</f>
        <v>S12</v>
      </c>
      <c r="AL189" s="322" t="str">
        <f>IF(AG189&lt;&gt;"",CONCATENATE(MONTH(AG189),"/",YEAR(AG189)),"")</f>
        <v>3/2025</v>
      </c>
      <c r="AM189" s="324">
        <f ca="1">IF(AG189&lt;&gt;"",IFERROR(IF(AF189="",TODAY()-AE189,AG189-AE189),""),"")</f>
        <v>0</v>
      </c>
      <c r="AN189" s="325" t="str">
        <f ca="1">IF(AM189&lt;&gt;"",IF(AM189&lt;=0,"SEM ATRASO",IF(AM189&lt;=10,"1) &lt;= 10 Dias",IF(AND(AM189&gt;10,AM189&lt;=30),"2) &gt; 10 Dias e &lt;= 30 Dias",IF(AND(AM189&gt;30,AM189&lt;=60),"3) &gt;30 Dias e &lt;=60 Dias",IF(AND(AM189&gt;60,AM189&lt;43854),"4) &gt; 60 Dias","INDEFINIDO"))))),"")</f>
        <v>SEM ATRASO</v>
      </c>
      <c r="AO189" s="364">
        <v>45744</v>
      </c>
      <c r="AP189" s="331">
        <v>45750</v>
      </c>
      <c r="AQ189" s="15">
        <v>45751</v>
      </c>
      <c r="AR189" s="25">
        <v>45761</v>
      </c>
      <c r="AS189" s="331">
        <v>45754</v>
      </c>
      <c r="AT189" s="309">
        <f>IF(AND(AP189&lt;&gt;"",AS189&lt;&gt;""),AS189-AP189,"")</f>
        <v>4</v>
      </c>
      <c r="AU189" s="326" t="str">
        <f>IF(AQ189&lt;&gt;"",CONCATENATE("S",WEEKNUM(AQ189,21)),"")</f>
        <v>S14</v>
      </c>
      <c r="AV189" s="327" t="str">
        <f>IF(AR189&lt;&gt;"",CONCATENATE("S",WEEKNUM(AR189,21)),"")</f>
        <v>S16</v>
      </c>
      <c r="AW189" s="327" t="str">
        <f>IF(AS189&lt;&gt;"",CONCATENATE("S",WEEKNUM(AS189,21)),"")</f>
        <v>S15</v>
      </c>
      <c r="AX189" s="326" t="str">
        <f>IF(AS189&lt;&gt;"",CONCATENATE(MONTH(AS189),"/",YEAR(AS189)),"")</f>
        <v>4/2025</v>
      </c>
      <c r="AY189" s="328">
        <f ca="1">IF(AQ189&lt;&gt;"",IF(AS189&lt;&gt;"",AQ189-AS189,TODAY()-AQ189),"")</f>
        <v>-3</v>
      </c>
      <c r="AZ189" s="329" t="str">
        <f ca="1">IF(AY189&lt;&gt;"",IF(AY189&lt;=0,"SEM ATRASO",IF(AY189&lt;=10,"1) &lt;= 10 Dias",IF(AND(AY189&gt;10,AY189&lt;=30),"2) &gt; 10 Dias e &lt;= 30 Dias",IF(AND(AY189&gt;30,AY189&lt;=60),"3) &gt;30 Dias e &lt;=60 Dias",IF(AND(AY189&gt;60,AY189&lt;43854),"4) &gt; 60 Dias","INDEFINIDO"))))),"")</f>
        <v>SEM ATRASO</v>
      </c>
      <c r="BA189" s="364">
        <v>45762</v>
      </c>
      <c r="BB189" s="331">
        <v>45761</v>
      </c>
      <c r="BC189" s="15">
        <v>45766</v>
      </c>
      <c r="BD189" s="15">
        <v>45868</v>
      </c>
      <c r="BE189" s="331">
        <v>45868</v>
      </c>
      <c r="BF189" s="309">
        <f>IF(AND(BB189&lt;&gt;"",BE189&lt;&gt;""),BE189-BB189,"")</f>
        <v>107</v>
      </c>
      <c r="BG189" s="326" t="str">
        <f>IF(BC189&lt;&gt;"",CONCATENATE("S",WEEKNUM(BC189,21)),"")</f>
        <v>S16</v>
      </c>
      <c r="BH189" s="327" t="str">
        <f>IF(BD189&lt;&gt;"",CONCATENATE("S",WEEKNUM(BD189,21)),"")</f>
        <v>S31</v>
      </c>
      <c r="BI189" s="327" t="str">
        <f>IF(BE189&lt;&gt;"",CONCATENATE("S",WEEKNUM(BE189,21)),"")</f>
        <v>S31</v>
      </c>
      <c r="BJ189" s="326" t="str">
        <f>IF(BE189&lt;&gt;"",CONCATENATE(MONTH(BE189),"/",YEAR(BE189)),"")</f>
        <v>7/2025</v>
      </c>
      <c r="BK189" s="325">
        <f ca="1">IF(BE189&lt;&gt;"",IFERROR(IF(BE189="",TODAY()-BC189,BE189-BC189),""),"")</f>
        <v>102</v>
      </c>
      <c r="BL189" s="330" t="str">
        <f ca="1">IF(BK189&lt;&gt;"",IF(BK189&lt;=0,"SEM ATRASO",IF(BK189&lt;=10,"1) &lt;= 10 Dias",IF(AND(BK189&gt;10,BK189&lt;=30),"2) &gt; 10 Dias e &lt;= 30 Dias",IF(AND(BK189&gt;30,BK189&lt;=60),"3) &gt;30 Dias e &lt;=60 Dias",IF(AND(BK189&gt;60,BK189&lt;43854),"4) &gt; 60 Dias","INDEFINIDO"))))),"")</f>
        <v>4) &gt; 60 Dias</v>
      </c>
      <c r="BM189" s="331">
        <f>IF(BE189&lt;&gt;"",BE189+5,IF(AND(BE189="",BD189&lt;&gt;""),BD189+5,IF(AND(BE189="",BD189="",AS189&lt;&gt;""),AS189+5,IF(AND(BE189="",BD189="",AS189="",AR189&lt;&gt;""),AR189+5,""))))</f>
        <v>45873</v>
      </c>
      <c r="BN189" s="331"/>
      <c r="BO189" s="331" t="s">
        <v>87</v>
      </c>
      <c r="BP189" s="305"/>
      <c r="BQ189" s="305"/>
      <c r="BR189" s="305"/>
      <c r="BS189" s="305"/>
      <c r="BT189" s="332">
        <v>-3</v>
      </c>
      <c r="BU189" s="333" t="s">
        <v>1255</v>
      </c>
      <c r="BV189" s="329"/>
      <c r="BW189" s="329"/>
      <c r="BX189" s="329"/>
      <c r="BY189" s="329"/>
      <c r="BZ189" s="329"/>
      <c r="CA189" s="643" t="s">
        <v>560</v>
      </c>
      <c r="CB189" s="598"/>
    </row>
    <row r="190" spans="1:80" ht="40.5" customHeight="1" x14ac:dyDescent="0.35">
      <c r="A190" s="577"/>
      <c r="B190" s="458" t="s">
        <v>155</v>
      </c>
      <c r="C190" s="326"/>
      <c r="D190" s="336">
        <v>45640</v>
      </c>
      <c r="E190" s="336" t="s">
        <v>1133</v>
      </c>
      <c r="F190" s="371" t="s">
        <v>279</v>
      </c>
      <c r="G190" s="307" t="str">
        <f ca="1">IF(AND(E190&lt;D190,BE190&lt;&gt;"",TODAY()&gt;D190),TODAY()-D190,"")</f>
        <v/>
      </c>
      <c r="H190" s="308">
        <f>IF(BM190&lt;&gt;"",BM190,"")</f>
        <v>45873</v>
      </c>
      <c r="I190" s="309">
        <f>IF(AND(E190&lt;&gt;"",H190&lt;&gt;""),H190-E190,"")</f>
        <v>334</v>
      </c>
      <c r="J190" s="305" t="s">
        <v>125</v>
      </c>
      <c r="K190" s="305" t="s">
        <v>126</v>
      </c>
      <c r="L190" s="310" t="s">
        <v>557</v>
      </c>
      <c r="M190" s="311" t="s">
        <v>161</v>
      </c>
      <c r="N190" s="3" t="s">
        <v>2050</v>
      </c>
      <c r="O190" s="337">
        <v>2023206789</v>
      </c>
      <c r="P190" s="539" t="s">
        <v>1907</v>
      </c>
      <c r="Q190" s="339" t="s">
        <v>1387</v>
      </c>
      <c r="R190" s="313" t="str">
        <f>IF(OR(L190&lt;&gt;"",N190&lt;&gt;"",O190&lt;&gt;"",P190&lt;&gt;""),CONCATENATE(L190,"-",N190,"-",P190,"-OM",O190),"")</f>
        <v>P62-PPGMII-P62-CAM-0945P/2024-OM2023206789</v>
      </c>
      <c r="S190" s="305" t="s">
        <v>540</v>
      </c>
      <c r="T190" s="314">
        <v>1</v>
      </c>
      <c r="U190" s="340">
        <v>0</v>
      </c>
      <c r="V190" s="340">
        <v>3.3690000000000002</v>
      </c>
      <c r="W190" s="316">
        <f>IF(U190&lt;&gt;"",U190/1000,"")</f>
        <v>0</v>
      </c>
      <c r="X190" s="316">
        <f>IF(V190&lt;&gt;"",V190/1000,"")</f>
        <v>3.369E-3</v>
      </c>
      <c r="Y190" s="317">
        <f>IF(OR(U190&lt;&gt;"",V190&lt;&gt;""),U190+V190,"")</f>
        <v>3.3690000000000002</v>
      </c>
      <c r="Z190" s="318">
        <f>IF(Y190&lt;&gt;"",Y190/1000,"")</f>
        <v>3.369E-3</v>
      </c>
      <c r="AA190" s="574" t="s">
        <v>2070</v>
      </c>
      <c r="AB190" s="386"/>
      <c r="AC190" s="331">
        <v>45710</v>
      </c>
      <c r="AD190" s="327">
        <v>45738</v>
      </c>
      <c r="AE190" s="327">
        <v>45738</v>
      </c>
      <c r="AF190" s="14">
        <v>45738</v>
      </c>
      <c r="AG190" s="331">
        <v>45738</v>
      </c>
      <c r="AH190" s="309">
        <f>IF(AND(AD190&lt;&gt;"",AG190&lt;&gt;""),AG190-AD190,"")</f>
        <v>0</v>
      </c>
      <c r="AI190" s="322" t="str">
        <f>IF(AE190&lt;&gt;"",CONCATENATE("S",WEEKNUM(AE190,21)),"")</f>
        <v>S12</v>
      </c>
      <c r="AJ190" s="323" t="str">
        <f>IF(AF190&lt;&gt;"",CONCATENATE("S",WEEKNUM(AF190,21)),"")</f>
        <v>S12</v>
      </c>
      <c r="AK190" s="323" t="str">
        <f>IF(AG190&lt;&gt;"",CONCATENATE("S",WEEKNUM(AG190,21)),"")</f>
        <v>S12</v>
      </c>
      <c r="AL190" s="322" t="str">
        <f>IF(AG190&lt;&gt;"",CONCATENATE(MONTH(AG190),"/",YEAR(AG190)),"")</f>
        <v>3/2025</v>
      </c>
      <c r="AM190" s="324">
        <f ca="1">IF(AG190&lt;&gt;"",IFERROR(IF(AF190="",TODAY()-AE190,AG190-AE190),""),"")</f>
        <v>0</v>
      </c>
      <c r="AN190" s="325" t="str">
        <f ca="1">IF(AM190&lt;&gt;"",IF(AM190&lt;=0,"SEM ATRASO",IF(AM190&lt;=10,"1) &lt;= 10 Dias",IF(AND(AM190&gt;10,AM190&lt;=30),"2) &gt; 10 Dias e &lt;= 30 Dias",IF(AND(AM190&gt;30,AM190&lt;=60),"3) &gt;30 Dias e &lt;=60 Dias",IF(AND(AM190&gt;60,AM190&lt;43854),"4) &gt; 60 Dias","INDEFINIDO"))))),"")</f>
        <v>SEM ATRASO</v>
      </c>
      <c r="AO190" s="364">
        <v>45744</v>
      </c>
      <c r="AP190" s="331">
        <v>45806</v>
      </c>
      <c r="AQ190" s="15">
        <v>45751</v>
      </c>
      <c r="AR190" s="15">
        <v>45761</v>
      </c>
      <c r="AS190" s="331">
        <v>45754</v>
      </c>
      <c r="AT190" s="309">
        <f>IF(AND(AP190&lt;&gt;"",AS190&lt;&gt;""),AS190-AP190,"")</f>
        <v>-52</v>
      </c>
      <c r="AU190" s="326" t="str">
        <f>IF(AQ190&lt;&gt;"",CONCATENATE("S",WEEKNUM(AQ190,21)),"")</f>
        <v>S14</v>
      </c>
      <c r="AV190" s="327" t="str">
        <f>IF(AR190&lt;&gt;"",CONCATENATE("S",WEEKNUM(AR190,21)),"")</f>
        <v>S16</v>
      </c>
      <c r="AW190" s="327" t="str">
        <f>IF(AS190&lt;&gt;"",CONCATENATE("S",WEEKNUM(AS190,21)),"")</f>
        <v>S15</v>
      </c>
      <c r="AX190" s="326" t="str">
        <f>IF(AS190&lt;&gt;"",CONCATENATE(MONTH(AS190),"/",YEAR(AS190)),"")</f>
        <v>4/2025</v>
      </c>
      <c r="AY190" s="328">
        <f ca="1">IF(AQ190&lt;&gt;"",IF(AS190&lt;&gt;"",AQ190-AS190,TODAY()-AQ190),"")</f>
        <v>-3</v>
      </c>
      <c r="AZ190" s="329" t="str">
        <f ca="1">IF(AY190&lt;&gt;"",IF(AY190&lt;=0,"SEM ATRASO",IF(AY190&lt;=10,"1) &lt;= 10 Dias",IF(AND(AY190&gt;10,AY190&lt;=30),"2) &gt; 10 Dias e &lt;= 30 Dias",IF(AND(AY190&gt;30,AY190&lt;=60),"3) &gt;30 Dias e &lt;=60 Dias",IF(AND(AY190&gt;60,AY190&lt;43854),"4) &gt; 60 Dias","INDEFINIDO"))))),"")</f>
        <v>SEM ATRASO</v>
      </c>
      <c r="BA190" s="364">
        <v>45762</v>
      </c>
      <c r="BB190" s="331">
        <v>45761</v>
      </c>
      <c r="BC190" s="15">
        <v>45766</v>
      </c>
      <c r="BD190" s="15">
        <v>45868</v>
      </c>
      <c r="BE190" s="331">
        <v>45868</v>
      </c>
      <c r="BF190" s="309">
        <f>IF(AND(BB190&lt;&gt;"",BE190&lt;&gt;""),BE190-BB190,"")</f>
        <v>107</v>
      </c>
      <c r="BG190" s="326" t="str">
        <f>IF(BC190&lt;&gt;"",CONCATENATE("S",WEEKNUM(BC190,21)),"")</f>
        <v>S16</v>
      </c>
      <c r="BH190" s="327" t="str">
        <f>IF(BD190&lt;&gt;"",CONCATENATE("S",WEEKNUM(BD190,21)),"")</f>
        <v>S31</v>
      </c>
      <c r="BI190" s="327" t="str">
        <f>IF(BE190&lt;&gt;"",CONCATENATE("S",WEEKNUM(BE190,21)),"")</f>
        <v>S31</v>
      </c>
      <c r="BJ190" s="326" t="str">
        <f>IF(BE190&lt;&gt;"",CONCATENATE(MONTH(BE190),"/",YEAR(BE190)),"")</f>
        <v>7/2025</v>
      </c>
      <c r="BK190" s="325">
        <f ca="1">IF(BE190&lt;&gt;"",IFERROR(IF(BE190="",TODAY()-BC190,BE190-BC190),""),"")</f>
        <v>102</v>
      </c>
      <c r="BL190" s="330" t="str">
        <f ca="1">IF(BK190&lt;&gt;"",IF(BK190&lt;=0,"SEM ATRASO",IF(BK190&lt;=10,"1) &lt;= 10 Dias",IF(AND(BK190&gt;10,BK190&lt;=30),"2) &gt; 10 Dias e &lt;= 30 Dias",IF(AND(BK190&gt;30,BK190&lt;=60),"3) &gt;30 Dias e &lt;=60 Dias",IF(AND(BK190&gt;60,BK190&lt;43854),"4) &gt; 60 Dias","INDEFINIDO"))))),"")</f>
        <v>4) &gt; 60 Dias</v>
      </c>
      <c r="BM190" s="331">
        <f>IF(BE190&lt;&gt;"",BE190+5,IF(AND(BE190="",BD190&lt;&gt;""),BD190+5,IF(AND(BE190="",BD190="",AS190&lt;&gt;""),AS190+5,IF(AND(BE190="",BD190="",AS190="",AR190&lt;&gt;""),AR190+5,""))))</f>
        <v>45873</v>
      </c>
      <c r="BN190" s="331"/>
      <c r="BO190" s="331" t="s">
        <v>87</v>
      </c>
      <c r="BP190" s="305"/>
      <c r="BQ190" s="305"/>
      <c r="BR190" s="305"/>
      <c r="BS190" s="305"/>
      <c r="BT190" s="332">
        <v>-3</v>
      </c>
      <c r="BU190" s="333" t="s">
        <v>1255</v>
      </c>
      <c r="BV190" s="329"/>
      <c r="BW190" s="329"/>
      <c r="BX190" s="329"/>
      <c r="BY190" s="329"/>
      <c r="BZ190" s="329"/>
      <c r="CA190" s="635" t="s">
        <v>560</v>
      </c>
      <c r="CB190" s="598"/>
    </row>
    <row r="191" spans="1:80" ht="40.5" customHeight="1" x14ac:dyDescent="0.35">
      <c r="A191" s="577"/>
      <c r="B191" s="458" t="s">
        <v>155</v>
      </c>
      <c r="C191" s="326"/>
      <c r="D191" s="371"/>
      <c r="E191" s="371" t="s">
        <v>1184</v>
      </c>
      <c r="F191" s="371" t="s">
        <v>1079</v>
      </c>
      <c r="G191" s="307" t="str">
        <f ca="1">IF(AND(E191&lt;D191,BE191&lt;&gt;"",TODAY()&gt;D191),TODAY()-D191,"")</f>
        <v/>
      </c>
      <c r="H191" s="308">
        <f>IF(BM191&lt;&gt;"",BM191,"")</f>
        <v>45873</v>
      </c>
      <c r="I191" s="309">
        <f>IF(AND(E191&lt;&gt;"",H191&lt;&gt;""),H191-E191,"")</f>
        <v>228</v>
      </c>
      <c r="J191" s="366" t="s">
        <v>125</v>
      </c>
      <c r="K191" s="305" t="s">
        <v>126</v>
      </c>
      <c r="L191" s="310" t="s">
        <v>557</v>
      </c>
      <c r="M191" s="311" t="s">
        <v>161</v>
      </c>
      <c r="N191" s="3" t="s">
        <v>2050</v>
      </c>
      <c r="O191" s="337">
        <v>2026076078</v>
      </c>
      <c r="P191" s="539" t="s">
        <v>1386</v>
      </c>
      <c r="Q191" s="339" t="s">
        <v>680</v>
      </c>
      <c r="R191" s="313" t="str">
        <f>IF(OR(L191&lt;&gt;"",N191&lt;&gt;"",O191&lt;&gt;"",P191&lt;&gt;""),CONCATENATE(L191,"-",N191,"-",P191,"-OM",O191),"")</f>
        <v>P62-PPGMII-P62-CAM-1963P/2024-OM2026076078</v>
      </c>
      <c r="S191" s="305"/>
      <c r="T191" s="314">
        <v>1</v>
      </c>
      <c r="U191" s="340">
        <v>0</v>
      </c>
      <c r="V191" s="340">
        <v>13.342000000000001</v>
      </c>
      <c r="W191" s="316">
        <f>IF(U191&lt;&gt;"",U191/1000,"")</f>
        <v>0</v>
      </c>
      <c r="X191" s="316">
        <f>IF(V191&lt;&gt;"",V191/1000,"")</f>
        <v>1.3342E-2</v>
      </c>
      <c r="Y191" s="317">
        <f>IF(OR(U191&lt;&gt;"",V191&lt;&gt;""),U191+V191,"")</f>
        <v>13.342000000000001</v>
      </c>
      <c r="Z191" s="318">
        <f>IF(Y191&lt;&gt;"",Y191/1000,"")</f>
        <v>1.3342E-2</v>
      </c>
      <c r="AA191" s="574" t="s">
        <v>2071</v>
      </c>
      <c r="AB191" s="386"/>
      <c r="AC191" s="331">
        <v>45710</v>
      </c>
      <c r="AD191" s="327">
        <v>45734</v>
      </c>
      <c r="AE191" s="327">
        <v>45736</v>
      </c>
      <c r="AF191" s="15">
        <v>45736</v>
      </c>
      <c r="AG191" s="331">
        <v>45736</v>
      </c>
      <c r="AH191" s="309">
        <f>IF(AND(AD191&lt;&gt;"",AG191&lt;&gt;""),AG191-AD191,"")</f>
        <v>2</v>
      </c>
      <c r="AI191" s="322" t="str">
        <f>IF(AE191&lt;&gt;"",CONCATENATE("S",WEEKNUM(AE191,21)),"")</f>
        <v>S12</v>
      </c>
      <c r="AJ191" s="323" t="str">
        <f>IF(AF191&lt;&gt;"",CONCATENATE("S",WEEKNUM(AF191,21)),"")</f>
        <v>S12</v>
      </c>
      <c r="AK191" s="323" t="str">
        <f>IF(AG191&lt;&gt;"",CONCATENATE("S",WEEKNUM(AG191,21)),"")</f>
        <v>S12</v>
      </c>
      <c r="AL191" s="322" t="str">
        <f>IF(AG191&lt;&gt;"",CONCATENATE(MONTH(AG191),"/",YEAR(AG191)),"")</f>
        <v>3/2025</v>
      </c>
      <c r="AM191" s="324">
        <f ca="1">IF(AG191&lt;&gt;"",IFERROR(IF(AF191="",TODAY()-AE191,AG191-AE191),""),"")</f>
        <v>0</v>
      </c>
      <c r="AN191" s="325" t="str">
        <f ca="1">IF(AM191&lt;&gt;"",IF(AM191&lt;=0,"SEM ATRASO",IF(AM191&lt;=10,"1) &lt;= 10 Dias",IF(AND(AM191&gt;10,AM191&lt;=30),"2) &gt; 10 Dias e &lt;= 30 Dias",IF(AND(AM191&gt;30,AM191&lt;=60),"3) &gt;30 Dias e &lt;=60 Dias",IF(AND(AM191&gt;60,AM191&lt;43854),"4) &gt; 60 Dias","INDEFINIDO"))))),"")</f>
        <v>SEM ATRASO</v>
      </c>
      <c r="AO191" s="409">
        <v>45737</v>
      </c>
      <c r="AP191" s="331">
        <v>45750</v>
      </c>
      <c r="AQ191" s="15">
        <v>45744</v>
      </c>
      <c r="AR191" s="481">
        <v>45755</v>
      </c>
      <c r="AS191" s="331">
        <v>45751</v>
      </c>
      <c r="AT191" s="309">
        <f>IF(AND(AP191&lt;&gt;"",AS191&lt;&gt;""),AS191-AP191,"")</f>
        <v>1</v>
      </c>
      <c r="AU191" s="326" t="str">
        <f>IF(AQ191&lt;&gt;"",CONCATENATE("S",WEEKNUM(AQ191,21)),"")</f>
        <v>S13</v>
      </c>
      <c r="AV191" s="327" t="str">
        <f>IF(AR191&lt;&gt;"",CONCATENATE("S",WEEKNUM(AR191,21)),"")</f>
        <v>S15</v>
      </c>
      <c r="AW191" s="327" t="str">
        <f>IF(AS191&lt;&gt;"",CONCATENATE("S",WEEKNUM(AS191,21)),"")</f>
        <v>S14</v>
      </c>
      <c r="AX191" s="326" t="str">
        <f>IF(AS191&lt;&gt;"",CONCATENATE(MONTH(AS191),"/",YEAR(AS191)),"")</f>
        <v>4/2025</v>
      </c>
      <c r="AY191" s="328">
        <f ca="1">IF(AQ191&lt;&gt;"",IF(AS191&lt;&gt;"",AQ191-AS191,TODAY()-AQ191),"")</f>
        <v>-7</v>
      </c>
      <c r="AZ191" s="329" t="str">
        <f ca="1">IF(AY191&lt;&gt;"",IF(AY191&lt;=0,"SEM ATRASO",IF(AY191&lt;=10,"1) &lt;= 10 Dias",IF(AND(AY191&gt;10,AY191&lt;=30),"2) &gt; 10 Dias e &lt;= 30 Dias",IF(AND(AY191&gt;30,AY191&lt;=60),"3) &gt;30 Dias e &lt;=60 Dias",IF(AND(AY191&gt;60,AY191&lt;43854),"4) &gt; 60 Dias","INDEFINIDO"))))),"")</f>
        <v>SEM ATRASO</v>
      </c>
      <c r="BA191" s="409">
        <v>45758</v>
      </c>
      <c r="BB191" s="331">
        <v>45758</v>
      </c>
      <c r="BC191" s="15">
        <v>45766</v>
      </c>
      <c r="BD191" s="15">
        <v>45868</v>
      </c>
      <c r="BE191" s="331">
        <v>45868</v>
      </c>
      <c r="BF191" s="309">
        <f>IF(AND(BB191&lt;&gt;"",BE191&lt;&gt;""),BE191-BB191,"")</f>
        <v>110</v>
      </c>
      <c r="BG191" s="326" t="str">
        <f>IF(BC191&lt;&gt;"",CONCATENATE("S",WEEKNUM(BC191,21)),"")</f>
        <v>S16</v>
      </c>
      <c r="BH191" s="327" t="str">
        <f>IF(BD191&lt;&gt;"",CONCATENATE("S",WEEKNUM(BD191,21)),"")</f>
        <v>S31</v>
      </c>
      <c r="BI191" s="327" t="str">
        <f>IF(BE191&lt;&gt;"",CONCATENATE("S",WEEKNUM(BE191,21)),"")</f>
        <v>S31</v>
      </c>
      <c r="BJ191" s="326" t="str">
        <f>IF(BE191&lt;&gt;"",CONCATENATE(MONTH(BE191),"/",YEAR(BE191)),"")</f>
        <v>7/2025</v>
      </c>
      <c r="BK191" s="325">
        <f ca="1">IF(BE191&lt;&gt;"",IFERROR(IF(BE191="",TODAY()-BC191,BE191-BC191),""),"")</f>
        <v>102</v>
      </c>
      <c r="BL191" s="330" t="str">
        <f ca="1">IF(BK191&lt;&gt;"",IF(BK191&lt;=0,"SEM ATRASO",IF(BK191&lt;=10,"1) &lt;= 10 Dias",IF(AND(BK191&gt;10,BK191&lt;=30),"2) &gt; 10 Dias e &lt;= 30 Dias",IF(AND(BK191&gt;30,BK191&lt;=60),"3) &gt;30 Dias e &lt;=60 Dias",IF(AND(BK191&gt;60,BK191&lt;43854),"4) &gt; 60 Dias","INDEFINIDO"))))),"")</f>
        <v>4) &gt; 60 Dias</v>
      </c>
      <c r="BM191" s="331">
        <f>IF(BE191&lt;&gt;"",BE191+5,IF(AND(BE191="",BD191&lt;&gt;""),BD191+5,IF(AND(BE191="",BD191="",AS191&lt;&gt;""),AS191+5,IF(AND(BE191="",BD191="",AS191="",AR191&lt;&gt;""),AR191+5,""))))</f>
        <v>45873</v>
      </c>
      <c r="BN191" s="331"/>
      <c r="BO191" s="331" t="s">
        <v>87</v>
      </c>
      <c r="BP191" s="305"/>
      <c r="BQ191" s="305"/>
      <c r="BR191" s="305"/>
      <c r="BS191" s="305" t="s">
        <v>132</v>
      </c>
      <c r="BT191" s="332">
        <v>-3</v>
      </c>
      <c r="BU191" s="333" t="s">
        <v>1255</v>
      </c>
      <c r="BV191" s="329"/>
      <c r="BW191" s="329"/>
      <c r="BX191" s="329"/>
      <c r="BY191" s="329"/>
      <c r="BZ191" s="329"/>
      <c r="CA191" s="635" t="s">
        <v>641</v>
      </c>
      <c r="CB191" s="598"/>
    </row>
    <row r="192" spans="1:80" ht="40.5" customHeight="1" x14ac:dyDescent="0.35">
      <c r="A192" s="577"/>
      <c r="B192" s="458" t="s">
        <v>155</v>
      </c>
      <c r="C192" s="326"/>
      <c r="D192" s="371"/>
      <c r="E192" s="371" t="s">
        <v>1976</v>
      </c>
      <c r="F192" s="371" t="s">
        <v>273</v>
      </c>
      <c r="G192" s="307" t="str">
        <f ca="1">IF(AND(E192&lt;D192,BE192&lt;&gt;"",TODAY()&gt;D192),TODAY()-D192,"")</f>
        <v/>
      </c>
      <c r="H192" s="308">
        <f>IF(BM192&lt;&gt;"",BM192,"")</f>
        <v>45873</v>
      </c>
      <c r="I192" s="309">
        <f>IF(AND(E192&lt;&gt;"",H192&lt;&gt;""),H192-E192,"")</f>
        <v>157</v>
      </c>
      <c r="J192" s="366" t="s">
        <v>125</v>
      </c>
      <c r="K192" s="305" t="s">
        <v>126</v>
      </c>
      <c r="L192" s="310" t="s">
        <v>557</v>
      </c>
      <c r="M192" s="311" t="s">
        <v>161</v>
      </c>
      <c r="N192" s="3" t="s">
        <v>2050</v>
      </c>
      <c r="O192" s="337">
        <v>2029625222</v>
      </c>
      <c r="P192" s="539" t="s">
        <v>1388</v>
      </c>
      <c r="Q192" s="339" t="s">
        <v>686</v>
      </c>
      <c r="R192" s="313" t="str">
        <f>IF(OR(L192&lt;&gt;"",N192&lt;&gt;"",O192&lt;&gt;"",P192&lt;&gt;""),CONCATENATE(L192,"-",N192,"-",P192,"-OM",O192),"")</f>
        <v>P62-PPGMII-P62-CAM-0841P/2025-OM2029625222</v>
      </c>
      <c r="S192" s="305"/>
      <c r="T192" s="314">
        <v>1</v>
      </c>
      <c r="U192" s="340">
        <v>0</v>
      </c>
      <c r="V192" s="340">
        <v>1243.6419999999998</v>
      </c>
      <c r="W192" s="316">
        <f>IF(U192&lt;&gt;"",U192/1000,"")</f>
        <v>0</v>
      </c>
      <c r="X192" s="316">
        <f>IF(V192&lt;&gt;"",V192/1000,"")</f>
        <v>1.2436419999999999</v>
      </c>
      <c r="Y192" s="317">
        <f>IF(OR(U192&lt;&gt;"",V192&lt;&gt;""),U192+V192,"")</f>
        <v>1243.6419999999998</v>
      </c>
      <c r="Z192" s="318">
        <f>IF(Y192&lt;&gt;"",Y192/1000,"")</f>
        <v>1.2436419999999999</v>
      </c>
      <c r="AA192" s="574" t="s">
        <v>2072</v>
      </c>
      <c r="AB192" s="386"/>
      <c r="AC192" s="331">
        <v>45710</v>
      </c>
      <c r="AD192" s="327">
        <v>45734</v>
      </c>
      <c r="AE192" s="327">
        <v>45736</v>
      </c>
      <c r="AF192" s="18">
        <v>45736</v>
      </c>
      <c r="AG192" s="331">
        <v>45736</v>
      </c>
      <c r="AH192" s="309">
        <f>IF(AND(AD192&lt;&gt;"",AG192&lt;&gt;""),AG192-AD192,"")</f>
        <v>2</v>
      </c>
      <c r="AI192" s="322" t="str">
        <f>IF(AE192&lt;&gt;"",CONCATENATE("S",WEEKNUM(AE192,21)),"")</f>
        <v>S12</v>
      </c>
      <c r="AJ192" s="323" t="str">
        <f>IF(AF192&lt;&gt;"",CONCATENATE("S",WEEKNUM(AF192,21)),"")</f>
        <v>S12</v>
      </c>
      <c r="AK192" s="323" t="str">
        <f>IF(AG192&lt;&gt;"",CONCATENATE("S",WEEKNUM(AG192,21)),"")</f>
        <v>S12</v>
      </c>
      <c r="AL192" s="322" t="str">
        <f>IF(AG192&lt;&gt;"",CONCATENATE(MONTH(AG192),"/",YEAR(AG192)),"")</f>
        <v>3/2025</v>
      </c>
      <c r="AM192" s="324">
        <f ca="1">IF(AG192&lt;&gt;"",IFERROR(IF(AF192="",TODAY()-AE192,AG192-AE192),""),"")</f>
        <v>0</v>
      </c>
      <c r="AN192" s="325" t="str">
        <f ca="1">IF(AM192&lt;&gt;"",IF(AM192&lt;=0,"SEM ATRASO",IF(AM192&lt;=10,"1) &lt;= 10 Dias",IF(AND(AM192&gt;10,AM192&lt;=30),"2) &gt; 10 Dias e &lt;= 30 Dias",IF(AND(AM192&gt;30,AM192&lt;=60),"3) &gt;30 Dias e &lt;=60 Dias",IF(AND(AM192&gt;60,AM192&lt;43854),"4) &gt; 60 Dias","INDEFINIDO"))))),"")</f>
        <v>SEM ATRASO</v>
      </c>
      <c r="AO192" s="409">
        <v>45737</v>
      </c>
      <c r="AP192" s="331">
        <v>45742</v>
      </c>
      <c r="AQ192" s="15">
        <v>45751</v>
      </c>
      <c r="AR192" s="481">
        <v>45761</v>
      </c>
      <c r="AS192" s="331">
        <v>45748</v>
      </c>
      <c r="AT192" s="309">
        <f>IF(AND(AP192&lt;&gt;"",AS192&lt;&gt;""),AS192-AP192,"")</f>
        <v>6</v>
      </c>
      <c r="AU192" s="326" t="str">
        <f>IF(AQ192&lt;&gt;"",CONCATENATE("S",WEEKNUM(AQ192,21)),"")</f>
        <v>S14</v>
      </c>
      <c r="AV192" s="327" t="str">
        <f>IF(AR192&lt;&gt;"",CONCATENATE("S",WEEKNUM(AR192,21)),"")</f>
        <v>S16</v>
      </c>
      <c r="AW192" s="327" t="str">
        <f>IF(AS192&lt;&gt;"",CONCATENATE("S",WEEKNUM(AS192,21)),"")</f>
        <v>S14</v>
      </c>
      <c r="AX192" s="326" t="str">
        <f>IF(AS192&lt;&gt;"",CONCATENATE(MONTH(AS192),"/",YEAR(AS192)),"")</f>
        <v>4/2025</v>
      </c>
      <c r="AY192" s="328">
        <f ca="1">IF(AQ192&lt;&gt;"",IF(AS192&lt;&gt;"",AQ192-AS192,TODAY()-AQ192),"")</f>
        <v>3</v>
      </c>
      <c r="AZ192" s="329" t="str">
        <f ca="1">IF(AY192&lt;&gt;"",IF(AY192&lt;=0,"SEM ATRASO",IF(AY192&lt;=10,"1) &lt;= 10 Dias",IF(AND(AY192&gt;10,AY192&lt;=30),"2) &gt; 10 Dias e &lt;= 30 Dias",IF(AND(AY192&gt;30,AY192&lt;=60),"3) &gt;30 Dias e &lt;=60 Dias",IF(AND(AY192&gt;60,AY192&lt;43854),"4) &gt; 60 Dias","INDEFINIDO"))))),"")</f>
        <v>1) &lt;= 10 Dias</v>
      </c>
      <c r="BA192" s="409">
        <v>45761</v>
      </c>
      <c r="BB192" s="331">
        <v>45755</v>
      </c>
      <c r="BC192" s="15">
        <v>45766</v>
      </c>
      <c r="BD192" s="15">
        <v>45868</v>
      </c>
      <c r="BE192" s="331">
        <v>45868</v>
      </c>
      <c r="BF192" s="309">
        <f>IF(AND(BB192&lt;&gt;"",BE192&lt;&gt;""),BE192-BB192,"")</f>
        <v>113</v>
      </c>
      <c r="BG192" s="326" t="str">
        <f>IF(BC192&lt;&gt;"",CONCATENATE("S",WEEKNUM(BC192,21)),"")</f>
        <v>S16</v>
      </c>
      <c r="BH192" s="327" t="str">
        <f>IF(BD192&lt;&gt;"",CONCATENATE("S",WEEKNUM(BD192,21)),"")</f>
        <v>S31</v>
      </c>
      <c r="BI192" s="327" t="str">
        <f>IF(BE192&lt;&gt;"",CONCATENATE("S",WEEKNUM(BE192,21)),"")</f>
        <v>S31</v>
      </c>
      <c r="BJ192" s="326" t="str">
        <f>IF(BE192&lt;&gt;"",CONCATENATE(MONTH(BE192),"/",YEAR(BE192)),"")</f>
        <v>7/2025</v>
      </c>
      <c r="BK192" s="325">
        <f ca="1">IF(BE192&lt;&gt;"",IFERROR(IF(BE192="",TODAY()-BC192,BE192-BC192),""),"")</f>
        <v>102</v>
      </c>
      <c r="BL192" s="330" t="str">
        <f ca="1">IF(BK192&lt;&gt;"",IF(BK192&lt;=0,"SEM ATRASO",IF(BK192&lt;=10,"1) &lt;= 10 Dias",IF(AND(BK192&gt;10,BK192&lt;=30),"2) &gt; 10 Dias e &lt;= 30 Dias",IF(AND(BK192&gt;30,BK192&lt;=60),"3) &gt;30 Dias e &lt;=60 Dias",IF(AND(BK192&gt;60,BK192&lt;43854),"4) &gt; 60 Dias","INDEFINIDO"))))),"")</f>
        <v>4) &gt; 60 Dias</v>
      </c>
      <c r="BM192" s="331">
        <f>IF(BE192&lt;&gt;"",BE192+5,IF(AND(BE192="",BD192&lt;&gt;""),BD192+5,IF(AND(BE192="",BD192="",AS192&lt;&gt;""),AS192+5,IF(AND(BE192="",BD192="",AS192="",AR192&lt;&gt;""),AR192+5,""))))</f>
        <v>45873</v>
      </c>
      <c r="BN192" s="331"/>
      <c r="BO192" s="331" t="s">
        <v>87</v>
      </c>
      <c r="BP192" s="305"/>
      <c r="BQ192" s="305"/>
      <c r="BR192" s="305"/>
      <c r="BS192" s="305"/>
      <c r="BT192" s="332">
        <v>-3</v>
      </c>
      <c r="BU192" s="333" t="s">
        <v>1255</v>
      </c>
      <c r="BV192" s="329"/>
      <c r="BW192" s="329"/>
      <c r="BX192" s="329"/>
      <c r="BY192" s="329"/>
      <c r="BZ192" s="329"/>
      <c r="CA192" s="642" t="s">
        <v>478</v>
      </c>
      <c r="CB192" s="598"/>
    </row>
    <row r="193" spans="1:80" ht="40.5" customHeight="1" x14ac:dyDescent="0.35">
      <c r="A193" s="577"/>
      <c r="B193" s="458" t="s">
        <v>155</v>
      </c>
      <c r="C193" s="326"/>
      <c r="D193" s="371"/>
      <c r="E193" s="371" t="s">
        <v>1976</v>
      </c>
      <c r="F193" s="371" t="s">
        <v>273</v>
      </c>
      <c r="G193" s="307" t="str">
        <f ca="1">IF(AND(E193&lt;D193,BE193&lt;&gt;"",TODAY()&gt;D193),TODAY()-D193,"")</f>
        <v/>
      </c>
      <c r="H193" s="308">
        <f>IF(BM193&lt;&gt;"",BM193,"")</f>
        <v>45873</v>
      </c>
      <c r="I193" s="309">
        <f>IF(AND(E193&lt;&gt;"",H193&lt;&gt;""),H193-E193,"")</f>
        <v>157</v>
      </c>
      <c r="J193" s="366" t="s">
        <v>125</v>
      </c>
      <c r="K193" s="305" t="s">
        <v>126</v>
      </c>
      <c r="L193" s="310" t="s">
        <v>557</v>
      </c>
      <c r="M193" s="311" t="s">
        <v>161</v>
      </c>
      <c r="N193" s="3" t="s">
        <v>2050</v>
      </c>
      <c r="O193" s="337">
        <v>2029625222</v>
      </c>
      <c r="P193" s="539" t="s">
        <v>1388</v>
      </c>
      <c r="Q193" s="339" t="s">
        <v>685</v>
      </c>
      <c r="R193" s="313" t="str">
        <f>IF(OR(L193&lt;&gt;"",N193&lt;&gt;"",O193&lt;&gt;"",P193&lt;&gt;""),CONCATENATE(L193,"-",N193,"-",P193,"-OM",O193),"")</f>
        <v>P62-PPGMII-P62-CAM-0841P/2025-OM2029625222</v>
      </c>
      <c r="S193" s="305"/>
      <c r="T193" s="314">
        <v>1</v>
      </c>
      <c r="U193" s="340">
        <v>0</v>
      </c>
      <c r="V193" s="340">
        <v>78.513000000000005</v>
      </c>
      <c r="W193" s="316">
        <f>IF(U193&lt;&gt;"",U193/1000,"")</f>
        <v>0</v>
      </c>
      <c r="X193" s="316">
        <f>IF(V193&lt;&gt;"",V193/1000,"")</f>
        <v>7.8512999999999999E-2</v>
      </c>
      <c r="Y193" s="317">
        <f>IF(OR(U193&lt;&gt;"",V193&lt;&gt;""),U193+V193,"")</f>
        <v>78.513000000000005</v>
      </c>
      <c r="Z193" s="318">
        <f>IF(Y193&lt;&gt;"",Y193/1000,"")</f>
        <v>7.8512999999999999E-2</v>
      </c>
      <c r="AA193" s="574" t="s">
        <v>2072</v>
      </c>
      <c r="AB193" s="386"/>
      <c r="AC193" s="331">
        <v>45710</v>
      </c>
      <c r="AD193" s="327">
        <v>45734</v>
      </c>
      <c r="AE193" s="327">
        <v>45736</v>
      </c>
      <c r="AF193" s="15">
        <v>45736</v>
      </c>
      <c r="AG193" s="331">
        <v>45736</v>
      </c>
      <c r="AH193" s="309">
        <f>IF(AND(AD193&lt;&gt;"",AG193&lt;&gt;""),AG193-AD193,"")</f>
        <v>2</v>
      </c>
      <c r="AI193" s="322" t="str">
        <f>IF(AE193&lt;&gt;"",CONCATENATE("S",WEEKNUM(AE193,21)),"")</f>
        <v>S12</v>
      </c>
      <c r="AJ193" s="323" t="str">
        <f>IF(AF193&lt;&gt;"",CONCATENATE("S",WEEKNUM(AF193,21)),"")</f>
        <v>S12</v>
      </c>
      <c r="AK193" s="323" t="str">
        <f>IF(AG193&lt;&gt;"",CONCATENATE("S",WEEKNUM(AG193,21)),"")</f>
        <v>S12</v>
      </c>
      <c r="AL193" s="322" t="str">
        <f>IF(AG193&lt;&gt;"",CONCATENATE(MONTH(AG193),"/",YEAR(AG193)),"")</f>
        <v>3/2025</v>
      </c>
      <c r="AM193" s="324">
        <f ca="1">IF(AG193&lt;&gt;"",IFERROR(IF(AF193="",TODAY()-AE193,AG193-AE193),""),"")</f>
        <v>0</v>
      </c>
      <c r="AN193" s="325" t="str">
        <f ca="1">IF(AM193&lt;&gt;"",IF(AM193&lt;=0,"SEM ATRASO",IF(AM193&lt;=10,"1) &lt;= 10 Dias",IF(AND(AM193&gt;10,AM193&lt;=30),"2) &gt; 10 Dias e &lt;= 30 Dias",IF(AND(AM193&gt;30,AM193&lt;=60),"3) &gt;30 Dias e &lt;=60 Dias",IF(AND(AM193&gt;60,AM193&lt;43854),"4) &gt; 60 Dias","INDEFINIDO"))))),"")</f>
        <v>SEM ATRASO</v>
      </c>
      <c r="AO193" s="409">
        <v>45737</v>
      </c>
      <c r="AP193" s="331">
        <v>45742</v>
      </c>
      <c r="AQ193" s="15">
        <v>45751</v>
      </c>
      <c r="AR193" s="481">
        <v>45761</v>
      </c>
      <c r="AS193" s="331">
        <v>45748</v>
      </c>
      <c r="AT193" s="309">
        <f>IF(AND(AP193&lt;&gt;"",AS193&lt;&gt;""),AS193-AP193,"")</f>
        <v>6</v>
      </c>
      <c r="AU193" s="326" t="str">
        <f>IF(AQ193&lt;&gt;"",CONCATENATE("S",WEEKNUM(AQ193,21)),"")</f>
        <v>S14</v>
      </c>
      <c r="AV193" s="327" t="str">
        <f>IF(AR193&lt;&gt;"",CONCATENATE("S",WEEKNUM(AR193,21)),"")</f>
        <v>S16</v>
      </c>
      <c r="AW193" s="327" t="str">
        <f>IF(AS193&lt;&gt;"",CONCATENATE("S",WEEKNUM(AS193,21)),"")</f>
        <v>S14</v>
      </c>
      <c r="AX193" s="326" t="str">
        <f>IF(AS193&lt;&gt;"",CONCATENATE(MONTH(AS193),"/",YEAR(AS193)),"")</f>
        <v>4/2025</v>
      </c>
      <c r="AY193" s="328">
        <f ca="1">IF(AQ193&lt;&gt;"",IF(AS193&lt;&gt;"",AQ193-AS193,TODAY()-AQ193),"")</f>
        <v>3</v>
      </c>
      <c r="AZ193" s="329" t="str">
        <f ca="1">IF(AY193&lt;&gt;"",IF(AY193&lt;=0,"SEM ATRASO",IF(AY193&lt;=10,"1) &lt;= 10 Dias",IF(AND(AY193&gt;10,AY193&lt;=30),"2) &gt; 10 Dias e &lt;= 30 Dias",IF(AND(AY193&gt;30,AY193&lt;=60),"3) &gt;30 Dias e &lt;=60 Dias",IF(AND(AY193&gt;60,AY193&lt;43854),"4) &gt; 60 Dias","INDEFINIDO"))))),"")</f>
        <v>1) &lt;= 10 Dias</v>
      </c>
      <c r="BA193" s="409">
        <v>45761</v>
      </c>
      <c r="BB193" s="331">
        <v>45755</v>
      </c>
      <c r="BC193" s="15">
        <v>45766</v>
      </c>
      <c r="BD193" s="15">
        <v>45868</v>
      </c>
      <c r="BE193" s="331">
        <v>45868</v>
      </c>
      <c r="BF193" s="309">
        <f>IF(AND(BB193&lt;&gt;"",BE193&lt;&gt;""),BE193-BB193,"")</f>
        <v>113</v>
      </c>
      <c r="BG193" s="326" t="str">
        <f>IF(BC193&lt;&gt;"",CONCATENATE("S",WEEKNUM(BC193,21)),"")</f>
        <v>S16</v>
      </c>
      <c r="BH193" s="327" t="str">
        <f>IF(BD193&lt;&gt;"",CONCATENATE("S",WEEKNUM(BD193,21)),"")</f>
        <v>S31</v>
      </c>
      <c r="BI193" s="327" t="str">
        <f>IF(BE193&lt;&gt;"",CONCATENATE("S",WEEKNUM(BE193,21)),"")</f>
        <v>S31</v>
      </c>
      <c r="BJ193" s="326" t="str">
        <f>IF(BE193&lt;&gt;"",CONCATENATE(MONTH(BE193),"/",YEAR(BE193)),"")</f>
        <v>7/2025</v>
      </c>
      <c r="BK193" s="325">
        <f ca="1">IF(BE193&lt;&gt;"",IFERROR(IF(BE193="",TODAY()-BC193,BE193-BC193),""),"")</f>
        <v>102</v>
      </c>
      <c r="BL193" s="330" t="str">
        <f ca="1">IF(BK193&lt;&gt;"",IF(BK193&lt;=0,"SEM ATRASO",IF(BK193&lt;=10,"1) &lt;= 10 Dias",IF(AND(BK193&gt;10,BK193&lt;=30),"2) &gt; 10 Dias e &lt;= 30 Dias",IF(AND(BK193&gt;30,BK193&lt;=60),"3) &gt;30 Dias e &lt;=60 Dias",IF(AND(BK193&gt;60,BK193&lt;43854),"4) &gt; 60 Dias","INDEFINIDO"))))),"")</f>
        <v>4) &gt; 60 Dias</v>
      </c>
      <c r="BM193" s="331">
        <f>IF(BE193&lt;&gt;"",BE193+5,IF(AND(BE193="",BD193&lt;&gt;""),BD193+5,IF(AND(BE193="",BD193="",AS193&lt;&gt;""),AS193+5,IF(AND(BE193="",BD193="",AS193="",AR193&lt;&gt;""),AR193+5,""))))</f>
        <v>45873</v>
      </c>
      <c r="BN193" s="331"/>
      <c r="BO193" s="331" t="s">
        <v>87</v>
      </c>
      <c r="BP193" s="305"/>
      <c r="BQ193" s="305"/>
      <c r="BR193" s="305"/>
      <c r="BS193" s="305"/>
      <c r="BT193" s="332">
        <v>-3</v>
      </c>
      <c r="BU193" s="333" t="s">
        <v>1255</v>
      </c>
      <c r="BV193" s="329"/>
      <c r="BW193" s="329"/>
      <c r="BX193" s="329"/>
      <c r="BY193" s="329"/>
      <c r="BZ193" s="329"/>
      <c r="CA193" s="635" t="s">
        <v>478</v>
      </c>
      <c r="CB193" s="598"/>
    </row>
    <row r="194" spans="1:80" ht="40.5" customHeight="1" x14ac:dyDescent="0.35">
      <c r="A194" s="577"/>
      <c r="B194" s="458" t="s">
        <v>155</v>
      </c>
      <c r="C194" s="326"/>
      <c r="D194" s="371"/>
      <c r="E194" s="371" t="s">
        <v>1976</v>
      </c>
      <c r="F194" s="371" t="s">
        <v>273</v>
      </c>
      <c r="G194" s="307" t="str">
        <f ca="1">IF(AND(E194&lt;D194,BE194&lt;&gt;"",TODAY()&gt;D194),TODAY()-D194,"")</f>
        <v/>
      </c>
      <c r="H194" s="308">
        <f>IF(BM194&lt;&gt;"",BM194,"")</f>
        <v>45873</v>
      </c>
      <c r="I194" s="309">
        <f>IF(AND(E194&lt;&gt;"",H194&lt;&gt;""),H194-E194,"")</f>
        <v>157</v>
      </c>
      <c r="J194" s="366" t="s">
        <v>156</v>
      </c>
      <c r="K194" s="305" t="s">
        <v>80</v>
      </c>
      <c r="L194" s="310" t="s">
        <v>557</v>
      </c>
      <c r="M194" s="311" t="s">
        <v>161</v>
      </c>
      <c r="N194" s="3" t="s">
        <v>2050</v>
      </c>
      <c r="O194" s="337">
        <v>2027979433</v>
      </c>
      <c r="P194" s="539" t="s">
        <v>1388</v>
      </c>
      <c r="Q194" s="339" t="s">
        <v>1775</v>
      </c>
      <c r="R194" s="313" t="str">
        <f>IF(OR(L194&lt;&gt;"",N194&lt;&gt;"",O194&lt;&gt;"",P194&lt;&gt;""),CONCATENATE(L194,"-",N194,"-",P194,"-OM",O194),"")</f>
        <v>P62-PPGMII-P62-CAM-0841P/2025-OM2027979433</v>
      </c>
      <c r="S194" s="305"/>
      <c r="T194" s="314">
        <v>1</v>
      </c>
      <c r="U194" s="340">
        <v>0</v>
      </c>
      <c r="V194" s="340">
        <v>34.061999999999998</v>
      </c>
      <c r="W194" s="316">
        <f>IF(U194&lt;&gt;"",U194/1000,"")</f>
        <v>0</v>
      </c>
      <c r="X194" s="316">
        <f>IF(V194&lt;&gt;"",V194/1000,"")</f>
        <v>3.4061999999999995E-2</v>
      </c>
      <c r="Y194" s="317">
        <f>IF(OR(U194&lt;&gt;"",V194&lt;&gt;""),U194+V194,"")</f>
        <v>34.061999999999998</v>
      </c>
      <c r="Z194" s="318">
        <f>IF(Y194&lt;&gt;"",Y194/1000,"")</f>
        <v>3.4061999999999995E-2</v>
      </c>
      <c r="AA194" s="574" t="s">
        <v>2072</v>
      </c>
      <c r="AB194" s="386"/>
      <c r="AC194" s="331">
        <v>45710</v>
      </c>
      <c r="AD194" s="327">
        <v>45734</v>
      </c>
      <c r="AE194" s="327">
        <v>45736</v>
      </c>
      <c r="AF194" s="18">
        <v>45736</v>
      </c>
      <c r="AG194" s="331">
        <v>45736</v>
      </c>
      <c r="AH194" s="309">
        <f>IF(AND(AD194&lt;&gt;"",AG194&lt;&gt;""),AG194-AD194,"")</f>
        <v>2</v>
      </c>
      <c r="AI194" s="322" t="str">
        <f>IF(AE194&lt;&gt;"",CONCATENATE("S",WEEKNUM(AE194,21)),"")</f>
        <v>S12</v>
      </c>
      <c r="AJ194" s="323" t="str">
        <f>IF(AF194&lt;&gt;"",CONCATENATE("S",WEEKNUM(AF194,21)),"")</f>
        <v>S12</v>
      </c>
      <c r="AK194" s="323" t="str">
        <f>IF(AG194&lt;&gt;"",CONCATENATE("S",WEEKNUM(AG194,21)),"")</f>
        <v>S12</v>
      </c>
      <c r="AL194" s="322" t="str">
        <f>IF(AG194&lt;&gt;"",CONCATENATE(MONTH(AG194),"/",YEAR(AG194)),"")</f>
        <v>3/2025</v>
      </c>
      <c r="AM194" s="324">
        <f ca="1">IF(AG194&lt;&gt;"",IFERROR(IF(AF194="",TODAY()-AE194,AG194-AE194),""),"")</f>
        <v>0</v>
      </c>
      <c r="AN194" s="325" t="str">
        <f ca="1">IF(AM194&lt;&gt;"",IF(AM194&lt;=0,"SEM ATRASO",IF(AM194&lt;=10,"1) &lt;= 10 Dias",IF(AND(AM194&gt;10,AM194&lt;=30),"2) &gt; 10 Dias e &lt;= 30 Dias",IF(AND(AM194&gt;30,AM194&lt;=60),"3) &gt;30 Dias e &lt;=60 Dias",IF(AND(AM194&gt;60,AM194&lt;43854),"4) &gt; 60 Dias","INDEFINIDO"))))),"")</f>
        <v>SEM ATRASO</v>
      </c>
      <c r="AO194" s="409">
        <v>45743</v>
      </c>
      <c r="AP194" s="331">
        <v>45824</v>
      </c>
      <c r="AQ194" s="15">
        <v>45798</v>
      </c>
      <c r="AR194" s="481">
        <v>45814</v>
      </c>
      <c r="AS194" s="331">
        <v>45807</v>
      </c>
      <c r="AT194" s="309">
        <f>IF(AND(AP194&lt;&gt;"",AS194&lt;&gt;""),AS194-AP194,"")</f>
        <v>-17</v>
      </c>
      <c r="AU194" s="326" t="str">
        <f>IF(AQ194&lt;&gt;"",CONCATENATE("S",WEEKNUM(AQ194,21)),"")</f>
        <v>S21</v>
      </c>
      <c r="AV194" s="327" t="str">
        <f>IF(AR194&lt;&gt;"",CONCATENATE("S",WEEKNUM(AR194,21)),"")</f>
        <v>S23</v>
      </c>
      <c r="AW194" s="327" t="str">
        <f>IF(AS194&lt;&gt;"",CONCATENATE("S",WEEKNUM(AS194,21)),"")</f>
        <v>S22</v>
      </c>
      <c r="AX194" s="326" t="str">
        <f>IF(AS194&lt;&gt;"",CONCATENATE(MONTH(AS194),"/",YEAR(AS194)),"")</f>
        <v>5/2025</v>
      </c>
      <c r="AY194" s="328">
        <f ca="1">IF(AQ194&lt;&gt;"",IF(AS194&lt;&gt;"",AQ194-AS194,TODAY()-AQ194),"")</f>
        <v>-9</v>
      </c>
      <c r="AZ194" s="329" t="str">
        <f ca="1">IF(AY194&lt;&gt;"",IF(AY194&lt;=0,"SEM ATRASO",IF(AY194&lt;=10,"1) &lt;= 10 Dias",IF(AND(AY194&gt;10,AY194&lt;=30),"2) &gt; 10 Dias e &lt;= 30 Dias",IF(AND(AY194&gt;30,AY194&lt;=60),"3) &gt;30 Dias e &lt;=60 Dias",IF(AND(AY194&gt;60,AY194&lt;43854),"4) &gt; 60 Dias","INDEFINIDO"))))),"")</f>
        <v>SEM ATRASO</v>
      </c>
      <c r="BA194" s="409">
        <v>45746</v>
      </c>
      <c r="BB194" s="331">
        <v>45814</v>
      </c>
      <c r="BC194" s="15">
        <v>45766</v>
      </c>
      <c r="BD194" s="15">
        <v>45868</v>
      </c>
      <c r="BE194" s="331">
        <v>45868</v>
      </c>
      <c r="BF194" s="309">
        <f>IF(AND(BB194&lt;&gt;"",BE194&lt;&gt;""),BE194-BB194,"")</f>
        <v>54</v>
      </c>
      <c r="BG194" s="326" t="str">
        <f>IF(BC194&lt;&gt;"",CONCATENATE("S",WEEKNUM(BC194,21)),"")</f>
        <v>S16</v>
      </c>
      <c r="BH194" s="327" t="str">
        <f>IF(BD194&lt;&gt;"",CONCATENATE("S",WEEKNUM(BD194,21)),"")</f>
        <v>S31</v>
      </c>
      <c r="BI194" s="327" t="str">
        <f>IF(BE194&lt;&gt;"",CONCATENATE("S",WEEKNUM(BE194,21)),"")</f>
        <v>S31</v>
      </c>
      <c r="BJ194" s="326" t="str">
        <f>IF(BE194&lt;&gt;"",CONCATENATE(MONTH(BE194),"/",YEAR(BE194)),"")</f>
        <v>7/2025</v>
      </c>
      <c r="BK194" s="325">
        <f ca="1">IF(BE194&lt;&gt;"",IFERROR(IF(BE194="",TODAY()-BC194,BE194-BC194),""),"")</f>
        <v>102</v>
      </c>
      <c r="BL194" s="330" t="str">
        <f ca="1">IF(BK194&lt;&gt;"",IF(BK194&lt;=0,"SEM ATRASO",IF(BK194&lt;=10,"1) &lt;= 10 Dias",IF(AND(BK194&gt;10,BK194&lt;=30),"2) &gt; 10 Dias e &lt;= 30 Dias",IF(AND(BK194&gt;30,BK194&lt;=60),"3) &gt;30 Dias e &lt;=60 Dias",IF(AND(BK194&gt;60,BK194&lt;43854),"4) &gt; 60 Dias","INDEFINIDO"))))),"")</f>
        <v>4) &gt; 60 Dias</v>
      </c>
      <c r="BM194" s="331">
        <f>IF(BE194&lt;&gt;"",BE194+5,IF(AND(BE194="",BD194&lt;&gt;""),BD194+5,IF(AND(BE194="",BD194="",AS194&lt;&gt;""),AS194+5,IF(AND(BE194="",BD194="",AS194="",AR194&lt;&gt;""),AR194+5,""))))</f>
        <v>45873</v>
      </c>
      <c r="BN194" s="331"/>
      <c r="BO194" s="331" t="s">
        <v>87</v>
      </c>
      <c r="BP194" s="305"/>
      <c r="BQ194" s="305"/>
      <c r="BR194" s="305"/>
      <c r="BS194" s="305"/>
      <c r="BT194" s="332">
        <v>-3</v>
      </c>
      <c r="BU194" s="333" t="s">
        <v>1255</v>
      </c>
      <c r="BV194" s="329"/>
      <c r="BW194" s="329"/>
      <c r="BX194" s="329"/>
      <c r="BY194" s="329"/>
      <c r="BZ194" s="329"/>
      <c r="CA194" s="642" t="s">
        <v>112</v>
      </c>
      <c r="CB194" s="598"/>
    </row>
    <row r="195" spans="1:80" ht="40.5" customHeight="1" x14ac:dyDescent="0.35">
      <c r="A195" s="577"/>
      <c r="B195" s="458" t="s">
        <v>155</v>
      </c>
      <c r="C195" s="326"/>
      <c r="D195" s="371"/>
      <c r="E195" s="371" t="s">
        <v>1101</v>
      </c>
      <c r="F195" s="371" t="s">
        <v>556</v>
      </c>
      <c r="G195" s="307" t="str">
        <f ca="1">IF(AND(E195&lt;D195,BE195&lt;&gt;"",TODAY()&gt;D195),TODAY()-D195,"")</f>
        <v/>
      </c>
      <c r="H195" s="308">
        <f>IF(BM195&lt;&gt;"",BM195,"")</f>
        <v>45875</v>
      </c>
      <c r="I195" s="309">
        <f>IF(AND(E195&lt;&gt;"",H195&lt;&gt;""),H195-E195,"")</f>
        <v>174</v>
      </c>
      <c r="J195" s="366" t="s">
        <v>156</v>
      </c>
      <c r="K195" s="305" t="s">
        <v>80</v>
      </c>
      <c r="L195" s="310" t="s">
        <v>557</v>
      </c>
      <c r="M195" s="311" t="s">
        <v>161</v>
      </c>
      <c r="N195" s="3" t="s">
        <v>1012</v>
      </c>
      <c r="O195" s="337">
        <v>2023206601</v>
      </c>
      <c r="P195" s="539" t="s">
        <v>1389</v>
      </c>
      <c r="Q195" s="339" t="s">
        <v>627</v>
      </c>
      <c r="R195" s="313" t="str">
        <f>IF(OR(L195&lt;&gt;"",N195&lt;&gt;"",O195&lt;&gt;"",P195&lt;&gt;""),CONCATENATE(L195,"-",N195,"-",P195,"-OM",O195),"")</f>
        <v>P62-PPGMII-P62-PAR-0630/2025-OM2023206601</v>
      </c>
      <c r="S195" s="305"/>
      <c r="T195" s="314">
        <v>1</v>
      </c>
      <c r="U195" s="340">
        <v>17.7</v>
      </c>
      <c r="V195" s="340">
        <v>0</v>
      </c>
      <c r="W195" s="316">
        <f>IF(U195&lt;&gt;"",U195/1000,"")</f>
        <v>1.77E-2</v>
      </c>
      <c r="X195" s="316">
        <f>IF(V195&lt;&gt;"",V195/1000,"")</f>
        <v>0</v>
      </c>
      <c r="Y195" s="317">
        <f>IF(OR(U195&lt;&gt;"",V195&lt;&gt;""),U195+V195,"")</f>
        <v>17.7</v>
      </c>
      <c r="Z195" s="318">
        <f>IF(Y195&lt;&gt;"",Y195/1000,"")</f>
        <v>1.77E-2</v>
      </c>
      <c r="AA195" s="574" t="s">
        <v>717</v>
      </c>
      <c r="AB195" s="386"/>
      <c r="AC195" s="331">
        <v>45715</v>
      </c>
      <c r="AD195" s="327">
        <v>45734</v>
      </c>
      <c r="AE195" s="327">
        <v>45743</v>
      </c>
      <c r="AF195" s="18">
        <v>45743</v>
      </c>
      <c r="AG195" s="331">
        <v>45734</v>
      </c>
      <c r="AH195" s="309">
        <f>IF(AND(AD195&lt;&gt;"",AG195&lt;&gt;""),AG195-AD195,"")</f>
        <v>0</v>
      </c>
      <c r="AI195" s="322" t="str">
        <f>IF(AE195&lt;&gt;"",CONCATENATE("S",WEEKNUM(AE195,21)),"")</f>
        <v>S13</v>
      </c>
      <c r="AJ195" s="323" t="str">
        <f>IF(AF195&lt;&gt;"",CONCATENATE("S",WEEKNUM(AF195,21)),"")</f>
        <v>S13</v>
      </c>
      <c r="AK195" s="323" t="str">
        <f>IF(AG195&lt;&gt;"",CONCATENATE("S",WEEKNUM(AG195,21)),"")</f>
        <v>S12</v>
      </c>
      <c r="AL195" s="322" t="str">
        <f>IF(AG195&lt;&gt;"",CONCATENATE(MONTH(AG195),"/",YEAR(AG195)),"")</f>
        <v>3/2025</v>
      </c>
      <c r="AM195" s="324">
        <f ca="1">IF(AG195&lt;&gt;"",IFERROR(IF(AF195="",TODAY()-AE195,AG195-AE195),""),"")</f>
        <v>-9</v>
      </c>
      <c r="AN195" s="325" t="str">
        <f ca="1">IF(AM195&lt;&gt;"",IF(AM195&lt;=0,"SEM ATRASO",IF(AM195&lt;=10,"1) &lt;= 10 Dias",IF(AND(AM195&gt;10,AM195&lt;=30),"2) &gt; 10 Dias e &lt;= 30 Dias",IF(AND(AM195&gt;30,AM195&lt;=60),"3) &gt;30 Dias e &lt;=60 Dias",IF(AND(AM195&gt;60,AM195&lt;43854),"4) &gt; 60 Dias","INDEFINIDO"))))),"")</f>
        <v>SEM ATRASO</v>
      </c>
      <c r="AO195" s="364">
        <v>45743</v>
      </c>
      <c r="AP195" s="331">
        <v>45762</v>
      </c>
      <c r="AQ195" s="15">
        <v>45798</v>
      </c>
      <c r="AR195" s="25">
        <v>45814</v>
      </c>
      <c r="AS195" s="331">
        <v>45807</v>
      </c>
      <c r="AT195" s="309">
        <f>IF(AND(AP195&lt;&gt;"",AS195&lt;&gt;""),AS195-AP195,"")</f>
        <v>45</v>
      </c>
      <c r="AU195" s="326" t="str">
        <f>IF(AQ195&lt;&gt;"",CONCATENATE("S",WEEKNUM(AQ195,21)),"")</f>
        <v>S21</v>
      </c>
      <c r="AV195" s="327" t="str">
        <f>IF(AR195&lt;&gt;"",CONCATENATE("S",WEEKNUM(AR195,21)),"")</f>
        <v>S23</v>
      </c>
      <c r="AW195" s="327" t="str">
        <f>IF(AS195&lt;&gt;"",CONCATENATE("S",WEEKNUM(AS195,21)),"")</f>
        <v>S22</v>
      </c>
      <c r="AX195" s="326" t="str">
        <f>IF(AS195&lt;&gt;"",CONCATENATE(MONTH(AS195),"/",YEAR(AS195)),"")</f>
        <v>5/2025</v>
      </c>
      <c r="AY195" s="328">
        <f ca="1">IF(AQ195&lt;&gt;"",IF(AS195&lt;&gt;"",AQ195-AS195,TODAY()-AQ195),"")</f>
        <v>-9</v>
      </c>
      <c r="AZ195" s="329" t="str">
        <f ca="1">IF(AY195&lt;&gt;"",IF(AY195&lt;=0,"SEM ATRASO",IF(AY195&lt;=10,"1) &lt;= 10 Dias",IF(AND(AY195&gt;10,AY195&lt;=30),"2) &gt; 10 Dias e &lt;= 30 Dias",IF(AND(AY195&gt;30,AY195&lt;=60),"3) &gt;30 Dias e &lt;=60 Dias",IF(AND(AY195&gt;60,AY195&lt;43854),"4) &gt; 60 Dias","INDEFINIDO"))))),"")</f>
        <v>SEM ATRASO</v>
      </c>
      <c r="BA195" s="364" t="s">
        <v>609</v>
      </c>
      <c r="BB195" s="331">
        <v>45814</v>
      </c>
      <c r="BC195" s="15">
        <v>45766</v>
      </c>
      <c r="BD195" s="24">
        <v>45817</v>
      </c>
      <c r="BE195" s="331">
        <v>45870</v>
      </c>
      <c r="BF195" s="309">
        <f>IF(AND(BB195&lt;&gt;"",BE195&lt;&gt;""),BE195-BB195,"")</f>
        <v>56</v>
      </c>
      <c r="BG195" s="326" t="str">
        <f>IF(BC195&lt;&gt;"",CONCATENATE("S",WEEKNUM(BC195,21)),"")</f>
        <v>S16</v>
      </c>
      <c r="BH195" s="327" t="str">
        <f>IF(BD195&lt;&gt;"",CONCATENATE("S",WEEKNUM(BD195,21)),"")</f>
        <v>S24</v>
      </c>
      <c r="BI195" s="327" t="str">
        <f>IF(BE195&lt;&gt;"",CONCATENATE("S",WEEKNUM(BE195,21)),"")</f>
        <v>S31</v>
      </c>
      <c r="BJ195" s="326" t="str">
        <f>IF(BE195&lt;&gt;"",CONCATENATE(MONTH(BE195),"/",YEAR(BE195)),"")</f>
        <v>8/2025</v>
      </c>
      <c r="BK195" s="325">
        <f ca="1">IF(BE195&lt;&gt;"",IFERROR(IF(BE195="",TODAY()-BC195,BE195-BC195),""),"")</f>
        <v>104</v>
      </c>
      <c r="BL195" s="330" t="str">
        <f ca="1">IF(BK195&lt;&gt;"",IF(BK195&lt;=0,"SEM ATRASO",IF(BK195&lt;=10,"1) &lt;= 10 Dias",IF(AND(BK195&gt;10,BK195&lt;=30),"2) &gt; 10 Dias e &lt;= 30 Dias",IF(AND(BK195&gt;30,BK195&lt;=60),"3) &gt;30 Dias e &lt;=60 Dias",IF(AND(BK195&gt;60,BK195&lt;43854),"4) &gt; 60 Dias","INDEFINIDO"))))),"")</f>
        <v>4) &gt; 60 Dias</v>
      </c>
      <c r="BM195" s="331">
        <f>IF(BE195&lt;&gt;"",BE195+5,IF(AND(BE195="",BD195&lt;&gt;""),BD195+5,IF(AND(BE195="",BD195="",AS195&lt;&gt;""),AS195+5,IF(AND(BE195="",BD195="",AS195="",AR195&lt;&gt;""),AR195+5,""))))</f>
        <v>45875</v>
      </c>
      <c r="BN195" s="331"/>
      <c r="BO195" s="331" t="s">
        <v>87</v>
      </c>
      <c r="BP195" s="305"/>
      <c r="BQ195" s="305"/>
      <c r="BR195" s="305"/>
      <c r="BS195" s="305"/>
      <c r="BT195" s="332">
        <v>-3</v>
      </c>
      <c r="BU195" s="333" t="s">
        <v>1255</v>
      </c>
      <c r="BV195" s="329"/>
      <c r="BW195" s="329"/>
      <c r="BX195" s="329"/>
      <c r="BY195" s="329"/>
      <c r="BZ195" s="329"/>
      <c r="CA195" s="642" t="s">
        <v>112</v>
      </c>
      <c r="CB195" s="598"/>
    </row>
    <row r="196" spans="1:80" ht="40.5" customHeight="1" x14ac:dyDescent="0.35">
      <c r="A196" s="577"/>
      <c r="B196" s="458" t="s">
        <v>155</v>
      </c>
      <c r="C196" s="326"/>
      <c r="D196" s="371"/>
      <c r="E196" s="371" t="s">
        <v>1101</v>
      </c>
      <c r="F196" s="371" t="s">
        <v>556</v>
      </c>
      <c r="G196" s="307" t="str">
        <f ca="1">IF(AND(E196&lt;D196,BE196&lt;&gt;"",TODAY()&gt;D196),TODAY()-D196,"")</f>
        <v/>
      </c>
      <c r="H196" s="308">
        <f>IF(BM196&lt;&gt;"",BM196,"")</f>
        <v>45875</v>
      </c>
      <c r="I196" s="309">
        <f>IF(AND(E196&lt;&gt;"",H196&lt;&gt;""),H196-E196,"")</f>
        <v>174</v>
      </c>
      <c r="J196" s="366" t="s">
        <v>156</v>
      </c>
      <c r="K196" s="305" t="s">
        <v>80</v>
      </c>
      <c r="L196" s="310" t="s">
        <v>557</v>
      </c>
      <c r="M196" s="311" t="s">
        <v>161</v>
      </c>
      <c r="N196" s="3" t="s">
        <v>1012</v>
      </c>
      <c r="O196" s="337">
        <v>2023209479</v>
      </c>
      <c r="P196" s="539" t="s">
        <v>1389</v>
      </c>
      <c r="Q196" s="339" t="s">
        <v>1390</v>
      </c>
      <c r="R196" s="313" t="str">
        <f>IF(OR(L196&lt;&gt;"",N196&lt;&gt;"",O196&lt;&gt;"",P196&lt;&gt;""),CONCATENATE(L196,"-",N196,"-",P196,"-OM",O196),"")</f>
        <v>P62-PPGMII-P62-PAR-0630/2025-OM2023209479</v>
      </c>
      <c r="S196" s="305"/>
      <c r="T196" s="314">
        <v>1</v>
      </c>
      <c r="U196" s="340">
        <v>151.11000000000001</v>
      </c>
      <c r="V196" s="340">
        <v>0</v>
      </c>
      <c r="W196" s="316">
        <f>IF(U196&lt;&gt;"",U196/1000,"")</f>
        <v>0.15111000000000002</v>
      </c>
      <c r="X196" s="316">
        <f>IF(V196&lt;&gt;"",V196/1000,"")</f>
        <v>0</v>
      </c>
      <c r="Y196" s="317">
        <f>IF(OR(U196&lt;&gt;"",V196&lt;&gt;""),U196+V196,"")</f>
        <v>151.11000000000001</v>
      </c>
      <c r="Z196" s="318">
        <f>IF(Y196&lt;&gt;"",Y196/1000,"")</f>
        <v>0.15111000000000002</v>
      </c>
      <c r="AA196" s="574" t="s">
        <v>717</v>
      </c>
      <c r="AB196" s="386">
        <v>45734</v>
      </c>
      <c r="AC196" s="331">
        <v>45715</v>
      </c>
      <c r="AD196" s="331">
        <v>45734</v>
      </c>
      <c r="AE196" s="327">
        <v>45740</v>
      </c>
      <c r="AF196" s="15">
        <v>45749</v>
      </c>
      <c r="AG196" s="331">
        <v>45762</v>
      </c>
      <c r="AH196" s="309">
        <f>IF(AND(AD196&lt;&gt;"",AG196&lt;&gt;""),AG196-AD196,"")</f>
        <v>28</v>
      </c>
      <c r="AI196" s="322" t="str">
        <f>IF(AE196&lt;&gt;"",CONCATENATE("S",WEEKNUM(AE196,21)),"")</f>
        <v>S13</v>
      </c>
      <c r="AJ196" s="323" t="str">
        <f>IF(AF196&lt;&gt;"",CONCATENATE("S",WEEKNUM(AF196,21)),"")</f>
        <v>S14</v>
      </c>
      <c r="AK196" s="323" t="str">
        <f>IF(AG196&lt;&gt;"",CONCATENATE("S",WEEKNUM(AG196,21)),"")</f>
        <v>S16</v>
      </c>
      <c r="AL196" s="322" t="str">
        <f>IF(AG196&lt;&gt;"",CONCATENATE(MONTH(AG196),"/",YEAR(AG196)),"")</f>
        <v>4/2025</v>
      </c>
      <c r="AM196" s="324">
        <f ca="1">IF(AG196&lt;&gt;"",IFERROR(IF(AF196="",TODAY()-AE196,AG196-AE196),""),"")</f>
        <v>22</v>
      </c>
      <c r="AN196" s="325" t="str">
        <f ca="1">IF(AM196&lt;&gt;"",IF(AM196&lt;=0,"SEM ATRASO",IF(AM196&lt;=10,"1) &lt;= 10 Dias",IF(AND(AM196&gt;10,AM196&lt;=30),"2) &gt; 10 Dias e &lt;= 30 Dias",IF(AND(AM196&gt;30,AM196&lt;=60),"3) &gt;30 Dias e &lt;=60 Dias",IF(AND(AM196&gt;60,AM196&lt;43854),"4) &gt; 60 Dias","INDEFINIDO"))))),"")</f>
        <v>2) &gt; 10 Dias e &lt;= 30 Dias</v>
      </c>
      <c r="AO196" s="409">
        <v>45813</v>
      </c>
      <c r="AP196" s="331">
        <v>45790</v>
      </c>
      <c r="AQ196" s="15">
        <v>45817</v>
      </c>
      <c r="AR196" s="481">
        <v>45821</v>
      </c>
      <c r="AS196" s="331">
        <v>45804</v>
      </c>
      <c r="AT196" s="309">
        <f>IF(AND(AP196&lt;&gt;"",AS196&lt;&gt;""),AS196-AP196,"")</f>
        <v>14</v>
      </c>
      <c r="AU196" s="326" t="str">
        <f>IF(AQ196&lt;&gt;"",CONCATENATE("S",WEEKNUM(AQ196,21)),"")</f>
        <v>S24</v>
      </c>
      <c r="AV196" s="327" t="str">
        <f>IF(AR196&lt;&gt;"",CONCATENATE("S",WEEKNUM(AR196,21)),"")</f>
        <v>S24</v>
      </c>
      <c r="AW196" s="327" t="str">
        <f>IF(AS196&lt;&gt;"",CONCATENATE("S",WEEKNUM(AS196,21)),"")</f>
        <v>S22</v>
      </c>
      <c r="AX196" s="326" t="str">
        <f>IF(AS196&lt;&gt;"",CONCATENATE(MONTH(AS196),"/",YEAR(AS196)),"")</f>
        <v>5/2025</v>
      </c>
      <c r="AY196" s="328">
        <f ca="1">IF(AQ196&lt;&gt;"",IF(AS196&lt;&gt;"",AQ196-AS196,TODAY()-AQ196),"")</f>
        <v>13</v>
      </c>
      <c r="AZ196" s="329" t="str">
        <f ca="1">IF(AY196&lt;&gt;"",IF(AY196&lt;=0,"SEM ATRASO",IF(AY196&lt;=10,"1) &lt;= 10 Dias",IF(AND(AY196&gt;10,AY196&lt;=30),"2) &gt; 10 Dias e &lt;= 30 Dias",IF(AND(AY196&gt;30,AY196&lt;=60),"3) &gt;30 Dias e &lt;=60 Dias",IF(AND(AY196&gt;60,AY196&lt;43854),"4) &gt; 60 Dias","INDEFINIDO"))))),"")</f>
        <v>2) &gt; 10 Dias e &lt;= 30 Dias</v>
      </c>
      <c r="BA196" s="409">
        <v>45820</v>
      </c>
      <c r="BB196" s="331">
        <v>45811</v>
      </c>
      <c r="BC196" s="15">
        <v>45766</v>
      </c>
      <c r="BD196" s="24">
        <v>45814</v>
      </c>
      <c r="BE196" s="331">
        <v>45870</v>
      </c>
      <c r="BF196" s="309">
        <f>IF(AND(BB196&lt;&gt;"",BE196&lt;&gt;""),BE196-BB196,"")</f>
        <v>59</v>
      </c>
      <c r="BG196" s="326" t="str">
        <f>IF(BC196&lt;&gt;"",CONCATENATE("S",WEEKNUM(BC196,21)),"")</f>
        <v>S16</v>
      </c>
      <c r="BH196" s="327" t="str">
        <f>IF(BD196&lt;&gt;"",CONCATENATE("S",WEEKNUM(BD196,21)),"")</f>
        <v>S23</v>
      </c>
      <c r="BI196" s="327" t="str">
        <f>IF(BE196&lt;&gt;"",CONCATENATE("S",WEEKNUM(BE196,21)),"")</f>
        <v>S31</v>
      </c>
      <c r="BJ196" s="326" t="str">
        <f>IF(BE196&lt;&gt;"",CONCATENATE(MONTH(BE196),"/",YEAR(BE196)),"")</f>
        <v>8/2025</v>
      </c>
      <c r="BK196" s="325">
        <f ca="1">IF(BE196&lt;&gt;"",IFERROR(IF(BE196="",TODAY()-BC196,BE196-BC196),""),"")</f>
        <v>104</v>
      </c>
      <c r="BL196" s="330" t="str">
        <f ca="1">IF(BK196&lt;&gt;"",IF(BK196&lt;=0,"SEM ATRASO",IF(BK196&lt;=10,"1) &lt;= 10 Dias",IF(AND(BK196&gt;10,BK196&lt;=30),"2) &gt; 10 Dias e &lt;= 30 Dias",IF(AND(BK196&gt;30,BK196&lt;=60),"3) &gt;30 Dias e &lt;=60 Dias",IF(AND(BK196&gt;60,BK196&lt;43854),"4) &gt; 60 Dias","INDEFINIDO"))))),"")</f>
        <v>4) &gt; 60 Dias</v>
      </c>
      <c r="BM196" s="331">
        <f>IF(BE196&lt;&gt;"",BE196+5,IF(AND(BE196="",BD196&lt;&gt;""),BD196+5,IF(AND(BE196="",BD196="",AS196&lt;&gt;""),AS196+5,IF(AND(BE196="",BD196="",AS196="",AR196&lt;&gt;""),AR196+5,""))))</f>
        <v>45875</v>
      </c>
      <c r="BN196" s="331"/>
      <c r="BO196" s="331" t="s">
        <v>87</v>
      </c>
      <c r="BP196" s="305"/>
      <c r="BQ196" s="305"/>
      <c r="BR196" s="305"/>
      <c r="BS196" s="305"/>
      <c r="BT196" s="332">
        <v>-3</v>
      </c>
      <c r="BU196" s="333" t="s">
        <v>1255</v>
      </c>
      <c r="BV196" s="329"/>
      <c r="BW196" s="329"/>
      <c r="BX196" s="329"/>
      <c r="BY196" s="329"/>
      <c r="BZ196" s="329"/>
      <c r="CA196" s="635"/>
      <c r="CB196" s="598"/>
    </row>
    <row r="197" spans="1:80" ht="40.5" customHeight="1" x14ac:dyDescent="0.35">
      <c r="A197" s="577"/>
      <c r="B197" s="458" t="s">
        <v>155</v>
      </c>
      <c r="C197" s="326"/>
      <c r="D197" s="371"/>
      <c r="E197" s="371" t="s">
        <v>1101</v>
      </c>
      <c r="F197" s="371" t="s">
        <v>556</v>
      </c>
      <c r="G197" s="307" t="str">
        <f ca="1">IF(AND(E197&lt;D197,BE197&lt;&gt;"",TODAY()&gt;D197),TODAY()-D197,"")</f>
        <v/>
      </c>
      <c r="H197" s="308">
        <f>IF(BM197&lt;&gt;"",BM197,"")</f>
        <v>45875</v>
      </c>
      <c r="I197" s="309">
        <f>IF(AND(E197&lt;&gt;"",H197&lt;&gt;""),H197-E197,"")</f>
        <v>174</v>
      </c>
      <c r="J197" s="366" t="s">
        <v>156</v>
      </c>
      <c r="K197" s="305" t="s">
        <v>80</v>
      </c>
      <c r="L197" s="310" t="s">
        <v>557</v>
      </c>
      <c r="M197" s="311" t="s">
        <v>161</v>
      </c>
      <c r="N197" s="3" t="s">
        <v>1012</v>
      </c>
      <c r="O197" s="337">
        <v>2023209479</v>
      </c>
      <c r="P197" s="539" t="s">
        <v>1389</v>
      </c>
      <c r="Q197" s="339" t="s">
        <v>1391</v>
      </c>
      <c r="R197" s="313" t="str">
        <f>IF(OR(L197&lt;&gt;"",N197&lt;&gt;"",O197&lt;&gt;"",P197&lt;&gt;""),CONCATENATE(L197,"-",N197,"-",P197,"-OM",O197),"")</f>
        <v>P62-PPGMII-P62-PAR-0630/2025-OM2023209479</v>
      </c>
      <c r="S197" s="305"/>
      <c r="T197" s="314">
        <v>1</v>
      </c>
      <c r="U197" s="340">
        <v>223.21699999999998</v>
      </c>
      <c r="V197" s="340">
        <v>0</v>
      </c>
      <c r="W197" s="316">
        <f>IF(U197&lt;&gt;"",U197/1000,"")</f>
        <v>0.22321699999999997</v>
      </c>
      <c r="X197" s="316">
        <f>IF(V197&lt;&gt;"",V197/1000,"")</f>
        <v>0</v>
      </c>
      <c r="Y197" s="317">
        <f>IF(OR(U197&lt;&gt;"",V197&lt;&gt;""),U197+V197,"")</f>
        <v>223.21699999999998</v>
      </c>
      <c r="Z197" s="318">
        <f>IF(Y197&lt;&gt;"",Y197/1000,"")</f>
        <v>0.22321699999999997</v>
      </c>
      <c r="AA197" s="574" t="s">
        <v>717</v>
      </c>
      <c r="AB197" s="386">
        <v>45734</v>
      </c>
      <c r="AC197" s="331">
        <v>45715</v>
      </c>
      <c r="AD197" s="327">
        <v>45734</v>
      </c>
      <c r="AE197" s="327">
        <v>45740</v>
      </c>
      <c r="AF197" s="18">
        <v>45749</v>
      </c>
      <c r="AG197" s="331">
        <v>45762</v>
      </c>
      <c r="AH197" s="309">
        <f>IF(AND(AD197&lt;&gt;"",AG197&lt;&gt;""),AG197-AD197,"")</f>
        <v>28</v>
      </c>
      <c r="AI197" s="322" t="str">
        <f>IF(AE197&lt;&gt;"",CONCATENATE("S",WEEKNUM(AE197,21)),"")</f>
        <v>S13</v>
      </c>
      <c r="AJ197" s="323" t="str">
        <f>IF(AF197&lt;&gt;"",CONCATENATE("S",WEEKNUM(AF197,21)),"")</f>
        <v>S14</v>
      </c>
      <c r="AK197" s="323" t="str">
        <f>IF(AG197&lt;&gt;"",CONCATENATE("S",WEEKNUM(AG197,21)),"")</f>
        <v>S16</v>
      </c>
      <c r="AL197" s="322" t="str">
        <f>IF(AG197&lt;&gt;"",CONCATENATE(MONTH(AG197),"/",YEAR(AG197)),"")</f>
        <v>4/2025</v>
      </c>
      <c r="AM197" s="324">
        <f ca="1">IF(AG197&lt;&gt;"",IFERROR(IF(AF197="",TODAY()-AE197,AG197-AE197),""),"")</f>
        <v>22</v>
      </c>
      <c r="AN197" s="325" t="str">
        <f ca="1">IF(AM197&lt;&gt;"",IF(AM197&lt;=0,"SEM ATRASO",IF(AM197&lt;=10,"1) &lt;= 10 Dias",IF(AND(AM197&gt;10,AM197&lt;=30),"2) &gt; 10 Dias e &lt;= 30 Dias",IF(AND(AM197&gt;30,AM197&lt;=60),"3) &gt;30 Dias e &lt;=60 Dias",IF(AND(AM197&gt;60,AM197&lt;43854),"4) &gt; 60 Dias","INDEFINIDO"))))),"")</f>
        <v>2) &gt; 10 Dias e &lt;= 30 Dias</v>
      </c>
      <c r="AO197" s="409">
        <v>45813</v>
      </c>
      <c r="AP197" s="331">
        <v>45817</v>
      </c>
      <c r="AQ197" s="15">
        <v>45817</v>
      </c>
      <c r="AR197" s="481">
        <v>45821</v>
      </c>
      <c r="AS197" s="331">
        <v>45804</v>
      </c>
      <c r="AT197" s="309">
        <f>IF(AND(AP197&lt;&gt;"",AS197&lt;&gt;""),AS197-AP197,"")</f>
        <v>-13</v>
      </c>
      <c r="AU197" s="326" t="str">
        <f>IF(AQ197&lt;&gt;"",CONCATENATE("S",WEEKNUM(AQ197,21)),"")</f>
        <v>S24</v>
      </c>
      <c r="AV197" s="327" t="str">
        <f>IF(AR197&lt;&gt;"",CONCATENATE("S",WEEKNUM(AR197,21)),"")</f>
        <v>S24</v>
      </c>
      <c r="AW197" s="327" t="str">
        <f>IF(AS197&lt;&gt;"",CONCATENATE("S",WEEKNUM(AS197,21)),"")</f>
        <v>S22</v>
      </c>
      <c r="AX197" s="326" t="str">
        <f>IF(AS197&lt;&gt;"",CONCATENATE(MONTH(AS197),"/",YEAR(AS197)),"")</f>
        <v>5/2025</v>
      </c>
      <c r="AY197" s="328">
        <f ca="1">IF(AQ197&lt;&gt;"",IF(AS197&lt;&gt;"",AQ197-AS197,TODAY()-AQ197),"")</f>
        <v>13</v>
      </c>
      <c r="AZ197" s="329" t="str">
        <f ca="1">IF(AY197&lt;&gt;"",IF(AY197&lt;=0,"SEM ATRASO",IF(AY197&lt;=10,"1) &lt;= 10 Dias",IF(AND(AY197&gt;10,AY197&lt;=30),"2) &gt; 10 Dias e &lt;= 30 Dias",IF(AND(AY197&gt;30,AY197&lt;=60),"3) &gt;30 Dias e &lt;=60 Dias",IF(AND(AY197&gt;60,AY197&lt;43854),"4) &gt; 60 Dias","INDEFINIDO"))))),"")</f>
        <v>2) &gt; 10 Dias e &lt;= 30 Dias</v>
      </c>
      <c r="BA197" s="409">
        <v>45820</v>
      </c>
      <c r="BB197" s="331">
        <v>45811</v>
      </c>
      <c r="BC197" s="15">
        <v>45766</v>
      </c>
      <c r="BD197" s="24">
        <v>45814</v>
      </c>
      <c r="BE197" s="331">
        <v>45870</v>
      </c>
      <c r="BF197" s="309">
        <f>IF(AND(BB197&lt;&gt;"",BE197&lt;&gt;""),BE197-BB197,"")</f>
        <v>59</v>
      </c>
      <c r="BG197" s="326" t="str">
        <f>IF(BC197&lt;&gt;"",CONCATENATE("S",WEEKNUM(BC197,21)),"")</f>
        <v>S16</v>
      </c>
      <c r="BH197" s="327" t="str">
        <f>IF(BD197&lt;&gt;"",CONCATENATE("S",WEEKNUM(BD197,21)),"")</f>
        <v>S23</v>
      </c>
      <c r="BI197" s="327" t="str">
        <f>IF(BE197&lt;&gt;"",CONCATENATE("S",WEEKNUM(BE197,21)),"")</f>
        <v>S31</v>
      </c>
      <c r="BJ197" s="326" t="str">
        <f>IF(BE197&lt;&gt;"",CONCATENATE(MONTH(BE197),"/",YEAR(BE197)),"")</f>
        <v>8/2025</v>
      </c>
      <c r="BK197" s="325">
        <f ca="1">IF(BE197&lt;&gt;"",IFERROR(IF(BE197="",TODAY()-BC197,BE197-BC197),""),"")</f>
        <v>104</v>
      </c>
      <c r="BL197" s="330" t="str">
        <f ca="1">IF(BK197&lt;&gt;"",IF(BK197&lt;=0,"SEM ATRASO",IF(BK197&lt;=10,"1) &lt;= 10 Dias",IF(AND(BK197&gt;10,BK197&lt;=30),"2) &gt; 10 Dias e &lt;= 30 Dias",IF(AND(BK197&gt;30,BK197&lt;=60),"3) &gt;30 Dias e &lt;=60 Dias",IF(AND(BK197&gt;60,BK197&lt;43854),"4) &gt; 60 Dias","INDEFINIDO"))))),"")</f>
        <v>4) &gt; 60 Dias</v>
      </c>
      <c r="BM197" s="331">
        <f>IF(BE197&lt;&gt;"",BE197+5,IF(AND(BE197="",BD197&lt;&gt;""),BD197+5,IF(AND(BE197="",BD197="",AS197&lt;&gt;""),AS197+5,IF(AND(BE197="",BD197="",AS197="",AR197&lt;&gt;""),AR197+5,""))))</f>
        <v>45875</v>
      </c>
      <c r="BN197" s="331"/>
      <c r="BO197" s="331" t="s">
        <v>87</v>
      </c>
      <c r="BP197" s="305"/>
      <c r="BQ197" s="305"/>
      <c r="BR197" s="305"/>
      <c r="BS197" s="305"/>
      <c r="BT197" s="332">
        <v>-3</v>
      </c>
      <c r="BU197" s="333" t="s">
        <v>1255</v>
      </c>
      <c r="BV197" s="329"/>
      <c r="BW197" s="329"/>
      <c r="BX197" s="329"/>
      <c r="BY197" s="329"/>
      <c r="BZ197" s="329"/>
      <c r="CA197" s="642"/>
      <c r="CB197" s="598"/>
    </row>
    <row r="198" spans="1:80" ht="40.5" customHeight="1" x14ac:dyDescent="0.35">
      <c r="A198" s="577"/>
      <c r="B198" s="458" t="s">
        <v>155</v>
      </c>
      <c r="C198" s="326"/>
      <c r="D198" s="371"/>
      <c r="E198" s="371" t="s">
        <v>1101</v>
      </c>
      <c r="F198" s="371" t="s">
        <v>556</v>
      </c>
      <c r="G198" s="307" t="str">
        <f ca="1">IF(AND(E198&lt;D198,BE198&lt;&gt;"",TODAY()&gt;D198),TODAY()-D198,"")</f>
        <v/>
      </c>
      <c r="H198" s="308">
        <f>IF(BM198&lt;&gt;"",BM198,"")</f>
        <v>45875</v>
      </c>
      <c r="I198" s="309">
        <f>IF(AND(E198&lt;&gt;"",H198&lt;&gt;""),H198-E198,"")</f>
        <v>174</v>
      </c>
      <c r="J198" s="366" t="s">
        <v>156</v>
      </c>
      <c r="K198" s="305" t="s">
        <v>80</v>
      </c>
      <c r="L198" s="310" t="s">
        <v>557</v>
      </c>
      <c r="M198" s="311" t="s">
        <v>161</v>
      </c>
      <c r="N198" s="3" t="s">
        <v>1012</v>
      </c>
      <c r="O198" s="337">
        <v>2023209479</v>
      </c>
      <c r="P198" s="539" t="s">
        <v>1389</v>
      </c>
      <c r="Q198" s="339" t="s">
        <v>1392</v>
      </c>
      <c r="R198" s="313" t="str">
        <f>IF(OR(L198&lt;&gt;"",N198&lt;&gt;"",O198&lt;&gt;"",P198&lt;&gt;""),CONCATENATE(L198,"-",N198,"-",P198,"-OM",O198),"")</f>
        <v>P62-PPGMII-P62-PAR-0630/2025-OM2023209479</v>
      </c>
      <c r="S198" s="305"/>
      <c r="T198" s="314">
        <v>1</v>
      </c>
      <c r="U198" s="340">
        <v>19</v>
      </c>
      <c r="V198" s="340">
        <v>0</v>
      </c>
      <c r="W198" s="316">
        <f>IF(U198&lt;&gt;"",U198/1000,"")</f>
        <v>1.9E-2</v>
      </c>
      <c r="X198" s="316">
        <f>IF(V198&lt;&gt;"",V198/1000,"")</f>
        <v>0</v>
      </c>
      <c r="Y198" s="317">
        <f>IF(OR(U198&lt;&gt;"",V198&lt;&gt;""),U198+V198,"")</f>
        <v>19</v>
      </c>
      <c r="Z198" s="318">
        <f>IF(Y198&lt;&gt;"",Y198/1000,"")</f>
        <v>1.9E-2</v>
      </c>
      <c r="AA198" s="574" t="s">
        <v>717</v>
      </c>
      <c r="AB198" s="386">
        <v>45734</v>
      </c>
      <c r="AC198" s="331">
        <v>45715</v>
      </c>
      <c r="AD198" s="327">
        <v>45734</v>
      </c>
      <c r="AE198" s="327">
        <v>45740</v>
      </c>
      <c r="AF198" s="18">
        <v>45749</v>
      </c>
      <c r="AG198" s="331">
        <v>45762</v>
      </c>
      <c r="AH198" s="309">
        <f>IF(AND(AD198&lt;&gt;"",AG198&lt;&gt;""),AG198-AD198,"")</f>
        <v>28</v>
      </c>
      <c r="AI198" s="322" t="str">
        <f>IF(AE198&lt;&gt;"",CONCATENATE("S",WEEKNUM(AE198,21)),"")</f>
        <v>S13</v>
      </c>
      <c r="AJ198" s="323" t="str">
        <f>IF(AF198&lt;&gt;"",CONCATENATE("S",WEEKNUM(AF198,21)),"")</f>
        <v>S14</v>
      </c>
      <c r="AK198" s="323" t="str">
        <f>IF(AG198&lt;&gt;"",CONCATENATE("S",WEEKNUM(AG198,21)),"")</f>
        <v>S16</v>
      </c>
      <c r="AL198" s="322" t="str">
        <f>IF(AG198&lt;&gt;"",CONCATENATE(MONTH(AG198),"/",YEAR(AG198)),"")</f>
        <v>4/2025</v>
      </c>
      <c r="AM198" s="324">
        <f ca="1">IF(AG198&lt;&gt;"",IFERROR(IF(AF198="",TODAY()-AE198,AG198-AE198),""),"")</f>
        <v>22</v>
      </c>
      <c r="AN198" s="325" t="str">
        <f ca="1">IF(AM198&lt;&gt;"",IF(AM198&lt;=0,"SEM ATRASO",IF(AM198&lt;=10,"1) &lt;= 10 Dias",IF(AND(AM198&gt;10,AM198&lt;=30),"2) &gt; 10 Dias e &lt;= 30 Dias",IF(AND(AM198&gt;30,AM198&lt;=60),"3) &gt;30 Dias e &lt;=60 Dias",IF(AND(AM198&gt;60,AM198&lt;43854),"4) &gt; 60 Dias","INDEFINIDO"))))),"")</f>
        <v>2) &gt; 10 Dias e &lt;= 30 Dias</v>
      </c>
      <c r="AO198" s="409">
        <v>45813</v>
      </c>
      <c r="AP198" s="331">
        <v>45796</v>
      </c>
      <c r="AQ198" s="15">
        <v>45817</v>
      </c>
      <c r="AR198" s="481">
        <v>45821</v>
      </c>
      <c r="AS198" s="331">
        <v>45804</v>
      </c>
      <c r="AT198" s="309">
        <f>IF(AND(AP198&lt;&gt;"",AS198&lt;&gt;""),AS198-AP198,"")</f>
        <v>8</v>
      </c>
      <c r="AU198" s="326" t="str">
        <f>IF(AQ198&lt;&gt;"",CONCATENATE("S",WEEKNUM(AQ198,21)),"")</f>
        <v>S24</v>
      </c>
      <c r="AV198" s="327" t="str">
        <f>IF(AR198&lt;&gt;"",CONCATENATE("S",WEEKNUM(AR198,21)),"")</f>
        <v>S24</v>
      </c>
      <c r="AW198" s="327" t="str">
        <f>IF(AS198&lt;&gt;"",CONCATENATE("S",WEEKNUM(AS198,21)),"")</f>
        <v>S22</v>
      </c>
      <c r="AX198" s="326" t="str">
        <f>IF(AS198&lt;&gt;"",CONCATENATE(MONTH(AS198),"/",YEAR(AS198)),"")</f>
        <v>5/2025</v>
      </c>
      <c r="AY198" s="328">
        <f ca="1">IF(AQ198&lt;&gt;"",IF(AS198&lt;&gt;"",AQ198-AS198,TODAY()-AQ198),"")</f>
        <v>13</v>
      </c>
      <c r="AZ198" s="329" t="str">
        <f ca="1">IF(AY198&lt;&gt;"",IF(AY198&lt;=0,"SEM ATRASO",IF(AY198&lt;=10,"1) &lt;= 10 Dias",IF(AND(AY198&gt;10,AY198&lt;=30),"2) &gt; 10 Dias e &lt;= 30 Dias",IF(AND(AY198&gt;30,AY198&lt;=60),"3) &gt;30 Dias e &lt;=60 Dias",IF(AND(AY198&gt;60,AY198&lt;43854),"4) &gt; 60 Dias","INDEFINIDO"))))),"")</f>
        <v>2) &gt; 10 Dias e &lt;= 30 Dias</v>
      </c>
      <c r="BA198" s="409">
        <v>45820</v>
      </c>
      <c r="BB198" s="331">
        <v>45811</v>
      </c>
      <c r="BC198" s="15">
        <v>45766</v>
      </c>
      <c r="BD198" s="24">
        <v>45814</v>
      </c>
      <c r="BE198" s="331">
        <v>45870</v>
      </c>
      <c r="BF198" s="309">
        <f>IF(AND(BB198&lt;&gt;"",BE198&lt;&gt;""),BE198-BB198,"")</f>
        <v>59</v>
      </c>
      <c r="BG198" s="326" t="str">
        <f>IF(BC198&lt;&gt;"",CONCATENATE("S",WEEKNUM(BC198,21)),"")</f>
        <v>S16</v>
      </c>
      <c r="BH198" s="327" t="str">
        <f>IF(BD198&lt;&gt;"",CONCATENATE("S",WEEKNUM(BD198,21)),"")</f>
        <v>S23</v>
      </c>
      <c r="BI198" s="327" t="str">
        <f>IF(BE198&lt;&gt;"",CONCATENATE("S",WEEKNUM(BE198,21)),"")</f>
        <v>S31</v>
      </c>
      <c r="BJ198" s="326" t="str">
        <f>IF(BE198&lt;&gt;"",CONCATENATE(MONTH(BE198),"/",YEAR(BE198)),"")</f>
        <v>8/2025</v>
      </c>
      <c r="BK198" s="325">
        <f ca="1">IF(BE198&lt;&gt;"",IFERROR(IF(BE198="",TODAY()-BC198,BE198-BC198),""),"")</f>
        <v>104</v>
      </c>
      <c r="BL198" s="330" t="str">
        <f ca="1">IF(BK198&lt;&gt;"",IF(BK198&lt;=0,"SEM ATRASO",IF(BK198&lt;=10,"1) &lt;= 10 Dias",IF(AND(BK198&gt;10,BK198&lt;=30),"2) &gt; 10 Dias e &lt;= 30 Dias",IF(AND(BK198&gt;30,BK198&lt;=60),"3) &gt;30 Dias e &lt;=60 Dias",IF(AND(BK198&gt;60,BK198&lt;43854),"4) &gt; 60 Dias","INDEFINIDO"))))),"")</f>
        <v>4) &gt; 60 Dias</v>
      </c>
      <c r="BM198" s="331">
        <f>IF(BE198&lt;&gt;"",BE198+5,IF(AND(BE198="",BD198&lt;&gt;""),BD198+5,IF(AND(BE198="",BD198="",AS198&lt;&gt;""),AS198+5,IF(AND(BE198="",BD198="",AS198="",AR198&lt;&gt;""),AR198+5,""))))</f>
        <v>45875</v>
      </c>
      <c r="BN198" s="331"/>
      <c r="BO198" s="331" t="s">
        <v>87</v>
      </c>
      <c r="BP198" s="305"/>
      <c r="BQ198" s="305"/>
      <c r="BR198" s="305"/>
      <c r="BS198" s="305"/>
      <c r="BT198" s="332">
        <v>-3</v>
      </c>
      <c r="BU198" s="333" t="s">
        <v>1255</v>
      </c>
      <c r="BV198" s="329"/>
      <c r="BW198" s="329"/>
      <c r="BX198" s="329"/>
      <c r="BY198" s="329"/>
      <c r="BZ198" s="329"/>
      <c r="CA198" s="643"/>
      <c r="CB198" s="598"/>
    </row>
    <row r="199" spans="1:80" ht="40.5" customHeight="1" x14ac:dyDescent="0.35">
      <c r="A199" s="577"/>
      <c r="B199" s="458" t="s">
        <v>155</v>
      </c>
      <c r="C199" s="326"/>
      <c r="D199" s="336"/>
      <c r="E199" s="336" t="s">
        <v>1101</v>
      </c>
      <c r="F199" s="371" t="s">
        <v>556</v>
      </c>
      <c r="G199" s="307" t="str">
        <f ca="1">IF(AND(E199&lt;D199,BE199&lt;&gt;"",TODAY()&gt;D199),TODAY()-D199,"")</f>
        <v/>
      </c>
      <c r="H199" s="308">
        <f>IF(BM199&lt;&gt;"",BM199,"")</f>
        <v>45875</v>
      </c>
      <c r="I199" s="309">
        <f>IF(AND(E199&lt;&gt;"",H199&lt;&gt;""),H199-E199,"")</f>
        <v>174</v>
      </c>
      <c r="J199" s="366" t="s">
        <v>156</v>
      </c>
      <c r="K199" s="305" t="s">
        <v>80</v>
      </c>
      <c r="L199" s="310" t="s">
        <v>557</v>
      </c>
      <c r="M199" s="311" t="s">
        <v>161</v>
      </c>
      <c r="N199" s="3" t="s">
        <v>1012</v>
      </c>
      <c r="O199" s="337">
        <v>2023209479</v>
      </c>
      <c r="P199" s="539" t="s">
        <v>1389</v>
      </c>
      <c r="Q199" s="339" t="s">
        <v>1393</v>
      </c>
      <c r="R199" s="313" t="str">
        <f>IF(OR(L199&lt;&gt;"",N199&lt;&gt;"",O199&lt;&gt;"",P199&lt;&gt;""),CONCATENATE(L199,"-",N199,"-",P199,"-OM",O199),"")</f>
        <v>P62-PPGMII-P62-PAR-0630/2025-OM2023209479</v>
      </c>
      <c r="S199" s="305"/>
      <c r="T199" s="314">
        <v>1</v>
      </c>
      <c r="U199" s="340">
        <v>215.63900000000001</v>
      </c>
      <c r="V199" s="340">
        <v>0</v>
      </c>
      <c r="W199" s="316">
        <f>IF(U199&lt;&gt;"",U199/1000,"")</f>
        <v>0.215639</v>
      </c>
      <c r="X199" s="316">
        <f>IF(V199&lt;&gt;"",V199/1000,"")</f>
        <v>0</v>
      </c>
      <c r="Y199" s="317">
        <f>IF(OR(U199&lt;&gt;"",V199&lt;&gt;""),U199+V199,"")</f>
        <v>215.63900000000001</v>
      </c>
      <c r="Z199" s="318">
        <f>IF(Y199&lt;&gt;"",Y199/1000,"")</f>
        <v>0.215639</v>
      </c>
      <c r="AA199" s="574" t="s">
        <v>717</v>
      </c>
      <c r="AB199" s="386">
        <v>45734</v>
      </c>
      <c r="AC199" s="331">
        <v>45715</v>
      </c>
      <c r="AD199" s="331">
        <v>45734</v>
      </c>
      <c r="AE199" s="327">
        <v>45740</v>
      </c>
      <c r="AF199" s="14">
        <v>45749</v>
      </c>
      <c r="AG199" s="331">
        <v>45762</v>
      </c>
      <c r="AH199" s="309">
        <f>IF(AND(AD199&lt;&gt;"",AG199&lt;&gt;""),AG199-AD199,"")</f>
        <v>28</v>
      </c>
      <c r="AI199" s="322" t="str">
        <f>IF(AE199&lt;&gt;"",CONCATENATE("S",WEEKNUM(AE199,21)),"")</f>
        <v>S13</v>
      </c>
      <c r="AJ199" s="323" t="str">
        <f>IF(AF199&lt;&gt;"",CONCATENATE("S",WEEKNUM(AF199,21)),"")</f>
        <v>S14</v>
      </c>
      <c r="AK199" s="323" t="str">
        <f>IF(AG199&lt;&gt;"",CONCATENATE("S",WEEKNUM(AG199,21)),"")</f>
        <v>S16</v>
      </c>
      <c r="AL199" s="322" t="str">
        <f>IF(AG199&lt;&gt;"",CONCATENATE(MONTH(AG199),"/",YEAR(AG199)),"")</f>
        <v>4/2025</v>
      </c>
      <c r="AM199" s="324">
        <f ca="1">IF(AG199&lt;&gt;"",IFERROR(IF(AF199="",TODAY()-AE199,AG199-AE199),""),"")</f>
        <v>22</v>
      </c>
      <c r="AN199" s="325" t="str">
        <f ca="1">IF(AM199&lt;&gt;"",IF(AM199&lt;=0,"SEM ATRASO",IF(AM199&lt;=10,"1) &lt;= 10 Dias",IF(AND(AM199&gt;10,AM199&lt;=30),"2) &gt; 10 Dias e &lt;= 30 Dias",IF(AND(AM199&gt;30,AM199&lt;=60),"3) &gt;30 Dias e &lt;=60 Dias",IF(AND(AM199&gt;60,AM199&lt;43854),"4) &gt; 60 Dias","INDEFINIDO"))))),"")</f>
        <v>2) &gt; 10 Dias e &lt;= 30 Dias</v>
      </c>
      <c r="AO199" s="364">
        <v>45813</v>
      </c>
      <c r="AP199" s="331">
        <v>45804</v>
      </c>
      <c r="AQ199" s="15">
        <v>45817</v>
      </c>
      <c r="AR199" s="15">
        <v>45821</v>
      </c>
      <c r="AS199" s="331">
        <v>45804</v>
      </c>
      <c r="AT199" s="309">
        <f>IF(AND(AP199&lt;&gt;"",AS199&lt;&gt;""),AS199-AP199,"")</f>
        <v>0</v>
      </c>
      <c r="AU199" s="326" t="str">
        <f>IF(AQ199&lt;&gt;"",CONCATENATE("S",WEEKNUM(AQ199,21)),"")</f>
        <v>S24</v>
      </c>
      <c r="AV199" s="327" t="str">
        <f>IF(AR199&lt;&gt;"",CONCATENATE("S",WEEKNUM(AR199,21)),"")</f>
        <v>S24</v>
      </c>
      <c r="AW199" s="327" t="str">
        <f>IF(AS199&lt;&gt;"",CONCATENATE("S",WEEKNUM(AS199,21)),"")</f>
        <v>S22</v>
      </c>
      <c r="AX199" s="326" t="str">
        <f>IF(AS199&lt;&gt;"",CONCATENATE(MONTH(AS199),"/",YEAR(AS199)),"")</f>
        <v>5/2025</v>
      </c>
      <c r="AY199" s="328">
        <f ca="1">IF(AQ199&lt;&gt;"",IF(AS199&lt;&gt;"",AQ199-AS199,TODAY()-AQ199),"")</f>
        <v>13</v>
      </c>
      <c r="AZ199" s="329" t="str">
        <f ca="1">IF(AY199&lt;&gt;"",IF(AY199&lt;=0,"SEM ATRASO",IF(AY199&lt;=10,"1) &lt;= 10 Dias",IF(AND(AY199&gt;10,AY199&lt;=30),"2) &gt; 10 Dias e &lt;= 30 Dias",IF(AND(AY199&gt;30,AY199&lt;=60),"3) &gt;30 Dias e &lt;=60 Dias",IF(AND(AY199&gt;60,AY199&lt;43854),"4) &gt; 60 Dias","INDEFINIDO"))))),"")</f>
        <v>2) &gt; 10 Dias e &lt;= 30 Dias</v>
      </c>
      <c r="BA199" s="364">
        <v>45820</v>
      </c>
      <c r="BB199" s="331">
        <v>45811</v>
      </c>
      <c r="BC199" s="15">
        <v>45766</v>
      </c>
      <c r="BD199" s="24">
        <v>45814</v>
      </c>
      <c r="BE199" s="331">
        <v>45870</v>
      </c>
      <c r="BF199" s="309">
        <f>IF(AND(BB199&lt;&gt;"",BE199&lt;&gt;""),BE199-BB199,"")</f>
        <v>59</v>
      </c>
      <c r="BG199" s="326" t="str">
        <f>IF(BC199&lt;&gt;"",CONCATENATE("S",WEEKNUM(BC199,21)),"")</f>
        <v>S16</v>
      </c>
      <c r="BH199" s="327" t="str">
        <f>IF(BD199&lt;&gt;"",CONCATENATE("S",WEEKNUM(BD199,21)),"")</f>
        <v>S23</v>
      </c>
      <c r="BI199" s="327" t="str">
        <f>IF(BE199&lt;&gt;"",CONCATENATE("S",WEEKNUM(BE199,21)),"")</f>
        <v>S31</v>
      </c>
      <c r="BJ199" s="326" t="str">
        <f>IF(BE199&lt;&gt;"",CONCATENATE(MONTH(BE199),"/",YEAR(BE199)),"")</f>
        <v>8/2025</v>
      </c>
      <c r="BK199" s="325">
        <f ca="1">IF(BE199&lt;&gt;"",IFERROR(IF(BE199="",TODAY()-BC199,BE199-BC199),""),"")</f>
        <v>104</v>
      </c>
      <c r="BL199" s="330" t="str">
        <f ca="1">IF(BK199&lt;&gt;"",IF(BK199&lt;=0,"SEM ATRASO",IF(BK199&lt;=10,"1) &lt;= 10 Dias",IF(AND(BK199&gt;10,BK199&lt;=30),"2) &gt; 10 Dias e &lt;= 30 Dias",IF(AND(BK199&gt;30,BK199&lt;=60),"3) &gt;30 Dias e &lt;=60 Dias",IF(AND(BK199&gt;60,BK199&lt;43854),"4) &gt; 60 Dias","INDEFINIDO"))))),"")</f>
        <v>4) &gt; 60 Dias</v>
      </c>
      <c r="BM199" s="331">
        <f>IF(BE199&lt;&gt;"",BE199+5,IF(AND(BE199="",BD199&lt;&gt;""),BD199+5,IF(AND(BE199="",BD199="",AS199&lt;&gt;""),AS199+5,IF(AND(BE199="",BD199="",AS199="",AR199&lt;&gt;""),AR199+5,""))))</f>
        <v>45875</v>
      </c>
      <c r="BN199" s="331"/>
      <c r="BO199" s="331" t="s">
        <v>87</v>
      </c>
      <c r="BP199" s="305"/>
      <c r="BQ199" s="305"/>
      <c r="BR199" s="305"/>
      <c r="BS199" s="305"/>
      <c r="BT199" s="332">
        <v>-3</v>
      </c>
      <c r="BU199" s="333" t="s">
        <v>1255</v>
      </c>
      <c r="BV199" s="329"/>
      <c r="BW199" s="329"/>
      <c r="BX199" s="329"/>
      <c r="BY199" s="329"/>
      <c r="BZ199" s="329"/>
      <c r="CA199" s="634"/>
      <c r="CB199" s="598"/>
    </row>
    <row r="200" spans="1:80" ht="40.5" customHeight="1" x14ac:dyDescent="0.35">
      <c r="A200" s="577"/>
      <c r="B200" s="458" t="s">
        <v>155</v>
      </c>
      <c r="C200" s="310"/>
      <c r="D200" s="336"/>
      <c r="E200" s="336" t="s">
        <v>1101</v>
      </c>
      <c r="F200" s="371" t="s">
        <v>556</v>
      </c>
      <c r="G200" s="307" t="str">
        <f ca="1">IF(AND(E200&lt;D200,BE200&lt;&gt;"",TODAY()&gt;D200),TODAY()-D200,"")</f>
        <v/>
      </c>
      <c r="H200" s="308">
        <f>IF(BM200&lt;&gt;"",BM200,"")</f>
        <v>45875</v>
      </c>
      <c r="I200" s="309">
        <f>IF(AND(E200&lt;&gt;"",H200&lt;&gt;""),H200-E200,"")</f>
        <v>174</v>
      </c>
      <c r="J200" s="305" t="s">
        <v>156</v>
      </c>
      <c r="K200" s="373" t="s">
        <v>80</v>
      </c>
      <c r="L200" s="310" t="s">
        <v>557</v>
      </c>
      <c r="M200" s="311" t="s">
        <v>161</v>
      </c>
      <c r="N200" s="3" t="s">
        <v>1012</v>
      </c>
      <c r="O200" s="337">
        <v>2023209479</v>
      </c>
      <c r="P200" s="539" t="s">
        <v>1389</v>
      </c>
      <c r="Q200" s="339" t="s">
        <v>1776</v>
      </c>
      <c r="R200" s="313" t="str">
        <f>IF(OR(L200&lt;&gt;"",N200&lt;&gt;"",O200&lt;&gt;"",P200&lt;&gt;""),CONCATENATE(L200,"-",N200,"-",P200,"-OM",O200),"")</f>
        <v>P62-PPGMII-P62-PAR-0630/2025-OM2023209479</v>
      </c>
      <c r="S200" s="574"/>
      <c r="T200" s="314">
        <v>1</v>
      </c>
      <c r="U200" s="340">
        <v>108.604</v>
      </c>
      <c r="V200" s="374">
        <v>0</v>
      </c>
      <c r="W200" s="316">
        <f>IF(U200&lt;&gt;"",U200/1000,"")</f>
        <v>0.10860400000000001</v>
      </c>
      <c r="X200" s="316">
        <f>IF(V200&lt;&gt;"",V200/1000,"")</f>
        <v>0</v>
      </c>
      <c r="Y200" s="317">
        <f>IF(OR(U200&lt;&gt;"",V200&lt;&gt;""),U200+V200,"")</f>
        <v>108.604</v>
      </c>
      <c r="Z200" s="318">
        <f>IF(Y200&lt;&gt;"",Y200/1000,"")</f>
        <v>0.10860400000000001</v>
      </c>
      <c r="AA200" s="574" t="s">
        <v>717</v>
      </c>
      <c r="AB200" s="386">
        <v>45734</v>
      </c>
      <c r="AC200" s="331">
        <v>45715</v>
      </c>
      <c r="AD200" s="327">
        <v>45734</v>
      </c>
      <c r="AE200" s="327">
        <v>45740</v>
      </c>
      <c r="AF200" s="14">
        <v>45749</v>
      </c>
      <c r="AG200" s="327">
        <v>45762</v>
      </c>
      <c r="AH200" s="309">
        <f>IF(AND(AD200&lt;&gt;"",AG200&lt;&gt;""),AG200-AD200,"")</f>
        <v>28</v>
      </c>
      <c r="AI200" s="322" t="str">
        <f>IF(AE200&lt;&gt;"",CONCATENATE("S",WEEKNUM(AE200,21)),"")</f>
        <v>S13</v>
      </c>
      <c r="AJ200" s="323" t="str">
        <f>IF(AF200&lt;&gt;"",CONCATENATE("S",WEEKNUM(AF200,21)),"")</f>
        <v>S14</v>
      </c>
      <c r="AK200" s="323" t="str">
        <f>IF(AG200&lt;&gt;"",CONCATENATE("S",WEEKNUM(AG200,21)),"")</f>
        <v>S16</v>
      </c>
      <c r="AL200" s="322" t="str">
        <f>IF(AG200&lt;&gt;"",CONCATENATE(MONTH(AG200),"/",YEAR(AG200)),"")</f>
        <v>4/2025</v>
      </c>
      <c r="AM200" s="324">
        <f ca="1">IF(AG200&lt;&gt;"",IFERROR(IF(AF200="",TODAY()-AE200,AG200-AE200),""),"")</f>
        <v>22</v>
      </c>
      <c r="AN200" s="325" t="str">
        <f ca="1">IF(AM200&lt;&gt;"",IF(AM200&lt;=0,"SEM ATRASO",IF(AM200&lt;=10,"1) &lt;= 10 Dias",IF(AND(AM200&gt;10,AM200&lt;=30),"2) &gt; 10 Dias e &lt;= 30 Dias",IF(AND(AM200&gt;30,AM200&lt;=60),"3) &gt;30 Dias e &lt;=60 Dias",IF(AND(AM200&gt;60,AM200&lt;43854),"4) &gt; 60 Dias","INDEFINIDO"))))),"")</f>
        <v>2) &gt; 10 Dias e &lt;= 30 Dias</v>
      </c>
      <c r="AO200" s="409">
        <v>45813</v>
      </c>
      <c r="AP200" s="331">
        <v>45804</v>
      </c>
      <c r="AQ200" s="15">
        <v>45817</v>
      </c>
      <c r="AR200" s="15">
        <v>45821</v>
      </c>
      <c r="AS200" s="331">
        <v>45804</v>
      </c>
      <c r="AT200" s="309">
        <f>IF(AND(AP200&lt;&gt;"",AS200&lt;&gt;""),AS200-AP200,"")</f>
        <v>0</v>
      </c>
      <c r="AU200" s="326" t="str">
        <f>IF(AQ200&lt;&gt;"",CONCATENATE("S",WEEKNUM(AQ200,21)),"")</f>
        <v>S24</v>
      </c>
      <c r="AV200" s="327" t="str">
        <f>IF(AR200&lt;&gt;"",CONCATENATE("S",WEEKNUM(AR200,21)),"")</f>
        <v>S24</v>
      </c>
      <c r="AW200" s="327" t="str">
        <f>IF(AS200&lt;&gt;"",CONCATENATE("S",WEEKNUM(AS200,21)),"")</f>
        <v>S22</v>
      </c>
      <c r="AX200" s="326" t="str">
        <f>IF(AS200&lt;&gt;"",CONCATENATE(MONTH(AS200),"/",YEAR(AS200)),"")</f>
        <v>5/2025</v>
      </c>
      <c r="AY200" s="328">
        <f ca="1">IF(AQ200&lt;&gt;"",IF(AS200&lt;&gt;"",AQ200-AS200,TODAY()-AQ200),"")</f>
        <v>13</v>
      </c>
      <c r="AZ200" s="329" t="str">
        <f ca="1">IF(AY200&lt;&gt;"",IF(AY200&lt;=0,"SEM ATRASO",IF(AY200&lt;=10,"1) &lt;= 10 Dias",IF(AND(AY200&gt;10,AY200&lt;=30),"2) &gt; 10 Dias e &lt;= 30 Dias",IF(AND(AY200&gt;30,AY200&lt;=60),"3) &gt;30 Dias e &lt;=60 Dias",IF(AND(AY200&gt;60,AY200&lt;43854),"4) &gt; 60 Dias","INDEFINIDO"))))),"")</f>
        <v>2) &gt; 10 Dias e &lt;= 30 Dias</v>
      </c>
      <c r="BA200" s="409">
        <v>45820</v>
      </c>
      <c r="BB200" s="331">
        <v>45811</v>
      </c>
      <c r="BC200" s="15">
        <v>45766</v>
      </c>
      <c r="BD200" s="24">
        <v>45814</v>
      </c>
      <c r="BE200" s="331">
        <v>45870</v>
      </c>
      <c r="BF200" s="309">
        <f>IF(AND(BB200&lt;&gt;"",BE200&lt;&gt;""),BE200-BB200,"")</f>
        <v>59</v>
      </c>
      <c r="BG200" s="326" t="str">
        <f>IF(BC200&lt;&gt;"",CONCATENATE("S",WEEKNUM(BC200,21)),"")</f>
        <v>S16</v>
      </c>
      <c r="BH200" s="327" t="str">
        <f>IF(BD200&lt;&gt;"",CONCATENATE("S",WEEKNUM(BD200,21)),"")</f>
        <v>S23</v>
      </c>
      <c r="BI200" s="327" t="str">
        <f>IF(BE200&lt;&gt;"",CONCATENATE("S",WEEKNUM(BE200,21)),"")</f>
        <v>S31</v>
      </c>
      <c r="BJ200" s="326" t="str">
        <f>IF(BE200&lt;&gt;"",CONCATENATE(MONTH(BE200),"/",YEAR(BE200)),"")</f>
        <v>8/2025</v>
      </c>
      <c r="BK200" s="325">
        <f ca="1">IF(BE200&lt;&gt;"",IFERROR(IF(BE200="",TODAY()-BC200,BE200-BC200),""),"")</f>
        <v>104</v>
      </c>
      <c r="BL200" s="330" t="str">
        <f ca="1">IF(BK200&lt;&gt;"",IF(BK200&lt;=0,"SEM ATRASO",IF(BK200&lt;=10,"1) &lt;= 10 Dias",IF(AND(BK200&gt;10,BK200&lt;=30),"2) &gt; 10 Dias e &lt;= 30 Dias",IF(AND(BK200&gt;30,BK200&lt;=60),"3) &gt;30 Dias e &lt;=60 Dias",IF(AND(BK200&gt;60,BK200&lt;43854),"4) &gt; 60 Dias","INDEFINIDO"))))),"")</f>
        <v>4) &gt; 60 Dias</v>
      </c>
      <c r="BM200" s="331">
        <f>IF(BE200&lt;&gt;"",BE200+5,IF(AND(BE200="",BD200&lt;&gt;""),BD200+5,IF(AND(BE200="",BD200="",AS200&lt;&gt;""),AS200+5,IF(AND(BE200="",BD200="",AS200="",AR200&lt;&gt;""),AR200+5,""))))</f>
        <v>45875</v>
      </c>
      <c r="BN200" s="331"/>
      <c r="BO200" s="331" t="s">
        <v>87</v>
      </c>
      <c r="BP200" s="305"/>
      <c r="BQ200" s="305"/>
      <c r="BR200" s="305"/>
      <c r="BS200" s="305"/>
      <c r="BT200" s="332">
        <v>-3</v>
      </c>
      <c r="BU200" s="333" t="s">
        <v>1255</v>
      </c>
      <c r="BV200" s="329"/>
      <c r="BW200" s="329"/>
      <c r="BX200" s="329"/>
      <c r="BY200" s="329"/>
      <c r="BZ200" s="329"/>
      <c r="CA200" s="649"/>
      <c r="CB200" s="606"/>
    </row>
    <row r="201" spans="1:80" ht="40.5" customHeight="1" x14ac:dyDescent="0.35">
      <c r="A201" s="577"/>
      <c r="B201" s="458" t="s">
        <v>155</v>
      </c>
      <c r="C201" s="310"/>
      <c r="D201" s="336"/>
      <c r="E201" s="336" t="s">
        <v>623</v>
      </c>
      <c r="F201" s="336" t="s">
        <v>2011</v>
      </c>
      <c r="G201" s="307" t="str">
        <f ca="1">IF(AND(E201&lt;D201,BE201&lt;&gt;"",TODAY()&gt;D201),TODAY()-D201,"")</f>
        <v/>
      </c>
      <c r="H201" s="308">
        <f>IF(BM201&lt;&gt;"",BM201,"")</f>
        <v>45873</v>
      </c>
      <c r="I201" s="309">
        <f>IF(AND(E201&lt;&gt;"",H201&lt;&gt;""),H201-E201,"")</f>
        <v>201</v>
      </c>
      <c r="J201" s="305" t="s">
        <v>156</v>
      </c>
      <c r="K201" s="305" t="s">
        <v>80</v>
      </c>
      <c r="L201" s="310" t="s">
        <v>557</v>
      </c>
      <c r="M201" s="311" t="s">
        <v>161</v>
      </c>
      <c r="N201" s="3" t="s">
        <v>1012</v>
      </c>
      <c r="O201" s="337">
        <v>2028524781</v>
      </c>
      <c r="P201" s="539" t="s">
        <v>1394</v>
      </c>
      <c r="Q201" s="339" t="s">
        <v>629</v>
      </c>
      <c r="R201" s="313" t="str">
        <f>IF(OR(L201&lt;&gt;"",N201&lt;&gt;"",O201&lt;&gt;"",P201&lt;&gt;""),CONCATENATE(L201,"-",N201,"-",P201,"-OM",O201),"")</f>
        <v>P62-PPGMII-P62-PAR-0260/2025-OM2028524781</v>
      </c>
      <c r="S201" s="574"/>
      <c r="T201" s="314">
        <v>1</v>
      </c>
      <c r="U201" s="340">
        <v>21.8</v>
      </c>
      <c r="V201" s="374">
        <v>0</v>
      </c>
      <c r="W201" s="316">
        <f>IF(U201&lt;&gt;"",U201/1000,"")</f>
        <v>2.18E-2</v>
      </c>
      <c r="X201" s="316">
        <f>IF(V201&lt;&gt;"",V201/1000,"")</f>
        <v>0</v>
      </c>
      <c r="Y201" s="317">
        <f>IF(OR(U201&lt;&gt;"",V201&lt;&gt;""),U201+V201,"")</f>
        <v>21.8</v>
      </c>
      <c r="Z201" s="318">
        <f>IF(Y201&lt;&gt;"",Y201/1000,"")</f>
        <v>2.18E-2</v>
      </c>
      <c r="AA201" s="574" t="s">
        <v>2073</v>
      </c>
      <c r="AB201" s="386"/>
      <c r="AC201" s="331">
        <v>45715</v>
      </c>
      <c r="AD201" s="327">
        <v>45734</v>
      </c>
      <c r="AE201" s="327">
        <v>45743</v>
      </c>
      <c r="AF201" s="14">
        <v>45743</v>
      </c>
      <c r="AG201" s="327">
        <v>45734</v>
      </c>
      <c r="AH201" s="309">
        <f>IF(AND(AD201&lt;&gt;"",AG201&lt;&gt;""),AG201-AD201,"")</f>
        <v>0</v>
      </c>
      <c r="AI201" s="322" t="str">
        <f>IF(AE201&lt;&gt;"",CONCATENATE("S",WEEKNUM(AE201,21)),"")</f>
        <v>S13</v>
      </c>
      <c r="AJ201" s="323" t="str">
        <f>IF(AF201&lt;&gt;"",CONCATENATE("S",WEEKNUM(AF201,21)),"")</f>
        <v>S13</v>
      </c>
      <c r="AK201" s="323" t="str">
        <f>IF(AG201&lt;&gt;"",CONCATENATE("S",WEEKNUM(AG201,21)),"")</f>
        <v>S12</v>
      </c>
      <c r="AL201" s="322" t="str">
        <f>IF(AG201&lt;&gt;"",CONCATENATE(MONTH(AG201),"/",YEAR(AG201)),"")</f>
        <v>3/2025</v>
      </c>
      <c r="AM201" s="324">
        <f ca="1">IF(AG201&lt;&gt;"",IFERROR(IF(AF201="",TODAY()-AE201,AG201-AE201),""),"")</f>
        <v>-9</v>
      </c>
      <c r="AN201" s="325" t="str">
        <f ca="1">IF(AM201&lt;&gt;"",IF(AM201&lt;=0,"SEM ATRASO",IF(AM201&lt;=10,"1) &lt;= 10 Dias",IF(AND(AM201&gt;10,AM201&lt;=30),"2) &gt; 10 Dias e &lt;= 30 Dias",IF(AND(AM201&gt;30,AM201&lt;=60),"3) &gt;30 Dias e &lt;=60 Dias",IF(AND(AM201&gt;60,AM201&lt;43854),"4) &gt; 60 Dias","INDEFINIDO"))))),"")</f>
        <v>SEM ATRASO</v>
      </c>
      <c r="AO201" s="365">
        <v>45743</v>
      </c>
      <c r="AP201" s="331">
        <v>45764</v>
      </c>
      <c r="AQ201" s="15">
        <v>45798</v>
      </c>
      <c r="AR201" s="24">
        <v>45814</v>
      </c>
      <c r="AS201" s="365">
        <v>45799</v>
      </c>
      <c r="AT201" s="309">
        <f>IF(AND(AP201&lt;&gt;"",AS201&lt;&gt;""),AS201-AP201,"")</f>
        <v>35</v>
      </c>
      <c r="AU201" s="326" t="str">
        <f>IF(AQ201&lt;&gt;"",CONCATENATE("S",WEEKNUM(AQ201,21)),"")</f>
        <v>S21</v>
      </c>
      <c r="AV201" s="327" t="str">
        <f>IF(AR201&lt;&gt;"",CONCATENATE("S",WEEKNUM(AR201,21)),"")</f>
        <v>S23</v>
      </c>
      <c r="AW201" s="327" t="str">
        <f>IF(AS201&lt;&gt;"",CONCATENATE("S",WEEKNUM(AS201,21)),"")</f>
        <v>S21</v>
      </c>
      <c r="AX201" s="326" t="str">
        <f>IF(AS201&lt;&gt;"",CONCATENATE(MONTH(AS201),"/",YEAR(AS201)),"")</f>
        <v>5/2025</v>
      </c>
      <c r="AY201" s="328">
        <f ca="1">IF(AQ201&lt;&gt;"",IF(AS201&lt;&gt;"",AQ201-AS201,TODAY()-AQ201),"")</f>
        <v>-1</v>
      </c>
      <c r="AZ201" s="329" t="str">
        <f ca="1">IF(AY201&lt;&gt;"",IF(AY201&lt;=0,"SEM ATRASO",IF(AY201&lt;=10,"1) &lt;= 10 Dias",IF(AND(AY201&gt;10,AY201&lt;=30),"2) &gt; 10 Dias e &lt;= 30 Dias",IF(AND(AY201&gt;30,AY201&lt;=60),"3) &gt;30 Dias e &lt;=60 Dias",IF(AND(AY201&gt;60,AY201&lt;43854),"4) &gt; 60 Dias","INDEFINIDO"))))),"")</f>
        <v>SEM ATRASO</v>
      </c>
      <c r="BA201" s="364" t="s">
        <v>609</v>
      </c>
      <c r="BB201" s="331">
        <v>45806</v>
      </c>
      <c r="BC201" s="15">
        <v>45766</v>
      </c>
      <c r="BD201" s="15">
        <v>45868</v>
      </c>
      <c r="BE201" s="331">
        <v>45868</v>
      </c>
      <c r="BF201" s="309">
        <f>IF(AND(BB201&lt;&gt;"",BE201&lt;&gt;""),BE201-BB201,"")</f>
        <v>62</v>
      </c>
      <c r="BG201" s="326" t="str">
        <f>IF(BC201&lt;&gt;"",CONCATENATE("S",WEEKNUM(BC201,21)),"")</f>
        <v>S16</v>
      </c>
      <c r="BH201" s="327" t="str">
        <f>IF(BD201&lt;&gt;"",CONCATENATE("S",WEEKNUM(BD201,21)),"")</f>
        <v>S31</v>
      </c>
      <c r="BI201" s="327" t="str">
        <f>IF(BE201&lt;&gt;"",CONCATENATE("S",WEEKNUM(BE201,21)),"")</f>
        <v>S31</v>
      </c>
      <c r="BJ201" s="326" t="str">
        <f>IF(BE201&lt;&gt;"",CONCATENATE(MONTH(BE201),"/",YEAR(BE201)),"")</f>
        <v>7/2025</v>
      </c>
      <c r="BK201" s="325">
        <f ca="1">IF(BE201&lt;&gt;"",IFERROR(IF(BE201="",TODAY()-BC201,BE201-BC201),""),"")</f>
        <v>102</v>
      </c>
      <c r="BL201" s="330" t="str">
        <f ca="1">IF(BK201&lt;&gt;"",IF(BK201&lt;=0,"SEM ATRASO",IF(BK201&lt;=10,"1) &lt;= 10 Dias",IF(AND(BK201&gt;10,BK201&lt;=30),"2) &gt; 10 Dias e &lt;= 30 Dias",IF(AND(BK201&gt;30,BK201&lt;=60),"3) &gt;30 Dias e &lt;=60 Dias",IF(AND(BK201&gt;60,BK201&lt;43854),"4) &gt; 60 Dias","INDEFINIDO"))))),"")</f>
        <v>4) &gt; 60 Dias</v>
      </c>
      <c r="BM201" s="331">
        <f>IF(BE201&lt;&gt;"",BE201+5,IF(AND(BE201="",BD201&lt;&gt;""),BD201+5,IF(AND(BE201="",BD201="",AS201&lt;&gt;""),AS201+5,IF(AND(BE201="",BD201="",AS201="",AR201&lt;&gt;""),AR201+5,""))))</f>
        <v>45873</v>
      </c>
      <c r="BN201" s="331"/>
      <c r="BO201" s="331" t="s">
        <v>87</v>
      </c>
      <c r="BP201" s="305"/>
      <c r="BQ201" s="305"/>
      <c r="BR201" s="305"/>
      <c r="BS201" s="305"/>
      <c r="BT201" s="332">
        <v>-3</v>
      </c>
      <c r="BU201" s="333" t="s">
        <v>1255</v>
      </c>
      <c r="BV201" s="329"/>
      <c r="BW201" s="329"/>
      <c r="BX201" s="329"/>
      <c r="BY201" s="329"/>
      <c r="BZ201" s="329"/>
      <c r="CA201" s="638" t="s">
        <v>630</v>
      </c>
      <c r="CB201" s="598"/>
    </row>
    <row r="202" spans="1:80" ht="40.5" customHeight="1" x14ac:dyDescent="0.35">
      <c r="A202" s="584"/>
      <c r="B202" s="458" t="s">
        <v>155</v>
      </c>
      <c r="C202" s="3"/>
      <c r="D202" s="504"/>
      <c r="E202" s="504" t="s">
        <v>623</v>
      </c>
      <c r="F202" s="504" t="s">
        <v>2011</v>
      </c>
      <c r="G202" s="307" t="str">
        <f ca="1">IF(AND(E202&lt;D202,BE202&lt;&gt;"",TODAY()&gt;D202),TODAY()-D202,"")</f>
        <v/>
      </c>
      <c r="H202" s="308">
        <f>IF(BM202&lt;&gt;"",BM202,"")</f>
        <v>45873</v>
      </c>
      <c r="I202" s="309">
        <f>IF(AND(E202&lt;&gt;"",H202&lt;&gt;""),H202-E202,"")</f>
        <v>201</v>
      </c>
      <c r="J202" s="305" t="s">
        <v>156</v>
      </c>
      <c r="K202" s="305" t="s">
        <v>80</v>
      </c>
      <c r="L202" s="310" t="s">
        <v>557</v>
      </c>
      <c r="M202" s="311" t="s">
        <v>161</v>
      </c>
      <c r="N202" s="310" t="s">
        <v>1012</v>
      </c>
      <c r="O202" s="20">
        <v>2028524781</v>
      </c>
      <c r="P202" s="539" t="s">
        <v>1394</v>
      </c>
      <c r="Q202" s="22" t="s">
        <v>631</v>
      </c>
      <c r="R202" s="313" t="str">
        <f>IF(OR(L202&lt;&gt;"",N202&lt;&gt;"",O202&lt;&gt;"",P202&lt;&gt;""),CONCATENATE(L202,"-",N202,"-",P202,"-OM",O202),"")</f>
        <v>P62-PPGMII-P62-PAR-0260/2025-OM2028524781</v>
      </c>
      <c r="S202" s="2"/>
      <c r="T202" s="314">
        <v>1</v>
      </c>
      <c r="U202" s="340">
        <v>105.21600000000001</v>
      </c>
      <c r="V202" s="23">
        <v>0</v>
      </c>
      <c r="W202" s="316">
        <f>IF(U202&lt;&gt;"",U202/1000,"")</f>
        <v>0.105216</v>
      </c>
      <c r="X202" s="316">
        <f>IF(V202&lt;&gt;"",V202/1000,"")</f>
        <v>0</v>
      </c>
      <c r="Y202" s="317">
        <f>IF(OR(U202&lt;&gt;"",V202&lt;&gt;""),U202+V202,"")</f>
        <v>105.21600000000001</v>
      </c>
      <c r="Z202" s="318">
        <f>IF(Y202&lt;&gt;"",Y202/1000,"")</f>
        <v>0.105216</v>
      </c>
      <c r="AA202" s="574" t="s">
        <v>2073</v>
      </c>
      <c r="AB202" s="505"/>
      <c r="AC202" s="331">
        <v>45715</v>
      </c>
      <c r="AD202" s="14">
        <v>45798</v>
      </c>
      <c r="AE202" s="14">
        <v>45798</v>
      </c>
      <c r="AF202" s="14">
        <v>45838</v>
      </c>
      <c r="AG202" s="14">
        <v>45802</v>
      </c>
      <c r="AH202" s="309">
        <f>IF(AND(AD202&lt;&gt;"",AG202&lt;&gt;""),AG202-AD202,"")</f>
        <v>4</v>
      </c>
      <c r="AI202" s="322" t="str">
        <f>IF(AE202&lt;&gt;"",CONCATENATE("S",WEEKNUM(AE202,21)),"")</f>
        <v>S21</v>
      </c>
      <c r="AJ202" s="323" t="str">
        <f>IF(AF202&lt;&gt;"",CONCATENATE("S",WEEKNUM(AF202,21)),"")</f>
        <v>S27</v>
      </c>
      <c r="AK202" s="323" t="str">
        <f>IF(AG202&lt;&gt;"",CONCATENATE("S",WEEKNUM(AG202,21)),"")</f>
        <v>S21</v>
      </c>
      <c r="AL202" s="322" t="str">
        <f>IF(AG202&lt;&gt;"",CONCATENATE(MONTH(AG202),"/",YEAR(AG202)),"")</f>
        <v>5/2025</v>
      </c>
      <c r="AM202" s="324">
        <f ca="1">IF(AG202&lt;&gt;"",IFERROR(IF(AF202="",TODAY()-AE202,AG202-AE202),""),"")</f>
        <v>4</v>
      </c>
      <c r="AN202" s="325" t="str">
        <f ca="1">IF(AM202&lt;&gt;"",IF(AM202&lt;=0,"SEM ATRASO",IF(AM202&lt;=10,"1) &lt;= 10 Dias",IF(AND(AM202&gt;10,AM202&lt;=30),"2) &gt; 10 Dias e &lt;= 30 Dias",IF(AND(AM202&gt;30,AM202&lt;=60),"3) &gt;30 Dias e &lt;=60 Dias",IF(AND(AM202&gt;60,AM202&lt;43854),"4) &gt; 60 Dias","INDEFINIDO"))))),"")</f>
        <v>1) &lt;= 10 Dias</v>
      </c>
      <c r="AO202" s="390">
        <v>45805</v>
      </c>
      <c r="AP202" s="331">
        <v>45750</v>
      </c>
      <c r="AQ202" s="390">
        <v>45815</v>
      </c>
      <c r="AR202" s="390">
        <v>45845</v>
      </c>
      <c r="AS202" s="15">
        <v>45811</v>
      </c>
      <c r="AT202" s="309">
        <f>IF(AND(AP202&lt;&gt;"",AS202&lt;&gt;""),AS202-AP202,"")</f>
        <v>61</v>
      </c>
      <c r="AU202" s="326" t="str">
        <f>IF(AQ202&lt;&gt;"",CONCATENATE("S",WEEKNUM(AQ202,21)),"")</f>
        <v>S23</v>
      </c>
      <c r="AV202" s="327" t="str">
        <f>IF(AR202&lt;&gt;"",CONCATENATE("S",WEEKNUM(AR202,21)),"")</f>
        <v>S28</v>
      </c>
      <c r="AW202" s="327" t="str">
        <f>IF(AS202&lt;&gt;"",CONCATENATE("S",WEEKNUM(AS202,21)),"")</f>
        <v>S23</v>
      </c>
      <c r="AX202" s="326" t="str">
        <f>IF(AS202&lt;&gt;"",CONCATENATE(MONTH(AS202),"/",YEAR(AS202)),"")</f>
        <v>6/2025</v>
      </c>
      <c r="AY202" s="328">
        <f ca="1">IF(AQ202&lt;&gt;"",IF(AS202&lt;&gt;"",AQ202-AS202,TODAY()-AQ202),"")</f>
        <v>4</v>
      </c>
      <c r="AZ202" s="329" t="str">
        <f ca="1">IF(AY202&lt;&gt;"",IF(AY202&lt;=0,"SEM ATRASO",IF(AY202&lt;=10,"1) &lt;= 10 Dias",IF(AND(AY202&gt;10,AY202&lt;=30),"2) &gt; 10 Dias e &lt;= 30 Dias",IF(AND(AY202&gt;30,AY202&lt;=60),"3) &gt;30 Dias e &lt;=60 Dias",IF(AND(AY202&gt;60,AY202&lt;43854),"4) &gt; 60 Dias","INDEFINIDO"))))),"")</f>
        <v>1) &lt;= 10 Dias</v>
      </c>
      <c r="BA202" s="15">
        <v>45821</v>
      </c>
      <c r="BB202" s="331">
        <v>45818</v>
      </c>
      <c r="BC202" s="15">
        <v>45766</v>
      </c>
      <c r="BD202" s="15">
        <v>45868</v>
      </c>
      <c r="BE202" s="331">
        <v>45868</v>
      </c>
      <c r="BF202" s="309">
        <f>IF(AND(BB202&lt;&gt;"",BE202&lt;&gt;""),BE202-BB202,"")</f>
        <v>50</v>
      </c>
      <c r="BG202" s="326" t="str">
        <f>IF(BC202&lt;&gt;"",CONCATENATE("S",WEEKNUM(BC202,21)),"")</f>
        <v>S16</v>
      </c>
      <c r="BH202" s="327" t="str">
        <f>IF(BD202&lt;&gt;"",CONCATENATE("S",WEEKNUM(BD202,21)),"")</f>
        <v>S31</v>
      </c>
      <c r="BI202" s="327" t="str">
        <f>IF(BE202&lt;&gt;"",CONCATENATE("S",WEEKNUM(BE202,21)),"")</f>
        <v>S31</v>
      </c>
      <c r="BJ202" s="326" t="str">
        <f>IF(BE202&lt;&gt;"",CONCATENATE(MONTH(BE202),"/",YEAR(BE202)),"")</f>
        <v>7/2025</v>
      </c>
      <c r="BK202" s="325">
        <f ca="1">IF(BE202&lt;&gt;"",IFERROR(IF(BE202="",TODAY()-BC202,BE202-BC202),""),"")</f>
        <v>102</v>
      </c>
      <c r="BL202" s="330" t="str">
        <f ca="1">IF(BK202&lt;&gt;"",IF(BK202&lt;=0,"SEM ATRASO",IF(BK202&lt;=10,"1) &lt;= 10 Dias",IF(AND(BK202&gt;10,BK202&lt;=30),"2) &gt; 10 Dias e &lt;= 30 Dias",IF(AND(BK202&gt;30,BK202&lt;=60),"3) &gt;30 Dias e &lt;=60 Dias",IF(AND(BK202&gt;60,BK202&lt;43854),"4) &gt; 60 Dias","INDEFINIDO"))))),"")</f>
        <v>4) &gt; 60 Dias</v>
      </c>
      <c r="BM202" s="331">
        <f>IF(BE202&lt;&gt;"",BE202+5,IF(AND(BE202="",BD202&lt;&gt;""),BD202+5,IF(AND(BE202="",BD202="",AS202&lt;&gt;""),AS202+5,IF(AND(BE202="",BD202="",AS202="",AR202&lt;&gt;""),AR202+5,""))))</f>
        <v>45873</v>
      </c>
      <c r="BN202" s="15"/>
      <c r="BO202" s="15" t="s">
        <v>87</v>
      </c>
      <c r="BP202" s="2"/>
      <c r="BQ202" s="2"/>
      <c r="BR202" s="2"/>
      <c r="BS202" s="2"/>
      <c r="BT202" s="507">
        <v>-3</v>
      </c>
      <c r="BU202" s="508" t="s">
        <v>1255</v>
      </c>
      <c r="BV202" s="506"/>
      <c r="BW202" s="506"/>
      <c r="BX202" s="506"/>
      <c r="BY202" s="506"/>
      <c r="BZ202" s="506"/>
      <c r="CA202" s="652" t="s">
        <v>112</v>
      </c>
      <c r="CB202" s="605"/>
    </row>
    <row r="203" spans="1:80" ht="40.5" customHeight="1" x14ac:dyDescent="0.35">
      <c r="A203" s="584"/>
      <c r="B203" s="458" t="s">
        <v>155</v>
      </c>
      <c r="C203" s="3"/>
      <c r="D203" s="504"/>
      <c r="E203" s="504" t="s">
        <v>643</v>
      </c>
      <c r="F203" s="504" t="s">
        <v>2011</v>
      </c>
      <c r="G203" s="307" t="str">
        <f ca="1">IF(AND(E203&lt;D203,BE203&lt;&gt;"",TODAY()&gt;D203),TODAY()-D203,"")</f>
        <v/>
      </c>
      <c r="H203" s="308">
        <f>IF(BM203&lt;&gt;"",BM203,"")</f>
        <v>45873</v>
      </c>
      <c r="I203" s="309">
        <f>IF(AND(E203&lt;&gt;"",H203&lt;&gt;""),H203-E203,"")</f>
        <v>200</v>
      </c>
      <c r="J203" s="305" t="s">
        <v>156</v>
      </c>
      <c r="K203" s="305" t="s">
        <v>80</v>
      </c>
      <c r="L203" s="310" t="s">
        <v>557</v>
      </c>
      <c r="M203" s="311" t="s">
        <v>161</v>
      </c>
      <c r="N203" s="310" t="s">
        <v>1012</v>
      </c>
      <c r="O203" s="20">
        <v>2027658254</v>
      </c>
      <c r="P203" s="539" t="s">
        <v>1395</v>
      </c>
      <c r="Q203" s="22" t="s">
        <v>652</v>
      </c>
      <c r="R203" s="313" t="str">
        <f>IF(OR(L203&lt;&gt;"",N203&lt;&gt;"",O203&lt;&gt;"",P203&lt;&gt;""),CONCATENATE(L203,"-",N203,"-",P203,"-OM",O203),"")</f>
        <v>P62-PPGMII-P62-PAR-0332/2025-OM2027658254</v>
      </c>
      <c r="S203" s="2"/>
      <c r="T203" s="314">
        <v>1</v>
      </c>
      <c r="U203" s="340">
        <v>208.67</v>
      </c>
      <c r="V203" s="23">
        <v>0</v>
      </c>
      <c r="W203" s="316">
        <f>IF(U203&lt;&gt;"",U203/1000,"")</f>
        <v>0.20866999999999999</v>
      </c>
      <c r="X203" s="316">
        <f>IF(V203&lt;&gt;"",V203/1000,"")</f>
        <v>0</v>
      </c>
      <c r="Y203" s="317">
        <f>IF(OR(U203&lt;&gt;"",V203&lt;&gt;""),U203+V203,"")</f>
        <v>208.67</v>
      </c>
      <c r="Z203" s="318">
        <f>IF(Y203&lt;&gt;"",Y203/1000,"")</f>
        <v>0.20866999999999999</v>
      </c>
      <c r="AA203" s="574" t="s">
        <v>2074</v>
      </c>
      <c r="AB203" s="505"/>
      <c r="AC203" s="331">
        <v>45710</v>
      </c>
      <c r="AD203" s="505">
        <v>45734</v>
      </c>
      <c r="AE203" s="14">
        <v>45798</v>
      </c>
      <c r="AF203" s="14">
        <v>45838</v>
      </c>
      <c r="AG203" s="14">
        <v>45792</v>
      </c>
      <c r="AH203" s="309">
        <f>IF(AND(AD203&lt;&gt;"",AG203&lt;&gt;""),AG203-AD203,"")</f>
        <v>58</v>
      </c>
      <c r="AI203" s="322" t="str">
        <f>IF(AE203&lt;&gt;"",CONCATENATE("S",WEEKNUM(AE203,21)),"")</f>
        <v>S21</v>
      </c>
      <c r="AJ203" s="323" t="str">
        <f>IF(AF203&lt;&gt;"",CONCATENATE("S",WEEKNUM(AF203,21)),"")</f>
        <v>S27</v>
      </c>
      <c r="AK203" s="323" t="str">
        <f>IF(AG203&lt;&gt;"",CONCATENATE("S",WEEKNUM(AG203,21)),"")</f>
        <v>S20</v>
      </c>
      <c r="AL203" s="322" t="str">
        <f>IF(AG203&lt;&gt;"",CONCATENATE(MONTH(AG203),"/",YEAR(AG203)),"")</f>
        <v>5/2025</v>
      </c>
      <c r="AM203" s="324">
        <f ca="1">IF(AG203&lt;&gt;"",IFERROR(IF(AF203="",TODAY()-AE203,AG203-AE203),""),"")</f>
        <v>-6</v>
      </c>
      <c r="AN203" s="325" t="str">
        <f ca="1">IF(AM203&lt;&gt;"",IF(AM203&lt;=0,"SEM ATRASO",IF(AM203&lt;=10,"1) &lt;= 10 Dias",IF(AND(AM203&gt;10,AM203&lt;=30),"2) &gt; 10 Dias e &lt;= 30 Dias",IF(AND(AM203&gt;30,AM203&lt;=60),"3) &gt;30 Dias e &lt;=60 Dias",IF(AND(AM203&gt;60,AM203&lt;43854),"4) &gt; 60 Dias","INDEFINIDO"))))),"")</f>
        <v>SEM ATRASO</v>
      </c>
      <c r="AO203" s="390">
        <v>45805</v>
      </c>
      <c r="AP203" s="331">
        <v>45764</v>
      </c>
      <c r="AQ203" s="390">
        <v>45815</v>
      </c>
      <c r="AR203" s="390">
        <v>45845</v>
      </c>
      <c r="AS203" s="15">
        <v>45804</v>
      </c>
      <c r="AT203" s="309">
        <f>IF(AND(AP203&lt;&gt;"",AS203&lt;&gt;""),AS203-AP203,"")</f>
        <v>40</v>
      </c>
      <c r="AU203" s="326" t="str">
        <f>IF(AQ203&lt;&gt;"",CONCATENATE("S",WEEKNUM(AQ203,21)),"")</f>
        <v>S23</v>
      </c>
      <c r="AV203" s="327" t="str">
        <f>IF(AR203&lt;&gt;"",CONCATENATE("S",WEEKNUM(AR203,21)),"")</f>
        <v>S28</v>
      </c>
      <c r="AW203" s="327" t="str">
        <f>IF(AS203&lt;&gt;"",CONCATENATE("S",WEEKNUM(AS203,21)),"")</f>
        <v>S22</v>
      </c>
      <c r="AX203" s="326" t="str">
        <f>IF(AS203&lt;&gt;"",CONCATENATE(MONTH(AS203),"/",YEAR(AS203)),"")</f>
        <v>5/2025</v>
      </c>
      <c r="AY203" s="328">
        <f ca="1">IF(AQ203&lt;&gt;"",IF(AS203&lt;&gt;"",AQ203-AS203,TODAY()-AQ203),"")</f>
        <v>11</v>
      </c>
      <c r="AZ203" s="329" t="str">
        <f ca="1">IF(AY203&lt;&gt;"",IF(AY203&lt;=0,"SEM ATRASO",IF(AY203&lt;=10,"1) &lt;= 10 Dias",IF(AND(AY203&gt;10,AY203&lt;=30),"2) &gt; 10 Dias e &lt;= 30 Dias",IF(AND(AY203&gt;30,AY203&lt;=60),"3) &gt;30 Dias e &lt;=60 Dias",IF(AND(AY203&gt;60,AY203&lt;43854),"4) &gt; 60 Dias","INDEFINIDO"))))),"")</f>
        <v>2) &gt; 10 Dias e &lt;= 30 Dias</v>
      </c>
      <c r="BA203" s="15">
        <v>45821</v>
      </c>
      <c r="BB203" s="331">
        <v>45811</v>
      </c>
      <c r="BC203" s="15">
        <v>45766</v>
      </c>
      <c r="BD203" s="15">
        <v>45868</v>
      </c>
      <c r="BE203" s="331">
        <v>45868</v>
      </c>
      <c r="BF203" s="309">
        <f>IF(AND(BB203&lt;&gt;"",BE203&lt;&gt;""),BE203-BB203,"")</f>
        <v>57</v>
      </c>
      <c r="BG203" s="326" t="str">
        <f>IF(BC203&lt;&gt;"",CONCATENATE("S",WEEKNUM(BC203,21)),"")</f>
        <v>S16</v>
      </c>
      <c r="BH203" s="327" t="str">
        <f>IF(BD203&lt;&gt;"",CONCATENATE("S",WEEKNUM(BD203,21)),"")</f>
        <v>S31</v>
      </c>
      <c r="BI203" s="327" t="str">
        <f>IF(BE203&lt;&gt;"",CONCATENATE("S",WEEKNUM(BE203,21)),"")</f>
        <v>S31</v>
      </c>
      <c r="BJ203" s="326" t="str">
        <f>IF(BE203&lt;&gt;"",CONCATENATE(MONTH(BE203),"/",YEAR(BE203)),"")</f>
        <v>7/2025</v>
      </c>
      <c r="BK203" s="325">
        <f ca="1">IF(BE203&lt;&gt;"",IFERROR(IF(BE203="",TODAY()-BC203,BE203-BC203),""),"")</f>
        <v>102</v>
      </c>
      <c r="BL203" s="330" t="str">
        <f ca="1">IF(BK203&lt;&gt;"",IF(BK203&lt;=0,"SEM ATRASO",IF(BK203&lt;=10,"1) &lt;= 10 Dias",IF(AND(BK203&gt;10,BK203&lt;=30),"2) &gt; 10 Dias e &lt;= 30 Dias",IF(AND(BK203&gt;30,BK203&lt;=60),"3) &gt;30 Dias e &lt;=60 Dias",IF(AND(BK203&gt;60,BK203&lt;43854),"4) &gt; 60 Dias","INDEFINIDO"))))),"")</f>
        <v>4) &gt; 60 Dias</v>
      </c>
      <c r="BM203" s="331">
        <f>IF(BE203&lt;&gt;"",BE203+5,IF(AND(BE203="",BD203&lt;&gt;""),BD203+5,IF(AND(BE203="",BD203="",AS203&lt;&gt;""),AS203+5,IF(AND(BE203="",BD203="",AS203="",AR203&lt;&gt;""),AR203+5,""))))</f>
        <v>45873</v>
      </c>
      <c r="BN203" s="15"/>
      <c r="BO203" s="15" t="s">
        <v>87</v>
      </c>
      <c r="BP203" s="2"/>
      <c r="BQ203" s="2"/>
      <c r="BR203" s="2"/>
      <c r="BS203" s="2"/>
      <c r="BT203" s="507">
        <v>-3</v>
      </c>
      <c r="BU203" s="508" t="s">
        <v>1255</v>
      </c>
      <c r="BV203" s="506"/>
      <c r="BW203" s="506"/>
      <c r="BX203" s="506"/>
      <c r="BY203" s="506"/>
      <c r="BZ203" s="506"/>
      <c r="CA203" s="652" t="s">
        <v>653</v>
      </c>
      <c r="CB203" s="605"/>
    </row>
    <row r="204" spans="1:80" ht="40.5" customHeight="1" x14ac:dyDescent="0.35">
      <c r="A204" s="584"/>
      <c r="B204" s="458" t="s">
        <v>155</v>
      </c>
      <c r="C204" s="3"/>
      <c r="D204" s="504"/>
      <c r="E204" s="504" t="s">
        <v>643</v>
      </c>
      <c r="F204" s="504" t="s">
        <v>2011</v>
      </c>
      <c r="G204" s="307" t="str">
        <f ca="1">IF(AND(E204&lt;D204,BE204&lt;&gt;"",TODAY()&gt;D204),TODAY()-D204,"")</f>
        <v/>
      </c>
      <c r="H204" s="308">
        <f>IF(BM204&lt;&gt;"",BM204,"")</f>
        <v>45873</v>
      </c>
      <c r="I204" s="309">
        <f>IF(AND(E204&lt;&gt;"",H204&lt;&gt;""),H204-E204,"")</f>
        <v>200</v>
      </c>
      <c r="J204" s="305" t="s">
        <v>156</v>
      </c>
      <c r="K204" s="305" t="s">
        <v>80</v>
      </c>
      <c r="L204" s="310" t="s">
        <v>557</v>
      </c>
      <c r="M204" s="311" t="s">
        <v>161</v>
      </c>
      <c r="N204" s="310" t="s">
        <v>1012</v>
      </c>
      <c r="O204" s="20">
        <v>2027715567</v>
      </c>
      <c r="P204" s="539" t="s">
        <v>1396</v>
      </c>
      <c r="Q204" s="22" t="s">
        <v>655</v>
      </c>
      <c r="R204" s="313" t="str">
        <f>IF(OR(L204&lt;&gt;"",N204&lt;&gt;"",O204&lt;&gt;"",P204&lt;&gt;""),CONCATENATE(L204,"-",N204,"-",P204,"-OM",O204),"")</f>
        <v>P62-PPGMII-P62-PAR-0333/2025-OM2027715567</v>
      </c>
      <c r="S204" s="2"/>
      <c r="T204" s="314">
        <v>1</v>
      </c>
      <c r="U204" s="340">
        <v>17.341000000000001</v>
      </c>
      <c r="V204" s="23">
        <v>0</v>
      </c>
      <c r="W204" s="316">
        <f>IF(U204&lt;&gt;"",U204/1000,"")</f>
        <v>1.7341000000000002E-2</v>
      </c>
      <c r="X204" s="316">
        <f>IF(V204&lt;&gt;"",V204/1000,"")</f>
        <v>0</v>
      </c>
      <c r="Y204" s="317">
        <f>IF(OR(U204&lt;&gt;"",V204&lt;&gt;""),U204+V204,"")</f>
        <v>17.341000000000001</v>
      </c>
      <c r="Z204" s="318">
        <f>IF(Y204&lt;&gt;"",Y204/1000,"")</f>
        <v>1.7341000000000002E-2</v>
      </c>
      <c r="AA204" s="574" t="s">
        <v>2075</v>
      </c>
      <c r="AB204" s="505"/>
      <c r="AC204" s="331">
        <v>45710</v>
      </c>
      <c r="AD204" s="505">
        <v>45734</v>
      </c>
      <c r="AE204" s="14">
        <v>45736</v>
      </c>
      <c r="AF204" s="14">
        <v>45736</v>
      </c>
      <c r="AG204" s="14">
        <v>45736</v>
      </c>
      <c r="AH204" s="309">
        <f>IF(AND(AD204&lt;&gt;"",AG204&lt;&gt;""),AG204-AD204,"")</f>
        <v>2</v>
      </c>
      <c r="AI204" s="322" t="str">
        <f>IF(AE204&lt;&gt;"",CONCATENATE("S",WEEKNUM(AE204,21)),"")</f>
        <v>S12</v>
      </c>
      <c r="AJ204" s="323" t="str">
        <f>IF(AF204&lt;&gt;"",CONCATENATE("S",WEEKNUM(AF204,21)),"")</f>
        <v>S12</v>
      </c>
      <c r="AK204" s="323" t="str">
        <f>IF(AG204&lt;&gt;"",CONCATENATE("S",WEEKNUM(AG204,21)),"")</f>
        <v>S12</v>
      </c>
      <c r="AL204" s="322" t="str">
        <f>IF(AG204&lt;&gt;"",CONCATENATE(MONTH(AG204),"/",YEAR(AG204)),"")</f>
        <v>3/2025</v>
      </c>
      <c r="AM204" s="324">
        <f ca="1">IF(AG204&lt;&gt;"",IFERROR(IF(AF204="",TODAY()-AE204,AG204-AE204),""),"")</f>
        <v>0</v>
      </c>
      <c r="AN204" s="325" t="str">
        <f ca="1">IF(AM204&lt;&gt;"",IF(AM204&lt;=0,"SEM ATRASO",IF(AM204&lt;=10,"1) &lt;= 10 Dias",IF(AND(AM204&gt;10,AM204&lt;=30),"2) &gt; 10 Dias e &lt;= 30 Dias",IF(AND(AM204&gt;30,AM204&lt;=60),"3) &gt;30 Dias e &lt;=60 Dias",IF(AND(AM204&gt;60,AM204&lt;43854),"4) &gt; 60 Dias","INDEFINIDO"))))),"")</f>
        <v>SEM ATRASO</v>
      </c>
      <c r="AO204" s="390">
        <v>45743</v>
      </c>
      <c r="AP204" s="331">
        <v>45764</v>
      </c>
      <c r="AQ204" s="390">
        <v>45743</v>
      </c>
      <c r="AR204" s="390">
        <v>45790</v>
      </c>
      <c r="AS204" s="15">
        <v>45804</v>
      </c>
      <c r="AT204" s="309">
        <f>IF(AND(AP204&lt;&gt;"",AS204&lt;&gt;""),AS204-AP204,"")</f>
        <v>40</v>
      </c>
      <c r="AU204" s="326" t="str">
        <f>IF(AQ204&lt;&gt;"",CONCATENATE("S",WEEKNUM(AQ204,21)),"")</f>
        <v>S13</v>
      </c>
      <c r="AV204" s="327" t="str">
        <f>IF(AR204&lt;&gt;"",CONCATENATE("S",WEEKNUM(AR204,21)),"")</f>
        <v>S20</v>
      </c>
      <c r="AW204" s="327" t="str">
        <f>IF(AS204&lt;&gt;"",CONCATENATE("S",WEEKNUM(AS204,21)),"")</f>
        <v>S22</v>
      </c>
      <c r="AX204" s="326" t="str">
        <f>IF(AS204&lt;&gt;"",CONCATENATE(MONTH(AS204),"/",YEAR(AS204)),"")</f>
        <v>5/2025</v>
      </c>
      <c r="AY204" s="328">
        <f ca="1">IF(AQ204&lt;&gt;"",IF(AS204&lt;&gt;"",AQ204-AS204,TODAY()-AQ204),"")</f>
        <v>-61</v>
      </c>
      <c r="AZ204" s="329" t="str">
        <f ca="1">IF(AY204&lt;&gt;"",IF(AY204&lt;=0,"SEM ATRASO",IF(AY204&lt;=10,"1) &lt;= 10 Dias",IF(AND(AY204&gt;10,AY204&lt;=30),"2) &gt; 10 Dias e &lt;= 30 Dias",IF(AND(AY204&gt;30,AY204&lt;=60),"3) &gt;30 Dias e &lt;=60 Dias",IF(AND(AY204&gt;60,AY204&lt;43854),"4) &gt; 60 Dias","INDEFINIDO"))))),"")</f>
        <v>SEM ATRASO</v>
      </c>
      <c r="BA204" s="15">
        <v>45758</v>
      </c>
      <c r="BB204" s="331">
        <v>45811</v>
      </c>
      <c r="BC204" s="15">
        <v>45766</v>
      </c>
      <c r="BD204" s="15">
        <v>45868</v>
      </c>
      <c r="BE204" s="331">
        <v>45868</v>
      </c>
      <c r="BF204" s="309">
        <f>IF(AND(BB204&lt;&gt;"",BE204&lt;&gt;""),BE204-BB204,"")</f>
        <v>57</v>
      </c>
      <c r="BG204" s="326" t="str">
        <f>IF(BC204&lt;&gt;"",CONCATENATE("S",WEEKNUM(BC204,21)),"")</f>
        <v>S16</v>
      </c>
      <c r="BH204" s="327" t="str">
        <f>IF(BD204&lt;&gt;"",CONCATENATE("S",WEEKNUM(BD204,21)),"")</f>
        <v>S31</v>
      </c>
      <c r="BI204" s="327" t="str">
        <f>IF(BE204&lt;&gt;"",CONCATENATE("S",WEEKNUM(BE204,21)),"")</f>
        <v>S31</v>
      </c>
      <c r="BJ204" s="326" t="str">
        <f>IF(BE204&lt;&gt;"",CONCATENATE(MONTH(BE204),"/",YEAR(BE204)),"")</f>
        <v>7/2025</v>
      </c>
      <c r="BK204" s="325">
        <f ca="1">IF(BE204&lt;&gt;"",IFERROR(IF(BE204="",TODAY()-BC204,BE204-BC204),""),"")</f>
        <v>102</v>
      </c>
      <c r="BL204" s="330" t="str">
        <f ca="1">IF(BK204&lt;&gt;"",IF(BK204&lt;=0,"SEM ATRASO",IF(BK204&lt;=10,"1) &lt;= 10 Dias",IF(AND(BK204&gt;10,BK204&lt;=30),"2) &gt; 10 Dias e &lt;= 30 Dias",IF(AND(BK204&gt;30,BK204&lt;=60),"3) &gt;30 Dias e &lt;=60 Dias",IF(AND(BK204&gt;60,BK204&lt;43854),"4) &gt; 60 Dias","INDEFINIDO"))))),"")</f>
        <v>4) &gt; 60 Dias</v>
      </c>
      <c r="BM204" s="331">
        <f>IF(BE204&lt;&gt;"",BE204+5,IF(AND(BE204="",BD204&lt;&gt;""),BD204+5,IF(AND(BE204="",BD204="",AS204&lt;&gt;""),AS204+5,IF(AND(BE204="",BD204="",AS204="",AR204&lt;&gt;""),AR204+5,""))))</f>
        <v>45873</v>
      </c>
      <c r="BN204" s="15"/>
      <c r="BO204" s="15" t="s">
        <v>87</v>
      </c>
      <c r="BP204" s="2"/>
      <c r="BQ204" s="2"/>
      <c r="BR204" s="2"/>
      <c r="BS204" s="2"/>
      <c r="BT204" s="507">
        <v>-3</v>
      </c>
      <c r="BU204" s="508" t="s">
        <v>1255</v>
      </c>
      <c r="BV204" s="506"/>
      <c r="BW204" s="506"/>
      <c r="BX204" s="506"/>
      <c r="BY204" s="506"/>
      <c r="BZ204" s="506"/>
      <c r="CA204" s="652" t="s">
        <v>641</v>
      </c>
      <c r="CB204" s="605"/>
    </row>
    <row r="205" spans="1:80" ht="40.5" customHeight="1" x14ac:dyDescent="0.35">
      <c r="A205" s="584"/>
      <c r="B205" s="458" t="s">
        <v>155</v>
      </c>
      <c r="C205" s="3"/>
      <c r="D205" s="504"/>
      <c r="E205" s="504" t="s">
        <v>643</v>
      </c>
      <c r="F205" s="504" t="s">
        <v>2011</v>
      </c>
      <c r="G205" s="307" t="str">
        <f ca="1">IF(AND(E205&lt;D205,BE205&lt;&gt;"",TODAY()&gt;D205),TODAY()-D205,"")</f>
        <v/>
      </c>
      <c r="H205" s="308">
        <f>IF(BM205&lt;&gt;"",BM205,"")</f>
        <v>45873</v>
      </c>
      <c r="I205" s="309">
        <f>IF(AND(E205&lt;&gt;"",H205&lt;&gt;""),H205-E205,"")</f>
        <v>200</v>
      </c>
      <c r="J205" s="305" t="s">
        <v>156</v>
      </c>
      <c r="K205" s="305" t="s">
        <v>80</v>
      </c>
      <c r="L205" s="310" t="s">
        <v>557</v>
      </c>
      <c r="M205" s="311" t="s">
        <v>161</v>
      </c>
      <c r="N205" s="310" t="s">
        <v>1012</v>
      </c>
      <c r="O205" s="20">
        <v>2027715567</v>
      </c>
      <c r="P205" s="539" t="s">
        <v>1396</v>
      </c>
      <c r="Q205" s="22" t="s">
        <v>1397</v>
      </c>
      <c r="R205" s="313" t="str">
        <f>IF(OR(L205&lt;&gt;"",N205&lt;&gt;"",O205&lt;&gt;"",P205&lt;&gt;""),CONCATENATE(L205,"-",N205,"-",P205,"-OM",O205),"")</f>
        <v>P62-PPGMII-P62-PAR-0333/2025-OM2027715567</v>
      </c>
      <c r="S205" s="2"/>
      <c r="T205" s="314">
        <v>1</v>
      </c>
      <c r="U205" s="340">
        <v>0</v>
      </c>
      <c r="V205" s="23">
        <v>38.183999999999997</v>
      </c>
      <c r="W205" s="316">
        <f>IF(U205&lt;&gt;"",U205/1000,"")</f>
        <v>0</v>
      </c>
      <c r="X205" s="316">
        <f>IF(V205&lt;&gt;"",V205/1000,"")</f>
        <v>3.8183999999999996E-2</v>
      </c>
      <c r="Y205" s="317">
        <f>IF(OR(U205&lt;&gt;"",V205&lt;&gt;""),U205+V205,"")</f>
        <v>38.183999999999997</v>
      </c>
      <c r="Z205" s="318">
        <f>IF(Y205&lt;&gt;"",Y205/1000,"")</f>
        <v>3.8183999999999996E-2</v>
      </c>
      <c r="AA205" s="574" t="s">
        <v>2075</v>
      </c>
      <c r="AB205" s="505"/>
      <c r="AC205" s="331">
        <v>45710</v>
      </c>
      <c r="AD205" s="505">
        <v>45774</v>
      </c>
      <c r="AE205" s="14">
        <v>45798</v>
      </c>
      <c r="AF205" s="14">
        <v>45838</v>
      </c>
      <c r="AG205" s="14">
        <v>45783</v>
      </c>
      <c r="AH205" s="309">
        <f>IF(AND(AD205&lt;&gt;"",AG205&lt;&gt;""),AG205-AD205,"")</f>
        <v>9</v>
      </c>
      <c r="AI205" s="322" t="str">
        <f>IF(AE205&lt;&gt;"",CONCATENATE("S",WEEKNUM(AE205,21)),"")</f>
        <v>S21</v>
      </c>
      <c r="AJ205" s="323" t="str">
        <f>IF(AF205&lt;&gt;"",CONCATENATE("S",WEEKNUM(AF205,21)),"")</f>
        <v>S27</v>
      </c>
      <c r="AK205" s="323" t="str">
        <f>IF(AG205&lt;&gt;"",CONCATENATE("S",WEEKNUM(AG205,21)),"")</f>
        <v>S19</v>
      </c>
      <c r="AL205" s="322" t="str">
        <f>IF(AG205&lt;&gt;"",CONCATENATE(MONTH(AG205),"/",YEAR(AG205)),"")</f>
        <v>5/2025</v>
      </c>
      <c r="AM205" s="324">
        <f ca="1">IF(AG205&lt;&gt;"",IFERROR(IF(AF205="",TODAY()-AE205,AG205-AE205),""),"")</f>
        <v>-15</v>
      </c>
      <c r="AN205" s="325" t="str">
        <f ca="1">IF(AM205&lt;&gt;"",IF(AM205&lt;=0,"SEM ATRASO",IF(AM205&lt;=10,"1) &lt;= 10 Dias",IF(AND(AM205&gt;10,AM205&lt;=30),"2) &gt; 10 Dias e &lt;= 30 Dias",IF(AND(AM205&gt;30,AM205&lt;=60),"3) &gt;30 Dias e &lt;=60 Dias",IF(AND(AM205&gt;60,AM205&lt;43854),"4) &gt; 60 Dias","INDEFINIDO"))))),"")</f>
        <v>SEM ATRASO</v>
      </c>
      <c r="AO205" s="390">
        <v>45805</v>
      </c>
      <c r="AP205" s="331">
        <v>45854</v>
      </c>
      <c r="AQ205" s="390">
        <v>45815</v>
      </c>
      <c r="AR205" s="390">
        <v>45845</v>
      </c>
      <c r="AS205" s="15">
        <v>45845</v>
      </c>
      <c r="AT205" s="309">
        <f>IF(AND(AP205&lt;&gt;"",AS205&lt;&gt;""),AS205-AP205,"")</f>
        <v>-9</v>
      </c>
      <c r="AU205" s="326" t="str">
        <f>IF(AQ205&lt;&gt;"",CONCATENATE("S",WEEKNUM(AQ205,21)),"")</f>
        <v>S23</v>
      </c>
      <c r="AV205" s="327" t="str">
        <f>IF(AR205&lt;&gt;"",CONCATENATE("S",WEEKNUM(AR205,21)),"")</f>
        <v>S28</v>
      </c>
      <c r="AW205" s="327" t="str">
        <f>IF(AS205&lt;&gt;"",CONCATENATE("S",WEEKNUM(AS205,21)),"")</f>
        <v>S28</v>
      </c>
      <c r="AX205" s="326" t="str">
        <f>IF(AS205&lt;&gt;"",CONCATENATE(MONTH(AS205),"/",YEAR(AS205)),"")</f>
        <v>7/2025</v>
      </c>
      <c r="AY205" s="328">
        <f ca="1">IF(AQ205&lt;&gt;"",IF(AS205&lt;&gt;"",AQ205-AS205,TODAY()-AQ205),"")</f>
        <v>-30</v>
      </c>
      <c r="AZ205" s="329" t="str">
        <f ca="1">IF(AY205&lt;&gt;"",IF(AY205&lt;=0,"SEM ATRASO",IF(AY205&lt;=10,"1) &lt;= 10 Dias",IF(AND(AY205&gt;10,AY205&lt;=30),"2) &gt; 10 Dias e &lt;= 30 Dias",IF(AND(AY205&gt;30,AY205&lt;=60),"3) &gt;30 Dias e &lt;=60 Dias",IF(AND(AY205&gt;60,AY205&lt;43854),"4) &gt; 60 Dias","INDEFINIDO"))))),"")</f>
        <v>SEM ATRASO</v>
      </c>
      <c r="BA205" s="15">
        <v>45821</v>
      </c>
      <c r="BB205" s="331">
        <v>45852</v>
      </c>
      <c r="BC205" s="15">
        <v>45766</v>
      </c>
      <c r="BD205" s="15">
        <v>45868</v>
      </c>
      <c r="BE205" s="331">
        <v>45868</v>
      </c>
      <c r="BF205" s="309">
        <f>IF(AND(BB205&lt;&gt;"",BE205&lt;&gt;""),BE205-BB205,"")</f>
        <v>16</v>
      </c>
      <c r="BG205" s="326" t="str">
        <f>IF(BC205&lt;&gt;"",CONCATENATE("S",WEEKNUM(BC205,21)),"")</f>
        <v>S16</v>
      </c>
      <c r="BH205" s="327" t="str">
        <f>IF(BD205&lt;&gt;"",CONCATENATE("S",WEEKNUM(BD205,21)),"")</f>
        <v>S31</v>
      </c>
      <c r="BI205" s="327" t="str">
        <f>IF(BE205&lt;&gt;"",CONCATENATE("S",WEEKNUM(BE205,21)),"")</f>
        <v>S31</v>
      </c>
      <c r="BJ205" s="326" t="str">
        <f>IF(BE205&lt;&gt;"",CONCATENATE(MONTH(BE205),"/",YEAR(BE205)),"")</f>
        <v>7/2025</v>
      </c>
      <c r="BK205" s="325">
        <f ca="1">IF(BE205&lt;&gt;"",IFERROR(IF(BE205="",TODAY()-BC205,BE205-BC205),""),"")</f>
        <v>102</v>
      </c>
      <c r="BL205" s="330" t="str">
        <f ca="1">IF(BK205&lt;&gt;"",IF(BK205&lt;=0,"SEM ATRASO",IF(BK205&lt;=10,"1) &lt;= 10 Dias",IF(AND(BK205&gt;10,BK205&lt;=30),"2) &gt; 10 Dias e &lt;= 30 Dias",IF(AND(BK205&gt;30,BK205&lt;=60),"3) &gt;30 Dias e &lt;=60 Dias",IF(AND(BK205&gt;60,BK205&lt;43854),"4) &gt; 60 Dias","INDEFINIDO"))))),"")</f>
        <v>4) &gt; 60 Dias</v>
      </c>
      <c r="BM205" s="331">
        <f>IF(BE205&lt;&gt;"",BE205+5,IF(AND(BE205="",BD205&lt;&gt;""),BD205+5,IF(AND(BE205="",BD205="",AS205&lt;&gt;""),AS205+5,IF(AND(BE205="",BD205="",AS205="",AR205&lt;&gt;""),AR205+5,""))))</f>
        <v>45873</v>
      </c>
      <c r="BN205" s="15"/>
      <c r="BO205" s="15" t="s">
        <v>87</v>
      </c>
      <c r="BP205" s="2"/>
      <c r="BQ205" s="2"/>
      <c r="BR205" s="2"/>
      <c r="BS205" s="2"/>
      <c r="BT205" s="507">
        <v>-3</v>
      </c>
      <c r="BU205" s="508" t="s">
        <v>1255</v>
      </c>
      <c r="BV205" s="506"/>
      <c r="BW205" s="506"/>
      <c r="BX205" s="506"/>
      <c r="BY205" s="506"/>
      <c r="BZ205" s="506"/>
      <c r="CA205" s="652" t="s">
        <v>573</v>
      </c>
      <c r="CB205" s="605"/>
    </row>
    <row r="206" spans="1:80" ht="40.5" customHeight="1" x14ac:dyDescent="0.35">
      <c r="A206" s="584"/>
      <c r="B206" s="458" t="s">
        <v>155</v>
      </c>
      <c r="C206" s="3"/>
      <c r="D206" s="504"/>
      <c r="E206" s="504" t="s">
        <v>1977</v>
      </c>
      <c r="F206" s="504" t="s">
        <v>2011</v>
      </c>
      <c r="G206" s="307" t="str">
        <f ca="1">IF(AND(E206&lt;D206,BE206&lt;&gt;"",TODAY()&gt;D206),TODAY()-D206,"")</f>
        <v/>
      </c>
      <c r="H206" s="308">
        <f>IF(BM206&lt;&gt;"",BM206,"")</f>
        <v>45873</v>
      </c>
      <c r="I206" s="309">
        <f>IF(AND(E206&lt;&gt;"",H206&lt;&gt;""),H206-E206,"")</f>
        <v>397</v>
      </c>
      <c r="J206" s="305" t="s">
        <v>156</v>
      </c>
      <c r="K206" s="305" t="s">
        <v>80</v>
      </c>
      <c r="L206" s="310" t="s">
        <v>557</v>
      </c>
      <c r="M206" s="311" t="s">
        <v>161</v>
      </c>
      <c r="N206" s="310" t="s">
        <v>1012</v>
      </c>
      <c r="O206" s="20">
        <v>2027104450</v>
      </c>
      <c r="P206" s="539" t="s">
        <v>1398</v>
      </c>
      <c r="Q206" s="22" t="s">
        <v>658</v>
      </c>
      <c r="R206" s="313" t="str">
        <f>IF(OR(L206&lt;&gt;"",N206&lt;&gt;"",O206&lt;&gt;"",P206&lt;&gt;""),CONCATENATE(L206,"-",N206,"-",P206,"-OM",O206),"")</f>
        <v>P62-PPGMII-P62-PAR-0465P/2024-OM2027104450</v>
      </c>
      <c r="S206" s="2"/>
      <c r="T206" s="314">
        <v>1</v>
      </c>
      <c r="U206" s="340">
        <v>2.72</v>
      </c>
      <c r="V206" s="340">
        <v>0</v>
      </c>
      <c r="W206" s="316">
        <f>IF(U206&lt;&gt;"",U206/1000,"")</f>
        <v>2.7200000000000002E-3</v>
      </c>
      <c r="X206" s="316">
        <f>IF(V206&lt;&gt;"",V206/1000,"")</f>
        <v>0</v>
      </c>
      <c r="Y206" s="317">
        <f>IF(OR(U206&lt;&gt;"",V206&lt;&gt;""),U206+V206,"")</f>
        <v>2.72</v>
      </c>
      <c r="Z206" s="318">
        <f>IF(Y206&lt;&gt;"",Y206/1000,"")</f>
        <v>2.7200000000000002E-3</v>
      </c>
      <c r="AA206" s="574" t="s">
        <v>2076</v>
      </c>
      <c r="AB206" s="505"/>
      <c r="AC206" s="331">
        <v>45710</v>
      </c>
      <c r="AD206" s="505">
        <v>45734</v>
      </c>
      <c r="AE206" s="14">
        <v>45736</v>
      </c>
      <c r="AF206" s="14">
        <v>45736</v>
      </c>
      <c r="AG206" s="14">
        <v>45736</v>
      </c>
      <c r="AH206" s="309">
        <f>IF(AND(AD206&lt;&gt;"",AG206&lt;&gt;""),AG206-AD206,"")</f>
        <v>2</v>
      </c>
      <c r="AI206" s="322" t="str">
        <f>IF(AE206&lt;&gt;"",CONCATENATE("S",WEEKNUM(AE206,21)),"")</f>
        <v>S12</v>
      </c>
      <c r="AJ206" s="323" t="str">
        <f>IF(AF206&lt;&gt;"",CONCATENATE("S",WEEKNUM(AF206,21)),"")</f>
        <v>S12</v>
      </c>
      <c r="AK206" s="323" t="str">
        <f>IF(AG206&lt;&gt;"",CONCATENATE("S",WEEKNUM(AG206,21)),"")</f>
        <v>S12</v>
      </c>
      <c r="AL206" s="322" t="str">
        <f>IF(AG206&lt;&gt;"",CONCATENATE(MONTH(AG206),"/",YEAR(AG206)),"")</f>
        <v>3/2025</v>
      </c>
      <c r="AM206" s="324">
        <f ca="1">IF(AG206&lt;&gt;"",IFERROR(IF(AF206="",TODAY()-AE206,AG206-AE206),""),"")</f>
        <v>0</v>
      </c>
      <c r="AN206" s="325" t="str">
        <f ca="1">IF(AM206&lt;&gt;"",IF(AM206&lt;=0,"SEM ATRASO",IF(AM206&lt;=10,"1) &lt;= 10 Dias",IF(AND(AM206&gt;10,AM206&lt;=30),"2) &gt; 10 Dias e &lt;= 30 Dias",IF(AND(AM206&gt;30,AM206&lt;=60),"3) &gt;30 Dias e &lt;=60 Dias",IF(AND(AM206&gt;60,AM206&lt;43854),"4) &gt; 60 Dias","INDEFINIDO"))))),"")</f>
        <v>SEM ATRASO</v>
      </c>
      <c r="AO206" s="390">
        <v>45743</v>
      </c>
      <c r="AP206" s="331">
        <v>45764</v>
      </c>
      <c r="AQ206" s="390">
        <v>45798</v>
      </c>
      <c r="AR206" s="390">
        <v>45814</v>
      </c>
      <c r="AS206" s="15">
        <v>45811</v>
      </c>
      <c r="AT206" s="309">
        <f>IF(AND(AP206&lt;&gt;"",AS206&lt;&gt;""),AS206-AP206,"")</f>
        <v>47</v>
      </c>
      <c r="AU206" s="326" t="str">
        <f>IF(AQ206&lt;&gt;"",CONCATENATE("S",WEEKNUM(AQ206,21)),"")</f>
        <v>S21</v>
      </c>
      <c r="AV206" s="327" t="str">
        <f>IF(AR206&lt;&gt;"",CONCATENATE("S",WEEKNUM(AR206,21)),"")</f>
        <v>S23</v>
      </c>
      <c r="AW206" s="327" t="str">
        <f>IF(AS206&lt;&gt;"",CONCATENATE("S",WEEKNUM(AS206,21)),"")</f>
        <v>S23</v>
      </c>
      <c r="AX206" s="326" t="str">
        <f>IF(AS206&lt;&gt;"",CONCATENATE(MONTH(AS206),"/",YEAR(AS206)),"")</f>
        <v>6/2025</v>
      </c>
      <c r="AY206" s="328">
        <f ca="1">IF(AQ206&lt;&gt;"",IF(AS206&lt;&gt;"",AQ206-AS206,TODAY()-AQ206),"")</f>
        <v>-13</v>
      </c>
      <c r="AZ206" s="329" t="str">
        <f ca="1">IF(AY206&lt;&gt;"",IF(AY206&lt;=0,"SEM ATRASO",IF(AY206&lt;=10,"1) &lt;= 10 Dias",IF(AND(AY206&gt;10,AY206&lt;=30),"2) &gt; 10 Dias e &lt;= 30 Dias",IF(AND(AY206&gt;30,AY206&lt;=60),"3) &gt;30 Dias e &lt;=60 Dias",IF(AND(AY206&gt;60,AY206&lt;43854),"4) &gt; 60 Dias","INDEFINIDO"))))),"")</f>
        <v>SEM ATRASO</v>
      </c>
      <c r="BA206" s="15">
        <v>45746</v>
      </c>
      <c r="BB206" s="331">
        <v>45818</v>
      </c>
      <c r="BC206" s="15">
        <v>45766</v>
      </c>
      <c r="BD206" s="15">
        <v>45868</v>
      </c>
      <c r="BE206" s="331">
        <v>45868</v>
      </c>
      <c r="BF206" s="309">
        <f>IF(AND(BB206&lt;&gt;"",BE206&lt;&gt;""),BE206-BB206,"")</f>
        <v>50</v>
      </c>
      <c r="BG206" s="326" t="str">
        <f>IF(BC206&lt;&gt;"",CONCATENATE("S",WEEKNUM(BC206,21)),"")</f>
        <v>S16</v>
      </c>
      <c r="BH206" s="327" t="str">
        <f>IF(BD206&lt;&gt;"",CONCATENATE("S",WEEKNUM(BD206,21)),"")</f>
        <v>S31</v>
      </c>
      <c r="BI206" s="327" t="str">
        <f>IF(BE206&lt;&gt;"",CONCATENATE("S",WEEKNUM(BE206,21)),"")</f>
        <v>S31</v>
      </c>
      <c r="BJ206" s="326" t="str">
        <f>IF(BE206&lt;&gt;"",CONCATENATE(MONTH(BE206),"/",YEAR(BE206)),"")</f>
        <v>7/2025</v>
      </c>
      <c r="BK206" s="325">
        <f ca="1">IF(BE206&lt;&gt;"",IFERROR(IF(BE206="",TODAY()-BC206,BE206-BC206),""),"")</f>
        <v>102</v>
      </c>
      <c r="BL206" s="330" t="str">
        <f ca="1">IF(BK206&lt;&gt;"",IF(BK206&lt;=0,"SEM ATRASO",IF(BK206&lt;=10,"1) &lt;= 10 Dias",IF(AND(BK206&gt;10,BK206&lt;=30),"2) &gt; 10 Dias e &lt;= 30 Dias",IF(AND(BK206&gt;30,BK206&lt;=60),"3) &gt;30 Dias e &lt;=60 Dias",IF(AND(BK206&gt;60,BK206&lt;43854),"4) &gt; 60 Dias","INDEFINIDO"))))),"")</f>
        <v>4) &gt; 60 Dias</v>
      </c>
      <c r="BM206" s="331">
        <f>IF(BE206&lt;&gt;"",BE206+5,IF(AND(BE206="",BD206&lt;&gt;""),BD206+5,IF(AND(BE206="",BD206="",AS206&lt;&gt;""),AS206+5,IF(AND(BE206="",BD206="",AS206="",AR206&lt;&gt;""),AR206+5,""))))</f>
        <v>45873</v>
      </c>
      <c r="BN206" s="15"/>
      <c r="BO206" s="15" t="s">
        <v>87</v>
      </c>
      <c r="BP206" s="2"/>
      <c r="BQ206" s="2"/>
      <c r="BR206" s="2"/>
      <c r="BS206" s="2"/>
      <c r="BT206" s="507">
        <v>-3</v>
      </c>
      <c r="BU206" s="508" t="s">
        <v>1255</v>
      </c>
      <c r="BV206" s="506"/>
      <c r="BW206" s="506"/>
      <c r="BX206" s="506"/>
      <c r="BY206" s="506"/>
      <c r="BZ206" s="506"/>
      <c r="CA206" s="653" t="s">
        <v>112</v>
      </c>
      <c r="CB206" s="605"/>
    </row>
    <row r="207" spans="1:80" ht="40.5" customHeight="1" x14ac:dyDescent="0.35">
      <c r="A207" s="584"/>
      <c r="B207" s="458" t="s">
        <v>155</v>
      </c>
      <c r="C207" s="3"/>
      <c r="D207" s="504"/>
      <c r="E207" s="504" t="s">
        <v>1977</v>
      </c>
      <c r="F207" s="504" t="s">
        <v>2011</v>
      </c>
      <c r="G207" s="307" t="str">
        <f ca="1">IF(AND(E207&lt;D207,BE207&lt;&gt;"",TODAY()&gt;D207),TODAY()-D207,"")</f>
        <v/>
      </c>
      <c r="H207" s="308">
        <f>IF(BM207&lt;&gt;"",BM207,"")</f>
        <v>45873</v>
      </c>
      <c r="I207" s="309">
        <f>IF(AND(E207&lt;&gt;"",H207&lt;&gt;""),H207-E207,"")</f>
        <v>397</v>
      </c>
      <c r="J207" s="305" t="s">
        <v>156</v>
      </c>
      <c r="K207" s="305" t="s">
        <v>80</v>
      </c>
      <c r="L207" s="310" t="s">
        <v>557</v>
      </c>
      <c r="M207" s="311" t="s">
        <v>161</v>
      </c>
      <c r="N207" s="310" t="s">
        <v>1012</v>
      </c>
      <c r="O207" s="20">
        <v>2030096731</v>
      </c>
      <c r="P207" s="539" t="s">
        <v>1398</v>
      </c>
      <c r="Q207" s="22" t="s">
        <v>1399</v>
      </c>
      <c r="R207" s="313" t="str">
        <f>IF(OR(L207&lt;&gt;"",N207&lt;&gt;"",O207&lt;&gt;"",P207&lt;&gt;""),CONCATENATE(L207,"-",N207,"-",P207,"-OM",O207),"")</f>
        <v>P62-PPGMII-P62-PAR-0465P/2024-OM2030096731</v>
      </c>
      <c r="S207" s="2"/>
      <c r="T207" s="314">
        <v>1</v>
      </c>
      <c r="U207" s="340">
        <v>63.328000000000003</v>
      </c>
      <c r="V207" s="340">
        <v>0</v>
      </c>
      <c r="W207" s="316">
        <f>IF(U207&lt;&gt;"",U207/1000,"")</f>
        <v>6.3328000000000009E-2</v>
      </c>
      <c r="X207" s="316">
        <f>IF(V207&lt;&gt;"",V207/1000,"")</f>
        <v>0</v>
      </c>
      <c r="Y207" s="317">
        <f>IF(OR(U207&lt;&gt;"",V207&lt;&gt;""),U207+V207,"")</f>
        <v>63.328000000000003</v>
      </c>
      <c r="Z207" s="318">
        <f>IF(Y207&lt;&gt;"",Y207/1000,"")</f>
        <v>6.3328000000000009E-2</v>
      </c>
      <c r="AA207" s="574" t="s">
        <v>2076</v>
      </c>
      <c r="AB207" s="505">
        <v>45758</v>
      </c>
      <c r="AC207" s="331">
        <v>45710</v>
      </c>
      <c r="AD207" s="505">
        <v>45758</v>
      </c>
      <c r="AE207" s="14">
        <v>45789</v>
      </c>
      <c r="AF207" s="14">
        <v>45789</v>
      </c>
      <c r="AG207" s="14">
        <v>45763</v>
      </c>
      <c r="AH207" s="309">
        <f>IF(AND(AD207&lt;&gt;"",AG207&lt;&gt;""),AG207-AD207,"")</f>
        <v>5</v>
      </c>
      <c r="AI207" s="322" t="str">
        <f>IF(AE207&lt;&gt;"",CONCATENATE("S",WEEKNUM(AE207,21)),"")</f>
        <v>S20</v>
      </c>
      <c r="AJ207" s="323" t="str">
        <f>IF(AF207&lt;&gt;"",CONCATENATE("S",WEEKNUM(AF207,21)),"")</f>
        <v>S20</v>
      </c>
      <c r="AK207" s="323" t="str">
        <f>IF(AG207&lt;&gt;"",CONCATENATE("S",WEEKNUM(AG207,21)),"")</f>
        <v>S16</v>
      </c>
      <c r="AL207" s="322" t="str">
        <f>IF(AG207&lt;&gt;"",CONCATENATE(MONTH(AG207),"/",YEAR(AG207)),"")</f>
        <v>4/2025</v>
      </c>
      <c r="AM207" s="324">
        <f ca="1">IF(AG207&lt;&gt;"",IFERROR(IF(AF207="",TODAY()-AE207,AG207-AE207),""),"")</f>
        <v>-26</v>
      </c>
      <c r="AN207" s="325" t="str">
        <f ca="1">IF(AM207&lt;&gt;"",IF(AM207&lt;=0,"SEM ATRASO",IF(AM207&lt;=10,"1) &lt;= 10 Dias",IF(AND(AM207&gt;10,AM207&lt;=30),"2) &gt; 10 Dias e &lt;= 30 Dias",IF(AND(AM207&gt;30,AM207&lt;=60),"3) &gt;30 Dias e &lt;=60 Dias",IF(AND(AM207&gt;60,AM207&lt;43854),"4) &gt; 60 Dias","INDEFINIDO"))))),"")</f>
        <v>SEM ATRASO</v>
      </c>
      <c r="AO207" s="390">
        <v>45813</v>
      </c>
      <c r="AP207" s="331">
        <v>45813</v>
      </c>
      <c r="AQ207" s="390">
        <v>45817</v>
      </c>
      <c r="AR207" s="390">
        <v>45821</v>
      </c>
      <c r="AS207" s="15">
        <v>45804</v>
      </c>
      <c r="AT207" s="309">
        <f>IF(AND(AP207&lt;&gt;"",AS207&lt;&gt;""),AS207-AP207,"")</f>
        <v>-9</v>
      </c>
      <c r="AU207" s="326" t="str">
        <f>IF(AQ207&lt;&gt;"",CONCATENATE("S",WEEKNUM(AQ207,21)),"")</f>
        <v>S24</v>
      </c>
      <c r="AV207" s="327" t="str">
        <f>IF(AR207&lt;&gt;"",CONCATENATE("S",WEEKNUM(AR207,21)),"")</f>
        <v>S24</v>
      </c>
      <c r="AW207" s="327" t="str">
        <f>IF(AS207&lt;&gt;"",CONCATENATE("S",WEEKNUM(AS207,21)),"")</f>
        <v>S22</v>
      </c>
      <c r="AX207" s="326" t="str">
        <f>IF(AS207&lt;&gt;"",CONCATENATE(MONTH(AS207),"/",YEAR(AS207)),"")</f>
        <v>5/2025</v>
      </c>
      <c r="AY207" s="328">
        <f ca="1">IF(AQ207&lt;&gt;"",IF(AS207&lt;&gt;"",AQ207-AS207,TODAY()-AQ207),"")</f>
        <v>13</v>
      </c>
      <c r="AZ207" s="329" t="str">
        <f ca="1">IF(AY207&lt;&gt;"",IF(AY207&lt;=0,"SEM ATRASO",IF(AY207&lt;=10,"1) &lt;= 10 Dias",IF(AND(AY207&gt;10,AY207&lt;=30),"2) &gt; 10 Dias e &lt;= 30 Dias",IF(AND(AY207&gt;30,AY207&lt;=60),"3) &gt;30 Dias e &lt;=60 Dias",IF(AND(AY207&gt;60,AY207&lt;43854),"4) &gt; 60 Dias","INDEFINIDO"))))),"")</f>
        <v>2) &gt; 10 Dias e &lt;= 30 Dias</v>
      </c>
      <c r="BA207" s="15">
        <v>45820</v>
      </c>
      <c r="BB207" s="331">
        <v>45811</v>
      </c>
      <c r="BC207" s="15">
        <v>45766</v>
      </c>
      <c r="BD207" s="15">
        <v>45868</v>
      </c>
      <c r="BE207" s="331">
        <v>45868</v>
      </c>
      <c r="BF207" s="309">
        <f>IF(AND(BB207&lt;&gt;"",BE207&lt;&gt;""),BE207-BB207,"")</f>
        <v>57</v>
      </c>
      <c r="BG207" s="326" t="str">
        <f>IF(BC207&lt;&gt;"",CONCATENATE("S",WEEKNUM(BC207,21)),"")</f>
        <v>S16</v>
      </c>
      <c r="BH207" s="327" t="str">
        <f>IF(BD207&lt;&gt;"",CONCATENATE("S",WEEKNUM(BD207,21)),"")</f>
        <v>S31</v>
      </c>
      <c r="BI207" s="327" t="str">
        <f>IF(BE207&lt;&gt;"",CONCATENATE("S",WEEKNUM(BE207,21)),"")</f>
        <v>S31</v>
      </c>
      <c r="BJ207" s="326" t="str">
        <f>IF(BE207&lt;&gt;"",CONCATENATE(MONTH(BE207),"/",YEAR(BE207)),"")</f>
        <v>7/2025</v>
      </c>
      <c r="BK207" s="325">
        <f ca="1">IF(BE207&lt;&gt;"",IFERROR(IF(BE207="",TODAY()-BC207,BE207-BC207),""),"")</f>
        <v>102</v>
      </c>
      <c r="BL207" s="330" t="str">
        <f ca="1">IF(BK207&lt;&gt;"",IF(BK207&lt;=0,"SEM ATRASO",IF(BK207&lt;=10,"1) &lt;= 10 Dias",IF(AND(BK207&gt;10,BK207&lt;=30),"2) &gt; 10 Dias e &lt;= 30 Dias",IF(AND(BK207&gt;30,BK207&lt;=60),"3) &gt;30 Dias e &lt;=60 Dias",IF(AND(BK207&gt;60,BK207&lt;43854),"4) &gt; 60 Dias","INDEFINIDO"))))),"")</f>
        <v>4) &gt; 60 Dias</v>
      </c>
      <c r="BM207" s="331">
        <f>IF(BE207&lt;&gt;"",BE207+5,IF(AND(BE207="",BD207&lt;&gt;""),BD207+5,IF(AND(BE207="",BD207="",AS207&lt;&gt;""),AS207+5,IF(AND(BE207="",BD207="",AS207="",AR207&lt;&gt;""),AR207+5,""))))</f>
        <v>45873</v>
      </c>
      <c r="BN207" s="15"/>
      <c r="BO207" s="15" t="s">
        <v>87</v>
      </c>
      <c r="BP207" s="2"/>
      <c r="BQ207" s="2"/>
      <c r="BR207" s="2"/>
      <c r="BS207" s="2"/>
      <c r="BT207" s="507">
        <v>-3</v>
      </c>
      <c r="BU207" s="508" t="s">
        <v>1255</v>
      </c>
      <c r="BV207" s="506"/>
      <c r="BW207" s="506"/>
      <c r="BX207" s="506"/>
      <c r="BY207" s="506"/>
      <c r="BZ207" s="506"/>
      <c r="CA207" s="653"/>
      <c r="CB207" s="605"/>
    </row>
    <row r="208" spans="1:80" ht="40.5" customHeight="1" x14ac:dyDescent="0.35">
      <c r="A208" s="584"/>
      <c r="B208" s="458" t="s">
        <v>155</v>
      </c>
      <c r="C208" s="3"/>
      <c r="D208" s="504"/>
      <c r="E208" s="504" t="s">
        <v>681</v>
      </c>
      <c r="F208" s="504" t="s">
        <v>556</v>
      </c>
      <c r="G208" s="307" t="str">
        <f ca="1">IF(AND(E208&lt;D208,BE208&lt;&gt;"",TODAY()&gt;D208),TODAY()-D208,"")</f>
        <v/>
      </c>
      <c r="H208" s="308">
        <f>IF(BM208&lt;&gt;"",BM208,"")</f>
        <v>45873</v>
      </c>
      <c r="I208" s="309">
        <f>IF(AND(E208&lt;&gt;"",H208&lt;&gt;""),H208-E208,"")</f>
        <v>318</v>
      </c>
      <c r="J208" s="305" t="s">
        <v>156</v>
      </c>
      <c r="K208" s="305" t="s">
        <v>80</v>
      </c>
      <c r="L208" s="310" t="s">
        <v>557</v>
      </c>
      <c r="M208" s="311" t="s">
        <v>161</v>
      </c>
      <c r="N208" s="310" t="s">
        <v>1012</v>
      </c>
      <c r="O208" s="20">
        <v>2023859228</v>
      </c>
      <c r="P208" s="539" t="s">
        <v>1400</v>
      </c>
      <c r="Q208" s="22" t="s">
        <v>575</v>
      </c>
      <c r="R208" s="313" t="str">
        <f>IF(OR(L208&lt;&gt;"",N208&lt;&gt;"",O208&lt;&gt;"",P208&lt;&gt;""),CONCATENATE(L208,"-",N208,"-",P208,"-OM",O208),"")</f>
        <v>P62-PPGMII-P62-PAR-1158P/2024-OM2023859228</v>
      </c>
      <c r="S208" s="2" t="s">
        <v>1020</v>
      </c>
      <c r="T208" s="314">
        <v>1</v>
      </c>
      <c r="U208" s="340">
        <v>17.7</v>
      </c>
      <c r="V208" s="23">
        <v>0</v>
      </c>
      <c r="W208" s="316">
        <f>IF(U208&lt;&gt;"",U208/1000,"")</f>
        <v>1.77E-2</v>
      </c>
      <c r="X208" s="316">
        <f>IF(V208&lt;&gt;"",V208/1000,"")</f>
        <v>0</v>
      </c>
      <c r="Y208" s="317">
        <f>IF(OR(U208&lt;&gt;"",V208&lt;&gt;""),U208+V208,"")</f>
        <v>17.7</v>
      </c>
      <c r="Z208" s="318">
        <f>IF(Y208&lt;&gt;"",Y208/1000,"")</f>
        <v>1.77E-2</v>
      </c>
      <c r="AA208" s="574" t="s">
        <v>2077</v>
      </c>
      <c r="AB208" s="505"/>
      <c r="AC208" s="331">
        <v>45715</v>
      </c>
      <c r="AD208" s="505">
        <v>45734</v>
      </c>
      <c r="AE208" s="14">
        <v>45743</v>
      </c>
      <c r="AF208" s="14">
        <v>45743</v>
      </c>
      <c r="AG208" s="14">
        <v>45734</v>
      </c>
      <c r="AH208" s="309">
        <f>IF(AND(AD208&lt;&gt;"",AG208&lt;&gt;""),AG208-AD208,"")</f>
        <v>0</v>
      </c>
      <c r="AI208" s="322" t="str">
        <f>IF(AE208&lt;&gt;"",CONCATENATE("S",WEEKNUM(AE208,21)),"")</f>
        <v>S13</v>
      </c>
      <c r="AJ208" s="323" t="str">
        <f>IF(AF208&lt;&gt;"",CONCATENATE("S",WEEKNUM(AF208,21)),"")</f>
        <v>S13</v>
      </c>
      <c r="AK208" s="323" t="str">
        <f>IF(AG208&lt;&gt;"",CONCATENATE("S",WEEKNUM(AG208,21)),"")</f>
        <v>S12</v>
      </c>
      <c r="AL208" s="322" t="str">
        <f>IF(AG208&lt;&gt;"",CONCATENATE(MONTH(AG208),"/",YEAR(AG208)),"")</f>
        <v>3/2025</v>
      </c>
      <c r="AM208" s="324">
        <f ca="1">IF(AG208&lt;&gt;"",IFERROR(IF(AF208="",TODAY()-AE208,AG208-AE208),""),"")</f>
        <v>-9</v>
      </c>
      <c r="AN208" s="325" t="str">
        <f ca="1">IF(AM208&lt;&gt;"",IF(AM208&lt;=0,"SEM ATRASO",IF(AM208&lt;=10,"1) &lt;= 10 Dias",IF(AND(AM208&gt;10,AM208&lt;=30),"2) &gt; 10 Dias e &lt;= 30 Dias",IF(AND(AM208&gt;30,AM208&lt;=60),"3) &gt;30 Dias e &lt;=60 Dias",IF(AND(AM208&gt;60,AM208&lt;43854),"4) &gt; 60 Dias","INDEFINIDO"))))),"")</f>
        <v>SEM ATRASO</v>
      </c>
      <c r="AO208" s="390">
        <v>45743</v>
      </c>
      <c r="AP208" s="331">
        <v>45769</v>
      </c>
      <c r="AQ208" s="390">
        <v>45760</v>
      </c>
      <c r="AR208" s="390">
        <v>45803</v>
      </c>
      <c r="AS208" s="15">
        <v>45803</v>
      </c>
      <c r="AT208" s="309">
        <f>IF(AND(AP208&lt;&gt;"",AS208&lt;&gt;""),AS208-AP208,"")</f>
        <v>34</v>
      </c>
      <c r="AU208" s="326" t="str">
        <f>IF(AQ208&lt;&gt;"",CONCATENATE("S",WEEKNUM(AQ208,21)),"")</f>
        <v>S15</v>
      </c>
      <c r="AV208" s="327" t="str">
        <f>IF(AR208&lt;&gt;"",CONCATENATE("S",WEEKNUM(AR208,21)),"")</f>
        <v>S22</v>
      </c>
      <c r="AW208" s="327" t="str">
        <f>IF(AS208&lt;&gt;"",CONCATENATE("S",WEEKNUM(AS208,21)),"")</f>
        <v>S22</v>
      </c>
      <c r="AX208" s="326" t="str">
        <f>IF(AS208&lt;&gt;"",CONCATENATE(MONTH(AS208),"/",YEAR(AS208)),"")</f>
        <v>5/2025</v>
      </c>
      <c r="AY208" s="328">
        <f ca="1">IF(AQ208&lt;&gt;"",IF(AS208&lt;&gt;"",AQ208-AS208,TODAY()-AQ208),"")</f>
        <v>-43</v>
      </c>
      <c r="AZ208" s="329" t="str">
        <f ca="1">IF(AY208&lt;&gt;"",IF(AY208&lt;=0,"SEM ATRASO",IF(AY208&lt;=10,"1) &lt;= 10 Dias",IF(AND(AY208&gt;10,AY208&lt;=30),"2) &gt; 10 Dias e &lt;= 30 Dias",IF(AND(AY208&gt;30,AY208&lt;=60),"3) &gt;30 Dias e &lt;=60 Dias",IF(AND(AY208&gt;60,AY208&lt;43854),"4) &gt; 60 Dias","INDEFINIDO"))))),"")</f>
        <v>SEM ATRASO</v>
      </c>
      <c r="BA208" s="15" t="s">
        <v>609</v>
      </c>
      <c r="BB208" s="331">
        <v>45810</v>
      </c>
      <c r="BC208" s="15">
        <v>45766</v>
      </c>
      <c r="BD208" s="15">
        <v>45868</v>
      </c>
      <c r="BE208" s="331">
        <v>45868</v>
      </c>
      <c r="BF208" s="309">
        <f>IF(AND(BB208&lt;&gt;"",BE208&lt;&gt;""),BE208-BB208,"")</f>
        <v>58</v>
      </c>
      <c r="BG208" s="326" t="str">
        <f>IF(BC208&lt;&gt;"",CONCATENATE("S",WEEKNUM(BC208,21)),"")</f>
        <v>S16</v>
      </c>
      <c r="BH208" s="327" t="str">
        <f>IF(BD208&lt;&gt;"",CONCATENATE("S",WEEKNUM(BD208,21)),"")</f>
        <v>S31</v>
      </c>
      <c r="BI208" s="327" t="str">
        <f>IF(BE208&lt;&gt;"",CONCATENATE("S",WEEKNUM(BE208,21)),"")</f>
        <v>S31</v>
      </c>
      <c r="BJ208" s="326" t="str">
        <f>IF(BE208&lt;&gt;"",CONCATENATE(MONTH(BE208),"/",YEAR(BE208)),"")</f>
        <v>7/2025</v>
      </c>
      <c r="BK208" s="325">
        <f ca="1">IF(BE208&lt;&gt;"",IFERROR(IF(BE208="",TODAY()-BC208,BE208-BC208),""),"")</f>
        <v>102</v>
      </c>
      <c r="BL208" s="330" t="str">
        <f ca="1">IF(BK208&lt;&gt;"",IF(BK208&lt;=0,"SEM ATRASO",IF(BK208&lt;=10,"1) &lt;= 10 Dias",IF(AND(BK208&gt;10,BK208&lt;=30),"2) &gt; 10 Dias e &lt;= 30 Dias",IF(AND(BK208&gt;30,BK208&lt;=60),"3) &gt;30 Dias e &lt;=60 Dias",IF(AND(BK208&gt;60,BK208&lt;43854),"4) &gt; 60 Dias","INDEFINIDO"))))),"")</f>
        <v>4) &gt; 60 Dias</v>
      </c>
      <c r="BM208" s="331">
        <f>IF(BE208&lt;&gt;"",BE208+5,IF(AND(BE208="",BD208&lt;&gt;""),BD208+5,IF(AND(BE208="",BD208="",AS208&lt;&gt;""),AS208+5,IF(AND(BE208="",BD208="",AS208="",AR208&lt;&gt;""),AR208+5,""))))</f>
        <v>45873</v>
      </c>
      <c r="BN208" s="15"/>
      <c r="BO208" s="15" t="s">
        <v>87</v>
      </c>
      <c r="BP208" s="2"/>
      <c r="BQ208" s="2"/>
      <c r="BR208" s="2"/>
      <c r="BS208" s="2"/>
      <c r="BT208" s="507">
        <v>-3</v>
      </c>
      <c r="BU208" s="508" t="s">
        <v>1255</v>
      </c>
      <c r="BV208" s="506"/>
      <c r="BW208" s="506"/>
      <c r="BX208" s="506"/>
      <c r="BY208" s="506"/>
      <c r="BZ208" s="506"/>
      <c r="CA208" s="652" t="s">
        <v>602</v>
      </c>
      <c r="CB208" s="605"/>
    </row>
    <row r="209" spans="1:80" ht="40.5" customHeight="1" x14ac:dyDescent="0.35">
      <c r="A209" s="584"/>
      <c r="B209" s="458" t="s">
        <v>155</v>
      </c>
      <c r="C209" s="3"/>
      <c r="D209" s="504"/>
      <c r="E209" s="504" t="s">
        <v>681</v>
      </c>
      <c r="F209" s="504" t="s">
        <v>556</v>
      </c>
      <c r="G209" s="307" t="str">
        <f ca="1">IF(AND(E209&lt;D209,BE209&lt;&gt;"",TODAY()&gt;D209),TODAY()-D209,"")</f>
        <v/>
      </c>
      <c r="H209" s="308">
        <f>IF(BM209&lt;&gt;"",BM209,"")</f>
        <v>45873</v>
      </c>
      <c r="I209" s="309">
        <f>IF(AND(E209&lt;&gt;"",H209&lt;&gt;""),H209-E209,"")</f>
        <v>318</v>
      </c>
      <c r="J209" s="305" t="s">
        <v>156</v>
      </c>
      <c r="K209" s="305" t="s">
        <v>80</v>
      </c>
      <c r="L209" s="310" t="s">
        <v>557</v>
      </c>
      <c r="M209" s="311" t="s">
        <v>161</v>
      </c>
      <c r="N209" s="310" t="s">
        <v>1012</v>
      </c>
      <c r="O209" s="20">
        <v>2023859228</v>
      </c>
      <c r="P209" s="539" t="s">
        <v>1400</v>
      </c>
      <c r="Q209" s="22" t="s">
        <v>619</v>
      </c>
      <c r="R209" s="313" t="str">
        <f>IF(OR(L209&lt;&gt;"",N209&lt;&gt;"",O209&lt;&gt;"",P209&lt;&gt;""),CONCATENATE(L209,"-",N209,"-",P209,"-OM",O209),"")</f>
        <v>P62-PPGMII-P62-PAR-1158P/2024-OM2023859228</v>
      </c>
      <c r="S209" s="2" t="s">
        <v>1020</v>
      </c>
      <c r="T209" s="314">
        <v>1</v>
      </c>
      <c r="U209" s="340">
        <v>84.34</v>
      </c>
      <c r="V209" s="23">
        <v>0</v>
      </c>
      <c r="W209" s="316">
        <f>IF(U209&lt;&gt;"",U209/1000,"")</f>
        <v>8.4339999999999998E-2</v>
      </c>
      <c r="X209" s="316">
        <f>IF(V209&lt;&gt;"",V209/1000,"")</f>
        <v>0</v>
      </c>
      <c r="Y209" s="317">
        <f>IF(OR(U209&lt;&gt;"",V209&lt;&gt;""),U209+V209,"")</f>
        <v>84.34</v>
      </c>
      <c r="Z209" s="318">
        <f>IF(Y209&lt;&gt;"",Y209/1000,"")</f>
        <v>8.4339999999999998E-2</v>
      </c>
      <c r="AA209" s="574" t="s">
        <v>2077</v>
      </c>
      <c r="AB209" s="505"/>
      <c r="AC209" s="331">
        <v>45715</v>
      </c>
      <c r="AD209" s="505">
        <v>45734</v>
      </c>
      <c r="AE209" s="14">
        <v>45743</v>
      </c>
      <c r="AF209" s="14">
        <v>45743</v>
      </c>
      <c r="AG209" s="14">
        <v>45734</v>
      </c>
      <c r="AH209" s="309">
        <f>IF(AND(AD209&lt;&gt;"",AG209&lt;&gt;""),AG209-AD209,"")</f>
        <v>0</v>
      </c>
      <c r="AI209" s="322" t="str">
        <f>IF(AE209&lt;&gt;"",CONCATENATE("S",WEEKNUM(AE209,21)),"")</f>
        <v>S13</v>
      </c>
      <c r="AJ209" s="323" t="str">
        <f>IF(AF209&lt;&gt;"",CONCATENATE("S",WEEKNUM(AF209,21)),"")</f>
        <v>S13</v>
      </c>
      <c r="AK209" s="323" t="str">
        <f>IF(AG209&lt;&gt;"",CONCATENATE("S",WEEKNUM(AG209,21)),"")</f>
        <v>S12</v>
      </c>
      <c r="AL209" s="322" t="str">
        <f>IF(AG209&lt;&gt;"",CONCATENATE(MONTH(AG209),"/",YEAR(AG209)),"")</f>
        <v>3/2025</v>
      </c>
      <c r="AM209" s="324">
        <f ca="1">IF(AG209&lt;&gt;"",IFERROR(IF(AF209="",TODAY()-AE209,AG209-AE209),""),"")</f>
        <v>-9</v>
      </c>
      <c r="AN209" s="325" t="str">
        <f ca="1">IF(AM209&lt;&gt;"",IF(AM209&lt;=0,"SEM ATRASO",IF(AM209&lt;=10,"1) &lt;= 10 Dias",IF(AND(AM209&gt;10,AM209&lt;=30),"2) &gt; 10 Dias e &lt;= 30 Dias",IF(AND(AM209&gt;30,AM209&lt;=60),"3) &gt;30 Dias e &lt;=60 Dias",IF(AND(AM209&gt;60,AM209&lt;43854),"4) &gt; 60 Dias","INDEFINIDO"))))),"")</f>
        <v>SEM ATRASO</v>
      </c>
      <c r="AO209" s="390">
        <v>45743</v>
      </c>
      <c r="AP209" s="331">
        <v>45764</v>
      </c>
      <c r="AQ209" s="390">
        <v>45760</v>
      </c>
      <c r="AR209" s="390">
        <v>45803</v>
      </c>
      <c r="AS209" s="15">
        <v>45803</v>
      </c>
      <c r="AT209" s="309">
        <f>IF(AND(AP209&lt;&gt;"",AS209&lt;&gt;""),AS209-AP209,"")</f>
        <v>39</v>
      </c>
      <c r="AU209" s="326" t="str">
        <f>IF(AQ209&lt;&gt;"",CONCATENATE("S",WEEKNUM(AQ209,21)),"")</f>
        <v>S15</v>
      </c>
      <c r="AV209" s="327" t="str">
        <f>IF(AR209&lt;&gt;"",CONCATENATE("S",WEEKNUM(AR209,21)),"")</f>
        <v>S22</v>
      </c>
      <c r="AW209" s="327" t="str">
        <f>IF(AS209&lt;&gt;"",CONCATENATE("S",WEEKNUM(AS209,21)),"")</f>
        <v>S22</v>
      </c>
      <c r="AX209" s="326" t="str">
        <f>IF(AS209&lt;&gt;"",CONCATENATE(MONTH(AS209),"/",YEAR(AS209)),"")</f>
        <v>5/2025</v>
      </c>
      <c r="AY209" s="328">
        <f ca="1">IF(AQ209&lt;&gt;"",IF(AS209&lt;&gt;"",AQ209-AS209,TODAY()-AQ209),"")</f>
        <v>-43</v>
      </c>
      <c r="AZ209" s="329" t="str">
        <f ca="1">IF(AY209&lt;&gt;"",IF(AY209&lt;=0,"SEM ATRASO",IF(AY209&lt;=10,"1) &lt;= 10 Dias",IF(AND(AY209&gt;10,AY209&lt;=30),"2) &gt; 10 Dias e &lt;= 30 Dias",IF(AND(AY209&gt;30,AY209&lt;=60),"3) &gt;30 Dias e &lt;=60 Dias",IF(AND(AY209&gt;60,AY209&lt;43854),"4) &gt; 60 Dias","INDEFINIDO"))))),"")</f>
        <v>SEM ATRASO</v>
      </c>
      <c r="BA209" s="15" t="s">
        <v>620</v>
      </c>
      <c r="BB209" s="331">
        <v>45810</v>
      </c>
      <c r="BC209" s="15">
        <v>45766</v>
      </c>
      <c r="BD209" s="15">
        <v>45868</v>
      </c>
      <c r="BE209" s="331">
        <v>45868</v>
      </c>
      <c r="BF209" s="309">
        <f>IF(AND(BB209&lt;&gt;"",BE209&lt;&gt;""),BE209-BB209,"")</f>
        <v>58</v>
      </c>
      <c r="BG209" s="326" t="str">
        <f>IF(BC209&lt;&gt;"",CONCATENATE("S",WEEKNUM(BC209,21)),"")</f>
        <v>S16</v>
      </c>
      <c r="BH209" s="327" t="str">
        <f>IF(BD209&lt;&gt;"",CONCATENATE("S",WEEKNUM(BD209,21)),"")</f>
        <v>S31</v>
      </c>
      <c r="BI209" s="327" t="str">
        <f>IF(BE209&lt;&gt;"",CONCATENATE("S",WEEKNUM(BE209,21)),"")</f>
        <v>S31</v>
      </c>
      <c r="BJ209" s="326" t="str">
        <f>IF(BE209&lt;&gt;"",CONCATENATE(MONTH(BE209),"/",YEAR(BE209)),"")</f>
        <v>7/2025</v>
      </c>
      <c r="BK209" s="325">
        <f ca="1">IF(BE209&lt;&gt;"",IFERROR(IF(BE209="",TODAY()-BC209,BE209-BC209),""),"")</f>
        <v>102</v>
      </c>
      <c r="BL209" s="330" t="str">
        <f ca="1">IF(BK209&lt;&gt;"",IF(BK209&lt;=0,"SEM ATRASO",IF(BK209&lt;=10,"1) &lt;= 10 Dias",IF(AND(BK209&gt;10,BK209&lt;=30),"2) &gt; 10 Dias e &lt;= 30 Dias",IF(AND(BK209&gt;30,BK209&lt;=60),"3) &gt;30 Dias e &lt;=60 Dias",IF(AND(BK209&gt;60,BK209&lt;43854),"4) &gt; 60 Dias","INDEFINIDO"))))),"")</f>
        <v>4) &gt; 60 Dias</v>
      </c>
      <c r="BM209" s="331">
        <f>IF(BE209&lt;&gt;"",BE209+5,IF(AND(BE209="",BD209&lt;&gt;""),BD209+5,IF(AND(BE209="",BD209="",AS209&lt;&gt;""),AS209+5,IF(AND(BE209="",BD209="",AS209="",AR209&lt;&gt;""),AR209+5,""))))</f>
        <v>45873</v>
      </c>
      <c r="BN209" s="15"/>
      <c r="BO209" s="15" t="s">
        <v>87</v>
      </c>
      <c r="BP209" s="2"/>
      <c r="BQ209" s="2"/>
      <c r="BR209" s="2"/>
      <c r="BS209" s="2"/>
      <c r="BT209" s="507">
        <v>-3</v>
      </c>
      <c r="BU209" s="508" t="s">
        <v>1255</v>
      </c>
      <c r="BV209" s="506"/>
      <c r="BW209" s="506"/>
      <c r="BX209" s="506"/>
      <c r="BY209" s="506"/>
      <c r="BZ209" s="506"/>
      <c r="CA209" s="648" t="s">
        <v>602</v>
      </c>
      <c r="CB209" s="605"/>
    </row>
    <row r="210" spans="1:80" ht="40.5" customHeight="1" x14ac:dyDescent="0.35">
      <c r="A210" s="584"/>
      <c r="B210" s="458" t="s">
        <v>155</v>
      </c>
      <c r="C210" s="3"/>
      <c r="D210" s="504"/>
      <c r="E210" s="504" t="s">
        <v>1978</v>
      </c>
      <c r="F210" s="504" t="s">
        <v>279</v>
      </c>
      <c r="G210" s="307" t="str">
        <f ca="1">IF(AND(E210&lt;D210,BE210&lt;&gt;"",TODAY()&gt;D210),TODAY()-D210,"")</f>
        <v/>
      </c>
      <c r="H210" s="308">
        <f>IF(BM210&lt;&gt;"",BM210,"")</f>
        <v>45875</v>
      </c>
      <c r="I210" s="309">
        <f>IF(AND(E210&lt;&gt;"",H210&lt;&gt;""),H210-E210,"")</f>
        <v>244</v>
      </c>
      <c r="J210" s="305" t="s">
        <v>156</v>
      </c>
      <c r="K210" s="305" t="s">
        <v>80</v>
      </c>
      <c r="L210" s="310" t="s">
        <v>557</v>
      </c>
      <c r="M210" s="311" t="s">
        <v>161</v>
      </c>
      <c r="N210" s="310" t="s">
        <v>2050</v>
      </c>
      <c r="O210" s="20">
        <v>2023859228</v>
      </c>
      <c r="P210" s="539" t="s">
        <v>1401</v>
      </c>
      <c r="Q210" s="22" t="s">
        <v>617</v>
      </c>
      <c r="R210" s="313" t="str">
        <f>IF(OR(L210&lt;&gt;"",N210&lt;&gt;"",O210&lt;&gt;"",P210&lt;&gt;""),CONCATENATE(L210,"-",N210,"-",P210,"-OM",O210),"")</f>
        <v>P62-PPGMII-P62-CAM-0993P/2024-OM2023859228</v>
      </c>
      <c r="S210" s="2"/>
      <c r="T210" s="314">
        <v>1</v>
      </c>
      <c r="U210" s="340">
        <v>0</v>
      </c>
      <c r="V210" s="23">
        <v>113.95</v>
      </c>
      <c r="W210" s="316">
        <f>IF(U210&lt;&gt;"",U210/1000,"")</f>
        <v>0</v>
      </c>
      <c r="X210" s="316">
        <f>IF(V210&lt;&gt;"",V210/1000,"")</f>
        <v>0.11395000000000001</v>
      </c>
      <c r="Y210" s="317">
        <f>IF(OR(U210&lt;&gt;"",V210&lt;&gt;""),U210+V210,"")</f>
        <v>113.95</v>
      </c>
      <c r="Z210" s="318">
        <f>IF(Y210&lt;&gt;"",Y210/1000,"")</f>
        <v>0.11395000000000001</v>
      </c>
      <c r="AA210" s="574" t="s">
        <v>2078</v>
      </c>
      <c r="AB210" s="505"/>
      <c r="AC210" s="331">
        <v>45715</v>
      </c>
      <c r="AD210" s="505">
        <v>45734</v>
      </c>
      <c r="AE210" s="14">
        <v>45743</v>
      </c>
      <c r="AF210" s="14">
        <v>45743</v>
      </c>
      <c r="AG210" s="14">
        <v>45734</v>
      </c>
      <c r="AH210" s="309">
        <f>IF(AND(AD210&lt;&gt;"",AG210&lt;&gt;""),AG210-AD210,"")</f>
        <v>0</v>
      </c>
      <c r="AI210" s="322" t="str">
        <f>IF(AE210&lt;&gt;"",CONCATENATE("S",WEEKNUM(AE210,21)),"")</f>
        <v>S13</v>
      </c>
      <c r="AJ210" s="323" t="str">
        <f>IF(AF210&lt;&gt;"",CONCATENATE("S",WEEKNUM(AF210,21)),"")</f>
        <v>S13</v>
      </c>
      <c r="AK210" s="323" t="str">
        <f>IF(AG210&lt;&gt;"",CONCATENATE("S",WEEKNUM(AG210,21)),"")</f>
        <v>S12</v>
      </c>
      <c r="AL210" s="322" t="str">
        <f>IF(AG210&lt;&gt;"",CONCATENATE(MONTH(AG210),"/",YEAR(AG210)),"")</f>
        <v>3/2025</v>
      </c>
      <c r="AM210" s="324">
        <f ca="1">IF(AG210&lt;&gt;"",IFERROR(IF(AF210="",TODAY()-AE210,AG210-AE210),""),"")</f>
        <v>-9</v>
      </c>
      <c r="AN210" s="325" t="str">
        <f ca="1">IF(AM210&lt;&gt;"",IF(AM210&lt;=0,"SEM ATRASO",IF(AM210&lt;=10,"1) &lt;= 10 Dias",IF(AND(AM210&gt;10,AM210&lt;=30),"2) &gt; 10 Dias e &lt;= 30 Dias",IF(AND(AM210&gt;30,AM210&lt;=60),"3) &gt;30 Dias e &lt;=60 Dias",IF(AND(AM210&gt;60,AM210&lt;43854),"4) &gt; 60 Dias","INDEFINIDO"))))),"")</f>
        <v>SEM ATRASO</v>
      </c>
      <c r="AO210" s="15">
        <v>45743</v>
      </c>
      <c r="AP210" s="331">
        <v>45797</v>
      </c>
      <c r="AQ210" s="15">
        <v>45798</v>
      </c>
      <c r="AR210" s="15">
        <v>45814</v>
      </c>
      <c r="AS210" s="15">
        <v>45810</v>
      </c>
      <c r="AT210" s="309">
        <f>IF(AND(AP210&lt;&gt;"",AS210&lt;&gt;""),AS210-AP210,"")</f>
        <v>13</v>
      </c>
      <c r="AU210" s="326" t="str">
        <f>IF(AQ210&lt;&gt;"",CONCATENATE("S",WEEKNUM(AQ210,21)),"")</f>
        <v>S21</v>
      </c>
      <c r="AV210" s="327" t="str">
        <f>IF(AR210&lt;&gt;"",CONCATENATE("S",WEEKNUM(AR210,21)),"")</f>
        <v>S23</v>
      </c>
      <c r="AW210" s="327" t="str">
        <f>IF(AS210&lt;&gt;"",CONCATENATE("S",WEEKNUM(AS210,21)),"")</f>
        <v>S23</v>
      </c>
      <c r="AX210" s="326" t="str">
        <f>IF(AS210&lt;&gt;"",CONCATENATE(MONTH(AS210),"/",YEAR(AS210)),"")</f>
        <v>6/2025</v>
      </c>
      <c r="AY210" s="328">
        <f ca="1">IF(AQ210&lt;&gt;"",IF(AS210&lt;&gt;"",AQ210-AS210,TODAY()-AQ210),"")</f>
        <v>-12</v>
      </c>
      <c r="AZ210" s="329" t="str">
        <f ca="1">IF(AY210&lt;&gt;"",IF(AY210&lt;=0,"SEM ATRASO",IF(AY210&lt;=10,"1) &lt;= 10 Dias",IF(AND(AY210&gt;10,AY210&lt;=30),"2) &gt; 10 Dias e &lt;= 30 Dias",IF(AND(AY210&gt;30,AY210&lt;=60),"3) &gt;30 Dias e &lt;=60 Dias",IF(AND(AY210&gt;60,AY210&lt;43854),"4) &gt; 60 Dias","INDEFINIDO"))))),"")</f>
        <v>SEM ATRASO</v>
      </c>
      <c r="BA210" s="15" t="s">
        <v>609</v>
      </c>
      <c r="BB210" s="331">
        <v>45817</v>
      </c>
      <c r="BC210" s="15">
        <v>45766</v>
      </c>
      <c r="BD210" s="24">
        <v>45820</v>
      </c>
      <c r="BE210" s="15">
        <v>45870</v>
      </c>
      <c r="BF210" s="309">
        <f>IF(AND(BB210&lt;&gt;"",BE210&lt;&gt;""),BE210-BB210,"")</f>
        <v>53</v>
      </c>
      <c r="BG210" s="326" t="str">
        <f>IF(BC210&lt;&gt;"",CONCATENATE("S",WEEKNUM(BC210,21)),"")</f>
        <v>S16</v>
      </c>
      <c r="BH210" s="327" t="str">
        <f>IF(BD210&lt;&gt;"",CONCATENATE("S",WEEKNUM(BD210,21)),"")</f>
        <v>S24</v>
      </c>
      <c r="BI210" s="327" t="str">
        <f>IF(BE210&lt;&gt;"",CONCATENATE("S",WEEKNUM(BE210,21)),"")</f>
        <v>S31</v>
      </c>
      <c r="BJ210" s="326" t="str">
        <f>IF(BE210&lt;&gt;"",CONCATENATE(MONTH(BE210),"/",YEAR(BE210)),"")</f>
        <v>8/2025</v>
      </c>
      <c r="BK210" s="325">
        <f ca="1">IF(BE210&lt;&gt;"",IFERROR(IF(BE210="",TODAY()-BC210,BE210-BC210),""),"")</f>
        <v>104</v>
      </c>
      <c r="BL210" s="330" t="str">
        <f ca="1">IF(BK210&lt;&gt;"",IF(BK210&lt;=0,"SEM ATRASO",IF(BK210&lt;=10,"1) &lt;= 10 Dias",IF(AND(BK210&gt;10,BK210&lt;=30),"2) &gt; 10 Dias e &lt;= 30 Dias",IF(AND(BK210&gt;30,BK210&lt;=60),"3) &gt;30 Dias e &lt;=60 Dias",IF(AND(BK210&gt;60,BK210&lt;43854),"4) &gt; 60 Dias","INDEFINIDO"))))),"")</f>
        <v>4) &gt; 60 Dias</v>
      </c>
      <c r="BM210" s="331">
        <f>IF(BE210&lt;&gt;"",BE210+5,IF(AND(BE210="",BD210&lt;&gt;""),BD210+5,IF(AND(BE210="",BD210="",AS210&lt;&gt;""),AS210+5,IF(AND(BE210="",BD210="",AS210="",AR210&lt;&gt;""),AR210+5,""))))</f>
        <v>45875</v>
      </c>
      <c r="BN210" s="15"/>
      <c r="BO210" s="15" t="s">
        <v>87</v>
      </c>
      <c r="BP210" s="2"/>
      <c r="BQ210" s="2"/>
      <c r="BR210" s="2"/>
      <c r="BS210" s="2"/>
      <c r="BT210" s="507">
        <v>-3</v>
      </c>
      <c r="BU210" s="508" t="s">
        <v>1255</v>
      </c>
      <c r="BV210" s="506"/>
      <c r="BW210" s="506"/>
      <c r="BX210" s="506"/>
      <c r="BY210" s="506"/>
      <c r="BZ210" s="506"/>
      <c r="CA210" s="652" t="s">
        <v>112</v>
      </c>
      <c r="CB210" s="605"/>
    </row>
    <row r="211" spans="1:80" ht="40.5" customHeight="1" x14ac:dyDescent="0.35">
      <c r="A211" s="584"/>
      <c r="B211" s="458" t="s">
        <v>155</v>
      </c>
      <c r="C211" s="3"/>
      <c r="D211" s="504"/>
      <c r="E211" s="504" t="s">
        <v>568</v>
      </c>
      <c r="F211" s="504" t="s">
        <v>556</v>
      </c>
      <c r="G211" s="307" t="str">
        <f ca="1">IF(AND(E211&lt;D211,BE211&lt;&gt;"",TODAY()&gt;D211),TODAY()-D211,"")</f>
        <v/>
      </c>
      <c r="H211" s="308">
        <f>IF(BM211&lt;&gt;"",BM211,"")</f>
        <v>45875</v>
      </c>
      <c r="I211" s="309">
        <f>IF(AND(E211&lt;&gt;"",H211&lt;&gt;""),H211-E211,"")</f>
        <v>208</v>
      </c>
      <c r="J211" s="305"/>
      <c r="K211" s="305" t="s">
        <v>80</v>
      </c>
      <c r="L211" s="310" t="s">
        <v>557</v>
      </c>
      <c r="M211" s="311" t="s">
        <v>161</v>
      </c>
      <c r="N211" s="310" t="s">
        <v>1012</v>
      </c>
      <c r="O211" s="20">
        <v>2023206858</v>
      </c>
      <c r="P211" s="539" t="s">
        <v>1402</v>
      </c>
      <c r="Q211" s="22" t="s">
        <v>571</v>
      </c>
      <c r="R211" s="313" t="str">
        <f>IF(OR(L211&lt;&gt;"",N211&lt;&gt;"",O211&lt;&gt;"",P211&lt;&gt;""),CONCATENATE(L211,"-",N211,"-",P211,"-OM",O211),"")</f>
        <v>P62-PPGMII-P62-PAR-0108/2025-OM2023206858</v>
      </c>
      <c r="S211" s="2"/>
      <c r="T211" s="314">
        <v>1</v>
      </c>
      <c r="U211" s="340">
        <v>6.8</v>
      </c>
      <c r="V211" s="23">
        <v>0</v>
      </c>
      <c r="W211" s="316">
        <f>IF(U211&lt;&gt;"",U211/1000,"")</f>
        <v>6.7999999999999996E-3</v>
      </c>
      <c r="X211" s="316">
        <f>IF(V211&lt;&gt;"",V211/1000,"")</f>
        <v>0</v>
      </c>
      <c r="Y211" s="317">
        <f>IF(OR(U211&lt;&gt;"",V211&lt;&gt;""),U211+V211,"")</f>
        <v>6.8</v>
      </c>
      <c r="Z211" s="318">
        <f>IF(Y211&lt;&gt;"",Y211/1000,"")</f>
        <v>6.7999999999999996E-3</v>
      </c>
      <c r="AA211" s="574" t="s">
        <v>2079</v>
      </c>
      <c r="AB211" s="505"/>
      <c r="AC211" s="331">
        <v>45710</v>
      </c>
      <c r="AD211" s="505">
        <v>45738</v>
      </c>
      <c r="AE211" s="14">
        <v>45738</v>
      </c>
      <c r="AF211" s="14">
        <v>45738</v>
      </c>
      <c r="AG211" s="14">
        <v>45738</v>
      </c>
      <c r="AH211" s="309">
        <f>IF(AND(AD211&lt;&gt;"",AG211&lt;&gt;""),AG211-AD211,"")</f>
        <v>0</v>
      </c>
      <c r="AI211" s="322" t="str">
        <f>IF(AE211&lt;&gt;"",CONCATENATE("S",WEEKNUM(AE211,21)),"")</f>
        <v>S12</v>
      </c>
      <c r="AJ211" s="323" t="str">
        <f>IF(AF211&lt;&gt;"",CONCATENATE("S",WEEKNUM(AF211,21)),"")</f>
        <v>S12</v>
      </c>
      <c r="AK211" s="323" t="str">
        <f>IF(AG211&lt;&gt;"",CONCATENATE("S",WEEKNUM(AG211,21)),"")</f>
        <v>S12</v>
      </c>
      <c r="AL211" s="322" t="str">
        <f>IF(AG211&lt;&gt;"",CONCATENATE(MONTH(AG211),"/",YEAR(AG211)),"")</f>
        <v>3/2025</v>
      </c>
      <c r="AM211" s="324">
        <f ca="1">IF(AG211&lt;&gt;"",IFERROR(IF(AF211="",TODAY()-AE211,AG211-AE211),""),"")</f>
        <v>0</v>
      </c>
      <c r="AN211" s="325" t="str">
        <f ca="1">IF(AM211&lt;&gt;"",IF(AM211&lt;=0,"SEM ATRASO",IF(AM211&lt;=10,"1) &lt;= 10 Dias",IF(AND(AM211&gt;10,AM211&lt;=30),"2) &gt; 10 Dias e &lt;= 30 Dias",IF(AND(AM211&gt;30,AM211&lt;=60),"3) &gt;30 Dias e &lt;=60 Dias",IF(AND(AM211&gt;60,AM211&lt;43854),"4) &gt; 60 Dias","INDEFINIDO"))))),"")</f>
        <v>SEM ATRASO</v>
      </c>
      <c r="AO211" s="15">
        <v>45744</v>
      </c>
      <c r="AP211" s="331">
        <v>45764</v>
      </c>
      <c r="AQ211" s="15">
        <v>45751</v>
      </c>
      <c r="AR211" s="210">
        <v>45803</v>
      </c>
      <c r="AS211" s="15">
        <v>45803</v>
      </c>
      <c r="AT211" s="309">
        <f>IF(AND(AP211&lt;&gt;"",AS211&lt;&gt;""),AS211-AP211,"")</f>
        <v>39</v>
      </c>
      <c r="AU211" s="326" t="str">
        <f>IF(AQ211&lt;&gt;"",CONCATENATE("S",WEEKNUM(AQ211,21)),"")</f>
        <v>S14</v>
      </c>
      <c r="AV211" s="327" t="str">
        <f>IF(AR211&lt;&gt;"",CONCATENATE("S",WEEKNUM(AR211,21)),"")</f>
        <v>S22</v>
      </c>
      <c r="AW211" s="327" t="str">
        <f>IF(AS211&lt;&gt;"",CONCATENATE("S",WEEKNUM(AS211,21)),"")</f>
        <v>S22</v>
      </c>
      <c r="AX211" s="326" t="str">
        <f>IF(AS211&lt;&gt;"",CONCATENATE(MONTH(AS211),"/",YEAR(AS211)),"")</f>
        <v>5/2025</v>
      </c>
      <c r="AY211" s="328">
        <f ca="1">IF(AQ211&lt;&gt;"",IF(AS211&lt;&gt;"",AQ211-AS211,TODAY()-AQ211),"")</f>
        <v>-52</v>
      </c>
      <c r="AZ211" s="329" t="str">
        <f ca="1">IF(AY211&lt;&gt;"",IF(AY211&lt;=0,"SEM ATRASO",IF(AY211&lt;=10,"1) &lt;= 10 Dias",IF(AND(AY211&gt;10,AY211&lt;=30),"2) &gt; 10 Dias e &lt;= 30 Dias",IF(AND(AY211&gt;30,AY211&lt;=60),"3) &gt;30 Dias e &lt;=60 Dias",IF(AND(AY211&gt;60,AY211&lt;43854),"4) &gt; 60 Dias","INDEFINIDO"))))),"")</f>
        <v>SEM ATRASO</v>
      </c>
      <c r="BA211" s="15">
        <v>45762</v>
      </c>
      <c r="BB211" s="331">
        <v>45810</v>
      </c>
      <c r="BC211" s="15">
        <v>45766</v>
      </c>
      <c r="BD211" s="24">
        <v>45813</v>
      </c>
      <c r="BE211" s="15">
        <v>45870</v>
      </c>
      <c r="BF211" s="309">
        <f>IF(AND(BB211&lt;&gt;"",BE211&lt;&gt;""),BE211-BB211,"")</f>
        <v>60</v>
      </c>
      <c r="BG211" s="326" t="str">
        <f>IF(BC211&lt;&gt;"",CONCATENATE("S",WEEKNUM(BC211,21)),"")</f>
        <v>S16</v>
      </c>
      <c r="BH211" s="327" t="str">
        <f>IF(BD211&lt;&gt;"",CONCATENATE("S",WEEKNUM(BD211,21)),"")</f>
        <v>S23</v>
      </c>
      <c r="BI211" s="327" t="str">
        <f>IF(BE211&lt;&gt;"",CONCATENATE("S",WEEKNUM(BE211,21)),"")</f>
        <v>S31</v>
      </c>
      <c r="BJ211" s="326" t="str">
        <f>IF(BE211&lt;&gt;"",CONCATENATE(MONTH(BE211),"/",YEAR(BE211)),"")</f>
        <v>8/2025</v>
      </c>
      <c r="BK211" s="325">
        <f ca="1">IF(BE211&lt;&gt;"",IFERROR(IF(BE211="",TODAY()-BC211,BE211-BC211),""),"")</f>
        <v>104</v>
      </c>
      <c r="BL211" s="330" t="str">
        <f ca="1">IF(BK211&lt;&gt;"",IF(BK211&lt;=0,"SEM ATRASO",IF(BK211&lt;=10,"1) &lt;= 10 Dias",IF(AND(BK211&gt;10,BK211&lt;=30),"2) &gt; 10 Dias e &lt;= 30 Dias",IF(AND(BK211&gt;30,BK211&lt;=60),"3) &gt;30 Dias e &lt;=60 Dias",IF(AND(BK211&gt;60,BK211&lt;43854),"4) &gt; 60 Dias","INDEFINIDO"))))),"")</f>
        <v>4) &gt; 60 Dias</v>
      </c>
      <c r="BM211" s="331">
        <f>IF(BE211&lt;&gt;"",BE211+5,IF(AND(BE211="",BD211&lt;&gt;""),BD211+5,IF(AND(BE211="",BD211="",AS211&lt;&gt;""),AS211+5,IF(AND(BE211="",BD211="",AS211="",AR211&lt;&gt;""),AR211+5,""))))</f>
        <v>45875</v>
      </c>
      <c r="BN211" s="15"/>
      <c r="BO211" s="15" t="s">
        <v>87</v>
      </c>
      <c r="BP211" s="2"/>
      <c r="BQ211" s="2"/>
      <c r="BR211" s="2"/>
      <c r="BS211" s="2"/>
      <c r="BT211" s="507">
        <v>-3</v>
      </c>
      <c r="BU211" s="508" t="s">
        <v>1255</v>
      </c>
      <c r="BV211" s="506"/>
      <c r="BW211" s="506"/>
      <c r="BX211" s="506"/>
      <c r="BY211" s="506"/>
      <c r="BZ211" s="506"/>
      <c r="CA211" s="648" t="s">
        <v>106</v>
      </c>
      <c r="CB211" s="605"/>
    </row>
    <row r="212" spans="1:80" ht="40.5" customHeight="1" x14ac:dyDescent="0.35">
      <c r="A212" s="584"/>
      <c r="B212" s="458" t="s">
        <v>155</v>
      </c>
      <c r="C212" s="3"/>
      <c r="D212" s="504"/>
      <c r="E212" s="504" t="s">
        <v>568</v>
      </c>
      <c r="F212" s="504" t="s">
        <v>556</v>
      </c>
      <c r="G212" s="307" t="str">
        <f ca="1">IF(AND(E212&lt;D212,BE212&lt;&gt;"",TODAY()&gt;D212),TODAY()-D212,"")</f>
        <v/>
      </c>
      <c r="H212" s="308">
        <f>IF(BM212&lt;&gt;"",BM212,"")</f>
        <v>45863</v>
      </c>
      <c r="I212" s="309">
        <f>IF(AND(E212&lt;&gt;"",H212&lt;&gt;""),H212-E212,"")</f>
        <v>196</v>
      </c>
      <c r="J212" s="305"/>
      <c r="K212" s="305" t="s">
        <v>80</v>
      </c>
      <c r="L212" s="310" t="s">
        <v>557</v>
      </c>
      <c r="M212" s="311" t="s">
        <v>161</v>
      </c>
      <c r="N212" s="310" t="s">
        <v>1012</v>
      </c>
      <c r="O212" s="20">
        <v>2023206858</v>
      </c>
      <c r="P212" s="539" t="s">
        <v>1402</v>
      </c>
      <c r="Q212" s="22" t="s">
        <v>1403</v>
      </c>
      <c r="R212" s="313" t="str">
        <f>IF(OR(L212&lt;&gt;"",N212&lt;&gt;"",O212&lt;&gt;"",P212&lt;&gt;""),CONCATENATE(L212,"-",N212,"-",P212,"-OM",O212),"")</f>
        <v>P62-PPGMII-P62-PAR-0108/2025-OM2023206858</v>
      </c>
      <c r="S212" s="2"/>
      <c r="T212" s="314">
        <v>1</v>
      </c>
      <c r="U212" s="340">
        <v>10.64</v>
      </c>
      <c r="V212" s="23">
        <v>0</v>
      </c>
      <c r="W212" s="316">
        <f>IF(U212&lt;&gt;"",U212/1000,"")</f>
        <v>1.064E-2</v>
      </c>
      <c r="X212" s="316">
        <f>IF(V212&lt;&gt;"",V212/1000,"")</f>
        <v>0</v>
      </c>
      <c r="Y212" s="317">
        <f>IF(OR(U212&lt;&gt;"",V212&lt;&gt;""),U212+V212,"")</f>
        <v>10.64</v>
      </c>
      <c r="Z212" s="318">
        <f>IF(Y212&lt;&gt;"",Y212/1000,"")</f>
        <v>1.064E-2</v>
      </c>
      <c r="AA212" s="574" t="s">
        <v>2079</v>
      </c>
      <c r="AB212" s="505"/>
      <c r="AC212" s="331">
        <v>45710</v>
      </c>
      <c r="AD212" s="505">
        <v>45774</v>
      </c>
      <c r="AE212" s="14">
        <v>45798</v>
      </c>
      <c r="AF212" s="14">
        <v>45838</v>
      </c>
      <c r="AG212" s="14">
        <v>45783</v>
      </c>
      <c r="AH212" s="309">
        <f>IF(AND(AD212&lt;&gt;"",AG212&lt;&gt;""),AG212-AD212,"")</f>
        <v>9</v>
      </c>
      <c r="AI212" s="322" t="str">
        <f>IF(AE212&lt;&gt;"",CONCATENATE("S",WEEKNUM(AE212,21)),"")</f>
        <v>S21</v>
      </c>
      <c r="AJ212" s="323" t="str">
        <f>IF(AF212&lt;&gt;"",CONCATENATE("S",WEEKNUM(AF212,21)),"")</f>
        <v>S27</v>
      </c>
      <c r="AK212" s="323" t="str">
        <f>IF(AG212&lt;&gt;"",CONCATENATE("S",WEEKNUM(AG212,21)),"")</f>
        <v>S19</v>
      </c>
      <c r="AL212" s="322" t="str">
        <f>IF(AG212&lt;&gt;"",CONCATENATE(MONTH(AG212),"/",YEAR(AG212)),"")</f>
        <v>5/2025</v>
      </c>
      <c r="AM212" s="324">
        <f ca="1">IF(AG212&lt;&gt;"",IFERROR(IF(AF212="",TODAY()-AE212,AG212-AE212),""),"")</f>
        <v>-15</v>
      </c>
      <c r="AN212" s="325" t="str">
        <f ca="1">IF(AM212&lt;&gt;"",IF(AM212&lt;=0,"SEM ATRASO",IF(AM212&lt;=10,"1) &lt;= 10 Dias",IF(AND(AM212&gt;10,AM212&lt;=30),"2) &gt; 10 Dias e &lt;= 30 Dias",IF(AND(AM212&gt;30,AM212&lt;=60),"3) &gt;30 Dias e &lt;=60 Dias",IF(AND(AM212&gt;60,AM212&lt;43854),"4) &gt; 60 Dias","INDEFINIDO"))))),"")</f>
        <v>SEM ATRASO</v>
      </c>
      <c r="AO212" s="15">
        <v>45805</v>
      </c>
      <c r="AP212" s="331">
        <v>45853</v>
      </c>
      <c r="AQ212" s="15">
        <v>45815</v>
      </c>
      <c r="AR212" s="15">
        <v>45845</v>
      </c>
      <c r="AS212" s="15">
        <v>45845</v>
      </c>
      <c r="AT212" s="309">
        <f>IF(AND(AP212&lt;&gt;"",AS212&lt;&gt;""),AS212-AP212,"")</f>
        <v>-8</v>
      </c>
      <c r="AU212" s="326" t="str">
        <f>IF(AQ212&lt;&gt;"",CONCATENATE("S",WEEKNUM(AQ212,21)),"")</f>
        <v>S23</v>
      </c>
      <c r="AV212" s="327" t="str">
        <f>IF(AR212&lt;&gt;"",CONCATENATE("S",WEEKNUM(AR212,21)),"")</f>
        <v>S28</v>
      </c>
      <c r="AW212" s="327" t="str">
        <f>IF(AS212&lt;&gt;"",CONCATENATE("S",WEEKNUM(AS212,21)),"")</f>
        <v>S28</v>
      </c>
      <c r="AX212" s="326" t="str">
        <f>IF(AS212&lt;&gt;"",CONCATENATE(MONTH(AS212),"/",YEAR(AS212)),"")</f>
        <v>7/2025</v>
      </c>
      <c r="AY212" s="328">
        <f ca="1">IF(AQ212&lt;&gt;"",IF(AS212&lt;&gt;"",AQ212-AS212,TODAY()-AQ212),"")</f>
        <v>-30</v>
      </c>
      <c r="AZ212" s="329" t="str">
        <f ca="1">IF(AY212&lt;&gt;"",IF(AY212&lt;=0,"SEM ATRASO",IF(AY212&lt;=10,"1) &lt;= 10 Dias",IF(AND(AY212&gt;10,AY212&lt;=30),"2) &gt; 10 Dias e &lt;= 30 Dias",IF(AND(AY212&gt;30,AY212&lt;=60),"3) &gt;30 Dias e &lt;=60 Dias",IF(AND(AY212&gt;60,AY212&lt;43854),"4) &gt; 60 Dias","INDEFINIDO"))))),"")</f>
        <v>SEM ATRASO</v>
      </c>
      <c r="BA212" s="15">
        <v>45821</v>
      </c>
      <c r="BB212" s="331">
        <v>45852</v>
      </c>
      <c r="BC212" s="15">
        <v>45828</v>
      </c>
      <c r="BD212" s="210">
        <v>45858</v>
      </c>
      <c r="BE212" s="15">
        <v>45858</v>
      </c>
      <c r="BF212" s="309">
        <f>IF(AND(BB212&lt;&gt;"",BE212&lt;&gt;""),BE212-BB212,"")</f>
        <v>6</v>
      </c>
      <c r="BG212" s="326" t="str">
        <f>IF(BC212&lt;&gt;"",CONCATENATE("S",WEEKNUM(BC212,21)),"")</f>
        <v>S25</v>
      </c>
      <c r="BH212" s="327" t="str">
        <f>IF(BD212&lt;&gt;"",CONCATENATE("S",WEEKNUM(BD212,21)),"")</f>
        <v>S29</v>
      </c>
      <c r="BI212" s="327" t="str">
        <f>IF(BE212&lt;&gt;"",CONCATENATE("S",WEEKNUM(BE212,21)),"")</f>
        <v>S29</v>
      </c>
      <c r="BJ212" s="326" t="str">
        <f>IF(BE212&lt;&gt;"",CONCATENATE(MONTH(BE212),"/",YEAR(BE212)),"")</f>
        <v>7/2025</v>
      </c>
      <c r="BK212" s="325">
        <f ca="1">IF(BE212&lt;&gt;"",IFERROR(IF(BE212="",TODAY()-BC212,BE212-BC212),""),"")</f>
        <v>30</v>
      </c>
      <c r="BL212" s="330" t="str">
        <f ca="1">IF(BK212&lt;&gt;"",IF(BK212&lt;=0,"SEM ATRASO",IF(BK212&lt;=10,"1) &lt;= 10 Dias",IF(AND(BK212&gt;10,BK212&lt;=30),"2) &gt; 10 Dias e &lt;= 30 Dias",IF(AND(BK212&gt;30,BK212&lt;=60),"3) &gt;30 Dias e &lt;=60 Dias",IF(AND(BK212&gt;60,BK212&lt;43854),"4) &gt; 60 Dias","INDEFINIDO"))))),"")</f>
        <v>2) &gt; 10 Dias e &lt;= 30 Dias</v>
      </c>
      <c r="BM212" s="331">
        <f>IF(BE212&lt;&gt;"",BE212+5,IF(AND(BE212="",BD212&lt;&gt;""),BD212+5,IF(AND(BE212="",BD212="",AS212&lt;&gt;""),AS212+5,IF(AND(BE212="",BD212="",AS212="",AR212&lt;&gt;""),AR212+5,""))))</f>
        <v>45863</v>
      </c>
      <c r="BN212" s="15"/>
      <c r="BO212" s="15" t="s">
        <v>87</v>
      </c>
      <c r="BP212" s="2"/>
      <c r="BQ212" s="2"/>
      <c r="BR212" s="2"/>
      <c r="BS212" s="2"/>
      <c r="BT212" s="507" t="s">
        <v>124</v>
      </c>
      <c r="BU212" s="508" t="s">
        <v>124</v>
      </c>
      <c r="BV212" s="506"/>
      <c r="BW212" s="506"/>
      <c r="BX212" s="506"/>
      <c r="BY212" s="506"/>
      <c r="BZ212" s="506"/>
      <c r="CA212" s="648" t="s">
        <v>573</v>
      </c>
      <c r="CB212" s="605"/>
    </row>
    <row r="213" spans="1:80" ht="40.5" customHeight="1" x14ac:dyDescent="0.35">
      <c r="A213" s="584"/>
      <c r="B213" s="458" t="s">
        <v>155</v>
      </c>
      <c r="C213" s="3"/>
      <c r="D213" s="504"/>
      <c r="E213" s="504" t="s">
        <v>568</v>
      </c>
      <c r="F213" s="504" t="s">
        <v>556</v>
      </c>
      <c r="G213" s="307" t="str">
        <f ca="1">IF(AND(E213&lt;D213,BE213&lt;&gt;"",TODAY()&gt;D213),TODAY()-D213,"")</f>
        <v/>
      </c>
      <c r="H213" s="308">
        <f>IF(BM213&lt;&gt;"",BM213,"")</f>
        <v>45863</v>
      </c>
      <c r="I213" s="309">
        <f>IF(AND(E213&lt;&gt;"",H213&lt;&gt;""),H213-E213,"")</f>
        <v>196</v>
      </c>
      <c r="J213" s="305"/>
      <c r="K213" s="305" t="s">
        <v>80</v>
      </c>
      <c r="L213" s="310" t="s">
        <v>557</v>
      </c>
      <c r="M213" s="311" t="s">
        <v>161</v>
      </c>
      <c r="N213" s="310" t="s">
        <v>1012</v>
      </c>
      <c r="O213" s="20">
        <v>2023206858</v>
      </c>
      <c r="P213" s="539" t="s">
        <v>1402</v>
      </c>
      <c r="Q213" s="22" t="s">
        <v>1404</v>
      </c>
      <c r="R213" s="313" t="str">
        <f>IF(OR(L213&lt;&gt;"",N213&lt;&gt;"",O213&lt;&gt;"",P213&lt;&gt;""),CONCATENATE(L213,"-",N213,"-",P213,"-OM",O213),"")</f>
        <v>P62-PPGMII-P62-PAR-0108/2025-OM2023206858</v>
      </c>
      <c r="S213" s="2"/>
      <c r="T213" s="314">
        <v>1</v>
      </c>
      <c r="U213" s="340">
        <v>5.18</v>
      </c>
      <c r="V213" s="23">
        <v>0</v>
      </c>
      <c r="W213" s="316">
        <f>IF(U213&lt;&gt;"",U213/1000,"")</f>
        <v>5.1799999999999997E-3</v>
      </c>
      <c r="X213" s="316">
        <f>IF(V213&lt;&gt;"",V213/1000,"")</f>
        <v>0</v>
      </c>
      <c r="Y213" s="317">
        <f>IF(OR(U213&lt;&gt;"",V213&lt;&gt;""),U213+V213,"")</f>
        <v>5.18</v>
      </c>
      <c r="Z213" s="318">
        <f>IF(Y213&lt;&gt;"",Y213/1000,"")</f>
        <v>5.1799999999999997E-3</v>
      </c>
      <c r="AA213" s="574" t="s">
        <v>2079</v>
      </c>
      <c r="AB213" s="505"/>
      <c r="AC213" s="331">
        <v>45710</v>
      </c>
      <c r="AD213" s="505">
        <v>45774</v>
      </c>
      <c r="AE213" s="14">
        <v>45798</v>
      </c>
      <c r="AF213" s="14">
        <v>45838</v>
      </c>
      <c r="AG213" s="14">
        <v>45783</v>
      </c>
      <c r="AH213" s="309">
        <f>IF(AND(AD213&lt;&gt;"",AG213&lt;&gt;""),AG213-AD213,"")</f>
        <v>9</v>
      </c>
      <c r="AI213" s="322" t="str">
        <f>IF(AE213&lt;&gt;"",CONCATENATE("S",WEEKNUM(AE213,21)),"")</f>
        <v>S21</v>
      </c>
      <c r="AJ213" s="323" t="str">
        <f>IF(AF213&lt;&gt;"",CONCATENATE("S",WEEKNUM(AF213,21)),"")</f>
        <v>S27</v>
      </c>
      <c r="AK213" s="323" t="str">
        <f>IF(AG213&lt;&gt;"",CONCATENATE("S",WEEKNUM(AG213,21)),"")</f>
        <v>S19</v>
      </c>
      <c r="AL213" s="322" t="str">
        <f>IF(AG213&lt;&gt;"",CONCATENATE(MONTH(AG213),"/",YEAR(AG213)),"")</f>
        <v>5/2025</v>
      </c>
      <c r="AM213" s="324">
        <f ca="1">IF(AG213&lt;&gt;"",IFERROR(IF(AF213="",TODAY()-AE213,AG213-AE213),""),"")</f>
        <v>-15</v>
      </c>
      <c r="AN213" s="325" t="str">
        <f ca="1">IF(AM213&lt;&gt;"",IF(AM213&lt;=0,"SEM ATRASO",IF(AM213&lt;=10,"1) &lt;= 10 Dias",IF(AND(AM213&gt;10,AM213&lt;=30),"2) &gt; 10 Dias e &lt;= 30 Dias",IF(AND(AM213&gt;30,AM213&lt;=60),"3) &gt;30 Dias e &lt;=60 Dias",IF(AND(AM213&gt;60,AM213&lt;43854),"4) &gt; 60 Dias","INDEFINIDO"))))),"")</f>
        <v>SEM ATRASO</v>
      </c>
      <c r="AO213" s="15">
        <v>45805</v>
      </c>
      <c r="AP213" s="331">
        <v>45776</v>
      </c>
      <c r="AQ213" s="15">
        <v>45815</v>
      </c>
      <c r="AR213" s="15">
        <v>45845</v>
      </c>
      <c r="AS213" s="15">
        <v>45845</v>
      </c>
      <c r="AT213" s="309">
        <f>IF(AND(AP213&lt;&gt;"",AS213&lt;&gt;""),AS213-AP213,"")</f>
        <v>69</v>
      </c>
      <c r="AU213" s="326" t="str">
        <f>IF(AQ213&lt;&gt;"",CONCATENATE("S",WEEKNUM(AQ213,21)),"")</f>
        <v>S23</v>
      </c>
      <c r="AV213" s="327" t="str">
        <f>IF(AR213&lt;&gt;"",CONCATENATE("S",WEEKNUM(AR213,21)),"")</f>
        <v>S28</v>
      </c>
      <c r="AW213" s="327" t="str">
        <f>IF(AS213&lt;&gt;"",CONCATENATE("S",WEEKNUM(AS213,21)),"")</f>
        <v>S28</v>
      </c>
      <c r="AX213" s="326" t="str">
        <f>IF(AS213&lt;&gt;"",CONCATENATE(MONTH(AS213),"/",YEAR(AS213)),"")</f>
        <v>7/2025</v>
      </c>
      <c r="AY213" s="328">
        <f ca="1">IF(AQ213&lt;&gt;"",IF(AS213&lt;&gt;"",AQ213-AS213,TODAY()-AQ213),"")</f>
        <v>-30</v>
      </c>
      <c r="AZ213" s="329" t="str">
        <f ca="1">IF(AY213&lt;&gt;"",IF(AY213&lt;=0,"SEM ATRASO",IF(AY213&lt;=10,"1) &lt;= 10 Dias",IF(AND(AY213&gt;10,AY213&lt;=30),"2) &gt; 10 Dias e &lt;= 30 Dias",IF(AND(AY213&gt;30,AY213&lt;=60),"3) &gt;30 Dias e &lt;=60 Dias",IF(AND(AY213&gt;60,AY213&lt;43854),"4) &gt; 60 Dias","INDEFINIDO"))))),"")</f>
        <v>SEM ATRASO</v>
      </c>
      <c r="BA213" s="15">
        <v>45821</v>
      </c>
      <c r="BB213" s="331">
        <v>45852</v>
      </c>
      <c r="BC213" s="15">
        <v>45828</v>
      </c>
      <c r="BD213" s="210">
        <v>45858</v>
      </c>
      <c r="BE213" s="15">
        <v>45858</v>
      </c>
      <c r="BF213" s="309">
        <f>IF(AND(BB213&lt;&gt;"",BE213&lt;&gt;""),BE213-BB213,"")</f>
        <v>6</v>
      </c>
      <c r="BG213" s="326" t="str">
        <f>IF(BC213&lt;&gt;"",CONCATENATE("S",WEEKNUM(BC213,21)),"")</f>
        <v>S25</v>
      </c>
      <c r="BH213" s="327" t="str">
        <f>IF(BD213&lt;&gt;"",CONCATENATE("S",WEEKNUM(BD213,21)),"")</f>
        <v>S29</v>
      </c>
      <c r="BI213" s="327" t="str">
        <f>IF(BE213&lt;&gt;"",CONCATENATE("S",WEEKNUM(BE213,21)),"")</f>
        <v>S29</v>
      </c>
      <c r="BJ213" s="326" t="str">
        <f>IF(BE213&lt;&gt;"",CONCATENATE(MONTH(BE213),"/",YEAR(BE213)),"")</f>
        <v>7/2025</v>
      </c>
      <c r="BK213" s="325">
        <f ca="1">IF(BE213&lt;&gt;"",IFERROR(IF(BE213="",TODAY()-BC213,BE213-BC213),""),"")</f>
        <v>30</v>
      </c>
      <c r="BL213" s="330" t="str">
        <f ca="1">IF(BK213&lt;&gt;"",IF(BK213&lt;=0,"SEM ATRASO",IF(BK213&lt;=10,"1) &lt;= 10 Dias",IF(AND(BK213&gt;10,BK213&lt;=30),"2) &gt; 10 Dias e &lt;= 30 Dias",IF(AND(BK213&gt;30,BK213&lt;=60),"3) &gt;30 Dias e &lt;=60 Dias",IF(AND(BK213&gt;60,BK213&lt;43854),"4) &gt; 60 Dias","INDEFINIDO"))))),"")</f>
        <v>2) &gt; 10 Dias e &lt;= 30 Dias</v>
      </c>
      <c r="BM213" s="331">
        <f>IF(BE213&lt;&gt;"",BE213+5,IF(AND(BE213="",BD213&lt;&gt;""),BD213+5,IF(AND(BE213="",BD213="",AS213&lt;&gt;""),AS213+5,IF(AND(BE213="",BD213="",AS213="",AR213&lt;&gt;""),AR213+5,""))))</f>
        <v>45863</v>
      </c>
      <c r="BN213" s="15"/>
      <c r="BO213" s="15" t="s">
        <v>87</v>
      </c>
      <c r="BP213" s="2"/>
      <c r="BQ213" s="2"/>
      <c r="BR213" s="2"/>
      <c r="BS213" s="2"/>
      <c r="BT213" s="507" t="s">
        <v>124</v>
      </c>
      <c r="BU213" s="508" t="s">
        <v>124</v>
      </c>
      <c r="BV213" s="506"/>
      <c r="BW213" s="506"/>
      <c r="BX213" s="506"/>
      <c r="BY213" s="506"/>
      <c r="BZ213" s="506"/>
      <c r="CA213" s="652" t="s">
        <v>573</v>
      </c>
      <c r="CB213" s="605"/>
    </row>
    <row r="214" spans="1:80" ht="40.5" customHeight="1" x14ac:dyDescent="0.35">
      <c r="A214" s="584"/>
      <c r="B214" s="458" t="s">
        <v>155</v>
      </c>
      <c r="C214" s="3"/>
      <c r="D214" s="504"/>
      <c r="E214" s="504" t="s">
        <v>568</v>
      </c>
      <c r="F214" s="504" t="s">
        <v>556</v>
      </c>
      <c r="G214" s="307" t="str">
        <f ca="1">IF(AND(E214&lt;D214,BE214&lt;&gt;"",TODAY()&gt;D214),TODAY()-D214,"")</f>
        <v/>
      </c>
      <c r="H214" s="308">
        <f>IF(BM214&lt;&gt;"",BM214,"")</f>
        <v>45863</v>
      </c>
      <c r="I214" s="309">
        <f>IF(AND(E214&lt;&gt;"",H214&lt;&gt;""),H214-E214,"")</f>
        <v>196</v>
      </c>
      <c r="J214" s="305"/>
      <c r="K214" s="305" t="s">
        <v>80</v>
      </c>
      <c r="L214" s="310" t="s">
        <v>557</v>
      </c>
      <c r="M214" s="311" t="s">
        <v>161</v>
      </c>
      <c r="N214" s="310" t="s">
        <v>1012</v>
      </c>
      <c r="O214" s="20">
        <v>2023206858</v>
      </c>
      <c r="P214" s="539" t="s">
        <v>1402</v>
      </c>
      <c r="Q214" s="22" t="s">
        <v>1405</v>
      </c>
      <c r="R214" s="313" t="str">
        <f>IF(OR(L214&lt;&gt;"",N214&lt;&gt;"",O214&lt;&gt;"",P214&lt;&gt;""),CONCATENATE(L214,"-",N214,"-",P214,"-OM",O214),"")</f>
        <v>P62-PPGMII-P62-PAR-0108/2025-OM2023206858</v>
      </c>
      <c r="S214" s="2"/>
      <c r="T214" s="314">
        <v>1</v>
      </c>
      <c r="U214" s="340">
        <v>10.130000000000001</v>
      </c>
      <c r="V214" s="23">
        <v>0</v>
      </c>
      <c r="W214" s="316">
        <f>IF(U214&lt;&gt;"",U214/1000,"")</f>
        <v>1.013E-2</v>
      </c>
      <c r="X214" s="316">
        <f>IF(V214&lt;&gt;"",V214/1000,"")</f>
        <v>0</v>
      </c>
      <c r="Y214" s="317">
        <f>IF(OR(U214&lt;&gt;"",V214&lt;&gt;""),U214+V214,"")</f>
        <v>10.130000000000001</v>
      </c>
      <c r="Z214" s="318">
        <f>IF(Y214&lt;&gt;"",Y214/1000,"")</f>
        <v>1.013E-2</v>
      </c>
      <c r="AA214" s="574" t="s">
        <v>2079</v>
      </c>
      <c r="AB214" s="505"/>
      <c r="AC214" s="331">
        <v>45710</v>
      </c>
      <c r="AD214" s="505">
        <v>45774</v>
      </c>
      <c r="AE214" s="14">
        <v>45798</v>
      </c>
      <c r="AF214" s="14">
        <v>45838</v>
      </c>
      <c r="AG214" s="14">
        <v>45783</v>
      </c>
      <c r="AH214" s="309">
        <f>IF(AND(AD214&lt;&gt;"",AG214&lt;&gt;""),AG214-AD214,"")</f>
        <v>9</v>
      </c>
      <c r="AI214" s="322" t="str">
        <f>IF(AE214&lt;&gt;"",CONCATENATE("S",WEEKNUM(AE214,21)),"")</f>
        <v>S21</v>
      </c>
      <c r="AJ214" s="323" t="str">
        <f>IF(AF214&lt;&gt;"",CONCATENATE("S",WEEKNUM(AF214,21)),"")</f>
        <v>S27</v>
      </c>
      <c r="AK214" s="323" t="str">
        <f>IF(AG214&lt;&gt;"",CONCATENATE("S",WEEKNUM(AG214,21)),"")</f>
        <v>S19</v>
      </c>
      <c r="AL214" s="322" t="str">
        <f>IF(AG214&lt;&gt;"",CONCATENATE(MONTH(AG214),"/",YEAR(AG214)),"")</f>
        <v>5/2025</v>
      </c>
      <c r="AM214" s="324">
        <f ca="1">IF(AG214&lt;&gt;"",IFERROR(IF(AF214="",TODAY()-AE214,AG214-AE214),""),"")</f>
        <v>-15</v>
      </c>
      <c r="AN214" s="325" t="str">
        <f ca="1">IF(AM214&lt;&gt;"",IF(AM214&lt;=0,"SEM ATRASO",IF(AM214&lt;=10,"1) &lt;= 10 Dias",IF(AND(AM214&gt;10,AM214&lt;=30),"2) &gt; 10 Dias e &lt;= 30 Dias",IF(AND(AM214&gt;30,AM214&lt;=60),"3) &gt;30 Dias e &lt;=60 Dias",IF(AND(AM214&gt;60,AM214&lt;43854),"4) &gt; 60 Dias","INDEFINIDO"))))),"")</f>
        <v>SEM ATRASO</v>
      </c>
      <c r="AO214" s="15">
        <v>45805</v>
      </c>
      <c r="AP214" s="331">
        <v>45825</v>
      </c>
      <c r="AQ214" s="15">
        <v>45815</v>
      </c>
      <c r="AR214" s="210">
        <v>45845</v>
      </c>
      <c r="AS214" s="15">
        <v>45845</v>
      </c>
      <c r="AT214" s="309">
        <f>IF(AND(AP214&lt;&gt;"",AS214&lt;&gt;""),AS214-AP214,"")</f>
        <v>20</v>
      </c>
      <c r="AU214" s="326" t="str">
        <f>IF(AQ214&lt;&gt;"",CONCATENATE("S",WEEKNUM(AQ214,21)),"")</f>
        <v>S23</v>
      </c>
      <c r="AV214" s="327" t="str">
        <f>IF(AR214&lt;&gt;"",CONCATENATE("S",WEEKNUM(AR214,21)),"")</f>
        <v>S28</v>
      </c>
      <c r="AW214" s="327" t="str">
        <f>IF(AS214&lt;&gt;"",CONCATENATE("S",WEEKNUM(AS214,21)),"")</f>
        <v>S28</v>
      </c>
      <c r="AX214" s="326" t="str">
        <f>IF(AS214&lt;&gt;"",CONCATENATE(MONTH(AS214),"/",YEAR(AS214)),"")</f>
        <v>7/2025</v>
      </c>
      <c r="AY214" s="328">
        <f ca="1">IF(AQ214&lt;&gt;"",IF(AS214&lt;&gt;"",AQ214-AS214,TODAY()-AQ214),"")</f>
        <v>-30</v>
      </c>
      <c r="AZ214" s="329" t="str">
        <f ca="1">IF(AY214&lt;&gt;"",IF(AY214&lt;=0,"SEM ATRASO",IF(AY214&lt;=10,"1) &lt;= 10 Dias",IF(AND(AY214&gt;10,AY214&lt;=30),"2) &gt; 10 Dias e &lt;= 30 Dias",IF(AND(AY214&gt;30,AY214&lt;=60),"3) &gt;30 Dias e &lt;=60 Dias",IF(AND(AY214&gt;60,AY214&lt;43854),"4) &gt; 60 Dias","INDEFINIDO"))))),"")</f>
        <v>SEM ATRASO</v>
      </c>
      <c r="BA214" s="15">
        <v>45821</v>
      </c>
      <c r="BB214" s="331">
        <v>45852</v>
      </c>
      <c r="BC214" s="15">
        <v>45828</v>
      </c>
      <c r="BD214" s="15">
        <v>45858</v>
      </c>
      <c r="BE214" s="15">
        <v>45858</v>
      </c>
      <c r="BF214" s="309">
        <f>IF(AND(BB214&lt;&gt;"",BE214&lt;&gt;""),BE214-BB214,"")</f>
        <v>6</v>
      </c>
      <c r="BG214" s="326" t="str">
        <f>IF(BC214&lt;&gt;"",CONCATENATE("S",WEEKNUM(BC214,21)),"")</f>
        <v>S25</v>
      </c>
      <c r="BH214" s="327" t="str">
        <f>IF(BD214&lt;&gt;"",CONCATENATE("S",WEEKNUM(BD214,21)),"")</f>
        <v>S29</v>
      </c>
      <c r="BI214" s="327" t="str">
        <f>IF(BE214&lt;&gt;"",CONCATENATE("S",WEEKNUM(BE214,21)),"")</f>
        <v>S29</v>
      </c>
      <c r="BJ214" s="326" t="str">
        <f>IF(BE214&lt;&gt;"",CONCATENATE(MONTH(BE214),"/",YEAR(BE214)),"")</f>
        <v>7/2025</v>
      </c>
      <c r="BK214" s="325">
        <f ca="1">IF(BE214&lt;&gt;"",IFERROR(IF(BE214="",TODAY()-BC214,BE214-BC214),""),"")</f>
        <v>30</v>
      </c>
      <c r="BL214" s="330" t="str">
        <f ca="1">IF(BK214&lt;&gt;"",IF(BK214&lt;=0,"SEM ATRASO",IF(BK214&lt;=10,"1) &lt;= 10 Dias",IF(AND(BK214&gt;10,BK214&lt;=30),"2) &gt; 10 Dias e &lt;= 30 Dias",IF(AND(BK214&gt;30,BK214&lt;=60),"3) &gt;30 Dias e &lt;=60 Dias",IF(AND(BK214&gt;60,BK214&lt;43854),"4) &gt; 60 Dias","INDEFINIDO"))))),"")</f>
        <v>2) &gt; 10 Dias e &lt;= 30 Dias</v>
      </c>
      <c r="BM214" s="331">
        <f>IF(BE214&lt;&gt;"",BE214+5,IF(AND(BE214="",BD214&lt;&gt;""),BD214+5,IF(AND(BE214="",BD214="",AS214&lt;&gt;""),AS214+5,IF(AND(BE214="",BD214="",AS214="",AR214&lt;&gt;""),AR214+5,""))))</f>
        <v>45863</v>
      </c>
      <c r="BN214" s="15"/>
      <c r="BO214" s="15" t="s">
        <v>87</v>
      </c>
      <c r="BP214" s="2"/>
      <c r="BQ214" s="2"/>
      <c r="BR214" s="2"/>
      <c r="BS214" s="2"/>
      <c r="BT214" s="507" t="s">
        <v>124</v>
      </c>
      <c r="BU214" s="508" t="s">
        <v>124</v>
      </c>
      <c r="BV214" s="506"/>
      <c r="BW214" s="506"/>
      <c r="BX214" s="506"/>
      <c r="BY214" s="506"/>
      <c r="BZ214" s="506"/>
      <c r="CA214" s="648" t="s">
        <v>573</v>
      </c>
      <c r="CB214" s="605"/>
    </row>
    <row r="215" spans="1:80" ht="40.5" customHeight="1" x14ac:dyDescent="0.35">
      <c r="A215" s="584"/>
      <c r="B215" s="458" t="s">
        <v>155</v>
      </c>
      <c r="C215" s="3"/>
      <c r="D215" s="504"/>
      <c r="E215" s="504" t="s">
        <v>568</v>
      </c>
      <c r="F215" s="504" t="s">
        <v>556</v>
      </c>
      <c r="G215" s="307" t="str">
        <f ca="1">IF(AND(E215&lt;D215,BE215&lt;&gt;"",TODAY()&gt;D215),TODAY()-D215,"")</f>
        <v/>
      </c>
      <c r="H215" s="308">
        <f>IF(BM215&lt;&gt;"",BM215,"")</f>
        <v>45863</v>
      </c>
      <c r="I215" s="309">
        <f>IF(AND(E215&lt;&gt;"",H215&lt;&gt;""),H215-E215,"")</f>
        <v>196</v>
      </c>
      <c r="J215" s="305"/>
      <c r="K215" s="305" t="s">
        <v>80</v>
      </c>
      <c r="L215" s="310" t="s">
        <v>557</v>
      </c>
      <c r="M215" s="311" t="s">
        <v>161</v>
      </c>
      <c r="N215" s="310" t="s">
        <v>1012</v>
      </c>
      <c r="O215" s="20">
        <v>2023206858</v>
      </c>
      <c r="P215" s="539" t="s">
        <v>1402</v>
      </c>
      <c r="Q215" s="22" t="s">
        <v>1406</v>
      </c>
      <c r="R215" s="313" t="str">
        <f>IF(OR(L215&lt;&gt;"",N215&lt;&gt;"",O215&lt;&gt;"",P215&lt;&gt;""),CONCATENATE(L215,"-",N215,"-",P215,"-OM",O215),"")</f>
        <v>P62-PPGMII-P62-PAR-0108/2025-OM2023206858</v>
      </c>
      <c r="S215" s="2"/>
      <c r="T215" s="314">
        <v>1</v>
      </c>
      <c r="U215" s="340">
        <v>50.629999999999995</v>
      </c>
      <c r="V215" s="340">
        <v>0</v>
      </c>
      <c r="W215" s="316">
        <f>IF(U215&lt;&gt;"",U215/1000,"")</f>
        <v>5.0629999999999994E-2</v>
      </c>
      <c r="X215" s="316">
        <f>IF(V215&lt;&gt;"",V215/1000,"")</f>
        <v>0</v>
      </c>
      <c r="Y215" s="317">
        <f>IF(OR(U215&lt;&gt;"",V215&lt;&gt;""),U215+V215,"")</f>
        <v>50.629999999999995</v>
      </c>
      <c r="Z215" s="318">
        <f>IF(Y215&lt;&gt;"",Y215/1000,"")</f>
        <v>5.0629999999999994E-2</v>
      </c>
      <c r="AA215" s="574" t="s">
        <v>2079</v>
      </c>
      <c r="AB215" s="505"/>
      <c r="AC215" s="331">
        <v>45710</v>
      </c>
      <c r="AD215" s="505">
        <v>45774</v>
      </c>
      <c r="AE215" s="14">
        <v>45798</v>
      </c>
      <c r="AF215" s="14">
        <v>45838</v>
      </c>
      <c r="AG215" s="14">
        <v>45783</v>
      </c>
      <c r="AH215" s="309">
        <f>IF(AND(AD215&lt;&gt;"",AG215&lt;&gt;""),AG215-AD215,"")</f>
        <v>9</v>
      </c>
      <c r="AI215" s="322" t="str">
        <f>IF(AE215&lt;&gt;"",CONCATENATE("S",WEEKNUM(AE215,21)),"")</f>
        <v>S21</v>
      </c>
      <c r="AJ215" s="323" t="str">
        <f>IF(AF215&lt;&gt;"",CONCATENATE("S",WEEKNUM(AF215,21)),"")</f>
        <v>S27</v>
      </c>
      <c r="AK215" s="323" t="str">
        <f>IF(AG215&lt;&gt;"",CONCATENATE("S",WEEKNUM(AG215,21)),"")</f>
        <v>S19</v>
      </c>
      <c r="AL215" s="322" t="str">
        <f>IF(AG215&lt;&gt;"",CONCATENATE(MONTH(AG215),"/",YEAR(AG215)),"")</f>
        <v>5/2025</v>
      </c>
      <c r="AM215" s="324">
        <f ca="1">IF(AG215&lt;&gt;"",IFERROR(IF(AF215="",TODAY()-AE215,AG215-AE215),""),"")</f>
        <v>-15</v>
      </c>
      <c r="AN215" s="325" t="str">
        <f ca="1">IF(AM215&lt;&gt;"",IF(AM215&lt;=0,"SEM ATRASO",IF(AM215&lt;=10,"1) &lt;= 10 Dias",IF(AND(AM215&gt;10,AM215&lt;=30),"2) &gt; 10 Dias e &lt;= 30 Dias",IF(AND(AM215&gt;30,AM215&lt;=60),"3) &gt;30 Dias e &lt;=60 Dias",IF(AND(AM215&gt;60,AM215&lt;43854),"4) &gt; 60 Dias","INDEFINIDO"))))),"")</f>
        <v>SEM ATRASO</v>
      </c>
      <c r="AO215" s="15">
        <v>45805</v>
      </c>
      <c r="AP215" s="331">
        <v>45825</v>
      </c>
      <c r="AQ215" s="15">
        <v>45815</v>
      </c>
      <c r="AR215" s="15">
        <v>45845</v>
      </c>
      <c r="AS215" s="15">
        <v>45845</v>
      </c>
      <c r="AT215" s="309">
        <f>IF(AND(AP215&lt;&gt;"",AS215&lt;&gt;""),AS215-AP215,"")</f>
        <v>20</v>
      </c>
      <c r="AU215" s="326" t="str">
        <f>IF(AQ215&lt;&gt;"",CONCATENATE("S",WEEKNUM(AQ215,21)),"")</f>
        <v>S23</v>
      </c>
      <c r="AV215" s="327" t="str">
        <f>IF(AR215&lt;&gt;"",CONCATENATE("S",WEEKNUM(AR215,21)),"")</f>
        <v>S28</v>
      </c>
      <c r="AW215" s="327" t="str">
        <f>IF(AS215&lt;&gt;"",CONCATENATE("S",WEEKNUM(AS215,21)),"")</f>
        <v>S28</v>
      </c>
      <c r="AX215" s="326" t="str">
        <f>IF(AS215&lt;&gt;"",CONCATENATE(MONTH(AS215),"/",YEAR(AS215)),"")</f>
        <v>7/2025</v>
      </c>
      <c r="AY215" s="328">
        <f ca="1">IF(AQ215&lt;&gt;"",IF(AS215&lt;&gt;"",AQ215-AS215,TODAY()-AQ215),"")</f>
        <v>-30</v>
      </c>
      <c r="AZ215" s="329" t="str">
        <f ca="1">IF(AY215&lt;&gt;"",IF(AY215&lt;=0,"SEM ATRASO",IF(AY215&lt;=10,"1) &lt;= 10 Dias",IF(AND(AY215&gt;10,AY215&lt;=30),"2) &gt; 10 Dias e &lt;= 30 Dias",IF(AND(AY215&gt;30,AY215&lt;=60),"3) &gt;30 Dias e &lt;=60 Dias",IF(AND(AY215&gt;60,AY215&lt;43854),"4) &gt; 60 Dias","INDEFINIDO"))))),"")</f>
        <v>SEM ATRASO</v>
      </c>
      <c r="BA215" s="15">
        <v>45821</v>
      </c>
      <c r="BB215" s="331">
        <v>45852</v>
      </c>
      <c r="BC215" s="15">
        <v>45828</v>
      </c>
      <c r="BD215" s="210">
        <v>45858</v>
      </c>
      <c r="BE215" s="15">
        <v>45858</v>
      </c>
      <c r="BF215" s="309">
        <f>IF(AND(BB215&lt;&gt;"",BE215&lt;&gt;""),BE215-BB215,"")</f>
        <v>6</v>
      </c>
      <c r="BG215" s="326" t="str">
        <f>IF(BC215&lt;&gt;"",CONCATENATE("S",WEEKNUM(BC215,21)),"")</f>
        <v>S25</v>
      </c>
      <c r="BH215" s="327" t="str">
        <f>IF(BD215&lt;&gt;"",CONCATENATE("S",WEEKNUM(BD215,21)),"")</f>
        <v>S29</v>
      </c>
      <c r="BI215" s="327" t="str">
        <f>IF(BE215&lt;&gt;"",CONCATENATE("S",WEEKNUM(BE215,21)),"")</f>
        <v>S29</v>
      </c>
      <c r="BJ215" s="326" t="str">
        <f>IF(BE215&lt;&gt;"",CONCATENATE(MONTH(BE215),"/",YEAR(BE215)),"")</f>
        <v>7/2025</v>
      </c>
      <c r="BK215" s="325">
        <f ca="1">IF(BE215&lt;&gt;"",IFERROR(IF(BE215="",TODAY()-BC215,BE215-BC215),""),"")</f>
        <v>30</v>
      </c>
      <c r="BL215" s="330" t="str">
        <f ca="1">IF(BK215&lt;&gt;"",IF(BK215&lt;=0,"SEM ATRASO",IF(BK215&lt;=10,"1) &lt;= 10 Dias",IF(AND(BK215&gt;10,BK215&lt;=30),"2) &gt; 10 Dias e &lt;= 30 Dias",IF(AND(BK215&gt;30,BK215&lt;=60),"3) &gt;30 Dias e &lt;=60 Dias",IF(AND(BK215&gt;60,BK215&lt;43854),"4) &gt; 60 Dias","INDEFINIDO"))))),"")</f>
        <v>2) &gt; 10 Dias e &lt;= 30 Dias</v>
      </c>
      <c r="BM215" s="331">
        <f>IF(BE215&lt;&gt;"",BE215+5,IF(AND(BE215="",BD215&lt;&gt;""),BD215+5,IF(AND(BE215="",BD215="",AS215&lt;&gt;""),AS215+5,IF(AND(BE215="",BD215="",AS215="",AR215&lt;&gt;""),AR215+5,""))))</f>
        <v>45863</v>
      </c>
      <c r="BN215" s="15"/>
      <c r="BO215" s="15" t="s">
        <v>87</v>
      </c>
      <c r="BP215" s="2"/>
      <c r="BQ215" s="2"/>
      <c r="BR215" s="2"/>
      <c r="BS215" s="2"/>
      <c r="BT215" s="507" t="s">
        <v>124</v>
      </c>
      <c r="BU215" s="508" t="s">
        <v>124</v>
      </c>
      <c r="BV215" s="506"/>
      <c r="BW215" s="506"/>
      <c r="BX215" s="506"/>
      <c r="BY215" s="506"/>
      <c r="BZ215" s="506"/>
      <c r="CA215" s="646" t="s">
        <v>573</v>
      </c>
      <c r="CB215" s="605"/>
    </row>
    <row r="216" spans="1:80" ht="40.5" customHeight="1" x14ac:dyDescent="0.35">
      <c r="A216" s="584"/>
      <c r="B216" s="458" t="s">
        <v>155</v>
      </c>
      <c r="C216" s="3"/>
      <c r="D216" s="504"/>
      <c r="E216" s="504" t="s">
        <v>568</v>
      </c>
      <c r="F216" s="504" t="s">
        <v>556</v>
      </c>
      <c r="G216" s="307" t="str">
        <f ca="1">IF(AND(E216&lt;D216,BE216&lt;&gt;"",TODAY()&gt;D216),TODAY()-D216,"")</f>
        <v/>
      </c>
      <c r="H216" s="308">
        <f>IF(BM216&lt;&gt;"",BM216,"")</f>
        <v>45863</v>
      </c>
      <c r="I216" s="309">
        <f>IF(AND(E216&lt;&gt;"",H216&lt;&gt;""),H216-E216,"")</f>
        <v>196</v>
      </c>
      <c r="J216" s="305"/>
      <c r="K216" s="305" t="s">
        <v>80</v>
      </c>
      <c r="L216" s="310" t="s">
        <v>557</v>
      </c>
      <c r="M216" s="311" t="s">
        <v>161</v>
      </c>
      <c r="N216" s="310" t="s">
        <v>1012</v>
      </c>
      <c r="O216" s="20">
        <v>2023206858</v>
      </c>
      <c r="P216" s="539" t="s">
        <v>1402</v>
      </c>
      <c r="Q216" s="22" t="s">
        <v>1407</v>
      </c>
      <c r="R216" s="313" t="str">
        <f>IF(OR(L216&lt;&gt;"",N216&lt;&gt;"",O216&lt;&gt;"",P216&lt;&gt;""),CONCATENATE(L216,"-",N216,"-",P216,"-OM",O216),"")</f>
        <v>P62-PPGMII-P62-PAR-0108/2025-OM2023206858</v>
      </c>
      <c r="S216" s="2"/>
      <c r="T216" s="314">
        <v>1</v>
      </c>
      <c r="U216" s="340">
        <v>23.17</v>
      </c>
      <c r="V216" s="340">
        <v>0</v>
      </c>
      <c r="W216" s="316">
        <f>IF(U216&lt;&gt;"",U216/1000,"")</f>
        <v>2.3170000000000003E-2</v>
      </c>
      <c r="X216" s="316">
        <f>IF(V216&lt;&gt;"",V216/1000,"")</f>
        <v>0</v>
      </c>
      <c r="Y216" s="317">
        <f>IF(OR(U216&lt;&gt;"",V216&lt;&gt;""),U216+V216,"")</f>
        <v>23.17</v>
      </c>
      <c r="Z216" s="318">
        <f>IF(Y216&lt;&gt;"",Y216/1000,"")</f>
        <v>2.3170000000000003E-2</v>
      </c>
      <c r="AA216" s="574" t="s">
        <v>2079</v>
      </c>
      <c r="AB216" s="505"/>
      <c r="AC216" s="331">
        <v>45710</v>
      </c>
      <c r="AD216" s="505">
        <v>45774</v>
      </c>
      <c r="AE216" s="14">
        <v>45798</v>
      </c>
      <c r="AF216" s="14">
        <v>45838</v>
      </c>
      <c r="AG216" s="14">
        <v>45783</v>
      </c>
      <c r="AH216" s="309">
        <f>IF(AND(AD216&lt;&gt;"",AG216&lt;&gt;""),AG216-AD216,"")</f>
        <v>9</v>
      </c>
      <c r="AI216" s="322" t="str">
        <f>IF(AE216&lt;&gt;"",CONCATENATE("S",WEEKNUM(AE216,21)),"")</f>
        <v>S21</v>
      </c>
      <c r="AJ216" s="323" t="str">
        <f>IF(AF216&lt;&gt;"",CONCATENATE("S",WEEKNUM(AF216,21)),"")</f>
        <v>S27</v>
      </c>
      <c r="AK216" s="323" t="str">
        <f>IF(AG216&lt;&gt;"",CONCATENATE("S",WEEKNUM(AG216,21)),"")</f>
        <v>S19</v>
      </c>
      <c r="AL216" s="322" t="str">
        <f>IF(AG216&lt;&gt;"",CONCATENATE(MONTH(AG216),"/",YEAR(AG216)),"")</f>
        <v>5/2025</v>
      </c>
      <c r="AM216" s="324">
        <f ca="1">IF(AG216&lt;&gt;"",IFERROR(IF(AF216="",TODAY()-AE216,AG216-AE216),""),"")</f>
        <v>-15</v>
      </c>
      <c r="AN216" s="325" t="str">
        <f ca="1">IF(AM216&lt;&gt;"",IF(AM216&lt;=0,"SEM ATRASO",IF(AM216&lt;=10,"1) &lt;= 10 Dias",IF(AND(AM216&gt;10,AM216&lt;=30),"2) &gt; 10 Dias e &lt;= 30 Dias",IF(AND(AM216&gt;30,AM216&lt;=60),"3) &gt;30 Dias e &lt;=60 Dias",IF(AND(AM216&gt;60,AM216&lt;43854),"4) &gt; 60 Dias","INDEFINIDO"))))),"")</f>
        <v>SEM ATRASO</v>
      </c>
      <c r="AO216" s="15">
        <v>45805</v>
      </c>
      <c r="AP216" s="331">
        <v>45825</v>
      </c>
      <c r="AQ216" s="15">
        <v>45815</v>
      </c>
      <c r="AR216" s="15">
        <v>45845</v>
      </c>
      <c r="AS216" s="15">
        <v>45845</v>
      </c>
      <c r="AT216" s="309">
        <f>IF(AND(AP216&lt;&gt;"",AS216&lt;&gt;""),AS216-AP216,"")</f>
        <v>20</v>
      </c>
      <c r="AU216" s="326" t="str">
        <f>IF(AQ216&lt;&gt;"",CONCATENATE("S",WEEKNUM(AQ216,21)),"")</f>
        <v>S23</v>
      </c>
      <c r="AV216" s="327" t="str">
        <f>IF(AR216&lt;&gt;"",CONCATENATE("S",WEEKNUM(AR216,21)),"")</f>
        <v>S28</v>
      </c>
      <c r="AW216" s="327" t="str">
        <f>IF(AS216&lt;&gt;"",CONCATENATE("S",WEEKNUM(AS216,21)),"")</f>
        <v>S28</v>
      </c>
      <c r="AX216" s="326" t="str">
        <f>IF(AS216&lt;&gt;"",CONCATENATE(MONTH(AS216),"/",YEAR(AS216)),"")</f>
        <v>7/2025</v>
      </c>
      <c r="AY216" s="328">
        <f ca="1">IF(AQ216&lt;&gt;"",IF(AS216&lt;&gt;"",AQ216-AS216,TODAY()-AQ216),"")</f>
        <v>-30</v>
      </c>
      <c r="AZ216" s="329" t="str">
        <f ca="1">IF(AY216&lt;&gt;"",IF(AY216&lt;=0,"SEM ATRASO",IF(AY216&lt;=10,"1) &lt;= 10 Dias",IF(AND(AY216&gt;10,AY216&lt;=30),"2) &gt; 10 Dias e &lt;= 30 Dias",IF(AND(AY216&gt;30,AY216&lt;=60),"3) &gt;30 Dias e &lt;=60 Dias",IF(AND(AY216&gt;60,AY216&lt;43854),"4) &gt; 60 Dias","INDEFINIDO"))))),"")</f>
        <v>SEM ATRASO</v>
      </c>
      <c r="BA216" s="15">
        <v>45821</v>
      </c>
      <c r="BB216" s="331">
        <v>45852</v>
      </c>
      <c r="BC216" s="15">
        <v>45828</v>
      </c>
      <c r="BD216" s="210">
        <v>45858</v>
      </c>
      <c r="BE216" s="15">
        <v>45858</v>
      </c>
      <c r="BF216" s="309">
        <f>IF(AND(BB216&lt;&gt;"",BE216&lt;&gt;""),BE216-BB216,"")</f>
        <v>6</v>
      </c>
      <c r="BG216" s="326" t="str">
        <f>IF(BC216&lt;&gt;"",CONCATENATE("S",WEEKNUM(BC216,21)),"")</f>
        <v>S25</v>
      </c>
      <c r="BH216" s="327" t="str">
        <f>IF(BD216&lt;&gt;"",CONCATENATE("S",WEEKNUM(BD216,21)),"")</f>
        <v>S29</v>
      </c>
      <c r="BI216" s="327" t="str">
        <f>IF(BE216&lt;&gt;"",CONCATENATE("S",WEEKNUM(BE216,21)),"")</f>
        <v>S29</v>
      </c>
      <c r="BJ216" s="326" t="str">
        <f>IF(BE216&lt;&gt;"",CONCATENATE(MONTH(BE216),"/",YEAR(BE216)),"")</f>
        <v>7/2025</v>
      </c>
      <c r="BK216" s="325">
        <f ca="1">IF(BE216&lt;&gt;"",IFERROR(IF(BE216="",TODAY()-BC216,BE216-BC216),""),"")</f>
        <v>30</v>
      </c>
      <c r="BL216" s="330" t="str">
        <f ca="1">IF(BK216&lt;&gt;"",IF(BK216&lt;=0,"SEM ATRASO",IF(BK216&lt;=10,"1) &lt;= 10 Dias",IF(AND(BK216&gt;10,BK216&lt;=30),"2) &gt; 10 Dias e &lt;= 30 Dias",IF(AND(BK216&gt;30,BK216&lt;=60),"3) &gt;30 Dias e &lt;=60 Dias",IF(AND(BK216&gt;60,BK216&lt;43854),"4) &gt; 60 Dias","INDEFINIDO"))))),"")</f>
        <v>2) &gt; 10 Dias e &lt;= 30 Dias</v>
      </c>
      <c r="BM216" s="331">
        <f>IF(BE216&lt;&gt;"",BE216+5,IF(AND(BE216="",BD216&lt;&gt;""),BD216+5,IF(AND(BE216="",BD216="",AS216&lt;&gt;""),AS216+5,IF(AND(BE216="",BD216="",AS216="",AR216&lt;&gt;""),AR216+5,""))))</f>
        <v>45863</v>
      </c>
      <c r="BN216" s="15"/>
      <c r="BO216" s="15" t="s">
        <v>87</v>
      </c>
      <c r="BP216" s="2"/>
      <c r="BQ216" s="2"/>
      <c r="BR216" s="2"/>
      <c r="BS216" s="2"/>
      <c r="BT216" s="507" t="s">
        <v>124</v>
      </c>
      <c r="BU216" s="508" t="s">
        <v>124</v>
      </c>
      <c r="BV216" s="506"/>
      <c r="BW216" s="506"/>
      <c r="BX216" s="506"/>
      <c r="BY216" s="506"/>
      <c r="BZ216" s="506"/>
      <c r="CA216" s="646" t="s">
        <v>573</v>
      </c>
      <c r="CB216" s="605"/>
    </row>
    <row r="217" spans="1:80" ht="40.5" customHeight="1" x14ac:dyDescent="0.35">
      <c r="A217" s="584"/>
      <c r="B217" s="458" t="s">
        <v>155</v>
      </c>
      <c r="C217" s="3"/>
      <c r="D217" s="504"/>
      <c r="E217" s="504" t="s">
        <v>568</v>
      </c>
      <c r="F217" s="504" t="s">
        <v>556</v>
      </c>
      <c r="G217" s="307" t="str">
        <f ca="1">IF(AND(E217&lt;D217,BE217&lt;&gt;"",TODAY()&gt;D217),TODAY()-D217,"")</f>
        <v/>
      </c>
      <c r="H217" s="308">
        <f>IF(BM217&lt;&gt;"",BM217,"")</f>
        <v>45863</v>
      </c>
      <c r="I217" s="309">
        <f>IF(AND(E217&lt;&gt;"",H217&lt;&gt;""),H217-E217,"")</f>
        <v>196</v>
      </c>
      <c r="J217" s="305"/>
      <c r="K217" s="305" t="s">
        <v>80</v>
      </c>
      <c r="L217" s="310" t="s">
        <v>557</v>
      </c>
      <c r="M217" s="311" t="s">
        <v>161</v>
      </c>
      <c r="N217" s="310" t="s">
        <v>1012</v>
      </c>
      <c r="O217" s="20">
        <v>2023206858</v>
      </c>
      <c r="P217" s="539" t="s">
        <v>1402</v>
      </c>
      <c r="Q217" s="22" t="s">
        <v>1408</v>
      </c>
      <c r="R217" s="313" t="str">
        <f>IF(OR(L217&lt;&gt;"",N217&lt;&gt;"",O217&lt;&gt;"",P217&lt;&gt;""),CONCATENATE(L217,"-",N217,"-",P217,"-OM",O217),"")</f>
        <v>P62-PPGMII-P62-PAR-0108/2025-OM2023206858</v>
      </c>
      <c r="S217" s="2"/>
      <c r="T217" s="314">
        <v>1</v>
      </c>
      <c r="U217" s="340">
        <v>26.05</v>
      </c>
      <c r="V217" s="23">
        <v>0</v>
      </c>
      <c r="W217" s="316">
        <f>IF(U217&lt;&gt;"",U217/1000,"")</f>
        <v>2.605E-2</v>
      </c>
      <c r="X217" s="316">
        <f>IF(V217&lt;&gt;"",V217/1000,"")</f>
        <v>0</v>
      </c>
      <c r="Y217" s="317">
        <f>IF(OR(U217&lt;&gt;"",V217&lt;&gt;""),U217+V217,"")</f>
        <v>26.05</v>
      </c>
      <c r="Z217" s="318">
        <f>IF(Y217&lt;&gt;"",Y217/1000,"")</f>
        <v>2.605E-2</v>
      </c>
      <c r="AA217" s="574" t="s">
        <v>2079</v>
      </c>
      <c r="AB217" s="505"/>
      <c r="AC217" s="331">
        <v>45710</v>
      </c>
      <c r="AD217" s="505">
        <v>45774</v>
      </c>
      <c r="AE217" s="14">
        <v>45798</v>
      </c>
      <c r="AF217" s="14">
        <v>45838</v>
      </c>
      <c r="AG217" s="14">
        <v>45783</v>
      </c>
      <c r="AH217" s="309">
        <f>IF(AND(AD217&lt;&gt;"",AG217&lt;&gt;""),AG217-AD217,"")</f>
        <v>9</v>
      </c>
      <c r="AI217" s="322" t="str">
        <f>IF(AE217&lt;&gt;"",CONCATENATE("S",WEEKNUM(AE217,21)),"")</f>
        <v>S21</v>
      </c>
      <c r="AJ217" s="323" t="str">
        <f>IF(AF217&lt;&gt;"",CONCATENATE("S",WEEKNUM(AF217,21)),"")</f>
        <v>S27</v>
      </c>
      <c r="AK217" s="323" t="str">
        <f>IF(AG217&lt;&gt;"",CONCATENATE("S",WEEKNUM(AG217,21)),"")</f>
        <v>S19</v>
      </c>
      <c r="AL217" s="322" t="str">
        <f>IF(AG217&lt;&gt;"",CONCATENATE(MONTH(AG217),"/",YEAR(AG217)),"")</f>
        <v>5/2025</v>
      </c>
      <c r="AM217" s="324">
        <f ca="1">IF(AG217&lt;&gt;"",IFERROR(IF(AF217="",TODAY()-AE217,AG217-AE217),""),"")</f>
        <v>-15</v>
      </c>
      <c r="AN217" s="325" t="str">
        <f ca="1">IF(AM217&lt;&gt;"",IF(AM217&lt;=0,"SEM ATRASO",IF(AM217&lt;=10,"1) &lt;= 10 Dias",IF(AND(AM217&gt;10,AM217&lt;=30),"2) &gt; 10 Dias e &lt;= 30 Dias",IF(AND(AM217&gt;30,AM217&lt;=60),"3) &gt;30 Dias e &lt;=60 Dias",IF(AND(AM217&gt;60,AM217&lt;43854),"4) &gt; 60 Dias","INDEFINIDO"))))),"")</f>
        <v>SEM ATRASO</v>
      </c>
      <c r="AO217" s="15">
        <v>45805</v>
      </c>
      <c r="AP217" s="331">
        <v>45805</v>
      </c>
      <c r="AQ217" s="15">
        <v>45815</v>
      </c>
      <c r="AR217" s="15">
        <v>45845</v>
      </c>
      <c r="AS217" s="15">
        <v>45845</v>
      </c>
      <c r="AT217" s="309">
        <f>IF(AND(AP217&lt;&gt;"",AS217&lt;&gt;""),AS217-AP217,"")</f>
        <v>40</v>
      </c>
      <c r="AU217" s="326" t="str">
        <f>IF(AQ217&lt;&gt;"",CONCATENATE("S",WEEKNUM(AQ217,21)),"")</f>
        <v>S23</v>
      </c>
      <c r="AV217" s="327" t="str">
        <f>IF(AR217&lt;&gt;"",CONCATENATE("S",WEEKNUM(AR217,21)),"")</f>
        <v>S28</v>
      </c>
      <c r="AW217" s="327" t="str">
        <f>IF(AS217&lt;&gt;"",CONCATENATE("S",WEEKNUM(AS217,21)),"")</f>
        <v>S28</v>
      </c>
      <c r="AX217" s="326" t="str">
        <f>IF(AS217&lt;&gt;"",CONCATENATE(MONTH(AS217),"/",YEAR(AS217)),"")</f>
        <v>7/2025</v>
      </c>
      <c r="AY217" s="328">
        <f ca="1">IF(AQ217&lt;&gt;"",IF(AS217&lt;&gt;"",AQ217-AS217,TODAY()-AQ217),"")</f>
        <v>-30</v>
      </c>
      <c r="AZ217" s="329" t="str">
        <f ca="1">IF(AY217&lt;&gt;"",IF(AY217&lt;=0,"SEM ATRASO",IF(AY217&lt;=10,"1) &lt;= 10 Dias",IF(AND(AY217&gt;10,AY217&lt;=30),"2) &gt; 10 Dias e &lt;= 30 Dias",IF(AND(AY217&gt;30,AY217&lt;=60),"3) &gt;30 Dias e &lt;=60 Dias",IF(AND(AY217&gt;60,AY217&lt;43854),"4) &gt; 60 Dias","INDEFINIDO"))))),"")</f>
        <v>SEM ATRASO</v>
      </c>
      <c r="BA217" s="15">
        <v>45821</v>
      </c>
      <c r="BB217" s="331">
        <v>45852</v>
      </c>
      <c r="BC217" s="15">
        <v>45828</v>
      </c>
      <c r="BD217" s="210">
        <v>45858</v>
      </c>
      <c r="BE217" s="15">
        <v>45858</v>
      </c>
      <c r="BF217" s="309">
        <f>IF(AND(BB217&lt;&gt;"",BE217&lt;&gt;""),BE217-BB217,"")</f>
        <v>6</v>
      </c>
      <c r="BG217" s="326" t="str">
        <f>IF(BC217&lt;&gt;"",CONCATENATE("S",WEEKNUM(BC217,21)),"")</f>
        <v>S25</v>
      </c>
      <c r="BH217" s="327" t="str">
        <f>IF(BD217&lt;&gt;"",CONCATENATE("S",WEEKNUM(BD217,21)),"")</f>
        <v>S29</v>
      </c>
      <c r="BI217" s="327" t="str">
        <f>IF(BE217&lt;&gt;"",CONCATENATE("S",WEEKNUM(BE217,21)),"")</f>
        <v>S29</v>
      </c>
      <c r="BJ217" s="326" t="str">
        <f>IF(BE217&lt;&gt;"",CONCATENATE(MONTH(BE217),"/",YEAR(BE217)),"")</f>
        <v>7/2025</v>
      </c>
      <c r="BK217" s="325">
        <f ca="1">IF(BE217&lt;&gt;"",IFERROR(IF(BE217="",TODAY()-BC217,BE217-BC217),""),"")</f>
        <v>30</v>
      </c>
      <c r="BL217" s="330" t="str">
        <f ca="1">IF(BK217&lt;&gt;"",IF(BK217&lt;=0,"SEM ATRASO",IF(BK217&lt;=10,"1) &lt;= 10 Dias",IF(AND(BK217&gt;10,BK217&lt;=30),"2) &gt; 10 Dias e &lt;= 30 Dias",IF(AND(BK217&gt;30,BK217&lt;=60),"3) &gt;30 Dias e &lt;=60 Dias",IF(AND(BK217&gt;60,BK217&lt;43854),"4) &gt; 60 Dias","INDEFINIDO"))))),"")</f>
        <v>2) &gt; 10 Dias e &lt;= 30 Dias</v>
      </c>
      <c r="BM217" s="331">
        <f>IF(BE217&lt;&gt;"",BE217+5,IF(AND(BE217="",BD217&lt;&gt;""),BD217+5,IF(AND(BE217="",BD217="",AS217&lt;&gt;""),AS217+5,IF(AND(BE217="",BD217="",AS217="",AR217&lt;&gt;""),AR217+5,""))))</f>
        <v>45863</v>
      </c>
      <c r="BN217" s="15"/>
      <c r="BO217" s="15" t="s">
        <v>87</v>
      </c>
      <c r="BP217" s="2"/>
      <c r="BQ217" s="2"/>
      <c r="BR217" s="2"/>
      <c r="BS217" s="2"/>
      <c r="BT217" s="507" t="s">
        <v>124</v>
      </c>
      <c r="BU217" s="508" t="s">
        <v>124</v>
      </c>
      <c r="BV217" s="506"/>
      <c r="BW217" s="506"/>
      <c r="BX217" s="506"/>
      <c r="BY217" s="506"/>
      <c r="BZ217" s="506"/>
      <c r="CA217" s="648" t="s">
        <v>573</v>
      </c>
      <c r="CB217" s="605"/>
    </row>
    <row r="218" spans="1:80" ht="40.5" customHeight="1" x14ac:dyDescent="0.35">
      <c r="A218" s="584"/>
      <c r="B218" s="458" t="s">
        <v>155</v>
      </c>
      <c r="C218" s="3"/>
      <c r="D218" s="504"/>
      <c r="E218" s="504" t="s">
        <v>568</v>
      </c>
      <c r="F218" s="504" t="s">
        <v>556</v>
      </c>
      <c r="G218" s="307" t="str">
        <f ca="1">IF(AND(E218&lt;D218,BE218&lt;&gt;"",TODAY()&gt;D218),TODAY()-D218,"")</f>
        <v/>
      </c>
      <c r="H218" s="308">
        <f>IF(BM218&lt;&gt;"",BM218,"")</f>
        <v>45863</v>
      </c>
      <c r="I218" s="309">
        <f>IF(AND(E218&lt;&gt;"",H218&lt;&gt;""),H218-E218,"")</f>
        <v>196</v>
      </c>
      <c r="J218" s="305"/>
      <c r="K218" s="305" t="s">
        <v>80</v>
      </c>
      <c r="L218" s="310" t="s">
        <v>557</v>
      </c>
      <c r="M218" s="311" t="s">
        <v>161</v>
      </c>
      <c r="N218" s="310" t="s">
        <v>1012</v>
      </c>
      <c r="O218" s="20">
        <v>2023206858</v>
      </c>
      <c r="P218" s="539" t="s">
        <v>1402</v>
      </c>
      <c r="Q218" s="22" t="s">
        <v>1409</v>
      </c>
      <c r="R218" s="313" t="str">
        <f>IF(OR(L218&lt;&gt;"",N218&lt;&gt;"",O218&lt;&gt;"",P218&lt;&gt;""),CONCATENATE(L218,"-",N218,"-",P218,"-OM",O218),"")</f>
        <v>P62-PPGMII-P62-PAR-0108/2025-OM2023206858</v>
      </c>
      <c r="S218" s="2"/>
      <c r="T218" s="314">
        <v>1</v>
      </c>
      <c r="U218" s="340">
        <v>32.380000000000003</v>
      </c>
      <c r="V218" s="340">
        <v>0</v>
      </c>
      <c r="W218" s="316">
        <f>IF(U218&lt;&gt;"",U218/1000,"")</f>
        <v>3.2380000000000006E-2</v>
      </c>
      <c r="X218" s="316">
        <f>IF(V218&lt;&gt;"",V218/1000,"")</f>
        <v>0</v>
      </c>
      <c r="Y218" s="317">
        <f>IF(OR(U218&lt;&gt;"",V218&lt;&gt;""),U218+V218,"")</f>
        <v>32.380000000000003</v>
      </c>
      <c r="Z218" s="318">
        <f>IF(Y218&lt;&gt;"",Y218/1000,"")</f>
        <v>3.2380000000000006E-2</v>
      </c>
      <c r="AA218" s="574" t="s">
        <v>2079</v>
      </c>
      <c r="AB218" s="505"/>
      <c r="AC218" s="331">
        <v>45710</v>
      </c>
      <c r="AD218" s="505">
        <v>45774</v>
      </c>
      <c r="AE218" s="14">
        <v>45798</v>
      </c>
      <c r="AF218" s="14">
        <v>45838</v>
      </c>
      <c r="AG218" s="14">
        <v>45783</v>
      </c>
      <c r="AH218" s="309">
        <f>IF(AND(AD218&lt;&gt;"",AG218&lt;&gt;""),AG218-AD218,"")</f>
        <v>9</v>
      </c>
      <c r="AI218" s="322" t="str">
        <f>IF(AE218&lt;&gt;"",CONCATENATE("S",WEEKNUM(AE218,21)),"")</f>
        <v>S21</v>
      </c>
      <c r="AJ218" s="323" t="str">
        <f>IF(AF218&lt;&gt;"",CONCATENATE("S",WEEKNUM(AF218,21)),"")</f>
        <v>S27</v>
      </c>
      <c r="AK218" s="323" t="str">
        <f>IF(AG218&lt;&gt;"",CONCATENATE("S",WEEKNUM(AG218,21)),"")</f>
        <v>S19</v>
      </c>
      <c r="AL218" s="322" t="str">
        <f>IF(AG218&lt;&gt;"",CONCATENATE(MONTH(AG218),"/",YEAR(AG218)),"")</f>
        <v>5/2025</v>
      </c>
      <c r="AM218" s="324">
        <f ca="1">IF(AG218&lt;&gt;"",IFERROR(IF(AF218="",TODAY()-AE218,AG218-AE218),""),"")</f>
        <v>-15</v>
      </c>
      <c r="AN218" s="325" t="str">
        <f ca="1">IF(AM218&lt;&gt;"",IF(AM218&lt;=0,"SEM ATRASO",IF(AM218&lt;=10,"1) &lt;= 10 Dias",IF(AND(AM218&gt;10,AM218&lt;=30),"2) &gt; 10 Dias e &lt;= 30 Dias",IF(AND(AM218&gt;30,AM218&lt;=60),"3) &gt;30 Dias e &lt;=60 Dias",IF(AND(AM218&gt;60,AM218&lt;43854),"4) &gt; 60 Dias","INDEFINIDO"))))),"")</f>
        <v>SEM ATRASO</v>
      </c>
      <c r="AO218" s="15">
        <v>45805</v>
      </c>
      <c r="AP218" s="331">
        <v>45804</v>
      </c>
      <c r="AQ218" s="15">
        <v>45815</v>
      </c>
      <c r="AR218" s="15">
        <v>45845</v>
      </c>
      <c r="AS218" s="15">
        <v>45845</v>
      </c>
      <c r="AT218" s="309">
        <f>IF(AND(AP218&lt;&gt;"",AS218&lt;&gt;""),AS218-AP218,"")</f>
        <v>41</v>
      </c>
      <c r="AU218" s="326" t="str">
        <f>IF(AQ218&lt;&gt;"",CONCATENATE("S",WEEKNUM(AQ218,21)),"")</f>
        <v>S23</v>
      </c>
      <c r="AV218" s="327" t="str">
        <f>IF(AR218&lt;&gt;"",CONCATENATE("S",WEEKNUM(AR218,21)),"")</f>
        <v>S28</v>
      </c>
      <c r="AW218" s="327" t="str">
        <f>IF(AS218&lt;&gt;"",CONCATENATE("S",WEEKNUM(AS218,21)),"")</f>
        <v>S28</v>
      </c>
      <c r="AX218" s="326" t="str">
        <f>IF(AS218&lt;&gt;"",CONCATENATE(MONTH(AS218),"/",YEAR(AS218)),"")</f>
        <v>7/2025</v>
      </c>
      <c r="AY218" s="328">
        <f ca="1">IF(AQ218&lt;&gt;"",IF(AS218&lt;&gt;"",AQ218-AS218,TODAY()-AQ218),"")</f>
        <v>-30</v>
      </c>
      <c r="AZ218" s="329" t="str">
        <f ca="1">IF(AY218&lt;&gt;"",IF(AY218&lt;=0,"SEM ATRASO",IF(AY218&lt;=10,"1) &lt;= 10 Dias",IF(AND(AY218&gt;10,AY218&lt;=30),"2) &gt; 10 Dias e &lt;= 30 Dias",IF(AND(AY218&gt;30,AY218&lt;=60),"3) &gt;30 Dias e &lt;=60 Dias",IF(AND(AY218&gt;60,AY218&lt;43854),"4) &gt; 60 Dias","INDEFINIDO"))))),"")</f>
        <v>SEM ATRASO</v>
      </c>
      <c r="BA218" s="15">
        <v>45821</v>
      </c>
      <c r="BB218" s="331">
        <v>45852</v>
      </c>
      <c r="BC218" s="15">
        <v>45828</v>
      </c>
      <c r="BD218" s="210">
        <v>45858</v>
      </c>
      <c r="BE218" s="15">
        <v>45858</v>
      </c>
      <c r="BF218" s="309">
        <f>IF(AND(BB218&lt;&gt;"",BE218&lt;&gt;""),BE218-BB218,"")</f>
        <v>6</v>
      </c>
      <c r="BG218" s="326" t="str">
        <f>IF(BC218&lt;&gt;"",CONCATENATE("S",WEEKNUM(BC218,21)),"")</f>
        <v>S25</v>
      </c>
      <c r="BH218" s="327" t="str">
        <f>IF(BD218&lt;&gt;"",CONCATENATE("S",WEEKNUM(BD218,21)),"")</f>
        <v>S29</v>
      </c>
      <c r="BI218" s="327" t="str">
        <f>IF(BE218&lt;&gt;"",CONCATENATE("S",WEEKNUM(BE218,21)),"")</f>
        <v>S29</v>
      </c>
      <c r="BJ218" s="326" t="str">
        <f>IF(BE218&lt;&gt;"",CONCATENATE(MONTH(BE218),"/",YEAR(BE218)),"")</f>
        <v>7/2025</v>
      </c>
      <c r="BK218" s="325">
        <f ca="1">IF(BE218&lt;&gt;"",IFERROR(IF(BE218="",TODAY()-BC218,BE218-BC218),""),"")</f>
        <v>30</v>
      </c>
      <c r="BL218" s="330" t="str">
        <f ca="1">IF(BK218&lt;&gt;"",IF(BK218&lt;=0,"SEM ATRASO",IF(BK218&lt;=10,"1) &lt;= 10 Dias",IF(AND(BK218&gt;10,BK218&lt;=30),"2) &gt; 10 Dias e &lt;= 30 Dias",IF(AND(BK218&gt;30,BK218&lt;=60),"3) &gt;30 Dias e &lt;=60 Dias",IF(AND(BK218&gt;60,BK218&lt;43854),"4) &gt; 60 Dias","INDEFINIDO"))))),"")</f>
        <v>2) &gt; 10 Dias e &lt;= 30 Dias</v>
      </c>
      <c r="BM218" s="331">
        <f>IF(BE218&lt;&gt;"",BE218+5,IF(AND(BE218="",BD218&lt;&gt;""),BD218+5,IF(AND(BE218="",BD218="",AS218&lt;&gt;""),AS218+5,IF(AND(BE218="",BD218="",AS218="",AR218&lt;&gt;""),AR218+5,""))))</f>
        <v>45863</v>
      </c>
      <c r="BN218" s="15"/>
      <c r="BO218" s="15" t="s">
        <v>87</v>
      </c>
      <c r="BP218" s="2"/>
      <c r="BQ218" s="2"/>
      <c r="BR218" s="2"/>
      <c r="BS218" s="2"/>
      <c r="BT218" s="507" t="s">
        <v>124</v>
      </c>
      <c r="BU218" s="508" t="s">
        <v>124</v>
      </c>
      <c r="BV218" s="506"/>
      <c r="BW218" s="506"/>
      <c r="BX218" s="506"/>
      <c r="BY218" s="506"/>
      <c r="BZ218" s="506"/>
      <c r="CA218" s="646" t="s">
        <v>573</v>
      </c>
      <c r="CB218" s="605"/>
    </row>
    <row r="219" spans="1:80" ht="40.5" customHeight="1" x14ac:dyDescent="0.35">
      <c r="A219" s="584"/>
      <c r="B219" s="458" t="s">
        <v>155</v>
      </c>
      <c r="C219" s="3"/>
      <c r="D219" s="504"/>
      <c r="E219" s="504" t="s">
        <v>568</v>
      </c>
      <c r="F219" s="504" t="s">
        <v>556</v>
      </c>
      <c r="G219" s="307" t="str">
        <f ca="1">IF(AND(E219&lt;D219,BE219&lt;&gt;"",TODAY()&gt;D219),TODAY()-D219,"")</f>
        <v/>
      </c>
      <c r="H219" s="308">
        <f>IF(BM219&lt;&gt;"",BM219,"")</f>
        <v>45875</v>
      </c>
      <c r="I219" s="309">
        <f>IF(AND(E219&lt;&gt;"",H219&lt;&gt;""),H219-E219,"")</f>
        <v>208</v>
      </c>
      <c r="J219" s="305"/>
      <c r="K219" s="305" t="s">
        <v>80</v>
      </c>
      <c r="L219" s="310" t="s">
        <v>557</v>
      </c>
      <c r="M219" s="311" t="s">
        <v>161</v>
      </c>
      <c r="N219" s="310" t="s">
        <v>1012</v>
      </c>
      <c r="O219" s="20">
        <v>2023206963</v>
      </c>
      <c r="P219" s="539" t="s">
        <v>1410</v>
      </c>
      <c r="Q219" s="22" t="s">
        <v>590</v>
      </c>
      <c r="R219" s="313" t="str">
        <f>IF(OR(L219&lt;&gt;"",N219&lt;&gt;"",O219&lt;&gt;"",P219&lt;&gt;""),CONCATENATE(L219,"-",N219,"-",P219,"-OM",O219),"")</f>
        <v>P62-PPGMII-P62-PAR-0110/2025-OM2023206963</v>
      </c>
      <c r="S219" s="2"/>
      <c r="T219" s="314">
        <v>1</v>
      </c>
      <c r="U219" s="340">
        <v>0</v>
      </c>
      <c r="V219" s="23">
        <v>1.22</v>
      </c>
      <c r="W219" s="316">
        <f>IF(U219&lt;&gt;"",U219/1000,"")</f>
        <v>0</v>
      </c>
      <c r="X219" s="316">
        <f>IF(V219&lt;&gt;"",V219/1000,"")</f>
        <v>1.2199999999999999E-3</v>
      </c>
      <c r="Y219" s="317">
        <f>IF(OR(U219&lt;&gt;"",V219&lt;&gt;""),U219+V219,"")</f>
        <v>1.22</v>
      </c>
      <c r="Z219" s="318">
        <f>IF(Y219&lt;&gt;"",Y219/1000,"")</f>
        <v>1.2199999999999999E-3</v>
      </c>
      <c r="AA219" s="574" t="s">
        <v>2080</v>
      </c>
      <c r="AB219" s="505"/>
      <c r="AC219" s="331">
        <v>45710</v>
      </c>
      <c r="AD219" s="505">
        <v>45726</v>
      </c>
      <c r="AE219" s="14">
        <v>45740</v>
      </c>
      <c r="AF219" s="14">
        <v>45740</v>
      </c>
      <c r="AG219" s="14">
        <v>45740</v>
      </c>
      <c r="AH219" s="309">
        <f>IF(AND(AD219&lt;&gt;"",AG219&lt;&gt;""),AG219-AD219,"")</f>
        <v>14</v>
      </c>
      <c r="AI219" s="322" t="str">
        <f>IF(AE219&lt;&gt;"",CONCATENATE("S",WEEKNUM(AE219,21)),"")</f>
        <v>S13</v>
      </c>
      <c r="AJ219" s="323" t="str">
        <f>IF(AF219&lt;&gt;"",CONCATENATE("S",WEEKNUM(AF219,21)),"")</f>
        <v>S13</v>
      </c>
      <c r="AK219" s="323" t="str">
        <f>IF(AG219&lt;&gt;"",CONCATENATE("S",WEEKNUM(AG219,21)),"")</f>
        <v>S13</v>
      </c>
      <c r="AL219" s="322" t="str">
        <f>IF(AG219&lt;&gt;"",CONCATENATE(MONTH(AG219),"/",YEAR(AG219)),"")</f>
        <v>3/2025</v>
      </c>
      <c r="AM219" s="324">
        <f ca="1">IF(AG219&lt;&gt;"",IFERROR(IF(AF219="",TODAY()-AE219,AG219-AE219),""),"")</f>
        <v>0</v>
      </c>
      <c r="AN219" s="325" t="str">
        <f ca="1">IF(AM219&lt;&gt;"",IF(AM219&lt;=0,"SEM ATRASO",IF(AM219&lt;=10,"1) &lt;= 10 Dias",IF(AND(AM219&gt;10,AM219&lt;=30),"2) &gt; 10 Dias e &lt;= 30 Dias",IF(AND(AM219&gt;30,AM219&lt;=60),"3) &gt;30 Dias e &lt;=60 Dias",IF(AND(AM219&gt;60,AM219&lt;43854),"4) &gt; 60 Dias","INDEFINIDO"))))),"")</f>
        <v>SEM ATRASO</v>
      </c>
      <c r="AO219" s="15">
        <v>45743</v>
      </c>
      <c r="AP219" s="331">
        <v>45764</v>
      </c>
      <c r="AQ219" s="15">
        <v>45743</v>
      </c>
      <c r="AR219" s="15">
        <v>45803</v>
      </c>
      <c r="AS219" s="15">
        <v>45803</v>
      </c>
      <c r="AT219" s="309">
        <f>IF(AND(AP219&lt;&gt;"",AS219&lt;&gt;""),AS219-AP219,"")</f>
        <v>39</v>
      </c>
      <c r="AU219" s="326" t="str">
        <f>IF(AQ219&lt;&gt;"",CONCATENATE("S",WEEKNUM(AQ219,21)),"")</f>
        <v>S13</v>
      </c>
      <c r="AV219" s="327" t="str">
        <f>IF(AR219&lt;&gt;"",CONCATENATE("S",WEEKNUM(AR219,21)),"")</f>
        <v>S22</v>
      </c>
      <c r="AW219" s="327" t="str">
        <f>IF(AS219&lt;&gt;"",CONCATENATE("S",WEEKNUM(AS219,21)),"")</f>
        <v>S22</v>
      </c>
      <c r="AX219" s="326" t="str">
        <f>IF(AS219&lt;&gt;"",CONCATENATE(MONTH(AS219),"/",YEAR(AS219)),"")</f>
        <v>5/2025</v>
      </c>
      <c r="AY219" s="328">
        <f ca="1">IF(AQ219&lt;&gt;"",IF(AS219&lt;&gt;"",AQ219-AS219,TODAY()-AQ219),"")</f>
        <v>-60</v>
      </c>
      <c r="AZ219" s="329" t="str">
        <f ca="1">IF(AY219&lt;&gt;"",IF(AY219&lt;=0,"SEM ATRASO",IF(AY219&lt;=10,"1) &lt;= 10 Dias",IF(AND(AY219&gt;10,AY219&lt;=30),"2) &gt; 10 Dias e &lt;= 30 Dias",IF(AND(AY219&gt;30,AY219&lt;=60),"3) &gt;30 Dias e &lt;=60 Dias",IF(AND(AY219&gt;60,AY219&lt;43854),"4) &gt; 60 Dias","INDEFINIDO"))))),"")</f>
        <v>SEM ATRASO</v>
      </c>
      <c r="BA219" s="15">
        <v>45792</v>
      </c>
      <c r="BB219" s="331">
        <v>45810</v>
      </c>
      <c r="BC219" s="15">
        <v>45766</v>
      </c>
      <c r="BD219" s="24">
        <v>45813</v>
      </c>
      <c r="BE219" s="15">
        <v>45870</v>
      </c>
      <c r="BF219" s="309">
        <f>IF(AND(BB219&lt;&gt;"",BE219&lt;&gt;""),BE219-BB219,"")</f>
        <v>60</v>
      </c>
      <c r="BG219" s="326" t="str">
        <f>IF(BC219&lt;&gt;"",CONCATENATE("S",WEEKNUM(BC219,21)),"")</f>
        <v>S16</v>
      </c>
      <c r="BH219" s="327" t="str">
        <f>IF(BD219&lt;&gt;"",CONCATENATE("S",WEEKNUM(BD219,21)),"")</f>
        <v>S23</v>
      </c>
      <c r="BI219" s="327" t="str">
        <f>IF(BE219&lt;&gt;"",CONCATENATE("S",WEEKNUM(BE219,21)),"")</f>
        <v>S31</v>
      </c>
      <c r="BJ219" s="326" t="str">
        <f>IF(BE219&lt;&gt;"",CONCATENATE(MONTH(BE219),"/",YEAR(BE219)),"")</f>
        <v>8/2025</v>
      </c>
      <c r="BK219" s="325">
        <f ca="1">IF(BE219&lt;&gt;"",IFERROR(IF(BE219="",TODAY()-BC219,BE219-BC219),""),"")</f>
        <v>104</v>
      </c>
      <c r="BL219" s="330" t="str">
        <f ca="1">IF(BK219&lt;&gt;"",IF(BK219&lt;=0,"SEM ATRASO",IF(BK219&lt;=10,"1) &lt;= 10 Dias",IF(AND(BK219&gt;10,BK219&lt;=30),"2) &gt; 10 Dias e &lt;= 30 Dias",IF(AND(BK219&gt;30,BK219&lt;=60),"3) &gt;30 Dias e &lt;=60 Dias",IF(AND(BK219&gt;60,BK219&lt;43854),"4) &gt; 60 Dias","INDEFINIDO"))))),"")</f>
        <v>4) &gt; 60 Dias</v>
      </c>
      <c r="BM219" s="331">
        <f>IF(BE219&lt;&gt;"",BE219+5,IF(AND(BE219="",BD219&lt;&gt;""),BD219+5,IF(AND(BE219="",BD219="",AS219&lt;&gt;""),AS219+5,IF(AND(BE219="",BD219="",AS219="",AR219&lt;&gt;""),AR219+5,""))))</f>
        <v>45875</v>
      </c>
      <c r="BN219" s="15"/>
      <c r="BO219" s="15" t="s">
        <v>87</v>
      </c>
      <c r="BP219" s="2"/>
      <c r="BQ219" s="2"/>
      <c r="BR219" s="2"/>
      <c r="BS219" s="2"/>
      <c r="BT219" s="507">
        <v>-3</v>
      </c>
      <c r="BU219" s="508" t="s">
        <v>1255</v>
      </c>
      <c r="BV219" s="506"/>
      <c r="BW219" s="506"/>
      <c r="BX219" s="506"/>
      <c r="BY219" s="506"/>
      <c r="BZ219" s="506"/>
      <c r="CA219" s="648" t="s">
        <v>106</v>
      </c>
      <c r="CB219" s="605"/>
    </row>
    <row r="220" spans="1:80" ht="40.5" customHeight="1" x14ac:dyDescent="0.35">
      <c r="A220" s="584"/>
      <c r="B220" s="458" t="s">
        <v>155</v>
      </c>
      <c r="C220" s="3"/>
      <c r="D220" s="504"/>
      <c r="E220" s="504" t="s">
        <v>568</v>
      </c>
      <c r="F220" s="504" t="s">
        <v>556</v>
      </c>
      <c r="G220" s="307" t="str">
        <f ca="1">IF(AND(E220&lt;D220,BE220&lt;&gt;"",TODAY()&gt;D220),TODAY()-D220,"")</f>
        <v/>
      </c>
      <c r="H220" s="308">
        <f>IF(BM220&lt;&gt;"",BM220,"")</f>
        <v>45875</v>
      </c>
      <c r="I220" s="309">
        <f>IF(AND(E220&lt;&gt;"",H220&lt;&gt;""),H220-E220,"")</f>
        <v>208</v>
      </c>
      <c r="J220" s="305"/>
      <c r="K220" s="305" t="s">
        <v>80</v>
      </c>
      <c r="L220" s="310" t="s">
        <v>557</v>
      </c>
      <c r="M220" s="311" t="s">
        <v>161</v>
      </c>
      <c r="N220" s="310" t="s">
        <v>1012</v>
      </c>
      <c r="O220" s="20">
        <v>2023206963</v>
      </c>
      <c r="P220" s="539" t="s">
        <v>1410</v>
      </c>
      <c r="Q220" s="22" t="s">
        <v>1777</v>
      </c>
      <c r="R220" s="313" t="str">
        <f>IF(OR(L220&lt;&gt;"",N220&lt;&gt;"",O220&lt;&gt;"",P220&lt;&gt;""),CONCATENATE(L220,"-",N220,"-",P220,"-OM",O220),"")</f>
        <v>P62-PPGMII-P62-PAR-0110/2025-OM2023206963</v>
      </c>
      <c r="S220" s="2"/>
      <c r="T220" s="314">
        <v>1</v>
      </c>
      <c r="U220" s="340">
        <v>287.34899999999999</v>
      </c>
      <c r="V220" s="23">
        <v>0</v>
      </c>
      <c r="W220" s="316">
        <f>IF(U220&lt;&gt;"",U220/1000,"")</f>
        <v>0.28734899999999997</v>
      </c>
      <c r="X220" s="316">
        <f>IF(V220&lt;&gt;"",V220/1000,"")</f>
        <v>0</v>
      </c>
      <c r="Y220" s="317">
        <f>IF(OR(U220&lt;&gt;"",V220&lt;&gt;""),U220+V220,"")</f>
        <v>287.34899999999999</v>
      </c>
      <c r="Z220" s="318">
        <f>IF(Y220&lt;&gt;"",Y220/1000,"")</f>
        <v>0.28734899999999997</v>
      </c>
      <c r="AA220" s="574" t="s">
        <v>2080</v>
      </c>
      <c r="AB220" s="505"/>
      <c r="AC220" s="331">
        <v>45710</v>
      </c>
      <c r="AD220" s="505">
        <v>45726</v>
      </c>
      <c r="AE220" s="14">
        <v>45740</v>
      </c>
      <c r="AF220" s="14">
        <v>45740</v>
      </c>
      <c r="AG220" s="14">
        <v>45740</v>
      </c>
      <c r="AH220" s="309">
        <f>IF(AND(AD220&lt;&gt;"",AG220&lt;&gt;""),AG220-AD220,"")</f>
        <v>14</v>
      </c>
      <c r="AI220" s="322" t="str">
        <f>IF(AE220&lt;&gt;"",CONCATENATE("S",WEEKNUM(AE220,21)),"")</f>
        <v>S13</v>
      </c>
      <c r="AJ220" s="323" t="str">
        <f>IF(AF220&lt;&gt;"",CONCATENATE("S",WEEKNUM(AF220,21)),"")</f>
        <v>S13</v>
      </c>
      <c r="AK220" s="323" t="str">
        <f>IF(AG220&lt;&gt;"",CONCATENATE("S",WEEKNUM(AG220,21)),"")</f>
        <v>S13</v>
      </c>
      <c r="AL220" s="322" t="str">
        <f>IF(AG220&lt;&gt;"",CONCATENATE(MONTH(AG220),"/",YEAR(AG220)),"")</f>
        <v>3/2025</v>
      </c>
      <c r="AM220" s="324">
        <f ca="1">IF(AG220&lt;&gt;"",IFERROR(IF(AF220="",TODAY()-AE220,AG220-AE220),""),"")</f>
        <v>0</v>
      </c>
      <c r="AN220" s="325" t="str">
        <f ca="1">IF(AM220&lt;&gt;"",IF(AM220&lt;=0,"SEM ATRASO",IF(AM220&lt;=10,"1) &lt;= 10 Dias",IF(AND(AM220&gt;10,AM220&lt;=30),"2) &gt; 10 Dias e &lt;= 30 Dias",IF(AND(AM220&gt;30,AM220&lt;=60),"3) &gt;30 Dias e &lt;=60 Dias",IF(AND(AM220&gt;60,AM220&lt;43854),"4) &gt; 60 Dias","INDEFINIDO"))))),"")</f>
        <v>SEM ATRASO</v>
      </c>
      <c r="AO220" s="15">
        <v>45743</v>
      </c>
      <c r="AP220" s="331">
        <v>45764</v>
      </c>
      <c r="AQ220" s="15">
        <v>45743</v>
      </c>
      <c r="AR220" s="15">
        <v>45803</v>
      </c>
      <c r="AS220" s="15">
        <v>45803</v>
      </c>
      <c r="AT220" s="309">
        <f>IF(AND(AP220&lt;&gt;"",AS220&lt;&gt;""),AS220-AP220,"")</f>
        <v>39</v>
      </c>
      <c r="AU220" s="326" t="str">
        <f>IF(AQ220&lt;&gt;"",CONCATENATE("S",WEEKNUM(AQ220,21)),"")</f>
        <v>S13</v>
      </c>
      <c r="AV220" s="327" t="str">
        <f>IF(AR220&lt;&gt;"",CONCATENATE("S",WEEKNUM(AR220,21)),"")</f>
        <v>S22</v>
      </c>
      <c r="AW220" s="327" t="str">
        <f>IF(AS220&lt;&gt;"",CONCATENATE("S",WEEKNUM(AS220,21)),"")</f>
        <v>S22</v>
      </c>
      <c r="AX220" s="326" t="str">
        <f>IF(AS220&lt;&gt;"",CONCATENATE(MONTH(AS220),"/",YEAR(AS220)),"")</f>
        <v>5/2025</v>
      </c>
      <c r="AY220" s="328">
        <f ca="1">IF(AQ220&lt;&gt;"",IF(AS220&lt;&gt;"",AQ220-AS220,TODAY()-AQ220),"")</f>
        <v>-60</v>
      </c>
      <c r="AZ220" s="329" t="str">
        <f ca="1">IF(AY220&lt;&gt;"",IF(AY220&lt;=0,"SEM ATRASO",IF(AY220&lt;=10,"1) &lt;= 10 Dias",IF(AND(AY220&gt;10,AY220&lt;=30),"2) &gt; 10 Dias e &lt;= 30 Dias",IF(AND(AY220&gt;30,AY220&lt;=60),"3) &gt;30 Dias e &lt;=60 Dias",IF(AND(AY220&gt;60,AY220&lt;43854),"4) &gt; 60 Dias","INDEFINIDO"))))),"")</f>
        <v>SEM ATRASO</v>
      </c>
      <c r="BA220" s="15">
        <v>45792</v>
      </c>
      <c r="BB220" s="331">
        <v>45810</v>
      </c>
      <c r="BC220" s="15">
        <v>45766</v>
      </c>
      <c r="BD220" s="24">
        <v>45813</v>
      </c>
      <c r="BE220" s="15">
        <v>45870</v>
      </c>
      <c r="BF220" s="309">
        <f>IF(AND(BB220&lt;&gt;"",BE220&lt;&gt;""),BE220-BB220,"")</f>
        <v>60</v>
      </c>
      <c r="BG220" s="326" t="str">
        <f>IF(BC220&lt;&gt;"",CONCATENATE("S",WEEKNUM(BC220,21)),"")</f>
        <v>S16</v>
      </c>
      <c r="BH220" s="327" t="str">
        <f>IF(BD220&lt;&gt;"",CONCATENATE("S",WEEKNUM(BD220,21)),"")</f>
        <v>S23</v>
      </c>
      <c r="BI220" s="327" t="str">
        <f>IF(BE220&lt;&gt;"",CONCATENATE("S",WEEKNUM(BE220,21)),"")</f>
        <v>S31</v>
      </c>
      <c r="BJ220" s="326" t="str">
        <f>IF(BE220&lt;&gt;"",CONCATENATE(MONTH(BE220),"/",YEAR(BE220)),"")</f>
        <v>8/2025</v>
      </c>
      <c r="BK220" s="325">
        <f ca="1">IF(BE220&lt;&gt;"",IFERROR(IF(BE220="",TODAY()-BC220,BE220-BC220),""),"")</f>
        <v>104</v>
      </c>
      <c r="BL220" s="330" t="str">
        <f ca="1">IF(BK220&lt;&gt;"",IF(BK220&lt;=0,"SEM ATRASO",IF(BK220&lt;=10,"1) &lt;= 10 Dias",IF(AND(BK220&gt;10,BK220&lt;=30),"2) &gt; 10 Dias e &lt;= 30 Dias",IF(AND(BK220&gt;30,BK220&lt;=60),"3) &gt;30 Dias e &lt;=60 Dias",IF(AND(BK220&gt;60,BK220&lt;43854),"4) &gt; 60 Dias","INDEFINIDO"))))),"")</f>
        <v>4) &gt; 60 Dias</v>
      </c>
      <c r="BM220" s="331">
        <f>IF(BE220&lt;&gt;"",BE220+5,IF(AND(BE220="",BD220&lt;&gt;""),BD220+5,IF(AND(BE220="",BD220="",AS220&lt;&gt;""),AS220+5,IF(AND(BE220="",BD220="",AS220="",AR220&lt;&gt;""),AR220+5,""))))</f>
        <v>45875</v>
      </c>
      <c r="BN220" s="15"/>
      <c r="BO220" s="15" t="s">
        <v>87</v>
      </c>
      <c r="BP220" s="2"/>
      <c r="BQ220" s="2"/>
      <c r="BR220" s="2"/>
      <c r="BS220" s="2"/>
      <c r="BT220" s="507">
        <v>-3</v>
      </c>
      <c r="BU220" s="508" t="s">
        <v>1255</v>
      </c>
      <c r="BV220" s="506"/>
      <c r="BW220" s="506"/>
      <c r="BX220" s="506"/>
      <c r="BY220" s="506"/>
      <c r="BZ220" s="506"/>
      <c r="CA220" s="648" t="s">
        <v>106</v>
      </c>
      <c r="CB220" s="605"/>
    </row>
    <row r="221" spans="1:80" ht="40.5" customHeight="1" x14ac:dyDescent="0.35">
      <c r="A221" s="584"/>
      <c r="B221" s="458" t="s">
        <v>155</v>
      </c>
      <c r="C221" s="3"/>
      <c r="D221" s="504"/>
      <c r="E221" s="504" t="s">
        <v>568</v>
      </c>
      <c r="F221" s="504" t="s">
        <v>556</v>
      </c>
      <c r="G221" s="307" t="str">
        <f ca="1">IF(AND(E221&lt;D221,BE221&lt;&gt;"",TODAY()&gt;D221),TODAY()-D221,"")</f>
        <v/>
      </c>
      <c r="H221" s="308">
        <f>IF(BM221&lt;&gt;"",BM221,"")</f>
        <v>45875</v>
      </c>
      <c r="I221" s="309">
        <f>IF(AND(E221&lt;&gt;"",H221&lt;&gt;""),H221-E221,"")</f>
        <v>208</v>
      </c>
      <c r="J221" s="305"/>
      <c r="K221" s="305" t="s">
        <v>80</v>
      </c>
      <c r="L221" s="310" t="s">
        <v>557</v>
      </c>
      <c r="M221" s="311" t="s">
        <v>161</v>
      </c>
      <c r="N221" s="310" t="s">
        <v>1012</v>
      </c>
      <c r="O221" s="20">
        <v>2023206963</v>
      </c>
      <c r="P221" s="539" t="s">
        <v>1410</v>
      </c>
      <c r="Q221" s="22" t="s">
        <v>1778</v>
      </c>
      <c r="R221" s="313" t="str">
        <f>IF(OR(L221&lt;&gt;"",N221&lt;&gt;"",O221&lt;&gt;"",P221&lt;&gt;""),CONCATENATE(L221,"-",N221,"-",P221,"-OM",O221),"")</f>
        <v>P62-PPGMII-P62-PAR-0110/2025-OM2023206963</v>
      </c>
      <c r="S221" s="2"/>
      <c r="T221" s="314">
        <v>1</v>
      </c>
      <c r="U221" s="340">
        <v>0</v>
      </c>
      <c r="V221" s="23">
        <v>73.356999999999999</v>
      </c>
      <c r="W221" s="316">
        <f>IF(U221&lt;&gt;"",U221/1000,"")</f>
        <v>0</v>
      </c>
      <c r="X221" s="316">
        <f>IF(V221&lt;&gt;"",V221/1000,"")</f>
        <v>7.3357000000000006E-2</v>
      </c>
      <c r="Y221" s="317">
        <f>IF(OR(U221&lt;&gt;"",V221&lt;&gt;""),U221+V221,"")</f>
        <v>73.356999999999999</v>
      </c>
      <c r="Z221" s="318">
        <f>IF(Y221&lt;&gt;"",Y221/1000,"")</f>
        <v>7.3357000000000006E-2</v>
      </c>
      <c r="AA221" s="574" t="s">
        <v>2080</v>
      </c>
      <c r="AB221" s="505"/>
      <c r="AC221" s="331">
        <v>45710</v>
      </c>
      <c r="AD221" s="505">
        <v>45726</v>
      </c>
      <c r="AE221" s="14">
        <v>45740</v>
      </c>
      <c r="AF221" s="14">
        <v>45740</v>
      </c>
      <c r="AG221" s="14">
        <v>45740</v>
      </c>
      <c r="AH221" s="309">
        <f>IF(AND(AD221&lt;&gt;"",AG221&lt;&gt;""),AG221-AD221,"")</f>
        <v>14</v>
      </c>
      <c r="AI221" s="322" t="str">
        <f>IF(AE221&lt;&gt;"",CONCATENATE("S",WEEKNUM(AE221,21)),"")</f>
        <v>S13</v>
      </c>
      <c r="AJ221" s="323" t="str">
        <f>IF(AF221&lt;&gt;"",CONCATENATE("S",WEEKNUM(AF221,21)),"")</f>
        <v>S13</v>
      </c>
      <c r="AK221" s="323" t="str">
        <f>IF(AG221&lt;&gt;"",CONCATENATE("S",WEEKNUM(AG221,21)),"")</f>
        <v>S13</v>
      </c>
      <c r="AL221" s="322" t="str">
        <f>IF(AG221&lt;&gt;"",CONCATENATE(MONTH(AG221),"/",YEAR(AG221)),"")</f>
        <v>3/2025</v>
      </c>
      <c r="AM221" s="324">
        <f ca="1">IF(AG221&lt;&gt;"",IFERROR(IF(AF221="",TODAY()-AE221,AG221-AE221),""),"")</f>
        <v>0</v>
      </c>
      <c r="AN221" s="325" t="str">
        <f ca="1">IF(AM221&lt;&gt;"",IF(AM221&lt;=0,"SEM ATRASO",IF(AM221&lt;=10,"1) &lt;= 10 Dias",IF(AND(AM221&gt;10,AM221&lt;=30),"2) &gt; 10 Dias e &lt;= 30 Dias",IF(AND(AM221&gt;30,AM221&lt;=60),"3) &gt;30 Dias e &lt;=60 Dias",IF(AND(AM221&gt;60,AM221&lt;43854),"4) &gt; 60 Dias","INDEFINIDO"))))),"")</f>
        <v>SEM ATRASO</v>
      </c>
      <c r="AO221" s="15">
        <v>45743</v>
      </c>
      <c r="AP221" s="331">
        <v>45805</v>
      </c>
      <c r="AQ221" s="15">
        <v>45743</v>
      </c>
      <c r="AR221" s="15">
        <v>45803</v>
      </c>
      <c r="AS221" s="15">
        <v>45803</v>
      </c>
      <c r="AT221" s="309">
        <f>IF(AND(AP221&lt;&gt;"",AS221&lt;&gt;""),AS221-AP221,"")</f>
        <v>-2</v>
      </c>
      <c r="AU221" s="326" t="str">
        <f>IF(AQ221&lt;&gt;"",CONCATENATE("S",WEEKNUM(AQ221,21)),"")</f>
        <v>S13</v>
      </c>
      <c r="AV221" s="327" t="str">
        <f>IF(AR221&lt;&gt;"",CONCATENATE("S",WEEKNUM(AR221,21)),"")</f>
        <v>S22</v>
      </c>
      <c r="AW221" s="327" t="str">
        <f>IF(AS221&lt;&gt;"",CONCATENATE("S",WEEKNUM(AS221,21)),"")</f>
        <v>S22</v>
      </c>
      <c r="AX221" s="326" t="str">
        <f>IF(AS221&lt;&gt;"",CONCATENATE(MONTH(AS221),"/",YEAR(AS221)),"")</f>
        <v>5/2025</v>
      </c>
      <c r="AY221" s="328">
        <f ca="1">IF(AQ221&lt;&gt;"",IF(AS221&lt;&gt;"",AQ221-AS221,TODAY()-AQ221),"")</f>
        <v>-60</v>
      </c>
      <c r="AZ221" s="329" t="str">
        <f ca="1">IF(AY221&lt;&gt;"",IF(AY221&lt;=0,"SEM ATRASO",IF(AY221&lt;=10,"1) &lt;= 10 Dias",IF(AND(AY221&gt;10,AY221&lt;=30),"2) &gt; 10 Dias e &lt;= 30 Dias",IF(AND(AY221&gt;30,AY221&lt;=60),"3) &gt;30 Dias e &lt;=60 Dias",IF(AND(AY221&gt;60,AY221&lt;43854),"4) &gt; 60 Dias","INDEFINIDO"))))),"")</f>
        <v>SEM ATRASO</v>
      </c>
      <c r="BA221" s="15">
        <v>45792</v>
      </c>
      <c r="BB221" s="331">
        <v>45810</v>
      </c>
      <c r="BC221" s="15">
        <v>45766</v>
      </c>
      <c r="BD221" s="24">
        <v>45813</v>
      </c>
      <c r="BE221" s="15">
        <v>45870</v>
      </c>
      <c r="BF221" s="309">
        <f>IF(AND(BB221&lt;&gt;"",BE221&lt;&gt;""),BE221-BB221,"")</f>
        <v>60</v>
      </c>
      <c r="BG221" s="326" t="str">
        <f>IF(BC221&lt;&gt;"",CONCATENATE("S",WEEKNUM(BC221,21)),"")</f>
        <v>S16</v>
      </c>
      <c r="BH221" s="327" t="str">
        <f>IF(BD221&lt;&gt;"",CONCATENATE("S",WEEKNUM(BD221,21)),"")</f>
        <v>S23</v>
      </c>
      <c r="BI221" s="327" t="str">
        <f>IF(BE221&lt;&gt;"",CONCATENATE("S",WEEKNUM(BE221,21)),"")</f>
        <v>S31</v>
      </c>
      <c r="BJ221" s="326" t="str">
        <f>IF(BE221&lt;&gt;"",CONCATENATE(MONTH(BE221),"/",YEAR(BE221)),"")</f>
        <v>8/2025</v>
      </c>
      <c r="BK221" s="325">
        <f ca="1">IF(BE221&lt;&gt;"",IFERROR(IF(BE221="",TODAY()-BC221,BE221-BC221),""),"")</f>
        <v>104</v>
      </c>
      <c r="BL221" s="330" t="str">
        <f ca="1">IF(BK221&lt;&gt;"",IF(BK221&lt;=0,"SEM ATRASO",IF(BK221&lt;=10,"1) &lt;= 10 Dias",IF(AND(BK221&gt;10,BK221&lt;=30),"2) &gt; 10 Dias e &lt;= 30 Dias",IF(AND(BK221&gt;30,BK221&lt;=60),"3) &gt;30 Dias e &lt;=60 Dias",IF(AND(BK221&gt;60,BK221&lt;43854),"4) &gt; 60 Dias","INDEFINIDO"))))),"")</f>
        <v>4) &gt; 60 Dias</v>
      </c>
      <c r="BM221" s="331">
        <f>IF(BE221&lt;&gt;"",BE221+5,IF(AND(BE221="",BD221&lt;&gt;""),BD221+5,IF(AND(BE221="",BD221="",AS221&lt;&gt;""),AS221+5,IF(AND(BE221="",BD221="",AS221="",AR221&lt;&gt;""),AR221+5,""))))</f>
        <v>45875</v>
      </c>
      <c r="BN221" s="15"/>
      <c r="BO221" s="15" t="s">
        <v>87</v>
      </c>
      <c r="BP221" s="2"/>
      <c r="BQ221" s="2"/>
      <c r="BR221" s="2"/>
      <c r="BS221" s="2"/>
      <c r="BT221" s="507">
        <v>-3</v>
      </c>
      <c r="BU221" s="508" t="s">
        <v>1255</v>
      </c>
      <c r="BV221" s="506"/>
      <c r="BW221" s="506"/>
      <c r="BX221" s="506"/>
      <c r="BY221" s="506"/>
      <c r="BZ221" s="506"/>
      <c r="CA221" s="648" t="s">
        <v>106</v>
      </c>
      <c r="CB221" s="605"/>
    </row>
    <row r="222" spans="1:80" ht="40.5" customHeight="1" x14ac:dyDescent="0.35">
      <c r="A222" s="584"/>
      <c r="B222" s="458" t="s">
        <v>155</v>
      </c>
      <c r="C222" s="3"/>
      <c r="D222" s="504"/>
      <c r="E222" s="504" t="s">
        <v>568</v>
      </c>
      <c r="F222" s="504" t="s">
        <v>556</v>
      </c>
      <c r="G222" s="307" t="str">
        <f ca="1">IF(AND(E222&lt;D222,BE222&lt;&gt;"",TODAY()&gt;D222),TODAY()-D222,"")</f>
        <v/>
      </c>
      <c r="H222" s="308">
        <f>IF(BM222&lt;&gt;"",BM222,"")</f>
        <v>45875</v>
      </c>
      <c r="I222" s="309">
        <f>IF(AND(E222&lt;&gt;"",H222&lt;&gt;""),H222-E222,"")</f>
        <v>208</v>
      </c>
      <c r="J222" s="305"/>
      <c r="K222" s="305" t="s">
        <v>80</v>
      </c>
      <c r="L222" s="310" t="s">
        <v>557</v>
      </c>
      <c r="M222" s="311" t="s">
        <v>161</v>
      </c>
      <c r="N222" s="310" t="s">
        <v>1012</v>
      </c>
      <c r="O222" s="20">
        <v>2023206963</v>
      </c>
      <c r="P222" s="539" t="s">
        <v>1410</v>
      </c>
      <c r="Q222" s="22" t="s">
        <v>1779</v>
      </c>
      <c r="R222" s="313" t="str">
        <f>IF(OR(L222&lt;&gt;"",N222&lt;&gt;"",O222&lt;&gt;"",P222&lt;&gt;""),CONCATENATE(L222,"-",N222,"-",P222,"-OM",O222),"")</f>
        <v>P62-PPGMII-P62-PAR-0110/2025-OM2023206963</v>
      </c>
      <c r="S222" s="2"/>
      <c r="T222" s="314">
        <v>1</v>
      </c>
      <c r="U222" s="340">
        <v>98.573999999999998</v>
      </c>
      <c r="V222" s="23">
        <v>0</v>
      </c>
      <c r="W222" s="316">
        <f>IF(U222&lt;&gt;"",U222/1000,"")</f>
        <v>9.8573999999999995E-2</v>
      </c>
      <c r="X222" s="316">
        <f>IF(V222&lt;&gt;"",V222/1000,"")</f>
        <v>0</v>
      </c>
      <c r="Y222" s="317">
        <f>IF(OR(U222&lt;&gt;"",V222&lt;&gt;""),U222+V222,"")</f>
        <v>98.573999999999998</v>
      </c>
      <c r="Z222" s="318">
        <f>IF(Y222&lt;&gt;"",Y222/1000,"")</f>
        <v>9.8573999999999995E-2</v>
      </c>
      <c r="AA222" s="574" t="s">
        <v>2080</v>
      </c>
      <c r="AB222" s="505"/>
      <c r="AC222" s="331">
        <v>45710</v>
      </c>
      <c r="AD222" s="505">
        <v>45726</v>
      </c>
      <c r="AE222" s="14">
        <v>45740</v>
      </c>
      <c r="AF222" s="14">
        <v>45740</v>
      </c>
      <c r="AG222" s="14">
        <v>45740</v>
      </c>
      <c r="AH222" s="309">
        <f>IF(AND(AD222&lt;&gt;"",AG222&lt;&gt;""),AG222-AD222,"")</f>
        <v>14</v>
      </c>
      <c r="AI222" s="322" t="str">
        <f>IF(AE222&lt;&gt;"",CONCATENATE("S",WEEKNUM(AE222,21)),"")</f>
        <v>S13</v>
      </c>
      <c r="AJ222" s="323" t="str">
        <f>IF(AF222&lt;&gt;"",CONCATENATE("S",WEEKNUM(AF222,21)),"")</f>
        <v>S13</v>
      </c>
      <c r="AK222" s="323" t="str">
        <f>IF(AG222&lt;&gt;"",CONCATENATE("S",WEEKNUM(AG222,21)),"")</f>
        <v>S13</v>
      </c>
      <c r="AL222" s="322" t="str">
        <f>IF(AG222&lt;&gt;"",CONCATENATE(MONTH(AG222),"/",YEAR(AG222)),"")</f>
        <v>3/2025</v>
      </c>
      <c r="AM222" s="324">
        <f ca="1">IF(AG222&lt;&gt;"",IFERROR(IF(AF222="",TODAY()-AE222,AG222-AE222),""),"")</f>
        <v>0</v>
      </c>
      <c r="AN222" s="325" t="str">
        <f ca="1">IF(AM222&lt;&gt;"",IF(AM222&lt;=0,"SEM ATRASO",IF(AM222&lt;=10,"1) &lt;= 10 Dias",IF(AND(AM222&gt;10,AM222&lt;=30),"2) &gt; 10 Dias e &lt;= 30 Dias",IF(AND(AM222&gt;30,AM222&lt;=60),"3) &gt;30 Dias e &lt;=60 Dias",IF(AND(AM222&gt;60,AM222&lt;43854),"4) &gt; 60 Dias","INDEFINIDO"))))),"")</f>
        <v>SEM ATRASO</v>
      </c>
      <c r="AO222" s="15">
        <v>45743</v>
      </c>
      <c r="AP222" s="331">
        <v>45813</v>
      </c>
      <c r="AQ222" s="15">
        <v>45743</v>
      </c>
      <c r="AR222" s="15">
        <v>45803</v>
      </c>
      <c r="AS222" s="15">
        <v>45803</v>
      </c>
      <c r="AT222" s="309">
        <f>IF(AND(AP222&lt;&gt;"",AS222&lt;&gt;""),AS222-AP222,"")</f>
        <v>-10</v>
      </c>
      <c r="AU222" s="326" t="str">
        <f>IF(AQ222&lt;&gt;"",CONCATENATE("S",WEEKNUM(AQ222,21)),"")</f>
        <v>S13</v>
      </c>
      <c r="AV222" s="327" t="str">
        <f>IF(AR222&lt;&gt;"",CONCATENATE("S",WEEKNUM(AR222,21)),"")</f>
        <v>S22</v>
      </c>
      <c r="AW222" s="327" t="str">
        <f>IF(AS222&lt;&gt;"",CONCATENATE("S",WEEKNUM(AS222,21)),"")</f>
        <v>S22</v>
      </c>
      <c r="AX222" s="326" t="str">
        <f>IF(AS222&lt;&gt;"",CONCATENATE(MONTH(AS222),"/",YEAR(AS222)),"")</f>
        <v>5/2025</v>
      </c>
      <c r="AY222" s="328">
        <f ca="1">IF(AQ222&lt;&gt;"",IF(AS222&lt;&gt;"",AQ222-AS222,TODAY()-AQ222),"")</f>
        <v>-60</v>
      </c>
      <c r="AZ222" s="329" t="str">
        <f ca="1">IF(AY222&lt;&gt;"",IF(AY222&lt;=0,"SEM ATRASO",IF(AY222&lt;=10,"1) &lt;= 10 Dias",IF(AND(AY222&gt;10,AY222&lt;=30),"2) &gt; 10 Dias e &lt;= 30 Dias",IF(AND(AY222&gt;30,AY222&lt;=60),"3) &gt;30 Dias e &lt;=60 Dias",IF(AND(AY222&gt;60,AY222&lt;43854),"4) &gt; 60 Dias","INDEFINIDO"))))),"")</f>
        <v>SEM ATRASO</v>
      </c>
      <c r="BA222" s="15">
        <v>45792</v>
      </c>
      <c r="BB222" s="331">
        <v>45810</v>
      </c>
      <c r="BC222" s="15">
        <v>45766</v>
      </c>
      <c r="BD222" s="24">
        <v>45813</v>
      </c>
      <c r="BE222" s="15">
        <v>45870</v>
      </c>
      <c r="BF222" s="309">
        <f>IF(AND(BB222&lt;&gt;"",BE222&lt;&gt;""),BE222-BB222,"")</f>
        <v>60</v>
      </c>
      <c r="BG222" s="326" t="str">
        <f>IF(BC222&lt;&gt;"",CONCATENATE("S",WEEKNUM(BC222,21)),"")</f>
        <v>S16</v>
      </c>
      <c r="BH222" s="327" t="str">
        <f>IF(BD222&lt;&gt;"",CONCATENATE("S",WEEKNUM(BD222,21)),"")</f>
        <v>S23</v>
      </c>
      <c r="BI222" s="327" t="str">
        <f>IF(BE222&lt;&gt;"",CONCATENATE("S",WEEKNUM(BE222,21)),"")</f>
        <v>S31</v>
      </c>
      <c r="BJ222" s="326" t="str">
        <f>IF(BE222&lt;&gt;"",CONCATENATE(MONTH(BE222),"/",YEAR(BE222)),"")</f>
        <v>8/2025</v>
      </c>
      <c r="BK222" s="325">
        <f ca="1">IF(BE222&lt;&gt;"",IFERROR(IF(BE222="",TODAY()-BC222,BE222-BC222),""),"")</f>
        <v>104</v>
      </c>
      <c r="BL222" s="330" t="str">
        <f ca="1">IF(BK222&lt;&gt;"",IF(BK222&lt;=0,"SEM ATRASO",IF(BK222&lt;=10,"1) &lt;= 10 Dias",IF(AND(BK222&gt;10,BK222&lt;=30),"2) &gt; 10 Dias e &lt;= 30 Dias",IF(AND(BK222&gt;30,BK222&lt;=60),"3) &gt;30 Dias e &lt;=60 Dias",IF(AND(BK222&gt;60,BK222&lt;43854),"4) &gt; 60 Dias","INDEFINIDO"))))),"")</f>
        <v>4) &gt; 60 Dias</v>
      </c>
      <c r="BM222" s="331">
        <f>IF(BE222&lt;&gt;"",BE222+5,IF(AND(BE222="",BD222&lt;&gt;""),BD222+5,IF(AND(BE222="",BD222="",AS222&lt;&gt;""),AS222+5,IF(AND(BE222="",BD222="",AS222="",AR222&lt;&gt;""),AR222+5,""))))</f>
        <v>45875</v>
      </c>
      <c r="BN222" s="15"/>
      <c r="BO222" s="15" t="s">
        <v>87</v>
      </c>
      <c r="BP222" s="2"/>
      <c r="BQ222" s="2"/>
      <c r="BR222" s="2"/>
      <c r="BS222" s="2"/>
      <c r="BT222" s="507">
        <v>-3</v>
      </c>
      <c r="BU222" s="508" t="s">
        <v>1255</v>
      </c>
      <c r="BV222" s="506"/>
      <c r="BW222" s="506"/>
      <c r="BX222" s="506"/>
      <c r="BY222" s="506"/>
      <c r="BZ222" s="506"/>
      <c r="CA222" s="648" t="s">
        <v>106</v>
      </c>
      <c r="CB222" s="605"/>
    </row>
    <row r="223" spans="1:80" ht="40.5" customHeight="1" x14ac:dyDescent="0.35">
      <c r="A223" s="584"/>
      <c r="B223" s="458" t="s">
        <v>155</v>
      </c>
      <c r="C223" s="3"/>
      <c r="D223" s="504"/>
      <c r="E223" s="504" t="s">
        <v>568</v>
      </c>
      <c r="F223" s="504" t="s">
        <v>556</v>
      </c>
      <c r="G223" s="307" t="str">
        <f ca="1">IF(AND(E223&lt;D223,BE223&lt;&gt;"",TODAY()&gt;D223),TODAY()-D223,"")</f>
        <v/>
      </c>
      <c r="H223" s="308">
        <f>IF(BM223&lt;&gt;"",BM223,"")</f>
        <v>45875</v>
      </c>
      <c r="I223" s="309">
        <f>IF(AND(E223&lt;&gt;"",H223&lt;&gt;""),H223-E223,"")</f>
        <v>208</v>
      </c>
      <c r="J223" s="305"/>
      <c r="K223" s="305" t="s">
        <v>80</v>
      </c>
      <c r="L223" s="310" t="s">
        <v>557</v>
      </c>
      <c r="M223" s="311" t="s">
        <v>161</v>
      </c>
      <c r="N223" s="310" t="s">
        <v>1012</v>
      </c>
      <c r="O223" s="20">
        <v>2023206963</v>
      </c>
      <c r="P223" s="539" t="s">
        <v>1410</v>
      </c>
      <c r="Q223" s="22" t="s">
        <v>1780</v>
      </c>
      <c r="R223" s="313" t="str">
        <f>IF(OR(L223&lt;&gt;"",N223&lt;&gt;"",O223&lt;&gt;"",P223&lt;&gt;""),CONCATENATE(L223,"-",N223,"-",P223,"-OM",O223),"")</f>
        <v>P62-PPGMII-P62-PAR-0110/2025-OM2023206963</v>
      </c>
      <c r="S223" s="2"/>
      <c r="T223" s="314">
        <v>1</v>
      </c>
      <c r="U223" s="340">
        <v>93.2</v>
      </c>
      <c r="V223" s="23">
        <v>0</v>
      </c>
      <c r="W223" s="316">
        <f>IF(U223&lt;&gt;"",U223/1000,"")</f>
        <v>9.3200000000000005E-2</v>
      </c>
      <c r="X223" s="316">
        <f>IF(V223&lt;&gt;"",V223/1000,"")</f>
        <v>0</v>
      </c>
      <c r="Y223" s="317">
        <f>IF(OR(U223&lt;&gt;"",V223&lt;&gt;""),U223+V223,"")</f>
        <v>93.2</v>
      </c>
      <c r="Z223" s="318">
        <f>IF(Y223&lt;&gt;"",Y223/1000,"")</f>
        <v>9.3200000000000005E-2</v>
      </c>
      <c r="AA223" s="574" t="s">
        <v>2080</v>
      </c>
      <c r="AB223" s="505"/>
      <c r="AC223" s="331">
        <v>45710</v>
      </c>
      <c r="AD223" s="505">
        <v>45726</v>
      </c>
      <c r="AE223" s="14">
        <v>45740</v>
      </c>
      <c r="AF223" s="14">
        <v>45740</v>
      </c>
      <c r="AG223" s="14">
        <v>45740</v>
      </c>
      <c r="AH223" s="309">
        <f>IF(AND(AD223&lt;&gt;"",AG223&lt;&gt;""),AG223-AD223,"")</f>
        <v>14</v>
      </c>
      <c r="AI223" s="322" t="str">
        <f>IF(AE223&lt;&gt;"",CONCATENATE("S",WEEKNUM(AE223,21)),"")</f>
        <v>S13</v>
      </c>
      <c r="AJ223" s="323" t="str">
        <f>IF(AF223&lt;&gt;"",CONCATENATE("S",WEEKNUM(AF223,21)),"")</f>
        <v>S13</v>
      </c>
      <c r="AK223" s="323" t="str">
        <f>IF(AG223&lt;&gt;"",CONCATENATE("S",WEEKNUM(AG223,21)),"")</f>
        <v>S13</v>
      </c>
      <c r="AL223" s="322" t="str">
        <f>IF(AG223&lt;&gt;"",CONCATENATE(MONTH(AG223),"/",YEAR(AG223)),"")</f>
        <v>3/2025</v>
      </c>
      <c r="AM223" s="324">
        <f ca="1">IF(AG223&lt;&gt;"",IFERROR(IF(AF223="",TODAY()-AE223,AG223-AE223),""),"")</f>
        <v>0</v>
      </c>
      <c r="AN223" s="325" t="str">
        <f ca="1">IF(AM223&lt;&gt;"",IF(AM223&lt;=0,"SEM ATRASO",IF(AM223&lt;=10,"1) &lt;= 10 Dias",IF(AND(AM223&gt;10,AM223&lt;=30),"2) &gt; 10 Dias e &lt;= 30 Dias",IF(AND(AM223&gt;30,AM223&lt;=60),"3) &gt;30 Dias e &lt;=60 Dias",IF(AND(AM223&gt;60,AM223&lt;43854),"4) &gt; 60 Dias","INDEFINIDO"))))),"")</f>
        <v>SEM ATRASO</v>
      </c>
      <c r="AO223" s="15">
        <v>45743</v>
      </c>
      <c r="AP223" s="331">
        <v>45819</v>
      </c>
      <c r="AQ223" s="15">
        <v>45743</v>
      </c>
      <c r="AR223" s="15">
        <v>45803</v>
      </c>
      <c r="AS223" s="15">
        <v>45803</v>
      </c>
      <c r="AT223" s="309">
        <f>IF(AND(AP223&lt;&gt;"",AS223&lt;&gt;""),AS223-AP223,"")</f>
        <v>-16</v>
      </c>
      <c r="AU223" s="326" t="str">
        <f>IF(AQ223&lt;&gt;"",CONCATENATE("S",WEEKNUM(AQ223,21)),"")</f>
        <v>S13</v>
      </c>
      <c r="AV223" s="327" t="str">
        <f>IF(AR223&lt;&gt;"",CONCATENATE("S",WEEKNUM(AR223,21)),"")</f>
        <v>S22</v>
      </c>
      <c r="AW223" s="327" t="str">
        <f>IF(AS223&lt;&gt;"",CONCATENATE("S",WEEKNUM(AS223,21)),"")</f>
        <v>S22</v>
      </c>
      <c r="AX223" s="326" t="str">
        <f>IF(AS223&lt;&gt;"",CONCATENATE(MONTH(AS223),"/",YEAR(AS223)),"")</f>
        <v>5/2025</v>
      </c>
      <c r="AY223" s="328">
        <f ca="1">IF(AQ223&lt;&gt;"",IF(AS223&lt;&gt;"",AQ223-AS223,TODAY()-AQ223),"")</f>
        <v>-60</v>
      </c>
      <c r="AZ223" s="329" t="str">
        <f ca="1">IF(AY223&lt;&gt;"",IF(AY223&lt;=0,"SEM ATRASO",IF(AY223&lt;=10,"1) &lt;= 10 Dias",IF(AND(AY223&gt;10,AY223&lt;=30),"2) &gt; 10 Dias e &lt;= 30 Dias",IF(AND(AY223&gt;30,AY223&lt;=60),"3) &gt;30 Dias e &lt;=60 Dias",IF(AND(AY223&gt;60,AY223&lt;43854),"4) &gt; 60 Dias","INDEFINIDO"))))),"")</f>
        <v>SEM ATRASO</v>
      </c>
      <c r="BA223" s="15">
        <v>45792</v>
      </c>
      <c r="BB223" s="331">
        <v>45810</v>
      </c>
      <c r="BC223" s="15">
        <v>45766</v>
      </c>
      <c r="BD223" s="24">
        <v>45813</v>
      </c>
      <c r="BE223" s="15">
        <v>45870</v>
      </c>
      <c r="BF223" s="309">
        <f>IF(AND(BB223&lt;&gt;"",BE223&lt;&gt;""),BE223-BB223,"")</f>
        <v>60</v>
      </c>
      <c r="BG223" s="326" t="str">
        <f>IF(BC223&lt;&gt;"",CONCATENATE("S",WEEKNUM(BC223,21)),"")</f>
        <v>S16</v>
      </c>
      <c r="BH223" s="327" t="str">
        <f>IF(BD223&lt;&gt;"",CONCATENATE("S",WEEKNUM(BD223,21)),"")</f>
        <v>S23</v>
      </c>
      <c r="BI223" s="327" t="str">
        <f>IF(BE223&lt;&gt;"",CONCATENATE("S",WEEKNUM(BE223,21)),"")</f>
        <v>S31</v>
      </c>
      <c r="BJ223" s="326" t="str">
        <f>IF(BE223&lt;&gt;"",CONCATENATE(MONTH(BE223),"/",YEAR(BE223)),"")</f>
        <v>8/2025</v>
      </c>
      <c r="BK223" s="325">
        <f ca="1">IF(BE223&lt;&gt;"",IFERROR(IF(BE223="",TODAY()-BC223,BE223-BC223),""),"")</f>
        <v>104</v>
      </c>
      <c r="BL223" s="330" t="str">
        <f ca="1">IF(BK223&lt;&gt;"",IF(BK223&lt;=0,"SEM ATRASO",IF(BK223&lt;=10,"1) &lt;= 10 Dias",IF(AND(BK223&gt;10,BK223&lt;=30),"2) &gt; 10 Dias e &lt;= 30 Dias",IF(AND(BK223&gt;30,BK223&lt;=60),"3) &gt;30 Dias e &lt;=60 Dias",IF(AND(BK223&gt;60,BK223&lt;43854),"4) &gt; 60 Dias","INDEFINIDO"))))),"")</f>
        <v>4) &gt; 60 Dias</v>
      </c>
      <c r="BM223" s="331">
        <f>IF(BE223&lt;&gt;"",BE223+5,IF(AND(BE223="",BD223&lt;&gt;""),BD223+5,IF(AND(BE223="",BD223="",AS223&lt;&gt;""),AS223+5,IF(AND(BE223="",BD223="",AS223="",AR223&lt;&gt;""),AR223+5,""))))</f>
        <v>45875</v>
      </c>
      <c r="BN223" s="15"/>
      <c r="BO223" s="15" t="s">
        <v>87</v>
      </c>
      <c r="BP223" s="2"/>
      <c r="BQ223" s="2"/>
      <c r="BR223" s="2"/>
      <c r="BS223" s="2"/>
      <c r="BT223" s="507">
        <v>-3</v>
      </c>
      <c r="BU223" s="508" t="s">
        <v>1255</v>
      </c>
      <c r="BV223" s="506"/>
      <c r="BW223" s="506"/>
      <c r="BX223" s="506"/>
      <c r="BY223" s="506"/>
      <c r="BZ223" s="506"/>
      <c r="CA223" s="648" t="s">
        <v>106</v>
      </c>
      <c r="CB223" s="605"/>
    </row>
    <row r="224" spans="1:80" ht="40.5" customHeight="1" x14ac:dyDescent="0.35">
      <c r="A224" s="584"/>
      <c r="B224" s="458" t="s">
        <v>155</v>
      </c>
      <c r="C224" s="3"/>
      <c r="D224" s="504"/>
      <c r="E224" s="504" t="s">
        <v>568</v>
      </c>
      <c r="F224" s="504" t="s">
        <v>556</v>
      </c>
      <c r="G224" s="307" t="str">
        <f ca="1">IF(AND(E224&lt;D224,BE224&lt;&gt;"",TODAY()&gt;D224),TODAY()-D224,"")</f>
        <v/>
      </c>
      <c r="H224" s="308">
        <f>IF(BM224&lt;&gt;"",BM224,"")</f>
        <v>45875</v>
      </c>
      <c r="I224" s="309">
        <f>IF(AND(E224&lt;&gt;"",H224&lt;&gt;""),H224-E224,"")</f>
        <v>208</v>
      </c>
      <c r="J224" s="305"/>
      <c r="K224" s="305" t="s">
        <v>80</v>
      </c>
      <c r="L224" s="310" t="s">
        <v>557</v>
      </c>
      <c r="M224" s="311" t="s">
        <v>161</v>
      </c>
      <c r="N224" s="310" t="s">
        <v>1012</v>
      </c>
      <c r="O224" s="20">
        <v>2023206963</v>
      </c>
      <c r="P224" s="539" t="s">
        <v>1410</v>
      </c>
      <c r="Q224" s="22" t="s">
        <v>1781</v>
      </c>
      <c r="R224" s="313" t="str">
        <f>IF(OR(L224&lt;&gt;"",N224&lt;&gt;"",O224&lt;&gt;"",P224&lt;&gt;""),CONCATENATE(L224,"-",N224,"-",P224,"-OM",O224),"")</f>
        <v>P62-PPGMII-P62-PAR-0110/2025-OM2023206963</v>
      </c>
      <c r="S224" s="2"/>
      <c r="T224" s="314">
        <v>1</v>
      </c>
      <c r="U224" s="340">
        <v>20.399999999999999</v>
      </c>
      <c r="V224" s="340">
        <v>0</v>
      </c>
      <c r="W224" s="316">
        <f>IF(U224&lt;&gt;"",U224/1000,"")</f>
        <v>2.0399999999999998E-2</v>
      </c>
      <c r="X224" s="316">
        <f>IF(V224&lt;&gt;"",V224/1000,"")</f>
        <v>0</v>
      </c>
      <c r="Y224" s="317">
        <f>IF(OR(U224&lt;&gt;"",V224&lt;&gt;""),U224+V224,"")</f>
        <v>20.399999999999999</v>
      </c>
      <c r="Z224" s="318">
        <f>IF(Y224&lt;&gt;"",Y224/1000,"")</f>
        <v>2.0399999999999998E-2</v>
      </c>
      <c r="AA224" s="574" t="s">
        <v>2080</v>
      </c>
      <c r="AB224" s="505"/>
      <c r="AC224" s="331">
        <v>45710</v>
      </c>
      <c r="AD224" s="505">
        <v>45726</v>
      </c>
      <c r="AE224" s="14">
        <v>45740</v>
      </c>
      <c r="AF224" s="14">
        <v>45740</v>
      </c>
      <c r="AG224" s="14">
        <v>45740</v>
      </c>
      <c r="AH224" s="309">
        <f>IF(AND(AD224&lt;&gt;"",AG224&lt;&gt;""),AG224-AD224,"")</f>
        <v>14</v>
      </c>
      <c r="AI224" s="322" t="str">
        <f>IF(AE224&lt;&gt;"",CONCATENATE("S",WEEKNUM(AE224,21)),"")</f>
        <v>S13</v>
      </c>
      <c r="AJ224" s="323" t="str">
        <f>IF(AF224&lt;&gt;"",CONCATENATE("S",WEEKNUM(AF224,21)),"")</f>
        <v>S13</v>
      </c>
      <c r="AK224" s="323" t="str">
        <f>IF(AG224&lt;&gt;"",CONCATENATE("S",WEEKNUM(AG224,21)),"")</f>
        <v>S13</v>
      </c>
      <c r="AL224" s="322" t="str">
        <f>IF(AG224&lt;&gt;"",CONCATENATE(MONTH(AG224),"/",YEAR(AG224)),"")</f>
        <v>3/2025</v>
      </c>
      <c r="AM224" s="324">
        <f ca="1">IF(AG224&lt;&gt;"",IFERROR(IF(AF224="",TODAY()-AE224,AG224-AE224),""),"")</f>
        <v>0</v>
      </c>
      <c r="AN224" s="325" t="str">
        <f ca="1">IF(AM224&lt;&gt;"",IF(AM224&lt;=0,"SEM ATRASO",IF(AM224&lt;=10,"1) &lt;= 10 Dias",IF(AND(AM224&gt;10,AM224&lt;=30),"2) &gt; 10 Dias e &lt;= 30 Dias",IF(AND(AM224&gt;30,AM224&lt;=60),"3) &gt;30 Dias e &lt;=60 Dias",IF(AND(AM224&gt;60,AM224&lt;43854),"4) &gt; 60 Dias","INDEFINIDO"))))),"")</f>
        <v>SEM ATRASO</v>
      </c>
      <c r="AO224" s="15">
        <v>45743</v>
      </c>
      <c r="AP224" s="331">
        <v>45852</v>
      </c>
      <c r="AQ224" s="15">
        <v>45743</v>
      </c>
      <c r="AR224" s="210">
        <v>45803</v>
      </c>
      <c r="AS224" s="15">
        <v>45803</v>
      </c>
      <c r="AT224" s="309">
        <f>IF(AND(AP224&lt;&gt;"",AS224&lt;&gt;""),AS224-AP224,"")</f>
        <v>-49</v>
      </c>
      <c r="AU224" s="326" t="str">
        <f>IF(AQ224&lt;&gt;"",CONCATENATE("S",WEEKNUM(AQ224,21)),"")</f>
        <v>S13</v>
      </c>
      <c r="AV224" s="327" t="str">
        <f>IF(AR224&lt;&gt;"",CONCATENATE("S",WEEKNUM(AR224,21)),"")</f>
        <v>S22</v>
      </c>
      <c r="AW224" s="327" t="str">
        <f>IF(AS224&lt;&gt;"",CONCATENATE("S",WEEKNUM(AS224,21)),"")</f>
        <v>S22</v>
      </c>
      <c r="AX224" s="326" t="str">
        <f>IF(AS224&lt;&gt;"",CONCATENATE(MONTH(AS224),"/",YEAR(AS224)),"")</f>
        <v>5/2025</v>
      </c>
      <c r="AY224" s="328">
        <f ca="1">IF(AQ224&lt;&gt;"",IF(AS224&lt;&gt;"",AQ224-AS224,TODAY()-AQ224),"")</f>
        <v>-60</v>
      </c>
      <c r="AZ224" s="329" t="str">
        <f ca="1">IF(AY224&lt;&gt;"",IF(AY224&lt;=0,"SEM ATRASO",IF(AY224&lt;=10,"1) &lt;= 10 Dias",IF(AND(AY224&gt;10,AY224&lt;=30),"2) &gt; 10 Dias e &lt;= 30 Dias",IF(AND(AY224&gt;30,AY224&lt;=60),"3) &gt;30 Dias e &lt;=60 Dias",IF(AND(AY224&gt;60,AY224&lt;43854),"4) &gt; 60 Dias","INDEFINIDO"))))),"")</f>
        <v>SEM ATRASO</v>
      </c>
      <c r="BA224" s="15">
        <v>45792</v>
      </c>
      <c r="BB224" s="331">
        <v>45810</v>
      </c>
      <c r="BC224" s="15">
        <v>45766</v>
      </c>
      <c r="BD224" s="24">
        <v>45813</v>
      </c>
      <c r="BE224" s="15">
        <v>45870</v>
      </c>
      <c r="BF224" s="309">
        <f>IF(AND(BB224&lt;&gt;"",BE224&lt;&gt;""),BE224-BB224,"")</f>
        <v>60</v>
      </c>
      <c r="BG224" s="326" t="str">
        <f>IF(BC224&lt;&gt;"",CONCATENATE("S",WEEKNUM(BC224,21)),"")</f>
        <v>S16</v>
      </c>
      <c r="BH224" s="327" t="str">
        <f>IF(BD224&lt;&gt;"",CONCATENATE("S",WEEKNUM(BD224,21)),"")</f>
        <v>S23</v>
      </c>
      <c r="BI224" s="327" t="str">
        <f>IF(BE224&lt;&gt;"",CONCATENATE("S",WEEKNUM(BE224,21)),"")</f>
        <v>S31</v>
      </c>
      <c r="BJ224" s="326" t="str">
        <f>IF(BE224&lt;&gt;"",CONCATENATE(MONTH(BE224),"/",YEAR(BE224)),"")</f>
        <v>8/2025</v>
      </c>
      <c r="BK224" s="325">
        <f ca="1">IF(BE224&lt;&gt;"",IFERROR(IF(BE224="",TODAY()-BC224,BE224-BC224),""),"")</f>
        <v>104</v>
      </c>
      <c r="BL224" s="330" t="str">
        <f ca="1">IF(BK224&lt;&gt;"",IF(BK224&lt;=0,"SEM ATRASO",IF(BK224&lt;=10,"1) &lt;= 10 Dias",IF(AND(BK224&gt;10,BK224&lt;=30),"2) &gt; 10 Dias e &lt;= 30 Dias",IF(AND(BK224&gt;30,BK224&lt;=60),"3) &gt;30 Dias e &lt;=60 Dias",IF(AND(BK224&gt;60,BK224&lt;43854),"4) &gt; 60 Dias","INDEFINIDO"))))),"")</f>
        <v>4) &gt; 60 Dias</v>
      </c>
      <c r="BM224" s="331">
        <f>IF(BE224&lt;&gt;"",BE224+5,IF(AND(BE224="",BD224&lt;&gt;""),BD224+5,IF(AND(BE224="",BD224="",AS224&lt;&gt;""),AS224+5,IF(AND(BE224="",BD224="",AS224="",AR224&lt;&gt;""),AR224+5,""))))</f>
        <v>45875</v>
      </c>
      <c r="BN224" s="15"/>
      <c r="BO224" s="15" t="s">
        <v>87</v>
      </c>
      <c r="BP224" s="2"/>
      <c r="BQ224" s="2"/>
      <c r="BR224" s="2"/>
      <c r="BS224" s="2"/>
      <c r="BT224" s="507">
        <v>-3</v>
      </c>
      <c r="BU224" s="508" t="s">
        <v>1255</v>
      </c>
      <c r="BV224" s="506"/>
      <c r="BW224" s="506"/>
      <c r="BX224" s="506"/>
      <c r="BY224" s="506"/>
      <c r="BZ224" s="506"/>
      <c r="CA224" s="646" t="s">
        <v>106</v>
      </c>
      <c r="CB224" s="605"/>
    </row>
    <row r="225" spans="1:80" ht="40.5" customHeight="1" x14ac:dyDescent="0.35">
      <c r="A225" s="584"/>
      <c r="B225" s="458" t="s">
        <v>155</v>
      </c>
      <c r="C225" s="3"/>
      <c r="D225" s="504"/>
      <c r="E225" s="504" t="s">
        <v>568</v>
      </c>
      <c r="F225" s="504" t="s">
        <v>556</v>
      </c>
      <c r="G225" s="307" t="str">
        <f ca="1">IF(AND(E225&lt;D225,BE225&lt;&gt;"",TODAY()&gt;D225),TODAY()-D225,"")</f>
        <v/>
      </c>
      <c r="H225" s="308">
        <f>IF(BM225&lt;&gt;"",BM225,"")</f>
        <v>45863</v>
      </c>
      <c r="I225" s="309">
        <f>IF(AND(E225&lt;&gt;"",H225&lt;&gt;""),H225-E225,"")</f>
        <v>196</v>
      </c>
      <c r="J225" s="305"/>
      <c r="K225" s="305" t="s">
        <v>80</v>
      </c>
      <c r="L225" s="310" t="s">
        <v>557</v>
      </c>
      <c r="M225" s="311" t="s">
        <v>161</v>
      </c>
      <c r="N225" s="310" t="s">
        <v>1012</v>
      </c>
      <c r="O225" s="20">
        <v>2018681350</v>
      </c>
      <c r="P225" s="539" t="s">
        <v>1410</v>
      </c>
      <c r="Q225" s="22" t="s">
        <v>1782</v>
      </c>
      <c r="R225" s="313" t="str">
        <f>IF(OR(L225&lt;&gt;"",N225&lt;&gt;"",O225&lt;&gt;"",P225&lt;&gt;""),CONCATENATE(L225,"-",N225,"-",P225,"-OM",O225),"")</f>
        <v>P62-PPGMII-P62-PAR-0110/2025-OM2018681350</v>
      </c>
      <c r="S225" s="2"/>
      <c r="T225" s="314">
        <v>1</v>
      </c>
      <c r="U225" s="340">
        <v>34.923000000000002</v>
      </c>
      <c r="V225" s="23">
        <v>0</v>
      </c>
      <c r="W225" s="316">
        <f>IF(U225&lt;&gt;"",U225/1000,"")</f>
        <v>3.4923000000000003E-2</v>
      </c>
      <c r="X225" s="316">
        <f>IF(V225&lt;&gt;"",V225/1000,"")</f>
        <v>0</v>
      </c>
      <c r="Y225" s="317">
        <f>IF(OR(U225&lt;&gt;"",V225&lt;&gt;""),U225+V225,"")</f>
        <v>34.923000000000002</v>
      </c>
      <c r="Z225" s="318">
        <f>IF(Y225&lt;&gt;"",Y225/1000,"")</f>
        <v>3.4923000000000003E-2</v>
      </c>
      <c r="AA225" s="574" t="s">
        <v>2080</v>
      </c>
      <c r="AB225" s="505"/>
      <c r="AC225" s="331">
        <v>45710</v>
      </c>
      <c r="AD225" s="505">
        <v>45774</v>
      </c>
      <c r="AE225" s="14">
        <v>45798</v>
      </c>
      <c r="AF225" s="14">
        <v>45838</v>
      </c>
      <c r="AG225" s="14">
        <v>45783</v>
      </c>
      <c r="AH225" s="309">
        <f>IF(AND(AD225&lt;&gt;"",AG225&lt;&gt;""),AG225-AD225,"")</f>
        <v>9</v>
      </c>
      <c r="AI225" s="322" t="str">
        <f>IF(AE225&lt;&gt;"",CONCATENATE("S",WEEKNUM(AE225,21)),"")</f>
        <v>S21</v>
      </c>
      <c r="AJ225" s="323" t="str">
        <f>IF(AF225&lt;&gt;"",CONCATENATE("S",WEEKNUM(AF225,21)),"")</f>
        <v>S27</v>
      </c>
      <c r="AK225" s="323" t="str">
        <f>IF(AG225&lt;&gt;"",CONCATENATE("S",WEEKNUM(AG225,21)),"")</f>
        <v>S19</v>
      </c>
      <c r="AL225" s="322" t="str">
        <f>IF(AG225&lt;&gt;"",CONCATENATE(MONTH(AG225),"/",YEAR(AG225)),"")</f>
        <v>5/2025</v>
      </c>
      <c r="AM225" s="324">
        <f ca="1">IF(AG225&lt;&gt;"",IFERROR(IF(AF225="",TODAY()-AE225,AG225-AE225),""),"")</f>
        <v>-15</v>
      </c>
      <c r="AN225" s="325" t="str">
        <f ca="1">IF(AM225&lt;&gt;"",IF(AM225&lt;=0,"SEM ATRASO",IF(AM225&lt;=10,"1) &lt;= 10 Dias",IF(AND(AM225&gt;10,AM225&lt;=30),"2) &gt; 10 Dias e &lt;= 30 Dias",IF(AND(AM225&gt;30,AM225&lt;=60),"3) &gt;30 Dias e &lt;=60 Dias",IF(AND(AM225&gt;60,AM225&lt;43854),"4) &gt; 60 Dias","INDEFINIDO"))))),"")</f>
        <v>SEM ATRASO</v>
      </c>
      <c r="AO225" s="15">
        <v>45805</v>
      </c>
      <c r="AP225" s="331">
        <v>45828</v>
      </c>
      <c r="AQ225" s="15">
        <v>45815</v>
      </c>
      <c r="AR225" s="15">
        <v>45845</v>
      </c>
      <c r="AS225" s="15">
        <v>45828</v>
      </c>
      <c r="AT225" s="309">
        <f>IF(AND(AP225&lt;&gt;"",AS225&lt;&gt;""),AS225-AP225,"")</f>
        <v>0</v>
      </c>
      <c r="AU225" s="326" t="str">
        <f>IF(AQ225&lt;&gt;"",CONCATENATE("S",WEEKNUM(AQ225,21)),"")</f>
        <v>S23</v>
      </c>
      <c r="AV225" s="327" t="str">
        <f>IF(AR225&lt;&gt;"",CONCATENATE("S",WEEKNUM(AR225,21)),"")</f>
        <v>S28</v>
      </c>
      <c r="AW225" s="327" t="str">
        <f>IF(AS225&lt;&gt;"",CONCATENATE("S",WEEKNUM(AS225,21)),"")</f>
        <v>S25</v>
      </c>
      <c r="AX225" s="326" t="str">
        <f>IF(AS225&lt;&gt;"",CONCATENATE(MONTH(AS225),"/",YEAR(AS225)),"")</f>
        <v>6/2025</v>
      </c>
      <c r="AY225" s="328">
        <f ca="1">IF(AQ225&lt;&gt;"",IF(AS225&lt;&gt;"",AQ225-AS225,TODAY()-AQ225),"")</f>
        <v>-13</v>
      </c>
      <c r="AZ225" s="329" t="str">
        <f ca="1">IF(AY225&lt;&gt;"",IF(AY225&lt;=0,"SEM ATRASO",IF(AY225&lt;=10,"1) &lt;= 10 Dias",IF(AND(AY225&gt;10,AY225&lt;=30),"2) &gt; 10 Dias e &lt;= 30 Dias",IF(AND(AY225&gt;30,AY225&lt;=60),"3) &gt;30 Dias e &lt;=60 Dias",IF(AND(AY225&gt;60,AY225&lt;43854),"4) &gt; 60 Dias","INDEFINIDO"))))),"")</f>
        <v>SEM ATRASO</v>
      </c>
      <c r="BA225" s="15">
        <v>45821</v>
      </c>
      <c r="BB225" s="331">
        <v>45835</v>
      </c>
      <c r="BC225" s="15">
        <v>45828</v>
      </c>
      <c r="BD225" s="210">
        <v>45858</v>
      </c>
      <c r="BE225" s="15">
        <v>45858</v>
      </c>
      <c r="BF225" s="309">
        <f>IF(AND(BB225&lt;&gt;"",BE225&lt;&gt;""),BE225-BB225,"")</f>
        <v>23</v>
      </c>
      <c r="BG225" s="326" t="str">
        <f>IF(BC225&lt;&gt;"",CONCATENATE("S",WEEKNUM(BC225,21)),"")</f>
        <v>S25</v>
      </c>
      <c r="BH225" s="327" t="str">
        <f>IF(BD225&lt;&gt;"",CONCATENATE("S",WEEKNUM(BD225,21)),"")</f>
        <v>S29</v>
      </c>
      <c r="BI225" s="327" t="str">
        <f>IF(BE225&lt;&gt;"",CONCATENATE("S",WEEKNUM(BE225,21)),"")</f>
        <v>S29</v>
      </c>
      <c r="BJ225" s="326" t="str">
        <f>IF(BE225&lt;&gt;"",CONCATENATE(MONTH(BE225),"/",YEAR(BE225)),"")</f>
        <v>7/2025</v>
      </c>
      <c r="BK225" s="325">
        <f ca="1">IF(BE225&lt;&gt;"",IFERROR(IF(BE225="",TODAY()-BC225,BE225-BC225),""),"")</f>
        <v>30</v>
      </c>
      <c r="BL225" s="330" t="str">
        <f ca="1">IF(BK225&lt;&gt;"",IF(BK225&lt;=0,"SEM ATRASO",IF(BK225&lt;=10,"1) &lt;= 10 Dias",IF(AND(BK225&gt;10,BK225&lt;=30),"2) &gt; 10 Dias e &lt;= 30 Dias",IF(AND(BK225&gt;30,BK225&lt;=60),"3) &gt;30 Dias e &lt;=60 Dias",IF(AND(BK225&gt;60,BK225&lt;43854),"4) &gt; 60 Dias","INDEFINIDO"))))),"")</f>
        <v>2) &gt; 10 Dias e &lt;= 30 Dias</v>
      </c>
      <c r="BM225" s="331">
        <f>IF(BE225&lt;&gt;"",BE225+5,IF(AND(BE225="",BD225&lt;&gt;""),BD225+5,IF(AND(BE225="",BD225="",AS225&lt;&gt;""),AS225+5,IF(AND(BE225="",BD225="",AS225="",AR225&lt;&gt;""),AR225+5,""))))</f>
        <v>45863</v>
      </c>
      <c r="BN225" s="15"/>
      <c r="BO225" s="15" t="s">
        <v>87</v>
      </c>
      <c r="BP225" s="2"/>
      <c r="BQ225" s="2"/>
      <c r="BR225" s="2"/>
      <c r="BS225" s="2"/>
      <c r="BT225" s="507" t="s">
        <v>124</v>
      </c>
      <c r="BU225" s="508" t="s">
        <v>124</v>
      </c>
      <c r="BV225" s="506"/>
      <c r="BW225" s="506"/>
      <c r="BX225" s="506"/>
      <c r="BY225" s="506"/>
      <c r="BZ225" s="506"/>
      <c r="CA225" s="652" t="s">
        <v>573</v>
      </c>
      <c r="CB225" s="605"/>
    </row>
    <row r="226" spans="1:80" ht="40.5" customHeight="1" x14ac:dyDescent="0.35">
      <c r="A226" s="584"/>
      <c r="B226" s="458" t="s">
        <v>155</v>
      </c>
      <c r="C226" s="3"/>
      <c r="D226" s="504"/>
      <c r="E226" s="504" t="s">
        <v>555</v>
      </c>
      <c r="F226" s="504" t="s">
        <v>556</v>
      </c>
      <c r="G226" s="307" t="str">
        <f ca="1">IF(AND(E226&lt;D226,BE226&lt;&gt;"",TODAY()&gt;D226),TODAY()-D226,"")</f>
        <v/>
      </c>
      <c r="H226" s="308">
        <f>IF(BM226&lt;&gt;"",BM226,"")</f>
        <v>45863</v>
      </c>
      <c r="I226" s="309">
        <f>IF(AND(E226&lt;&gt;"",H226&lt;&gt;""),H226-E226,"")</f>
        <v>197</v>
      </c>
      <c r="J226" s="305"/>
      <c r="K226" s="305" t="s">
        <v>80</v>
      </c>
      <c r="L226" s="310" t="s">
        <v>557</v>
      </c>
      <c r="M226" s="311" t="s">
        <v>161</v>
      </c>
      <c r="N226" s="310" t="s">
        <v>1012</v>
      </c>
      <c r="O226" s="20">
        <v>2018681350</v>
      </c>
      <c r="P226" s="539" t="s">
        <v>1411</v>
      </c>
      <c r="Q226" s="22" t="s">
        <v>1683</v>
      </c>
      <c r="R226" s="313" t="str">
        <f>IF(OR(L226&lt;&gt;"",N226&lt;&gt;"",O226&lt;&gt;"",P226&lt;&gt;""),CONCATENATE(L226,"-",N226,"-",P226,"-OM",O226),"")</f>
        <v>P62-PPGMII-P62-PAR-0117/2025-OM2018681350</v>
      </c>
      <c r="S226" s="2"/>
      <c r="T226" s="314">
        <v>1</v>
      </c>
      <c r="U226" s="340">
        <v>23.259999999999998</v>
      </c>
      <c r="V226" s="23">
        <v>0</v>
      </c>
      <c r="W226" s="316">
        <f>IF(U226&lt;&gt;"",U226/1000,"")</f>
        <v>2.3259999999999999E-2</v>
      </c>
      <c r="X226" s="316">
        <f>IF(V226&lt;&gt;"",V226/1000,"")</f>
        <v>0</v>
      </c>
      <c r="Y226" s="317">
        <f>IF(OR(U226&lt;&gt;"",V226&lt;&gt;""),U226+V226,"")</f>
        <v>23.259999999999998</v>
      </c>
      <c r="Z226" s="318">
        <f>IF(Y226&lt;&gt;"",Y226/1000,"")</f>
        <v>2.3259999999999999E-2</v>
      </c>
      <c r="AA226" s="574" t="s">
        <v>2081</v>
      </c>
      <c r="AB226" s="505"/>
      <c r="AC226" s="331">
        <v>45710</v>
      </c>
      <c r="AD226" s="505">
        <v>45774</v>
      </c>
      <c r="AE226" s="14">
        <v>45798</v>
      </c>
      <c r="AF226" s="14">
        <v>45838</v>
      </c>
      <c r="AG226" s="14">
        <v>45783</v>
      </c>
      <c r="AH226" s="309">
        <f>IF(AND(AD226&lt;&gt;"",AG226&lt;&gt;""),AG226-AD226,"")</f>
        <v>9</v>
      </c>
      <c r="AI226" s="322" t="str">
        <f>IF(AE226&lt;&gt;"",CONCATENATE("S",WEEKNUM(AE226,21)),"")</f>
        <v>S21</v>
      </c>
      <c r="AJ226" s="323" t="str">
        <f>IF(AF226&lt;&gt;"",CONCATENATE("S",WEEKNUM(AF226,21)),"")</f>
        <v>S27</v>
      </c>
      <c r="AK226" s="323" t="str">
        <f>IF(AG226&lt;&gt;"",CONCATENATE("S",WEEKNUM(AG226,21)),"")</f>
        <v>S19</v>
      </c>
      <c r="AL226" s="322" t="str">
        <f>IF(AG226&lt;&gt;"",CONCATENATE(MONTH(AG226),"/",YEAR(AG226)),"")</f>
        <v>5/2025</v>
      </c>
      <c r="AM226" s="324">
        <f ca="1">IF(AG226&lt;&gt;"",IFERROR(IF(AF226="",TODAY()-AE226,AG226-AE226),""),"")</f>
        <v>-15</v>
      </c>
      <c r="AN226" s="325" t="str">
        <f ca="1">IF(AM226&lt;&gt;"",IF(AM226&lt;=0,"SEM ATRASO",IF(AM226&lt;=10,"1) &lt;= 10 Dias",IF(AND(AM226&gt;10,AM226&lt;=30),"2) &gt; 10 Dias e &lt;= 30 Dias",IF(AND(AM226&gt;30,AM226&lt;=60),"3) &gt;30 Dias e &lt;=60 Dias",IF(AND(AM226&gt;60,AM226&lt;43854),"4) &gt; 60 Dias","INDEFINIDO"))))),"")</f>
        <v>SEM ATRASO</v>
      </c>
      <c r="AO226" s="15">
        <v>45805</v>
      </c>
      <c r="AP226" s="331">
        <v>45769</v>
      </c>
      <c r="AQ226" s="15">
        <v>45815</v>
      </c>
      <c r="AR226" s="15">
        <v>45845</v>
      </c>
      <c r="AS226" s="15">
        <v>45845</v>
      </c>
      <c r="AT226" s="309">
        <f>IF(AND(AP226&lt;&gt;"",AS226&lt;&gt;""),AS226-AP226,"")</f>
        <v>76</v>
      </c>
      <c r="AU226" s="326" t="str">
        <f>IF(AQ226&lt;&gt;"",CONCATENATE("S",WEEKNUM(AQ226,21)),"")</f>
        <v>S23</v>
      </c>
      <c r="AV226" s="327" t="str">
        <f>IF(AR226&lt;&gt;"",CONCATENATE("S",WEEKNUM(AR226,21)),"")</f>
        <v>S28</v>
      </c>
      <c r="AW226" s="327" t="str">
        <f>IF(AS226&lt;&gt;"",CONCATENATE("S",WEEKNUM(AS226,21)),"")</f>
        <v>S28</v>
      </c>
      <c r="AX226" s="326" t="str">
        <f>IF(AS226&lt;&gt;"",CONCATENATE(MONTH(AS226),"/",YEAR(AS226)),"")</f>
        <v>7/2025</v>
      </c>
      <c r="AY226" s="328">
        <f ca="1">IF(AQ226&lt;&gt;"",IF(AS226&lt;&gt;"",AQ226-AS226,TODAY()-AQ226),"")</f>
        <v>-30</v>
      </c>
      <c r="AZ226" s="329" t="str">
        <f ca="1">IF(AY226&lt;&gt;"",IF(AY226&lt;=0,"SEM ATRASO",IF(AY226&lt;=10,"1) &lt;= 10 Dias",IF(AND(AY226&gt;10,AY226&lt;=30),"2) &gt; 10 Dias e &lt;= 30 Dias",IF(AND(AY226&gt;30,AY226&lt;=60),"3) &gt;30 Dias e &lt;=60 Dias",IF(AND(AY226&gt;60,AY226&lt;43854),"4) &gt; 60 Dias","INDEFINIDO"))))),"")</f>
        <v>SEM ATRASO</v>
      </c>
      <c r="BA226" s="15">
        <v>45821</v>
      </c>
      <c r="BB226" s="331">
        <v>45852</v>
      </c>
      <c r="BC226" s="15">
        <v>45828</v>
      </c>
      <c r="BD226" s="210">
        <v>45858</v>
      </c>
      <c r="BE226" s="15">
        <v>45858</v>
      </c>
      <c r="BF226" s="309">
        <f>IF(AND(BB226&lt;&gt;"",BE226&lt;&gt;""),BE226-BB226,"")</f>
        <v>6</v>
      </c>
      <c r="BG226" s="326" t="str">
        <f>IF(BC226&lt;&gt;"",CONCATENATE("S",WEEKNUM(BC226,21)),"")</f>
        <v>S25</v>
      </c>
      <c r="BH226" s="327" t="str">
        <f>IF(BD226&lt;&gt;"",CONCATENATE("S",WEEKNUM(BD226,21)),"")</f>
        <v>S29</v>
      </c>
      <c r="BI226" s="327" t="str">
        <f>IF(BE226&lt;&gt;"",CONCATENATE("S",WEEKNUM(BE226,21)),"")</f>
        <v>S29</v>
      </c>
      <c r="BJ226" s="326" t="str">
        <f>IF(BE226&lt;&gt;"",CONCATENATE(MONTH(BE226),"/",YEAR(BE226)),"")</f>
        <v>7/2025</v>
      </c>
      <c r="BK226" s="325">
        <f ca="1">IF(BE226&lt;&gt;"",IFERROR(IF(BE226="",TODAY()-BC226,BE226-BC226),""),"")</f>
        <v>30</v>
      </c>
      <c r="BL226" s="330" t="str">
        <f ca="1">IF(BK226&lt;&gt;"",IF(BK226&lt;=0,"SEM ATRASO",IF(BK226&lt;=10,"1) &lt;= 10 Dias",IF(AND(BK226&gt;10,BK226&lt;=30),"2) &gt; 10 Dias e &lt;= 30 Dias",IF(AND(BK226&gt;30,BK226&lt;=60),"3) &gt;30 Dias e &lt;=60 Dias",IF(AND(BK226&gt;60,BK226&lt;43854),"4) &gt; 60 Dias","INDEFINIDO"))))),"")</f>
        <v>2) &gt; 10 Dias e &lt;= 30 Dias</v>
      </c>
      <c r="BM226" s="331">
        <f>IF(BE226&lt;&gt;"",BE226+5,IF(AND(BE226="",BD226&lt;&gt;""),BD226+5,IF(AND(BE226="",BD226="",AS226&lt;&gt;""),AS226+5,IF(AND(BE226="",BD226="",AS226="",AR226&lt;&gt;""),AR226+5,""))))</f>
        <v>45863</v>
      </c>
      <c r="BN226" s="15"/>
      <c r="BO226" s="15" t="s">
        <v>87</v>
      </c>
      <c r="BP226" s="2"/>
      <c r="BQ226" s="2"/>
      <c r="BR226" s="2"/>
      <c r="BS226" s="2"/>
      <c r="BT226" s="507" t="s">
        <v>124</v>
      </c>
      <c r="BU226" s="508" t="s">
        <v>124</v>
      </c>
      <c r="BV226" s="506"/>
      <c r="BW226" s="506"/>
      <c r="BX226" s="506"/>
      <c r="BY226" s="506"/>
      <c r="BZ226" s="506"/>
      <c r="CA226" s="652" t="s">
        <v>573</v>
      </c>
      <c r="CB226" s="605"/>
    </row>
    <row r="227" spans="1:80" ht="40.5" customHeight="1" x14ac:dyDescent="0.35">
      <c r="A227" s="584"/>
      <c r="B227" s="458" t="s">
        <v>155</v>
      </c>
      <c r="C227" s="3"/>
      <c r="D227" s="504"/>
      <c r="E227" s="504" t="s">
        <v>555</v>
      </c>
      <c r="F227" s="504" t="s">
        <v>556</v>
      </c>
      <c r="G227" s="307" t="str">
        <f ca="1">IF(AND(E227&lt;D227,BE227&lt;&gt;"",TODAY()&gt;D227),TODAY()-D227,"")</f>
        <v/>
      </c>
      <c r="H227" s="308">
        <f>IF(BM227&lt;&gt;"",BM227,"")</f>
        <v>45863</v>
      </c>
      <c r="I227" s="309">
        <f>IF(AND(E227&lt;&gt;"",H227&lt;&gt;""),H227-E227,"")</f>
        <v>197</v>
      </c>
      <c r="J227" s="305"/>
      <c r="K227" s="305" t="s">
        <v>80</v>
      </c>
      <c r="L227" s="310" t="s">
        <v>557</v>
      </c>
      <c r="M227" s="311" t="s">
        <v>161</v>
      </c>
      <c r="N227" s="310" t="s">
        <v>1012</v>
      </c>
      <c r="O227" s="20">
        <v>2018681350</v>
      </c>
      <c r="P227" s="539" t="s">
        <v>1411</v>
      </c>
      <c r="Q227" s="22" t="s">
        <v>1684</v>
      </c>
      <c r="R227" s="313" t="str">
        <f>IF(OR(L227&lt;&gt;"",N227&lt;&gt;"",O227&lt;&gt;"",P227&lt;&gt;""),CONCATENATE(L227,"-",N227,"-",P227,"-OM",O227),"")</f>
        <v>P62-PPGMII-P62-PAR-0117/2025-OM2018681350</v>
      </c>
      <c r="S227" s="2"/>
      <c r="T227" s="314">
        <v>1</v>
      </c>
      <c r="U227" s="340">
        <v>7.32</v>
      </c>
      <c r="V227" s="23">
        <v>0</v>
      </c>
      <c r="W227" s="316">
        <f>IF(U227&lt;&gt;"",U227/1000,"")</f>
        <v>7.3200000000000001E-3</v>
      </c>
      <c r="X227" s="316">
        <f>IF(V227&lt;&gt;"",V227/1000,"")</f>
        <v>0</v>
      </c>
      <c r="Y227" s="317">
        <f>IF(OR(U227&lt;&gt;"",V227&lt;&gt;""),U227+V227,"")</f>
        <v>7.32</v>
      </c>
      <c r="Z227" s="318">
        <f>IF(Y227&lt;&gt;"",Y227/1000,"")</f>
        <v>7.3200000000000001E-3</v>
      </c>
      <c r="AA227" s="574" t="s">
        <v>2081</v>
      </c>
      <c r="AB227" s="505"/>
      <c r="AC227" s="331">
        <v>45710</v>
      </c>
      <c r="AD227" s="505">
        <v>45774</v>
      </c>
      <c r="AE227" s="14">
        <v>45798</v>
      </c>
      <c r="AF227" s="14">
        <v>45838</v>
      </c>
      <c r="AG227" s="14">
        <v>45783</v>
      </c>
      <c r="AH227" s="309">
        <f>IF(AND(AD227&lt;&gt;"",AG227&lt;&gt;""),AG227-AD227,"")</f>
        <v>9</v>
      </c>
      <c r="AI227" s="322" t="str">
        <f>IF(AE227&lt;&gt;"",CONCATENATE("S",WEEKNUM(AE227,21)),"")</f>
        <v>S21</v>
      </c>
      <c r="AJ227" s="323" t="str">
        <f>IF(AF227&lt;&gt;"",CONCATENATE("S",WEEKNUM(AF227,21)),"")</f>
        <v>S27</v>
      </c>
      <c r="AK227" s="323" t="str">
        <f>IF(AG227&lt;&gt;"",CONCATENATE("S",WEEKNUM(AG227,21)),"")</f>
        <v>S19</v>
      </c>
      <c r="AL227" s="322" t="str">
        <f>IF(AG227&lt;&gt;"",CONCATENATE(MONTH(AG227),"/",YEAR(AG227)),"")</f>
        <v>5/2025</v>
      </c>
      <c r="AM227" s="324">
        <f ca="1">IF(AG227&lt;&gt;"",IFERROR(IF(AF227="",TODAY()-AE227,AG227-AE227),""),"")</f>
        <v>-15</v>
      </c>
      <c r="AN227" s="325" t="str">
        <f ca="1">IF(AM227&lt;&gt;"",IF(AM227&lt;=0,"SEM ATRASO",IF(AM227&lt;=10,"1) &lt;= 10 Dias",IF(AND(AM227&gt;10,AM227&lt;=30),"2) &gt; 10 Dias e &lt;= 30 Dias",IF(AND(AM227&gt;30,AM227&lt;=60),"3) &gt;30 Dias e &lt;=60 Dias",IF(AND(AM227&gt;60,AM227&lt;43854),"4) &gt; 60 Dias","INDEFINIDO"))))),"")</f>
        <v>SEM ATRASO</v>
      </c>
      <c r="AO227" s="15">
        <v>45805</v>
      </c>
      <c r="AP227" s="331">
        <v>45764</v>
      </c>
      <c r="AQ227" s="15">
        <v>45815</v>
      </c>
      <c r="AR227" s="15">
        <v>45845</v>
      </c>
      <c r="AS227" s="15">
        <v>45845</v>
      </c>
      <c r="AT227" s="309">
        <f>IF(AND(AP227&lt;&gt;"",AS227&lt;&gt;""),AS227-AP227,"")</f>
        <v>81</v>
      </c>
      <c r="AU227" s="326" t="str">
        <f>IF(AQ227&lt;&gt;"",CONCATENATE("S",WEEKNUM(AQ227,21)),"")</f>
        <v>S23</v>
      </c>
      <c r="AV227" s="327" t="str">
        <f>IF(AR227&lt;&gt;"",CONCATENATE("S",WEEKNUM(AR227,21)),"")</f>
        <v>S28</v>
      </c>
      <c r="AW227" s="327" t="str">
        <f>IF(AS227&lt;&gt;"",CONCATENATE("S",WEEKNUM(AS227,21)),"")</f>
        <v>S28</v>
      </c>
      <c r="AX227" s="326" t="str">
        <f>IF(AS227&lt;&gt;"",CONCATENATE(MONTH(AS227),"/",YEAR(AS227)),"")</f>
        <v>7/2025</v>
      </c>
      <c r="AY227" s="328">
        <f ca="1">IF(AQ227&lt;&gt;"",IF(AS227&lt;&gt;"",AQ227-AS227,TODAY()-AQ227),"")</f>
        <v>-30</v>
      </c>
      <c r="AZ227" s="329" t="str">
        <f ca="1">IF(AY227&lt;&gt;"",IF(AY227&lt;=0,"SEM ATRASO",IF(AY227&lt;=10,"1) &lt;= 10 Dias",IF(AND(AY227&gt;10,AY227&lt;=30),"2) &gt; 10 Dias e &lt;= 30 Dias",IF(AND(AY227&gt;30,AY227&lt;=60),"3) &gt;30 Dias e &lt;=60 Dias",IF(AND(AY227&gt;60,AY227&lt;43854),"4) &gt; 60 Dias","INDEFINIDO"))))),"")</f>
        <v>SEM ATRASO</v>
      </c>
      <c r="BA227" s="15">
        <v>45821</v>
      </c>
      <c r="BB227" s="331">
        <v>45852</v>
      </c>
      <c r="BC227" s="15">
        <v>45828</v>
      </c>
      <c r="BD227" s="15">
        <v>45858</v>
      </c>
      <c r="BE227" s="15">
        <v>45858</v>
      </c>
      <c r="BF227" s="309">
        <f>IF(AND(BB227&lt;&gt;"",BE227&lt;&gt;""),BE227-BB227,"")</f>
        <v>6</v>
      </c>
      <c r="BG227" s="326" t="str">
        <f>IF(BC227&lt;&gt;"",CONCATENATE("S",WEEKNUM(BC227,21)),"")</f>
        <v>S25</v>
      </c>
      <c r="BH227" s="327" t="str">
        <f>IF(BD227&lt;&gt;"",CONCATENATE("S",WEEKNUM(BD227,21)),"")</f>
        <v>S29</v>
      </c>
      <c r="BI227" s="327" t="str">
        <f>IF(BE227&lt;&gt;"",CONCATENATE("S",WEEKNUM(BE227,21)),"")</f>
        <v>S29</v>
      </c>
      <c r="BJ227" s="326" t="str">
        <f>IF(BE227&lt;&gt;"",CONCATENATE(MONTH(BE227),"/",YEAR(BE227)),"")</f>
        <v>7/2025</v>
      </c>
      <c r="BK227" s="325">
        <f ca="1">IF(BE227&lt;&gt;"",IFERROR(IF(BE227="",TODAY()-BC227,BE227-BC227),""),"")</f>
        <v>30</v>
      </c>
      <c r="BL227" s="330" t="str">
        <f ca="1">IF(BK227&lt;&gt;"",IF(BK227&lt;=0,"SEM ATRASO",IF(BK227&lt;=10,"1) &lt;= 10 Dias",IF(AND(BK227&gt;10,BK227&lt;=30),"2) &gt; 10 Dias e &lt;= 30 Dias",IF(AND(BK227&gt;30,BK227&lt;=60),"3) &gt;30 Dias e &lt;=60 Dias",IF(AND(BK227&gt;60,BK227&lt;43854),"4) &gt; 60 Dias","INDEFINIDO"))))),"")</f>
        <v>2) &gt; 10 Dias e &lt;= 30 Dias</v>
      </c>
      <c r="BM227" s="331">
        <f>IF(BE227&lt;&gt;"",BE227+5,IF(AND(BE227="",BD227&lt;&gt;""),BD227+5,IF(AND(BE227="",BD227="",AS227&lt;&gt;""),AS227+5,IF(AND(BE227="",BD227="",AS227="",AR227&lt;&gt;""),AR227+5,""))))</f>
        <v>45863</v>
      </c>
      <c r="BN227" s="15"/>
      <c r="BO227" s="15" t="s">
        <v>87</v>
      </c>
      <c r="BP227" s="2"/>
      <c r="BQ227" s="2"/>
      <c r="BR227" s="2"/>
      <c r="BS227" s="2"/>
      <c r="BT227" s="507" t="s">
        <v>124</v>
      </c>
      <c r="BU227" s="508" t="s">
        <v>124</v>
      </c>
      <c r="BV227" s="506"/>
      <c r="BW227" s="506"/>
      <c r="BX227" s="506"/>
      <c r="BY227" s="506"/>
      <c r="BZ227" s="506"/>
      <c r="CA227" s="652" t="s">
        <v>573</v>
      </c>
      <c r="CB227" s="605"/>
    </row>
    <row r="228" spans="1:80" ht="40.5" customHeight="1" x14ac:dyDescent="0.35">
      <c r="A228" s="584"/>
      <c r="B228" s="458" t="s">
        <v>155</v>
      </c>
      <c r="C228" s="3"/>
      <c r="D228" s="504"/>
      <c r="E228" s="504" t="s">
        <v>555</v>
      </c>
      <c r="F228" s="504" t="s">
        <v>556</v>
      </c>
      <c r="G228" s="307" t="str">
        <f ca="1">IF(AND(E228&lt;D228,BE228&lt;&gt;"",TODAY()&gt;D228),TODAY()-D228,"")</f>
        <v/>
      </c>
      <c r="H228" s="308">
        <f>IF(BM228&lt;&gt;"",BM228,"")</f>
        <v>45873</v>
      </c>
      <c r="I228" s="309">
        <f>IF(AND(E228&lt;&gt;"",H228&lt;&gt;""),H228-E228,"")</f>
        <v>207</v>
      </c>
      <c r="J228" s="305" t="s">
        <v>280</v>
      </c>
      <c r="K228" s="305" t="s">
        <v>80</v>
      </c>
      <c r="L228" s="310" t="s">
        <v>557</v>
      </c>
      <c r="M228" s="311" t="s">
        <v>161</v>
      </c>
      <c r="N228" s="310" t="s">
        <v>1012</v>
      </c>
      <c r="O228" s="20">
        <v>2029541997</v>
      </c>
      <c r="P228" s="539" t="s">
        <v>1411</v>
      </c>
      <c r="Q228" s="22" t="s">
        <v>1685</v>
      </c>
      <c r="R228" s="313" t="str">
        <f>IF(OR(L228&lt;&gt;"",N228&lt;&gt;"",O228&lt;&gt;"",P228&lt;&gt;""),CONCATENATE(L228,"-",N228,"-",P228,"-OM",O228),"")</f>
        <v>P62-PPGMII-P62-PAR-0117/2025-OM2029541997</v>
      </c>
      <c r="S228" s="2"/>
      <c r="T228" s="314">
        <v>1</v>
      </c>
      <c r="U228" s="340">
        <v>99.227999999999994</v>
      </c>
      <c r="V228" s="340">
        <v>0</v>
      </c>
      <c r="W228" s="316">
        <f>IF(U228&lt;&gt;"",U228/1000,"")</f>
        <v>9.9227999999999997E-2</v>
      </c>
      <c r="X228" s="316">
        <f>IF(V228&lt;&gt;"",V228/1000,"")</f>
        <v>0</v>
      </c>
      <c r="Y228" s="317">
        <f>IF(OR(U228&lt;&gt;"",V228&lt;&gt;""),U228+V228,"")</f>
        <v>99.227999999999994</v>
      </c>
      <c r="Z228" s="318">
        <f>IF(Y228&lt;&gt;"",Y228/1000,"")</f>
        <v>9.9227999999999997E-2</v>
      </c>
      <c r="AA228" s="574" t="s">
        <v>2081</v>
      </c>
      <c r="AB228" s="505">
        <v>45694</v>
      </c>
      <c r="AC228" s="331">
        <v>45710</v>
      </c>
      <c r="AD228" s="505">
        <v>45686</v>
      </c>
      <c r="AE228" s="14">
        <v>45739</v>
      </c>
      <c r="AF228" s="14">
        <v>45796</v>
      </c>
      <c r="AG228" s="14">
        <v>45747</v>
      </c>
      <c r="AH228" s="309">
        <f>IF(AND(AD228&lt;&gt;"",AG228&lt;&gt;""),AG228-AD228,"")</f>
        <v>61</v>
      </c>
      <c r="AI228" s="322" t="str">
        <f>IF(AE228&lt;&gt;"",CONCATENATE("S",WEEKNUM(AE228,21)),"")</f>
        <v>S12</v>
      </c>
      <c r="AJ228" s="323" t="str">
        <f>IF(AF228&lt;&gt;"",CONCATENATE("S",WEEKNUM(AF228,21)),"")</f>
        <v>S21</v>
      </c>
      <c r="AK228" s="323" t="str">
        <f>IF(AG228&lt;&gt;"",CONCATENATE("S",WEEKNUM(AG228,21)),"")</f>
        <v>S14</v>
      </c>
      <c r="AL228" s="322" t="str">
        <f>IF(AG228&lt;&gt;"",CONCATENATE(MONTH(AG228),"/",YEAR(AG228)),"")</f>
        <v>3/2025</v>
      </c>
      <c r="AM228" s="324">
        <f ca="1">IF(AG228&lt;&gt;"",IFERROR(IF(AF228="",TODAY()-AE228,AG228-AE228),""),"")</f>
        <v>8</v>
      </c>
      <c r="AN228" s="325" t="str">
        <f ca="1">IF(AM228&lt;&gt;"",IF(AM228&lt;=0,"SEM ATRASO",IF(AM228&lt;=10,"1) &lt;= 10 Dias",IF(AND(AM228&gt;10,AM228&lt;=30),"2) &gt; 10 Dias e &lt;= 30 Dias",IF(AND(AM228&gt;30,AM228&lt;=60),"3) &gt;30 Dias e &lt;=60 Dias",IF(AND(AM228&gt;60,AM228&lt;43854),"4) &gt; 60 Dias","INDEFINIDO"))))),"")</f>
        <v>1) &lt;= 10 Dias</v>
      </c>
      <c r="AO228" s="15">
        <v>45749</v>
      </c>
      <c r="AP228" s="331">
        <v>45812</v>
      </c>
      <c r="AQ228" s="15">
        <v>45763</v>
      </c>
      <c r="AR228" s="15">
        <v>45807</v>
      </c>
      <c r="AS228" s="15">
        <v>45809</v>
      </c>
      <c r="AT228" s="309">
        <f>IF(AND(AP228&lt;&gt;"",AS228&lt;&gt;""),AS228-AP228,"")</f>
        <v>-3</v>
      </c>
      <c r="AU228" s="326" t="str">
        <f>IF(AQ228&lt;&gt;"",CONCATENATE("S",WEEKNUM(AQ228,21)),"")</f>
        <v>S16</v>
      </c>
      <c r="AV228" s="327" t="str">
        <f>IF(AR228&lt;&gt;"",CONCATENATE("S",WEEKNUM(AR228,21)),"")</f>
        <v>S22</v>
      </c>
      <c r="AW228" s="327" t="str">
        <f>IF(AS228&lt;&gt;"",CONCATENATE("S",WEEKNUM(AS228,21)),"")</f>
        <v>S22</v>
      </c>
      <c r="AX228" s="326" t="str">
        <f>IF(AS228&lt;&gt;"",CONCATENATE(MONTH(AS228),"/",YEAR(AS228)),"")</f>
        <v>6/2025</v>
      </c>
      <c r="AY228" s="328">
        <f ca="1">IF(AQ228&lt;&gt;"",IF(AS228&lt;&gt;"",AQ228-AS228,TODAY()-AQ228),"")</f>
        <v>-46</v>
      </c>
      <c r="AZ228" s="329" t="str">
        <f ca="1">IF(AY228&lt;&gt;"",IF(AY228&lt;=0,"SEM ATRASO",IF(AY228&lt;=10,"1) &lt;= 10 Dias",IF(AND(AY228&gt;10,AY228&lt;=30),"2) &gt; 10 Dias e &lt;= 30 Dias",IF(AND(AY228&gt;30,AY228&lt;=60),"3) &gt;30 Dias e &lt;=60 Dias",IF(AND(AY228&gt;60,AY228&lt;43854),"4) &gt; 60 Dias","INDEFINIDO"))))),"")</f>
        <v>SEM ATRASO</v>
      </c>
      <c r="BA228" s="15">
        <v>45765</v>
      </c>
      <c r="BB228" s="331">
        <v>45816</v>
      </c>
      <c r="BC228" s="15">
        <v>45766</v>
      </c>
      <c r="BD228" s="15">
        <v>45868</v>
      </c>
      <c r="BE228" s="331">
        <v>45868</v>
      </c>
      <c r="BF228" s="309">
        <f>IF(AND(BB228&lt;&gt;"",BE228&lt;&gt;""),BE228-BB228,"")</f>
        <v>52</v>
      </c>
      <c r="BG228" s="326" t="str">
        <f>IF(BC228&lt;&gt;"",CONCATENATE("S",WEEKNUM(BC228,21)),"")</f>
        <v>S16</v>
      </c>
      <c r="BH228" s="327" t="str">
        <f>IF(BD228&lt;&gt;"",CONCATENATE("S",WEEKNUM(BD228,21)),"")</f>
        <v>S31</v>
      </c>
      <c r="BI228" s="327" t="str">
        <f>IF(BE228&lt;&gt;"",CONCATENATE("S",WEEKNUM(BE228,21)),"")</f>
        <v>S31</v>
      </c>
      <c r="BJ228" s="326" t="str">
        <f>IF(BE228&lt;&gt;"",CONCATENATE(MONTH(BE228),"/",YEAR(BE228)),"")</f>
        <v>7/2025</v>
      </c>
      <c r="BK228" s="325">
        <f ca="1">IF(BE228&lt;&gt;"",IFERROR(IF(BE228="",TODAY()-BC228,BE228-BC228),""),"")</f>
        <v>102</v>
      </c>
      <c r="BL228" s="330" t="str">
        <f ca="1">IF(BK228&lt;&gt;"",IF(BK228&lt;=0,"SEM ATRASO",IF(BK228&lt;=10,"1) &lt;= 10 Dias",IF(AND(BK228&gt;10,BK228&lt;=30),"2) &gt; 10 Dias e &lt;= 30 Dias",IF(AND(BK228&gt;30,BK228&lt;=60),"3) &gt;30 Dias e &lt;=60 Dias",IF(AND(BK228&gt;60,BK228&lt;43854),"4) &gt; 60 Dias","INDEFINIDO"))))),"")</f>
        <v>4) &gt; 60 Dias</v>
      </c>
      <c r="BM228" s="331">
        <f>IF(BE228&lt;&gt;"",BE228+5,IF(AND(BE228="",BD228&lt;&gt;""),BD228+5,IF(AND(BE228="",BD228="",AS228&lt;&gt;""),AS228+5,IF(AND(BE228="",BD228="",AS228="",AR228&lt;&gt;""),AR228+5,""))))</f>
        <v>45873</v>
      </c>
      <c r="BN228" s="15"/>
      <c r="BO228" s="15" t="s">
        <v>87</v>
      </c>
      <c r="BP228" s="2"/>
      <c r="BQ228" s="2"/>
      <c r="BR228" s="2"/>
      <c r="BS228" s="2"/>
      <c r="BT228" s="507">
        <v>-3</v>
      </c>
      <c r="BU228" s="508" t="s">
        <v>1255</v>
      </c>
      <c r="BV228" s="506"/>
      <c r="BW228" s="506"/>
      <c r="BX228" s="506"/>
      <c r="BY228" s="506"/>
      <c r="BZ228" s="506"/>
      <c r="CA228" s="653" t="s">
        <v>564</v>
      </c>
      <c r="CB228" s="605"/>
    </row>
    <row r="229" spans="1:80" ht="40.5" customHeight="1" x14ac:dyDescent="0.35">
      <c r="A229" s="584"/>
      <c r="B229" s="458" t="s">
        <v>155</v>
      </c>
      <c r="C229" s="3"/>
      <c r="D229" s="504"/>
      <c r="E229" s="504" t="s">
        <v>568</v>
      </c>
      <c r="F229" s="504" t="s">
        <v>556</v>
      </c>
      <c r="G229" s="307" t="str">
        <f ca="1">IF(AND(E229&lt;D229,BE229&lt;&gt;"",TODAY()&gt;D229),TODAY()-D229,"")</f>
        <v/>
      </c>
      <c r="H229" s="308">
        <f>IF(BM229&lt;&gt;"",BM229,"")</f>
        <v>45873</v>
      </c>
      <c r="I229" s="309">
        <f>IF(AND(E229&lt;&gt;"",H229&lt;&gt;""),H229-E229,"")</f>
        <v>206</v>
      </c>
      <c r="J229" s="305" t="s">
        <v>280</v>
      </c>
      <c r="K229" s="305" t="s">
        <v>80</v>
      </c>
      <c r="L229" s="310" t="s">
        <v>557</v>
      </c>
      <c r="M229" s="311" t="s">
        <v>161</v>
      </c>
      <c r="N229" s="310" t="s">
        <v>1012</v>
      </c>
      <c r="O229" s="20">
        <v>2029541997</v>
      </c>
      <c r="P229" s="539" t="s">
        <v>1412</v>
      </c>
      <c r="Q229" s="22" t="s">
        <v>1686</v>
      </c>
      <c r="R229" s="313" t="str">
        <f>IF(OR(L229&lt;&gt;"",N229&lt;&gt;"",O229&lt;&gt;"",P229&lt;&gt;""),CONCATENATE(L229,"-",N229,"-",P229,"-OM",O229),"")</f>
        <v>P62-PPGMII-P62-PAR-0133/2025-OM2029541997</v>
      </c>
      <c r="S229" s="2"/>
      <c r="T229" s="314">
        <v>1</v>
      </c>
      <c r="U229" s="340">
        <v>23.259999999999998</v>
      </c>
      <c r="V229" s="340">
        <v>0</v>
      </c>
      <c r="W229" s="316">
        <f>IF(U229&lt;&gt;"",U229/1000,"")</f>
        <v>2.3259999999999999E-2</v>
      </c>
      <c r="X229" s="316">
        <f>IF(V229&lt;&gt;"",V229/1000,"")</f>
        <v>0</v>
      </c>
      <c r="Y229" s="317">
        <f>IF(OR(U229&lt;&gt;"",V229&lt;&gt;""),U229+V229,"")</f>
        <v>23.259999999999998</v>
      </c>
      <c r="Z229" s="318">
        <f>IF(Y229&lt;&gt;"",Y229/1000,"")</f>
        <v>2.3259999999999999E-2</v>
      </c>
      <c r="AA229" s="574" t="s">
        <v>2082</v>
      </c>
      <c r="AB229" s="505">
        <v>45694</v>
      </c>
      <c r="AC229" s="331">
        <v>45710</v>
      </c>
      <c r="AD229" s="505">
        <v>45686</v>
      </c>
      <c r="AE229" s="14">
        <v>45739</v>
      </c>
      <c r="AF229" s="14">
        <v>45796</v>
      </c>
      <c r="AG229" s="14">
        <v>45747</v>
      </c>
      <c r="AH229" s="309">
        <f>IF(AND(AD229&lt;&gt;"",AG229&lt;&gt;""),AG229-AD229,"")</f>
        <v>61</v>
      </c>
      <c r="AI229" s="322" t="str">
        <f>IF(AE229&lt;&gt;"",CONCATENATE("S",WEEKNUM(AE229,21)),"")</f>
        <v>S12</v>
      </c>
      <c r="AJ229" s="323" t="str">
        <f>IF(AF229&lt;&gt;"",CONCATENATE("S",WEEKNUM(AF229,21)),"")</f>
        <v>S21</v>
      </c>
      <c r="AK229" s="323" t="str">
        <f>IF(AG229&lt;&gt;"",CONCATENATE("S",WEEKNUM(AG229,21)),"")</f>
        <v>S14</v>
      </c>
      <c r="AL229" s="322" t="str">
        <f>IF(AG229&lt;&gt;"",CONCATENATE(MONTH(AG229),"/",YEAR(AG229)),"")</f>
        <v>3/2025</v>
      </c>
      <c r="AM229" s="324">
        <f ca="1">IF(AG229&lt;&gt;"",IFERROR(IF(AF229="",TODAY()-AE229,AG229-AE229),""),"")</f>
        <v>8</v>
      </c>
      <c r="AN229" s="325" t="str">
        <f ca="1">IF(AM229&lt;&gt;"",IF(AM229&lt;=0,"SEM ATRASO",IF(AM229&lt;=10,"1) &lt;= 10 Dias",IF(AND(AM229&gt;10,AM229&lt;=30),"2) &gt; 10 Dias e &lt;= 30 Dias",IF(AND(AM229&gt;30,AM229&lt;=60),"3) &gt;30 Dias e &lt;=60 Dias",IF(AND(AM229&gt;60,AM229&lt;43854),"4) &gt; 60 Dias","INDEFINIDO"))))),"")</f>
        <v>1) &lt;= 10 Dias</v>
      </c>
      <c r="AO229" s="15">
        <v>45749</v>
      </c>
      <c r="AP229" s="331">
        <v>45772</v>
      </c>
      <c r="AQ229" s="15">
        <v>45763</v>
      </c>
      <c r="AR229" s="15">
        <v>45807</v>
      </c>
      <c r="AS229" s="15">
        <v>45809</v>
      </c>
      <c r="AT229" s="309">
        <f>IF(AND(AP229&lt;&gt;"",AS229&lt;&gt;""),AS229-AP229,"")</f>
        <v>37</v>
      </c>
      <c r="AU229" s="326" t="str">
        <f>IF(AQ229&lt;&gt;"",CONCATENATE("S",WEEKNUM(AQ229,21)),"")</f>
        <v>S16</v>
      </c>
      <c r="AV229" s="327" t="str">
        <f>IF(AR229&lt;&gt;"",CONCATENATE("S",WEEKNUM(AR229,21)),"")</f>
        <v>S22</v>
      </c>
      <c r="AW229" s="327" t="str">
        <f>IF(AS229&lt;&gt;"",CONCATENATE("S",WEEKNUM(AS229,21)),"")</f>
        <v>S22</v>
      </c>
      <c r="AX229" s="326" t="str">
        <f>IF(AS229&lt;&gt;"",CONCATENATE(MONTH(AS229),"/",YEAR(AS229)),"")</f>
        <v>6/2025</v>
      </c>
      <c r="AY229" s="328">
        <f ca="1">IF(AQ229&lt;&gt;"",IF(AS229&lt;&gt;"",AQ229-AS229,TODAY()-AQ229),"")</f>
        <v>-46</v>
      </c>
      <c r="AZ229" s="329" t="str">
        <f ca="1">IF(AY229&lt;&gt;"",IF(AY229&lt;=0,"SEM ATRASO",IF(AY229&lt;=10,"1) &lt;= 10 Dias",IF(AND(AY229&gt;10,AY229&lt;=30),"2) &gt; 10 Dias e &lt;= 30 Dias",IF(AND(AY229&gt;30,AY229&lt;=60),"3) &gt;30 Dias e &lt;=60 Dias",IF(AND(AY229&gt;60,AY229&lt;43854),"4) &gt; 60 Dias","INDEFINIDO"))))),"")</f>
        <v>SEM ATRASO</v>
      </c>
      <c r="BA229" s="15">
        <v>45765</v>
      </c>
      <c r="BB229" s="331">
        <v>45816</v>
      </c>
      <c r="BC229" s="15">
        <v>45766</v>
      </c>
      <c r="BD229" s="15">
        <v>45868</v>
      </c>
      <c r="BE229" s="331">
        <v>45868</v>
      </c>
      <c r="BF229" s="309">
        <f>IF(AND(BB229&lt;&gt;"",BE229&lt;&gt;""),BE229-BB229,"")</f>
        <v>52</v>
      </c>
      <c r="BG229" s="326" t="str">
        <f>IF(BC229&lt;&gt;"",CONCATENATE("S",WEEKNUM(BC229,21)),"")</f>
        <v>S16</v>
      </c>
      <c r="BH229" s="327" t="str">
        <f>IF(BD229&lt;&gt;"",CONCATENATE("S",WEEKNUM(BD229,21)),"")</f>
        <v>S31</v>
      </c>
      <c r="BI229" s="327" t="str">
        <f>IF(BE229&lt;&gt;"",CONCATENATE("S",WEEKNUM(BE229,21)),"")</f>
        <v>S31</v>
      </c>
      <c r="BJ229" s="326" t="str">
        <f>IF(BE229&lt;&gt;"",CONCATENATE(MONTH(BE229),"/",YEAR(BE229)),"")</f>
        <v>7/2025</v>
      </c>
      <c r="BK229" s="325">
        <f ca="1">IF(BE229&lt;&gt;"",IFERROR(IF(BE229="",TODAY()-BC229,BE229-BC229),""),"")</f>
        <v>102</v>
      </c>
      <c r="BL229" s="330" t="str">
        <f ca="1">IF(BK229&lt;&gt;"",IF(BK229&lt;=0,"SEM ATRASO",IF(BK229&lt;=10,"1) &lt;= 10 Dias",IF(AND(BK229&gt;10,BK229&lt;=30),"2) &gt; 10 Dias e &lt;= 30 Dias",IF(AND(BK229&gt;30,BK229&lt;=60),"3) &gt;30 Dias e &lt;=60 Dias",IF(AND(BK229&gt;60,BK229&lt;43854),"4) &gt; 60 Dias","INDEFINIDO"))))),"")</f>
        <v>4) &gt; 60 Dias</v>
      </c>
      <c r="BM229" s="331">
        <f>IF(BE229&lt;&gt;"",BE229+5,IF(AND(BE229="",BD229&lt;&gt;""),BD229+5,IF(AND(BE229="",BD229="",AS229&lt;&gt;""),AS229+5,IF(AND(BE229="",BD229="",AS229="",AR229&lt;&gt;""),AR229+5,""))))</f>
        <v>45873</v>
      </c>
      <c r="BN229" s="15"/>
      <c r="BO229" s="15" t="s">
        <v>87</v>
      </c>
      <c r="BP229" s="2"/>
      <c r="BQ229" s="2"/>
      <c r="BR229" s="2"/>
      <c r="BS229" s="2"/>
      <c r="BT229" s="507">
        <v>-3</v>
      </c>
      <c r="BU229" s="508" t="s">
        <v>1255</v>
      </c>
      <c r="BV229" s="506"/>
      <c r="BW229" s="506"/>
      <c r="BX229" s="506"/>
      <c r="BY229" s="506"/>
      <c r="BZ229" s="506"/>
      <c r="CA229" s="653" t="s">
        <v>564</v>
      </c>
      <c r="CB229" s="605"/>
    </row>
    <row r="230" spans="1:80" ht="40.5" customHeight="1" x14ac:dyDescent="0.35">
      <c r="A230" s="584"/>
      <c r="B230" s="458" t="s">
        <v>155</v>
      </c>
      <c r="C230" s="3"/>
      <c r="D230" s="504"/>
      <c r="E230" s="504" t="s">
        <v>568</v>
      </c>
      <c r="F230" s="504" t="s">
        <v>556</v>
      </c>
      <c r="G230" s="307" t="str">
        <f ca="1">IF(AND(E230&lt;D230,BE230&lt;&gt;"",TODAY()&gt;D230),TODAY()-D230,"")</f>
        <v/>
      </c>
      <c r="H230" s="308">
        <f>IF(BM230&lt;&gt;"",BM230,"")</f>
        <v>45873</v>
      </c>
      <c r="I230" s="309">
        <f>IF(AND(E230&lt;&gt;"",H230&lt;&gt;""),H230-E230,"")</f>
        <v>206</v>
      </c>
      <c r="J230" s="305" t="s">
        <v>280</v>
      </c>
      <c r="K230" s="305" t="s">
        <v>80</v>
      </c>
      <c r="L230" s="310" t="s">
        <v>557</v>
      </c>
      <c r="M230" s="311" t="s">
        <v>161</v>
      </c>
      <c r="N230" s="310" t="s">
        <v>1012</v>
      </c>
      <c r="O230" s="20">
        <v>2029541997</v>
      </c>
      <c r="P230" s="539" t="s">
        <v>1412</v>
      </c>
      <c r="Q230" s="22" t="s">
        <v>1687</v>
      </c>
      <c r="R230" s="313" t="str">
        <f>IF(OR(L230&lt;&gt;"",N230&lt;&gt;"",O230&lt;&gt;"",P230&lt;&gt;""),CONCATENATE(L230,"-",N230,"-",P230,"-OM",O230),"")</f>
        <v>P62-PPGMII-P62-PAR-0133/2025-OM2029541997</v>
      </c>
      <c r="S230" s="2"/>
      <c r="T230" s="314">
        <v>1</v>
      </c>
      <c r="U230" s="340">
        <v>27.309000000000001</v>
      </c>
      <c r="V230" s="340">
        <v>0</v>
      </c>
      <c r="W230" s="316">
        <f>IF(U230&lt;&gt;"",U230/1000,"")</f>
        <v>2.7309E-2</v>
      </c>
      <c r="X230" s="316">
        <f>IF(V230&lt;&gt;"",V230/1000,"")</f>
        <v>0</v>
      </c>
      <c r="Y230" s="317">
        <f>IF(OR(U230&lt;&gt;"",V230&lt;&gt;""),U230+V230,"")</f>
        <v>27.309000000000001</v>
      </c>
      <c r="Z230" s="318">
        <f>IF(Y230&lt;&gt;"",Y230/1000,"")</f>
        <v>2.7309E-2</v>
      </c>
      <c r="AA230" s="574" t="s">
        <v>2082</v>
      </c>
      <c r="AB230" s="505">
        <v>45694</v>
      </c>
      <c r="AC230" s="331">
        <v>45710</v>
      </c>
      <c r="AD230" s="505">
        <v>45686</v>
      </c>
      <c r="AE230" s="14">
        <v>45739</v>
      </c>
      <c r="AF230" s="14">
        <v>45796</v>
      </c>
      <c r="AG230" s="14">
        <v>45747</v>
      </c>
      <c r="AH230" s="309">
        <f>IF(AND(AD230&lt;&gt;"",AG230&lt;&gt;""),AG230-AD230,"")</f>
        <v>61</v>
      </c>
      <c r="AI230" s="322" t="str">
        <f>IF(AE230&lt;&gt;"",CONCATENATE("S",WEEKNUM(AE230,21)),"")</f>
        <v>S12</v>
      </c>
      <c r="AJ230" s="323" t="str">
        <f>IF(AF230&lt;&gt;"",CONCATENATE("S",WEEKNUM(AF230,21)),"")</f>
        <v>S21</v>
      </c>
      <c r="AK230" s="323" t="str">
        <f>IF(AG230&lt;&gt;"",CONCATENATE("S",WEEKNUM(AG230,21)),"")</f>
        <v>S14</v>
      </c>
      <c r="AL230" s="322" t="str">
        <f>IF(AG230&lt;&gt;"",CONCATENATE(MONTH(AG230),"/",YEAR(AG230)),"")</f>
        <v>3/2025</v>
      </c>
      <c r="AM230" s="324">
        <f ca="1">IF(AG230&lt;&gt;"",IFERROR(IF(AF230="",TODAY()-AE230,AG230-AE230),""),"")</f>
        <v>8</v>
      </c>
      <c r="AN230" s="325" t="str">
        <f ca="1">IF(AM230&lt;&gt;"",IF(AM230&lt;=0,"SEM ATRASO",IF(AM230&lt;=10,"1) &lt;= 10 Dias",IF(AND(AM230&gt;10,AM230&lt;=30),"2) &gt; 10 Dias e &lt;= 30 Dias",IF(AND(AM230&gt;30,AM230&lt;=60),"3) &gt;30 Dias e &lt;=60 Dias",IF(AND(AM230&gt;60,AM230&lt;43854),"4) &gt; 60 Dias","INDEFINIDO"))))),"")</f>
        <v>1) &lt;= 10 Dias</v>
      </c>
      <c r="AO230" s="15">
        <v>45749</v>
      </c>
      <c r="AP230" s="331">
        <v>45749</v>
      </c>
      <c r="AQ230" s="15">
        <v>45763</v>
      </c>
      <c r="AR230" s="15">
        <v>45807</v>
      </c>
      <c r="AS230" s="15">
        <v>45809</v>
      </c>
      <c r="AT230" s="309">
        <f>IF(AND(AP230&lt;&gt;"",AS230&lt;&gt;""),AS230-AP230,"")</f>
        <v>60</v>
      </c>
      <c r="AU230" s="326" t="str">
        <f>IF(AQ230&lt;&gt;"",CONCATENATE("S",WEEKNUM(AQ230,21)),"")</f>
        <v>S16</v>
      </c>
      <c r="AV230" s="327" t="str">
        <f>IF(AR230&lt;&gt;"",CONCATENATE("S",WEEKNUM(AR230,21)),"")</f>
        <v>S22</v>
      </c>
      <c r="AW230" s="327" t="str">
        <f>IF(AS230&lt;&gt;"",CONCATENATE("S",WEEKNUM(AS230,21)),"")</f>
        <v>S22</v>
      </c>
      <c r="AX230" s="326" t="str">
        <f>IF(AS230&lt;&gt;"",CONCATENATE(MONTH(AS230),"/",YEAR(AS230)),"")</f>
        <v>6/2025</v>
      </c>
      <c r="AY230" s="328">
        <f ca="1">IF(AQ230&lt;&gt;"",IF(AS230&lt;&gt;"",AQ230-AS230,TODAY()-AQ230),"")</f>
        <v>-46</v>
      </c>
      <c r="AZ230" s="329" t="str">
        <f ca="1">IF(AY230&lt;&gt;"",IF(AY230&lt;=0,"SEM ATRASO",IF(AY230&lt;=10,"1) &lt;= 10 Dias",IF(AND(AY230&gt;10,AY230&lt;=30),"2) &gt; 10 Dias e &lt;= 30 Dias",IF(AND(AY230&gt;30,AY230&lt;=60),"3) &gt;30 Dias e &lt;=60 Dias",IF(AND(AY230&gt;60,AY230&lt;43854),"4) &gt; 60 Dias","INDEFINIDO"))))),"")</f>
        <v>SEM ATRASO</v>
      </c>
      <c r="BA230" s="15">
        <v>45765</v>
      </c>
      <c r="BB230" s="331">
        <v>45816</v>
      </c>
      <c r="BC230" s="15">
        <v>45766</v>
      </c>
      <c r="BD230" s="15">
        <v>45868</v>
      </c>
      <c r="BE230" s="331">
        <v>45868</v>
      </c>
      <c r="BF230" s="309">
        <f>IF(AND(BB230&lt;&gt;"",BE230&lt;&gt;""),BE230-BB230,"")</f>
        <v>52</v>
      </c>
      <c r="BG230" s="326" t="str">
        <f>IF(BC230&lt;&gt;"",CONCATENATE("S",WEEKNUM(BC230,21)),"")</f>
        <v>S16</v>
      </c>
      <c r="BH230" s="327" t="str">
        <f>IF(BD230&lt;&gt;"",CONCATENATE("S",WEEKNUM(BD230,21)),"")</f>
        <v>S31</v>
      </c>
      <c r="BI230" s="327" t="str">
        <f>IF(BE230&lt;&gt;"",CONCATENATE("S",WEEKNUM(BE230,21)),"")</f>
        <v>S31</v>
      </c>
      <c r="BJ230" s="326" t="str">
        <f>IF(BE230&lt;&gt;"",CONCATENATE(MONTH(BE230),"/",YEAR(BE230)),"")</f>
        <v>7/2025</v>
      </c>
      <c r="BK230" s="325">
        <f ca="1">IF(BE230&lt;&gt;"",IFERROR(IF(BE230="",TODAY()-BC230,BE230-BC230),""),"")</f>
        <v>102</v>
      </c>
      <c r="BL230" s="330" t="str">
        <f ca="1">IF(BK230&lt;&gt;"",IF(BK230&lt;=0,"SEM ATRASO",IF(BK230&lt;=10,"1) &lt;= 10 Dias",IF(AND(BK230&gt;10,BK230&lt;=30),"2) &gt; 10 Dias e &lt;= 30 Dias",IF(AND(BK230&gt;30,BK230&lt;=60),"3) &gt;30 Dias e &lt;=60 Dias",IF(AND(BK230&gt;60,BK230&lt;43854),"4) &gt; 60 Dias","INDEFINIDO"))))),"")</f>
        <v>4) &gt; 60 Dias</v>
      </c>
      <c r="BM230" s="331">
        <f>IF(BE230&lt;&gt;"",BE230+5,IF(AND(BE230="",BD230&lt;&gt;""),BD230+5,IF(AND(BE230="",BD230="",AS230&lt;&gt;""),AS230+5,IF(AND(BE230="",BD230="",AS230="",AR230&lt;&gt;""),AR230+5,""))))</f>
        <v>45873</v>
      </c>
      <c r="BN230" s="15"/>
      <c r="BO230" s="15" t="s">
        <v>87</v>
      </c>
      <c r="BP230" s="2"/>
      <c r="BQ230" s="2"/>
      <c r="BR230" s="2"/>
      <c r="BS230" s="2"/>
      <c r="BT230" s="507">
        <v>-3</v>
      </c>
      <c r="BU230" s="508" t="s">
        <v>1255</v>
      </c>
      <c r="BV230" s="506"/>
      <c r="BW230" s="506"/>
      <c r="BX230" s="506"/>
      <c r="BY230" s="506"/>
      <c r="BZ230" s="506"/>
      <c r="CA230" s="646" t="s">
        <v>564</v>
      </c>
      <c r="CB230" s="605"/>
    </row>
    <row r="231" spans="1:80" ht="40.5" customHeight="1" x14ac:dyDescent="0.35">
      <c r="A231" s="584"/>
      <c r="B231" s="458" t="s">
        <v>155</v>
      </c>
      <c r="C231" s="3"/>
      <c r="D231" s="504"/>
      <c r="E231" s="504" t="s">
        <v>568</v>
      </c>
      <c r="F231" s="504" t="s">
        <v>556</v>
      </c>
      <c r="G231" s="307" t="str">
        <f ca="1">IF(AND(E231&lt;D231,BE231&lt;&gt;"",TODAY()&gt;D231),TODAY()-D231,"")</f>
        <v/>
      </c>
      <c r="H231" s="308">
        <f>IF(BM231&lt;&gt;"",BM231,"")</f>
        <v>45873</v>
      </c>
      <c r="I231" s="309">
        <f>IF(AND(E231&lt;&gt;"",H231&lt;&gt;""),H231-E231,"")</f>
        <v>206</v>
      </c>
      <c r="J231" s="305" t="s">
        <v>280</v>
      </c>
      <c r="K231" s="305" t="s">
        <v>80</v>
      </c>
      <c r="L231" s="310" t="s">
        <v>557</v>
      </c>
      <c r="M231" s="311" t="s">
        <v>161</v>
      </c>
      <c r="N231" s="310" t="s">
        <v>1012</v>
      </c>
      <c r="O231" s="20">
        <v>2029541997</v>
      </c>
      <c r="P231" s="539" t="s">
        <v>1412</v>
      </c>
      <c r="Q231" s="22" t="s">
        <v>1688</v>
      </c>
      <c r="R231" s="313" t="str">
        <f>IF(OR(L231&lt;&gt;"",N231&lt;&gt;"",O231&lt;&gt;"",P231&lt;&gt;""),CONCATENATE(L231,"-",N231,"-",P231,"-OM",O231),"")</f>
        <v>P62-PPGMII-P62-PAR-0133/2025-OM2029541997</v>
      </c>
      <c r="S231" s="2"/>
      <c r="T231" s="314">
        <v>1</v>
      </c>
      <c r="U231" s="340">
        <v>72.227999999999994</v>
      </c>
      <c r="V231" s="340">
        <v>0</v>
      </c>
      <c r="W231" s="316">
        <f>IF(U231&lt;&gt;"",U231/1000,"")</f>
        <v>7.2228000000000001E-2</v>
      </c>
      <c r="X231" s="316">
        <f>IF(V231&lt;&gt;"",V231/1000,"")</f>
        <v>0</v>
      </c>
      <c r="Y231" s="317">
        <f>IF(OR(U231&lt;&gt;"",V231&lt;&gt;""),U231+V231,"")</f>
        <v>72.227999999999994</v>
      </c>
      <c r="Z231" s="318">
        <f>IF(Y231&lt;&gt;"",Y231/1000,"")</f>
        <v>7.2228000000000001E-2</v>
      </c>
      <c r="AA231" s="574" t="s">
        <v>2082</v>
      </c>
      <c r="AB231" s="505">
        <v>45694</v>
      </c>
      <c r="AC231" s="331">
        <v>45710</v>
      </c>
      <c r="AD231" s="505">
        <v>45686</v>
      </c>
      <c r="AE231" s="14">
        <v>45739</v>
      </c>
      <c r="AF231" s="14">
        <v>45796</v>
      </c>
      <c r="AG231" s="14">
        <v>45747</v>
      </c>
      <c r="AH231" s="309">
        <f>IF(AND(AD231&lt;&gt;"",AG231&lt;&gt;""),AG231-AD231,"")</f>
        <v>61</v>
      </c>
      <c r="AI231" s="322" t="str">
        <f>IF(AE231&lt;&gt;"",CONCATENATE("S",WEEKNUM(AE231,21)),"")</f>
        <v>S12</v>
      </c>
      <c r="AJ231" s="323" t="str">
        <f>IF(AF231&lt;&gt;"",CONCATENATE("S",WEEKNUM(AF231,21)),"")</f>
        <v>S21</v>
      </c>
      <c r="AK231" s="323" t="str">
        <f>IF(AG231&lt;&gt;"",CONCATENATE("S",WEEKNUM(AG231,21)),"")</f>
        <v>S14</v>
      </c>
      <c r="AL231" s="322" t="str">
        <f>IF(AG231&lt;&gt;"",CONCATENATE(MONTH(AG231),"/",YEAR(AG231)),"")</f>
        <v>3/2025</v>
      </c>
      <c r="AM231" s="324">
        <f ca="1">IF(AG231&lt;&gt;"",IFERROR(IF(AF231="",TODAY()-AE231,AG231-AE231),""),"")</f>
        <v>8</v>
      </c>
      <c r="AN231" s="325" t="str">
        <f ca="1">IF(AM231&lt;&gt;"",IF(AM231&lt;=0,"SEM ATRASO",IF(AM231&lt;=10,"1) &lt;= 10 Dias",IF(AND(AM231&gt;10,AM231&lt;=30),"2) &gt; 10 Dias e &lt;= 30 Dias",IF(AND(AM231&gt;30,AM231&lt;=60),"3) &gt;30 Dias e &lt;=60 Dias",IF(AND(AM231&gt;60,AM231&lt;43854),"4) &gt; 60 Dias","INDEFINIDO"))))),"")</f>
        <v>1) &lt;= 10 Dias</v>
      </c>
      <c r="AO231" s="15">
        <v>45749</v>
      </c>
      <c r="AP231" s="331">
        <v>45810</v>
      </c>
      <c r="AQ231" s="15">
        <v>45763</v>
      </c>
      <c r="AR231" s="15">
        <v>45807</v>
      </c>
      <c r="AS231" s="15">
        <v>45809</v>
      </c>
      <c r="AT231" s="309">
        <f>IF(AND(AP231&lt;&gt;"",AS231&lt;&gt;""),AS231-AP231,"")</f>
        <v>-1</v>
      </c>
      <c r="AU231" s="326" t="str">
        <f>IF(AQ231&lt;&gt;"",CONCATENATE("S",WEEKNUM(AQ231,21)),"")</f>
        <v>S16</v>
      </c>
      <c r="AV231" s="327" t="str">
        <f>IF(AR231&lt;&gt;"",CONCATENATE("S",WEEKNUM(AR231,21)),"")</f>
        <v>S22</v>
      </c>
      <c r="AW231" s="327" t="str">
        <f>IF(AS231&lt;&gt;"",CONCATENATE("S",WEEKNUM(AS231,21)),"")</f>
        <v>S22</v>
      </c>
      <c r="AX231" s="326" t="str">
        <f>IF(AS231&lt;&gt;"",CONCATENATE(MONTH(AS231),"/",YEAR(AS231)),"")</f>
        <v>6/2025</v>
      </c>
      <c r="AY231" s="328">
        <f ca="1">IF(AQ231&lt;&gt;"",IF(AS231&lt;&gt;"",AQ231-AS231,TODAY()-AQ231),"")</f>
        <v>-46</v>
      </c>
      <c r="AZ231" s="329" t="str">
        <f ca="1">IF(AY231&lt;&gt;"",IF(AY231&lt;=0,"SEM ATRASO",IF(AY231&lt;=10,"1) &lt;= 10 Dias",IF(AND(AY231&gt;10,AY231&lt;=30),"2) &gt; 10 Dias e &lt;= 30 Dias",IF(AND(AY231&gt;30,AY231&lt;=60),"3) &gt;30 Dias e &lt;=60 Dias",IF(AND(AY231&gt;60,AY231&lt;43854),"4) &gt; 60 Dias","INDEFINIDO"))))),"")</f>
        <v>SEM ATRASO</v>
      </c>
      <c r="BA231" s="15">
        <v>45765</v>
      </c>
      <c r="BB231" s="331">
        <v>45816</v>
      </c>
      <c r="BC231" s="15">
        <v>45766</v>
      </c>
      <c r="BD231" s="15">
        <v>45868</v>
      </c>
      <c r="BE231" s="331">
        <v>45868</v>
      </c>
      <c r="BF231" s="309">
        <f>IF(AND(BB231&lt;&gt;"",BE231&lt;&gt;""),BE231-BB231,"")</f>
        <v>52</v>
      </c>
      <c r="BG231" s="326" t="str">
        <f>IF(BC231&lt;&gt;"",CONCATENATE("S",WEEKNUM(BC231,21)),"")</f>
        <v>S16</v>
      </c>
      <c r="BH231" s="327" t="str">
        <f>IF(BD231&lt;&gt;"",CONCATENATE("S",WEEKNUM(BD231,21)),"")</f>
        <v>S31</v>
      </c>
      <c r="BI231" s="327" t="str">
        <f>IF(BE231&lt;&gt;"",CONCATENATE("S",WEEKNUM(BE231,21)),"")</f>
        <v>S31</v>
      </c>
      <c r="BJ231" s="326" t="str">
        <f>IF(BE231&lt;&gt;"",CONCATENATE(MONTH(BE231),"/",YEAR(BE231)),"")</f>
        <v>7/2025</v>
      </c>
      <c r="BK231" s="325">
        <f ca="1">IF(BE231&lt;&gt;"",IFERROR(IF(BE231="",TODAY()-BC231,BE231-BC231),""),"")</f>
        <v>102</v>
      </c>
      <c r="BL231" s="330" t="str">
        <f ca="1">IF(BK231&lt;&gt;"",IF(BK231&lt;=0,"SEM ATRASO",IF(BK231&lt;=10,"1) &lt;= 10 Dias",IF(AND(BK231&gt;10,BK231&lt;=30),"2) &gt; 10 Dias e &lt;= 30 Dias",IF(AND(BK231&gt;30,BK231&lt;=60),"3) &gt;30 Dias e &lt;=60 Dias",IF(AND(BK231&gt;60,BK231&lt;43854),"4) &gt; 60 Dias","INDEFINIDO"))))),"")</f>
        <v>4) &gt; 60 Dias</v>
      </c>
      <c r="BM231" s="331">
        <f>IF(BE231&lt;&gt;"",BE231+5,IF(AND(BE231="",BD231&lt;&gt;""),BD231+5,IF(AND(BE231="",BD231="",AS231&lt;&gt;""),AS231+5,IF(AND(BE231="",BD231="",AS231="",AR231&lt;&gt;""),AR231+5,""))))</f>
        <v>45873</v>
      </c>
      <c r="BN231" s="15"/>
      <c r="BO231" s="15" t="s">
        <v>87</v>
      </c>
      <c r="BP231" s="2"/>
      <c r="BQ231" s="2"/>
      <c r="BR231" s="2"/>
      <c r="BS231" s="2"/>
      <c r="BT231" s="507">
        <v>-3</v>
      </c>
      <c r="BU231" s="508" t="s">
        <v>1255</v>
      </c>
      <c r="BV231" s="506"/>
      <c r="BW231" s="506"/>
      <c r="BX231" s="506"/>
      <c r="BY231" s="506"/>
      <c r="BZ231" s="506"/>
      <c r="CA231" s="646" t="s">
        <v>564</v>
      </c>
      <c r="CB231" s="605"/>
    </row>
    <row r="232" spans="1:80" ht="40.5" customHeight="1" x14ac:dyDescent="0.35">
      <c r="A232" s="584"/>
      <c r="B232" s="458" t="s">
        <v>155</v>
      </c>
      <c r="C232" s="3"/>
      <c r="D232" s="504">
        <v>45610</v>
      </c>
      <c r="E232" s="504" t="s">
        <v>568</v>
      </c>
      <c r="F232" s="504" t="s">
        <v>556</v>
      </c>
      <c r="G232" s="307" t="str">
        <f ca="1">IF(AND(E232&lt;D232,BE232&lt;&gt;"",TODAY()&gt;D232),TODAY()-D232,"")</f>
        <v/>
      </c>
      <c r="H232" s="308">
        <f>IF(BM232&lt;&gt;"",BM232,"")</f>
        <v>45873</v>
      </c>
      <c r="I232" s="309">
        <f>IF(AND(E232&lt;&gt;"",H232&lt;&gt;""),H232-E232,"")</f>
        <v>206</v>
      </c>
      <c r="J232" s="305"/>
      <c r="K232" s="305" t="s">
        <v>126</v>
      </c>
      <c r="L232" s="310" t="s">
        <v>557</v>
      </c>
      <c r="M232" s="311" t="s">
        <v>161</v>
      </c>
      <c r="N232" s="310" t="s">
        <v>1012</v>
      </c>
      <c r="O232" s="20">
        <v>2026292682</v>
      </c>
      <c r="P232" s="539" t="s">
        <v>1412</v>
      </c>
      <c r="Q232" s="22" t="s">
        <v>1689</v>
      </c>
      <c r="R232" s="313" t="str">
        <f>IF(OR(L232&lt;&gt;"",N232&lt;&gt;"",O232&lt;&gt;"",P232&lt;&gt;""),CONCATENATE(L232,"-",N232,"-",P232,"-OM",O232),"")</f>
        <v>P62-PPGMII-P62-PAR-0133/2025-OM2026292682</v>
      </c>
      <c r="S232" s="2" t="s">
        <v>535</v>
      </c>
      <c r="T232" s="314">
        <v>1</v>
      </c>
      <c r="U232" s="340">
        <v>18.257999999999999</v>
      </c>
      <c r="V232" s="23">
        <v>0</v>
      </c>
      <c r="W232" s="316">
        <f>IF(U232&lt;&gt;"",U232/1000,"")</f>
        <v>1.8258E-2</v>
      </c>
      <c r="X232" s="316">
        <f>IF(V232&lt;&gt;"",V232/1000,"")</f>
        <v>0</v>
      </c>
      <c r="Y232" s="317">
        <f>IF(OR(U232&lt;&gt;"",V232&lt;&gt;""),U232+V232,"")</f>
        <v>18.257999999999999</v>
      </c>
      <c r="Z232" s="318">
        <f>IF(Y232&lt;&gt;"",Y232/1000,"")</f>
        <v>1.8258E-2</v>
      </c>
      <c r="AA232" s="574" t="s">
        <v>2082</v>
      </c>
      <c r="AB232" s="505"/>
      <c r="AC232" s="331">
        <v>45710</v>
      </c>
      <c r="AD232" s="505">
        <v>45555</v>
      </c>
      <c r="AE232" s="14">
        <v>45567</v>
      </c>
      <c r="AF232" s="14">
        <v>45567</v>
      </c>
      <c r="AG232" s="14">
        <v>45567</v>
      </c>
      <c r="AH232" s="309">
        <f>IF(AND(AD232&lt;&gt;"",AG232&lt;&gt;""),AG232-AD232,"")</f>
        <v>12</v>
      </c>
      <c r="AI232" s="322" t="str">
        <f>IF(AE232&lt;&gt;"",CONCATENATE("S",WEEKNUM(AE232,21)),"")</f>
        <v>S40</v>
      </c>
      <c r="AJ232" s="323" t="str">
        <f>IF(AF232&lt;&gt;"",CONCATENATE("S",WEEKNUM(AF232,21)),"")</f>
        <v>S40</v>
      </c>
      <c r="AK232" s="323" t="str">
        <f>IF(AG232&lt;&gt;"",CONCATENATE("S",WEEKNUM(AG232,21)),"")</f>
        <v>S40</v>
      </c>
      <c r="AL232" s="322" t="str">
        <f>IF(AG232&lt;&gt;"",CONCATENATE(MONTH(AG232),"/",YEAR(AG232)),"")</f>
        <v>10/2024</v>
      </c>
      <c r="AM232" s="324">
        <f ca="1">IF(AG232&lt;&gt;"",IFERROR(IF(AF232="",TODAY()-AE232,AG232-AE232),""),"")</f>
        <v>0</v>
      </c>
      <c r="AN232" s="325" t="str">
        <f ca="1">IF(AM232&lt;&gt;"",IF(AM232&lt;=0,"SEM ATRASO",IF(AM232&lt;=10,"1) &lt;= 10 Dias",IF(AND(AM232&gt;10,AM232&lt;=30),"2) &gt; 10 Dias e &lt;= 30 Dias",IF(AND(AM232&gt;30,AM232&lt;=60),"3) &gt;30 Dias e &lt;=60 Dias",IF(AND(AM232&gt;60,AM232&lt;43854),"4) &gt; 60 Dias","INDEFINIDO"))))),"")</f>
        <v>SEM ATRASO</v>
      </c>
      <c r="AO232" s="15">
        <v>45609</v>
      </c>
      <c r="AP232" s="331">
        <v>45805</v>
      </c>
      <c r="AQ232" s="15">
        <v>45609</v>
      </c>
      <c r="AR232" s="15">
        <v>45609</v>
      </c>
      <c r="AS232" s="15">
        <v>45609</v>
      </c>
      <c r="AT232" s="309">
        <f>IF(AND(AP232&lt;&gt;"",AS232&lt;&gt;""),AS232-AP232,"")</f>
        <v>-196</v>
      </c>
      <c r="AU232" s="326" t="str">
        <f>IF(AQ232&lt;&gt;"",CONCATENATE("S",WEEKNUM(AQ232,21)),"")</f>
        <v>S46</v>
      </c>
      <c r="AV232" s="327" t="str">
        <f>IF(AR232&lt;&gt;"",CONCATENATE("S",WEEKNUM(AR232,21)),"")</f>
        <v>S46</v>
      </c>
      <c r="AW232" s="327" t="str">
        <f>IF(AS232&lt;&gt;"",CONCATENATE("S",WEEKNUM(AS232,21)),"")</f>
        <v>S46</v>
      </c>
      <c r="AX232" s="326" t="str">
        <f>IF(AS232&lt;&gt;"",CONCATENATE(MONTH(AS232),"/",YEAR(AS232)),"")</f>
        <v>11/2024</v>
      </c>
      <c r="AY232" s="328">
        <f ca="1">IF(AQ232&lt;&gt;"",IF(AS232&lt;&gt;"",AQ232-AS232,TODAY()-AQ232),"")</f>
        <v>0</v>
      </c>
      <c r="AZ232" s="329" t="str">
        <f ca="1">IF(AY232&lt;&gt;"",IF(AY232&lt;=0,"SEM ATRASO",IF(AY232&lt;=10,"1) &lt;= 10 Dias",IF(AND(AY232&gt;10,AY232&lt;=30),"2) &gt; 10 Dias e &lt;= 30 Dias",IF(AND(AY232&gt;30,AY232&lt;=60),"3) &gt;30 Dias e &lt;=60 Dias",IF(AND(AY232&gt;60,AY232&lt;43854),"4) &gt; 60 Dias","INDEFINIDO"))))),"")</f>
        <v>SEM ATRASO</v>
      </c>
      <c r="BA232" s="15">
        <v>45610</v>
      </c>
      <c r="BB232" s="331">
        <v>45616</v>
      </c>
      <c r="BC232" s="15">
        <v>45766</v>
      </c>
      <c r="BD232" s="15">
        <v>45868</v>
      </c>
      <c r="BE232" s="331">
        <v>45868</v>
      </c>
      <c r="BF232" s="309">
        <f>IF(AND(BB232&lt;&gt;"",BE232&lt;&gt;""),BE232-BB232,"")</f>
        <v>252</v>
      </c>
      <c r="BG232" s="326" t="str">
        <f>IF(BC232&lt;&gt;"",CONCATENATE("S",WEEKNUM(BC232,21)),"")</f>
        <v>S16</v>
      </c>
      <c r="BH232" s="327" t="str">
        <f>IF(BD232&lt;&gt;"",CONCATENATE("S",WEEKNUM(BD232,21)),"")</f>
        <v>S31</v>
      </c>
      <c r="BI232" s="327" t="str">
        <f>IF(BE232&lt;&gt;"",CONCATENATE("S",WEEKNUM(BE232,21)),"")</f>
        <v>S31</v>
      </c>
      <c r="BJ232" s="326" t="str">
        <f>IF(BE232&lt;&gt;"",CONCATENATE(MONTH(BE232),"/",YEAR(BE232)),"")</f>
        <v>7/2025</v>
      </c>
      <c r="BK232" s="325">
        <f ca="1">IF(BE232&lt;&gt;"",IFERROR(IF(BE232="",TODAY()-BC232,BE232-BC232),""),"")</f>
        <v>102</v>
      </c>
      <c r="BL232" s="330" t="str">
        <f ca="1">IF(BK232&lt;&gt;"",IF(BK232&lt;=0,"SEM ATRASO",IF(BK232&lt;=10,"1) &lt;= 10 Dias",IF(AND(BK232&gt;10,BK232&lt;=30),"2) &gt; 10 Dias e &lt;= 30 Dias",IF(AND(BK232&gt;30,BK232&lt;=60),"3) &gt;30 Dias e &lt;=60 Dias",IF(AND(BK232&gt;60,BK232&lt;43854),"4) &gt; 60 Dias","INDEFINIDO"))))),"")</f>
        <v>4) &gt; 60 Dias</v>
      </c>
      <c r="BM232" s="331">
        <f>IF(BE232&lt;&gt;"",BE232+5,IF(AND(BE232="",BD232&lt;&gt;""),BD232+5,IF(AND(BE232="",BD232="",AS232&lt;&gt;""),AS232+5,IF(AND(BE232="",BD232="",AS232="",AR232&lt;&gt;""),AR232+5,""))))</f>
        <v>45873</v>
      </c>
      <c r="BN232" s="15">
        <v>45757</v>
      </c>
      <c r="BO232" s="15" t="s">
        <v>87</v>
      </c>
      <c r="BP232" s="2"/>
      <c r="BQ232" s="2"/>
      <c r="BR232" s="2"/>
      <c r="BS232" s="2" t="s">
        <v>140</v>
      </c>
      <c r="BT232" s="507">
        <v>-3</v>
      </c>
      <c r="BU232" s="508" t="s">
        <v>1255</v>
      </c>
      <c r="BV232" s="506"/>
      <c r="BW232" s="506"/>
      <c r="BX232" s="506"/>
      <c r="BY232" s="506"/>
      <c r="BZ232" s="506"/>
      <c r="CA232" s="648" t="s">
        <v>537</v>
      </c>
      <c r="CB232" s="605"/>
    </row>
    <row r="233" spans="1:80" ht="40.5" customHeight="1" x14ac:dyDescent="0.35">
      <c r="A233" s="584"/>
      <c r="B233" s="458" t="s">
        <v>155</v>
      </c>
      <c r="C233" s="3"/>
      <c r="D233" s="504"/>
      <c r="E233" s="504" t="s">
        <v>1158</v>
      </c>
      <c r="F233" s="504" t="s">
        <v>279</v>
      </c>
      <c r="G233" s="307" t="str">
        <f ca="1">IF(AND(E233&lt;D233,BE233&lt;&gt;"",TODAY()&gt;D233),TODAY()-D233,"")</f>
        <v/>
      </c>
      <c r="H233" s="308">
        <f>IF(BM233&lt;&gt;"",BM233,"")</f>
        <v>45873</v>
      </c>
      <c r="I233" s="309">
        <f>IF(AND(E233&lt;&gt;"",H233&lt;&gt;""),H233-E233,"")</f>
        <v>314</v>
      </c>
      <c r="J233" s="305" t="s">
        <v>79</v>
      </c>
      <c r="K233" s="305" t="s">
        <v>80</v>
      </c>
      <c r="L233" s="310" t="s">
        <v>557</v>
      </c>
      <c r="M233" s="311" t="s">
        <v>161</v>
      </c>
      <c r="N233" s="310" t="s">
        <v>2050</v>
      </c>
      <c r="O233" s="20"/>
      <c r="P233" s="539" t="s">
        <v>1908</v>
      </c>
      <c r="Q233" s="22" t="s">
        <v>562</v>
      </c>
      <c r="R233" s="313" t="str">
        <f>IF(OR(L233&lt;&gt;"",N233&lt;&gt;"",O233&lt;&gt;"",P233&lt;&gt;""),CONCATENATE(L233,"-",N233,"-",P233,"-OM",O233),"")</f>
        <v>P62-PPGMII-P62-CAM-1177P/2024-OM</v>
      </c>
      <c r="S233" s="2" t="s">
        <v>666</v>
      </c>
      <c r="T233" s="314">
        <v>1</v>
      </c>
      <c r="U233" s="340">
        <v>0</v>
      </c>
      <c r="V233" s="340">
        <v>99.759999999999991</v>
      </c>
      <c r="W233" s="316">
        <f>IF(U233&lt;&gt;"",U233/1000,"")</f>
        <v>0</v>
      </c>
      <c r="X233" s="316">
        <f>IF(V233&lt;&gt;"",V233/1000,"")</f>
        <v>9.9759999999999988E-2</v>
      </c>
      <c r="Y233" s="317">
        <f>IF(OR(U233&lt;&gt;"",V233&lt;&gt;""),U233+V233,"")</f>
        <v>99.759999999999991</v>
      </c>
      <c r="Z233" s="318">
        <f>IF(Y233&lt;&gt;"",Y233/1000,"")</f>
        <v>9.9759999999999988E-2</v>
      </c>
      <c r="AA233" s="574" t="s">
        <v>563</v>
      </c>
      <c r="AB233" s="505"/>
      <c r="AC233" s="331">
        <v>45694</v>
      </c>
      <c r="AD233" s="505">
        <v>45811</v>
      </c>
      <c r="AE233" s="14">
        <v>45851</v>
      </c>
      <c r="AF233" s="14">
        <v>45851</v>
      </c>
      <c r="AG233" s="14">
        <v>45827</v>
      </c>
      <c r="AH233" s="309">
        <f>IF(AND(AD233&lt;&gt;"",AG233&lt;&gt;""),AG233-AD233,"")</f>
        <v>16</v>
      </c>
      <c r="AI233" s="322" t="str">
        <f>IF(AE233&lt;&gt;"",CONCATENATE("S",WEEKNUM(AE233,21)),"")</f>
        <v>S28</v>
      </c>
      <c r="AJ233" s="323" t="str">
        <f>IF(AF233&lt;&gt;"",CONCATENATE("S",WEEKNUM(AF233,21)),"")</f>
        <v>S28</v>
      </c>
      <c r="AK233" s="323" t="str">
        <f>IF(AG233&lt;&gt;"",CONCATENATE("S",WEEKNUM(AG233,21)),"")</f>
        <v>S25</v>
      </c>
      <c r="AL233" s="322" t="str">
        <f>IF(AG233&lt;&gt;"",CONCATENATE(MONTH(AG233),"/",YEAR(AG233)),"")</f>
        <v>6/2025</v>
      </c>
      <c r="AM233" s="324">
        <f ca="1">IF(AG233&lt;&gt;"",IFERROR(IF(AF233="",TODAY()-AE233,AG233-AE233),""),"")</f>
        <v>-24</v>
      </c>
      <c r="AN233" s="325" t="str">
        <f ca="1">IF(AM233&lt;&gt;"",IF(AM233&lt;=0,"SEM ATRASO",IF(AM233&lt;=10,"1) &lt;= 10 Dias",IF(AND(AM233&gt;10,AM233&lt;=30),"2) &gt; 10 Dias e &lt;= 30 Dias",IF(AND(AM233&gt;30,AM233&lt;=60),"3) &gt;30 Dias e &lt;=60 Dias",IF(AND(AM233&gt;60,AM233&lt;43854),"4) &gt; 60 Dias","INDEFINIDO"))))),"")</f>
        <v>SEM ATRASO</v>
      </c>
      <c r="AO233" s="15">
        <v>45833</v>
      </c>
      <c r="AP233" s="331">
        <v>45776</v>
      </c>
      <c r="AQ233" s="15">
        <v>45840</v>
      </c>
      <c r="AR233" s="15">
        <v>45840</v>
      </c>
      <c r="AS233" s="15">
        <v>45838</v>
      </c>
      <c r="AT233" s="309">
        <f>IF(AND(AP233&lt;&gt;"",AS233&lt;&gt;""),AS233-AP233,"")</f>
        <v>62</v>
      </c>
      <c r="AU233" s="326" t="str">
        <f>IF(AQ233&lt;&gt;"",CONCATENATE("S",WEEKNUM(AQ233,21)),"")</f>
        <v>S27</v>
      </c>
      <c r="AV233" s="327" t="str">
        <f>IF(AR233&lt;&gt;"",CONCATENATE("S",WEEKNUM(AR233,21)),"")</f>
        <v>S27</v>
      </c>
      <c r="AW233" s="327" t="str">
        <f>IF(AS233&lt;&gt;"",CONCATENATE("S",WEEKNUM(AS233,21)),"")</f>
        <v>S27</v>
      </c>
      <c r="AX233" s="326" t="str">
        <f>IF(AS233&lt;&gt;"",CONCATENATE(MONTH(AS233),"/",YEAR(AS233)),"")</f>
        <v>6/2025</v>
      </c>
      <c r="AY233" s="328">
        <f ca="1">IF(AQ233&lt;&gt;"",IF(AS233&lt;&gt;"",AQ233-AS233,TODAY()-AQ233),"")</f>
        <v>2</v>
      </c>
      <c r="AZ233" s="329" t="str">
        <f ca="1">IF(AY233&lt;&gt;"",IF(AY233&lt;=0,"SEM ATRASO",IF(AY233&lt;=10,"1) &lt;= 10 Dias",IF(AND(AY233&gt;10,AY233&lt;=30),"2) &gt; 10 Dias e &lt;= 30 Dias",IF(AND(AY233&gt;30,AY233&lt;=60),"3) &gt;30 Dias e &lt;=60 Dias",IF(AND(AY233&gt;60,AY233&lt;43854),"4) &gt; 60 Dias","INDEFINIDO"))))),"")</f>
        <v>1) &lt;= 10 Dias</v>
      </c>
      <c r="BA233" s="15">
        <v>45853</v>
      </c>
      <c r="BB233" s="331">
        <v>45845</v>
      </c>
      <c r="BC233" s="15">
        <v>45766</v>
      </c>
      <c r="BD233" s="15">
        <v>45868</v>
      </c>
      <c r="BE233" s="331">
        <v>45868</v>
      </c>
      <c r="BF233" s="309">
        <f>IF(AND(BB233&lt;&gt;"",BE233&lt;&gt;""),BE233-BB233,"")</f>
        <v>23</v>
      </c>
      <c r="BG233" s="326" t="str">
        <f>IF(BC233&lt;&gt;"",CONCATENATE("S",WEEKNUM(BC233,21)),"")</f>
        <v>S16</v>
      </c>
      <c r="BH233" s="327" t="str">
        <f>IF(BD233&lt;&gt;"",CONCATENATE("S",WEEKNUM(BD233,21)),"")</f>
        <v>S31</v>
      </c>
      <c r="BI233" s="327" t="str">
        <f>IF(BE233&lt;&gt;"",CONCATENATE("S",WEEKNUM(BE233,21)),"")</f>
        <v>S31</v>
      </c>
      <c r="BJ233" s="326" t="str">
        <f>IF(BE233&lt;&gt;"",CONCATENATE(MONTH(BE233),"/",YEAR(BE233)),"")</f>
        <v>7/2025</v>
      </c>
      <c r="BK233" s="325">
        <f ca="1">IF(BE233&lt;&gt;"",IFERROR(IF(BE233="",TODAY()-BC233,BE233-BC233),""),"")</f>
        <v>102</v>
      </c>
      <c r="BL233" s="330" t="str">
        <f ca="1">IF(BK233&lt;&gt;"",IF(BK233&lt;=0,"SEM ATRASO",IF(BK233&lt;=10,"1) &lt;= 10 Dias",IF(AND(BK233&gt;10,BK233&lt;=30),"2) &gt; 10 Dias e &lt;= 30 Dias",IF(AND(BK233&gt;30,BK233&lt;=60),"3) &gt;30 Dias e &lt;=60 Dias",IF(AND(BK233&gt;60,BK233&lt;43854),"4) &gt; 60 Dias","INDEFINIDO"))))),"")</f>
        <v>4) &gt; 60 Dias</v>
      </c>
      <c r="BM233" s="331">
        <f>IF(BE233&lt;&gt;"",BE233+5,IF(AND(BE233="",BD233&lt;&gt;""),BD233+5,IF(AND(BE233="",BD233="",AS233&lt;&gt;""),AS233+5,IF(AND(BE233="",BD233="",AS233="",AR233&lt;&gt;""),AR233+5,""))))</f>
        <v>45873</v>
      </c>
      <c r="BN233" s="15"/>
      <c r="BO233" s="331" t="s">
        <v>87</v>
      </c>
      <c r="BP233" s="2"/>
      <c r="BQ233" s="2"/>
      <c r="BR233" s="2"/>
      <c r="BS233" s="2"/>
      <c r="BT233" s="507"/>
      <c r="BU233" s="508"/>
      <c r="BV233" s="506"/>
      <c r="BW233" s="506"/>
      <c r="BX233" s="506"/>
      <c r="BY233" s="506"/>
      <c r="BZ233" s="506"/>
      <c r="CA233" s="653"/>
      <c r="CB233" s="605"/>
    </row>
    <row r="234" spans="1:80" ht="40.5" customHeight="1" x14ac:dyDescent="0.35">
      <c r="A234" s="584"/>
      <c r="B234" s="458" t="s">
        <v>155</v>
      </c>
      <c r="C234" s="3"/>
      <c r="D234" s="504"/>
      <c r="E234" s="504" t="s">
        <v>1156</v>
      </c>
      <c r="F234" s="504" t="s">
        <v>2011</v>
      </c>
      <c r="G234" s="307" t="str">
        <f ca="1">IF(AND(E234&lt;D234,BE234&lt;&gt;"",TODAY()&gt;D234),TODAY()-D234,"")</f>
        <v/>
      </c>
      <c r="H234" s="308">
        <f>IF(BM234&lt;&gt;"",BM234,"")</f>
        <v>45875</v>
      </c>
      <c r="I234" s="309">
        <f>IF(AND(E234&lt;&gt;"",H234&lt;&gt;""),H234-E234,"")</f>
        <v>317</v>
      </c>
      <c r="J234" s="305" t="s">
        <v>156</v>
      </c>
      <c r="K234" s="305" t="s">
        <v>80</v>
      </c>
      <c r="L234" s="310" t="s">
        <v>534</v>
      </c>
      <c r="M234" s="311" t="s">
        <v>161</v>
      </c>
      <c r="N234" s="310" t="s">
        <v>2049</v>
      </c>
      <c r="O234" s="20">
        <v>2023942759</v>
      </c>
      <c r="P234" s="539" t="s">
        <v>1413</v>
      </c>
      <c r="Q234" s="22" t="s">
        <v>1415</v>
      </c>
      <c r="R234" s="313" t="str">
        <f>IF(OR(L234&lt;&gt;"",N234&lt;&gt;"",O234&lt;&gt;"",P234&lt;&gt;""),CONCATENATE(L234,"-",N234,"-",P234,"-OM",O234),"")</f>
        <v>PRA1-PPGMII-PRA1-CAM-1141/2024-OM2023942759</v>
      </c>
      <c r="S234" s="2"/>
      <c r="T234" s="314">
        <v>1</v>
      </c>
      <c r="U234" s="340">
        <v>0</v>
      </c>
      <c r="V234" s="23">
        <v>5480.19</v>
      </c>
      <c r="W234" s="316">
        <f>IF(U234&lt;&gt;"",U234/1000,"")</f>
        <v>0</v>
      </c>
      <c r="X234" s="316">
        <f>IF(V234&lt;&gt;"",V234/1000,"")</f>
        <v>5.4801899999999995</v>
      </c>
      <c r="Y234" s="317">
        <f>IF(OR(U234&lt;&gt;"",V234&lt;&gt;""),U234+V234,"")</f>
        <v>5480.19</v>
      </c>
      <c r="Z234" s="318">
        <f>IF(Y234&lt;&gt;"",Y234/1000,"")</f>
        <v>5.4801899999999995</v>
      </c>
      <c r="AA234" s="574" t="s">
        <v>536</v>
      </c>
      <c r="AB234" s="505"/>
      <c r="AC234" s="331">
        <v>45555</v>
      </c>
      <c r="AD234" s="505">
        <v>45782</v>
      </c>
      <c r="AE234" s="14">
        <v>45798</v>
      </c>
      <c r="AF234" s="14">
        <v>45838</v>
      </c>
      <c r="AG234" s="14">
        <v>45792</v>
      </c>
      <c r="AH234" s="309">
        <f>IF(AND(AD234&lt;&gt;"",AG234&lt;&gt;""),AG234-AD234,"")</f>
        <v>10</v>
      </c>
      <c r="AI234" s="322" t="str">
        <f>IF(AE234&lt;&gt;"",CONCATENATE("S",WEEKNUM(AE234,21)),"")</f>
        <v>S21</v>
      </c>
      <c r="AJ234" s="323" t="str">
        <f>IF(AF234&lt;&gt;"",CONCATENATE("S",WEEKNUM(AF234,21)),"")</f>
        <v>S27</v>
      </c>
      <c r="AK234" s="323" t="str">
        <f>IF(AG234&lt;&gt;"",CONCATENATE("S",WEEKNUM(AG234,21)),"")</f>
        <v>S20</v>
      </c>
      <c r="AL234" s="322" t="str">
        <f>IF(AG234&lt;&gt;"",CONCATENATE(MONTH(AG234),"/",YEAR(AG234)),"")</f>
        <v>5/2025</v>
      </c>
      <c r="AM234" s="324">
        <f ca="1">IF(AG234&lt;&gt;"",IFERROR(IF(AF234="",TODAY()-AE234,AG234-AE234),""),"")</f>
        <v>-6</v>
      </c>
      <c r="AN234" s="325" t="str">
        <f ca="1">IF(AM234&lt;&gt;"",IF(AM234&lt;=0,"SEM ATRASO",IF(AM234&lt;=10,"1) &lt;= 10 Dias",IF(AND(AM234&gt;10,AM234&lt;=30),"2) &gt; 10 Dias e &lt;= 30 Dias",IF(AND(AM234&gt;30,AM234&lt;=60),"3) &gt;30 Dias e &lt;=60 Dias",IF(AND(AM234&gt;60,AM234&lt;43854),"4) &gt; 60 Dias","INDEFINIDO"))))),"")</f>
        <v>SEM ATRASO</v>
      </c>
      <c r="AO234" s="15">
        <v>45805</v>
      </c>
      <c r="AP234" s="331">
        <v>45748</v>
      </c>
      <c r="AQ234" s="15">
        <v>45815</v>
      </c>
      <c r="AR234" s="210">
        <v>45845</v>
      </c>
      <c r="AS234" s="15">
        <v>45804</v>
      </c>
      <c r="AT234" s="309">
        <f>IF(AND(AP234&lt;&gt;"",AS234&lt;&gt;""),AS234-AP234,"")</f>
        <v>56</v>
      </c>
      <c r="AU234" s="326" t="str">
        <f>IF(AQ234&lt;&gt;"",CONCATENATE("S",WEEKNUM(AQ234,21)),"")</f>
        <v>S23</v>
      </c>
      <c r="AV234" s="327" t="str">
        <f>IF(AR234&lt;&gt;"",CONCATENATE("S",WEEKNUM(AR234,21)),"")</f>
        <v>S28</v>
      </c>
      <c r="AW234" s="327" t="str">
        <f>IF(AS234&lt;&gt;"",CONCATENATE("S",WEEKNUM(AS234,21)),"")</f>
        <v>S22</v>
      </c>
      <c r="AX234" s="326" t="str">
        <f>IF(AS234&lt;&gt;"",CONCATENATE(MONTH(AS234),"/",YEAR(AS234)),"")</f>
        <v>5/2025</v>
      </c>
      <c r="AY234" s="328">
        <f ca="1">IF(AQ234&lt;&gt;"",IF(AS234&lt;&gt;"",AQ234-AS234,TODAY()-AQ234),"")</f>
        <v>11</v>
      </c>
      <c r="AZ234" s="329" t="str">
        <f ca="1">IF(AY234&lt;&gt;"",IF(AY234&lt;=0,"SEM ATRASO",IF(AY234&lt;=10,"1) &lt;= 10 Dias",IF(AND(AY234&gt;10,AY234&lt;=30),"2) &gt; 10 Dias e &lt;= 30 Dias",IF(AND(AY234&gt;30,AY234&lt;=60),"3) &gt;30 Dias e &lt;=60 Dias",IF(AND(AY234&gt;60,AY234&lt;43854),"4) &gt; 60 Dias","INDEFINIDO"))))),"")</f>
        <v>2) &gt; 10 Dias e &lt;= 30 Dias</v>
      </c>
      <c r="BA234" s="15">
        <v>45821</v>
      </c>
      <c r="BB234" s="331">
        <v>45811</v>
      </c>
      <c r="BC234" s="15">
        <v>45766</v>
      </c>
      <c r="BD234" s="24">
        <v>45814</v>
      </c>
      <c r="BE234" s="15">
        <v>45870</v>
      </c>
      <c r="BF234" s="309">
        <f>IF(AND(BB234&lt;&gt;"",BE234&lt;&gt;""),BE234-BB234,"")</f>
        <v>59</v>
      </c>
      <c r="BG234" s="326" t="str">
        <f>IF(BC234&lt;&gt;"",CONCATENATE("S",WEEKNUM(BC234,21)),"")</f>
        <v>S16</v>
      </c>
      <c r="BH234" s="327" t="str">
        <f>IF(BD234&lt;&gt;"",CONCATENATE("S",WEEKNUM(BD234,21)),"")</f>
        <v>S23</v>
      </c>
      <c r="BI234" s="327" t="str">
        <f>IF(BE234&lt;&gt;"",CONCATENATE("S",WEEKNUM(BE234,21)),"")</f>
        <v>S31</v>
      </c>
      <c r="BJ234" s="326" t="str">
        <f>IF(BE234&lt;&gt;"",CONCATENATE(MONTH(BE234),"/",YEAR(BE234)),"")</f>
        <v>8/2025</v>
      </c>
      <c r="BK234" s="325">
        <f ca="1">IF(BE234&lt;&gt;"",IFERROR(IF(BE234="",TODAY()-BC234,BE234-BC234),""),"")</f>
        <v>104</v>
      </c>
      <c r="BL234" s="330" t="str">
        <f ca="1">IF(BK234&lt;&gt;"",IF(BK234&lt;=0,"SEM ATRASO",IF(BK234&lt;=10,"1) &lt;= 10 Dias",IF(AND(BK234&gt;10,BK234&lt;=30),"2) &gt; 10 Dias e &lt;= 30 Dias",IF(AND(BK234&gt;30,BK234&lt;=60),"3) &gt;30 Dias e &lt;=60 Dias",IF(AND(BK234&gt;60,BK234&lt;43854),"4) &gt; 60 Dias","INDEFINIDO"))))),"")</f>
        <v>4) &gt; 60 Dias</v>
      </c>
      <c r="BM234" s="331">
        <f>IF(BE234&lt;&gt;"",BE234+5,IF(AND(BE234="",BD234&lt;&gt;""),BD234+5,IF(AND(BE234="",BD234="",AS234&lt;&gt;""),AS234+5,IF(AND(BE234="",BD234="",AS234="",AR234&lt;&gt;""),AR234+5,""))))</f>
        <v>45875</v>
      </c>
      <c r="BN234" s="15"/>
      <c r="BO234" s="15" t="s">
        <v>87</v>
      </c>
      <c r="BP234" s="2"/>
      <c r="BQ234" s="2"/>
      <c r="BR234" s="2"/>
      <c r="BS234" s="2"/>
      <c r="BT234" s="507">
        <v>-3</v>
      </c>
      <c r="BU234" s="508" t="s">
        <v>1255</v>
      </c>
      <c r="BV234" s="506"/>
      <c r="BW234" s="506"/>
      <c r="BX234" s="506"/>
      <c r="BY234" s="506"/>
      <c r="BZ234" s="506"/>
      <c r="CA234" s="648" t="s">
        <v>573</v>
      </c>
      <c r="CB234" s="605"/>
    </row>
    <row r="235" spans="1:80" ht="40.5" customHeight="1" x14ac:dyDescent="0.35">
      <c r="A235" s="584"/>
      <c r="B235" s="458" t="s">
        <v>155</v>
      </c>
      <c r="C235" s="3"/>
      <c r="D235" s="504"/>
      <c r="E235" s="504" t="s">
        <v>659</v>
      </c>
      <c r="F235" s="504" t="s">
        <v>556</v>
      </c>
      <c r="G235" s="307" t="str">
        <f ca="1">IF(AND(E235&lt;D235,BE235&lt;&gt;"",TODAY()&gt;D235),TODAY()-D235,"")</f>
        <v/>
      </c>
      <c r="H235" s="308">
        <f>IF(BM235&lt;&gt;"",BM235,"")</f>
        <v>45873</v>
      </c>
      <c r="I235" s="309">
        <f>IF(AND(E235&lt;&gt;"",H235&lt;&gt;""),H235-E235,"")</f>
        <v>199</v>
      </c>
      <c r="J235" s="305" t="s">
        <v>79</v>
      </c>
      <c r="K235" s="305" t="s">
        <v>80</v>
      </c>
      <c r="L235" s="310" t="s">
        <v>281</v>
      </c>
      <c r="M235" s="311" t="s">
        <v>161</v>
      </c>
      <c r="N235" s="310" t="s">
        <v>1012</v>
      </c>
      <c r="O235" s="20"/>
      <c r="P235" s="539" t="s">
        <v>1414</v>
      </c>
      <c r="Q235" s="22" t="s">
        <v>665</v>
      </c>
      <c r="R235" s="313" t="str">
        <f>IF(OR(L235&lt;&gt;"",N235&lt;&gt;"",O235&lt;&gt;"",P235&lt;&gt;""),CONCATENATE(L235,"-",N235,"-",P235,"-OM",O235),"")</f>
        <v>P54-PPGMII-P62-PAR-0350/2025-OM</v>
      </c>
      <c r="S235" s="2" t="s">
        <v>666</v>
      </c>
      <c r="T235" s="314">
        <v>1</v>
      </c>
      <c r="U235" s="340">
        <v>60.6</v>
      </c>
      <c r="V235" s="23">
        <v>0</v>
      </c>
      <c r="W235" s="316">
        <f>IF(U235&lt;&gt;"",U235/1000,"")</f>
        <v>6.0600000000000001E-2</v>
      </c>
      <c r="X235" s="316">
        <f>IF(V235&lt;&gt;"",V235/1000,"")</f>
        <v>0</v>
      </c>
      <c r="Y235" s="317">
        <f>IF(OR(U235&lt;&gt;"",V235&lt;&gt;""),U235+V235,"")</f>
        <v>60.6</v>
      </c>
      <c r="Z235" s="318">
        <f>IF(Y235&lt;&gt;"",Y235/1000,"")</f>
        <v>6.0600000000000001E-2</v>
      </c>
      <c r="AA235" s="574" t="s">
        <v>1076</v>
      </c>
      <c r="AB235" s="505"/>
      <c r="AC235" s="331">
        <v>45821</v>
      </c>
      <c r="AD235" s="505">
        <v>45811</v>
      </c>
      <c r="AE235" s="14">
        <v>45851</v>
      </c>
      <c r="AF235" s="14">
        <v>45851</v>
      </c>
      <c r="AG235" s="14">
        <v>45827</v>
      </c>
      <c r="AH235" s="309">
        <f>IF(AND(AD235&lt;&gt;"",AG235&lt;&gt;""),AG235-AD235,"")</f>
        <v>16</v>
      </c>
      <c r="AI235" s="322" t="str">
        <f>IF(AE235&lt;&gt;"",CONCATENATE("S",WEEKNUM(AE235,21)),"")</f>
        <v>S28</v>
      </c>
      <c r="AJ235" s="323" t="str">
        <f>IF(AF235&lt;&gt;"",CONCATENATE("S",WEEKNUM(AF235,21)),"")</f>
        <v>S28</v>
      </c>
      <c r="AK235" s="323" t="str">
        <f>IF(AG235&lt;&gt;"",CONCATENATE("S",WEEKNUM(AG235,21)),"")</f>
        <v>S25</v>
      </c>
      <c r="AL235" s="322" t="str">
        <f>IF(AG235&lt;&gt;"",CONCATENATE(MONTH(AG235),"/",YEAR(AG235)),"")</f>
        <v>6/2025</v>
      </c>
      <c r="AM235" s="324">
        <f ca="1">IF(AG235&lt;&gt;"",IFERROR(IF(AF235="",TODAY()-AE235,AG235-AE235),""),"")</f>
        <v>-24</v>
      </c>
      <c r="AN235" s="325" t="str">
        <f ca="1">IF(AM235&lt;&gt;"",IF(AM235&lt;=0,"SEM ATRASO",IF(AM235&lt;=10,"1) &lt;= 10 Dias",IF(AND(AM235&gt;10,AM235&lt;=30),"2) &gt; 10 Dias e &lt;= 30 Dias",IF(AND(AM235&gt;30,AM235&lt;=60),"3) &gt;30 Dias e &lt;=60 Dias",IF(AND(AM235&gt;60,AM235&lt;43854),"4) &gt; 60 Dias","INDEFINIDO"))))),"")</f>
        <v>SEM ATRASO</v>
      </c>
      <c r="AO235" s="15">
        <v>45833</v>
      </c>
      <c r="AP235" s="331">
        <v>45779</v>
      </c>
      <c r="AQ235" s="15">
        <v>45840</v>
      </c>
      <c r="AR235" s="15">
        <v>45840</v>
      </c>
      <c r="AS235" s="15">
        <v>45838</v>
      </c>
      <c r="AT235" s="309">
        <f>IF(AND(AP235&lt;&gt;"",AS235&lt;&gt;""),AS235-AP235,"")</f>
        <v>59</v>
      </c>
      <c r="AU235" s="326" t="str">
        <f>IF(AQ235&lt;&gt;"",CONCATENATE("S",WEEKNUM(AQ235,21)),"")</f>
        <v>S27</v>
      </c>
      <c r="AV235" s="327" t="str">
        <f>IF(AR235&lt;&gt;"",CONCATENATE("S",WEEKNUM(AR235,21)),"")</f>
        <v>S27</v>
      </c>
      <c r="AW235" s="327" t="str">
        <f>IF(AS235&lt;&gt;"",CONCATENATE("S",WEEKNUM(AS235,21)),"")</f>
        <v>S27</v>
      </c>
      <c r="AX235" s="326" t="str">
        <f>IF(AS235&lt;&gt;"",CONCATENATE(MONTH(AS235),"/",YEAR(AS235)),"")</f>
        <v>6/2025</v>
      </c>
      <c r="AY235" s="328">
        <f ca="1">IF(AQ235&lt;&gt;"",IF(AS235&lt;&gt;"",AQ235-AS235,TODAY()-AQ235),"")</f>
        <v>2</v>
      </c>
      <c r="AZ235" s="329" t="str">
        <f ca="1">IF(AY235&lt;&gt;"",IF(AY235&lt;=0,"SEM ATRASO",IF(AY235&lt;=10,"1) &lt;= 10 Dias",IF(AND(AY235&gt;10,AY235&lt;=30),"2) &gt; 10 Dias e &lt;= 30 Dias",IF(AND(AY235&gt;30,AY235&lt;=60),"3) &gt;30 Dias e &lt;=60 Dias",IF(AND(AY235&gt;60,AY235&lt;43854),"4) &gt; 60 Dias","INDEFINIDO"))))),"")</f>
        <v>1) &lt;= 10 Dias</v>
      </c>
      <c r="BA235" s="15">
        <v>45853</v>
      </c>
      <c r="BB235" s="331">
        <v>45845</v>
      </c>
      <c r="BC235" s="15">
        <v>45766</v>
      </c>
      <c r="BD235" s="15">
        <v>45868</v>
      </c>
      <c r="BE235" s="331">
        <v>45868</v>
      </c>
      <c r="BF235" s="309">
        <f>IF(AND(BB235&lt;&gt;"",BE235&lt;&gt;""),BE235-BB235,"")</f>
        <v>23</v>
      </c>
      <c r="BG235" s="326" t="str">
        <f>IF(BC235&lt;&gt;"",CONCATENATE("S",WEEKNUM(BC235,21)),"")</f>
        <v>S16</v>
      </c>
      <c r="BH235" s="327" t="str">
        <f>IF(BD235&lt;&gt;"",CONCATENATE("S",WEEKNUM(BD235,21)),"")</f>
        <v>S31</v>
      </c>
      <c r="BI235" s="327" t="str">
        <f>IF(BE235&lt;&gt;"",CONCATENATE("S",WEEKNUM(BE235,21)),"")</f>
        <v>S31</v>
      </c>
      <c r="BJ235" s="326" t="str">
        <f>IF(BE235&lt;&gt;"",CONCATENATE(MONTH(BE235),"/",YEAR(BE235)),"")</f>
        <v>7/2025</v>
      </c>
      <c r="BK235" s="325">
        <f ca="1">IF(BE235&lt;&gt;"",IFERROR(IF(BE235="",TODAY()-BC235,BE235-BC235),""),"")</f>
        <v>102</v>
      </c>
      <c r="BL235" s="330" t="str">
        <f ca="1">IF(BK235&lt;&gt;"",IF(BK235&lt;=0,"SEM ATRASO",IF(BK235&lt;=10,"1) &lt;= 10 Dias",IF(AND(BK235&gt;10,BK235&lt;=30),"2) &gt; 10 Dias e &lt;= 30 Dias",IF(AND(BK235&gt;30,BK235&lt;=60),"3) &gt;30 Dias e &lt;=60 Dias",IF(AND(BK235&gt;60,BK235&lt;43854),"4) &gt; 60 Dias","INDEFINIDO"))))),"")</f>
        <v>4) &gt; 60 Dias</v>
      </c>
      <c r="BM235" s="331">
        <f>IF(BE235&lt;&gt;"",BE235+5,IF(AND(BE235="",BD235&lt;&gt;""),BD235+5,IF(AND(BE235="",BD235="",AS235&lt;&gt;""),AS235+5,IF(AND(BE235="",BD235="",AS235="",AR235&lt;&gt;""),AR235+5,""))))</f>
        <v>45873</v>
      </c>
      <c r="BN235" s="15"/>
      <c r="BO235" s="331" t="s">
        <v>87</v>
      </c>
      <c r="BP235" s="2"/>
      <c r="BQ235" s="2"/>
      <c r="BR235" s="2"/>
      <c r="BS235" s="2"/>
      <c r="BT235" s="507"/>
      <c r="BU235" s="508"/>
      <c r="BV235" s="506"/>
      <c r="BW235" s="506"/>
      <c r="BX235" s="506"/>
      <c r="BY235" s="506"/>
      <c r="BZ235" s="506"/>
      <c r="CA235" s="652"/>
      <c r="CB235" s="605"/>
    </row>
    <row r="236" spans="1:80" ht="40.5" customHeight="1" x14ac:dyDescent="0.35">
      <c r="A236" s="584"/>
      <c r="B236" s="458" t="s">
        <v>155</v>
      </c>
      <c r="C236" s="3"/>
      <c r="D236" s="504"/>
      <c r="E236" s="504" t="s">
        <v>659</v>
      </c>
      <c r="F236" s="504" t="s">
        <v>556</v>
      </c>
      <c r="G236" s="307" t="str">
        <f ca="1">IF(AND(E236&lt;D236,BE236&lt;&gt;"",TODAY()&gt;D236),TODAY()-D236,"")</f>
        <v/>
      </c>
      <c r="H236" s="308">
        <f>IF(BM236&lt;&gt;"",BM236,"")</f>
        <v>45873</v>
      </c>
      <c r="I236" s="309">
        <f>IF(AND(E236&lt;&gt;"",H236&lt;&gt;""),H236-E236,"")</f>
        <v>199</v>
      </c>
      <c r="J236" s="305" t="s">
        <v>156</v>
      </c>
      <c r="K236" s="305" t="s">
        <v>80</v>
      </c>
      <c r="L236" s="310" t="s">
        <v>281</v>
      </c>
      <c r="M236" s="311" t="s">
        <v>161</v>
      </c>
      <c r="N236" s="310" t="s">
        <v>1012</v>
      </c>
      <c r="O236" s="20">
        <v>2029611496</v>
      </c>
      <c r="P236" s="539" t="s">
        <v>1414</v>
      </c>
      <c r="Q236" s="22" t="s">
        <v>1078</v>
      </c>
      <c r="R236" s="313" t="str">
        <f>IF(OR(L236&lt;&gt;"",N236&lt;&gt;"",O236&lt;&gt;"",P236&lt;&gt;""),CONCATENATE(L236,"-",N236,"-",P236,"-OM",O236),"")</f>
        <v>P54-PPGMII-P62-PAR-0350/2025-OM2029611496</v>
      </c>
      <c r="S236" s="2" t="s">
        <v>1020</v>
      </c>
      <c r="T236" s="314">
        <v>1</v>
      </c>
      <c r="U236" s="340">
        <v>11.56</v>
      </c>
      <c r="V236" s="23">
        <v>0</v>
      </c>
      <c r="W236" s="316">
        <f>IF(U236&lt;&gt;"",U236/1000,"")</f>
        <v>1.1560000000000001E-2</v>
      </c>
      <c r="X236" s="316">
        <f>IF(V236&lt;&gt;"",V236/1000,"")</f>
        <v>0</v>
      </c>
      <c r="Y236" s="317">
        <f>IF(OR(U236&lt;&gt;"",V236&lt;&gt;""),U236+V236,"")</f>
        <v>11.56</v>
      </c>
      <c r="Z236" s="318">
        <f>IF(Y236&lt;&gt;"",Y236/1000,"")</f>
        <v>1.1560000000000001E-2</v>
      </c>
      <c r="AA236" s="574" t="s">
        <v>1076</v>
      </c>
      <c r="AB236" s="505"/>
      <c r="AC236" s="331">
        <v>45821</v>
      </c>
      <c r="AD236" s="505">
        <v>45741</v>
      </c>
      <c r="AE236" s="14">
        <v>45767</v>
      </c>
      <c r="AF236" s="14">
        <v>45767</v>
      </c>
      <c r="AG236" s="14">
        <v>45767</v>
      </c>
      <c r="AH236" s="309">
        <f>IF(AND(AD236&lt;&gt;"",AG236&lt;&gt;""),AG236-AD236,"")</f>
        <v>26</v>
      </c>
      <c r="AI236" s="322" t="str">
        <f>IF(AE236&lt;&gt;"",CONCATENATE("S",WEEKNUM(AE236,21)),"")</f>
        <v>S16</v>
      </c>
      <c r="AJ236" s="323" t="str">
        <f>IF(AF236&lt;&gt;"",CONCATENATE("S",WEEKNUM(AF236,21)),"")</f>
        <v>S16</v>
      </c>
      <c r="AK236" s="323" t="str">
        <f>IF(AG236&lt;&gt;"",CONCATENATE("S",WEEKNUM(AG236,21)),"")</f>
        <v>S16</v>
      </c>
      <c r="AL236" s="322" t="str">
        <f>IF(AG236&lt;&gt;"",CONCATENATE(MONTH(AG236),"/",YEAR(AG236)),"")</f>
        <v>4/2025</v>
      </c>
      <c r="AM236" s="324">
        <f ca="1">IF(AG236&lt;&gt;"",IFERROR(IF(AF236="",TODAY()-AE236,AG236-AE236),""),"")</f>
        <v>0</v>
      </c>
      <c r="AN236" s="325" t="str">
        <f ca="1">IF(AM236&lt;&gt;"",IF(AM236&lt;=0,"SEM ATRASO",IF(AM236&lt;=10,"1) &lt;= 10 Dias",IF(AND(AM236&gt;10,AM236&lt;=30),"2) &gt; 10 Dias e &lt;= 30 Dias",IF(AND(AM236&gt;30,AM236&lt;=60),"3) &gt;30 Dias e &lt;=60 Dias",IF(AND(AM236&gt;60,AM236&lt;43854),"4) &gt; 60 Dias","INDEFINIDO"))))),"")</f>
        <v>SEM ATRASO</v>
      </c>
      <c r="AO236" s="15">
        <v>45769</v>
      </c>
      <c r="AP236" s="331">
        <v>45776</v>
      </c>
      <c r="AQ236" s="15">
        <v>45782</v>
      </c>
      <c r="AR236" s="15">
        <v>45789</v>
      </c>
      <c r="AS236" s="15">
        <v>45789</v>
      </c>
      <c r="AT236" s="309">
        <f>IF(AND(AP236&lt;&gt;"",AS236&lt;&gt;""),AS236-AP236,"")</f>
        <v>13</v>
      </c>
      <c r="AU236" s="326" t="str">
        <f>IF(AQ236&lt;&gt;"",CONCATENATE("S",WEEKNUM(AQ236,21)),"")</f>
        <v>S19</v>
      </c>
      <c r="AV236" s="327" t="str">
        <f>IF(AR236&lt;&gt;"",CONCATENATE("S",WEEKNUM(AR236,21)),"")</f>
        <v>S20</v>
      </c>
      <c r="AW236" s="327" t="str">
        <f>IF(AS236&lt;&gt;"",CONCATENATE("S",WEEKNUM(AS236,21)),"")</f>
        <v>S20</v>
      </c>
      <c r="AX236" s="326" t="str">
        <f>IF(AS236&lt;&gt;"",CONCATENATE(MONTH(AS236),"/",YEAR(AS236)),"")</f>
        <v>5/2025</v>
      </c>
      <c r="AY236" s="328">
        <f ca="1">IF(AQ236&lt;&gt;"",IF(AS236&lt;&gt;"",AQ236-AS236,TODAY()-AQ236),"")</f>
        <v>-7</v>
      </c>
      <c r="AZ236" s="329" t="str">
        <f ca="1">IF(AY236&lt;&gt;"",IF(AY236&lt;=0,"SEM ATRASO",IF(AY236&lt;=10,"1) &lt;= 10 Dias",IF(AND(AY236&gt;10,AY236&lt;=30),"2) &gt; 10 Dias e &lt;= 30 Dias",IF(AND(AY236&gt;30,AY236&lt;=60),"3) &gt;30 Dias e &lt;=60 Dias",IF(AND(AY236&gt;60,AY236&lt;43854),"4) &gt; 60 Dias","INDEFINIDO"))))),"")</f>
        <v>SEM ATRASO</v>
      </c>
      <c r="BA236" s="15">
        <v>45789</v>
      </c>
      <c r="BB236" s="331">
        <v>45796</v>
      </c>
      <c r="BC236" s="15">
        <v>45766</v>
      </c>
      <c r="BD236" s="15">
        <v>45868</v>
      </c>
      <c r="BE236" s="331">
        <v>45868</v>
      </c>
      <c r="BF236" s="309">
        <f>IF(AND(BB236&lt;&gt;"",BE236&lt;&gt;""),BE236-BB236,"")</f>
        <v>72</v>
      </c>
      <c r="BG236" s="326" t="str">
        <f>IF(BC236&lt;&gt;"",CONCATENATE("S",WEEKNUM(BC236,21)),"")</f>
        <v>S16</v>
      </c>
      <c r="BH236" s="327" t="str">
        <f>IF(BD236&lt;&gt;"",CONCATENATE("S",WEEKNUM(BD236,21)),"")</f>
        <v>S31</v>
      </c>
      <c r="BI236" s="327" t="str">
        <f>IF(BE236&lt;&gt;"",CONCATENATE("S",WEEKNUM(BE236,21)),"")</f>
        <v>S31</v>
      </c>
      <c r="BJ236" s="326" t="str">
        <f>IF(BE236&lt;&gt;"",CONCATENATE(MONTH(BE236),"/",YEAR(BE236)),"")</f>
        <v>7/2025</v>
      </c>
      <c r="BK236" s="325">
        <f ca="1">IF(BE236&lt;&gt;"",IFERROR(IF(BE236="",TODAY()-BC236,BE236-BC236),""),"")</f>
        <v>102</v>
      </c>
      <c r="BL236" s="330" t="str">
        <f ca="1">IF(BK236&lt;&gt;"",IF(BK236&lt;=0,"SEM ATRASO",IF(BK236&lt;=10,"1) &lt;= 10 Dias",IF(AND(BK236&gt;10,BK236&lt;=30),"2) &gt; 10 Dias e &lt;= 30 Dias",IF(AND(BK236&gt;30,BK236&lt;=60),"3) &gt;30 Dias e &lt;=60 Dias",IF(AND(BK236&gt;60,BK236&lt;43854),"4) &gt; 60 Dias","INDEFINIDO"))))),"")</f>
        <v>4) &gt; 60 Dias</v>
      </c>
      <c r="BM236" s="331">
        <f>IF(BE236&lt;&gt;"",BE236+5,IF(AND(BE236="",BD236&lt;&gt;""),BD236+5,IF(AND(BE236="",BD236="",AS236&lt;&gt;""),AS236+5,IF(AND(BE236="",BD236="",AS236="",AR236&lt;&gt;""),AR236+5,""))))</f>
        <v>45873</v>
      </c>
      <c r="BN236" s="15"/>
      <c r="BO236" s="15" t="s">
        <v>87</v>
      </c>
      <c r="BP236" s="2"/>
      <c r="BQ236" s="2"/>
      <c r="BR236" s="2"/>
      <c r="BS236" s="2"/>
      <c r="BT236" s="507">
        <v>-3</v>
      </c>
      <c r="BU236" s="508" t="s">
        <v>1255</v>
      </c>
      <c r="BV236" s="506"/>
      <c r="BW236" s="506"/>
      <c r="BX236" s="506"/>
      <c r="BY236" s="506"/>
      <c r="BZ236" s="506"/>
      <c r="CA236" s="648" t="s">
        <v>1019</v>
      </c>
      <c r="CB236" s="605"/>
    </row>
    <row r="237" spans="1:80" ht="40.5" customHeight="1" x14ac:dyDescent="0.35">
      <c r="A237" s="584"/>
      <c r="B237" s="458" t="s">
        <v>155</v>
      </c>
      <c r="C237" s="3"/>
      <c r="D237" s="504"/>
      <c r="E237" s="504" t="s">
        <v>681</v>
      </c>
      <c r="F237" s="504" t="s">
        <v>273</v>
      </c>
      <c r="G237" s="307" t="str">
        <f ca="1">IF(AND(E237&lt;D237,BE237&lt;&gt;"",TODAY()&gt;D237),TODAY()-D237,"")</f>
        <v/>
      </c>
      <c r="H237" s="308">
        <f>IF(BM237&lt;&gt;"",BM237,"")</f>
        <v>45873</v>
      </c>
      <c r="I237" s="309">
        <f>IF(AND(E237&lt;&gt;"",H237&lt;&gt;""),H237-E237,"")</f>
        <v>318</v>
      </c>
      <c r="J237" s="305" t="s">
        <v>156</v>
      </c>
      <c r="K237" s="305" t="s">
        <v>80</v>
      </c>
      <c r="L237" s="310" t="s">
        <v>557</v>
      </c>
      <c r="M237" s="311" t="s">
        <v>161</v>
      </c>
      <c r="N237" s="310" t="s">
        <v>1012</v>
      </c>
      <c r="O237" s="20">
        <v>2029611496</v>
      </c>
      <c r="P237" s="539" t="s">
        <v>1416</v>
      </c>
      <c r="Q237" s="22" t="s">
        <v>1013</v>
      </c>
      <c r="R237" s="313" t="str">
        <f>IF(OR(L237&lt;&gt;"",N237&lt;&gt;"",O237&lt;&gt;"",P237&lt;&gt;""),CONCATENATE(L237,"-",N237,"-",P237,"-OM",O237),"")</f>
        <v>P62-PPGMII-P62-PAR-1132P/2024-OM2029611496</v>
      </c>
      <c r="S237" s="2" t="s">
        <v>1020</v>
      </c>
      <c r="T237" s="314">
        <v>1</v>
      </c>
      <c r="U237" s="340">
        <v>44</v>
      </c>
      <c r="V237" s="23">
        <v>0</v>
      </c>
      <c r="W237" s="316">
        <f>IF(U237&lt;&gt;"",U237/1000,"")</f>
        <v>4.3999999999999997E-2</v>
      </c>
      <c r="X237" s="316">
        <f>IF(V237&lt;&gt;"",V237/1000,"")</f>
        <v>0</v>
      </c>
      <c r="Y237" s="317">
        <f>IF(OR(U237&lt;&gt;"",V237&lt;&gt;""),U237+V237,"")</f>
        <v>44</v>
      </c>
      <c r="Z237" s="318">
        <f>IF(Y237&lt;&gt;"",Y237/1000,"")</f>
        <v>4.3999999999999997E-2</v>
      </c>
      <c r="AA237" s="574" t="s">
        <v>2083</v>
      </c>
      <c r="AB237" s="505"/>
      <c r="AC237" s="331" t="s">
        <v>1018</v>
      </c>
      <c r="AD237" s="505">
        <v>45741</v>
      </c>
      <c r="AE237" s="14">
        <v>45767</v>
      </c>
      <c r="AF237" s="14">
        <v>45767</v>
      </c>
      <c r="AG237" s="14">
        <v>45769</v>
      </c>
      <c r="AH237" s="309">
        <f>IF(AND(AD237&lt;&gt;"",AG237&lt;&gt;""),AG237-AD237,"")</f>
        <v>28</v>
      </c>
      <c r="AI237" s="322" t="str">
        <f>IF(AE237&lt;&gt;"",CONCATENATE("S",WEEKNUM(AE237,21)),"")</f>
        <v>S16</v>
      </c>
      <c r="AJ237" s="323" t="str">
        <f>IF(AF237&lt;&gt;"",CONCATENATE("S",WEEKNUM(AF237,21)),"")</f>
        <v>S16</v>
      </c>
      <c r="AK237" s="323" t="str">
        <f>IF(AG237&lt;&gt;"",CONCATENATE("S",WEEKNUM(AG237,21)),"")</f>
        <v>S17</v>
      </c>
      <c r="AL237" s="322" t="str">
        <f>IF(AG237&lt;&gt;"",CONCATENATE(MONTH(AG237),"/",YEAR(AG237)),"")</f>
        <v>4/2025</v>
      </c>
      <c r="AM237" s="324">
        <f ca="1">IF(AG237&lt;&gt;"",IFERROR(IF(AF237="",TODAY()-AE237,AG237-AE237),""),"")</f>
        <v>2</v>
      </c>
      <c r="AN237" s="325" t="str">
        <f ca="1">IF(AM237&lt;&gt;"",IF(AM237&lt;=0,"SEM ATRASO",IF(AM237&lt;=10,"1) &lt;= 10 Dias",IF(AND(AM237&gt;10,AM237&lt;=30),"2) &gt; 10 Dias e &lt;= 30 Dias",IF(AND(AM237&gt;30,AM237&lt;=60),"3) &gt;30 Dias e &lt;=60 Dias",IF(AND(AM237&gt;60,AM237&lt;43854),"4) &gt; 60 Dias","INDEFINIDO"))))),"")</f>
        <v>1) &lt;= 10 Dias</v>
      </c>
      <c r="AO237" s="15">
        <v>45769</v>
      </c>
      <c r="AP237" s="331">
        <v>45764</v>
      </c>
      <c r="AQ237" s="15">
        <v>45782</v>
      </c>
      <c r="AR237" s="15">
        <v>45789</v>
      </c>
      <c r="AS237" s="15">
        <v>45789</v>
      </c>
      <c r="AT237" s="309">
        <f>IF(AND(AP237&lt;&gt;"",AS237&lt;&gt;""),AS237-AP237,"")</f>
        <v>25</v>
      </c>
      <c r="AU237" s="326" t="str">
        <f>IF(AQ237&lt;&gt;"",CONCATENATE("S",WEEKNUM(AQ237,21)),"")</f>
        <v>S19</v>
      </c>
      <c r="AV237" s="327" t="str">
        <f>IF(AR237&lt;&gt;"",CONCATENATE("S",WEEKNUM(AR237,21)),"")</f>
        <v>S20</v>
      </c>
      <c r="AW237" s="327" t="str">
        <f>IF(AS237&lt;&gt;"",CONCATENATE("S",WEEKNUM(AS237,21)),"")</f>
        <v>S20</v>
      </c>
      <c r="AX237" s="326" t="str">
        <f>IF(AS237&lt;&gt;"",CONCATENATE(MONTH(AS237),"/",YEAR(AS237)),"")</f>
        <v>5/2025</v>
      </c>
      <c r="AY237" s="328">
        <f ca="1">IF(AQ237&lt;&gt;"",IF(AS237&lt;&gt;"",AQ237-AS237,TODAY()-AQ237),"")</f>
        <v>-7</v>
      </c>
      <c r="AZ237" s="329" t="str">
        <f ca="1">IF(AY237&lt;&gt;"",IF(AY237&lt;=0,"SEM ATRASO",IF(AY237&lt;=10,"1) &lt;= 10 Dias",IF(AND(AY237&gt;10,AY237&lt;=30),"2) &gt; 10 Dias e &lt;= 30 Dias",IF(AND(AY237&gt;30,AY237&lt;=60),"3) &gt;30 Dias e &lt;=60 Dias",IF(AND(AY237&gt;60,AY237&lt;43854),"4) &gt; 60 Dias","INDEFINIDO"))))),"")</f>
        <v>SEM ATRASO</v>
      </c>
      <c r="BA237" s="15">
        <v>45789</v>
      </c>
      <c r="BB237" s="331">
        <v>45796</v>
      </c>
      <c r="BC237" s="15">
        <v>45766</v>
      </c>
      <c r="BD237" s="15">
        <v>45868</v>
      </c>
      <c r="BE237" s="331">
        <v>45868</v>
      </c>
      <c r="BF237" s="309">
        <f>IF(AND(BB237&lt;&gt;"",BE237&lt;&gt;""),BE237-BB237,"")</f>
        <v>72</v>
      </c>
      <c r="BG237" s="326" t="str">
        <f>IF(BC237&lt;&gt;"",CONCATENATE("S",WEEKNUM(BC237,21)),"")</f>
        <v>S16</v>
      </c>
      <c r="BH237" s="327" t="str">
        <f>IF(BD237&lt;&gt;"",CONCATENATE("S",WEEKNUM(BD237,21)),"")</f>
        <v>S31</v>
      </c>
      <c r="BI237" s="327" t="str">
        <f>IF(BE237&lt;&gt;"",CONCATENATE("S",WEEKNUM(BE237,21)),"")</f>
        <v>S31</v>
      </c>
      <c r="BJ237" s="326" t="str">
        <f>IF(BE237&lt;&gt;"",CONCATENATE(MONTH(BE237),"/",YEAR(BE237)),"")</f>
        <v>7/2025</v>
      </c>
      <c r="BK237" s="325">
        <f ca="1">IF(BE237&lt;&gt;"",IFERROR(IF(BE237="",TODAY()-BC237,BE237-BC237),""),"")</f>
        <v>102</v>
      </c>
      <c r="BL237" s="330" t="str">
        <f ca="1">IF(BK237&lt;&gt;"",IF(BK237&lt;=0,"SEM ATRASO",IF(BK237&lt;=10,"1) &lt;= 10 Dias",IF(AND(BK237&gt;10,BK237&lt;=30),"2) &gt; 10 Dias e &lt;= 30 Dias",IF(AND(BK237&gt;30,BK237&lt;=60),"3) &gt;30 Dias e &lt;=60 Dias",IF(AND(BK237&gt;60,BK237&lt;43854),"4) &gt; 60 Dias","INDEFINIDO"))))),"")</f>
        <v>4) &gt; 60 Dias</v>
      </c>
      <c r="BM237" s="331">
        <f>IF(BE237&lt;&gt;"",BE237+5,IF(AND(BE237="",BD237&lt;&gt;""),BD237+5,IF(AND(BE237="",BD237="",AS237&lt;&gt;""),AS237+5,IF(AND(BE237="",BD237="",AS237="",AR237&lt;&gt;""),AR237+5,""))))</f>
        <v>45873</v>
      </c>
      <c r="BN237" s="15"/>
      <c r="BO237" s="15" t="s">
        <v>87</v>
      </c>
      <c r="BP237" s="2"/>
      <c r="BQ237" s="2"/>
      <c r="BR237" s="2"/>
      <c r="BS237" s="2"/>
      <c r="BT237" s="507">
        <v>-3</v>
      </c>
      <c r="BU237" s="508" t="s">
        <v>1255</v>
      </c>
      <c r="BV237" s="506"/>
      <c r="BW237" s="506"/>
      <c r="BX237" s="506"/>
      <c r="BY237" s="506"/>
      <c r="BZ237" s="506"/>
      <c r="CA237" s="648" t="s">
        <v>1019</v>
      </c>
      <c r="CB237" s="605"/>
    </row>
    <row r="238" spans="1:80" ht="40.5" customHeight="1" x14ac:dyDescent="0.35">
      <c r="A238" s="584"/>
      <c r="B238" s="458" t="s">
        <v>155</v>
      </c>
      <c r="C238" s="3"/>
      <c r="D238" s="504"/>
      <c r="E238" s="504" t="s">
        <v>681</v>
      </c>
      <c r="F238" s="504" t="s">
        <v>273</v>
      </c>
      <c r="G238" s="307" t="str">
        <f ca="1">IF(AND(E238&lt;D238,BE238&lt;&gt;"",TODAY()&gt;D238),TODAY()-D238,"")</f>
        <v/>
      </c>
      <c r="H238" s="308">
        <f>IF(BM238&lt;&gt;"",BM238,"")</f>
        <v>45873</v>
      </c>
      <c r="I238" s="309">
        <f>IF(AND(E238&lt;&gt;"",H238&lt;&gt;""),H238-E238,"")</f>
        <v>318</v>
      </c>
      <c r="J238" s="305" t="s">
        <v>156</v>
      </c>
      <c r="K238" s="305" t="s">
        <v>80</v>
      </c>
      <c r="L238" s="310" t="s">
        <v>557</v>
      </c>
      <c r="M238" s="311" t="s">
        <v>161</v>
      </c>
      <c r="N238" s="310" t="s">
        <v>1012</v>
      </c>
      <c r="O238" s="20">
        <v>2029611496</v>
      </c>
      <c r="P238" s="539" t="s">
        <v>1416</v>
      </c>
      <c r="Q238" s="22" t="s">
        <v>1014</v>
      </c>
      <c r="R238" s="313" t="str">
        <f>IF(OR(L238&lt;&gt;"",N238&lt;&gt;"",O238&lt;&gt;"",P238&lt;&gt;""),CONCATENATE(L238,"-",N238,"-",P238,"-OM",O238),"")</f>
        <v>P62-PPGMII-P62-PAR-1132P/2024-OM2029611496</v>
      </c>
      <c r="S238" s="2" t="s">
        <v>1020</v>
      </c>
      <c r="T238" s="314">
        <v>1</v>
      </c>
      <c r="U238" s="340">
        <v>40</v>
      </c>
      <c r="V238" s="23">
        <v>0</v>
      </c>
      <c r="W238" s="316">
        <f>IF(U238&lt;&gt;"",U238/1000,"")</f>
        <v>0.04</v>
      </c>
      <c r="X238" s="316">
        <f>IF(V238&lt;&gt;"",V238/1000,"")</f>
        <v>0</v>
      </c>
      <c r="Y238" s="317">
        <f>IF(OR(U238&lt;&gt;"",V238&lt;&gt;""),U238+V238,"")</f>
        <v>40</v>
      </c>
      <c r="Z238" s="318">
        <f>IF(Y238&lt;&gt;"",Y238/1000,"")</f>
        <v>0.04</v>
      </c>
      <c r="AA238" s="574" t="s">
        <v>2083</v>
      </c>
      <c r="AB238" s="505"/>
      <c r="AC238" s="331" t="s">
        <v>1018</v>
      </c>
      <c r="AD238" s="505">
        <v>45741</v>
      </c>
      <c r="AE238" s="14">
        <v>45767</v>
      </c>
      <c r="AF238" s="14">
        <v>45767</v>
      </c>
      <c r="AG238" s="14">
        <v>45769</v>
      </c>
      <c r="AH238" s="309">
        <f>IF(AND(AD238&lt;&gt;"",AG238&lt;&gt;""),AG238-AD238,"")</f>
        <v>28</v>
      </c>
      <c r="AI238" s="322" t="str">
        <f>IF(AE238&lt;&gt;"",CONCATENATE("S",WEEKNUM(AE238,21)),"")</f>
        <v>S16</v>
      </c>
      <c r="AJ238" s="323" t="str">
        <f>IF(AF238&lt;&gt;"",CONCATENATE("S",WEEKNUM(AF238,21)),"")</f>
        <v>S16</v>
      </c>
      <c r="AK238" s="323" t="str">
        <f>IF(AG238&lt;&gt;"",CONCATENATE("S",WEEKNUM(AG238,21)),"")</f>
        <v>S17</v>
      </c>
      <c r="AL238" s="322" t="str">
        <f>IF(AG238&lt;&gt;"",CONCATENATE(MONTH(AG238),"/",YEAR(AG238)),"")</f>
        <v>4/2025</v>
      </c>
      <c r="AM238" s="324">
        <f ca="1">IF(AG238&lt;&gt;"",IFERROR(IF(AF238="",TODAY()-AE238,AG238-AE238),""),"")</f>
        <v>2</v>
      </c>
      <c r="AN238" s="325" t="str">
        <f ca="1">IF(AM238&lt;&gt;"",IF(AM238&lt;=0,"SEM ATRASO",IF(AM238&lt;=10,"1) &lt;= 10 Dias",IF(AND(AM238&gt;10,AM238&lt;=30),"2) &gt; 10 Dias e &lt;= 30 Dias",IF(AND(AM238&gt;30,AM238&lt;=60),"3) &gt;30 Dias e &lt;=60 Dias",IF(AND(AM238&gt;60,AM238&lt;43854),"4) &gt; 60 Dias","INDEFINIDO"))))),"")</f>
        <v>1) &lt;= 10 Dias</v>
      </c>
      <c r="AO238" s="15">
        <v>45769</v>
      </c>
      <c r="AP238" s="331">
        <v>45764</v>
      </c>
      <c r="AQ238" s="15">
        <v>45782</v>
      </c>
      <c r="AR238" s="15">
        <v>45789</v>
      </c>
      <c r="AS238" s="15">
        <v>45789</v>
      </c>
      <c r="AT238" s="309">
        <f>IF(AND(AP238&lt;&gt;"",AS238&lt;&gt;""),AS238-AP238,"")</f>
        <v>25</v>
      </c>
      <c r="AU238" s="326" t="str">
        <f>IF(AQ238&lt;&gt;"",CONCATENATE("S",WEEKNUM(AQ238,21)),"")</f>
        <v>S19</v>
      </c>
      <c r="AV238" s="327" t="str">
        <f>IF(AR238&lt;&gt;"",CONCATENATE("S",WEEKNUM(AR238,21)),"")</f>
        <v>S20</v>
      </c>
      <c r="AW238" s="327" t="str">
        <f>IF(AS238&lt;&gt;"",CONCATENATE("S",WEEKNUM(AS238,21)),"")</f>
        <v>S20</v>
      </c>
      <c r="AX238" s="326" t="str">
        <f>IF(AS238&lt;&gt;"",CONCATENATE(MONTH(AS238),"/",YEAR(AS238)),"")</f>
        <v>5/2025</v>
      </c>
      <c r="AY238" s="328">
        <f ca="1">IF(AQ238&lt;&gt;"",IF(AS238&lt;&gt;"",AQ238-AS238,TODAY()-AQ238),"")</f>
        <v>-7</v>
      </c>
      <c r="AZ238" s="329" t="str">
        <f ca="1">IF(AY238&lt;&gt;"",IF(AY238&lt;=0,"SEM ATRASO",IF(AY238&lt;=10,"1) &lt;= 10 Dias",IF(AND(AY238&gt;10,AY238&lt;=30),"2) &gt; 10 Dias e &lt;= 30 Dias",IF(AND(AY238&gt;30,AY238&lt;=60),"3) &gt;30 Dias e &lt;=60 Dias",IF(AND(AY238&gt;60,AY238&lt;43854),"4) &gt; 60 Dias","INDEFINIDO"))))),"")</f>
        <v>SEM ATRASO</v>
      </c>
      <c r="BA238" s="15">
        <v>45789</v>
      </c>
      <c r="BB238" s="331">
        <v>45796</v>
      </c>
      <c r="BC238" s="15">
        <v>45766</v>
      </c>
      <c r="BD238" s="15">
        <v>45868</v>
      </c>
      <c r="BE238" s="331">
        <v>45868</v>
      </c>
      <c r="BF238" s="309">
        <f>IF(AND(BB238&lt;&gt;"",BE238&lt;&gt;""),BE238-BB238,"")</f>
        <v>72</v>
      </c>
      <c r="BG238" s="326" t="str">
        <f>IF(BC238&lt;&gt;"",CONCATENATE("S",WEEKNUM(BC238,21)),"")</f>
        <v>S16</v>
      </c>
      <c r="BH238" s="327" t="str">
        <f>IF(BD238&lt;&gt;"",CONCATENATE("S",WEEKNUM(BD238,21)),"")</f>
        <v>S31</v>
      </c>
      <c r="BI238" s="327" t="str">
        <f>IF(BE238&lt;&gt;"",CONCATENATE("S",WEEKNUM(BE238,21)),"")</f>
        <v>S31</v>
      </c>
      <c r="BJ238" s="326" t="str">
        <f>IF(BE238&lt;&gt;"",CONCATENATE(MONTH(BE238),"/",YEAR(BE238)),"")</f>
        <v>7/2025</v>
      </c>
      <c r="BK238" s="325">
        <f ca="1">IF(BE238&lt;&gt;"",IFERROR(IF(BE238="",TODAY()-BC238,BE238-BC238),""),"")</f>
        <v>102</v>
      </c>
      <c r="BL238" s="330" t="str">
        <f ca="1">IF(BK238&lt;&gt;"",IF(BK238&lt;=0,"SEM ATRASO",IF(BK238&lt;=10,"1) &lt;= 10 Dias",IF(AND(BK238&gt;10,BK238&lt;=30),"2) &gt; 10 Dias e &lt;= 30 Dias",IF(AND(BK238&gt;30,BK238&lt;=60),"3) &gt;30 Dias e &lt;=60 Dias",IF(AND(BK238&gt;60,BK238&lt;43854),"4) &gt; 60 Dias","INDEFINIDO"))))),"")</f>
        <v>4) &gt; 60 Dias</v>
      </c>
      <c r="BM238" s="331">
        <f>IF(BE238&lt;&gt;"",BE238+5,IF(AND(BE238="",BD238&lt;&gt;""),BD238+5,IF(AND(BE238="",BD238="",AS238&lt;&gt;""),AS238+5,IF(AND(BE238="",BD238="",AS238="",AR238&lt;&gt;""),AR238+5,""))))</f>
        <v>45873</v>
      </c>
      <c r="BN238" s="15"/>
      <c r="BO238" s="15" t="s">
        <v>87</v>
      </c>
      <c r="BP238" s="2"/>
      <c r="BQ238" s="2"/>
      <c r="BR238" s="2"/>
      <c r="BS238" s="2"/>
      <c r="BT238" s="507">
        <v>-3</v>
      </c>
      <c r="BU238" s="508" t="s">
        <v>1255</v>
      </c>
      <c r="BV238" s="506"/>
      <c r="BW238" s="506"/>
      <c r="BX238" s="506"/>
      <c r="BY238" s="506"/>
      <c r="BZ238" s="506"/>
      <c r="CA238" s="648" t="s">
        <v>1019</v>
      </c>
      <c r="CB238" s="605"/>
    </row>
    <row r="239" spans="1:80" ht="40.5" customHeight="1" x14ac:dyDescent="0.35">
      <c r="A239" s="584"/>
      <c r="B239" s="458" t="s">
        <v>155</v>
      </c>
      <c r="C239" s="3"/>
      <c r="D239" s="504"/>
      <c r="E239" s="504" t="s">
        <v>681</v>
      </c>
      <c r="F239" s="504" t="s">
        <v>273</v>
      </c>
      <c r="G239" s="307" t="str">
        <f ca="1">IF(AND(E239&lt;D239,BE239&lt;&gt;"",TODAY()&gt;D239),TODAY()-D239,"")</f>
        <v/>
      </c>
      <c r="H239" s="308">
        <f>IF(BM239&lt;&gt;"",BM239,"")</f>
        <v>45873</v>
      </c>
      <c r="I239" s="309">
        <f>IF(AND(E239&lt;&gt;"",H239&lt;&gt;""),H239-E239,"")</f>
        <v>318</v>
      </c>
      <c r="J239" s="305" t="s">
        <v>156</v>
      </c>
      <c r="K239" s="305" t="s">
        <v>80</v>
      </c>
      <c r="L239" s="310" t="s">
        <v>557</v>
      </c>
      <c r="M239" s="311" t="s">
        <v>161</v>
      </c>
      <c r="N239" s="310" t="s">
        <v>1012</v>
      </c>
      <c r="O239" s="20">
        <v>2029611496</v>
      </c>
      <c r="P239" s="539" t="s">
        <v>1416</v>
      </c>
      <c r="Q239" s="22" t="s">
        <v>1015</v>
      </c>
      <c r="R239" s="313" t="str">
        <f>IF(OR(L239&lt;&gt;"",N239&lt;&gt;"",O239&lt;&gt;"",P239&lt;&gt;""),CONCATENATE(L239,"-",N239,"-",P239,"-OM",O239),"")</f>
        <v>P62-PPGMII-P62-PAR-1132P/2024-OM2029611496</v>
      </c>
      <c r="S239" s="2" t="s">
        <v>1020</v>
      </c>
      <c r="T239" s="314">
        <v>1</v>
      </c>
      <c r="U239" s="340">
        <v>3506.7400000000002</v>
      </c>
      <c r="V239" s="23">
        <v>0</v>
      </c>
      <c r="W239" s="316">
        <f>IF(U239&lt;&gt;"",U239/1000,"")</f>
        <v>3.5067400000000002</v>
      </c>
      <c r="X239" s="316">
        <f>IF(V239&lt;&gt;"",V239/1000,"")</f>
        <v>0</v>
      </c>
      <c r="Y239" s="317">
        <f>IF(OR(U239&lt;&gt;"",V239&lt;&gt;""),U239+V239,"")</f>
        <v>3506.7400000000002</v>
      </c>
      <c r="Z239" s="318">
        <f>IF(Y239&lt;&gt;"",Y239/1000,"")</f>
        <v>3.5067400000000002</v>
      </c>
      <c r="AA239" s="574" t="s">
        <v>2083</v>
      </c>
      <c r="AB239" s="505"/>
      <c r="AC239" s="331" t="s">
        <v>1018</v>
      </c>
      <c r="AD239" s="505">
        <v>45741</v>
      </c>
      <c r="AE239" s="14">
        <v>45767</v>
      </c>
      <c r="AF239" s="14">
        <v>45767</v>
      </c>
      <c r="AG239" s="14">
        <v>45769</v>
      </c>
      <c r="AH239" s="309">
        <f>IF(AND(AD239&lt;&gt;"",AG239&lt;&gt;""),AG239-AD239,"")</f>
        <v>28</v>
      </c>
      <c r="AI239" s="322" t="str">
        <f>IF(AE239&lt;&gt;"",CONCATENATE("S",WEEKNUM(AE239,21)),"")</f>
        <v>S16</v>
      </c>
      <c r="AJ239" s="323" t="str">
        <f>IF(AF239&lt;&gt;"",CONCATENATE("S",WEEKNUM(AF239,21)),"")</f>
        <v>S16</v>
      </c>
      <c r="AK239" s="323" t="str">
        <f>IF(AG239&lt;&gt;"",CONCATENATE("S",WEEKNUM(AG239,21)),"")</f>
        <v>S17</v>
      </c>
      <c r="AL239" s="322" t="str">
        <f>IF(AG239&lt;&gt;"",CONCATENATE(MONTH(AG239),"/",YEAR(AG239)),"")</f>
        <v>4/2025</v>
      </c>
      <c r="AM239" s="324">
        <f ca="1">IF(AG239&lt;&gt;"",IFERROR(IF(AF239="",TODAY()-AE239,AG239-AE239),""),"")</f>
        <v>2</v>
      </c>
      <c r="AN239" s="325" t="str">
        <f ca="1">IF(AM239&lt;&gt;"",IF(AM239&lt;=0,"SEM ATRASO",IF(AM239&lt;=10,"1) &lt;= 10 Dias",IF(AND(AM239&gt;10,AM239&lt;=30),"2) &gt; 10 Dias e &lt;= 30 Dias",IF(AND(AM239&gt;30,AM239&lt;=60),"3) &gt;30 Dias e &lt;=60 Dias",IF(AND(AM239&gt;60,AM239&lt;43854),"4) &gt; 60 Dias","INDEFINIDO"))))),"")</f>
        <v>1) &lt;= 10 Dias</v>
      </c>
      <c r="AO239" s="15">
        <v>45769</v>
      </c>
      <c r="AP239" s="331">
        <v>45769</v>
      </c>
      <c r="AQ239" s="15">
        <v>45782</v>
      </c>
      <c r="AR239" s="15">
        <v>45789</v>
      </c>
      <c r="AS239" s="15">
        <v>45789</v>
      </c>
      <c r="AT239" s="309">
        <f>IF(AND(AP239&lt;&gt;"",AS239&lt;&gt;""),AS239-AP239,"")</f>
        <v>20</v>
      </c>
      <c r="AU239" s="326" t="str">
        <f>IF(AQ239&lt;&gt;"",CONCATENATE("S",WEEKNUM(AQ239,21)),"")</f>
        <v>S19</v>
      </c>
      <c r="AV239" s="327" t="str">
        <f>IF(AR239&lt;&gt;"",CONCATENATE("S",WEEKNUM(AR239,21)),"")</f>
        <v>S20</v>
      </c>
      <c r="AW239" s="327" t="str">
        <f>IF(AS239&lt;&gt;"",CONCATENATE("S",WEEKNUM(AS239,21)),"")</f>
        <v>S20</v>
      </c>
      <c r="AX239" s="326" t="str">
        <f>IF(AS239&lt;&gt;"",CONCATENATE(MONTH(AS239),"/",YEAR(AS239)),"")</f>
        <v>5/2025</v>
      </c>
      <c r="AY239" s="328">
        <f ca="1">IF(AQ239&lt;&gt;"",IF(AS239&lt;&gt;"",AQ239-AS239,TODAY()-AQ239),"")</f>
        <v>-7</v>
      </c>
      <c r="AZ239" s="329" t="str">
        <f ca="1">IF(AY239&lt;&gt;"",IF(AY239&lt;=0,"SEM ATRASO",IF(AY239&lt;=10,"1) &lt;= 10 Dias",IF(AND(AY239&gt;10,AY239&lt;=30),"2) &gt; 10 Dias e &lt;= 30 Dias",IF(AND(AY239&gt;30,AY239&lt;=60),"3) &gt;30 Dias e &lt;=60 Dias",IF(AND(AY239&gt;60,AY239&lt;43854),"4) &gt; 60 Dias","INDEFINIDO"))))),"")</f>
        <v>SEM ATRASO</v>
      </c>
      <c r="BA239" s="15">
        <v>45789</v>
      </c>
      <c r="BB239" s="331">
        <v>45796</v>
      </c>
      <c r="BC239" s="15">
        <v>45766</v>
      </c>
      <c r="BD239" s="15">
        <v>45868</v>
      </c>
      <c r="BE239" s="331">
        <v>45868</v>
      </c>
      <c r="BF239" s="309">
        <f>IF(AND(BB239&lt;&gt;"",BE239&lt;&gt;""),BE239-BB239,"")</f>
        <v>72</v>
      </c>
      <c r="BG239" s="326" t="str">
        <f>IF(BC239&lt;&gt;"",CONCATENATE("S",WEEKNUM(BC239,21)),"")</f>
        <v>S16</v>
      </c>
      <c r="BH239" s="327" t="str">
        <f>IF(BD239&lt;&gt;"",CONCATENATE("S",WEEKNUM(BD239,21)),"")</f>
        <v>S31</v>
      </c>
      <c r="BI239" s="327" t="str">
        <f>IF(BE239&lt;&gt;"",CONCATENATE("S",WEEKNUM(BE239,21)),"")</f>
        <v>S31</v>
      </c>
      <c r="BJ239" s="326" t="str">
        <f>IF(BE239&lt;&gt;"",CONCATENATE(MONTH(BE239),"/",YEAR(BE239)),"")</f>
        <v>7/2025</v>
      </c>
      <c r="BK239" s="325">
        <f ca="1">IF(BE239&lt;&gt;"",IFERROR(IF(BE239="",TODAY()-BC239,BE239-BC239),""),"")</f>
        <v>102</v>
      </c>
      <c r="BL239" s="330" t="str">
        <f ca="1">IF(BK239&lt;&gt;"",IF(BK239&lt;=0,"SEM ATRASO",IF(BK239&lt;=10,"1) &lt;= 10 Dias",IF(AND(BK239&gt;10,BK239&lt;=30),"2) &gt; 10 Dias e &lt;= 30 Dias",IF(AND(BK239&gt;30,BK239&lt;=60),"3) &gt;30 Dias e &lt;=60 Dias",IF(AND(BK239&gt;60,BK239&lt;43854),"4) &gt; 60 Dias","INDEFINIDO"))))),"")</f>
        <v>4) &gt; 60 Dias</v>
      </c>
      <c r="BM239" s="331">
        <f>IF(BE239&lt;&gt;"",BE239+5,IF(AND(BE239="",BD239&lt;&gt;""),BD239+5,IF(AND(BE239="",BD239="",AS239&lt;&gt;""),AS239+5,IF(AND(BE239="",BD239="",AS239="",AR239&lt;&gt;""),AR239+5,""))))</f>
        <v>45873</v>
      </c>
      <c r="BN239" s="15"/>
      <c r="BO239" s="15" t="s">
        <v>87</v>
      </c>
      <c r="BP239" s="2"/>
      <c r="BQ239" s="2"/>
      <c r="BR239" s="2"/>
      <c r="BS239" s="2"/>
      <c r="BT239" s="507">
        <v>-3</v>
      </c>
      <c r="BU239" s="508" t="s">
        <v>1255</v>
      </c>
      <c r="BV239" s="506"/>
      <c r="BW239" s="506"/>
      <c r="BX239" s="506"/>
      <c r="BY239" s="506"/>
      <c r="BZ239" s="506"/>
      <c r="CA239" s="648" t="s">
        <v>1019</v>
      </c>
      <c r="CB239" s="605"/>
    </row>
    <row r="240" spans="1:80" ht="40.5" customHeight="1" x14ac:dyDescent="0.35">
      <c r="A240" s="584"/>
      <c r="B240" s="458" t="s">
        <v>155</v>
      </c>
      <c r="C240" s="3"/>
      <c r="D240" s="504"/>
      <c r="E240" s="504" t="s">
        <v>681</v>
      </c>
      <c r="F240" s="504" t="s">
        <v>273</v>
      </c>
      <c r="G240" s="307" t="str">
        <f ca="1">IF(AND(E240&lt;D240,BE240&lt;&gt;"",TODAY()&gt;D240),TODAY()-D240,"")</f>
        <v/>
      </c>
      <c r="H240" s="308">
        <f>IF(BM240&lt;&gt;"",BM240,"")</f>
        <v>45873</v>
      </c>
      <c r="I240" s="309">
        <f>IF(AND(E240&lt;&gt;"",H240&lt;&gt;""),H240-E240,"")</f>
        <v>318</v>
      </c>
      <c r="J240" s="305" t="s">
        <v>156</v>
      </c>
      <c r="K240" s="305" t="s">
        <v>80</v>
      </c>
      <c r="L240" s="310" t="s">
        <v>557</v>
      </c>
      <c r="M240" s="311" t="s">
        <v>161</v>
      </c>
      <c r="N240" s="310" t="s">
        <v>1012</v>
      </c>
      <c r="O240" s="20">
        <v>2029611496</v>
      </c>
      <c r="P240" s="539" t="s">
        <v>1416</v>
      </c>
      <c r="Q240" s="22" t="s">
        <v>1016</v>
      </c>
      <c r="R240" s="313" t="str">
        <f>IF(OR(L240&lt;&gt;"",N240&lt;&gt;"",O240&lt;&gt;"",P240&lt;&gt;""),CONCATENATE(L240,"-",N240,"-",P240,"-OM",O240),"")</f>
        <v>P62-PPGMII-P62-PAR-1132P/2024-OM2029611496</v>
      </c>
      <c r="S240" s="2" t="s">
        <v>1020</v>
      </c>
      <c r="T240" s="314">
        <v>1</v>
      </c>
      <c r="U240" s="340">
        <v>560.50900000000001</v>
      </c>
      <c r="V240" s="340">
        <v>0</v>
      </c>
      <c r="W240" s="316">
        <f>IF(U240&lt;&gt;"",U240/1000,"")</f>
        <v>0.56050900000000003</v>
      </c>
      <c r="X240" s="316">
        <f>IF(V240&lt;&gt;"",V240/1000,"")</f>
        <v>0</v>
      </c>
      <c r="Y240" s="317">
        <f>IF(OR(U240&lt;&gt;"",V240&lt;&gt;""),U240+V240,"")</f>
        <v>560.50900000000001</v>
      </c>
      <c r="Z240" s="318">
        <f>IF(Y240&lt;&gt;"",Y240/1000,"")</f>
        <v>0.56050900000000003</v>
      </c>
      <c r="AA240" s="574" t="s">
        <v>2083</v>
      </c>
      <c r="AB240" s="505"/>
      <c r="AC240" s="331" t="s">
        <v>1018</v>
      </c>
      <c r="AD240" s="505">
        <v>45741</v>
      </c>
      <c r="AE240" s="14">
        <v>45767</v>
      </c>
      <c r="AF240" s="14">
        <v>45767</v>
      </c>
      <c r="AG240" s="14">
        <v>45769</v>
      </c>
      <c r="AH240" s="309">
        <f>IF(AND(AD240&lt;&gt;"",AG240&lt;&gt;""),AG240-AD240,"")</f>
        <v>28</v>
      </c>
      <c r="AI240" s="322" t="str">
        <f>IF(AE240&lt;&gt;"",CONCATENATE("S",WEEKNUM(AE240,21)),"")</f>
        <v>S16</v>
      </c>
      <c r="AJ240" s="323" t="str">
        <f>IF(AF240&lt;&gt;"",CONCATENATE("S",WEEKNUM(AF240,21)),"")</f>
        <v>S16</v>
      </c>
      <c r="AK240" s="323" t="str">
        <f>IF(AG240&lt;&gt;"",CONCATENATE("S",WEEKNUM(AG240,21)),"")</f>
        <v>S17</v>
      </c>
      <c r="AL240" s="322" t="str">
        <f>IF(AG240&lt;&gt;"",CONCATENATE(MONTH(AG240),"/",YEAR(AG240)),"")</f>
        <v>4/2025</v>
      </c>
      <c r="AM240" s="324">
        <f ca="1">IF(AG240&lt;&gt;"",IFERROR(IF(AF240="",TODAY()-AE240,AG240-AE240),""),"")</f>
        <v>2</v>
      </c>
      <c r="AN240" s="325" t="str">
        <f ca="1">IF(AM240&lt;&gt;"",IF(AM240&lt;=0,"SEM ATRASO",IF(AM240&lt;=10,"1) &lt;= 10 Dias",IF(AND(AM240&gt;10,AM240&lt;=30),"2) &gt; 10 Dias e &lt;= 30 Dias",IF(AND(AM240&gt;30,AM240&lt;=60),"3) &gt;30 Dias e &lt;=60 Dias",IF(AND(AM240&gt;60,AM240&lt;43854),"4) &gt; 60 Dias","INDEFINIDO"))))),"")</f>
        <v>1) &lt;= 10 Dias</v>
      </c>
      <c r="AO240" s="15">
        <v>45769</v>
      </c>
      <c r="AP240" s="331">
        <v>45769</v>
      </c>
      <c r="AQ240" s="15">
        <v>45782</v>
      </c>
      <c r="AR240" s="15">
        <v>45789</v>
      </c>
      <c r="AS240" s="15">
        <v>45789</v>
      </c>
      <c r="AT240" s="309">
        <f>IF(AND(AP240&lt;&gt;"",AS240&lt;&gt;""),AS240-AP240,"")</f>
        <v>20</v>
      </c>
      <c r="AU240" s="326" t="str">
        <f>IF(AQ240&lt;&gt;"",CONCATENATE("S",WEEKNUM(AQ240,21)),"")</f>
        <v>S19</v>
      </c>
      <c r="AV240" s="327" t="str">
        <f>IF(AR240&lt;&gt;"",CONCATENATE("S",WEEKNUM(AR240,21)),"")</f>
        <v>S20</v>
      </c>
      <c r="AW240" s="327" t="str">
        <f>IF(AS240&lt;&gt;"",CONCATENATE("S",WEEKNUM(AS240,21)),"")</f>
        <v>S20</v>
      </c>
      <c r="AX240" s="326" t="str">
        <f>IF(AS240&lt;&gt;"",CONCATENATE(MONTH(AS240),"/",YEAR(AS240)),"")</f>
        <v>5/2025</v>
      </c>
      <c r="AY240" s="328">
        <f ca="1">IF(AQ240&lt;&gt;"",IF(AS240&lt;&gt;"",AQ240-AS240,TODAY()-AQ240),"")</f>
        <v>-7</v>
      </c>
      <c r="AZ240" s="329" t="str">
        <f ca="1">IF(AY240&lt;&gt;"",IF(AY240&lt;=0,"SEM ATRASO",IF(AY240&lt;=10,"1) &lt;= 10 Dias",IF(AND(AY240&gt;10,AY240&lt;=30),"2) &gt; 10 Dias e &lt;= 30 Dias",IF(AND(AY240&gt;30,AY240&lt;=60),"3) &gt;30 Dias e &lt;=60 Dias",IF(AND(AY240&gt;60,AY240&lt;43854),"4) &gt; 60 Dias","INDEFINIDO"))))),"")</f>
        <v>SEM ATRASO</v>
      </c>
      <c r="BA240" s="15">
        <v>45789</v>
      </c>
      <c r="BB240" s="331">
        <v>45796</v>
      </c>
      <c r="BC240" s="15">
        <v>45766</v>
      </c>
      <c r="BD240" s="15">
        <v>45868</v>
      </c>
      <c r="BE240" s="331">
        <v>45868</v>
      </c>
      <c r="BF240" s="309">
        <f>IF(AND(BB240&lt;&gt;"",BE240&lt;&gt;""),BE240-BB240,"")</f>
        <v>72</v>
      </c>
      <c r="BG240" s="326" t="str">
        <f>IF(BC240&lt;&gt;"",CONCATENATE("S",WEEKNUM(BC240,21)),"")</f>
        <v>S16</v>
      </c>
      <c r="BH240" s="327" t="str">
        <f>IF(BD240&lt;&gt;"",CONCATENATE("S",WEEKNUM(BD240,21)),"")</f>
        <v>S31</v>
      </c>
      <c r="BI240" s="327" t="str">
        <f>IF(BE240&lt;&gt;"",CONCATENATE("S",WEEKNUM(BE240,21)),"")</f>
        <v>S31</v>
      </c>
      <c r="BJ240" s="326" t="str">
        <f>IF(BE240&lt;&gt;"",CONCATENATE(MONTH(BE240),"/",YEAR(BE240)),"")</f>
        <v>7/2025</v>
      </c>
      <c r="BK240" s="325">
        <f ca="1">IF(BE240&lt;&gt;"",IFERROR(IF(BE240="",TODAY()-BC240,BE240-BC240),""),"")</f>
        <v>102</v>
      </c>
      <c r="BL240" s="330" t="str">
        <f ca="1">IF(BK240&lt;&gt;"",IF(BK240&lt;=0,"SEM ATRASO",IF(BK240&lt;=10,"1) &lt;= 10 Dias",IF(AND(BK240&gt;10,BK240&lt;=30),"2) &gt; 10 Dias e &lt;= 30 Dias",IF(AND(BK240&gt;30,BK240&lt;=60),"3) &gt;30 Dias e &lt;=60 Dias",IF(AND(BK240&gt;60,BK240&lt;43854),"4) &gt; 60 Dias","INDEFINIDO"))))),"")</f>
        <v>4) &gt; 60 Dias</v>
      </c>
      <c r="BM240" s="331">
        <f>IF(BE240&lt;&gt;"",BE240+5,IF(AND(BE240="",BD240&lt;&gt;""),BD240+5,IF(AND(BE240="",BD240="",AS240&lt;&gt;""),AS240+5,IF(AND(BE240="",BD240="",AS240="",AR240&lt;&gt;""),AR240+5,""))))</f>
        <v>45873</v>
      </c>
      <c r="BN240" s="15"/>
      <c r="BO240" s="15" t="s">
        <v>87</v>
      </c>
      <c r="BP240" s="2"/>
      <c r="BQ240" s="2"/>
      <c r="BR240" s="2"/>
      <c r="BS240" s="2"/>
      <c r="BT240" s="507">
        <v>-3</v>
      </c>
      <c r="BU240" s="508" t="s">
        <v>1255</v>
      </c>
      <c r="BV240" s="506"/>
      <c r="BW240" s="506"/>
      <c r="BX240" s="506"/>
      <c r="BY240" s="506"/>
      <c r="BZ240" s="506"/>
      <c r="CA240" s="646" t="s">
        <v>1019</v>
      </c>
      <c r="CB240" s="605"/>
    </row>
    <row r="241" spans="1:80" ht="40.5" customHeight="1" x14ac:dyDescent="0.35">
      <c r="A241" s="584"/>
      <c r="B241" s="458" t="s">
        <v>155</v>
      </c>
      <c r="C241" s="3"/>
      <c r="D241" s="504"/>
      <c r="E241" s="504" t="s">
        <v>681</v>
      </c>
      <c r="F241" s="504" t="s">
        <v>273</v>
      </c>
      <c r="G241" s="307" t="str">
        <f ca="1">IF(AND(E241&lt;D241,BE241&lt;&gt;"",TODAY()&gt;D241),TODAY()-D241,"")</f>
        <v/>
      </c>
      <c r="H241" s="308">
        <f>IF(BM241&lt;&gt;"",BM241,"")</f>
        <v>45873</v>
      </c>
      <c r="I241" s="309">
        <f>IF(AND(E241&lt;&gt;"",H241&lt;&gt;""),H241-E241,"")</f>
        <v>318</v>
      </c>
      <c r="J241" s="305" t="s">
        <v>156</v>
      </c>
      <c r="K241" s="305" t="s">
        <v>80</v>
      </c>
      <c r="L241" s="310" t="s">
        <v>557</v>
      </c>
      <c r="M241" s="311" t="s">
        <v>161</v>
      </c>
      <c r="N241" s="310" t="s">
        <v>1012</v>
      </c>
      <c r="O241" s="20">
        <v>2028936731</v>
      </c>
      <c r="P241" s="539" t="s">
        <v>1416</v>
      </c>
      <c r="Q241" s="22" t="s">
        <v>1017</v>
      </c>
      <c r="R241" s="313" t="str">
        <f>IF(OR(L241&lt;&gt;"",N241&lt;&gt;"",O241&lt;&gt;"",P241&lt;&gt;""),CONCATENATE(L241,"-",N241,"-",P241,"-OM",O241),"")</f>
        <v>P62-PPGMII-P62-PAR-1132P/2024-OM2028936731</v>
      </c>
      <c r="S241" s="2"/>
      <c r="T241" s="314">
        <v>1</v>
      </c>
      <c r="U241" s="340">
        <v>2.72</v>
      </c>
      <c r="V241" s="23">
        <v>0</v>
      </c>
      <c r="W241" s="316">
        <f>IF(U241&lt;&gt;"",U241/1000,"")</f>
        <v>2.7200000000000002E-3</v>
      </c>
      <c r="X241" s="316">
        <f>IF(V241&lt;&gt;"",V241/1000,"")</f>
        <v>0</v>
      </c>
      <c r="Y241" s="317">
        <f>IF(OR(U241&lt;&gt;"",V241&lt;&gt;""),U241+V241,"")</f>
        <v>2.72</v>
      </c>
      <c r="Z241" s="318">
        <f>IF(Y241&lt;&gt;"",Y241/1000,"")</f>
        <v>2.7200000000000002E-3</v>
      </c>
      <c r="AA241" s="574" t="s">
        <v>2083</v>
      </c>
      <c r="AB241" s="505"/>
      <c r="AC241" s="331" t="s">
        <v>1018</v>
      </c>
      <c r="AD241" s="505">
        <v>45708</v>
      </c>
      <c r="AE241" s="14">
        <v>45736</v>
      </c>
      <c r="AF241" s="14">
        <v>45797</v>
      </c>
      <c r="AG241" s="14">
        <v>45726</v>
      </c>
      <c r="AH241" s="309">
        <f>IF(AND(AD241&lt;&gt;"",AG241&lt;&gt;""),AG241-AD241,"")</f>
        <v>18</v>
      </c>
      <c r="AI241" s="322" t="str">
        <f>IF(AE241&lt;&gt;"",CONCATENATE("S",WEEKNUM(AE241,21)),"")</f>
        <v>S12</v>
      </c>
      <c r="AJ241" s="323" t="str">
        <f>IF(AF241&lt;&gt;"",CONCATENATE("S",WEEKNUM(AF241,21)),"")</f>
        <v>S21</v>
      </c>
      <c r="AK241" s="323" t="str">
        <f>IF(AG241&lt;&gt;"",CONCATENATE("S",WEEKNUM(AG241,21)),"")</f>
        <v>S11</v>
      </c>
      <c r="AL241" s="322" t="str">
        <f>IF(AG241&lt;&gt;"",CONCATENATE(MONTH(AG241),"/",YEAR(AG241)),"")</f>
        <v>3/2025</v>
      </c>
      <c r="AM241" s="324">
        <f ca="1">IF(AG241&lt;&gt;"",IFERROR(IF(AF241="",TODAY()-AE241,AG241-AE241),""),"")</f>
        <v>-10</v>
      </c>
      <c r="AN241" s="325" t="str">
        <f ca="1">IF(AM241&lt;&gt;"",IF(AM241&lt;=0,"SEM ATRASO",IF(AM241&lt;=10,"1) &lt;= 10 Dias",IF(AND(AM241&gt;10,AM241&lt;=30),"2) &gt; 10 Dias e &lt;= 30 Dias",IF(AND(AM241&gt;30,AM241&lt;=60),"3) &gt;30 Dias e &lt;=60 Dias",IF(AND(AM241&gt;60,AM241&lt;43854),"4) &gt; 60 Dias","INDEFINIDO"))))),"")</f>
        <v>SEM ATRASO</v>
      </c>
      <c r="AO241" s="15">
        <v>45799</v>
      </c>
      <c r="AP241" s="331">
        <v>45817</v>
      </c>
      <c r="AQ241" s="15">
        <v>45804</v>
      </c>
      <c r="AR241" s="15">
        <v>45821</v>
      </c>
      <c r="AS241" s="15">
        <v>45812</v>
      </c>
      <c r="AT241" s="309">
        <f>IF(AND(AP241&lt;&gt;"",AS241&lt;&gt;""),AS241-AP241,"")</f>
        <v>-5</v>
      </c>
      <c r="AU241" s="326" t="str">
        <f>IF(AQ241&lt;&gt;"",CONCATENATE("S",WEEKNUM(AQ241,21)),"")</f>
        <v>S22</v>
      </c>
      <c r="AV241" s="327" t="str">
        <f>IF(AR241&lt;&gt;"",CONCATENATE("S",WEEKNUM(AR241,21)),"")</f>
        <v>S24</v>
      </c>
      <c r="AW241" s="327" t="str">
        <f>IF(AS241&lt;&gt;"",CONCATENATE("S",WEEKNUM(AS241,21)),"")</f>
        <v>S23</v>
      </c>
      <c r="AX241" s="326" t="str">
        <f>IF(AS241&lt;&gt;"",CONCATENATE(MONTH(AS241),"/",YEAR(AS241)),"")</f>
        <v>6/2025</v>
      </c>
      <c r="AY241" s="328">
        <f ca="1">IF(AQ241&lt;&gt;"",IF(AS241&lt;&gt;"",AQ241-AS241,TODAY()-AQ241),"")</f>
        <v>-8</v>
      </c>
      <c r="AZ241" s="329" t="str">
        <f ca="1">IF(AY241&lt;&gt;"",IF(AY241&lt;=0,"SEM ATRASO",IF(AY241&lt;=10,"1) &lt;= 10 Dias",IF(AND(AY241&gt;10,AY241&lt;=30),"2) &gt; 10 Dias e &lt;= 30 Dias",IF(AND(AY241&gt;30,AY241&lt;=60),"3) &gt;30 Dias e &lt;=60 Dias",IF(AND(AY241&gt;60,AY241&lt;43854),"4) &gt; 60 Dias","INDEFINIDO"))))),"")</f>
        <v>SEM ATRASO</v>
      </c>
      <c r="BA241" s="15">
        <v>45806</v>
      </c>
      <c r="BB241" s="331">
        <v>45819</v>
      </c>
      <c r="BC241" s="15">
        <v>45766</v>
      </c>
      <c r="BD241" s="15">
        <v>45868</v>
      </c>
      <c r="BE241" s="331">
        <v>45868</v>
      </c>
      <c r="BF241" s="309">
        <f>IF(AND(BB241&lt;&gt;"",BE241&lt;&gt;""),BE241-BB241,"")</f>
        <v>49</v>
      </c>
      <c r="BG241" s="326" t="str">
        <f>IF(BC241&lt;&gt;"",CONCATENATE("S",WEEKNUM(BC241,21)),"")</f>
        <v>S16</v>
      </c>
      <c r="BH241" s="327" t="str">
        <f>IF(BD241&lt;&gt;"",CONCATENATE("S",WEEKNUM(BD241,21)),"")</f>
        <v>S31</v>
      </c>
      <c r="BI241" s="327" t="str">
        <f>IF(BE241&lt;&gt;"",CONCATENATE("S",WEEKNUM(BE241,21)),"")</f>
        <v>S31</v>
      </c>
      <c r="BJ241" s="326" t="str">
        <f>IF(BE241&lt;&gt;"",CONCATENATE(MONTH(BE241),"/",YEAR(BE241)),"")</f>
        <v>7/2025</v>
      </c>
      <c r="BK241" s="325">
        <f ca="1">IF(BE241&lt;&gt;"",IFERROR(IF(BE241="",TODAY()-BC241,BE241-BC241),""),"")</f>
        <v>102</v>
      </c>
      <c r="BL241" s="330" t="str">
        <f ca="1">IF(BK241&lt;&gt;"",IF(BK241&lt;=0,"SEM ATRASO",IF(BK241&lt;=10,"1) &lt;= 10 Dias",IF(AND(BK241&gt;10,BK241&lt;=30),"2) &gt; 10 Dias e &lt;= 30 Dias",IF(AND(BK241&gt;30,BK241&lt;=60),"3) &gt;30 Dias e &lt;=60 Dias",IF(AND(BK241&gt;60,BK241&lt;43854),"4) &gt; 60 Dias","INDEFINIDO"))))),"")</f>
        <v>4) &gt; 60 Dias</v>
      </c>
      <c r="BM241" s="331">
        <f>IF(BE241&lt;&gt;"",BE241+5,IF(AND(BE241="",BD241&lt;&gt;""),BD241+5,IF(AND(BE241="",BD241="",AS241&lt;&gt;""),AS241+5,IF(AND(BE241="",BD241="",AS241="",AR241&lt;&gt;""),AR241+5,""))))</f>
        <v>45873</v>
      </c>
      <c r="BN241" s="15"/>
      <c r="BO241" s="15" t="s">
        <v>87</v>
      </c>
      <c r="BP241" s="2"/>
      <c r="BQ241" s="2"/>
      <c r="BR241" s="2"/>
      <c r="BS241" s="2"/>
      <c r="BT241" s="507">
        <v>-3</v>
      </c>
      <c r="BU241" s="508" t="s">
        <v>1255</v>
      </c>
      <c r="BV241" s="506"/>
      <c r="BW241" s="506"/>
      <c r="BX241" s="506"/>
      <c r="BY241" s="506"/>
      <c r="BZ241" s="506"/>
      <c r="CA241" s="648" t="s">
        <v>112</v>
      </c>
      <c r="CB241" s="605"/>
    </row>
    <row r="242" spans="1:80" ht="40.5" customHeight="1" x14ac:dyDescent="0.35">
      <c r="A242" s="584"/>
      <c r="B242" s="458" t="s">
        <v>155</v>
      </c>
      <c r="C242" s="3"/>
      <c r="D242" s="504"/>
      <c r="E242" s="504" t="s">
        <v>1075</v>
      </c>
      <c r="F242" s="504" t="s">
        <v>2011</v>
      </c>
      <c r="G242" s="307" t="str">
        <f ca="1">IF(AND(E242&lt;D242,BE242&lt;&gt;"",TODAY()&gt;D242),TODAY()-D242,"")</f>
        <v/>
      </c>
      <c r="H242" s="308">
        <f>IF(BM242&lt;&gt;"",BM242,"")</f>
        <v>45873</v>
      </c>
      <c r="I242" s="309">
        <f>IF(AND(E242&lt;&gt;"",H242&lt;&gt;""),H242-E242,"")</f>
        <v>188</v>
      </c>
      <c r="J242" s="305"/>
      <c r="K242" s="305" t="s">
        <v>80</v>
      </c>
      <c r="L242" s="310" t="s">
        <v>557</v>
      </c>
      <c r="M242" s="311" t="s">
        <v>161</v>
      </c>
      <c r="N242" s="310" t="s">
        <v>1012</v>
      </c>
      <c r="O242" s="20">
        <v>2029612109</v>
      </c>
      <c r="P242" s="539" t="s">
        <v>1417</v>
      </c>
      <c r="Q242" s="22" t="s">
        <v>721</v>
      </c>
      <c r="R242" s="313" t="str">
        <f>IF(OR(L242&lt;&gt;"",N242&lt;&gt;"",O242&lt;&gt;"",P242&lt;&gt;""),CONCATENATE(L242,"-",N242,"-",P242,"-OM",O242),"")</f>
        <v>P62-PPGMII-P62-PAR-0506/2025-OM2029612109</v>
      </c>
      <c r="S242" s="2"/>
      <c r="T242" s="314">
        <v>1</v>
      </c>
      <c r="U242" s="340">
        <v>107.81</v>
      </c>
      <c r="V242" s="23">
        <v>0</v>
      </c>
      <c r="W242" s="316">
        <f>IF(U242&lt;&gt;"",U242/1000,"")</f>
        <v>0.10781</v>
      </c>
      <c r="X242" s="316">
        <f>IF(V242&lt;&gt;"",V242/1000,"")</f>
        <v>0</v>
      </c>
      <c r="Y242" s="317">
        <f>IF(OR(U242&lt;&gt;"",V242&lt;&gt;""),U242+V242,"")</f>
        <v>107.81</v>
      </c>
      <c r="Z242" s="318">
        <f>IF(Y242&lt;&gt;"",Y242/1000,"")</f>
        <v>0.10781</v>
      </c>
      <c r="AA242" s="574" t="s">
        <v>722</v>
      </c>
      <c r="AB242" s="505"/>
      <c r="AC242" s="331">
        <v>45708</v>
      </c>
      <c r="AD242" s="505">
        <v>45691</v>
      </c>
      <c r="AE242" s="14">
        <v>45699</v>
      </c>
      <c r="AF242" s="14">
        <v>45797</v>
      </c>
      <c r="AG242" s="14">
        <v>45737</v>
      </c>
      <c r="AH242" s="309">
        <f>IF(AND(AD242&lt;&gt;"",AG242&lt;&gt;""),AG242-AD242,"")</f>
        <v>46</v>
      </c>
      <c r="AI242" s="322" t="str">
        <f>IF(AE242&lt;&gt;"",CONCATENATE("S",WEEKNUM(AE242,21)),"")</f>
        <v>S7</v>
      </c>
      <c r="AJ242" s="323" t="str">
        <f>IF(AF242&lt;&gt;"",CONCATENATE("S",WEEKNUM(AF242,21)),"")</f>
        <v>S21</v>
      </c>
      <c r="AK242" s="323" t="str">
        <f>IF(AG242&lt;&gt;"",CONCATENATE("S",WEEKNUM(AG242,21)),"")</f>
        <v>S12</v>
      </c>
      <c r="AL242" s="322" t="str">
        <f>IF(AG242&lt;&gt;"",CONCATENATE(MONTH(AG242),"/",YEAR(AG242)),"")</f>
        <v>3/2025</v>
      </c>
      <c r="AM242" s="324">
        <f ca="1">IF(AG242&lt;&gt;"",IFERROR(IF(AF242="",TODAY()-AE242,AG242-AE242),""),"")</f>
        <v>38</v>
      </c>
      <c r="AN242" s="325" t="str">
        <f ca="1">IF(AM242&lt;&gt;"",IF(AM242&lt;=0,"SEM ATRASO",IF(AM242&lt;=10,"1) &lt;= 10 Dias",IF(AND(AM242&gt;10,AM242&lt;=30),"2) &gt; 10 Dias e &lt;= 30 Dias",IF(AND(AM242&gt;30,AM242&lt;=60),"3) &gt;30 Dias e &lt;=60 Dias",IF(AND(AM242&gt;60,AM242&lt;43854),"4) &gt; 60 Dias","INDEFINIDO"))))),"")</f>
        <v>3) &gt;30 Dias e &lt;=60 Dias</v>
      </c>
      <c r="AO242" s="15">
        <v>45799</v>
      </c>
      <c r="AP242" s="331">
        <v>45807</v>
      </c>
      <c r="AQ242" s="15">
        <v>45804</v>
      </c>
      <c r="AR242" s="15">
        <v>45821</v>
      </c>
      <c r="AS242" s="15">
        <v>45812</v>
      </c>
      <c r="AT242" s="309">
        <f>IF(AND(AP242&lt;&gt;"",AS242&lt;&gt;""),AS242-AP242,"")</f>
        <v>5</v>
      </c>
      <c r="AU242" s="326" t="str">
        <f>IF(AQ242&lt;&gt;"",CONCATENATE("S",WEEKNUM(AQ242,21)),"")</f>
        <v>S22</v>
      </c>
      <c r="AV242" s="327" t="str">
        <f>IF(AR242&lt;&gt;"",CONCATENATE("S",WEEKNUM(AR242,21)),"")</f>
        <v>S24</v>
      </c>
      <c r="AW242" s="327" t="str">
        <f>IF(AS242&lt;&gt;"",CONCATENATE("S",WEEKNUM(AS242,21)),"")</f>
        <v>S23</v>
      </c>
      <c r="AX242" s="326" t="str">
        <f>IF(AS242&lt;&gt;"",CONCATENATE(MONTH(AS242),"/",YEAR(AS242)),"")</f>
        <v>6/2025</v>
      </c>
      <c r="AY242" s="328">
        <f ca="1">IF(AQ242&lt;&gt;"",IF(AS242&lt;&gt;"",AQ242-AS242,TODAY()-AQ242),"")</f>
        <v>-8</v>
      </c>
      <c r="AZ242" s="329" t="str">
        <f ca="1">IF(AY242&lt;&gt;"",IF(AY242&lt;=0,"SEM ATRASO",IF(AY242&lt;=10,"1) &lt;= 10 Dias",IF(AND(AY242&gt;10,AY242&lt;=30),"2) &gt; 10 Dias e &lt;= 30 Dias",IF(AND(AY242&gt;30,AY242&lt;=60),"3) &gt;30 Dias e &lt;=60 Dias",IF(AND(AY242&gt;60,AY242&lt;43854),"4) &gt; 60 Dias","INDEFINIDO"))))),"")</f>
        <v>SEM ATRASO</v>
      </c>
      <c r="BA242" s="15">
        <v>45806</v>
      </c>
      <c r="BB242" s="331">
        <v>45819</v>
      </c>
      <c r="BC242" s="15">
        <v>45766</v>
      </c>
      <c r="BD242" s="15">
        <v>45868</v>
      </c>
      <c r="BE242" s="331">
        <v>45868</v>
      </c>
      <c r="BF242" s="309">
        <f>IF(AND(BB242&lt;&gt;"",BE242&lt;&gt;""),BE242-BB242,"")</f>
        <v>49</v>
      </c>
      <c r="BG242" s="326" t="str">
        <f>IF(BC242&lt;&gt;"",CONCATENATE("S",WEEKNUM(BC242,21)),"")</f>
        <v>S16</v>
      </c>
      <c r="BH242" s="327" t="str">
        <f>IF(BD242&lt;&gt;"",CONCATENATE("S",WEEKNUM(BD242,21)),"")</f>
        <v>S31</v>
      </c>
      <c r="BI242" s="327" t="str">
        <f>IF(BE242&lt;&gt;"",CONCATENATE("S",WEEKNUM(BE242,21)),"")</f>
        <v>S31</v>
      </c>
      <c r="BJ242" s="326" t="str">
        <f>IF(BE242&lt;&gt;"",CONCATENATE(MONTH(BE242),"/",YEAR(BE242)),"")</f>
        <v>7/2025</v>
      </c>
      <c r="BK242" s="325">
        <f ca="1">IF(BE242&lt;&gt;"",IFERROR(IF(BE242="",TODAY()-BC242,BE242-BC242),""),"")</f>
        <v>102</v>
      </c>
      <c r="BL242" s="330" t="str">
        <f ca="1">IF(BK242&lt;&gt;"",IF(BK242&lt;=0,"SEM ATRASO",IF(BK242&lt;=10,"1) &lt;= 10 Dias",IF(AND(BK242&gt;10,BK242&lt;=30),"2) &gt; 10 Dias e &lt;= 30 Dias",IF(AND(BK242&gt;30,BK242&lt;=60),"3) &gt;30 Dias e &lt;=60 Dias",IF(AND(BK242&gt;60,BK242&lt;43854),"4) &gt; 60 Dias","INDEFINIDO"))))),"")</f>
        <v>4) &gt; 60 Dias</v>
      </c>
      <c r="BM242" s="331">
        <f>IF(BE242&lt;&gt;"",BE242+5,IF(AND(BE242="",BD242&lt;&gt;""),BD242+5,IF(AND(BE242="",BD242="",AS242&lt;&gt;""),AS242+5,IF(AND(BE242="",BD242="",AS242="",AR242&lt;&gt;""),AR242+5,""))))</f>
        <v>45873</v>
      </c>
      <c r="BN242" s="15"/>
      <c r="BO242" s="15" t="s">
        <v>87</v>
      </c>
      <c r="BP242" s="2"/>
      <c r="BQ242" s="2"/>
      <c r="BR242" s="2"/>
      <c r="BS242" s="2"/>
      <c r="BT242" s="507">
        <v>-3</v>
      </c>
      <c r="BU242" s="508" t="s">
        <v>1255</v>
      </c>
      <c r="BV242" s="506"/>
      <c r="BW242" s="506"/>
      <c r="BX242" s="506"/>
      <c r="BY242" s="506"/>
      <c r="BZ242" s="506"/>
      <c r="CA242" s="648" t="s">
        <v>112</v>
      </c>
      <c r="CB242" s="605"/>
    </row>
    <row r="243" spans="1:80" ht="40.5" customHeight="1" x14ac:dyDescent="0.35">
      <c r="A243" s="584"/>
      <c r="B243" s="458" t="s">
        <v>155</v>
      </c>
      <c r="C243" s="3"/>
      <c r="D243" s="504"/>
      <c r="E243" s="504" t="s">
        <v>1075</v>
      </c>
      <c r="F243" s="504" t="s">
        <v>2011</v>
      </c>
      <c r="G243" s="307" t="str">
        <f ca="1">IF(AND(E243&lt;D243,BE243&lt;&gt;"",TODAY()&gt;D243),TODAY()-D243,"")</f>
        <v/>
      </c>
      <c r="H243" s="308">
        <f>IF(BM243&lt;&gt;"",BM243,"")</f>
        <v>45873</v>
      </c>
      <c r="I243" s="309">
        <f>IF(AND(E243&lt;&gt;"",H243&lt;&gt;""),H243-E243,"")</f>
        <v>188</v>
      </c>
      <c r="J243" s="305"/>
      <c r="K243" s="305" t="s">
        <v>80</v>
      </c>
      <c r="L243" s="310" t="s">
        <v>557</v>
      </c>
      <c r="M243" s="311" t="s">
        <v>161</v>
      </c>
      <c r="N243" s="310" t="s">
        <v>1012</v>
      </c>
      <c r="O243" s="20">
        <v>2029612109</v>
      </c>
      <c r="P243" s="539" t="s">
        <v>1417</v>
      </c>
      <c r="Q243" s="22" t="s">
        <v>1690</v>
      </c>
      <c r="R243" s="313" t="str">
        <f>IF(OR(L243&lt;&gt;"",N243&lt;&gt;"",O243&lt;&gt;"",P243&lt;&gt;""),CONCATENATE(L243,"-",N243,"-",P243,"-OM",O243),"")</f>
        <v>P62-PPGMII-P62-PAR-0506/2025-OM2029612109</v>
      </c>
      <c r="S243" s="2"/>
      <c r="T243" s="314">
        <v>1</v>
      </c>
      <c r="U243" s="340">
        <v>17.7</v>
      </c>
      <c r="V243" s="23">
        <v>0</v>
      </c>
      <c r="W243" s="316">
        <f>IF(U243&lt;&gt;"",U243/1000,"")</f>
        <v>1.77E-2</v>
      </c>
      <c r="X243" s="316">
        <f>IF(V243&lt;&gt;"",V243/1000,"")</f>
        <v>0</v>
      </c>
      <c r="Y243" s="317">
        <f>IF(OR(U243&lt;&gt;"",V243&lt;&gt;""),U243+V243,"")</f>
        <v>17.7</v>
      </c>
      <c r="Z243" s="318">
        <f>IF(Y243&lt;&gt;"",Y243/1000,"")</f>
        <v>1.77E-2</v>
      </c>
      <c r="AA243" s="574" t="s">
        <v>722</v>
      </c>
      <c r="AB243" s="505"/>
      <c r="AC243" s="331">
        <v>45708</v>
      </c>
      <c r="AD243" s="505">
        <v>45691</v>
      </c>
      <c r="AE243" s="14">
        <v>45699</v>
      </c>
      <c r="AF243" s="14">
        <v>45797</v>
      </c>
      <c r="AG243" s="14">
        <v>45737</v>
      </c>
      <c r="AH243" s="309">
        <f>IF(AND(AD243&lt;&gt;"",AG243&lt;&gt;""),AG243-AD243,"")</f>
        <v>46</v>
      </c>
      <c r="AI243" s="322" t="str">
        <f>IF(AE243&lt;&gt;"",CONCATENATE("S",WEEKNUM(AE243,21)),"")</f>
        <v>S7</v>
      </c>
      <c r="AJ243" s="323" t="str">
        <f>IF(AF243&lt;&gt;"",CONCATENATE("S",WEEKNUM(AF243,21)),"")</f>
        <v>S21</v>
      </c>
      <c r="AK243" s="323" t="str">
        <f>IF(AG243&lt;&gt;"",CONCATENATE("S",WEEKNUM(AG243,21)),"")</f>
        <v>S12</v>
      </c>
      <c r="AL243" s="322" t="str">
        <f>IF(AG243&lt;&gt;"",CONCATENATE(MONTH(AG243),"/",YEAR(AG243)),"")</f>
        <v>3/2025</v>
      </c>
      <c r="AM243" s="324">
        <f ca="1">IF(AG243&lt;&gt;"",IFERROR(IF(AF243="",TODAY()-AE243,AG243-AE243),""),"")</f>
        <v>38</v>
      </c>
      <c r="AN243" s="325" t="str">
        <f ca="1">IF(AM243&lt;&gt;"",IF(AM243&lt;=0,"SEM ATRASO",IF(AM243&lt;=10,"1) &lt;= 10 Dias",IF(AND(AM243&gt;10,AM243&lt;=30),"2) &gt; 10 Dias e &lt;= 30 Dias",IF(AND(AM243&gt;30,AM243&lt;=60),"3) &gt;30 Dias e &lt;=60 Dias",IF(AND(AM243&gt;60,AM243&lt;43854),"4) &gt; 60 Dias","INDEFINIDO"))))),"")</f>
        <v>3) &gt;30 Dias e &lt;=60 Dias</v>
      </c>
      <c r="AO243" s="15">
        <v>45799</v>
      </c>
      <c r="AP243" s="331">
        <v>45861</v>
      </c>
      <c r="AQ243" s="15">
        <v>45804</v>
      </c>
      <c r="AR243" s="15">
        <v>45821</v>
      </c>
      <c r="AS243" s="15">
        <v>45812</v>
      </c>
      <c r="AT243" s="309">
        <f>IF(AND(AP243&lt;&gt;"",AS243&lt;&gt;""),AS243-AP243,"")</f>
        <v>-49</v>
      </c>
      <c r="AU243" s="326" t="str">
        <f>IF(AQ243&lt;&gt;"",CONCATENATE("S",WEEKNUM(AQ243,21)),"")</f>
        <v>S22</v>
      </c>
      <c r="AV243" s="327" t="str">
        <f>IF(AR243&lt;&gt;"",CONCATENATE("S",WEEKNUM(AR243,21)),"")</f>
        <v>S24</v>
      </c>
      <c r="AW243" s="327" t="str">
        <f>IF(AS243&lt;&gt;"",CONCATENATE("S",WEEKNUM(AS243,21)),"")</f>
        <v>S23</v>
      </c>
      <c r="AX243" s="326" t="str">
        <f>IF(AS243&lt;&gt;"",CONCATENATE(MONTH(AS243),"/",YEAR(AS243)),"")</f>
        <v>6/2025</v>
      </c>
      <c r="AY243" s="328">
        <f ca="1">IF(AQ243&lt;&gt;"",IF(AS243&lt;&gt;"",AQ243-AS243,TODAY()-AQ243),"")</f>
        <v>-8</v>
      </c>
      <c r="AZ243" s="329" t="str">
        <f ca="1">IF(AY243&lt;&gt;"",IF(AY243&lt;=0,"SEM ATRASO",IF(AY243&lt;=10,"1) &lt;= 10 Dias",IF(AND(AY243&gt;10,AY243&lt;=30),"2) &gt; 10 Dias e &lt;= 30 Dias",IF(AND(AY243&gt;30,AY243&lt;=60),"3) &gt;30 Dias e &lt;=60 Dias",IF(AND(AY243&gt;60,AY243&lt;43854),"4) &gt; 60 Dias","INDEFINIDO"))))),"")</f>
        <v>SEM ATRASO</v>
      </c>
      <c r="BA243" s="15">
        <v>45806</v>
      </c>
      <c r="BB243" s="331">
        <v>45819</v>
      </c>
      <c r="BC243" s="15">
        <v>45766</v>
      </c>
      <c r="BD243" s="15">
        <v>45868</v>
      </c>
      <c r="BE243" s="331">
        <v>45868</v>
      </c>
      <c r="BF243" s="309">
        <f>IF(AND(BB243&lt;&gt;"",BE243&lt;&gt;""),BE243-BB243,"")</f>
        <v>49</v>
      </c>
      <c r="BG243" s="326" t="str">
        <f>IF(BC243&lt;&gt;"",CONCATENATE("S",WEEKNUM(BC243,21)),"")</f>
        <v>S16</v>
      </c>
      <c r="BH243" s="327" t="str">
        <f>IF(BD243&lt;&gt;"",CONCATENATE("S",WEEKNUM(BD243,21)),"")</f>
        <v>S31</v>
      </c>
      <c r="BI243" s="327" t="str">
        <f>IF(BE243&lt;&gt;"",CONCATENATE("S",WEEKNUM(BE243,21)),"")</f>
        <v>S31</v>
      </c>
      <c r="BJ243" s="326" t="str">
        <f>IF(BE243&lt;&gt;"",CONCATENATE(MONTH(BE243),"/",YEAR(BE243)),"")</f>
        <v>7/2025</v>
      </c>
      <c r="BK243" s="325">
        <f ca="1">IF(BE243&lt;&gt;"",IFERROR(IF(BE243="",TODAY()-BC243,BE243-BC243),""),"")</f>
        <v>102</v>
      </c>
      <c r="BL243" s="330" t="str">
        <f ca="1">IF(BK243&lt;&gt;"",IF(BK243&lt;=0,"SEM ATRASO",IF(BK243&lt;=10,"1) &lt;= 10 Dias",IF(AND(BK243&gt;10,BK243&lt;=30),"2) &gt; 10 Dias e &lt;= 30 Dias",IF(AND(BK243&gt;30,BK243&lt;=60),"3) &gt;30 Dias e &lt;=60 Dias",IF(AND(BK243&gt;60,BK243&lt;43854),"4) &gt; 60 Dias","INDEFINIDO"))))),"")</f>
        <v>4) &gt; 60 Dias</v>
      </c>
      <c r="BM243" s="331">
        <f>IF(BE243&lt;&gt;"",BE243+5,IF(AND(BE243="",BD243&lt;&gt;""),BD243+5,IF(AND(BE243="",BD243="",AS243&lt;&gt;""),AS243+5,IF(AND(BE243="",BD243="",AS243="",AR243&lt;&gt;""),AR243+5,""))))</f>
        <v>45873</v>
      </c>
      <c r="BN243" s="15"/>
      <c r="BO243" s="15" t="s">
        <v>87</v>
      </c>
      <c r="BP243" s="2"/>
      <c r="BQ243" s="2"/>
      <c r="BR243" s="2"/>
      <c r="BS243" s="2"/>
      <c r="BT243" s="507">
        <v>-3</v>
      </c>
      <c r="BU243" s="508" t="s">
        <v>1255</v>
      </c>
      <c r="BV243" s="506"/>
      <c r="BW243" s="506"/>
      <c r="BX243" s="506"/>
      <c r="BY243" s="506"/>
      <c r="BZ243" s="506"/>
      <c r="CA243" s="648" t="s">
        <v>112</v>
      </c>
      <c r="CB243" s="605"/>
    </row>
    <row r="244" spans="1:80" ht="40.5" customHeight="1" x14ac:dyDescent="0.35">
      <c r="A244" s="584"/>
      <c r="B244" s="458" t="s">
        <v>155</v>
      </c>
      <c r="C244" s="3"/>
      <c r="D244" s="504"/>
      <c r="E244" s="504" t="s">
        <v>681</v>
      </c>
      <c r="F244" s="504" t="s">
        <v>556</v>
      </c>
      <c r="G244" s="307" t="str">
        <f ca="1">IF(AND(E244&lt;D244,BE244&lt;&gt;"",TODAY()&gt;D244),TODAY()-D244,"")</f>
        <v/>
      </c>
      <c r="H244" s="308">
        <f>IF(BM244&lt;&gt;"",BM244,"")</f>
        <v>45873</v>
      </c>
      <c r="I244" s="309">
        <f>IF(AND(E244&lt;&gt;"",H244&lt;&gt;""),H244-E244,"")</f>
        <v>318</v>
      </c>
      <c r="J244" s="305"/>
      <c r="K244" s="305" t="s">
        <v>80</v>
      </c>
      <c r="L244" s="310" t="s">
        <v>557</v>
      </c>
      <c r="M244" s="311" t="s">
        <v>161</v>
      </c>
      <c r="N244" s="310" t="s">
        <v>1012</v>
      </c>
      <c r="O244" s="20">
        <v>2029612109</v>
      </c>
      <c r="P244" s="539" t="s">
        <v>1418</v>
      </c>
      <c r="Q244" s="22" t="s">
        <v>724</v>
      </c>
      <c r="R244" s="313" t="str">
        <f>IF(OR(L244&lt;&gt;"",N244&lt;&gt;"",O244&lt;&gt;"",P244&lt;&gt;""),CONCATENATE(L244,"-",N244,"-",P244,"-OM",O244),"")</f>
        <v>P62-PPGMII-P62-PAR-1140P/2024-OM2029612109</v>
      </c>
      <c r="S244" s="2"/>
      <c r="T244" s="314">
        <v>1</v>
      </c>
      <c r="U244" s="340">
        <v>47.2</v>
      </c>
      <c r="V244" s="23">
        <v>0</v>
      </c>
      <c r="W244" s="316">
        <f>IF(U244&lt;&gt;"",U244/1000,"")</f>
        <v>4.7200000000000006E-2</v>
      </c>
      <c r="X244" s="316">
        <f>IF(V244&lt;&gt;"",V244/1000,"")</f>
        <v>0</v>
      </c>
      <c r="Y244" s="317">
        <f>IF(OR(U244&lt;&gt;"",V244&lt;&gt;""),U244+V244,"")</f>
        <v>47.2</v>
      </c>
      <c r="Z244" s="318">
        <f>IF(Y244&lt;&gt;"",Y244/1000,"")</f>
        <v>4.7200000000000006E-2</v>
      </c>
      <c r="AA244" s="574" t="s">
        <v>725</v>
      </c>
      <c r="AB244" s="505"/>
      <c r="AC244" s="331">
        <v>45688</v>
      </c>
      <c r="AD244" s="505">
        <v>45691</v>
      </c>
      <c r="AE244" s="14">
        <v>45699</v>
      </c>
      <c r="AF244" s="14">
        <v>45797</v>
      </c>
      <c r="AG244" s="14">
        <v>45737</v>
      </c>
      <c r="AH244" s="309">
        <f>IF(AND(AD244&lt;&gt;"",AG244&lt;&gt;""),AG244-AD244,"")</f>
        <v>46</v>
      </c>
      <c r="AI244" s="322" t="str">
        <f>IF(AE244&lt;&gt;"",CONCATENATE("S",WEEKNUM(AE244,21)),"")</f>
        <v>S7</v>
      </c>
      <c r="AJ244" s="323" t="str">
        <f>IF(AF244&lt;&gt;"",CONCATENATE("S",WEEKNUM(AF244,21)),"")</f>
        <v>S21</v>
      </c>
      <c r="AK244" s="323" t="str">
        <f>IF(AG244&lt;&gt;"",CONCATENATE("S",WEEKNUM(AG244,21)),"")</f>
        <v>S12</v>
      </c>
      <c r="AL244" s="322" t="str">
        <f>IF(AG244&lt;&gt;"",CONCATENATE(MONTH(AG244),"/",YEAR(AG244)),"")</f>
        <v>3/2025</v>
      </c>
      <c r="AM244" s="324">
        <f ca="1">IF(AG244&lt;&gt;"",IFERROR(IF(AF244="",TODAY()-AE244,AG244-AE244),""),"")</f>
        <v>38</v>
      </c>
      <c r="AN244" s="325" t="str">
        <f ca="1">IF(AM244&lt;&gt;"",IF(AM244&lt;=0,"SEM ATRASO",IF(AM244&lt;=10,"1) &lt;= 10 Dias",IF(AND(AM244&gt;10,AM244&lt;=30),"2) &gt; 10 Dias e &lt;= 30 Dias",IF(AND(AM244&gt;30,AM244&lt;=60),"3) &gt;30 Dias e &lt;=60 Dias",IF(AND(AM244&gt;60,AM244&lt;43854),"4) &gt; 60 Dias","INDEFINIDO"))))),"")</f>
        <v>3) &gt;30 Dias e &lt;=60 Dias</v>
      </c>
      <c r="AO244" s="15">
        <v>45799</v>
      </c>
      <c r="AP244" s="331">
        <v>45764</v>
      </c>
      <c r="AQ244" s="15">
        <v>45804</v>
      </c>
      <c r="AR244" s="15">
        <v>45821</v>
      </c>
      <c r="AS244" s="15">
        <v>45812</v>
      </c>
      <c r="AT244" s="309">
        <f>IF(AND(AP244&lt;&gt;"",AS244&lt;&gt;""),AS244-AP244,"")</f>
        <v>48</v>
      </c>
      <c r="AU244" s="326" t="str">
        <f>IF(AQ244&lt;&gt;"",CONCATENATE("S",WEEKNUM(AQ244,21)),"")</f>
        <v>S22</v>
      </c>
      <c r="AV244" s="327" t="str">
        <f>IF(AR244&lt;&gt;"",CONCATENATE("S",WEEKNUM(AR244,21)),"")</f>
        <v>S24</v>
      </c>
      <c r="AW244" s="327" t="str">
        <f>IF(AS244&lt;&gt;"",CONCATENATE("S",WEEKNUM(AS244,21)),"")</f>
        <v>S23</v>
      </c>
      <c r="AX244" s="326" t="str">
        <f>IF(AS244&lt;&gt;"",CONCATENATE(MONTH(AS244),"/",YEAR(AS244)),"")</f>
        <v>6/2025</v>
      </c>
      <c r="AY244" s="328">
        <f ca="1">IF(AQ244&lt;&gt;"",IF(AS244&lt;&gt;"",AQ244-AS244,TODAY()-AQ244),"")</f>
        <v>-8</v>
      </c>
      <c r="AZ244" s="329" t="str">
        <f ca="1">IF(AY244&lt;&gt;"",IF(AY244&lt;=0,"SEM ATRASO",IF(AY244&lt;=10,"1) &lt;= 10 Dias",IF(AND(AY244&gt;10,AY244&lt;=30),"2) &gt; 10 Dias e &lt;= 30 Dias",IF(AND(AY244&gt;30,AY244&lt;=60),"3) &gt;30 Dias e &lt;=60 Dias",IF(AND(AY244&gt;60,AY244&lt;43854),"4) &gt; 60 Dias","INDEFINIDO"))))),"")</f>
        <v>SEM ATRASO</v>
      </c>
      <c r="BA244" s="15">
        <v>45806</v>
      </c>
      <c r="BB244" s="331">
        <v>45819</v>
      </c>
      <c r="BC244" s="15">
        <v>45766</v>
      </c>
      <c r="BD244" s="15">
        <v>45868</v>
      </c>
      <c r="BE244" s="331">
        <v>45868</v>
      </c>
      <c r="BF244" s="309">
        <f>IF(AND(BB244&lt;&gt;"",BE244&lt;&gt;""),BE244-BB244,"")</f>
        <v>49</v>
      </c>
      <c r="BG244" s="326" t="str">
        <f>IF(BC244&lt;&gt;"",CONCATENATE("S",WEEKNUM(BC244,21)),"")</f>
        <v>S16</v>
      </c>
      <c r="BH244" s="327" t="str">
        <f>IF(BD244&lt;&gt;"",CONCATENATE("S",WEEKNUM(BD244,21)),"")</f>
        <v>S31</v>
      </c>
      <c r="BI244" s="327" t="str">
        <f>IF(BE244&lt;&gt;"",CONCATENATE("S",WEEKNUM(BE244,21)),"")</f>
        <v>S31</v>
      </c>
      <c r="BJ244" s="326" t="str">
        <f>IF(BE244&lt;&gt;"",CONCATENATE(MONTH(BE244),"/",YEAR(BE244)),"")</f>
        <v>7/2025</v>
      </c>
      <c r="BK244" s="325">
        <f ca="1">IF(BE244&lt;&gt;"",IFERROR(IF(BE244="",TODAY()-BC244,BE244-BC244),""),"")</f>
        <v>102</v>
      </c>
      <c r="BL244" s="330" t="str">
        <f ca="1">IF(BK244&lt;&gt;"",IF(BK244&lt;=0,"SEM ATRASO",IF(BK244&lt;=10,"1) &lt;= 10 Dias",IF(AND(BK244&gt;10,BK244&lt;=30),"2) &gt; 10 Dias e &lt;= 30 Dias",IF(AND(BK244&gt;30,BK244&lt;=60),"3) &gt;30 Dias e &lt;=60 Dias",IF(AND(BK244&gt;60,BK244&lt;43854),"4) &gt; 60 Dias","INDEFINIDO"))))),"")</f>
        <v>4) &gt; 60 Dias</v>
      </c>
      <c r="BM244" s="331">
        <f>IF(BE244&lt;&gt;"",BE244+5,IF(AND(BE244="",BD244&lt;&gt;""),BD244+5,IF(AND(BE244="",BD244="",AS244&lt;&gt;""),AS244+5,IF(AND(BE244="",BD244="",AS244="",AR244&lt;&gt;""),AR244+5,""))))</f>
        <v>45873</v>
      </c>
      <c r="BN244" s="15"/>
      <c r="BO244" s="15" t="s">
        <v>87</v>
      </c>
      <c r="BP244" s="2"/>
      <c r="BQ244" s="2"/>
      <c r="BR244" s="2"/>
      <c r="BS244" s="2"/>
      <c r="BT244" s="507">
        <v>-3</v>
      </c>
      <c r="BU244" s="508" t="s">
        <v>1255</v>
      </c>
      <c r="BV244" s="506"/>
      <c r="BW244" s="506"/>
      <c r="BX244" s="506"/>
      <c r="BY244" s="506"/>
      <c r="BZ244" s="506"/>
      <c r="CA244" s="648" t="s">
        <v>112</v>
      </c>
      <c r="CB244" s="605"/>
    </row>
    <row r="245" spans="1:80" ht="40.5" customHeight="1" x14ac:dyDescent="0.35">
      <c r="A245" s="584"/>
      <c r="B245" s="458" t="s">
        <v>155</v>
      </c>
      <c r="C245" s="3"/>
      <c r="D245" s="504"/>
      <c r="E245" s="504" t="s">
        <v>681</v>
      </c>
      <c r="F245" s="504" t="s">
        <v>556</v>
      </c>
      <c r="G245" s="307" t="str">
        <f ca="1">IF(AND(E245&lt;D245,BE245&lt;&gt;"",TODAY()&gt;D245),TODAY()-D245,"")</f>
        <v/>
      </c>
      <c r="H245" s="308">
        <f>IF(BM245&lt;&gt;"",BM245,"")</f>
        <v>45873</v>
      </c>
      <c r="I245" s="309">
        <f>IF(AND(E245&lt;&gt;"",H245&lt;&gt;""),H245-E245,"")</f>
        <v>318</v>
      </c>
      <c r="J245" s="305"/>
      <c r="K245" s="305" t="s">
        <v>80</v>
      </c>
      <c r="L245" s="310" t="s">
        <v>557</v>
      </c>
      <c r="M245" s="311" t="s">
        <v>161</v>
      </c>
      <c r="N245" s="310" t="s">
        <v>1012</v>
      </c>
      <c r="O245" s="20">
        <v>2027658255</v>
      </c>
      <c r="P245" s="539" t="s">
        <v>1418</v>
      </c>
      <c r="Q245" s="22" t="s">
        <v>726</v>
      </c>
      <c r="R245" s="313" t="str">
        <f>IF(OR(L245&lt;&gt;"",N245&lt;&gt;"",O245&lt;&gt;"",P245&lt;&gt;""),CONCATENATE(L245,"-",N245,"-",P245,"-OM",O245),"")</f>
        <v>P62-PPGMII-P62-PAR-1140P/2024-OM2027658255</v>
      </c>
      <c r="S245" s="2"/>
      <c r="T245" s="314">
        <v>1</v>
      </c>
      <c r="U245" s="340">
        <v>117.03</v>
      </c>
      <c r="V245" s="23">
        <v>0</v>
      </c>
      <c r="W245" s="316">
        <f>IF(U245&lt;&gt;"",U245/1000,"")</f>
        <v>0.11703</v>
      </c>
      <c r="X245" s="316">
        <f>IF(V245&lt;&gt;"",V245/1000,"")</f>
        <v>0</v>
      </c>
      <c r="Y245" s="317">
        <f>IF(OR(U245&lt;&gt;"",V245&lt;&gt;""),U245+V245,"")</f>
        <v>117.03</v>
      </c>
      <c r="Z245" s="318">
        <f>IF(Y245&lt;&gt;"",Y245/1000,"")</f>
        <v>0.11703</v>
      </c>
      <c r="AA245" s="574" t="s">
        <v>725</v>
      </c>
      <c r="AB245" s="505"/>
      <c r="AC245" s="331">
        <v>45688</v>
      </c>
      <c r="AD245" s="505">
        <v>45695</v>
      </c>
      <c r="AE245" s="14">
        <v>45769</v>
      </c>
      <c r="AF245" s="14">
        <v>45800</v>
      </c>
      <c r="AG245" s="14">
        <v>45777</v>
      </c>
      <c r="AH245" s="309">
        <f>IF(AND(AD245&lt;&gt;"",AG245&lt;&gt;""),AG245-AD245,"")</f>
        <v>82</v>
      </c>
      <c r="AI245" s="322" t="str">
        <f>IF(AE245&lt;&gt;"",CONCATENATE("S",WEEKNUM(AE245,21)),"")</f>
        <v>S17</v>
      </c>
      <c r="AJ245" s="323" t="str">
        <f>IF(AF245&lt;&gt;"",CONCATENATE("S",WEEKNUM(AF245,21)),"")</f>
        <v>S21</v>
      </c>
      <c r="AK245" s="323" t="str">
        <f>IF(AG245&lt;&gt;"",CONCATENATE("S",WEEKNUM(AG245,21)),"")</f>
        <v>S18</v>
      </c>
      <c r="AL245" s="322" t="str">
        <f>IF(AG245&lt;&gt;"",CONCATENATE(MONTH(AG245),"/",YEAR(AG245)),"")</f>
        <v>4/2025</v>
      </c>
      <c r="AM245" s="324">
        <f ca="1">IF(AG245&lt;&gt;"",IFERROR(IF(AF245="",TODAY()-AE245,AG245-AE245),""),"")</f>
        <v>8</v>
      </c>
      <c r="AN245" s="325" t="str">
        <f ca="1">IF(AM245&lt;&gt;"",IF(AM245&lt;=0,"SEM ATRASO",IF(AM245&lt;=10,"1) &lt;= 10 Dias",IF(AND(AM245&gt;10,AM245&lt;=30),"2) &gt; 10 Dias e &lt;= 30 Dias",IF(AND(AM245&gt;30,AM245&lt;=60),"3) &gt;30 Dias e &lt;=60 Dias",IF(AND(AM245&gt;60,AM245&lt;43854),"4) &gt; 60 Dias","INDEFINIDO"))))),"")</f>
        <v>1) &lt;= 10 Dias</v>
      </c>
      <c r="AO245" s="15">
        <v>45799</v>
      </c>
      <c r="AP245" s="331">
        <v>45764</v>
      </c>
      <c r="AQ245" s="15">
        <v>45804</v>
      </c>
      <c r="AR245" s="15">
        <v>45821</v>
      </c>
      <c r="AS245" s="15">
        <v>45804</v>
      </c>
      <c r="AT245" s="309">
        <f>IF(AND(AP245&lt;&gt;"",AS245&lt;&gt;""),AS245-AP245,"")</f>
        <v>40</v>
      </c>
      <c r="AU245" s="326" t="str">
        <f>IF(AQ245&lt;&gt;"",CONCATENATE("S",WEEKNUM(AQ245,21)),"")</f>
        <v>S22</v>
      </c>
      <c r="AV245" s="327" t="str">
        <f>IF(AR245&lt;&gt;"",CONCATENATE("S",WEEKNUM(AR245,21)),"")</f>
        <v>S24</v>
      </c>
      <c r="AW245" s="327" t="str">
        <f>IF(AS245&lt;&gt;"",CONCATENATE("S",WEEKNUM(AS245,21)),"")</f>
        <v>S22</v>
      </c>
      <c r="AX245" s="326" t="str">
        <f>IF(AS245&lt;&gt;"",CONCATENATE(MONTH(AS245),"/",YEAR(AS245)),"")</f>
        <v>5/2025</v>
      </c>
      <c r="AY245" s="328">
        <f ca="1">IF(AQ245&lt;&gt;"",IF(AS245&lt;&gt;"",AQ245-AS245,TODAY()-AQ245),"")</f>
        <v>0</v>
      </c>
      <c r="AZ245" s="329" t="str">
        <f ca="1">IF(AY245&lt;&gt;"",IF(AY245&lt;=0,"SEM ATRASO",IF(AY245&lt;=10,"1) &lt;= 10 Dias",IF(AND(AY245&gt;10,AY245&lt;=30),"2) &gt; 10 Dias e &lt;= 30 Dias",IF(AND(AY245&gt;30,AY245&lt;=60),"3) &gt;30 Dias e &lt;=60 Dias",IF(AND(AY245&gt;60,AY245&lt;43854),"4) &gt; 60 Dias","INDEFINIDO"))))),"")</f>
        <v>SEM ATRASO</v>
      </c>
      <c r="BA245" s="15">
        <v>45806</v>
      </c>
      <c r="BB245" s="331">
        <v>45811</v>
      </c>
      <c r="BC245" s="15">
        <v>45766</v>
      </c>
      <c r="BD245" s="15">
        <v>45868</v>
      </c>
      <c r="BE245" s="331">
        <v>45868</v>
      </c>
      <c r="BF245" s="309">
        <f>IF(AND(BB245&lt;&gt;"",BE245&lt;&gt;""),BE245-BB245,"")</f>
        <v>57</v>
      </c>
      <c r="BG245" s="326" t="str">
        <f>IF(BC245&lt;&gt;"",CONCATENATE("S",WEEKNUM(BC245,21)),"")</f>
        <v>S16</v>
      </c>
      <c r="BH245" s="327" t="str">
        <f>IF(BD245&lt;&gt;"",CONCATENATE("S",WEEKNUM(BD245,21)),"")</f>
        <v>S31</v>
      </c>
      <c r="BI245" s="327" t="str">
        <f>IF(BE245&lt;&gt;"",CONCATENATE("S",WEEKNUM(BE245,21)),"")</f>
        <v>S31</v>
      </c>
      <c r="BJ245" s="326" t="str">
        <f>IF(BE245&lt;&gt;"",CONCATENATE(MONTH(BE245),"/",YEAR(BE245)),"")</f>
        <v>7/2025</v>
      </c>
      <c r="BK245" s="325">
        <f ca="1">IF(BE245&lt;&gt;"",IFERROR(IF(BE245="",TODAY()-BC245,BE245-BC245),""),"")</f>
        <v>102</v>
      </c>
      <c r="BL245" s="330" t="str">
        <f ca="1">IF(BK245&lt;&gt;"",IF(BK245&lt;=0,"SEM ATRASO",IF(BK245&lt;=10,"1) &lt;= 10 Dias",IF(AND(BK245&gt;10,BK245&lt;=30),"2) &gt; 10 Dias e &lt;= 30 Dias",IF(AND(BK245&gt;30,BK245&lt;=60),"3) &gt;30 Dias e &lt;=60 Dias",IF(AND(BK245&gt;60,BK245&lt;43854),"4) &gt; 60 Dias","INDEFINIDO"))))),"")</f>
        <v>4) &gt; 60 Dias</v>
      </c>
      <c r="BM245" s="331">
        <f>IF(BE245&lt;&gt;"",BE245+5,IF(AND(BE245="",BD245&lt;&gt;""),BD245+5,IF(AND(BE245="",BD245="",AS245&lt;&gt;""),AS245+5,IF(AND(BE245="",BD245="",AS245="",AR245&lt;&gt;""),AR245+5,""))))</f>
        <v>45873</v>
      </c>
      <c r="BN245" s="15"/>
      <c r="BO245" s="15" t="s">
        <v>87</v>
      </c>
      <c r="BP245" s="2"/>
      <c r="BQ245" s="2"/>
      <c r="BR245" s="2"/>
      <c r="BS245" s="2"/>
      <c r="BT245" s="507">
        <v>-3</v>
      </c>
      <c r="BU245" s="508" t="s">
        <v>1255</v>
      </c>
      <c r="BV245" s="506"/>
      <c r="BW245" s="506"/>
      <c r="BX245" s="506"/>
      <c r="BY245" s="506"/>
      <c r="BZ245" s="506"/>
      <c r="CA245" s="648" t="s">
        <v>730</v>
      </c>
      <c r="CB245" s="605"/>
    </row>
    <row r="246" spans="1:80" ht="40.5" customHeight="1" x14ac:dyDescent="0.35">
      <c r="A246" s="584"/>
      <c r="B246" s="458" t="s">
        <v>155</v>
      </c>
      <c r="C246" s="3"/>
      <c r="D246" s="504"/>
      <c r="E246" s="504" t="s">
        <v>1083</v>
      </c>
      <c r="F246" s="504" t="s">
        <v>556</v>
      </c>
      <c r="G246" s="307" t="str">
        <f ca="1">IF(AND(E246&lt;D246,BE246&lt;&gt;"",TODAY()&gt;D246),TODAY()-D246,"")</f>
        <v/>
      </c>
      <c r="H246" s="308">
        <f>IF(BM246&lt;&gt;"",BM246,"")</f>
        <v>45873</v>
      </c>
      <c r="I246" s="309">
        <f>IF(AND(E246&lt;&gt;"",H246&lt;&gt;""),H246-E246,"")</f>
        <v>179</v>
      </c>
      <c r="J246" s="305" t="s">
        <v>79</v>
      </c>
      <c r="K246" s="305" t="s">
        <v>80</v>
      </c>
      <c r="L246" s="310" t="s">
        <v>557</v>
      </c>
      <c r="M246" s="311" t="s">
        <v>161</v>
      </c>
      <c r="N246" s="310" t="s">
        <v>1012</v>
      </c>
      <c r="O246" s="20"/>
      <c r="P246" s="539" t="s">
        <v>1419</v>
      </c>
      <c r="Q246" s="22" t="s">
        <v>728</v>
      </c>
      <c r="R246" s="313" t="str">
        <f>IF(OR(L246&lt;&gt;"",N246&lt;&gt;"",O246&lt;&gt;"",P246&lt;&gt;""),CONCATENATE(L246,"-",N246,"-",P246,"-OM",O246),"")</f>
        <v>P62-PPGMII-P62-PAR-0595/2025-OM</v>
      </c>
      <c r="S246" s="2" t="s">
        <v>1160</v>
      </c>
      <c r="T246" s="314">
        <v>1</v>
      </c>
      <c r="U246" s="340">
        <v>22.52</v>
      </c>
      <c r="V246" s="23">
        <v>0</v>
      </c>
      <c r="W246" s="316">
        <f>IF(U246&lt;&gt;"",U246/1000,"")</f>
        <v>2.2519999999999998E-2</v>
      </c>
      <c r="X246" s="316">
        <f>IF(V246&lt;&gt;"",V246/1000,"")</f>
        <v>0</v>
      </c>
      <c r="Y246" s="317">
        <f>IF(OR(U246&lt;&gt;"",V246&lt;&gt;""),U246+V246,"")</f>
        <v>22.52</v>
      </c>
      <c r="Z246" s="318">
        <f>IF(Y246&lt;&gt;"",Y246/1000,"")</f>
        <v>2.2519999999999998E-2</v>
      </c>
      <c r="AA246" s="574" t="s">
        <v>729</v>
      </c>
      <c r="AB246" s="505"/>
      <c r="AC246" s="331">
        <v>45694</v>
      </c>
      <c r="AD246" s="505">
        <v>45811</v>
      </c>
      <c r="AE246" s="14">
        <v>45851</v>
      </c>
      <c r="AF246" s="14">
        <v>45851</v>
      </c>
      <c r="AG246" s="14">
        <v>45827</v>
      </c>
      <c r="AH246" s="309">
        <f>IF(AND(AD246&lt;&gt;"",AG246&lt;&gt;""),AG246-AD246,"")</f>
        <v>16</v>
      </c>
      <c r="AI246" s="322" t="str">
        <f>IF(AE246&lt;&gt;"",CONCATENATE("S",WEEKNUM(AE246,21)),"")</f>
        <v>S28</v>
      </c>
      <c r="AJ246" s="323" t="str">
        <f>IF(AF246&lt;&gt;"",CONCATENATE("S",WEEKNUM(AF246,21)),"")</f>
        <v>S28</v>
      </c>
      <c r="AK246" s="323" t="str">
        <f>IF(AG246&lt;&gt;"",CONCATENATE("S",WEEKNUM(AG246,21)),"")</f>
        <v>S25</v>
      </c>
      <c r="AL246" s="322" t="str">
        <f>IF(AG246&lt;&gt;"",CONCATENATE(MONTH(AG246),"/",YEAR(AG246)),"")</f>
        <v>6/2025</v>
      </c>
      <c r="AM246" s="324">
        <f ca="1">IF(AG246&lt;&gt;"",IFERROR(IF(AF246="",TODAY()-AE246,AG246-AE246),""),"")</f>
        <v>-24</v>
      </c>
      <c r="AN246" s="325" t="str">
        <f ca="1">IF(AM246&lt;&gt;"",IF(AM246&lt;=0,"SEM ATRASO",IF(AM246&lt;=10,"1) &lt;= 10 Dias",IF(AND(AM246&gt;10,AM246&lt;=30),"2) &gt; 10 Dias e &lt;= 30 Dias",IF(AND(AM246&gt;30,AM246&lt;=60),"3) &gt;30 Dias e &lt;=60 Dias",IF(AND(AM246&gt;60,AM246&lt;43854),"4) &gt; 60 Dias","INDEFINIDO"))))),"")</f>
        <v>SEM ATRASO</v>
      </c>
      <c r="AO246" s="15">
        <v>45833</v>
      </c>
      <c r="AP246" s="331">
        <v>45772</v>
      </c>
      <c r="AQ246" s="15">
        <v>45840</v>
      </c>
      <c r="AR246" s="15">
        <v>45840</v>
      </c>
      <c r="AS246" s="15">
        <v>45838</v>
      </c>
      <c r="AT246" s="309">
        <f>IF(AND(AP246&lt;&gt;"",AS246&lt;&gt;""),AS246-AP246,"")</f>
        <v>66</v>
      </c>
      <c r="AU246" s="326" t="str">
        <f>IF(AQ246&lt;&gt;"",CONCATENATE("S",WEEKNUM(AQ246,21)),"")</f>
        <v>S27</v>
      </c>
      <c r="AV246" s="327" t="str">
        <f>IF(AR246&lt;&gt;"",CONCATENATE("S",WEEKNUM(AR246,21)),"")</f>
        <v>S27</v>
      </c>
      <c r="AW246" s="327" t="str">
        <f>IF(AS246&lt;&gt;"",CONCATENATE("S",WEEKNUM(AS246,21)),"")</f>
        <v>S27</v>
      </c>
      <c r="AX246" s="326" t="str">
        <f>IF(AS246&lt;&gt;"",CONCATENATE(MONTH(AS246),"/",YEAR(AS246)),"")</f>
        <v>6/2025</v>
      </c>
      <c r="AY246" s="328">
        <f ca="1">IF(AQ246&lt;&gt;"",IF(AS246&lt;&gt;"",AQ246-AS246,TODAY()-AQ246),"")</f>
        <v>2</v>
      </c>
      <c r="AZ246" s="329" t="str">
        <f ca="1">IF(AY246&lt;&gt;"",IF(AY246&lt;=0,"SEM ATRASO",IF(AY246&lt;=10,"1) &lt;= 10 Dias",IF(AND(AY246&gt;10,AY246&lt;=30),"2) &gt; 10 Dias e &lt;= 30 Dias",IF(AND(AY246&gt;30,AY246&lt;=60),"3) &gt;30 Dias e &lt;=60 Dias",IF(AND(AY246&gt;60,AY246&lt;43854),"4) &gt; 60 Dias","INDEFINIDO"))))),"")</f>
        <v>1) &lt;= 10 Dias</v>
      </c>
      <c r="BA246" s="15">
        <v>45853</v>
      </c>
      <c r="BB246" s="331">
        <v>45845</v>
      </c>
      <c r="BC246" s="15">
        <v>45766</v>
      </c>
      <c r="BD246" s="15">
        <v>45868</v>
      </c>
      <c r="BE246" s="331">
        <v>45868</v>
      </c>
      <c r="BF246" s="309">
        <f>IF(AND(BB246&lt;&gt;"",BE246&lt;&gt;""),BE246-BB246,"")</f>
        <v>23</v>
      </c>
      <c r="BG246" s="326" t="str">
        <f>IF(BC246&lt;&gt;"",CONCATENATE("S",WEEKNUM(BC246,21)),"")</f>
        <v>S16</v>
      </c>
      <c r="BH246" s="327" t="str">
        <f>IF(BD246&lt;&gt;"",CONCATENATE("S",WEEKNUM(BD246,21)),"")</f>
        <v>S31</v>
      </c>
      <c r="BI246" s="327" t="str">
        <f>IF(BE246&lt;&gt;"",CONCATENATE("S",WEEKNUM(BE246,21)),"")</f>
        <v>S31</v>
      </c>
      <c r="BJ246" s="326" t="str">
        <f>IF(BE246&lt;&gt;"",CONCATENATE(MONTH(BE246),"/",YEAR(BE246)),"")</f>
        <v>7/2025</v>
      </c>
      <c r="BK246" s="325">
        <f ca="1">IF(BE246&lt;&gt;"",IFERROR(IF(BE246="",TODAY()-BC246,BE246-BC246),""),"")</f>
        <v>102</v>
      </c>
      <c r="BL246" s="330" t="str">
        <f ca="1">IF(BK246&lt;&gt;"",IF(BK246&lt;=0,"SEM ATRASO",IF(BK246&lt;=10,"1) &lt;= 10 Dias",IF(AND(BK246&gt;10,BK246&lt;=30),"2) &gt; 10 Dias e &lt;= 30 Dias",IF(AND(BK246&gt;30,BK246&lt;=60),"3) &gt;30 Dias e &lt;=60 Dias",IF(AND(BK246&gt;60,BK246&lt;43854),"4) &gt; 60 Dias","INDEFINIDO"))))),"")</f>
        <v>4) &gt; 60 Dias</v>
      </c>
      <c r="BM246" s="331">
        <f>IF(BE246&lt;&gt;"",BE246+5,IF(AND(BE246="",BD246&lt;&gt;""),BD246+5,IF(AND(BE246="",BD246="",AS246&lt;&gt;""),AS246+5,IF(AND(BE246="",BD246="",AS246="",AR246&lt;&gt;""),AR246+5,""))))</f>
        <v>45873</v>
      </c>
      <c r="BN246" s="15"/>
      <c r="BO246" s="331" t="s">
        <v>87</v>
      </c>
      <c r="BP246" s="2"/>
      <c r="BQ246" s="2"/>
      <c r="BR246" s="2"/>
      <c r="BS246" s="2"/>
      <c r="BT246" s="507"/>
      <c r="BU246" s="508"/>
      <c r="BV246" s="506"/>
      <c r="BW246" s="506"/>
      <c r="BX246" s="506"/>
      <c r="BY246" s="506"/>
      <c r="BZ246" s="506"/>
      <c r="CA246" s="652"/>
      <c r="CB246" s="605"/>
    </row>
    <row r="247" spans="1:80" ht="40.5" customHeight="1" x14ac:dyDescent="0.35">
      <c r="A247" s="584"/>
      <c r="B247" s="458" t="s">
        <v>155</v>
      </c>
      <c r="C247" s="3"/>
      <c r="D247" s="504"/>
      <c r="E247" s="504" t="s">
        <v>1083</v>
      </c>
      <c r="F247" s="504" t="s">
        <v>556</v>
      </c>
      <c r="G247" s="307" t="str">
        <f ca="1">IF(AND(E247&lt;D247,BE247&lt;&gt;"",TODAY()&gt;D247),TODAY()-D247,"")</f>
        <v/>
      </c>
      <c r="H247" s="308">
        <f>IF(BM247&lt;&gt;"",BM247,"")</f>
        <v>45873</v>
      </c>
      <c r="I247" s="309">
        <f>IF(AND(E247&lt;&gt;"",H247&lt;&gt;""),H247-E247,"")</f>
        <v>179</v>
      </c>
      <c r="J247" s="305" t="s">
        <v>79</v>
      </c>
      <c r="K247" s="305" t="s">
        <v>80</v>
      </c>
      <c r="L247" s="310" t="s">
        <v>557</v>
      </c>
      <c r="M247" s="311" t="s">
        <v>161</v>
      </c>
      <c r="N247" s="310" t="s">
        <v>1012</v>
      </c>
      <c r="O247" s="20"/>
      <c r="P247" s="539" t="s">
        <v>1419</v>
      </c>
      <c r="Q247" s="22" t="s">
        <v>1691</v>
      </c>
      <c r="R247" s="313" t="str">
        <f>IF(OR(L247&lt;&gt;"",N247&lt;&gt;"",O247&lt;&gt;"",P247&lt;&gt;""),CONCATENATE(L247,"-",N247,"-",P247,"-OM",O247),"")</f>
        <v>P62-PPGMII-P62-PAR-0595/2025-OM</v>
      </c>
      <c r="S247" s="2" t="s">
        <v>1160</v>
      </c>
      <c r="T247" s="314">
        <v>1</v>
      </c>
      <c r="U247" s="340">
        <v>40.206000000000003</v>
      </c>
      <c r="V247" s="23">
        <v>0</v>
      </c>
      <c r="W247" s="316">
        <f>IF(U247&lt;&gt;"",U247/1000,"")</f>
        <v>4.0206000000000006E-2</v>
      </c>
      <c r="X247" s="316">
        <f>IF(V247&lt;&gt;"",V247/1000,"")</f>
        <v>0</v>
      </c>
      <c r="Y247" s="317">
        <f>IF(OR(U247&lt;&gt;"",V247&lt;&gt;""),U247+V247,"")</f>
        <v>40.206000000000003</v>
      </c>
      <c r="Z247" s="318">
        <f>IF(Y247&lt;&gt;"",Y247/1000,"")</f>
        <v>4.0206000000000006E-2</v>
      </c>
      <c r="AA247" s="574" t="s">
        <v>729</v>
      </c>
      <c r="AB247" s="505"/>
      <c r="AC247" s="331">
        <v>45694</v>
      </c>
      <c r="AD247" s="505">
        <v>45811</v>
      </c>
      <c r="AE247" s="14">
        <v>45851</v>
      </c>
      <c r="AF247" s="14">
        <v>45851</v>
      </c>
      <c r="AG247" s="14">
        <v>45827</v>
      </c>
      <c r="AH247" s="309">
        <f>IF(AND(AD247&lt;&gt;"",AG247&lt;&gt;""),AG247-AD247,"")</f>
        <v>16</v>
      </c>
      <c r="AI247" s="322" t="str">
        <f>IF(AE247&lt;&gt;"",CONCATENATE("S",WEEKNUM(AE247,21)),"")</f>
        <v>S28</v>
      </c>
      <c r="AJ247" s="323" t="str">
        <f>IF(AF247&lt;&gt;"",CONCATENATE("S",WEEKNUM(AF247,21)),"")</f>
        <v>S28</v>
      </c>
      <c r="AK247" s="323" t="str">
        <f>IF(AG247&lt;&gt;"",CONCATENATE("S",WEEKNUM(AG247,21)),"")</f>
        <v>S25</v>
      </c>
      <c r="AL247" s="322" t="str">
        <f>IF(AG247&lt;&gt;"",CONCATENATE(MONTH(AG247),"/",YEAR(AG247)),"")</f>
        <v>6/2025</v>
      </c>
      <c r="AM247" s="324">
        <f ca="1">IF(AG247&lt;&gt;"",IFERROR(IF(AF247="",TODAY()-AE247,AG247-AE247),""),"")</f>
        <v>-24</v>
      </c>
      <c r="AN247" s="325" t="str">
        <f ca="1">IF(AM247&lt;&gt;"",IF(AM247&lt;=0,"SEM ATRASO",IF(AM247&lt;=10,"1) &lt;= 10 Dias",IF(AND(AM247&gt;10,AM247&lt;=30),"2) &gt; 10 Dias e &lt;= 30 Dias",IF(AND(AM247&gt;30,AM247&lt;=60),"3) &gt;30 Dias e &lt;=60 Dias",IF(AND(AM247&gt;60,AM247&lt;43854),"4) &gt; 60 Dias","INDEFINIDO"))))),"")</f>
        <v>SEM ATRASO</v>
      </c>
      <c r="AO247" s="15">
        <v>45833</v>
      </c>
      <c r="AP247" s="331">
        <v>45818</v>
      </c>
      <c r="AQ247" s="15">
        <v>45840</v>
      </c>
      <c r="AR247" s="15">
        <v>45840</v>
      </c>
      <c r="AS247" s="15">
        <v>45838</v>
      </c>
      <c r="AT247" s="309">
        <f>IF(AND(AP247&lt;&gt;"",AS247&lt;&gt;""),AS247-AP247,"")</f>
        <v>20</v>
      </c>
      <c r="AU247" s="326" t="str">
        <f>IF(AQ247&lt;&gt;"",CONCATENATE("S",WEEKNUM(AQ247,21)),"")</f>
        <v>S27</v>
      </c>
      <c r="AV247" s="327" t="str">
        <f>IF(AR247&lt;&gt;"",CONCATENATE("S",WEEKNUM(AR247,21)),"")</f>
        <v>S27</v>
      </c>
      <c r="AW247" s="327" t="str">
        <f>IF(AS247&lt;&gt;"",CONCATENATE("S",WEEKNUM(AS247,21)),"")</f>
        <v>S27</v>
      </c>
      <c r="AX247" s="326" t="str">
        <f>IF(AS247&lt;&gt;"",CONCATENATE(MONTH(AS247),"/",YEAR(AS247)),"")</f>
        <v>6/2025</v>
      </c>
      <c r="AY247" s="328">
        <f ca="1">IF(AQ247&lt;&gt;"",IF(AS247&lt;&gt;"",AQ247-AS247,TODAY()-AQ247),"")</f>
        <v>2</v>
      </c>
      <c r="AZ247" s="329" t="str">
        <f ca="1">IF(AY247&lt;&gt;"",IF(AY247&lt;=0,"SEM ATRASO",IF(AY247&lt;=10,"1) &lt;= 10 Dias",IF(AND(AY247&gt;10,AY247&lt;=30),"2) &gt; 10 Dias e &lt;= 30 Dias",IF(AND(AY247&gt;30,AY247&lt;=60),"3) &gt;30 Dias e &lt;=60 Dias",IF(AND(AY247&gt;60,AY247&lt;43854),"4) &gt; 60 Dias","INDEFINIDO"))))),"")</f>
        <v>1) &lt;= 10 Dias</v>
      </c>
      <c r="BA247" s="15">
        <v>45853</v>
      </c>
      <c r="BB247" s="331">
        <v>45845</v>
      </c>
      <c r="BC247" s="15">
        <v>45766</v>
      </c>
      <c r="BD247" s="15">
        <v>45868</v>
      </c>
      <c r="BE247" s="331">
        <v>45868</v>
      </c>
      <c r="BF247" s="309">
        <f>IF(AND(BB247&lt;&gt;"",BE247&lt;&gt;""),BE247-BB247,"")</f>
        <v>23</v>
      </c>
      <c r="BG247" s="326" t="str">
        <f>IF(BC247&lt;&gt;"",CONCATENATE("S",WEEKNUM(BC247,21)),"")</f>
        <v>S16</v>
      </c>
      <c r="BH247" s="327" t="str">
        <f>IF(BD247&lt;&gt;"",CONCATENATE("S",WEEKNUM(BD247,21)),"")</f>
        <v>S31</v>
      </c>
      <c r="BI247" s="327" t="str">
        <f>IF(BE247&lt;&gt;"",CONCATENATE("S",WEEKNUM(BE247,21)),"")</f>
        <v>S31</v>
      </c>
      <c r="BJ247" s="326" t="str">
        <f>IF(BE247&lt;&gt;"",CONCATENATE(MONTH(BE247),"/",YEAR(BE247)),"")</f>
        <v>7/2025</v>
      </c>
      <c r="BK247" s="325">
        <f ca="1">IF(BE247&lt;&gt;"",IFERROR(IF(BE247="",TODAY()-BC247,BE247-BC247),""),"")</f>
        <v>102</v>
      </c>
      <c r="BL247" s="330" t="str">
        <f ca="1">IF(BK247&lt;&gt;"",IF(BK247&lt;=0,"SEM ATRASO",IF(BK247&lt;=10,"1) &lt;= 10 Dias",IF(AND(BK247&gt;10,BK247&lt;=30),"2) &gt; 10 Dias e &lt;= 30 Dias",IF(AND(BK247&gt;30,BK247&lt;=60),"3) &gt;30 Dias e &lt;=60 Dias",IF(AND(BK247&gt;60,BK247&lt;43854),"4) &gt; 60 Dias","INDEFINIDO"))))),"")</f>
        <v>4) &gt; 60 Dias</v>
      </c>
      <c r="BM247" s="331">
        <f>IF(BE247&lt;&gt;"",BE247+5,IF(AND(BE247="",BD247&lt;&gt;""),BD247+5,IF(AND(BE247="",BD247="",AS247&lt;&gt;""),AS247+5,IF(AND(BE247="",BD247="",AS247="",AR247&lt;&gt;""),AR247+5,""))))</f>
        <v>45873</v>
      </c>
      <c r="BN247" s="15"/>
      <c r="BO247" s="331" t="s">
        <v>87</v>
      </c>
      <c r="BP247" s="2"/>
      <c r="BQ247" s="2"/>
      <c r="BR247" s="2"/>
      <c r="BS247" s="2"/>
      <c r="BT247" s="507"/>
      <c r="BU247" s="508"/>
      <c r="BV247" s="506"/>
      <c r="BW247" s="506"/>
      <c r="BX247" s="506"/>
      <c r="BY247" s="506"/>
      <c r="BZ247" s="506"/>
      <c r="CA247" s="652"/>
      <c r="CB247" s="605"/>
    </row>
    <row r="248" spans="1:80" ht="40.5" customHeight="1" x14ac:dyDescent="0.35">
      <c r="A248" s="584"/>
      <c r="B248" s="458" t="s">
        <v>155</v>
      </c>
      <c r="C248" s="3"/>
      <c r="D248" s="504"/>
      <c r="E248" s="504" t="s">
        <v>1118</v>
      </c>
      <c r="F248" s="504" t="s">
        <v>556</v>
      </c>
      <c r="G248" s="307" t="str">
        <f ca="1">IF(AND(E248&lt;D248,BE248&lt;&gt;"",TODAY()&gt;D248),TODAY()-D248,"")</f>
        <v/>
      </c>
      <c r="H248" s="308">
        <f>IF(BM248&lt;&gt;"",BM248,"")</f>
        <v>45873</v>
      </c>
      <c r="I248" s="309">
        <f>IF(AND(E248&lt;&gt;"",H248&lt;&gt;""),H248-E248,"")</f>
        <v>164</v>
      </c>
      <c r="J248" s="305" t="s">
        <v>79</v>
      </c>
      <c r="K248" s="305" t="s">
        <v>80</v>
      </c>
      <c r="L248" s="310" t="s">
        <v>557</v>
      </c>
      <c r="M248" s="311" t="s">
        <v>161</v>
      </c>
      <c r="N248" s="310" t="s">
        <v>1012</v>
      </c>
      <c r="O248" s="20"/>
      <c r="P248" s="539" t="s">
        <v>1420</v>
      </c>
      <c r="Q248" s="22" t="s">
        <v>1159</v>
      </c>
      <c r="R248" s="313" t="str">
        <f>IF(OR(L248&lt;&gt;"",N248&lt;&gt;"",O248&lt;&gt;"",P248&lt;&gt;""),CONCATENATE(L248,"-",N248,"-",P248,"-OM",O248),"")</f>
        <v>P62-PPGMII-P62-PAR-0738/2025-OM</v>
      </c>
      <c r="S248" s="2" t="s">
        <v>1160</v>
      </c>
      <c r="T248" s="314">
        <v>1</v>
      </c>
      <c r="U248" s="340">
        <v>20.12</v>
      </c>
      <c r="V248" s="23">
        <v>0</v>
      </c>
      <c r="W248" s="316">
        <f>IF(U248&lt;&gt;"",U248/1000,"")</f>
        <v>2.0120000000000002E-2</v>
      </c>
      <c r="X248" s="316">
        <f>IF(V248&lt;&gt;"",V248/1000,"")</f>
        <v>0</v>
      </c>
      <c r="Y248" s="317">
        <f>IF(OR(U248&lt;&gt;"",V248&lt;&gt;""),U248+V248,"")</f>
        <v>20.12</v>
      </c>
      <c r="Z248" s="318">
        <f>IF(Y248&lt;&gt;"",Y248/1000,"")</f>
        <v>2.0120000000000002E-2</v>
      </c>
      <c r="AA248" s="574" t="s">
        <v>1161</v>
      </c>
      <c r="AB248" s="505"/>
      <c r="AC248" s="331">
        <v>45821</v>
      </c>
      <c r="AD248" s="505">
        <v>45811</v>
      </c>
      <c r="AE248" s="14">
        <v>45851</v>
      </c>
      <c r="AF248" s="14">
        <v>45851</v>
      </c>
      <c r="AG248" s="14">
        <v>45827</v>
      </c>
      <c r="AH248" s="309">
        <f>IF(AND(AD248&lt;&gt;"",AG248&lt;&gt;""),AG248-AD248,"")</f>
        <v>16</v>
      </c>
      <c r="AI248" s="322" t="str">
        <f>IF(AE248&lt;&gt;"",CONCATENATE("S",WEEKNUM(AE248,21)),"")</f>
        <v>S28</v>
      </c>
      <c r="AJ248" s="323" t="str">
        <f>IF(AF248&lt;&gt;"",CONCATENATE("S",WEEKNUM(AF248,21)),"")</f>
        <v>S28</v>
      </c>
      <c r="AK248" s="323" t="str">
        <f>IF(AG248&lt;&gt;"",CONCATENATE("S",WEEKNUM(AG248,21)),"")</f>
        <v>S25</v>
      </c>
      <c r="AL248" s="322" t="str">
        <f>IF(AG248&lt;&gt;"",CONCATENATE(MONTH(AG248),"/",YEAR(AG248)),"")</f>
        <v>6/2025</v>
      </c>
      <c r="AM248" s="324">
        <f ca="1">IF(AG248&lt;&gt;"",IFERROR(IF(AF248="",TODAY()-AE248,AG248-AE248),""),"")</f>
        <v>-24</v>
      </c>
      <c r="AN248" s="325" t="str">
        <f ca="1">IF(AM248&lt;&gt;"",IF(AM248&lt;=0,"SEM ATRASO",IF(AM248&lt;=10,"1) &lt;= 10 Dias",IF(AND(AM248&gt;10,AM248&lt;=30),"2) &gt; 10 Dias e &lt;= 30 Dias",IF(AND(AM248&gt;30,AM248&lt;=60),"3) &gt;30 Dias e &lt;=60 Dias",IF(AND(AM248&gt;60,AM248&lt;43854),"4) &gt; 60 Dias","INDEFINIDO"))))),"")</f>
        <v>SEM ATRASO</v>
      </c>
      <c r="AO248" s="15">
        <v>45833</v>
      </c>
      <c r="AP248" s="331">
        <v>45783</v>
      </c>
      <c r="AQ248" s="15">
        <v>45840</v>
      </c>
      <c r="AR248" s="15">
        <v>45840</v>
      </c>
      <c r="AS248" s="15">
        <v>45838</v>
      </c>
      <c r="AT248" s="309">
        <f>IF(AND(AP248&lt;&gt;"",AS248&lt;&gt;""),AS248-AP248,"")</f>
        <v>55</v>
      </c>
      <c r="AU248" s="326" t="str">
        <f>IF(AQ248&lt;&gt;"",CONCATENATE("S",WEEKNUM(AQ248,21)),"")</f>
        <v>S27</v>
      </c>
      <c r="AV248" s="327" t="str">
        <f>IF(AR248&lt;&gt;"",CONCATENATE("S",WEEKNUM(AR248,21)),"")</f>
        <v>S27</v>
      </c>
      <c r="AW248" s="327" t="str">
        <f>IF(AS248&lt;&gt;"",CONCATENATE("S",WEEKNUM(AS248,21)),"")</f>
        <v>S27</v>
      </c>
      <c r="AX248" s="326" t="str">
        <f>IF(AS248&lt;&gt;"",CONCATENATE(MONTH(AS248),"/",YEAR(AS248)),"")</f>
        <v>6/2025</v>
      </c>
      <c r="AY248" s="328">
        <f ca="1">IF(AQ248&lt;&gt;"",IF(AS248&lt;&gt;"",AQ248-AS248,TODAY()-AQ248),"")</f>
        <v>2</v>
      </c>
      <c r="AZ248" s="329" t="str">
        <f ca="1">IF(AY248&lt;&gt;"",IF(AY248&lt;=0,"SEM ATRASO",IF(AY248&lt;=10,"1) &lt;= 10 Dias",IF(AND(AY248&gt;10,AY248&lt;=30),"2) &gt; 10 Dias e &lt;= 30 Dias",IF(AND(AY248&gt;30,AY248&lt;=60),"3) &gt;30 Dias e &lt;=60 Dias",IF(AND(AY248&gt;60,AY248&lt;43854),"4) &gt; 60 Dias","INDEFINIDO"))))),"")</f>
        <v>1) &lt;= 10 Dias</v>
      </c>
      <c r="BA248" s="15">
        <v>45853</v>
      </c>
      <c r="BB248" s="331">
        <v>45845</v>
      </c>
      <c r="BC248" s="15">
        <v>45766</v>
      </c>
      <c r="BD248" s="15">
        <v>45868</v>
      </c>
      <c r="BE248" s="331">
        <v>45868</v>
      </c>
      <c r="BF248" s="309">
        <f>IF(AND(BB248&lt;&gt;"",BE248&lt;&gt;""),BE248-BB248,"")</f>
        <v>23</v>
      </c>
      <c r="BG248" s="326" t="str">
        <f>IF(BC248&lt;&gt;"",CONCATENATE("S",WEEKNUM(BC248,21)),"")</f>
        <v>S16</v>
      </c>
      <c r="BH248" s="327" t="str">
        <f>IF(BD248&lt;&gt;"",CONCATENATE("S",WEEKNUM(BD248,21)),"")</f>
        <v>S31</v>
      </c>
      <c r="BI248" s="327" t="str">
        <f>IF(BE248&lt;&gt;"",CONCATENATE("S",WEEKNUM(BE248,21)),"")</f>
        <v>S31</v>
      </c>
      <c r="BJ248" s="326" t="str">
        <f>IF(BE248&lt;&gt;"",CONCATENATE(MONTH(BE248),"/",YEAR(BE248)),"")</f>
        <v>7/2025</v>
      </c>
      <c r="BK248" s="325">
        <f ca="1">IF(BE248&lt;&gt;"",IFERROR(IF(BE248="",TODAY()-BC248,BE248-BC248),""),"")</f>
        <v>102</v>
      </c>
      <c r="BL248" s="330" t="str">
        <f ca="1">IF(BK248&lt;&gt;"",IF(BK248&lt;=0,"SEM ATRASO",IF(BK248&lt;=10,"1) &lt;= 10 Dias",IF(AND(BK248&gt;10,BK248&lt;=30),"2) &gt; 10 Dias e &lt;= 30 Dias",IF(AND(BK248&gt;30,BK248&lt;=60),"3) &gt;30 Dias e &lt;=60 Dias",IF(AND(BK248&gt;60,BK248&lt;43854),"4) &gt; 60 Dias","INDEFINIDO"))))),"")</f>
        <v>4) &gt; 60 Dias</v>
      </c>
      <c r="BM248" s="331">
        <f>IF(BE248&lt;&gt;"",BE248+5,IF(AND(BE248="",BD248&lt;&gt;""),BD248+5,IF(AND(BE248="",BD248="",AS248&lt;&gt;""),AS248+5,IF(AND(BE248="",BD248="",AS248="",AR248&lt;&gt;""),AR248+5,""))))</f>
        <v>45873</v>
      </c>
      <c r="BN248" s="15"/>
      <c r="BO248" s="331" t="s">
        <v>87</v>
      </c>
      <c r="BP248" s="2"/>
      <c r="BQ248" s="2"/>
      <c r="BR248" s="2"/>
      <c r="BS248" s="2"/>
      <c r="BT248" s="507"/>
      <c r="BU248" s="508"/>
      <c r="BV248" s="506"/>
      <c r="BW248" s="506"/>
      <c r="BX248" s="506"/>
      <c r="BY248" s="506"/>
      <c r="BZ248" s="506"/>
      <c r="CA248" s="652"/>
      <c r="CB248" s="605"/>
    </row>
    <row r="249" spans="1:80" ht="40.5" customHeight="1" x14ac:dyDescent="0.35">
      <c r="A249" s="584"/>
      <c r="B249" s="458" t="s">
        <v>155</v>
      </c>
      <c r="C249" s="3"/>
      <c r="D249" s="504"/>
      <c r="E249" s="504" t="s">
        <v>1118</v>
      </c>
      <c r="F249" s="504" t="s">
        <v>556</v>
      </c>
      <c r="G249" s="307" t="str">
        <f ca="1">IF(AND(E249&lt;D249,BE249&lt;&gt;"",TODAY()&gt;D249),TODAY()-D249,"")</f>
        <v/>
      </c>
      <c r="H249" s="308">
        <f>IF(BM249&lt;&gt;"",BM249,"")</f>
        <v>45873</v>
      </c>
      <c r="I249" s="309">
        <f>IF(AND(E249&lt;&gt;"",H249&lt;&gt;""),H249-E249,"")</f>
        <v>164</v>
      </c>
      <c r="J249" s="305" t="s">
        <v>156</v>
      </c>
      <c r="K249" s="305" t="s">
        <v>80</v>
      </c>
      <c r="L249" s="310" t="s">
        <v>557</v>
      </c>
      <c r="M249" s="311" t="s">
        <v>161</v>
      </c>
      <c r="N249" s="310" t="s">
        <v>1012</v>
      </c>
      <c r="O249" s="20">
        <v>2029130426</v>
      </c>
      <c r="P249" s="539" t="s">
        <v>1420</v>
      </c>
      <c r="Q249" s="22" t="s">
        <v>1162</v>
      </c>
      <c r="R249" s="313" t="str">
        <f>IF(OR(L249&lt;&gt;"",N249&lt;&gt;"",O249&lt;&gt;"",P249&lt;&gt;""),CONCATENATE(L249,"-",N249,"-",P249,"-OM",O249),"")</f>
        <v>P62-PPGMII-P62-PAR-0738/2025-OM2029130426</v>
      </c>
      <c r="S249" s="2"/>
      <c r="T249" s="314">
        <v>1</v>
      </c>
      <c r="U249" s="340">
        <v>88.06</v>
      </c>
      <c r="V249" s="23">
        <v>0</v>
      </c>
      <c r="W249" s="316">
        <f>IF(U249&lt;&gt;"",U249/1000,"")</f>
        <v>8.8059999999999999E-2</v>
      </c>
      <c r="X249" s="316">
        <f>IF(V249&lt;&gt;"",V249/1000,"")</f>
        <v>0</v>
      </c>
      <c r="Y249" s="317">
        <f>IF(OR(U249&lt;&gt;"",V249&lt;&gt;""),U249+V249,"")</f>
        <v>88.06</v>
      </c>
      <c r="Z249" s="318">
        <f>IF(Y249&lt;&gt;"",Y249/1000,"")</f>
        <v>8.8059999999999999E-2</v>
      </c>
      <c r="AA249" s="574" t="s">
        <v>1161</v>
      </c>
      <c r="AB249" s="505"/>
      <c r="AC249" s="331">
        <v>45821</v>
      </c>
      <c r="AD249" s="505">
        <v>45701</v>
      </c>
      <c r="AE249" s="14">
        <v>45782</v>
      </c>
      <c r="AF249" s="14">
        <v>45800</v>
      </c>
      <c r="AG249" s="14">
        <v>45757</v>
      </c>
      <c r="AH249" s="309">
        <f>IF(AND(AD249&lt;&gt;"",AG249&lt;&gt;""),AG249-AD249,"")</f>
        <v>56</v>
      </c>
      <c r="AI249" s="322" t="str">
        <f>IF(AE249&lt;&gt;"",CONCATENATE("S",WEEKNUM(AE249,21)),"")</f>
        <v>S19</v>
      </c>
      <c r="AJ249" s="323" t="str">
        <f>IF(AF249&lt;&gt;"",CONCATENATE("S",WEEKNUM(AF249,21)),"")</f>
        <v>S21</v>
      </c>
      <c r="AK249" s="323" t="str">
        <f>IF(AG249&lt;&gt;"",CONCATENATE("S",WEEKNUM(AG249,21)),"")</f>
        <v>S15</v>
      </c>
      <c r="AL249" s="322" t="str">
        <f>IF(AG249&lt;&gt;"",CONCATENATE(MONTH(AG249),"/",YEAR(AG249)),"")</f>
        <v>4/2025</v>
      </c>
      <c r="AM249" s="324">
        <f ca="1">IF(AG249&lt;&gt;"",IFERROR(IF(AF249="",TODAY()-AE249,AG249-AE249),""),"")</f>
        <v>-25</v>
      </c>
      <c r="AN249" s="325" t="str">
        <f ca="1">IF(AM249&lt;&gt;"",IF(AM249&lt;=0,"SEM ATRASO",IF(AM249&lt;=10,"1) &lt;= 10 Dias",IF(AND(AM249&gt;10,AM249&lt;=30),"2) &gt; 10 Dias e &lt;= 30 Dias",IF(AND(AM249&gt;30,AM249&lt;=60),"3) &gt;30 Dias e &lt;=60 Dias",IF(AND(AM249&gt;60,AM249&lt;43854),"4) &gt; 60 Dias","INDEFINIDO"))))),"")</f>
        <v>SEM ATRASO</v>
      </c>
      <c r="AO249" s="15">
        <v>45799</v>
      </c>
      <c r="AP249" s="331">
        <v>45783</v>
      </c>
      <c r="AQ249" s="15">
        <v>45804</v>
      </c>
      <c r="AR249" s="15">
        <v>45821</v>
      </c>
      <c r="AS249" s="15">
        <v>45804</v>
      </c>
      <c r="AT249" s="309">
        <f>IF(AND(AP249&lt;&gt;"",AS249&lt;&gt;""),AS249-AP249,"")</f>
        <v>21</v>
      </c>
      <c r="AU249" s="326" t="str">
        <f>IF(AQ249&lt;&gt;"",CONCATENATE("S",WEEKNUM(AQ249,21)),"")</f>
        <v>S22</v>
      </c>
      <c r="AV249" s="327" t="str">
        <f>IF(AR249&lt;&gt;"",CONCATENATE("S",WEEKNUM(AR249,21)),"")</f>
        <v>S24</v>
      </c>
      <c r="AW249" s="327" t="str">
        <f>IF(AS249&lt;&gt;"",CONCATENATE("S",WEEKNUM(AS249,21)),"")</f>
        <v>S22</v>
      </c>
      <c r="AX249" s="326" t="str">
        <f>IF(AS249&lt;&gt;"",CONCATENATE(MONTH(AS249),"/",YEAR(AS249)),"")</f>
        <v>5/2025</v>
      </c>
      <c r="AY249" s="328">
        <f ca="1">IF(AQ249&lt;&gt;"",IF(AS249&lt;&gt;"",AQ249-AS249,TODAY()-AQ249),"")</f>
        <v>0</v>
      </c>
      <c r="AZ249" s="329" t="str">
        <f ca="1">IF(AY249&lt;&gt;"",IF(AY249&lt;=0,"SEM ATRASO",IF(AY249&lt;=10,"1) &lt;= 10 Dias",IF(AND(AY249&gt;10,AY249&lt;=30),"2) &gt; 10 Dias e &lt;= 30 Dias",IF(AND(AY249&gt;30,AY249&lt;=60),"3) &gt;30 Dias e &lt;=60 Dias",IF(AND(AY249&gt;60,AY249&lt;43854),"4) &gt; 60 Dias","INDEFINIDO"))))),"")</f>
        <v>SEM ATRASO</v>
      </c>
      <c r="BA249" s="15">
        <v>45820</v>
      </c>
      <c r="BB249" s="331">
        <v>45811</v>
      </c>
      <c r="BC249" s="15">
        <v>45766</v>
      </c>
      <c r="BD249" s="15">
        <v>45868</v>
      </c>
      <c r="BE249" s="331">
        <v>45868</v>
      </c>
      <c r="BF249" s="309">
        <f>IF(AND(BB249&lt;&gt;"",BE249&lt;&gt;""),BE249-BB249,"")</f>
        <v>57</v>
      </c>
      <c r="BG249" s="326" t="str">
        <f>IF(BC249&lt;&gt;"",CONCATENATE("S",WEEKNUM(BC249,21)),"")</f>
        <v>S16</v>
      </c>
      <c r="BH249" s="327" t="str">
        <f>IF(BD249&lt;&gt;"",CONCATENATE("S",WEEKNUM(BD249,21)),"")</f>
        <v>S31</v>
      </c>
      <c r="BI249" s="327" t="str">
        <f>IF(BE249&lt;&gt;"",CONCATENATE("S",WEEKNUM(BE249,21)),"")</f>
        <v>S31</v>
      </c>
      <c r="BJ249" s="326" t="str">
        <f>IF(BE249&lt;&gt;"",CONCATENATE(MONTH(BE249),"/",YEAR(BE249)),"")</f>
        <v>7/2025</v>
      </c>
      <c r="BK249" s="325">
        <f ca="1">IF(BE249&lt;&gt;"",IFERROR(IF(BE249="",TODAY()-BC249,BE249-BC249),""),"")</f>
        <v>102</v>
      </c>
      <c r="BL249" s="330" t="str">
        <f ca="1">IF(BK249&lt;&gt;"",IF(BK249&lt;=0,"SEM ATRASO",IF(BK249&lt;=10,"1) &lt;= 10 Dias",IF(AND(BK249&gt;10,BK249&lt;=30),"2) &gt; 10 Dias e &lt;= 30 Dias",IF(AND(BK249&gt;30,BK249&lt;=60),"3) &gt;30 Dias e &lt;=60 Dias",IF(AND(BK249&gt;60,BK249&lt;43854),"4) &gt; 60 Dias","INDEFINIDO"))))),"")</f>
        <v>4) &gt; 60 Dias</v>
      </c>
      <c r="BM249" s="331">
        <f>IF(BE249&lt;&gt;"",BE249+5,IF(AND(BE249="",BD249&lt;&gt;""),BD249+5,IF(AND(BE249="",BD249="",AS249&lt;&gt;""),AS249+5,IF(AND(BE249="",BD249="",AS249="",AR249&lt;&gt;""),AR249+5,""))))</f>
        <v>45873</v>
      </c>
      <c r="BN249" s="15"/>
      <c r="BO249" s="15" t="s">
        <v>87</v>
      </c>
      <c r="BP249" s="2"/>
      <c r="BQ249" s="2"/>
      <c r="BR249" s="2"/>
      <c r="BS249" s="2"/>
      <c r="BT249" s="507">
        <v>-3</v>
      </c>
      <c r="BU249" s="508" t="s">
        <v>1255</v>
      </c>
      <c r="BV249" s="506"/>
      <c r="BW249" s="506"/>
      <c r="BX249" s="506"/>
      <c r="BY249" s="506"/>
      <c r="BZ249" s="506"/>
      <c r="CA249" s="652" t="s">
        <v>730</v>
      </c>
      <c r="CB249" s="605"/>
    </row>
    <row r="250" spans="1:80" ht="40.5" customHeight="1" x14ac:dyDescent="0.35">
      <c r="A250" s="584"/>
      <c r="B250" s="458" t="s">
        <v>155</v>
      </c>
      <c r="C250" s="3"/>
      <c r="D250" s="504"/>
      <c r="E250" s="504" t="s">
        <v>1118</v>
      </c>
      <c r="F250" s="504" t="s">
        <v>556</v>
      </c>
      <c r="G250" s="307" t="str">
        <f ca="1">IF(AND(E250&lt;D250,BE250&lt;&gt;"",TODAY()&gt;D250),TODAY()-D250,"")</f>
        <v/>
      </c>
      <c r="H250" s="308">
        <f>IF(BM250&lt;&gt;"",BM250,"")</f>
        <v>45873</v>
      </c>
      <c r="I250" s="309">
        <f>IF(AND(E250&lt;&gt;"",H250&lt;&gt;""),H250-E250,"")</f>
        <v>164</v>
      </c>
      <c r="J250" s="305" t="s">
        <v>156</v>
      </c>
      <c r="K250" s="305" t="s">
        <v>80</v>
      </c>
      <c r="L250" s="310" t="s">
        <v>557</v>
      </c>
      <c r="M250" s="311" t="s">
        <v>161</v>
      </c>
      <c r="N250" s="310" t="s">
        <v>1012</v>
      </c>
      <c r="O250" s="20">
        <v>2029130426</v>
      </c>
      <c r="P250" s="539" t="s">
        <v>1421</v>
      </c>
      <c r="Q250" s="22" t="s">
        <v>732</v>
      </c>
      <c r="R250" s="313" t="str">
        <f>IF(OR(L250&lt;&gt;"",N250&lt;&gt;"",O250&lt;&gt;"",P250&lt;&gt;""),CONCATENATE(L250,"-",N250,"-",P250,"-OM",O250),"")</f>
        <v>P62-PPGMII-P62-PAR-0740/2025-OM2029130426</v>
      </c>
      <c r="S250" s="2"/>
      <c r="T250" s="314">
        <v>1</v>
      </c>
      <c r="U250" s="340">
        <v>29.57</v>
      </c>
      <c r="V250" s="23">
        <v>0</v>
      </c>
      <c r="W250" s="316">
        <f>IF(U250&lt;&gt;"",U250/1000,"")</f>
        <v>2.9569999999999999E-2</v>
      </c>
      <c r="X250" s="316">
        <f>IF(V250&lt;&gt;"",V250/1000,"")</f>
        <v>0</v>
      </c>
      <c r="Y250" s="317">
        <f>IF(OR(U250&lt;&gt;"",V250&lt;&gt;""),U250+V250,"")</f>
        <v>29.57</v>
      </c>
      <c r="Z250" s="318">
        <f>IF(Y250&lt;&gt;"",Y250/1000,"")</f>
        <v>2.9569999999999999E-2</v>
      </c>
      <c r="AA250" s="574" t="s">
        <v>733</v>
      </c>
      <c r="AB250" s="505"/>
      <c r="AC250" s="331">
        <v>45701</v>
      </c>
      <c r="AD250" s="505">
        <v>45701</v>
      </c>
      <c r="AE250" s="14">
        <v>45782</v>
      </c>
      <c r="AF250" s="14">
        <v>45800</v>
      </c>
      <c r="AG250" s="14">
        <v>45757</v>
      </c>
      <c r="AH250" s="309">
        <f>IF(AND(AD250&lt;&gt;"",AG250&lt;&gt;""),AG250-AD250,"")</f>
        <v>56</v>
      </c>
      <c r="AI250" s="322" t="str">
        <f>IF(AE250&lt;&gt;"",CONCATENATE("S",WEEKNUM(AE250,21)),"")</f>
        <v>S19</v>
      </c>
      <c r="AJ250" s="323" t="str">
        <f>IF(AF250&lt;&gt;"",CONCATENATE("S",WEEKNUM(AF250,21)),"")</f>
        <v>S21</v>
      </c>
      <c r="AK250" s="323" t="str">
        <f>IF(AG250&lt;&gt;"",CONCATENATE("S",WEEKNUM(AG250,21)),"")</f>
        <v>S15</v>
      </c>
      <c r="AL250" s="322" t="str">
        <f>IF(AG250&lt;&gt;"",CONCATENATE(MONTH(AG250),"/",YEAR(AG250)),"")</f>
        <v>4/2025</v>
      </c>
      <c r="AM250" s="324">
        <f ca="1">IF(AG250&lt;&gt;"",IFERROR(IF(AF250="",TODAY()-AE250,AG250-AE250),""),"")</f>
        <v>-25</v>
      </c>
      <c r="AN250" s="325" t="str">
        <f ca="1">IF(AM250&lt;&gt;"",IF(AM250&lt;=0,"SEM ATRASO",IF(AM250&lt;=10,"1) &lt;= 10 Dias",IF(AND(AM250&gt;10,AM250&lt;=30),"2) &gt; 10 Dias e &lt;= 30 Dias",IF(AND(AM250&gt;30,AM250&lt;=60),"3) &gt;30 Dias e &lt;=60 Dias",IF(AND(AM250&gt;60,AM250&lt;43854),"4) &gt; 60 Dias","INDEFINIDO"))))),"")</f>
        <v>SEM ATRASO</v>
      </c>
      <c r="AO250" s="15">
        <v>45799</v>
      </c>
      <c r="AP250" s="331">
        <v>45772</v>
      </c>
      <c r="AQ250" s="15">
        <v>45804</v>
      </c>
      <c r="AR250" s="15">
        <v>45821</v>
      </c>
      <c r="AS250" s="15">
        <v>45789</v>
      </c>
      <c r="AT250" s="309">
        <f>IF(AND(AP250&lt;&gt;"",AS250&lt;&gt;""),AS250-AP250,"")</f>
        <v>17</v>
      </c>
      <c r="AU250" s="326" t="str">
        <f>IF(AQ250&lt;&gt;"",CONCATENATE("S",WEEKNUM(AQ250,21)),"")</f>
        <v>S22</v>
      </c>
      <c r="AV250" s="327" t="str">
        <f>IF(AR250&lt;&gt;"",CONCATENATE("S",WEEKNUM(AR250,21)),"")</f>
        <v>S24</v>
      </c>
      <c r="AW250" s="327" t="str">
        <f>IF(AS250&lt;&gt;"",CONCATENATE("S",WEEKNUM(AS250,21)),"")</f>
        <v>S20</v>
      </c>
      <c r="AX250" s="326" t="str">
        <f>IF(AS250&lt;&gt;"",CONCATENATE(MONTH(AS250),"/",YEAR(AS250)),"")</f>
        <v>5/2025</v>
      </c>
      <c r="AY250" s="328">
        <f ca="1">IF(AQ250&lt;&gt;"",IF(AS250&lt;&gt;"",AQ250-AS250,TODAY()-AQ250),"")</f>
        <v>15</v>
      </c>
      <c r="AZ250" s="329" t="str">
        <f ca="1">IF(AY250&lt;&gt;"",IF(AY250&lt;=0,"SEM ATRASO",IF(AY250&lt;=10,"1) &lt;= 10 Dias",IF(AND(AY250&gt;10,AY250&lt;=30),"2) &gt; 10 Dias e &lt;= 30 Dias",IF(AND(AY250&gt;30,AY250&lt;=60),"3) &gt;30 Dias e &lt;=60 Dias",IF(AND(AY250&gt;60,AY250&lt;43854),"4) &gt; 60 Dias","INDEFINIDO"))))),"")</f>
        <v>2) &gt; 10 Dias e &lt;= 30 Dias</v>
      </c>
      <c r="BA250" s="15">
        <v>45820</v>
      </c>
      <c r="BB250" s="331">
        <v>45796</v>
      </c>
      <c r="BC250" s="15">
        <v>45766</v>
      </c>
      <c r="BD250" s="15">
        <v>45868</v>
      </c>
      <c r="BE250" s="331">
        <v>45868</v>
      </c>
      <c r="BF250" s="309">
        <f>IF(AND(BB250&lt;&gt;"",BE250&lt;&gt;""),BE250-BB250,"")</f>
        <v>72</v>
      </c>
      <c r="BG250" s="326" t="str">
        <f>IF(BC250&lt;&gt;"",CONCATENATE("S",WEEKNUM(BC250,21)),"")</f>
        <v>S16</v>
      </c>
      <c r="BH250" s="327" t="str">
        <f>IF(BD250&lt;&gt;"",CONCATENATE("S",WEEKNUM(BD250,21)),"")</f>
        <v>S31</v>
      </c>
      <c r="BI250" s="327" t="str">
        <f>IF(BE250&lt;&gt;"",CONCATENATE("S",WEEKNUM(BE250,21)),"")</f>
        <v>S31</v>
      </c>
      <c r="BJ250" s="326" t="str">
        <f>IF(BE250&lt;&gt;"",CONCATENATE(MONTH(BE250),"/",YEAR(BE250)),"")</f>
        <v>7/2025</v>
      </c>
      <c r="BK250" s="325">
        <f ca="1">IF(BE250&lt;&gt;"",IFERROR(IF(BE250="",TODAY()-BC250,BE250-BC250),""),"")</f>
        <v>102</v>
      </c>
      <c r="BL250" s="330" t="str">
        <f ca="1">IF(BK250&lt;&gt;"",IF(BK250&lt;=0,"SEM ATRASO",IF(BK250&lt;=10,"1) &lt;= 10 Dias",IF(AND(BK250&gt;10,BK250&lt;=30),"2) &gt; 10 Dias e &lt;= 30 Dias",IF(AND(BK250&gt;30,BK250&lt;=60),"3) &gt;30 Dias e &lt;=60 Dias",IF(AND(BK250&gt;60,BK250&lt;43854),"4) &gt; 60 Dias","INDEFINIDO"))))),"")</f>
        <v>4) &gt; 60 Dias</v>
      </c>
      <c r="BM250" s="331">
        <f>IF(BE250&lt;&gt;"",BE250+5,IF(AND(BE250="",BD250&lt;&gt;""),BD250+5,IF(AND(BE250="",BD250="",AS250&lt;&gt;""),AS250+5,IF(AND(BE250="",BD250="",AS250="",AR250&lt;&gt;""),AR250+5,""))))</f>
        <v>45873</v>
      </c>
      <c r="BN250" s="15"/>
      <c r="BO250" s="15" t="s">
        <v>87</v>
      </c>
      <c r="BP250" s="2"/>
      <c r="BQ250" s="2"/>
      <c r="BR250" s="2"/>
      <c r="BS250" s="2"/>
      <c r="BT250" s="507">
        <v>-3</v>
      </c>
      <c r="BU250" s="508" t="s">
        <v>1255</v>
      </c>
      <c r="BV250" s="506"/>
      <c r="BW250" s="506"/>
      <c r="BX250" s="506"/>
      <c r="BY250" s="506"/>
      <c r="BZ250" s="506"/>
      <c r="CA250" s="648" t="s">
        <v>730</v>
      </c>
      <c r="CB250" s="605"/>
    </row>
    <row r="251" spans="1:80" ht="40.5" customHeight="1" x14ac:dyDescent="0.35">
      <c r="A251" s="584"/>
      <c r="B251" s="458" t="s">
        <v>155</v>
      </c>
      <c r="C251" s="3"/>
      <c r="D251" s="504"/>
      <c r="E251" s="504" t="s">
        <v>1118</v>
      </c>
      <c r="F251" s="504" t="s">
        <v>556</v>
      </c>
      <c r="G251" s="307" t="str">
        <f ca="1">IF(AND(E251&lt;D251,BE251&lt;&gt;"",TODAY()&gt;D251),TODAY()-D251,"")</f>
        <v/>
      </c>
      <c r="H251" s="308">
        <f>IF(BM251&lt;&gt;"",BM251,"")</f>
        <v>45873</v>
      </c>
      <c r="I251" s="309">
        <f>IF(AND(E251&lt;&gt;"",H251&lt;&gt;""),H251-E251,"")</f>
        <v>164</v>
      </c>
      <c r="J251" s="305" t="s">
        <v>156</v>
      </c>
      <c r="K251" s="305" t="s">
        <v>80</v>
      </c>
      <c r="L251" s="310" t="s">
        <v>557</v>
      </c>
      <c r="M251" s="311" t="s">
        <v>161</v>
      </c>
      <c r="N251" s="310" t="s">
        <v>1012</v>
      </c>
      <c r="O251" s="20">
        <v>2023206580</v>
      </c>
      <c r="P251" s="539" t="s">
        <v>1421</v>
      </c>
      <c r="Q251" s="22" t="s">
        <v>734</v>
      </c>
      <c r="R251" s="313" t="str">
        <f>IF(OR(L251&lt;&gt;"",N251&lt;&gt;"",O251&lt;&gt;"",P251&lt;&gt;""),CONCATENATE(L251,"-",N251,"-",P251,"-OM",O251),"")</f>
        <v>P62-PPGMII-P62-PAR-0740/2025-OM2023206580</v>
      </c>
      <c r="S251" s="2"/>
      <c r="T251" s="314">
        <v>1</v>
      </c>
      <c r="U251" s="340">
        <v>13.6</v>
      </c>
      <c r="V251" s="23">
        <v>0</v>
      </c>
      <c r="W251" s="316">
        <f>IF(U251&lt;&gt;"",U251/1000,"")</f>
        <v>1.3599999999999999E-2</v>
      </c>
      <c r="X251" s="316">
        <f>IF(V251&lt;&gt;"",V251/1000,"")</f>
        <v>0</v>
      </c>
      <c r="Y251" s="317">
        <f>IF(OR(U251&lt;&gt;"",V251&lt;&gt;""),U251+V251,"")</f>
        <v>13.6</v>
      </c>
      <c r="Z251" s="318">
        <f>IF(Y251&lt;&gt;"",Y251/1000,"")</f>
        <v>1.3599999999999999E-2</v>
      </c>
      <c r="AA251" s="574" t="s">
        <v>733</v>
      </c>
      <c r="AB251" s="505"/>
      <c r="AC251" s="331">
        <v>45701</v>
      </c>
      <c r="AD251" s="505">
        <v>45782</v>
      </c>
      <c r="AE251" s="14">
        <v>45798</v>
      </c>
      <c r="AF251" s="14">
        <v>45838</v>
      </c>
      <c r="AG251" s="14">
        <v>45802</v>
      </c>
      <c r="AH251" s="309">
        <f>IF(AND(AD251&lt;&gt;"",AG251&lt;&gt;""),AG251-AD251,"")</f>
        <v>20</v>
      </c>
      <c r="AI251" s="322" t="str">
        <f>IF(AE251&lt;&gt;"",CONCATENATE("S",WEEKNUM(AE251,21)),"")</f>
        <v>S21</v>
      </c>
      <c r="AJ251" s="323" t="str">
        <f>IF(AF251&lt;&gt;"",CONCATENATE("S",WEEKNUM(AF251,21)),"")</f>
        <v>S27</v>
      </c>
      <c r="AK251" s="323" t="str">
        <f>IF(AG251&lt;&gt;"",CONCATENATE("S",WEEKNUM(AG251,21)),"")</f>
        <v>S21</v>
      </c>
      <c r="AL251" s="322" t="str">
        <f>IF(AG251&lt;&gt;"",CONCATENATE(MONTH(AG251),"/",YEAR(AG251)),"")</f>
        <v>5/2025</v>
      </c>
      <c r="AM251" s="324">
        <f ca="1">IF(AG251&lt;&gt;"",IFERROR(IF(AF251="",TODAY()-AE251,AG251-AE251),""),"")</f>
        <v>4</v>
      </c>
      <c r="AN251" s="325" t="str">
        <f ca="1">IF(AM251&lt;&gt;"",IF(AM251&lt;=0,"SEM ATRASO",IF(AM251&lt;=10,"1) &lt;= 10 Dias",IF(AND(AM251&gt;10,AM251&lt;=30),"2) &gt; 10 Dias e &lt;= 30 Dias",IF(AND(AM251&gt;30,AM251&lt;=60),"3) &gt;30 Dias e &lt;=60 Dias",IF(AND(AM251&gt;60,AM251&lt;43854),"4) &gt; 60 Dias","INDEFINIDO"))))),"")</f>
        <v>1) &lt;= 10 Dias</v>
      </c>
      <c r="AO251" s="15">
        <v>45805</v>
      </c>
      <c r="AP251" s="331">
        <v>45785</v>
      </c>
      <c r="AQ251" s="15">
        <v>45815</v>
      </c>
      <c r="AR251" s="15">
        <v>45845</v>
      </c>
      <c r="AS251" s="15">
        <v>45809</v>
      </c>
      <c r="AT251" s="309">
        <f>IF(AND(AP251&lt;&gt;"",AS251&lt;&gt;""),AS251-AP251,"")</f>
        <v>24</v>
      </c>
      <c r="AU251" s="326" t="str">
        <f>IF(AQ251&lt;&gt;"",CONCATENATE("S",WEEKNUM(AQ251,21)),"")</f>
        <v>S23</v>
      </c>
      <c r="AV251" s="327" t="str">
        <f>IF(AR251&lt;&gt;"",CONCATENATE("S",WEEKNUM(AR251,21)),"")</f>
        <v>S28</v>
      </c>
      <c r="AW251" s="327" t="str">
        <f>IF(AS251&lt;&gt;"",CONCATENATE("S",WEEKNUM(AS251,21)),"")</f>
        <v>S22</v>
      </c>
      <c r="AX251" s="326" t="str">
        <f>IF(AS251&lt;&gt;"",CONCATENATE(MONTH(AS251),"/",YEAR(AS251)),"")</f>
        <v>6/2025</v>
      </c>
      <c r="AY251" s="328">
        <f ca="1">IF(AQ251&lt;&gt;"",IF(AS251&lt;&gt;"",AQ251-AS251,TODAY()-AQ251),"")</f>
        <v>6</v>
      </c>
      <c r="AZ251" s="329" t="str">
        <f ca="1">IF(AY251&lt;&gt;"",IF(AY251&lt;=0,"SEM ATRASO",IF(AY251&lt;=10,"1) &lt;= 10 Dias",IF(AND(AY251&gt;10,AY251&lt;=30),"2) &gt; 10 Dias e &lt;= 30 Dias",IF(AND(AY251&gt;30,AY251&lt;=60),"3) &gt;30 Dias e &lt;=60 Dias",IF(AND(AY251&gt;60,AY251&lt;43854),"4) &gt; 60 Dias","INDEFINIDO"))))),"")</f>
        <v>1) &lt;= 10 Dias</v>
      </c>
      <c r="BA251" s="15">
        <v>45821</v>
      </c>
      <c r="BB251" s="331">
        <v>45816</v>
      </c>
      <c r="BC251" s="15">
        <v>45766</v>
      </c>
      <c r="BD251" s="15">
        <v>45868</v>
      </c>
      <c r="BE251" s="331">
        <v>45868</v>
      </c>
      <c r="BF251" s="309">
        <f>IF(AND(BB251&lt;&gt;"",BE251&lt;&gt;""),BE251-BB251,"")</f>
        <v>52</v>
      </c>
      <c r="BG251" s="326" t="str">
        <f>IF(BC251&lt;&gt;"",CONCATENATE("S",WEEKNUM(BC251,21)),"")</f>
        <v>S16</v>
      </c>
      <c r="BH251" s="327" t="str">
        <f>IF(BD251&lt;&gt;"",CONCATENATE("S",WEEKNUM(BD251,21)),"")</f>
        <v>S31</v>
      </c>
      <c r="BI251" s="327" t="str">
        <f>IF(BE251&lt;&gt;"",CONCATENATE("S",WEEKNUM(BE251,21)),"")</f>
        <v>S31</v>
      </c>
      <c r="BJ251" s="326" t="str">
        <f>IF(BE251&lt;&gt;"",CONCATENATE(MONTH(BE251),"/",YEAR(BE251)),"")</f>
        <v>7/2025</v>
      </c>
      <c r="BK251" s="325">
        <f ca="1">IF(BE251&lt;&gt;"",IFERROR(IF(BE251="",TODAY()-BC251,BE251-BC251),""),"")</f>
        <v>102</v>
      </c>
      <c r="BL251" s="330" t="str">
        <f ca="1">IF(BK251&lt;&gt;"",IF(BK251&lt;=0,"SEM ATRASO",IF(BK251&lt;=10,"1) &lt;= 10 Dias",IF(AND(BK251&gt;10,BK251&lt;=30),"2) &gt; 10 Dias e &lt;= 30 Dias",IF(AND(BK251&gt;30,BK251&lt;=60),"3) &gt;30 Dias e &lt;=60 Dias",IF(AND(BK251&gt;60,BK251&lt;43854),"4) &gt; 60 Dias","INDEFINIDO"))))),"")</f>
        <v>4) &gt; 60 Dias</v>
      </c>
      <c r="BM251" s="331">
        <f>IF(BE251&lt;&gt;"",BE251+5,IF(AND(BE251="",BD251&lt;&gt;""),BD251+5,IF(AND(BE251="",BD251="",AS251&lt;&gt;""),AS251+5,IF(AND(BE251="",BD251="",AS251="",AR251&lt;&gt;""),AR251+5,""))))</f>
        <v>45873</v>
      </c>
      <c r="BN251" s="15"/>
      <c r="BO251" s="15" t="s">
        <v>87</v>
      </c>
      <c r="BP251" s="2"/>
      <c r="BQ251" s="2"/>
      <c r="BR251" s="2"/>
      <c r="BS251" s="2"/>
      <c r="BT251" s="507">
        <v>-3</v>
      </c>
      <c r="BU251" s="508" t="s">
        <v>1255</v>
      </c>
      <c r="BV251" s="506"/>
      <c r="BW251" s="506"/>
      <c r="BX251" s="506"/>
      <c r="BY251" s="506"/>
      <c r="BZ251" s="506"/>
      <c r="CA251" s="648" t="s">
        <v>112</v>
      </c>
      <c r="CB251" s="605"/>
    </row>
    <row r="252" spans="1:80" ht="40.5" customHeight="1" x14ac:dyDescent="0.35">
      <c r="A252" s="584"/>
      <c r="B252" s="458" t="s">
        <v>155</v>
      </c>
      <c r="C252" s="3"/>
      <c r="D252" s="504"/>
      <c r="E252" s="504" t="s">
        <v>595</v>
      </c>
      <c r="F252" s="504" t="s">
        <v>556</v>
      </c>
      <c r="G252" s="307" t="str">
        <f ca="1">IF(AND(E252&lt;D252,BE252&lt;&gt;"",TODAY()&gt;D252),TODAY()-D252,"")</f>
        <v/>
      </c>
      <c r="H252" s="308">
        <f>IF(BM252&lt;&gt;"",BM252,"")</f>
        <v>45875</v>
      </c>
      <c r="I252" s="309">
        <f>IF(AND(E252&lt;&gt;"",H252&lt;&gt;""),H252-E252,"")</f>
        <v>204</v>
      </c>
      <c r="J252" s="305" t="s">
        <v>156</v>
      </c>
      <c r="K252" s="305" t="s">
        <v>80</v>
      </c>
      <c r="L252" s="310" t="s">
        <v>557</v>
      </c>
      <c r="M252" s="311" t="s">
        <v>161</v>
      </c>
      <c r="N252" s="310" t="s">
        <v>1012</v>
      </c>
      <c r="O252" s="20">
        <v>2023206601</v>
      </c>
      <c r="P252" s="539" t="s">
        <v>1422</v>
      </c>
      <c r="Q252" s="22" t="s">
        <v>622</v>
      </c>
      <c r="R252" s="313" t="str">
        <f>IF(OR(L252&lt;&gt;"",N252&lt;&gt;"",O252&lt;&gt;"",P252&lt;&gt;""),CONCATENATE(L252,"-",N252,"-",P252,"-OM",O252),"")</f>
        <v>P62-PPGMII-P62-PAR-0229/2025-OM2023206601</v>
      </c>
      <c r="S252" s="2"/>
      <c r="T252" s="314">
        <v>1</v>
      </c>
      <c r="U252" s="340">
        <v>38.527000000000001</v>
      </c>
      <c r="V252" s="23">
        <v>0</v>
      </c>
      <c r="W252" s="316">
        <f>IF(U252&lt;&gt;"",U252/1000,"")</f>
        <v>3.8526999999999999E-2</v>
      </c>
      <c r="X252" s="316">
        <f>IF(V252&lt;&gt;"",V252/1000,"")</f>
        <v>0</v>
      </c>
      <c r="Y252" s="317">
        <f>IF(OR(U252&lt;&gt;"",V252&lt;&gt;""),U252+V252,"")</f>
        <v>38.527000000000001</v>
      </c>
      <c r="Z252" s="318">
        <f>IF(Y252&lt;&gt;"",Y252/1000,"")</f>
        <v>3.8526999999999999E-2</v>
      </c>
      <c r="AA252" s="574" t="s">
        <v>2084</v>
      </c>
      <c r="AB252" s="505"/>
      <c r="AC252" s="331">
        <v>45715</v>
      </c>
      <c r="AD252" s="505">
        <v>45782</v>
      </c>
      <c r="AE252" s="14">
        <v>45798</v>
      </c>
      <c r="AF252" s="14">
        <v>45838</v>
      </c>
      <c r="AG252" s="14">
        <v>45802</v>
      </c>
      <c r="AH252" s="309">
        <f>IF(AND(AD252&lt;&gt;"",AG252&lt;&gt;""),AG252-AD252,"")</f>
        <v>20</v>
      </c>
      <c r="AI252" s="322" t="str">
        <f>IF(AE252&lt;&gt;"",CONCATENATE("S",WEEKNUM(AE252,21)),"")</f>
        <v>S21</v>
      </c>
      <c r="AJ252" s="323" t="str">
        <f>IF(AF252&lt;&gt;"",CONCATENATE("S",WEEKNUM(AF252,21)),"")</f>
        <v>S27</v>
      </c>
      <c r="AK252" s="323" t="str">
        <f>IF(AG252&lt;&gt;"",CONCATENATE("S",WEEKNUM(AG252,21)),"")</f>
        <v>S21</v>
      </c>
      <c r="AL252" s="322" t="str">
        <f>IF(AG252&lt;&gt;"",CONCATENATE(MONTH(AG252),"/",YEAR(AG252)),"")</f>
        <v>5/2025</v>
      </c>
      <c r="AM252" s="324">
        <f ca="1">IF(AG252&lt;&gt;"",IFERROR(IF(AF252="",TODAY()-AE252,AG252-AE252),""),"")</f>
        <v>4</v>
      </c>
      <c r="AN252" s="325" t="str">
        <f ca="1">IF(AM252&lt;&gt;"",IF(AM252&lt;=0,"SEM ATRASO",IF(AM252&lt;=10,"1) &lt;= 10 Dias",IF(AND(AM252&gt;10,AM252&lt;=30),"2) &gt; 10 Dias e &lt;= 30 Dias",IF(AND(AM252&gt;30,AM252&lt;=60),"3) &gt;30 Dias e &lt;=60 Dias",IF(AND(AM252&gt;60,AM252&lt;43854),"4) &gt; 60 Dias","INDEFINIDO"))))),"")</f>
        <v>1) &lt;= 10 Dias</v>
      </c>
      <c r="AO252" s="15">
        <v>45805</v>
      </c>
      <c r="AP252" s="331">
        <v>45804</v>
      </c>
      <c r="AQ252" s="15">
        <v>45815</v>
      </c>
      <c r="AR252" s="15">
        <v>45845</v>
      </c>
      <c r="AS252" s="15">
        <v>45809</v>
      </c>
      <c r="AT252" s="309">
        <f>IF(AND(AP252&lt;&gt;"",AS252&lt;&gt;""),AS252-AP252,"")</f>
        <v>5</v>
      </c>
      <c r="AU252" s="326" t="str">
        <f>IF(AQ252&lt;&gt;"",CONCATENATE("S",WEEKNUM(AQ252,21)),"")</f>
        <v>S23</v>
      </c>
      <c r="AV252" s="327" t="str">
        <f>IF(AR252&lt;&gt;"",CONCATENATE("S",WEEKNUM(AR252,21)),"")</f>
        <v>S28</v>
      </c>
      <c r="AW252" s="327" t="str">
        <f>IF(AS252&lt;&gt;"",CONCATENATE("S",WEEKNUM(AS252,21)),"")</f>
        <v>S22</v>
      </c>
      <c r="AX252" s="326" t="str">
        <f>IF(AS252&lt;&gt;"",CONCATENATE(MONTH(AS252),"/",YEAR(AS252)),"")</f>
        <v>6/2025</v>
      </c>
      <c r="AY252" s="328">
        <f ca="1">IF(AQ252&lt;&gt;"",IF(AS252&lt;&gt;"",AQ252-AS252,TODAY()-AQ252),"")</f>
        <v>6</v>
      </c>
      <c r="AZ252" s="329" t="str">
        <f ca="1">IF(AY252&lt;&gt;"",IF(AY252&lt;=0,"SEM ATRASO",IF(AY252&lt;=10,"1) &lt;= 10 Dias",IF(AND(AY252&gt;10,AY252&lt;=30),"2) &gt; 10 Dias e &lt;= 30 Dias",IF(AND(AY252&gt;30,AY252&lt;=60),"3) &gt;30 Dias e &lt;=60 Dias",IF(AND(AY252&gt;60,AY252&lt;43854),"4) &gt; 60 Dias","INDEFINIDO"))))),"")</f>
        <v>1) &lt;= 10 Dias</v>
      </c>
      <c r="BA252" s="15">
        <v>45821</v>
      </c>
      <c r="BB252" s="331">
        <v>45816</v>
      </c>
      <c r="BC252" s="15">
        <v>45766</v>
      </c>
      <c r="BD252" s="24">
        <v>45819</v>
      </c>
      <c r="BE252" s="15">
        <v>45870</v>
      </c>
      <c r="BF252" s="309">
        <f>IF(AND(BB252&lt;&gt;"",BE252&lt;&gt;""),BE252-BB252,"")</f>
        <v>54</v>
      </c>
      <c r="BG252" s="326" t="str">
        <f>IF(BC252&lt;&gt;"",CONCATENATE("S",WEEKNUM(BC252,21)),"")</f>
        <v>S16</v>
      </c>
      <c r="BH252" s="327" t="str">
        <f>IF(BD252&lt;&gt;"",CONCATENATE("S",WEEKNUM(BD252,21)),"")</f>
        <v>S24</v>
      </c>
      <c r="BI252" s="327" t="str">
        <f>IF(BE252&lt;&gt;"",CONCATENATE("S",WEEKNUM(BE252,21)),"")</f>
        <v>S31</v>
      </c>
      <c r="BJ252" s="326" t="str">
        <f>IF(BE252&lt;&gt;"",CONCATENATE(MONTH(BE252),"/",YEAR(BE252)),"")</f>
        <v>8/2025</v>
      </c>
      <c r="BK252" s="325">
        <f ca="1">IF(BE252&lt;&gt;"",IFERROR(IF(BE252="",TODAY()-BC252,BE252-BC252),""),"")</f>
        <v>104</v>
      </c>
      <c r="BL252" s="330" t="str">
        <f ca="1">IF(BK252&lt;&gt;"",IF(BK252&lt;=0,"SEM ATRASO",IF(BK252&lt;=10,"1) &lt;= 10 Dias",IF(AND(BK252&gt;10,BK252&lt;=30),"2) &gt; 10 Dias e &lt;= 30 Dias",IF(AND(BK252&gt;30,BK252&lt;=60),"3) &gt;30 Dias e &lt;=60 Dias",IF(AND(BK252&gt;60,BK252&lt;43854),"4) &gt; 60 Dias","INDEFINIDO"))))),"")</f>
        <v>4) &gt; 60 Dias</v>
      </c>
      <c r="BM252" s="331">
        <f>IF(BE252&lt;&gt;"",BE252+5,IF(AND(BE252="",BD252&lt;&gt;""),BD252+5,IF(AND(BE252="",BD252="",AS252&lt;&gt;""),AS252+5,IF(AND(BE252="",BD252="",AS252="",AR252&lt;&gt;""),AR252+5,""))))</f>
        <v>45875</v>
      </c>
      <c r="BN252" s="15"/>
      <c r="BO252" s="15" t="s">
        <v>87</v>
      </c>
      <c r="BP252" s="2"/>
      <c r="BQ252" s="2"/>
      <c r="BR252" s="2"/>
      <c r="BS252" s="2"/>
      <c r="BT252" s="507">
        <v>-3</v>
      </c>
      <c r="BU252" s="508" t="s">
        <v>1255</v>
      </c>
      <c r="BV252" s="506"/>
      <c r="BW252" s="506"/>
      <c r="BX252" s="506"/>
      <c r="BY252" s="506"/>
      <c r="BZ252" s="506"/>
      <c r="CA252" s="648" t="s">
        <v>112</v>
      </c>
      <c r="CB252" s="605"/>
    </row>
    <row r="253" spans="1:80" ht="40.5" customHeight="1" x14ac:dyDescent="0.35">
      <c r="A253" s="584"/>
      <c r="B253" s="458" t="s">
        <v>155</v>
      </c>
      <c r="C253" s="3"/>
      <c r="D253" s="504"/>
      <c r="E253" s="504" t="s">
        <v>595</v>
      </c>
      <c r="F253" s="504" t="s">
        <v>556</v>
      </c>
      <c r="G253" s="307" t="str">
        <f ca="1">IF(AND(E253&lt;D253,BE253&lt;&gt;"",TODAY()&gt;D253),TODAY()-D253,"")</f>
        <v/>
      </c>
      <c r="H253" s="308">
        <f>IF(BM253&lt;&gt;"",BM253,"")</f>
        <v>45875</v>
      </c>
      <c r="I253" s="309">
        <f>IF(AND(E253&lt;&gt;"",H253&lt;&gt;""),H253-E253,"")</f>
        <v>204</v>
      </c>
      <c r="J253" s="305"/>
      <c r="K253" s="305" t="s">
        <v>80</v>
      </c>
      <c r="L253" s="310" t="s">
        <v>557</v>
      </c>
      <c r="M253" s="311" t="s">
        <v>161</v>
      </c>
      <c r="N253" s="310" t="s">
        <v>1012</v>
      </c>
      <c r="O253" s="20">
        <v>2028911331</v>
      </c>
      <c r="P253" s="539" t="s">
        <v>1422</v>
      </c>
      <c r="Q253" s="22" t="s">
        <v>625</v>
      </c>
      <c r="R253" s="313" t="str">
        <f>IF(OR(L253&lt;&gt;"",N253&lt;&gt;"",O253&lt;&gt;"",P253&lt;&gt;""),CONCATENATE(L253,"-",N253,"-",P253,"-OM",O253),"")</f>
        <v>P62-PPGMII-P62-PAR-0229/2025-OM2028911331</v>
      </c>
      <c r="S253" s="2" t="s">
        <v>182</v>
      </c>
      <c r="T253" s="314">
        <v>1</v>
      </c>
      <c r="U253" s="340">
        <v>14.535</v>
      </c>
      <c r="V253" s="23">
        <v>0</v>
      </c>
      <c r="W253" s="316">
        <f>IF(U253&lt;&gt;"",U253/1000,"")</f>
        <v>1.4534999999999999E-2</v>
      </c>
      <c r="X253" s="316">
        <f>IF(V253&lt;&gt;"",V253/1000,"")</f>
        <v>0</v>
      </c>
      <c r="Y253" s="317">
        <f>IF(OR(U253&lt;&gt;"",V253&lt;&gt;""),U253+V253,"")</f>
        <v>14.535</v>
      </c>
      <c r="Z253" s="318">
        <f>IF(Y253&lt;&gt;"",Y253/1000,"")</f>
        <v>1.4534999999999999E-2</v>
      </c>
      <c r="AA253" s="574" t="s">
        <v>2084</v>
      </c>
      <c r="AB253" s="505"/>
      <c r="AC253" s="331">
        <v>45715</v>
      </c>
      <c r="AD253" s="505">
        <v>45701</v>
      </c>
      <c r="AE253" s="14">
        <v>45705</v>
      </c>
      <c r="AF253" s="14">
        <v>45797</v>
      </c>
      <c r="AG253" s="14">
        <v>45705</v>
      </c>
      <c r="AH253" s="309">
        <f>IF(AND(AD253&lt;&gt;"",AG253&lt;&gt;""),AG253-AD253,"")</f>
        <v>4</v>
      </c>
      <c r="AI253" s="322" t="str">
        <f>IF(AE253&lt;&gt;"",CONCATENATE("S",WEEKNUM(AE253,21)),"")</f>
        <v>S8</v>
      </c>
      <c r="AJ253" s="323" t="str">
        <f>IF(AF253&lt;&gt;"",CONCATENATE("S",WEEKNUM(AF253,21)),"")</f>
        <v>S21</v>
      </c>
      <c r="AK253" s="323" t="str">
        <f>IF(AG253&lt;&gt;"",CONCATENATE("S",WEEKNUM(AG253,21)),"")</f>
        <v>S8</v>
      </c>
      <c r="AL253" s="322" t="str">
        <f>IF(AG253&lt;&gt;"",CONCATENATE(MONTH(AG253),"/",YEAR(AG253)),"")</f>
        <v>2/2025</v>
      </c>
      <c r="AM253" s="324">
        <f ca="1">IF(AG253&lt;&gt;"",IFERROR(IF(AF253="",TODAY()-AE253,AG253-AE253),""),"")</f>
        <v>0</v>
      </c>
      <c r="AN253" s="325" t="str">
        <f ca="1">IF(AM253&lt;&gt;"",IF(AM253&lt;=0,"SEM ATRASO",IF(AM253&lt;=10,"1) &lt;= 10 Dias",IF(AND(AM253&gt;10,AM253&lt;=30),"2) &gt; 10 Dias e &lt;= 30 Dias",IF(AND(AM253&gt;30,AM253&lt;=60),"3) &gt;30 Dias e &lt;=60 Dias",IF(AND(AM253&gt;60,AM253&lt;43854),"4) &gt; 60 Dias","INDEFINIDO"))))),"")</f>
        <v>SEM ATRASO</v>
      </c>
      <c r="AO253" s="15">
        <v>45762</v>
      </c>
      <c r="AP253" s="331">
        <v>45785</v>
      </c>
      <c r="AQ253" s="15">
        <v>45735</v>
      </c>
      <c r="AR253" s="15">
        <v>45810</v>
      </c>
      <c r="AS253" s="15">
        <v>45810</v>
      </c>
      <c r="AT253" s="309">
        <f>IF(AND(AP253&lt;&gt;"",AS253&lt;&gt;""),AS253-AP253,"")</f>
        <v>25</v>
      </c>
      <c r="AU253" s="326" t="str">
        <f>IF(AQ253&lt;&gt;"",CONCATENATE("S",WEEKNUM(AQ253,21)),"")</f>
        <v>S12</v>
      </c>
      <c r="AV253" s="327" t="str">
        <f>IF(AR253&lt;&gt;"",CONCATENATE("S",WEEKNUM(AR253,21)),"")</f>
        <v>S23</v>
      </c>
      <c r="AW253" s="327" t="str">
        <f>IF(AS253&lt;&gt;"",CONCATENATE("S",WEEKNUM(AS253,21)),"")</f>
        <v>S23</v>
      </c>
      <c r="AX253" s="326" t="str">
        <f>IF(AS253&lt;&gt;"",CONCATENATE(MONTH(AS253),"/",YEAR(AS253)),"")</f>
        <v>6/2025</v>
      </c>
      <c r="AY253" s="328">
        <f ca="1">IF(AQ253&lt;&gt;"",IF(AS253&lt;&gt;"",AQ253-AS253,TODAY()-AQ253),"")</f>
        <v>-75</v>
      </c>
      <c r="AZ253" s="329" t="str">
        <f ca="1">IF(AY253&lt;&gt;"",IF(AY253&lt;=0,"SEM ATRASO",IF(AY253&lt;=10,"1) &lt;= 10 Dias",IF(AND(AY253&gt;10,AY253&lt;=30),"2) &gt; 10 Dias e &lt;= 30 Dias",IF(AND(AY253&gt;30,AY253&lt;=60),"3) &gt;30 Dias e &lt;=60 Dias",IF(AND(AY253&gt;60,AY253&lt;43854),"4) &gt; 60 Dias","INDEFINIDO"))))),"")</f>
        <v>SEM ATRASO</v>
      </c>
      <c r="BA253" s="15">
        <v>45770</v>
      </c>
      <c r="BB253" s="331">
        <v>45817</v>
      </c>
      <c r="BC253" s="15">
        <v>45766</v>
      </c>
      <c r="BD253" s="24">
        <v>45820</v>
      </c>
      <c r="BE253" s="15">
        <v>45870</v>
      </c>
      <c r="BF253" s="309">
        <f>IF(AND(BB253&lt;&gt;"",BE253&lt;&gt;""),BE253-BB253,"")</f>
        <v>53</v>
      </c>
      <c r="BG253" s="326" t="str">
        <f>IF(BC253&lt;&gt;"",CONCATENATE("S",WEEKNUM(BC253,21)),"")</f>
        <v>S16</v>
      </c>
      <c r="BH253" s="327" t="str">
        <f>IF(BD253&lt;&gt;"",CONCATENATE("S",WEEKNUM(BD253,21)),"")</f>
        <v>S24</v>
      </c>
      <c r="BI253" s="327" t="str">
        <f>IF(BE253&lt;&gt;"",CONCATENATE("S",WEEKNUM(BE253,21)),"")</f>
        <v>S31</v>
      </c>
      <c r="BJ253" s="326" t="str">
        <f>IF(BE253&lt;&gt;"",CONCATENATE(MONTH(BE253),"/",YEAR(BE253)),"")</f>
        <v>8/2025</v>
      </c>
      <c r="BK253" s="325">
        <f ca="1">IF(BE253&lt;&gt;"",IFERROR(IF(BE253="",TODAY()-BC253,BE253-BC253),""),"")</f>
        <v>104</v>
      </c>
      <c r="BL253" s="330" t="str">
        <f ca="1">IF(BK253&lt;&gt;"",IF(BK253&lt;=0,"SEM ATRASO",IF(BK253&lt;=10,"1) &lt;= 10 Dias",IF(AND(BK253&gt;10,BK253&lt;=30),"2) &gt; 10 Dias e &lt;= 30 Dias",IF(AND(BK253&gt;30,BK253&lt;=60),"3) &gt;30 Dias e &lt;=60 Dias",IF(AND(BK253&gt;60,BK253&lt;43854),"4) &gt; 60 Dias","INDEFINIDO"))))),"")</f>
        <v>4) &gt; 60 Dias</v>
      </c>
      <c r="BM253" s="331">
        <f>IF(BE253&lt;&gt;"",BE253+5,IF(AND(BE253="",BD253&lt;&gt;""),BD253+5,IF(AND(BE253="",BD253="",AS253&lt;&gt;""),AS253+5,IF(AND(BE253="",BD253="",AS253="",AR253&lt;&gt;""),AR253+5,""))))</f>
        <v>45875</v>
      </c>
      <c r="BN253" s="15"/>
      <c r="BO253" s="15" t="s">
        <v>87</v>
      </c>
      <c r="BP253" s="2"/>
      <c r="BQ253" s="2"/>
      <c r="BR253" s="2"/>
      <c r="BS253" s="2"/>
      <c r="BT253" s="507">
        <v>-3</v>
      </c>
      <c r="BU253" s="508" t="s">
        <v>1255</v>
      </c>
      <c r="BV253" s="506"/>
      <c r="BW253" s="506"/>
      <c r="BX253" s="506"/>
      <c r="BY253" s="506"/>
      <c r="BZ253" s="506"/>
      <c r="CA253" s="648" t="s">
        <v>184</v>
      </c>
      <c r="CB253" s="605" t="s">
        <v>115</v>
      </c>
    </row>
    <row r="254" spans="1:80" ht="40.5" customHeight="1" x14ac:dyDescent="0.35">
      <c r="A254" s="584"/>
      <c r="B254" s="458" t="s">
        <v>155</v>
      </c>
      <c r="C254" s="3"/>
      <c r="D254" s="504"/>
      <c r="E254" s="504" t="s">
        <v>595</v>
      </c>
      <c r="F254" s="504" t="s">
        <v>556</v>
      </c>
      <c r="G254" s="307" t="str">
        <f ca="1">IF(AND(E254&lt;D254,BE254&lt;&gt;"",TODAY()&gt;D254),TODAY()-D254,"")</f>
        <v/>
      </c>
      <c r="H254" s="308">
        <f>IF(BM254&lt;&gt;"",BM254,"")</f>
        <v>45875</v>
      </c>
      <c r="I254" s="309">
        <f>IF(AND(E254&lt;&gt;"",H254&lt;&gt;""),H254-E254,"")</f>
        <v>204</v>
      </c>
      <c r="J254" s="305"/>
      <c r="K254" s="305" t="s">
        <v>80</v>
      </c>
      <c r="L254" s="310" t="s">
        <v>557</v>
      </c>
      <c r="M254" s="311" t="s">
        <v>161</v>
      </c>
      <c r="N254" s="310" t="s">
        <v>1012</v>
      </c>
      <c r="O254" s="20">
        <v>2028911331</v>
      </c>
      <c r="P254" s="539" t="s">
        <v>1422</v>
      </c>
      <c r="Q254" s="22" t="s">
        <v>1692</v>
      </c>
      <c r="R254" s="313" t="str">
        <f>IF(OR(L254&lt;&gt;"",N254&lt;&gt;"",O254&lt;&gt;"",P254&lt;&gt;""),CONCATENATE(L254,"-",N254,"-",P254,"-OM",O254),"")</f>
        <v>P62-PPGMII-P62-PAR-0229/2025-OM2028911331</v>
      </c>
      <c r="S254" s="2" t="s">
        <v>182</v>
      </c>
      <c r="T254" s="314">
        <v>1</v>
      </c>
      <c r="U254" s="340">
        <v>7.02</v>
      </c>
      <c r="V254" s="23">
        <v>0</v>
      </c>
      <c r="W254" s="316">
        <f>IF(U254&lt;&gt;"",U254/1000,"")</f>
        <v>7.0199999999999993E-3</v>
      </c>
      <c r="X254" s="316">
        <f>IF(V254&lt;&gt;"",V254/1000,"")</f>
        <v>0</v>
      </c>
      <c r="Y254" s="317">
        <f>IF(OR(U254&lt;&gt;"",V254&lt;&gt;""),U254+V254,"")</f>
        <v>7.02</v>
      </c>
      <c r="Z254" s="318">
        <f>IF(Y254&lt;&gt;"",Y254/1000,"")</f>
        <v>7.0199999999999993E-3</v>
      </c>
      <c r="AA254" s="574" t="s">
        <v>2084</v>
      </c>
      <c r="AB254" s="505"/>
      <c r="AC254" s="331">
        <v>45715</v>
      </c>
      <c r="AD254" s="505">
        <v>45701</v>
      </c>
      <c r="AE254" s="14">
        <v>45705</v>
      </c>
      <c r="AF254" s="14">
        <v>45797</v>
      </c>
      <c r="AG254" s="14">
        <v>45705</v>
      </c>
      <c r="AH254" s="309">
        <f>IF(AND(AD254&lt;&gt;"",AG254&lt;&gt;""),AG254-AD254,"")</f>
        <v>4</v>
      </c>
      <c r="AI254" s="322" t="str">
        <f>IF(AE254&lt;&gt;"",CONCATENATE("S",WEEKNUM(AE254,21)),"")</f>
        <v>S8</v>
      </c>
      <c r="AJ254" s="323" t="str">
        <f>IF(AF254&lt;&gt;"",CONCATENATE("S",WEEKNUM(AF254,21)),"")</f>
        <v>S21</v>
      </c>
      <c r="AK254" s="323" t="str">
        <f>IF(AG254&lt;&gt;"",CONCATENATE("S",WEEKNUM(AG254,21)),"")</f>
        <v>S8</v>
      </c>
      <c r="AL254" s="322" t="str">
        <f>IF(AG254&lt;&gt;"",CONCATENATE(MONTH(AG254),"/",YEAR(AG254)),"")</f>
        <v>2/2025</v>
      </c>
      <c r="AM254" s="324">
        <f ca="1">IF(AG254&lt;&gt;"",IFERROR(IF(AF254="",TODAY()-AE254,AG254-AE254),""),"")</f>
        <v>0</v>
      </c>
      <c r="AN254" s="325" t="str">
        <f ca="1">IF(AM254&lt;&gt;"",IF(AM254&lt;=0,"SEM ATRASO",IF(AM254&lt;=10,"1) &lt;= 10 Dias",IF(AND(AM254&gt;10,AM254&lt;=30),"2) &gt; 10 Dias e &lt;= 30 Dias",IF(AND(AM254&gt;30,AM254&lt;=60),"3) &gt;30 Dias e &lt;=60 Dias",IF(AND(AM254&gt;60,AM254&lt;43854),"4) &gt; 60 Dias","INDEFINIDO"))))),"")</f>
        <v>SEM ATRASO</v>
      </c>
      <c r="AO254" s="15">
        <v>45762</v>
      </c>
      <c r="AP254" s="331">
        <v>45819</v>
      </c>
      <c r="AQ254" s="15">
        <v>45735</v>
      </c>
      <c r="AR254" s="15">
        <v>45810</v>
      </c>
      <c r="AS254" s="15">
        <v>45810</v>
      </c>
      <c r="AT254" s="309">
        <f>IF(AND(AP254&lt;&gt;"",AS254&lt;&gt;""),AS254-AP254,"")</f>
        <v>-9</v>
      </c>
      <c r="AU254" s="326" t="str">
        <f>IF(AQ254&lt;&gt;"",CONCATENATE("S",WEEKNUM(AQ254,21)),"")</f>
        <v>S12</v>
      </c>
      <c r="AV254" s="327" t="str">
        <f>IF(AR254&lt;&gt;"",CONCATENATE("S",WEEKNUM(AR254,21)),"")</f>
        <v>S23</v>
      </c>
      <c r="AW254" s="327" t="str">
        <f>IF(AS254&lt;&gt;"",CONCATENATE("S",WEEKNUM(AS254,21)),"")</f>
        <v>S23</v>
      </c>
      <c r="AX254" s="326" t="str">
        <f>IF(AS254&lt;&gt;"",CONCATENATE(MONTH(AS254),"/",YEAR(AS254)),"")</f>
        <v>6/2025</v>
      </c>
      <c r="AY254" s="328">
        <f ca="1">IF(AQ254&lt;&gt;"",IF(AS254&lt;&gt;"",AQ254-AS254,TODAY()-AQ254),"")</f>
        <v>-75</v>
      </c>
      <c r="AZ254" s="329" t="str">
        <f ca="1">IF(AY254&lt;&gt;"",IF(AY254&lt;=0,"SEM ATRASO",IF(AY254&lt;=10,"1) &lt;= 10 Dias",IF(AND(AY254&gt;10,AY254&lt;=30),"2) &gt; 10 Dias e &lt;= 30 Dias",IF(AND(AY254&gt;30,AY254&lt;=60),"3) &gt;30 Dias e &lt;=60 Dias",IF(AND(AY254&gt;60,AY254&lt;43854),"4) &gt; 60 Dias","INDEFINIDO"))))),"")</f>
        <v>SEM ATRASO</v>
      </c>
      <c r="BA254" s="15">
        <v>45770</v>
      </c>
      <c r="BB254" s="331">
        <v>45817</v>
      </c>
      <c r="BC254" s="15">
        <v>45766</v>
      </c>
      <c r="BD254" s="24">
        <v>45820</v>
      </c>
      <c r="BE254" s="15">
        <v>45870</v>
      </c>
      <c r="BF254" s="309">
        <f>IF(AND(BB254&lt;&gt;"",BE254&lt;&gt;""),BE254-BB254,"")</f>
        <v>53</v>
      </c>
      <c r="BG254" s="326" t="str">
        <f>IF(BC254&lt;&gt;"",CONCATENATE("S",WEEKNUM(BC254,21)),"")</f>
        <v>S16</v>
      </c>
      <c r="BH254" s="327" t="str">
        <f>IF(BD254&lt;&gt;"",CONCATENATE("S",WEEKNUM(BD254,21)),"")</f>
        <v>S24</v>
      </c>
      <c r="BI254" s="327" t="str">
        <f>IF(BE254&lt;&gt;"",CONCATENATE("S",WEEKNUM(BE254,21)),"")</f>
        <v>S31</v>
      </c>
      <c r="BJ254" s="326" t="str">
        <f>IF(BE254&lt;&gt;"",CONCATENATE(MONTH(BE254),"/",YEAR(BE254)),"")</f>
        <v>8/2025</v>
      </c>
      <c r="BK254" s="325">
        <f ca="1">IF(BE254&lt;&gt;"",IFERROR(IF(BE254="",TODAY()-BC254,BE254-BC254),""),"")</f>
        <v>104</v>
      </c>
      <c r="BL254" s="330" t="str">
        <f ca="1">IF(BK254&lt;&gt;"",IF(BK254&lt;=0,"SEM ATRASO",IF(BK254&lt;=10,"1) &lt;= 10 Dias",IF(AND(BK254&gt;10,BK254&lt;=30),"2) &gt; 10 Dias e &lt;= 30 Dias",IF(AND(BK254&gt;30,BK254&lt;=60),"3) &gt;30 Dias e &lt;=60 Dias",IF(AND(BK254&gt;60,BK254&lt;43854),"4) &gt; 60 Dias","INDEFINIDO"))))),"")</f>
        <v>4) &gt; 60 Dias</v>
      </c>
      <c r="BM254" s="331">
        <f>IF(BE254&lt;&gt;"",BE254+5,IF(AND(BE254="",BD254&lt;&gt;""),BD254+5,IF(AND(BE254="",BD254="",AS254&lt;&gt;""),AS254+5,IF(AND(BE254="",BD254="",AS254="",AR254&lt;&gt;""),AR254+5,""))))</f>
        <v>45875</v>
      </c>
      <c r="BN254" s="15"/>
      <c r="BO254" s="15" t="s">
        <v>87</v>
      </c>
      <c r="BP254" s="2"/>
      <c r="BQ254" s="2"/>
      <c r="BR254" s="2"/>
      <c r="BS254" s="2"/>
      <c r="BT254" s="507">
        <v>-3</v>
      </c>
      <c r="BU254" s="508" t="s">
        <v>1255</v>
      </c>
      <c r="BV254" s="506"/>
      <c r="BW254" s="506"/>
      <c r="BX254" s="506"/>
      <c r="BY254" s="506"/>
      <c r="BZ254" s="506"/>
      <c r="CA254" s="652" t="s">
        <v>184</v>
      </c>
      <c r="CB254" s="605" t="s">
        <v>115</v>
      </c>
    </row>
    <row r="255" spans="1:80" ht="40.5" customHeight="1" x14ac:dyDescent="0.35">
      <c r="A255" s="584"/>
      <c r="B255" s="458" t="s">
        <v>155</v>
      </c>
      <c r="C255" s="3"/>
      <c r="D255" s="504"/>
      <c r="E255" s="504" t="s">
        <v>595</v>
      </c>
      <c r="F255" s="504" t="s">
        <v>556</v>
      </c>
      <c r="G255" s="307" t="str">
        <f ca="1">IF(AND(E255&lt;D255,BE255&lt;&gt;"",TODAY()&gt;D255),TODAY()-D255,"")</f>
        <v/>
      </c>
      <c r="H255" s="308">
        <f>IF(BM255&lt;&gt;"",BM255,"")</f>
        <v>45875</v>
      </c>
      <c r="I255" s="309">
        <f>IF(AND(E255&lt;&gt;"",H255&lt;&gt;""),H255-E255,"")</f>
        <v>204</v>
      </c>
      <c r="J255" s="305"/>
      <c r="K255" s="305" t="s">
        <v>80</v>
      </c>
      <c r="L255" s="310" t="s">
        <v>557</v>
      </c>
      <c r="M255" s="311" t="s">
        <v>161</v>
      </c>
      <c r="N255" s="310" t="s">
        <v>1012</v>
      </c>
      <c r="O255" s="20">
        <v>2028911331</v>
      </c>
      <c r="P255" s="539" t="s">
        <v>1422</v>
      </c>
      <c r="Q255" s="22" t="s">
        <v>1693</v>
      </c>
      <c r="R255" s="313" t="str">
        <f>IF(OR(L255&lt;&gt;"",N255&lt;&gt;"",O255&lt;&gt;"",P255&lt;&gt;""),CONCATENATE(L255,"-",N255,"-",P255,"-OM",O255),"")</f>
        <v>P62-PPGMII-P62-PAR-0229/2025-OM2028911331</v>
      </c>
      <c r="S255" s="2" t="s">
        <v>182</v>
      </c>
      <c r="T255" s="314">
        <v>1</v>
      </c>
      <c r="U255" s="340">
        <v>14.608000000000001</v>
      </c>
      <c r="V255" s="23">
        <v>0</v>
      </c>
      <c r="W255" s="316">
        <f>IF(U255&lt;&gt;"",U255/1000,"")</f>
        <v>1.4608000000000001E-2</v>
      </c>
      <c r="X255" s="316">
        <f>IF(V255&lt;&gt;"",V255/1000,"")</f>
        <v>0</v>
      </c>
      <c r="Y255" s="317">
        <f>IF(OR(U255&lt;&gt;"",V255&lt;&gt;""),U255+V255,"")</f>
        <v>14.608000000000001</v>
      </c>
      <c r="Z255" s="318">
        <f>IF(Y255&lt;&gt;"",Y255/1000,"")</f>
        <v>1.4608000000000001E-2</v>
      </c>
      <c r="AA255" s="574" t="s">
        <v>2084</v>
      </c>
      <c r="AB255" s="505"/>
      <c r="AC255" s="331">
        <v>45715</v>
      </c>
      <c r="AD255" s="505">
        <v>45701</v>
      </c>
      <c r="AE255" s="14">
        <v>45705</v>
      </c>
      <c r="AF255" s="14">
        <v>45797</v>
      </c>
      <c r="AG255" s="14">
        <v>45705</v>
      </c>
      <c r="AH255" s="309">
        <f>IF(AND(AD255&lt;&gt;"",AG255&lt;&gt;""),AG255-AD255,"")</f>
        <v>4</v>
      </c>
      <c r="AI255" s="322" t="str">
        <f>IF(AE255&lt;&gt;"",CONCATENATE("S",WEEKNUM(AE255,21)),"")</f>
        <v>S8</v>
      </c>
      <c r="AJ255" s="323" t="str">
        <f>IF(AF255&lt;&gt;"",CONCATENATE("S",WEEKNUM(AF255,21)),"")</f>
        <v>S21</v>
      </c>
      <c r="AK255" s="323" t="str">
        <f>IF(AG255&lt;&gt;"",CONCATENATE("S",WEEKNUM(AG255,21)),"")</f>
        <v>S8</v>
      </c>
      <c r="AL255" s="322" t="str">
        <f>IF(AG255&lt;&gt;"",CONCATENATE(MONTH(AG255),"/",YEAR(AG255)),"")</f>
        <v>2/2025</v>
      </c>
      <c r="AM255" s="324">
        <f ca="1">IF(AG255&lt;&gt;"",IFERROR(IF(AF255="",TODAY()-AE255,AG255-AE255),""),"")</f>
        <v>0</v>
      </c>
      <c r="AN255" s="325" t="str">
        <f ca="1">IF(AM255&lt;&gt;"",IF(AM255&lt;=0,"SEM ATRASO",IF(AM255&lt;=10,"1) &lt;= 10 Dias",IF(AND(AM255&gt;10,AM255&lt;=30),"2) &gt; 10 Dias e &lt;= 30 Dias",IF(AND(AM255&gt;30,AM255&lt;=60),"3) &gt;30 Dias e &lt;=60 Dias",IF(AND(AM255&gt;60,AM255&lt;43854),"4) &gt; 60 Dias","INDEFINIDO"))))),"")</f>
        <v>SEM ATRASO</v>
      </c>
      <c r="AO255" s="15">
        <v>45762</v>
      </c>
      <c r="AP255" s="331">
        <v>45817</v>
      </c>
      <c r="AQ255" s="15">
        <v>45735</v>
      </c>
      <c r="AR255" s="15">
        <v>45810</v>
      </c>
      <c r="AS255" s="15">
        <v>45810</v>
      </c>
      <c r="AT255" s="309">
        <f>IF(AND(AP255&lt;&gt;"",AS255&lt;&gt;""),AS255-AP255,"")</f>
        <v>-7</v>
      </c>
      <c r="AU255" s="326" t="str">
        <f>IF(AQ255&lt;&gt;"",CONCATENATE("S",WEEKNUM(AQ255,21)),"")</f>
        <v>S12</v>
      </c>
      <c r="AV255" s="327" t="str">
        <f>IF(AR255&lt;&gt;"",CONCATENATE("S",WEEKNUM(AR255,21)),"")</f>
        <v>S23</v>
      </c>
      <c r="AW255" s="327" t="str">
        <f>IF(AS255&lt;&gt;"",CONCATENATE("S",WEEKNUM(AS255,21)),"")</f>
        <v>S23</v>
      </c>
      <c r="AX255" s="326" t="str">
        <f>IF(AS255&lt;&gt;"",CONCATENATE(MONTH(AS255),"/",YEAR(AS255)),"")</f>
        <v>6/2025</v>
      </c>
      <c r="AY255" s="328">
        <f ca="1">IF(AQ255&lt;&gt;"",IF(AS255&lt;&gt;"",AQ255-AS255,TODAY()-AQ255),"")</f>
        <v>-75</v>
      </c>
      <c r="AZ255" s="329" t="str">
        <f ca="1">IF(AY255&lt;&gt;"",IF(AY255&lt;=0,"SEM ATRASO",IF(AY255&lt;=10,"1) &lt;= 10 Dias",IF(AND(AY255&gt;10,AY255&lt;=30),"2) &gt; 10 Dias e &lt;= 30 Dias",IF(AND(AY255&gt;30,AY255&lt;=60),"3) &gt;30 Dias e &lt;=60 Dias",IF(AND(AY255&gt;60,AY255&lt;43854),"4) &gt; 60 Dias","INDEFINIDO"))))),"")</f>
        <v>SEM ATRASO</v>
      </c>
      <c r="BA255" s="15">
        <v>45770</v>
      </c>
      <c r="BB255" s="331">
        <v>45817</v>
      </c>
      <c r="BC255" s="15">
        <v>45766</v>
      </c>
      <c r="BD255" s="24">
        <v>45820</v>
      </c>
      <c r="BE255" s="15">
        <v>45870</v>
      </c>
      <c r="BF255" s="309">
        <f>IF(AND(BB255&lt;&gt;"",BE255&lt;&gt;""),BE255-BB255,"")</f>
        <v>53</v>
      </c>
      <c r="BG255" s="326" t="str">
        <f>IF(BC255&lt;&gt;"",CONCATENATE("S",WEEKNUM(BC255,21)),"")</f>
        <v>S16</v>
      </c>
      <c r="BH255" s="327" t="str">
        <f>IF(BD255&lt;&gt;"",CONCATENATE("S",WEEKNUM(BD255,21)),"")</f>
        <v>S24</v>
      </c>
      <c r="BI255" s="327" t="str">
        <f>IF(BE255&lt;&gt;"",CONCATENATE("S",WEEKNUM(BE255,21)),"")</f>
        <v>S31</v>
      </c>
      <c r="BJ255" s="326" t="str">
        <f>IF(BE255&lt;&gt;"",CONCATENATE(MONTH(BE255),"/",YEAR(BE255)),"")</f>
        <v>8/2025</v>
      </c>
      <c r="BK255" s="325">
        <f ca="1">IF(BE255&lt;&gt;"",IFERROR(IF(BE255="",TODAY()-BC255,BE255-BC255),""),"")</f>
        <v>104</v>
      </c>
      <c r="BL255" s="330" t="str">
        <f ca="1">IF(BK255&lt;&gt;"",IF(BK255&lt;=0,"SEM ATRASO",IF(BK255&lt;=10,"1) &lt;= 10 Dias",IF(AND(BK255&gt;10,BK255&lt;=30),"2) &gt; 10 Dias e &lt;= 30 Dias",IF(AND(BK255&gt;30,BK255&lt;=60),"3) &gt;30 Dias e &lt;=60 Dias",IF(AND(BK255&gt;60,BK255&lt;43854),"4) &gt; 60 Dias","INDEFINIDO"))))),"")</f>
        <v>4) &gt; 60 Dias</v>
      </c>
      <c r="BM255" s="331">
        <f>IF(BE255&lt;&gt;"",BE255+5,IF(AND(BE255="",BD255&lt;&gt;""),BD255+5,IF(AND(BE255="",BD255="",AS255&lt;&gt;""),AS255+5,IF(AND(BE255="",BD255="",AS255="",AR255&lt;&gt;""),AR255+5,""))))</f>
        <v>45875</v>
      </c>
      <c r="BN255" s="15"/>
      <c r="BO255" s="15" t="s">
        <v>87</v>
      </c>
      <c r="BP255" s="2"/>
      <c r="BQ255" s="2"/>
      <c r="BR255" s="2"/>
      <c r="BS255" s="2"/>
      <c r="BT255" s="507">
        <v>-3</v>
      </c>
      <c r="BU255" s="508" t="s">
        <v>1255</v>
      </c>
      <c r="BV255" s="506"/>
      <c r="BW255" s="506"/>
      <c r="BX255" s="506"/>
      <c r="BY255" s="506"/>
      <c r="BZ255" s="506"/>
      <c r="CA255" s="648" t="s">
        <v>184</v>
      </c>
      <c r="CB255" s="605" t="s">
        <v>115</v>
      </c>
    </row>
    <row r="256" spans="1:80" ht="40.5" customHeight="1" x14ac:dyDescent="0.35">
      <c r="A256" s="584"/>
      <c r="B256" s="458" t="s">
        <v>155</v>
      </c>
      <c r="C256" s="3"/>
      <c r="D256" s="504"/>
      <c r="E256" s="504" t="s">
        <v>595</v>
      </c>
      <c r="F256" s="504" t="s">
        <v>556</v>
      </c>
      <c r="G256" s="307" t="str">
        <f ca="1">IF(AND(E256&lt;D256,BE256&lt;&gt;"",TODAY()&gt;D256),TODAY()-D256,"")</f>
        <v/>
      </c>
      <c r="H256" s="308">
        <f>IF(BM256&lt;&gt;"",BM256,"")</f>
        <v>45875</v>
      </c>
      <c r="I256" s="309">
        <f>IF(AND(E256&lt;&gt;"",H256&lt;&gt;""),H256-E256,"")</f>
        <v>204</v>
      </c>
      <c r="J256" s="305"/>
      <c r="K256" s="305" t="s">
        <v>80</v>
      </c>
      <c r="L256" s="310" t="s">
        <v>557</v>
      </c>
      <c r="M256" s="311" t="s">
        <v>161</v>
      </c>
      <c r="N256" s="310" t="s">
        <v>1012</v>
      </c>
      <c r="O256" s="20">
        <v>2028911331</v>
      </c>
      <c r="P256" s="539" t="s">
        <v>1422</v>
      </c>
      <c r="Q256" s="22" t="s">
        <v>1694</v>
      </c>
      <c r="R256" s="313" t="str">
        <f>IF(OR(L256&lt;&gt;"",N256&lt;&gt;"",O256&lt;&gt;"",P256&lt;&gt;""),CONCATENATE(L256,"-",N256,"-",P256,"-OM",O256),"")</f>
        <v>P62-PPGMII-P62-PAR-0229/2025-OM2028911331</v>
      </c>
      <c r="S256" s="2" t="s">
        <v>182</v>
      </c>
      <c r="T256" s="314">
        <v>1</v>
      </c>
      <c r="U256" s="340">
        <v>6.8230000000000004</v>
      </c>
      <c r="V256" s="23">
        <v>0</v>
      </c>
      <c r="W256" s="316">
        <f>IF(U256&lt;&gt;"",U256/1000,"")</f>
        <v>6.8230000000000001E-3</v>
      </c>
      <c r="X256" s="316">
        <f>IF(V256&lt;&gt;"",V256/1000,"")</f>
        <v>0</v>
      </c>
      <c r="Y256" s="317">
        <f>IF(OR(U256&lt;&gt;"",V256&lt;&gt;""),U256+V256,"")</f>
        <v>6.8230000000000004</v>
      </c>
      <c r="Z256" s="318">
        <f>IF(Y256&lt;&gt;"",Y256/1000,"")</f>
        <v>6.8230000000000001E-3</v>
      </c>
      <c r="AA256" s="574" t="s">
        <v>2084</v>
      </c>
      <c r="AB256" s="505"/>
      <c r="AC256" s="331">
        <v>45715</v>
      </c>
      <c r="AD256" s="505">
        <v>45701</v>
      </c>
      <c r="AE256" s="14">
        <v>45705</v>
      </c>
      <c r="AF256" s="14">
        <v>45797</v>
      </c>
      <c r="AG256" s="14">
        <v>45705</v>
      </c>
      <c r="AH256" s="309">
        <f>IF(AND(AD256&lt;&gt;"",AG256&lt;&gt;""),AG256-AD256,"")</f>
        <v>4</v>
      </c>
      <c r="AI256" s="322" t="str">
        <f>IF(AE256&lt;&gt;"",CONCATENATE("S",WEEKNUM(AE256,21)),"")</f>
        <v>S8</v>
      </c>
      <c r="AJ256" s="323" t="str">
        <f>IF(AF256&lt;&gt;"",CONCATENATE("S",WEEKNUM(AF256,21)),"")</f>
        <v>S21</v>
      </c>
      <c r="AK256" s="323" t="str">
        <f>IF(AG256&lt;&gt;"",CONCATENATE("S",WEEKNUM(AG256,21)),"")</f>
        <v>S8</v>
      </c>
      <c r="AL256" s="322" t="str">
        <f>IF(AG256&lt;&gt;"",CONCATENATE(MONTH(AG256),"/",YEAR(AG256)),"")</f>
        <v>2/2025</v>
      </c>
      <c r="AM256" s="324">
        <f ca="1">IF(AG256&lt;&gt;"",IFERROR(IF(AF256="",TODAY()-AE256,AG256-AE256),""),"")</f>
        <v>0</v>
      </c>
      <c r="AN256" s="325" t="str">
        <f ca="1">IF(AM256&lt;&gt;"",IF(AM256&lt;=0,"SEM ATRASO",IF(AM256&lt;=10,"1) &lt;= 10 Dias",IF(AND(AM256&gt;10,AM256&lt;=30),"2) &gt; 10 Dias e &lt;= 30 Dias",IF(AND(AM256&gt;30,AM256&lt;=60),"3) &gt;30 Dias e &lt;=60 Dias",IF(AND(AM256&gt;60,AM256&lt;43854),"4) &gt; 60 Dias","INDEFINIDO"))))),"")</f>
        <v>SEM ATRASO</v>
      </c>
      <c r="AO256" s="15">
        <v>45762</v>
      </c>
      <c r="AP256" s="331">
        <v>45813</v>
      </c>
      <c r="AQ256" s="15">
        <v>45735</v>
      </c>
      <c r="AR256" s="15">
        <v>45810</v>
      </c>
      <c r="AS256" s="15">
        <v>45810</v>
      </c>
      <c r="AT256" s="309">
        <f>IF(AND(AP256&lt;&gt;"",AS256&lt;&gt;""),AS256-AP256,"")</f>
        <v>-3</v>
      </c>
      <c r="AU256" s="326" t="str">
        <f>IF(AQ256&lt;&gt;"",CONCATENATE("S",WEEKNUM(AQ256,21)),"")</f>
        <v>S12</v>
      </c>
      <c r="AV256" s="327" t="str">
        <f>IF(AR256&lt;&gt;"",CONCATENATE("S",WEEKNUM(AR256,21)),"")</f>
        <v>S23</v>
      </c>
      <c r="AW256" s="327" t="str">
        <f>IF(AS256&lt;&gt;"",CONCATENATE("S",WEEKNUM(AS256,21)),"")</f>
        <v>S23</v>
      </c>
      <c r="AX256" s="326" t="str">
        <f>IF(AS256&lt;&gt;"",CONCATENATE(MONTH(AS256),"/",YEAR(AS256)),"")</f>
        <v>6/2025</v>
      </c>
      <c r="AY256" s="328">
        <f ca="1">IF(AQ256&lt;&gt;"",IF(AS256&lt;&gt;"",AQ256-AS256,TODAY()-AQ256),"")</f>
        <v>-75</v>
      </c>
      <c r="AZ256" s="329" t="str">
        <f ca="1">IF(AY256&lt;&gt;"",IF(AY256&lt;=0,"SEM ATRASO",IF(AY256&lt;=10,"1) &lt;= 10 Dias",IF(AND(AY256&gt;10,AY256&lt;=30),"2) &gt; 10 Dias e &lt;= 30 Dias",IF(AND(AY256&gt;30,AY256&lt;=60),"3) &gt;30 Dias e &lt;=60 Dias",IF(AND(AY256&gt;60,AY256&lt;43854),"4) &gt; 60 Dias","INDEFINIDO"))))),"")</f>
        <v>SEM ATRASO</v>
      </c>
      <c r="BA256" s="15">
        <v>45770</v>
      </c>
      <c r="BB256" s="331">
        <v>45817</v>
      </c>
      <c r="BC256" s="15">
        <v>45766</v>
      </c>
      <c r="BD256" s="24">
        <v>45820</v>
      </c>
      <c r="BE256" s="15">
        <v>45870</v>
      </c>
      <c r="BF256" s="309">
        <f>IF(AND(BB256&lt;&gt;"",BE256&lt;&gt;""),BE256-BB256,"")</f>
        <v>53</v>
      </c>
      <c r="BG256" s="326" t="str">
        <f>IF(BC256&lt;&gt;"",CONCATENATE("S",WEEKNUM(BC256,21)),"")</f>
        <v>S16</v>
      </c>
      <c r="BH256" s="327" t="str">
        <f>IF(BD256&lt;&gt;"",CONCATENATE("S",WEEKNUM(BD256,21)),"")</f>
        <v>S24</v>
      </c>
      <c r="BI256" s="327" t="str">
        <f>IF(BE256&lt;&gt;"",CONCATENATE("S",WEEKNUM(BE256,21)),"")</f>
        <v>S31</v>
      </c>
      <c r="BJ256" s="326" t="str">
        <f>IF(BE256&lt;&gt;"",CONCATENATE(MONTH(BE256),"/",YEAR(BE256)),"")</f>
        <v>8/2025</v>
      </c>
      <c r="BK256" s="325">
        <f ca="1">IF(BE256&lt;&gt;"",IFERROR(IF(BE256="",TODAY()-BC256,BE256-BC256),""),"")</f>
        <v>104</v>
      </c>
      <c r="BL256" s="330" t="str">
        <f ca="1">IF(BK256&lt;&gt;"",IF(BK256&lt;=0,"SEM ATRASO",IF(BK256&lt;=10,"1) &lt;= 10 Dias",IF(AND(BK256&gt;10,BK256&lt;=30),"2) &gt; 10 Dias e &lt;= 30 Dias",IF(AND(BK256&gt;30,BK256&lt;=60),"3) &gt;30 Dias e &lt;=60 Dias",IF(AND(BK256&gt;60,BK256&lt;43854),"4) &gt; 60 Dias","INDEFINIDO"))))),"")</f>
        <v>4) &gt; 60 Dias</v>
      </c>
      <c r="BM256" s="331">
        <f>IF(BE256&lt;&gt;"",BE256+5,IF(AND(BE256="",BD256&lt;&gt;""),BD256+5,IF(AND(BE256="",BD256="",AS256&lt;&gt;""),AS256+5,IF(AND(BE256="",BD256="",AS256="",AR256&lt;&gt;""),AR256+5,""))))</f>
        <v>45875</v>
      </c>
      <c r="BN256" s="15"/>
      <c r="BO256" s="15" t="s">
        <v>87</v>
      </c>
      <c r="BP256" s="2"/>
      <c r="BQ256" s="2"/>
      <c r="BR256" s="2"/>
      <c r="BS256" s="2"/>
      <c r="BT256" s="507">
        <v>-3</v>
      </c>
      <c r="BU256" s="508" t="s">
        <v>1255</v>
      </c>
      <c r="BV256" s="506"/>
      <c r="BW256" s="506"/>
      <c r="BX256" s="506"/>
      <c r="BY256" s="506"/>
      <c r="BZ256" s="506"/>
      <c r="CA256" s="648" t="s">
        <v>184</v>
      </c>
      <c r="CB256" s="605" t="s">
        <v>115</v>
      </c>
    </row>
    <row r="257" spans="1:80" ht="40.5" customHeight="1" x14ac:dyDescent="0.35">
      <c r="A257" s="584"/>
      <c r="B257" s="458" t="s">
        <v>155</v>
      </c>
      <c r="C257" s="3"/>
      <c r="D257" s="504"/>
      <c r="E257" s="504" t="s">
        <v>1969</v>
      </c>
      <c r="F257" s="504" t="s">
        <v>2012</v>
      </c>
      <c r="G257" s="307" t="str">
        <f ca="1">IF(AND(E257&lt;D257,BE257&lt;&gt;"",TODAY()&gt;D257),TODAY()-D257,"")</f>
        <v/>
      </c>
      <c r="H257" s="308">
        <f>IF(BM257&lt;&gt;"",BM257,"")</f>
        <v>45875</v>
      </c>
      <c r="I257" s="309">
        <f>IF(AND(E257&lt;&gt;"",H257&lt;&gt;""),H257-E257,"")</f>
        <v>258</v>
      </c>
      <c r="J257" s="305"/>
      <c r="K257" s="305" t="s">
        <v>80</v>
      </c>
      <c r="L257" s="310" t="s">
        <v>81</v>
      </c>
      <c r="M257" s="311" t="s">
        <v>161</v>
      </c>
      <c r="N257" s="310" t="s">
        <v>1011</v>
      </c>
      <c r="O257" s="20">
        <v>2028911331</v>
      </c>
      <c r="P257" s="539" t="s">
        <v>1423</v>
      </c>
      <c r="Q257" s="22" t="s">
        <v>181</v>
      </c>
      <c r="R257" s="313" t="str">
        <f>IF(OR(L257&lt;&gt;"",N257&lt;&gt;"",O257&lt;&gt;"",P257&lt;&gt;""),CONCATENATE(L257,"-",N257,"-",P257,"-OM",O257),"")</f>
        <v>P31-PPGMII-P31-CAM-1578/2024-OM2028911331</v>
      </c>
      <c r="S257" s="2" t="s">
        <v>182</v>
      </c>
      <c r="T257" s="314">
        <v>1</v>
      </c>
      <c r="U257" s="340">
        <v>19.84</v>
      </c>
      <c r="V257" s="23">
        <v>0</v>
      </c>
      <c r="W257" s="316">
        <f>IF(U257&lt;&gt;"",U257/1000,"")</f>
        <v>1.984E-2</v>
      </c>
      <c r="X257" s="316">
        <f>IF(V257&lt;&gt;"",V257/1000,"")</f>
        <v>0</v>
      </c>
      <c r="Y257" s="317">
        <f>IF(OR(U257&lt;&gt;"",V257&lt;&gt;""),U257+V257,"")</f>
        <v>19.84</v>
      </c>
      <c r="Z257" s="318">
        <f>IF(Y257&lt;&gt;"",Y257/1000,"")</f>
        <v>1.984E-2</v>
      </c>
      <c r="AA257" s="574" t="s">
        <v>183</v>
      </c>
      <c r="AB257" s="505"/>
      <c r="AC257" s="331">
        <v>45643</v>
      </c>
      <c r="AD257" s="505">
        <v>45701</v>
      </c>
      <c r="AE257" s="14">
        <v>45705</v>
      </c>
      <c r="AF257" s="14">
        <v>45797</v>
      </c>
      <c r="AG257" s="14">
        <v>45705</v>
      </c>
      <c r="AH257" s="309">
        <f>IF(AND(AD257&lt;&gt;"",AG257&lt;&gt;""),AG257-AD257,"")</f>
        <v>4</v>
      </c>
      <c r="AI257" s="322" t="str">
        <f>IF(AE257&lt;&gt;"",CONCATENATE("S",WEEKNUM(AE257,21)),"")</f>
        <v>S8</v>
      </c>
      <c r="AJ257" s="323" t="str">
        <f>IF(AF257&lt;&gt;"",CONCATENATE("S",WEEKNUM(AF257,21)),"")</f>
        <v>S21</v>
      </c>
      <c r="AK257" s="323" t="str">
        <f>IF(AG257&lt;&gt;"",CONCATENATE("S",WEEKNUM(AG257,21)),"")</f>
        <v>S8</v>
      </c>
      <c r="AL257" s="322" t="str">
        <f>IF(AG257&lt;&gt;"",CONCATENATE(MONTH(AG257),"/",YEAR(AG257)),"")</f>
        <v>2/2025</v>
      </c>
      <c r="AM257" s="324">
        <f ca="1">IF(AG257&lt;&gt;"",IFERROR(IF(AF257="",TODAY()-AE257,AG257-AE257),""),"")</f>
        <v>0</v>
      </c>
      <c r="AN257" s="325" t="str">
        <f ca="1">IF(AM257&lt;&gt;"",IF(AM257&lt;=0,"SEM ATRASO",IF(AM257&lt;=10,"1) &lt;= 10 Dias",IF(AND(AM257&gt;10,AM257&lt;=30),"2) &gt; 10 Dias e &lt;= 30 Dias",IF(AND(AM257&gt;30,AM257&lt;=60),"3) &gt;30 Dias e &lt;=60 Dias",IF(AND(AM257&gt;60,AM257&lt;43854),"4) &gt; 60 Dias","INDEFINIDO"))))),"")</f>
        <v>SEM ATRASO</v>
      </c>
      <c r="AO257" s="15">
        <v>45776</v>
      </c>
      <c r="AP257" s="331">
        <v>45796</v>
      </c>
      <c r="AQ257" s="15">
        <v>45735</v>
      </c>
      <c r="AR257" s="15">
        <v>45810</v>
      </c>
      <c r="AS257" s="15">
        <v>45810</v>
      </c>
      <c r="AT257" s="309">
        <f>IF(AND(AP257&lt;&gt;"",AS257&lt;&gt;""),AS257-AP257,"")</f>
        <v>14</v>
      </c>
      <c r="AU257" s="326" t="str">
        <f>IF(AQ257&lt;&gt;"",CONCATENATE("S",WEEKNUM(AQ257,21)),"")</f>
        <v>S12</v>
      </c>
      <c r="AV257" s="327" t="str">
        <f>IF(AR257&lt;&gt;"",CONCATENATE("S",WEEKNUM(AR257,21)),"")</f>
        <v>S23</v>
      </c>
      <c r="AW257" s="327" t="str">
        <f>IF(AS257&lt;&gt;"",CONCATENATE("S",WEEKNUM(AS257,21)),"")</f>
        <v>S23</v>
      </c>
      <c r="AX257" s="326" t="str">
        <f>IF(AS257&lt;&gt;"",CONCATENATE(MONTH(AS257),"/",YEAR(AS257)),"")</f>
        <v>6/2025</v>
      </c>
      <c r="AY257" s="328">
        <f ca="1">IF(AQ257&lt;&gt;"",IF(AS257&lt;&gt;"",AQ257-AS257,TODAY()-AQ257),"")</f>
        <v>-75</v>
      </c>
      <c r="AZ257" s="329" t="str">
        <f ca="1">IF(AY257&lt;&gt;"",IF(AY257&lt;=0,"SEM ATRASO",IF(AY257&lt;=10,"1) &lt;= 10 Dias",IF(AND(AY257&gt;10,AY257&lt;=30),"2) &gt; 10 Dias e &lt;= 30 Dias",IF(AND(AY257&gt;30,AY257&lt;=60),"3) &gt;30 Dias e &lt;=60 Dias",IF(AND(AY257&gt;60,AY257&lt;43854),"4) &gt; 60 Dias","INDEFINIDO"))))),"")</f>
        <v>SEM ATRASO</v>
      </c>
      <c r="BA257" s="15">
        <v>45784</v>
      </c>
      <c r="BB257" s="331">
        <v>45817</v>
      </c>
      <c r="BC257" s="15">
        <v>45766</v>
      </c>
      <c r="BD257" s="24">
        <v>45820</v>
      </c>
      <c r="BE257" s="15">
        <v>45870</v>
      </c>
      <c r="BF257" s="309">
        <f>IF(AND(BB257&lt;&gt;"",BE257&lt;&gt;""),BE257-BB257,"")</f>
        <v>53</v>
      </c>
      <c r="BG257" s="326" t="str">
        <f>IF(BC257&lt;&gt;"",CONCATENATE("S",WEEKNUM(BC257,21)),"")</f>
        <v>S16</v>
      </c>
      <c r="BH257" s="327" t="str">
        <f>IF(BD257&lt;&gt;"",CONCATENATE("S",WEEKNUM(BD257,21)),"")</f>
        <v>S24</v>
      </c>
      <c r="BI257" s="327" t="str">
        <f>IF(BE257&lt;&gt;"",CONCATENATE("S",WEEKNUM(BE257,21)),"")</f>
        <v>S31</v>
      </c>
      <c r="BJ257" s="326" t="str">
        <f>IF(BE257&lt;&gt;"",CONCATENATE(MONTH(BE257),"/",YEAR(BE257)),"")</f>
        <v>8/2025</v>
      </c>
      <c r="BK257" s="325">
        <f ca="1">IF(BE257&lt;&gt;"",IFERROR(IF(BE257="",TODAY()-BC257,BE257-BC257),""),"")</f>
        <v>104</v>
      </c>
      <c r="BL257" s="330" t="str">
        <f ca="1">IF(BK257&lt;&gt;"",IF(BK257&lt;=0,"SEM ATRASO",IF(BK257&lt;=10,"1) &lt;= 10 Dias",IF(AND(BK257&gt;10,BK257&lt;=30),"2) &gt; 10 Dias e &lt;= 30 Dias",IF(AND(BK257&gt;30,BK257&lt;=60),"3) &gt;30 Dias e &lt;=60 Dias",IF(AND(BK257&gt;60,BK257&lt;43854),"4) &gt; 60 Dias","INDEFINIDO"))))),"")</f>
        <v>4) &gt; 60 Dias</v>
      </c>
      <c r="BM257" s="331">
        <f>IF(BE257&lt;&gt;"",BE257+5,IF(AND(BE257="",BD257&lt;&gt;""),BD257+5,IF(AND(BE257="",BD257="",AS257&lt;&gt;""),AS257+5,IF(AND(BE257="",BD257="",AS257="",AR257&lt;&gt;""),AR257+5,""))))</f>
        <v>45875</v>
      </c>
      <c r="BN257" s="15"/>
      <c r="BO257" s="15" t="s">
        <v>87</v>
      </c>
      <c r="BP257" s="2"/>
      <c r="BQ257" s="2"/>
      <c r="BR257" s="2"/>
      <c r="BS257" s="2"/>
      <c r="BT257" s="507">
        <v>-3</v>
      </c>
      <c r="BU257" s="508" t="s">
        <v>1255</v>
      </c>
      <c r="BV257" s="506"/>
      <c r="BW257" s="506"/>
      <c r="BX257" s="506"/>
      <c r="BY257" s="506"/>
      <c r="BZ257" s="506"/>
      <c r="CA257" s="648" t="s">
        <v>184</v>
      </c>
      <c r="CB257" s="605" t="s">
        <v>115</v>
      </c>
    </row>
    <row r="258" spans="1:80" ht="40.5" customHeight="1" x14ac:dyDescent="0.35">
      <c r="A258" s="584"/>
      <c r="B258" s="458" t="s">
        <v>155</v>
      </c>
      <c r="C258" s="3"/>
      <c r="D258" s="504"/>
      <c r="E258" s="504" t="s">
        <v>1969</v>
      </c>
      <c r="F258" s="504" t="s">
        <v>2012</v>
      </c>
      <c r="G258" s="307" t="str">
        <f ca="1">IF(AND(E258&lt;D258,BE258&lt;&gt;"",TODAY()&gt;D258),TODAY()-D258,"")</f>
        <v/>
      </c>
      <c r="H258" s="308">
        <f>IF(BM258&lt;&gt;"",BM258,"")</f>
        <v>45875</v>
      </c>
      <c r="I258" s="309">
        <f>IF(AND(E258&lt;&gt;"",H258&lt;&gt;""),H258-E258,"")</f>
        <v>258</v>
      </c>
      <c r="J258" s="305" t="s">
        <v>79</v>
      </c>
      <c r="K258" s="305" t="s">
        <v>80</v>
      </c>
      <c r="L258" s="310" t="s">
        <v>81</v>
      </c>
      <c r="M258" s="311" t="s">
        <v>161</v>
      </c>
      <c r="N258" s="310" t="s">
        <v>1011</v>
      </c>
      <c r="O258" s="20"/>
      <c r="P258" s="539" t="s">
        <v>1423</v>
      </c>
      <c r="Q258" s="22" t="s">
        <v>185</v>
      </c>
      <c r="R258" s="313" t="str">
        <f>IF(OR(L258&lt;&gt;"",N258&lt;&gt;"",O258&lt;&gt;"",P258&lt;&gt;""),CONCATENATE(L258,"-",N258,"-",P258,"-OM",O258),"")</f>
        <v>P31-PPGMII-P31-CAM-1578/2024-OM</v>
      </c>
      <c r="S258" s="2" t="s">
        <v>1055</v>
      </c>
      <c r="T258" s="314">
        <v>1</v>
      </c>
      <c r="U258" s="340">
        <v>5.44</v>
      </c>
      <c r="V258" s="23">
        <v>0</v>
      </c>
      <c r="W258" s="316">
        <f>IF(U258&lt;&gt;"",U258/1000,"")</f>
        <v>5.4400000000000004E-3</v>
      </c>
      <c r="X258" s="316">
        <f>IF(V258&lt;&gt;"",V258/1000,"")</f>
        <v>0</v>
      </c>
      <c r="Y258" s="317">
        <f>IF(OR(U258&lt;&gt;"",V258&lt;&gt;""),U258+V258,"")</f>
        <v>5.44</v>
      </c>
      <c r="Z258" s="318">
        <f>IF(Y258&lt;&gt;"",Y258/1000,"")</f>
        <v>5.4400000000000004E-3</v>
      </c>
      <c r="AA258" s="574" t="s">
        <v>183</v>
      </c>
      <c r="AB258" s="505"/>
      <c r="AC258" s="331">
        <v>45643</v>
      </c>
      <c r="AD258" s="505">
        <v>45811</v>
      </c>
      <c r="AE258" s="14">
        <v>45851</v>
      </c>
      <c r="AF258" s="14">
        <v>45851</v>
      </c>
      <c r="AG258" s="14">
        <v>45827</v>
      </c>
      <c r="AH258" s="309">
        <f>IF(AND(AD258&lt;&gt;"",AG258&lt;&gt;""),AG258-AD258,"")</f>
        <v>16</v>
      </c>
      <c r="AI258" s="322" t="str">
        <f>IF(AE258&lt;&gt;"",CONCATENATE("S",WEEKNUM(AE258,21)),"")</f>
        <v>S28</v>
      </c>
      <c r="AJ258" s="323" t="str">
        <f>IF(AF258&lt;&gt;"",CONCATENATE("S",WEEKNUM(AF258,21)),"")</f>
        <v>S28</v>
      </c>
      <c r="AK258" s="323" t="str">
        <f>IF(AG258&lt;&gt;"",CONCATENATE("S",WEEKNUM(AG258,21)),"")</f>
        <v>S25</v>
      </c>
      <c r="AL258" s="322" t="str">
        <f>IF(AG258&lt;&gt;"",CONCATENATE(MONTH(AG258),"/",YEAR(AG258)),"")</f>
        <v>6/2025</v>
      </c>
      <c r="AM258" s="324">
        <f ca="1">IF(AG258&lt;&gt;"",IFERROR(IF(AF258="",TODAY()-AE258,AG258-AE258),""),"")</f>
        <v>-24</v>
      </c>
      <c r="AN258" s="325" t="str">
        <f ca="1">IF(AM258&lt;&gt;"",IF(AM258&lt;=0,"SEM ATRASO",IF(AM258&lt;=10,"1) &lt;= 10 Dias",IF(AND(AM258&gt;10,AM258&lt;=30),"2) &gt; 10 Dias e &lt;= 30 Dias",IF(AND(AM258&gt;30,AM258&lt;=60),"3) &gt;30 Dias e &lt;=60 Dias",IF(AND(AM258&gt;60,AM258&lt;43854),"4) &gt; 60 Dias","INDEFINIDO"))))),"")</f>
        <v>SEM ATRASO</v>
      </c>
      <c r="AO258" s="15">
        <v>45833</v>
      </c>
      <c r="AP258" s="331">
        <v>45776</v>
      </c>
      <c r="AQ258" s="15">
        <v>45840</v>
      </c>
      <c r="AR258" s="15">
        <v>45840</v>
      </c>
      <c r="AS258" s="15">
        <v>45838</v>
      </c>
      <c r="AT258" s="309">
        <f>IF(AND(AP258&lt;&gt;"",AS258&lt;&gt;""),AS258-AP258,"")</f>
        <v>62</v>
      </c>
      <c r="AU258" s="326" t="str">
        <f>IF(AQ258&lt;&gt;"",CONCATENATE("S",WEEKNUM(AQ258,21)),"")</f>
        <v>S27</v>
      </c>
      <c r="AV258" s="327" t="str">
        <f>IF(AR258&lt;&gt;"",CONCATENATE("S",WEEKNUM(AR258,21)),"")</f>
        <v>S27</v>
      </c>
      <c r="AW258" s="327" t="str">
        <f>IF(AS258&lt;&gt;"",CONCATENATE("S",WEEKNUM(AS258,21)),"")</f>
        <v>S27</v>
      </c>
      <c r="AX258" s="326" t="str">
        <f>IF(AS258&lt;&gt;"",CONCATENATE(MONTH(AS258),"/",YEAR(AS258)),"")</f>
        <v>6/2025</v>
      </c>
      <c r="AY258" s="328">
        <f ca="1">IF(AQ258&lt;&gt;"",IF(AS258&lt;&gt;"",AQ258-AS258,TODAY()-AQ258),"")</f>
        <v>2</v>
      </c>
      <c r="AZ258" s="329" t="str">
        <f ca="1">IF(AY258&lt;&gt;"",IF(AY258&lt;=0,"SEM ATRASO",IF(AY258&lt;=10,"1) &lt;= 10 Dias",IF(AND(AY258&gt;10,AY258&lt;=30),"2) &gt; 10 Dias e &lt;= 30 Dias",IF(AND(AY258&gt;30,AY258&lt;=60),"3) &gt;30 Dias e &lt;=60 Dias",IF(AND(AY258&gt;60,AY258&lt;43854),"4) &gt; 60 Dias","INDEFINIDO"))))),"")</f>
        <v>1) &lt;= 10 Dias</v>
      </c>
      <c r="BA258" s="15">
        <v>45853</v>
      </c>
      <c r="BB258" s="331">
        <v>45845</v>
      </c>
      <c r="BC258" s="15">
        <v>45766</v>
      </c>
      <c r="BD258" s="24">
        <v>45848</v>
      </c>
      <c r="BE258" s="15">
        <v>45870</v>
      </c>
      <c r="BF258" s="309">
        <f>IF(AND(BB258&lt;&gt;"",BE258&lt;&gt;""),BE258-BB258,"")</f>
        <v>25</v>
      </c>
      <c r="BG258" s="326" t="str">
        <f>IF(BC258&lt;&gt;"",CONCATENATE("S",WEEKNUM(BC258,21)),"")</f>
        <v>S16</v>
      </c>
      <c r="BH258" s="327" t="str">
        <f>IF(BD258&lt;&gt;"",CONCATENATE("S",WEEKNUM(BD258,21)),"")</f>
        <v>S28</v>
      </c>
      <c r="BI258" s="327" t="str">
        <f>IF(BE258&lt;&gt;"",CONCATENATE("S",WEEKNUM(BE258,21)),"")</f>
        <v>S31</v>
      </c>
      <c r="BJ258" s="326" t="str">
        <f>IF(BE258&lt;&gt;"",CONCATENATE(MONTH(BE258),"/",YEAR(BE258)),"")</f>
        <v>8/2025</v>
      </c>
      <c r="BK258" s="325">
        <f ca="1">IF(BE258&lt;&gt;"",IFERROR(IF(BE258="",TODAY()-BC258,BE258-BC258),""),"")</f>
        <v>104</v>
      </c>
      <c r="BL258" s="330" t="str">
        <f ca="1">IF(BK258&lt;&gt;"",IF(BK258&lt;=0,"SEM ATRASO",IF(BK258&lt;=10,"1) &lt;= 10 Dias",IF(AND(BK258&gt;10,BK258&lt;=30),"2) &gt; 10 Dias e &lt;= 30 Dias",IF(AND(BK258&gt;30,BK258&lt;=60),"3) &gt;30 Dias e &lt;=60 Dias",IF(AND(BK258&gt;60,BK258&lt;43854),"4) &gt; 60 Dias","INDEFINIDO"))))),"")</f>
        <v>4) &gt; 60 Dias</v>
      </c>
      <c r="BM258" s="331">
        <f>IF(BE258&lt;&gt;"",BE258+5,IF(AND(BE258="",BD258&lt;&gt;""),BD258+5,IF(AND(BE258="",BD258="",AS258&lt;&gt;""),AS258+5,IF(AND(BE258="",BD258="",AS258="",AR258&lt;&gt;""),AR258+5,""))))</f>
        <v>45875</v>
      </c>
      <c r="BN258" s="15"/>
      <c r="BO258" s="331" t="s">
        <v>87</v>
      </c>
      <c r="BP258" s="2"/>
      <c r="BQ258" s="2"/>
      <c r="BR258" s="2"/>
      <c r="BS258" s="2"/>
      <c r="BT258" s="507"/>
      <c r="BU258" s="508"/>
      <c r="BV258" s="506"/>
      <c r="BW258" s="506"/>
      <c r="BX258" s="506"/>
      <c r="BY258" s="506"/>
      <c r="BZ258" s="506"/>
      <c r="CA258" s="648"/>
      <c r="CB258" s="605"/>
    </row>
    <row r="259" spans="1:80" ht="40.5" customHeight="1" x14ac:dyDescent="0.35">
      <c r="A259" s="584"/>
      <c r="B259" s="458" t="s">
        <v>155</v>
      </c>
      <c r="C259" s="3"/>
      <c r="D259" s="504"/>
      <c r="E259" s="504" t="s">
        <v>595</v>
      </c>
      <c r="F259" s="504" t="s">
        <v>273</v>
      </c>
      <c r="G259" s="307" t="str">
        <f ca="1">IF(AND(E259&lt;D259,BE259&lt;&gt;"",TODAY()&gt;D259),TODAY()-D259,"")</f>
        <v/>
      </c>
      <c r="H259" s="308">
        <f>IF(BM259&lt;&gt;"",BM259,"")</f>
        <v>45875</v>
      </c>
      <c r="I259" s="309">
        <f>IF(AND(E259&lt;&gt;"",H259&lt;&gt;""),H259-E259,"")</f>
        <v>204</v>
      </c>
      <c r="J259" s="305"/>
      <c r="K259" s="305" t="s">
        <v>80</v>
      </c>
      <c r="L259" s="310" t="s">
        <v>281</v>
      </c>
      <c r="M259" s="311" t="s">
        <v>176</v>
      </c>
      <c r="N259" s="310" t="s">
        <v>1012</v>
      </c>
      <c r="O259" s="20">
        <v>2028664950</v>
      </c>
      <c r="P259" s="539" t="s">
        <v>1424</v>
      </c>
      <c r="Q259" s="22" t="s">
        <v>1695</v>
      </c>
      <c r="R259" s="313" t="str">
        <f>IF(OR(L259&lt;&gt;"",N259&lt;&gt;"",O259&lt;&gt;"",P259&lt;&gt;""),CONCATENATE(L259,"-",N259,"-",P259,"-OM",O259),"")</f>
        <v>P54-PPGMII-P62-PAR-0216P/2025-OM2028664950</v>
      </c>
      <c r="S259" s="2"/>
      <c r="T259" s="314">
        <v>1</v>
      </c>
      <c r="U259" s="340">
        <v>45.8</v>
      </c>
      <c r="V259" s="23">
        <v>0</v>
      </c>
      <c r="W259" s="316">
        <f>IF(U259&lt;&gt;"",U259/1000,"")</f>
        <v>4.58E-2</v>
      </c>
      <c r="X259" s="316">
        <f>IF(V259&lt;&gt;"",V259/1000,"")</f>
        <v>0</v>
      </c>
      <c r="Y259" s="317">
        <f>IF(OR(U259&lt;&gt;"",V259&lt;&gt;""),U259+V259,"")</f>
        <v>45.8</v>
      </c>
      <c r="Z259" s="318">
        <f>IF(Y259&lt;&gt;"",Y259/1000,"")</f>
        <v>4.58E-2</v>
      </c>
      <c r="AA259" s="574" t="s">
        <v>1056</v>
      </c>
      <c r="AB259" s="505"/>
      <c r="AC259" s="331">
        <v>45821</v>
      </c>
      <c r="AD259" s="505">
        <v>45700</v>
      </c>
      <c r="AE259" s="14">
        <v>45733</v>
      </c>
      <c r="AF259" s="14">
        <v>45733</v>
      </c>
      <c r="AG259" s="14">
        <v>45740</v>
      </c>
      <c r="AH259" s="309">
        <f>IF(AND(AD259&lt;&gt;"",AG259&lt;&gt;""),AG259-AD259,"")</f>
        <v>40</v>
      </c>
      <c r="AI259" s="322" t="str">
        <f>IF(AE259&lt;&gt;"",CONCATENATE("S",WEEKNUM(AE259,21)),"")</f>
        <v>S12</v>
      </c>
      <c r="AJ259" s="323" t="str">
        <f>IF(AF259&lt;&gt;"",CONCATENATE("S",WEEKNUM(AF259,21)),"")</f>
        <v>S12</v>
      </c>
      <c r="AK259" s="323" t="str">
        <f>IF(AG259&lt;&gt;"",CONCATENATE("S",WEEKNUM(AG259,21)),"")</f>
        <v>S13</v>
      </c>
      <c r="AL259" s="322" t="str">
        <f>IF(AG259&lt;&gt;"",CONCATENATE(MONTH(AG259),"/",YEAR(AG259)),"")</f>
        <v>3/2025</v>
      </c>
      <c r="AM259" s="324">
        <f ca="1">IF(AG259&lt;&gt;"",IFERROR(IF(AF259="",TODAY()-AE259,AG259-AE259),""),"")</f>
        <v>7</v>
      </c>
      <c r="AN259" s="325" t="str">
        <f ca="1">IF(AM259&lt;&gt;"",IF(AM259&lt;=0,"SEM ATRASO",IF(AM259&lt;=10,"1) &lt;= 10 Dias",IF(AND(AM259&gt;10,AM259&lt;=30),"2) &gt; 10 Dias e &lt;= 30 Dias",IF(AND(AM259&gt;30,AM259&lt;=60),"3) &gt;30 Dias e &lt;=60 Dias",IF(AND(AM259&gt;60,AM259&lt;43854),"4) &gt; 60 Dias","INDEFINIDO"))))),"")</f>
        <v>1) &lt;= 10 Dias</v>
      </c>
      <c r="AO259" s="15">
        <v>45776</v>
      </c>
      <c r="AP259" s="331">
        <v>45800</v>
      </c>
      <c r="AQ259" s="15">
        <v>45783</v>
      </c>
      <c r="AR259" s="15">
        <v>45783</v>
      </c>
      <c r="AS259" s="15">
        <v>45783</v>
      </c>
      <c r="AT259" s="309">
        <f>IF(AND(AP259&lt;&gt;"",AS259&lt;&gt;""),AS259-AP259,"")</f>
        <v>-17</v>
      </c>
      <c r="AU259" s="326" t="str">
        <f>IF(AQ259&lt;&gt;"",CONCATENATE("S",WEEKNUM(AQ259,21)),"")</f>
        <v>S19</v>
      </c>
      <c r="AV259" s="327" t="str">
        <f>IF(AR259&lt;&gt;"",CONCATENATE("S",WEEKNUM(AR259,21)),"")</f>
        <v>S19</v>
      </c>
      <c r="AW259" s="327" t="str">
        <f>IF(AS259&lt;&gt;"",CONCATENATE("S",WEEKNUM(AS259,21)),"")</f>
        <v>S19</v>
      </c>
      <c r="AX259" s="326" t="str">
        <f>IF(AS259&lt;&gt;"",CONCATENATE(MONTH(AS259),"/",YEAR(AS259)),"")</f>
        <v>5/2025</v>
      </c>
      <c r="AY259" s="328">
        <f ca="1">IF(AQ259&lt;&gt;"",IF(AS259&lt;&gt;"",AQ259-AS259,TODAY()-AQ259),"")</f>
        <v>0</v>
      </c>
      <c r="AZ259" s="329" t="str">
        <f ca="1">IF(AY259&lt;&gt;"",IF(AY259&lt;=0,"SEM ATRASO",IF(AY259&lt;=10,"1) &lt;= 10 Dias",IF(AND(AY259&gt;10,AY259&lt;=30),"2) &gt; 10 Dias e &lt;= 30 Dias",IF(AND(AY259&gt;30,AY259&lt;=60),"3) &gt;30 Dias e &lt;=60 Dias",IF(AND(AY259&gt;60,AY259&lt;43854),"4) &gt; 60 Dias","INDEFINIDO"))))),"")</f>
        <v>SEM ATRASO</v>
      </c>
      <c r="BA259" s="15">
        <v>45789</v>
      </c>
      <c r="BB259" s="15">
        <v>45754</v>
      </c>
      <c r="BC259" s="15">
        <v>45766</v>
      </c>
      <c r="BD259" s="210">
        <v>45870</v>
      </c>
      <c r="BE259" s="15">
        <v>45870</v>
      </c>
      <c r="BF259" s="309">
        <f>IF(AND(BB259&lt;&gt;"",BE259&lt;&gt;""),BE259-BB259,"")</f>
        <v>116</v>
      </c>
      <c r="BG259" s="326" t="str">
        <f>IF(BC259&lt;&gt;"",CONCATENATE("S",WEEKNUM(BC259,21)),"")</f>
        <v>S16</v>
      </c>
      <c r="BH259" s="327" t="str">
        <f>IF(BD259&lt;&gt;"",CONCATENATE("S",WEEKNUM(BD259,21)),"")</f>
        <v>S31</v>
      </c>
      <c r="BI259" s="327" t="str">
        <f>IF(BE259&lt;&gt;"",CONCATENATE("S",WEEKNUM(BE259,21)),"")</f>
        <v>S31</v>
      </c>
      <c r="BJ259" s="326" t="str">
        <f>IF(BE259&lt;&gt;"",CONCATENATE(MONTH(BE259),"/",YEAR(BE259)),"")</f>
        <v>8/2025</v>
      </c>
      <c r="BK259" s="325">
        <f ca="1">IF(BE259&lt;&gt;"",IFERROR(IF(BE259="",TODAY()-BC259,BE259-BC259),""),"")</f>
        <v>104</v>
      </c>
      <c r="BL259" s="330" t="str">
        <f ca="1">IF(BK259&lt;&gt;"",IF(BK259&lt;=0,"SEM ATRASO",IF(BK259&lt;=10,"1) &lt;= 10 Dias",IF(AND(BK259&gt;10,BK259&lt;=30),"2) &gt; 10 Dias e &lt;= 30 Dias",IF(AND(BK259&gt;30,BK259&lt;=60),"3) &gt;30 Dias e &lt;=60 Dias",IF(AND(BK259&gt;60,BK259&lt;43854),"4) &gt; 60 Dias","INDEFINIDO"))))),"")</f>
        <v>4) &gt; 60 Dias</v>
      </c>
      <c r="BM259" s="331">
        <f>IF(BE259&lt;&gt;"",BE259+5,IF(AND(BE259="",BD259&lt;&gt;""),BD259+5,IF(AND(BE259="",BD259="",AS259&lt;&gt;""),AS259+5,IF(AND(BE259="",BD259="",AS259="",AR259&lt;&gt;""),AR259+5,""))))</f>
        <v>45875</v>
      </c>
      <c r="BN259" s="15"/>
      <c r="BO259" s="15" t="s">
        <v>87</v>
      </c>
      <c r="BP259" s="2"/>
      <c r="BQ259" s="2"/>
      <c r="BR259" s="2"/>
      <c r="BS259" s="2"/>
      <c r="BT259" s="507">
        <v>-3</v>
      </c>
      <c r="BU259" s="508" t="s">
        <v>1255</v>
      </c>
      <c r="BV259" s="506"/>
      <c r="BW259" s="506"/>
      <c r="BX259" s="506"/>
      <c r="BY259" s="506"/>
      <c r="BZ259" s="506"/>
      <c r="CA259" s="648"/>
      <c r="CB259" s="605"/>
    </row>
    <row r="260" spans="1:80" ht="40.5" customHeight="1" x14ac:dyDescent="0.35">
      <c r="A260" s="584"/>
      <c r="B260" s="458" t="s">
        <v>155</v>
      </c>
      <c r="C260" s="3"/>
      <c r="D260" s="504"/>
      <c r="E260" s="504" t="s">
        <v>595</v>
      </c>
      <c r="F260" s="504" t="s">
        <v>273</v>
      </c>
      <c r="G260" s="307" t="str">
        <f ca="1">IF(AND(E260&lt;D260,BE260&lt;&gt;"",TODAY()&gt;D260),TODAY()-D260,"")</f>
        <v/>
      </c>
      <c r="H260" s="308">
        <f>IF(BM260&lt;&gt;"",BM260,"")</f>
        <v>45875</v>
      </c>
      <c r="I260" s="309">
        <f>IF(AND(E260&lt;&gt;"",H260&lt;&gt;""),H260-E260,"")</f>
        <v>204</v>
      </c>
      <c r="J260" s="305"/>
      <c r="K260" s="305" t="s">
        <v>80</v>
      </c>
      <c r="L260" s="310" t="s">
        <v>281</v>
      </c>
      <c r="M260" s="311" t="s">
        <v>176</v>
      </c>
      <c r="N260" s="310" t="s">
        <v>1012</v>
      </c>
      <c r="O260" s="20">
        <v>2028664950</v>
      </c>
      <c r="P260" s="539" t="s">
        <v>1424</v>
      </c>
      <c r="Q260" s="22" t="s">
        <v>1054</v>
      </c>
      <c r="R260" s="313" t="str">
        <f>IF(OR(L260&lt;&gt;"",N260&lt;&gt;"",O260&lt;&gt;"",P260&lt;&gt;""),CONCATENATE(L260,"-",N260,"-",P260,"-OM",O260),"")</f>
        <v>P54-PPGMII-P62-PAR-0216P/2025-OM2028664950</v>
      </c>
      <c r="S260" s="2"/>
      <c r="T260" s="314">
        <v>1</v>
      </c>
      <c r="U260" s="340">
        <v>13.6</v>
      </c>
      <c r="V260" s="23">
        <v>0</v>
      </c>
      <c r="W260" s="316">
        <f>IF(U260&lt;&gt;"",U260/1000,"")</f>
        <v>1.3599999999999999E-2</v>
      </c>
      <c r="X260" s="316">
        <f>IF(V260&lt;&gt;"",V260/1000,"")</f>
        <v>0</v>
      </c>
      <c r="Y260" s="317">
        <f>IF(OR(U260&lt;&gt;"",V260&lt;&gt;""),U260+V260,"")</f>
        <v>13.6</v>
      </c>
      <c r="Z260" s="318">
        <f>IF(Y260&lt;&gt;"",Y260/1000,"")</f>
        <v>1.3599999999999999E-2</v>
      </c>
      <c r="AA260" s="574" t="s">
        <v>1056</v>
      </c>
      <c r="AB260" s="505"/>
      <c r="AC260" s="331">
        <v>45821</v>
      </c>
      <c r="AD260" s="505">
        <v>45700</v>
      </c>
      <c r="AE260" s="14">
        <v>45733</v>
      </c>
      <c r="AF260" s="14">
        <v>45733</v>
      </c>
      <c r="AG260" s="14">
        <v>45740</v>
      </c>
      <c r="AH260" s="309">
        <f>IF(AND(AD260&lt;&gt;"",AG260&lt;&gt;""),AG260-AD260,"")</f>
        <v>40</v>
      </c>
      <c r="AI260" s="322" t="str">
        <f>IF(AE260&lt;&gt;"",CONCATENATE("S",WEEKNUM(AE260,21)),"")</f>
        <v>S12</v>
      </c>
      <c r="AJ260" s="323" t="str">
        <f>IF(AF260&lt;&gt;"",CONCATENATE("S",WEEKNUM(AF260,21)),"")</f>
        <v>S12</v>
      </c>
      <c r="AK260" s="323" t="str">
        <f>IF(AG260&lt;&gt;"",CONCATENATE("S",WEEKNUM(AG260,21)),"")</f>
        <v>S13</v>
      </c>
      <c r="AL260" s="322" t="str">
        <f>IF(AG260&lt;&gt;"",CONCATENATE(MONTH(AG260),"/",YEAR(AG260)),"")</f>
        <v>3/2025</v>
      </c>
      <c r="AM260" s="324">
        <f ca="1">IF(AG260&lt;&gt;"",IFERROR(IF(AF260="",TODAY()-AE260,AG260-AE260),""),"")</f>
        <v>7</v>
      </c>
      <c r="AN260" s="325" t="str">
        <f ca="1">IF(AM260&lt;&gt;"",IF(AM260&lt;=0,"SEM ATRASO",IF(AM260&lt;=10,"1) &lt;= 10 Dias",IF(AND(AM260&gt;10,AM260&lt;=30),"2) &gt; 10 Dias e &lt;= 30 Dias",IF(AND(AM260&gt;30,AM260&lt;=60),"3) &gt;30 Dias e &lt;=60 Dias",IF(AND(AM260&gt;60,AM260&lt;43854),"4) &gt; 60 Dias","INDEFINIDO"))))),"")</f>
        <v>1) &lt;= 10 Dias</v>
      </c>
      <c r="AO260" s="15">
        <v>45776</v>
      </c>
      <c r="AP260" s="331">
        <v>45811</v>
      </c>
      <c r="AQ260" s="15">
        <v>45783</v>
      </c>
      <c r="AR260" s="15">
        <v>45783</v>
      </c>
      <c r="AS260" s="15">
        <v>45783</v>
      </c>
      <c r="AT260" s="309">
        <f>IF(AND(AP260&lt;&gt;"",AS260&lt;&gt;""),AS260-AP260,"")</f>
        <v>-28</v>
      </c>
      <c r="AU260" s="326" t="str">
        <f>IF(AQ260&lt;&gt;"",CONCATENATE("S",WEEKNUM(AQ260,21)),"")</f>
        <v>S19</v>
      </c>
      <c r="AV260" s="327" t="str">
        <f>IF(AR260&lt;&gt;"",CONCATENATE("S",WEEKNUM(AR260,21)),"")</f>
        <v>S19</v>
      </c>
      <c r="AW260" s="327" t="str">
        <f>IF(AS260&lt;&gt;"",CONCATENATE("S",WEEKNUM(AS260,21)),"")</f>
        <v>S19</v>
      </c>
      <c r="AX260" s="326" t="str">
        <f>IF(AS260&lt;&gt;"",CONCATENATE(MONTH(AS260),"/",YEAR(AS260)),"")</f>
        <v>5/2025</v>
      </c>
      <c r="AY260" s="328">
        <f ca="1">IF(AQ260&lt;&gt;"",IF(AS260&lt;&gt;"",AQ260-AS260,TODAY()-AQ260),"")</f>
        <v>0</v>
      </c>
      <c r="AZ260" s="329" t="str">
        <f ca="1">IF(AY260&lt;&gt;"",IF(AY260&lt;=0,"SEM ATRASO",IF(AY260&lt;=10,"1) &lt;= 10 Dias",IF(AND(AY260&gt;10,AY260&lt;=30),"2) &gt; 10 Dias e &lt;= 30 Dias",IF(AND(AY260&gt;30,AY260&lt;=60),"3) &gt;30 Dias e &lt;=60 Dias",IF(AND(AY260&gt;60,AY260&lt;43854),"4) &gt; 60 Dias","INDEFINIDO"))))),"")</f>
        <v>SEM ATRASO</v>
      </c>
      <c r="BA260" s="15">
        <v>45789</v>
      </c>
      <c r="BB260" s="15">
        <v>45754</v>
      </c>
      <c r="BC260" s="15">
        <v>45766</v>
      </c>
      <c r="BD260" s="210">
        <v>45870</v>
      </c>
      <c r="BE260" s="15">
        <v>45870</v>
      </c>
      <c r="BF260" s="309">
        <f>IF(AND(BB260&lt;&gt;"",BE260&lt;&gt;""),BE260-BB260,"")</f>
        <v>116</v>
      </c>
      <c r="BG260" s="326" t="str">
        <f>IF(BC260&lt;&gt;"",CONCATENATE("S",WEEKNUM(BC260,21)),"")</f>
        <v>S16</v>
      </c>
      <c r="BH260" s="327" t="str">
        <f>IF(BD260&lt;&gt;"",CONCATENATE("S",WEEKNUM(BD260,21)),"")</f>
        <v>S31</v>
      </c>
      <c r="BI260" s="327" t="str">
        <f>IF(BE260&lt;&gt;"",CONCATENATE("S",WEEKNUM(BE260,21)),"")</f>
        <v>S31</v>
      </c>
      <c r="BJ260" s="326" t="str">
        <f>IF(BE260&lt;&gt;"",CONCATENATE(MONTH(BE260),"/",YEAR(BE260)),"")</f>
        <v>8/2025</v>
      </c>
      <c r="BK260" s="325">
        <f ca="1">IF(BE260&lt;&gt;"",IFERROR(IF(BE260="",TODAY()-BC260,BE260-BC260),""),"")</f>
        <v>104</v>
      </c>
      <c r="BL260" s="330" t="str">
        <f ca="1">IF(BK260&lt;&gt;"",IF(BK260&lt;=0,"SEM ATRASO",IF(BK260&lt;=10,"1) &lt;= 10 Dias",IF(AND(BK260&gt;10,BK260&lt;=30),"2) &gt; 10 Dias e &lt;= 30 Dias",IF(AND(BK260&gt;30,BK260&lt;=60),"3) &gt;30 Dias e &lt;=60 Dias",IF(AND(BK260&gt;60,BK260&lt;43854),"4) &gt; 60 Dias","INDEFINIDO"))))),"")</f>
        <v>4) &gt; 60 Dias</v>
      </c>
      <c r="BM260" s="331">
        <f>IF(BE260&lt;&gt;"",BE260+5,IF(AND(BE260="",BD260&lt;&gt;""),BD260+5,IF(AND(BE260="",BD260="",AS260&lt;&gt;""),AS260+5,IF(AND(BE260="",BD260="",AS260="",AR260&lt;&gt;""),AR260+5,""))))</f>
        <v>45875</v>
      </c>
      <c r="BN260" s="15"/>
      <c r="BO260" s="15" t="s">
        <v>87</v>
      </c>
      <c r="BP260" s="2"/>
      <c r="BQ260" s="2"/>
      <c r="BR260" s="2"/>
      <c r="BS260" s="2"/>
      <c r="BT260" s="507">
        <v>-3</v>
      </c>
      <c r="BU260" s="508" t="s">
        <v>1255</v>
      </c>
      <c r="BV260" s="506"/>
      <c r="BW260" s="506"/>
      <c r="BX260" s="506"/>
      <c r="BY260" s="506"/>
      <c r="BZ260" s="506"/>
      <c r="CA260" s="652"/>
      <c r="CB260" s="605"/>
    </row>
    <row r="261" spans="1:80" ht="40.5" customHeight="1" x14ac:dyDescent="0.35">
      <c r="A261" s="584"/>
      <c r="B261" s="458" t="s">
        <v>155</v>
      </c>
      <c r="C261" s="3"/>
      <c r="D261" s="504"/>
      <c r="E261" s="504" t="s">
        <v>1118</v>
      </c>
      <c r="F261" s="504" t="s">
        <v>2011</v>
      </c>
      <c r="G261" s="307" t="str">
        <f ca="1">IF(AND(E261&lt;D261,BE261&lt;&gt;"",TODAY()&gt;D261),TODAY()-D261,"")</f>
        <v/>
      </c>
      <c r="H261" s="308">
        <f>IF(BM261&lt;&gt;"",BM261,"")</f>
        <v>45873</v>
      </c>
      <c r="I261" s="309">
        <f>IF(AND(E261&lt;&gt;"",H261&lt;&gt;""),H261-E261,"")</f>
        <v>164</v>
      </c>
      <c r="J261" s="305"/>
      <c r="K261" s="305" t="s">
        <v>80</v>
      </c>
      <c r="L261" s="310" t="s">
        <v>557</v>
      </c>
      <c r="M261" s="311" t="s">
        <v>161</v>
      </c>
      <c r="N261" s="310" t="s">
        <v>1012</v>
      </c>
      <c r="O261" s="20">
        <v>2028664950</v>
      </c>
      <c r="P261" s="539" t="s">
        <v>1425</v>
      </c>
      <c r="Q261" s="22" t="s">
        <v>736</v>
      </c>
      <c r="R261" s="313" t="str">
        <f>IF(OR(L261&lt;&gt;"",N261&lt;&gt;"",O261&lt;&gt;"",P261&lt;&gt;""),CONCATENATE(L261,"-",N261,"-",P261,"-OM",O261),"")</f>
        <v>P62-PPGMII-P62-PAR-0747/2025-OM2028664950</v>
      </c>
      <c r="S261" s="2"/>
      <c r="T261" s="314">
        <v>1</v>
      </c>
      <c r="U261" s="340">
        <v>3.6</v>
      </c>
      <c r="V261" s="23">
        <v>0</v>
      </c>
      <c r="W261" s="316">
        <f>IF(U261&lt;&gt;"",U261/1000,"")</f>
        <v>3.5999999999999999E-3</v>
      </c>
      <c r="X261" s="316">
        <f>IF(V261&lt;&gt;"",V261/1000,"")</f>
        <v>0</v>
      </c>
      <c r="Y261" s="317">
        <f>IF(OR(U261&lt;&gt;"",V261&lt;&gt;""),U261+V261,"")</f>
        <v>3.6</v>
      </c>
      <c r="Z261" s="318">
        <f>IF(Y261&lt;&gt;"",Y261/1000,"")</f>
        <v>3.5999999999999999E-3</v>
      </c>
      <c r="AA261" s="574" t="s">
        <v>737</v>
      </c>
      <c r="AB261" s="505"/>
      <c r="AC261" s="331">
        <v>45694</v>
      </c>
      <c r="AD261" s="505">
        <v>45700</v>
      </c>
      <c r="AE261" s="14">
        <v>45733</v>
      </c>
      <c r="AF261" s="14">
        <v>45733</v>
      </c>
      <c r="AG261" s="14">
        <v>45740</v>
      </c>
      <c r="AH261" s="309">
        <f>IF(AND(AD261&lt;&gt;"",AG261&lt;&gt;""),AG261-AD261,"")</f>
        <v>40</v>
      </c>
      <c r="AI261" s="322" t="str">
        <f>IF(AE261&lt;&gt;"",CONCATENATE("S",WEEKNUM(AE261,21)),"")</f>
        <v>S12</v>
      </c>
      <c r="AJ261" s="323" t="str">
        <f>IF(AF261&lt;&gt;"",CONCATENATE("S",WEEKNUM(AF261,21)),"")</f>
        <v>S12</v>
      </c>
      <c r="AK261" s="323" t="str">
        <f>IF(AG261&lt;&gt;"",CONCATENATE("S",WEEKNUM(AG261,21)),"")</f>
        <v>S13</v>
      </c>
      <c r="AL261" s="322" t="str">
        <f>IF(AG261&lt;&gt;"",CONCATENATE(MONTH(AG261),"/",YEAR(AG261)),"")</f>
        <v>3/2025</v>
      </c>
      <c r="AM261" s="324">
        <f ca="1">IF(AG261&lt;&gt;"",IFERROR(IF(AF261="",TODAY()-AE261,AG261-AE261),""),"")</f>
        <v>7</v>
      </c>
      <c r="AN261" s="325" t="str">
        <f ca="1">IF(AM261&lt;&gt;"",IF(AM261&lt;=0,"SEM ATRASO",IF(AM261&lt;=10,"1) &lt;= 10 Dias",IF(AND(AM261&gt;10,AM261&lt;=30),"2) &gt; 10 Dias e &lt;= 30 Dias",IF(AND(AM261&gt;30,AM261&lt;=60),"3) &gt;30 Dias e &lt;=60 Dias",IF(AND(AM261&gt;60,AM261&lt;43854),"4) &gt; 60 Dias","INDEFINIDO"))))),"")</f>
        <v>1) &lt;= 10 Dias</v>
      </c>
      <c r="AO261" s="15">
        <v>45776</v>
      </c>
      <c r="AP261" s="331">
        <v>45764</v>
      </c>
      <c r="AQ261" s="15">
        <v>45783</v>
      </c>
      <c r="AR261" s="15">
        <v>45814</v>
      </c>
      <c r="AS261" s="15">
        <v>45812</v>
      </c>
      <c r="AT261" s="309">
        <f>IF(AND(AP261&lt;&gt;"",AS261&lt;&gt;""),AS261-AP261,"")</f>
        <v>48</v>
      </c>
      <c r="AU261" s="326" t="str">
        <f>IF(AQ261&lt;&gt;"",CONCATENATE("S",WEEKNUM(AQ261,21)),"")</f>
        <v>S19</v>
      </c>
      <c r="AV261" s="327" t="str">
        <f>IF(AR261&lt;&gt;"",CONCATENATE("S",WEEKNUM(AR261,21)),"")</f>
        <v>S23</v>
      </c>
      <c r="AW261" s="327" t="str">
        <f>IF(AS261&lt;&gt;"",CONCATENATE("S",WEEKNUM(AS261,21)),"")</f>
        <v>S23</v>
      </c>
      <c r="AX261" s="326" t="str">
        <f>IF(AS261&lt;&gt;"",CONCATENATE(MONTH(AS261),"/",YEAR(AS261)),"")</f>
        <v>6/2025</v>
      </c>
      <c r="AY261" s="328">
        <f ca="1">IF(AQ261&lt;&gt;"",IF(AS261&lt;&gt;"",AQ261-AS261,TODAY()-AQ261),"")</f>
        <v>-29</v>
      </c>
      <c r="AZ261" s="329" t="str">
        <f ca="1">IF(AY261&lt;&gt;"",IF(AY261&lt;=0,"SEM ATRASO",IF(AY261&lt;=10,"1) &lt;= 10 Dias",IF(AND(AY261&gt;10,AY261&lt;=30),"2) &gt; 10 Dias e &lt;= 30 Dias",IF(AND(AY261&gt;30,AY261&lt;=60),"3) &gt;30 Dias e &lt;=60 Dias",IF(AND(AY261&gt;60,AY261&lt;43854),"4) &gt; 60 Dias","INDEFINIDO"))))),"")</f>
        <v>SEM ATRASO</v>
      </c>
      <c r="BA261" s="15">
        <v>45797</v>
      </c>
      <c r="BB261" s="331">
        <v>45819</v>
      </c>
      <c r="BC261" s="15">
        <v>45766</v>
      </c>
      <c r="BD261" s="15">
        <v>45868</v>
      </c>
      <c r="BE261" s="331">
        <v>45868</v>
      </c>
      <c r="BF261" s="309">
        <f>IF(AND(BB261&lt;&gt;"",BE261&lt;&gt;""),BE261-BB261,"")</f>
        <v>49</v>
      </c>
      <c r="BG261" s="326" t="str">
        <f>IF(BC261&lt;&gt;"",CONCATENATE("S",WEEKNUM(BC261,21)),"")</f>
        <v>S16</v>
      </c>
      <c r="BH261" s="327" t="str">
        <f>IF(BD261&lt;&gt;"",CONCATENATE("S",WEEKNUM(BD261,21)),"")</f>
        <v>S31</v>
      </c>
      <c r="BI261" s="327" t="str">
        <f>IF(BE261&lt;&gt;"",CONCATENATE("S",WEEKNUM(BE261,21)),"")</f>
        <v>S31</v>
      </c>
      <c r="BJ261" s="326" t="str">
        <f>IF(BE261&lt;&gt;"",CONCATENATE(MONTH(BE261),"/",YEAR(BE261)),"")</f>
        <v>7/2025</v>
      </c>
      <c r="BK261" s="325">
        <f ca="1">IF(BE261&lt;&gt;"",IFERROR(IF(BE261="",TODAY()-BC261,BE261-BC261),""),"")</f>
        <v>102</v>
      </c>
      <c r="BL261" s="330" t="str">
        <f ca="1">IF(BK261&lt;&gt;"",IF(BK261&lt;=0,"SEM ATRASO",IF(BK261&lt;=10,"1) &lt;= 10 Dias",IF(AND(BK261&gt;10,BK261&lt;=30),"2) &gt; 10 Dias e &lt;= 30 Dias",IF(AND(BK261&gt;30,BK261&lt;=60),"3) &gt;30 Dias e &lt;=60 Dias",IF(AND(BK261&gt;60,BK261&lt;43854),"4) &gt; 60 Dias","INDEFINIDO"))))),"")</f>
        <v>4) &gt; 60 Dias</v>
      </c>
      <c r="BM261" s="331">
        <f>IF(BE261&lt;&gt;"",BE261+5,IF(AND(BE261="",BD261&lt;&gt;""),BD261+5,IF(AND(BE261="",BD261="",AS261&lt;&gt;""),AS261+5,IF(AND(BE261="",BD261="",AS261="",AR261&lt;&gt;""),AR261+5,""))))</f>
        <v>45873</v>
      </c>
      <c r="BN261" s="15"/>
      <c r="BO261" s="15" t="s">
        <v>87</v>
      </c>
      <c r="BP261" s="2"/>
      <c r="BQ261" s="2"/>
      <c r="BR261" s="2"/>
      <c r="BS261" s="2"/>
      <c r="BT261" s="507">
        <v>-3</v>
      </c>
      <c r="BU261" s="508" t="s">
        <v>1255</v>
      </c>
      <c r="BV261" s="506"/>
      <c r="BW261" s="506"/>
      <c r="BX261" s="506"/>
      <c r="BY261" s="506"/>
      <c r="BZ261" s="506"/>
      <c r="CA261" s="652" t="s">
        <v>112</v>
      </c>
      <c r="CB261" s="605"/>
    </row>
    <row r="262" spans="1:80" ht="40.5" customHeight="1" x14ac:dyDescent="0.35">
      <c r="A262" s="584"/>
      <c r="B262" s="458" t="s">
        <v>155</v>
      </c>
      <c r="C262" s="3"/>
      <c r="D262" s="504"/>
      <c r="E262" s="504" t="s">
        <v>1118</v>
      </c>
      <c r="F262" s="504" t="s">
        <v>2011</v>
      </c>
      <c r="G262" s="307" t="str">
        <f ca="1">IF(AND(E262&lt;D262,BE262&lt;&gt;"",TODAY()&gt;D262),TODAY()-D262,"")</f>
        <v/>
      </c>
      <c r="H262" s="308">
        <f>IF(BM262&lt;&gt;"",BM262,"")</f>
        <v>45873</v>
      </c>
      <c r="I262" s="309">
        <f>IF(AND(E262&lt;&gt;"",H262&lt;&gt;""),H262-E262,"")</f>
        <v>164</v>
      </c>
      <c r="J262" s="305"/>
      <c r="K262" s="305" t="s">
        <v>80</v>
      </c>
      <c r="L262" s="310" t="s">
        <v>557</v>
      </c>
      <c r="M262" s="311" t="s">
        <v>161</v>
      </c>
      <c r="N262" s="310" t="s">
        <v>1012</v>
      </c>
      <c r="O262" s="20">
        <v>2029625223</v>
      </c>
      <c r="P262" s="539" t="s">
        <v>1425</v>
      </c>
      <c r="Q262" s="22" t="s">
        <v>738</v>
      </c>
      <c r="R262" s="313" t="str">
        <f>IF(OR(L262&lt;&gt;"",N262&lt;&gt;"",O262&lt;&gt;"",P262&lt;&gt;""),CONCATENATE(L262,"-",N262,"-",P262,"-OM",O262),"")</f>
        <v>P62-PPGMII-P62-PAR-0747/2025-OM2029625223</v>
      </c>
      <c r="S262" s="2"/>
      <c r="T262" s="314">
        <v>1</v>
      </c>
      <c r="U262" s="340">
        <v>20.981000000000002</v>
      </c>
      <c r="V262" s="340">
        <v>0</v>
      </c>
      <c r="W262" s="316">
        <f>IF(U262&lt;&gt;"",U262/1000,"")</f>
        <v>2.0981000000000003E-2</v>
      </c>
      <c r="X262" s="316">
        <f>IF(V262&lt;&gt;"",V262/1000,"")</f>
        <v>0</v>
      </c>
      <c r="Y262" s="317">
        <f>IF(OR(U262&lt;&gt;"",V262&lt;&gt;""),U262+V262,"")</f>
        <v>20.981000000000002</v>
      </c>
      <c r="Z262" s="318">
        <f>IF(Y262&lt;&gt;"",Y262/1000,"")</f>
        <v>2.0981000000000003E-2</v>
      </c>
      <c r="AA262" s="574" t="s">
        <v>737</v>
      </c>
      <c r="AB262" s="505"/>
      <c r="AC262" s="331">
        <v>45694</v>
      </c>
      <c r="AD262" s="505">
        <v>45694</v>
      </c>
      <c r="AE262" s="14">
        <v>45729</v>
      </c>
      <c r="AF262" s="14">
        <v>45750</v>
      </c>
      <c r="AG262" s="14">
        <v>45738</v>
      </c>
      <c r="AH262" s="309">
        <f>IF(AND(AD262&lt;&gt;"",AG262&lt;&gt;""),AG262-AD262,"")</f>
        <v>44</v>
      </c>
      <c r="AI262" s="322" t="str">
        <f>IF(AE262&lt;&gt;"",CONCATENATE("S",WEEKNUM(AE262,21)),"")</f>
        <v>S11</v>
      </c>
      <c r="AJ262" s="323" t="str">
        <f>IF(AF262&lt;&gt;"",CONCATENATE("S",WEEKNUM(AF262,21)),"")</f>
        <v>S14</v>
      </c>
      <c r="AK262" s="323" t="str">
        <f>IF(AG262&lt;&gt;"",CONCATENATE("S",WEEKNUM(AG262,21)),"")</f>
        <v>S12</v>
      </c>
      <c r="AL262" s="322" t="str">
        <f>IF(AG262&lt;&gt;"",CONCATENATE(MONTH(AG262),"/",YEAR(AG262)),"")</f>
        <v>3/2025</v>
      </c>
      <c r="AM262" s="324">
        <f ca="1">IF(AG262&lt;&gt;"",IFERROR(IF(AF262="",TODAY()-AE262,AG262-AE262),""),"")</f>
        <v>9</v>
      </c>
      <c r="AN262" s="325" t="str">
        <f ca="1">IF(AM262&lt;&gt;"",IF(AM262&lt;=0,"SEM ATRASO",IF(AM262&lt;=10,"1) &lt;= 10 Dias",IF(AND(AM262&gt;10,AM262&lt;=30),"2) &gt; 10 Dias e &lt;= 30 Dias",IF(AND(AM262&gt;30,AM262&lt;=60),"3) &gt;30 Dias e &lt;=60 Dias",IF(AND(AM262&gt;60,AM262&lt;43854),"4) &gt; 60 Dias","INDEFINIDO"))))),"")</f>
        <v>1) &lt;= 10 Dias</v>
      </c>
      <c r="AO262" s="15">
        <v>45776</v>
      </c>
      <c r="AP262" s="331">
        <v>45764</v>
      </c>
      <c r="AQ262" s="15">
        <v>45783</v>
      </c>
      <c r="AR262" s="15">
        <v>45783</v>
      </c>
      <c r="AS262" s="15">
        <v>45783</v>
      </c>
      <c r="AT262" s="309">
        <f>IF(AND(AP262&lt;&gt;"",AS262&lt;&gt;""),AS262-AP262,"")</f>
        <v>19</v>
      </c>
      <c r="AU262" s="326" t="str">
        <f>IF(AQ262&lt;&gt;"",CONCATENATE("S",WEEKNUM(AQ262,21)),"")</f>
        <v>S19</v>
      </c>
      <c r="AV262" s="327" t="str">
        <f>IF(AR262&lt;&gt;"",CONCATENATE("S",WEEKNUM(AR262,21)),"")</f>
        <v>S19</v>
      </c>
      <c r="AW262" s="327" t="str">
        <f>IF(AS262&lt;&gt;"",CONCATENATE("S",WEEKNUM(AS262,21)),"")</f>
        <v>S19</v>
      </c>
      <c r="AX262" s="326" t="str">
        <f>IF(AS262&lt;&gt;"",CONCATENATE(MONTH(AS262),"/",YEAR(AS262)),"")</f>
        <v>5/2025</v>
      </c>
      <c r="AY262" s="328">
        <f ca="1">IF(AQ262&lt;&gt;"",IF(AS262&lt;&gt;"",AQ262-AS262,TODAY()-AQ262),"")</f>
        <v>0</v>
      </c>
      <c r="AZ262" s="329" t="str">
        <f ca="1">IF(AY262&lt;&gt;"",IF(AY262&lt;=0,"SEM ATRASO",IF(AY262&lt;=10,"1) &lt;= 10 Dias",IF(AND(AY262&gt;10,AY262&lt;=30),"2) &gt; 10 Dias e &lt;= 30 Dias",IF(AND(AY262&gt;30,AY262&lt;=60),"3) &gt;30 Dias e &lt;=60 Dias",IF(AND(AY262&gt;60,AY262&lt;43854),"4) &gt; 60 Dias","INDEFINIDO"))))),"")</f>
        <v>SEM ATRASO</v>
      </c>
      <c r="BA262" s="15">
        <v>45789</v>
      </c>
      <c r="BB262" s="331">
        <v>45790</v>
      </c>
      <c r="BC262" s="15">
        <v>45766</v>
      </c>
      <c r="BD262" s="15">
        <v>45868</v>
      </c>
      <c r="BE262" s="331">
        <v>45868</v>
      </c>
      <c r="BF262" s="309">
        <f>IF(AND(BB262&lt;&gt;"",BE262&lt;&gt;""),BE262-BB262,"")</f>
        <v>78</v>
      </c>
      <c r="BG262" s="326" t="str">
        <f>IF(BC262&lt;&gt;"",CONCATENATE("S",WEEKNUM(BC262,21)),"")</f>
        <v>S16</v>
      </c>
      <c r="BH262" s="327" t="str">
        <f>IF(BD262&lt;&gt;"",CONCATENATE("S",WEEKNUM(BD262,21)),"")</f>
        <v>S31</v>
      </c>
      <c r="BI262" s="327" t="str">
        <f>IF(BE262&lt;&gt;"",CONCATENATE("S",WEEKNUM(BE262,21)),"")</f>
        <v>S31</v>
      </c>
      <c r="BJ262" s="326" t="str">
        <f>IF(BE262&lt;&gt;"",CONCATENATE(MONTH(BE262),"/",YEAR(BE262)),"")</f>
        <v>7/2025</v>
      </c>
      <c r="BK262" s="325">
        <f ca="1">IF(BE262&lt;&gt;"",IFERROR(IF(BE262="",TODAY()-BC262,BE262-BC262),""),"")</f>
        <v>102</v>
      </c>
      <c r="BL262" s="330" t="str">
        <f ca="1">IF(BK262&lt;&gt;"",IF(BK262&lt;=0,"SEM ATRASO",IF(BK262&lt;=10,"1) &lt;= 10 Dias",IF(AND(BK262&gt;10,BK262&lt;=30),"2) &gt; 10 Dias e &lt;= 30 Dias",IF(AND(BK262&gt;30,BK262&lt;=60),"3) &gt;30 Dias e &lt;=60 Dias",IF(AND(BK262&gt;60,BK262&lt;43854),"4) &gt; 60 Dias","INDEFINIDO"))))),"")</f>
        <v>4) &gt; 60 Dias</v>
      </c>
      <c r="BM262" s="331">
        <f>IF(BE262&lt;&gt;"",BE262+5,IF(AND(BE262="",BD262&lt;&gt;""),BD262+5,IF(AND(BE262="",BD262="",AS262&lt;&gt;""),AS262+5,IF(AND(BE262="",BD262="",AS262="",AR262&lt;&gt;""),AR262+5,""))))</f>
        <v>45873</v>
      </c>
      <c r="BN262" s="15"/>
      <c r="BO262" s="15" t="s">
        <v>87</v>
      </c>
      <c r="BP262" s="2"/>
      <c r="BQ262" s="2"/>
      <c r="BR262" s="2"/>
      <c r="BS262" s="2"/>
      <c r="BT262" s="507">
        <v>-3</v>
      </c>
      <c r="BU262" s="508" t="s">
        <v>1255</v>
      </c>
      <c r="BV262" s="506"/>
      <c r="BW262" s="506"/>
      <c r="BX262" s="506"/>
      <c r="BY262" s="506"/>
      <c r="BZ262" s="506"/>
      <c r="CA262" s="653"/>
      <c r="CB262" s="605"/>
    </row>
    <row r="263" spans="1:80" ht="40.5" customHeight="1" thickBot="1" x14ac:dyDescent="0.4">
      <c r="A263" s="584"/>
      <c r="B263" s="458" t="s">
        <v>155</v>
      </c>
      <c r="C263" s="3"/>
      <c r="D263" s="504"/>
      <c r="E263" s="504" t="s">
        <v>643</v>
      </c>
      <c r="F263" s="504" t="s">
        <v>1063</v>
      </c>
      <c r="G263" s="307" t="str">
        <f ca="1">IF(AND(E263&lt;D263,BE263&lt;&gt;"",TODAY()&gt;D263),TODAY()-D263,"")</f>
        <v/>
      </c>
      <c r="H263" s="308">
        <f>IF(BM263&lt;&gt;"",BM263,"")</f>
        <v>45804</v>
      </c>
      <c r="I263" s="309">
        <f>IF(AND(E263&lt;&gt;"",H263&lt;&gt;""),H263-E263,"")</f>
        <v>131</v>
      </c>
      <c r="J263" s="305"/>
      <c r="K263" s="460" t="s">
        <v>80</v>
      </c>
      <c r="L263" s="310" t="s">
        <v>281</v>
      </c>
      <c r="M263" s="311" t="s">
        <v>161</v>
      </c>
      <c r="N263" s="310" t="s">
        <v>1252</v>
      </c>
      <c r="O263" s="20"/>
      <c r="P263" s="539" t="s">
        <v>1696</v>
      </c>
      <c r="Q263" s="22" t="s">
        <v>1697</v>
      </c>
      <c r="R263" s="313"/>
      <c r="S263" s="2"/>
      <c r="T263" s="314">
        <v>1</v>
      </c>
      <c r="U263" s="340">
        <v>17.7</v>
      </c>
      <c r="V263" s="340">
        <v>0</v>
      </c>
      <c r="W263" s="316">
        <f>IF(U263&lt;&gt;"",U263/1000,"")</f>
        <v>1.77E-2</v>
      </c>
      <c r="X263" s="316">
        <f>IF(V263&lt;&gt;"",V263/1000,"")</f>
        <v>0</v>
      </c>
      <c r="Y263" s="317">
        <f>IF(OR(U263&lt;&gt;"",V263&lt;&gt;""),U263+V263,"")</f>
        <v>17.7</v>
      </c>
      <c r="Z263" s="318">
        <f>IF(Y263&lt;&gt;"",Y263/1000,"")</f>
        <v>1.77E-2</v>
      </c>
      <c r="AA263" s="574" t="s">
        <v>493</v>
      </c>
      <c r="AB263" s="505"/>
      <c r="AC263" s="331">
        <v>45692</v>
      </c>
      <c r="AD263" s="505">
        <v>45694</v>
      </c>
      <c r="AE263" s="14">
        <v>45729</v>
      </c>
      <c r="AF263" s="14">
        <v>45750</v>
      </c>
      <c r="AG263" s="14">
        <v>45738</v>
      </c>
      <c r="AH263" s="309">
        <f>IF(AND(AD263&lt;&gt;"",AG263&lt;&gt;""),AG263-AD263,"")</f>
        <v>44</v>
      </c>
      <c r="AI263" s="322" t="str">
        <f>IF(AE263&lt;&gt;"",CONCATENATE("S",WEEKNUM(AE263,21)),"")</f>
        <v>S11</v>
      </c>
      <c r="AJ263" s="323" t="str">
        <f>IF(AF263&lt;&gt;"",CONCATENATE("S",WEEKNUM(AF263,21)),"")</f>
        <v>S14</v>
      </c>
      <c r="AK263" s="323" t="str">
        <f>IF(AG263&lt;&gt;"",CONCATENATE("S",WEEKNUM(AG263,21)),"")</f>
        <v>S12</v>
      </c>
      <c r="AL263" s="322" t="str">
        <f>IF(AG263&lt;&gt;"",CONCATENATE(MONTH(AG263),"/",YEAR(AG263)),"")</f>
        <v>3/2025</v>
      </c>
      <c r="AM263" s="324">
        <f ca="1">IF(AG263&lt;&gt;"",IFERROR(IF(AF263="",TODAY()-AE263,AG263-AE263),""),"")</f>
        <v>9</v>
      </c>
      <c r="AN263" s="325" t="str">
        <f ca="1">IF(AM263&lt;&gt;"",IF(AM263&lt;=0,"SEM ATRASO",IF(AM263&lt;=10,"1) &lt;= 10 Dias",IF(AND(AM263&gt;10,AM263&lt;=30),"2) &gt; 10 Dias e &lt;= 30 Dias",IF(AND(AM263&gt;30,AM263&lt;=60),"3) &gt;30 Dias e &lt;=60 Dias",IF(AND(AM263&gt;60,AM263&lt;43854),"4) &gt; 60 Dias","INDEFINIDO"))))),"")</f>
        <v>1) &lt;= 10 Dias</v>
      </c>
      <c r="AO263" s="15">
        <v>45776</v>
      </c>
      <c r="AP263" s="331">
        <v>45783</v>
      </c>
      <c r="AQ263" s="15">
        <v>45783</v>
      </c>
      <c r="AR263" s="15">
        <v>45787</v>
      </c>
      <c r="AS263" s="15">
        <v>45787</v>
      </c>
      <c r="AT263" s="309">
        <f>IF(AND(AP263&lt;&gt;"",AS263&lt;&gt;""),AS263-AP263,"")</f>
        <v>4</v>
      </c>
      <c r="AU263" s="326" t="str">
        <f>IF(AQ263&lt;&gt;"",CONCATENATE("S",WEEKNUM(AQ263,21)),"")</f>
        <v>S19</v>
      </c>
      <c r="AV263" s="327" t="str">
        <f>IF(AR263&lt;&gt;"",CONCATENATE("S",WEEKNUM(AR263,21)),"")</f>
        <v>S19</v>
      </c>
      <c r="AW263" s="327" t="str">
        <f>IF(AS263&lt;&gt;"",CONCATENATE("S",WEEKNUM(AS263,21)),"")</f>
        <v>S19</v>
      </c>
      <c r="AX263" s="326" t="str">
        <f>IF(AS263&lt;&gt;"",CONCATENATE(MONTH(AS263),"/",YEAR(AS263)),"")</f>
        <v>5/2025</v>
      </c>
      <c r="AY263" s="328">
        <f ca="1">IF(AQ263&lt;&gt;"",IF(AS263&lt;&gt;"",AQ263-AS263,TODAY()-AQ263),"")</f>
        <v>-4</v>
      </c>
      <c r="AZ263" s="329" t="str">
        <f ca="1">IF(AY263&lt;&gt;"",IF(AY263&lt;=0,"SEM ATRASO",IF(AY263&lt;=10,"1) &lt;= 10 Dias",IF(AND(AY263&gt;10,AY263&lt;=30),"2) &gt; 10 Dias e &lt;= 30 Dias",IF(AND(AY263&gt;30,AY263&lt;=60),"3) &gt;30 Dias e &lt;=60 Dias",IF(AND(AY263&gt;60,AY263&lt;43854),"4) &gt; 60 Dias","INDEFINIDO"))))),"")</f>
        <v>SEM ATRASO</v>
      </c>
      <c r="BA263" s="15">
        <v>45791</v>
      </c>
      <c r="BB263" s="331">
        <v>45794</v>
      </c>
      <c r="BC263" s="15">
        <v>45799</v>
      </c>
      <c r="BD263" s="15">
        <v>45799</v>
      </c>
      <c r="BE263" s="15">
        <v>45799</v>
      </c>
      <c r="BF263" s="309">
        <f>IF(AND(BB263&lt;&gt;"",BE263&lt;&gt;""),BE263-BB263,"")</f>
        <v>5</v>
      </c>
      <c r="BG263" s="326" t="str">
        <f>IF(BC263&lt;&gt;"",CONCATENATE("S",WEEKNUM(BC263,21)),"")</f>
        <v>S21</v>
      </c>
      <c r="BH263" s="327" t="str">
        <f>IF(BD263&lt;&gt;"",CONCATENATE("S",WEEKNUM(BD263,21)),"")</f>
        <v>S21</v>
      </c>
      <c r="BI263" s="327" t="str">
        <f>IF(BE263&lt;&gt;"",CONCATENATE("S",WEEKNUM(BE263,21)),"")</f>
        <v>S21</v>
      </c>
      <c r="BJ263" s="326" t="str">
        <f>IF(BE263&lt;&gt;"",CONCATENATE(MONTH(BE263),"/",YEAR(BE263)),"")</f>
        <v>5/2025</v>
      </c>
      <c r="BK263" s="325">
        <f ca="1">IF(BE263&lt;&gt;"",IFERROR(IF(BE263="",TODAY()-BC263,BE263-BC263),""),"")</f>
        <v>0</v>
      </c>
      <c r="BL263" s="330" t="str">
        <f ca="1">IF(BK263&lt;&gt;"",IF(BK263&lt;=0,"SEM ATRASO",IF(BK263&lt;=10,"1) &lt;= 10 Dias",IF(AND(BK263&gt;10,BK263&lt;=30),"2) &gt; 10 Dias e &lt;= 30 Dias",IF(AND(BK263&gt;30,BK263&lt;=60),"3) &gt;30 Dias e &lt;=60 Dias",IF(AND(BK263&gt;60,BK263&lt;43854),"4) &gt; 60 Dias","INDEFINIDO"))))),"")</f>
        <v>SEM ATRASO</v>
      </c>
      <c r="BM263" s="331">
        <f>IF(BE263&lt;&gt;"",BE263+5,IF(AND(BE263="",BD263&lt;&gt;""),BD263+5,IF(AND(BE263="",BD263="",AS263&lt;&gt;""),AS263+5,IF(AND(BE263="",BD263="",AS263="",AR263&lt;&gt;""),AR263+5,""))))</f>
        <v>45804</v>
      </c>
      <c r="BN263" s="15"/>
      <c r="BO263" s="331" t="s">
        <v>87</v>
      </c>
      <c r="BP263" s="2"/>
      <c r="BQ263" s="2"/>
      <c r="BR263" s="2"/>
      <c r="BS263" s="2"/>
      <c r="BT263" s="507"/>
      <c r="BU263" s="508"/>
      <c r="BV263" s="506"/>
      <c r="BW263" s="506"/>
      <c r="BX263" s="506"/>
      <c r="BY263" s="506"/>
      <c r="BZ263" s="506"/>
      <c r="CA263" s="653"/>
      <c r="CB263" s="605"/>
    </row>
    <row r="264" spans="1:80" ht="40.5" customHeight="1" thickBot="1" x14ac:dyDescent="0.4">
      <c r="A264" s="584"/>
      <c r="B264" s="458" t="s">
        <v>155</v>
      </c>
      <c r="C264" s="3"/>
      <c r="D264" s="504"/>
      <c r="E264" s="504" t="s">
        <v>643</v>
      </c>
      <c r="F264" s="504" t="s">
        <v>1063</v>
      </c>
      <c r="G264" s="307" t="str">
        <f ca="1">IF(AND(E264&lt;D264,BE264&lt;&gt;"",TODAY()&gt;D264),TODAY()-D264,"")</f>
        <v/>
      </c>
      <c r="H264" s="308">
        <f>IF(BM264&lt;&gt;"",BM264,"")</f>
        <v>45816</v>
      </c>
      <c r="I264" s="309">
        <f>IF(AND(E264&lt;&gt;"",H264&lt;&gt;""),H264-E264,"")</f>
        <v>143</v>
      </c>
      <c r="J264" s="305"/>
      <c r="K264" s="460" t="s">
        <v>80</v>
      </c>
      <c r="L264" s="310" t="s">
        <v>281</v>
      </c>
      <c r="M264" s="311" t="s">
        <v>161</v>
      </c>
      <c r="N264" s="310" t="s">
        <v>1252</v>
      </c>
      <c r="O264" s="20"/>
      <c r="P264" s="539" t="s">
        <v>1696</v>
      </c>
      <c r="Q264" s="22" t="s">
        <v>1698</v>
      </c>
      <c r="R264" s="313"/>
      <c r="S264" s="2"/>
      <c r="T264" s="314">
        <v>1</v>
      </c>
      <c r="U264" s="340">
        <v>109.95099999999999</v>
      </c>
      <c r="V264" s="340">
        <v>0</v>
      </c>
      <c r="W264" s="316">
        <f>IF(U264&lt;&gt;"",U264/1000,"")</f>
        <v>0.10995099999999999</v>
      </c>
      <c r="X264" s="316">
        <f>IF(V264&lt;&gt;"",V264/1000,"")</f>
        <v>0</v>
      </c>
      <c r="Y264" s="317">
        <f>IF(OR(U264&lt;&gt;"",V264&lt;&gt;""),U264+V264,"")</f>
        <v>109.95099999999999</v>
      </c>
      <c r="Z264" s="318">
        <f>IF(Y264&lt;&gt;"",Y264/1000,"")</f>
        <v>0.10995099999999999</v>
      </c>
      <c r="AA264" s="574" t="s">
        <v>493</v>
      </c>
      <c r="AB264" s="505"/>
      <c r="AC264" s="331">
        <v>45692</v>
      </c>
      <c r="AD264" s="505">
        <v>45694</v>
      </c>
      <c r="AE264" s="14">
        <v>45729</v>
      </c>
      <c r="AF264" s="14">
        <v>45750</v>
      </c>
      <c r="AG264" s="14">
        <v>45738</v>
      </c>
      <c r="AH264" s="309">
        <f>IF(AND(AD264&lt;&gt;"",AG264&lt;&gt;""),AG264-AD264,"")</f>
        <v>44</v>
      </c>
      <c r="AI264" s="322" t="str">
        <f>IF(AE264&lt;&gt;"",CONCATENATE("S",WEEKNUM(AE264,21)),"")</f>
        <v>S11</v>
      </c>
      <c r="AJ264" s="323" t="str">
        <f>IF(AF264&lt;&gt;"",CONCATENATE("S",WEEKNUM(AF264,21)),"")</f>
        <v>S14</v>
      </c>
      <c r="AK264" s="323" t="str">
        <f>IF(AG264&lt;&gt;"",CONCATENATE("S",WEEKNUM(AG264,21)),"")</f>
        <v>S12</v>
      </c>
      <c r="AL264" s="322" t="str">
        <f>IF(AG264&lt;&gt;"",CONCATENATE(MONTH(AG264),"/",YEAR(AG264)),"")</f>
        <v>3/2025</v>
      </c>
      <c r="AM264" s="324">
        <f ca="1">IF(AG264&lt;&gt;"",IFERROR(IF(AF264="",TODAY()-AE264,AG264-AE264),""),"")</f>
        <v>9</v>
      </c>
      <c r="AN264" s="325" t="str">
        <f ca="1">IF(AM264&lt;&gt;"",IF(AM264&lt;=0,"SEM ATRASO",IF(AM264&lt;=10,"1) &lt;= 10 Dias",IF(AND(AM264&gt;10,AM264&lt;=30),"2) &gt; 10 Dias e &lt;= 30 Dias",IF(AND(AM264&gt;30,AM264&lt;=60),"3) &gt;30 Dias e &lt;=60 Dias",IF(AND(AM264&gt;60,AM264&lt;43854),"4) &gt; 60 Dias","INDEFINIDO"))))),"")</f>
        <v>1) &lt;= 10 Dias</v>
      </c>
      <c r="AO264" s="15">
        <v>45776</v>
      </c>
      <c r="AP264" s="331">
        <v>45789</v>
      </c>
      <c r="AQ264" s="15">
        <v>45789</v>
      </c>
      <c r="AR264" s="15">
        <v>45799</v>
      </c>
      <c r="AS264" s="15">
        <v>45799</v>
      </c>
      <c r="AT264" s="309">
        <f>IF(AND(AP264&lt;&gt;"",AS264&lt;&gt;""),AS264-AP264,"")</f>
        <v>10</v>
      </c>
      <c r="AU264" s="326" t="str">
        <f>IF(AQ264&lt;&gt;"",CONCATENATE("S",WEEKNUM(AQ264,21)),"")</f>
        <v>S20</v>
      </c>
      <c r="AV264" s="327" t="str">
        <f>IF(AR264&lt;&gt;"",CONCATENATE("S",WEEKNUM(AR264,21)),"")</f>
        <v>S21</v>
      </c>
      <c r="AW264" s="327" t="str">
        <f>IF(AS264&lt;&gt;"",CONCATENATE("S",WEEKNUM(AS264,21)),"")</f>
        <v>S21</v>
      </c>
      <c r="AX264" s="326" t="str">
        <f>IF(AS264&lt;&gt;"",CONCATENATE(MONTH(AS264),"/",YEAR(AS264)),"")</f>
        <v>5/2025</v>
      </c>
      <c r="AY264" s="328">
        <f ca="1">IF(AQ264&lt;&gt;"",IF(AS264&lt;&gt;"",AQ264-AS264,TODAY()-AQ264),"")</f>
        <v>-10</v>
      </c>
      <c r="AZ264" s="329" t="str">
        <f ca="1">IF(AY264&lt;&gt;"",IF(AY264&lt;=0,"SEM ATRASO",IF(AY264&lt;=10,"1) &lt;= 10 Dias",IF(AND(AY264&gt;10,AY264&lt;=30),"2) &gt; 10 Dias e &lt;= 30 Dias",IF(AND(AY264&gt;30,AY264&lt;=60),"3) &gt;30 Dias e &lt;=60 Dias",IF(AND(AY264&gt;60,AY264&lt;43854),"4) &gt; 60 Dias","INDEFINIDO"))))),"")</f>
        <v>SEM ATRASO</v>
      </c>
      <c r="BA264" s="15">
        <v>45803</v>
      </c>
      <c r="BB264" s="331">
        <v>45806</v>
      </c>
      <c r="BC264" s="15">
        <v>45811</v>
      </c>
      <c r="BD264" s="15">
        <v>45811</v>
      </c>
      <c r="BE264" s="15">
        <v>45811</v>
      </c>
      <c r="BF264" s="309">
        <f>IF(AND(BB264&lt;&gt;"",BE264&lt;&gt;""),BE264-BB264,"")</f>
        <v>5</v>
      </c>
      <c r="BG264" s="326" t="str">
        <f>IF(BC264&lt;&gt;"",CONCATENATE("S",WEEKNUM(BC264,21)),"")</f>
        <v>S23</v>
      </c>
      <c r="BH264" s="327" t="str">
        <f>IF(BD264&lt;&gt;"",CONCATENATE("S",WEEKNUM(BD264,21)),"")</f>
        <v>S23</v>
      </c>
      <c r="BI264" s="327" t="str">
        <f>IF(BE264&lt;&gt;"",CONCATENATE("S",WEEKNUM(BE264,21)),"")</f>
        <v>S23</v>
      </c>
      <c r="BJ264" s="326" t="str">
        <f>IF(BE264&lt;&gt;"",CONCATENATE(MONTH(BE264),"/",YEAR(BE264)),"")</f>
        <v>6/2025</v>
      </c>
      <c r="BK264" s="325">
        <f ca="1">IF(BE264&lt;&gt;"",IFERROR(IF(BE264="",TODAY()-BC264,BE264-BC264),""),"")</f>
        <v>0</v>
      </c>
      <c r="BL264" s="330" t="str">
        <f ca="1">IF(BK264&lt;&gt;"",IF(BK264&lt;=0,"SEM ATRASO",IF(BK264&lt;=10,"1) &lt;= 10 Dias",IF(AND(BK264&gt;10,BK264&lt;=30),"2) &gt; 10 Dias e &lt;= 30 Dias",IF(AND(BK264&gt;30,BK264&lt;=60),"3) &gt;30 Dias e &lt;=60 Dias",IF(AND(BK264&gt;60,BK264&lt;43854),"4) &gt; 60 Dias","INDEFINIDO"))))),"")</f>
        <v>SEM ATRASO</v>
      </c>
      <c r="BM264" s="331">
        <f>IF(BE264&lt;&gt;"",BE264+5,IF(AND(BE264="",BD264&lt;&gt;""),BD264+5,IF(AND(BE264="",BD264="",AS264&lt;&gt;""),AS264+5,IF(AND(BE264="",BD264="",AS264="",AR264&lt;&gt;""),AR264+5,""))))</f>
        <v>45816</v>
      </c>
      <c r="BN264" s="15"/>
      <c r="BO264" s="331" t="s">
        <v>87</v>
      </c>
      <c r="BP264" s="2"/>
      <c r="BQ264" s="2"/>
      <c r="BR264" s="2"/>
      <c r="BS264" s="2"/>
      <c r="BT264" s="507"/>
      <c r="BU264" s="508"/>
      <c r="BV264" s="506"/>
      <c r="BW264" s="506"/>
      <c r="BX264" s="506"/>
      <c r="BY264" s="506"/>
      <c r="BZ264" s="506"/>
      <c r="CA264" s="653"/>
      <c r="CB264" s="605"/>
    </row>
    <row r="265" spans="1:80" ht="40.5" customHeight="1" x14ac:dyDescent="0.35">
      <c r="A265" s="584"/>
      <c r="B265" s="459" t="s">
        <v>155</v>
      </c>
      <c r="C265" s="3"/>
      <c r="D265" s="504"/>
      <c r="E265" s="504" t="s">
        <v>681</v>
      </c>
      <c r="F265" s="504" t="s">
        <v>273</v>
      </c>
      <c r="G265" s="307" t="str">
        <f ca="1">IF(AND(E265&lt;D265,BE265&lt;&gt;"",TODAY()&gt;D265),TODAY()-D265,"")</f>
        <v/>
      </c>
      <c r="H265" s="308">
        <f>IF(BM265&lt;&gt;"",BM265,"")</f>
        <v>45875</v>
      </c>
      <c r="I265" s="309">
        <f>IF(AND(E265&lt;&gt;"",H265&lt;&gt;""),H265-E265,"")</f>
        <v>320</v>
      </c>
      <c r="J265" s="305" t="s">
        <v>79</v>
      </c>
      <c r="K265" s="305" t="s">
        <v>80</v>
      </c>
      <c r="L265" s="310" t="s">
        <v>557</v>
      </c>
      <c r="M265" s="413" t="s">
        <v>161</v>
      </c>
      <c r="N265" s="310" t="s">
        <v>1012</v>
      </c>
      <c r="O265" s="20"/>
      <c r="P265" s="539" t="s">
        <v>1426</v>
      </c>
      <c r="Q265" s="22" t="s">
        <v>740</v>
      </c>
      <c r="R265" s="313" t="str">
        <f>IF(OR(L265&lt;&gt;"",N265&lt;&gt;"",O265&lt;&gt;"",P265&lt;&gt;""),CONCATENATE(L265,"-",N265,"-",P265,"-OM",O265),"")</f>
        <v>P62-PPGMII-P62-PAR-1165P/2024-OM</v>
      </c>
      <c r="S265" s="2" t="s">
        <v>1218</v>
      </c>
      <c r="T265" s="314">
        <v>1</v>
      </c>
      <c r="U265" s="340">
        <v>224.875</v>
      </c>
      <c r="V265" s="340">
        <v>0</v>
      </c>
      <c r="W265" s="316">
        <f>IF(U265&lt;&gt;"",U265/1000,"")</f>
        <v>0.22487499999999999</v>
      </c>
      <c r="X265" s="316">
        <f>IF(V265&lt;&gt;"",V265/1000,"")</f>
        <v>0</v>
      </c>
      <c r="Y265" s="317">
        <f>IF(OR(U265&lt;&gt;"",V265&lt;&gt;""),U265+V265,"")</f>
        <v>224.875</v>
      </c>
      <c r="Z265" s="318">
        <f>IF(Y265&lt;&gt;"",Y265/1000,"")</f>
        <v>0.22487499999999999</v>
      </c>
      <c r="AA265" s="574" t="s">
        <v>741</v>
      </c>
      <c r="AB265" s="505"/>
      <c r="AC265" s="331">
        <v>45691</v>
      </c>
      <c r="AD265" s="505">
        <v>45811</v>
      </c>
      <c r="AE265" s="14">
        <v>45851</v>
      </c>
      <c r="AF265" s="14">
        <v>45851</v>
      </c>
      <c r="AG265" s="14">
        <v>45827</v>
      </c>
      <c r="AH265" s="309">
        <f>IF(AND(AD265&lt;&gt;"",AG265&lt;&gt;""),AG265-AD265,"")</f>
        <v>16</v>
      </c>
      <c r="AI265" s="322" t="str">
        <f>IF(AE265&lt;&gt;"",CONCATENATE("S",WEEKNUM(AE265,21)),"")</f>
        <v>S28</v>
      </c>
      <c r="AJ265" s="323" t="str">
        <f>IF(AF265&lt;&gt;"",CONCATENATE("S",WEEKNUM(AF265,21)),"")</f>
        <v>S28</v>
      </c>
      <c r="AK265" s="323" t="str">
        <f>IF(AG265&lt;&gt;"",CONCATENATE("S",WEEKNUM(AG265,21)),"")</f>
        <v>S25</v>
      </c>
      <c r="AL265" s="322" t="str">
        <f>IF(AG265&lt;&gt;"",CONCATENATE(MONTH(AG265),"/",YEAR(AG265)),"")</f>
        <v>6/2025</v>
      </c>
      <c r="AM265" s="324">
        <f ca="1">IF(AG265&lt;&gt;"",IFERROR(IF(AF265="",TODAY()-AE265,AG265-AE265),""),"")</f>
        <v>-24</v>
      </c>
      <c r="AN265" s="325" t="str">
        <f ca="1">IF(AM265&lt;&gt;"",IF(AM265&lt;=0,"SEM ATRASO",IF(AM265&lt;=10,"1) &lt;= 10 Dias",IF(AND(AM265&gt;10,AM265&lt;=30),"2) &gt; 10 Dias e &lt;= 30 Dias",IF(AND(AM265&gt;30,AM265&lt;=60),"3) &gt;30 Dias e &lt;=60 Dias",IF(AND(AM265&gt;60,AM265&lt;43854),"4) &gt; 60 Dias","INDEFINIDO"))))),"")</f>
        <v>SEM ATRASO</v>
      </c>
      <c r="AO265" s="15">
        <v>45833</v>
      </c>
      <c r="AP265" s="331">
        <v>45772</v>
      </c>
      <c r="AQ265" s="15">
        <v>45840</v>
      </c>
      <c r="AR265" s="15">
        <v>45840</v>
      </c>
      <c r="AS265" s="15">
        <v>45840</v>
      </c>
      <c r="AT265" s="309">
        <f>IF(AND(AP265&lt;&gt;"",AS265&lt;&gt;""),AS265-AP265,"")</f>
        <v>68</v>
      </c>
      <c r="AU265" s="326" t="str">
        <f>IF(AQ265&lt;&gt;"",CONCATENATE("S",WEEKNUM(AQ265,21)),"")</f>
        <v>S27</v>
      </c>
      <c r="AV265" s="327" t="str">
        <f>IF(AR265&lt;&gt;"",CONCATENATE("S",WEEKNUM(AR265,21)),"")</f>
        <v>S27</v>
      </c>
      <c r="AW265" s="327" t="str">
        <f>IF(AS265&lt;&gt;"",CONCATENATE("S",WEEKNUM(AS265,21)),"")</f>
        <v>S27</v>
      </c>
      <c r="AX265" s="326" t="str">
        <f>IF(AS265&lt;&gt;"",CONCATENATE(MONTH(AS265),"/",YEAR(AS265)),"")</f>
        <v>7/2025</v>
      </c>
      <c r="AY265" s="328">
        <f ca="1">IF(AQ265&lt;&gt;"",IF(AS265&lt;&gt;"",AQ265-AS265,TODAY()-AQ265),"")</f>
        <v>0</v>
      </c>
      <c r="AZ265" s="329" t="str">
        <f ca="1">IF(AY265&lt;&gt;"",IF(AY265&lt;=0,"SEM ATRASO",IF(AY265&lt;=10,"1) &lt;= 10 Dias",IF(AND(AY265&gt;10,AY265&lt;=30),"2) &gt; 10 Dias e &lt;= 30 Dias",IF(AND(AY265&gt;30,AY265&lt;=60),"3) &gt;30 Dias e &lt;=60 Dias",IF(AND(AY265&gt;60,AY265&lt;43854),"4) &gt; 60 Dias","INDEFINIDO"))))),"")</f>
        <v>SEM ATRASO</v>
      </c>
      <c r="BA265" s="15">
        <v>45853</v>
      </c>
      <c r="BB265" s="331">
        <v>45847</v>
      </c>
      <c r="BC265" s="15">
        <v>45766</v>
      </c>
      <c r="BD265" s="24">
        <v>45850</v>
      </c>
      <c r="BE265" s="15">
        <v>45870</v>
      </c>
      <c r="BF265" s="309">
        <f>IF(AND(BB265&lt;&gt;"",BE265&lt;&gt;""),BE265-BB265,"")</f>
        <v>23</v>
      </c>
      <c r="BG265" s="326" t="str">
        <f>IF(BC265&lt;&gt;"",CONCATENATE("S",WEEKNUM(BC265,21)),"")</f>
        <v>S16</v>
      </c>
      <c r="BH265" s="327" t="str">
        <f>IF(BD265&lt;&gt;"",CONCATENATE("S",WEEKNUM(BD265,21)),"")</f>
        <v>S28</v>
      </c>
      <c r="BI265" s="327" t="str">
        <f>IF(BE265&lt;&gt;"",CONCATENATE("S",WEEKNUM(BE265,21)),"")</f>
        <v>S31</v>
      </c>
      <c r="BJ265" s="326" t="str">
        <f>IF(BE265&lt;&gt;"",CONCATENATE(MONTH(BE265),"/",YEAR(BE265)),"")</f>
        <v>8/2025</v>
      </c>
      <c r="BK265" s="325">
        <f ca="1">IF(BE265&lt;&gt;"",IFERROR(IF(BE265="",TODAY()-BC265,BE265-BC265),""),"")</f>
        <v>104</v>
      </c>
      <c r="BL265" s="330" t="str">
        <f ca="1">IF(BK265&lt;&gt;"",IF(BK265&lt;=0,"SEM ATRASO",IF(BK265&lt;=10,"1) &lt;= 10 Dias",IF(AND(BK265&gt;10,BK265&lt;=30),"2) &gt; 10 Dias e &lt;= 30 Dias",IF(AND(BK265&gt;30,BK265&lt;=60),"3) &gt;30 Dias e &lt;=60 Dias",IF(AND(BK265&gt;60,BK265&lt;43854),"4) &gt; 60 Dias","INDEFINIDO"))))),"")</f>
        <v>4) &gt; 60 Dias</v>
      </c>
      <c r="BM265" s="331">
        <f>IF(BE265&lt;&gt;"",BE265+5,IF(AND(BE265="",BD265&lt;&gt;""),BD265+5,IF(AND(BE265="",BD265="",AS265&lt;&gt;""),AS265+5,IF(AND(BE265="",BD265="",AS265="",AR265&lt;&gt;""),AR265+5,""))))</f>
        <v>45875</v>
      </c>
      <c r="BN265" s="15"/>
      <c r="BO265" s="331" t="s">
        <v>87</v>
      </c>
      <c r="BP265" s="2"/>
      <c r="BQ265" s="2"/>
      <c r="BR265" s="2"/>
      <c r="BS265" s="2"/>
      <c r="BT265" s="507"/>
      <c r="BU265" s="508"/>
      <c r="BV265" s="506"/>
      <c r="BW265" s="506"/>
      <c r="BX265" s="506"/>
      <c r="BY265" s="506"/>
      <c r="BZ265" s="506"/>
      <c r="CA265" s="653"/>
      <c r="CB265" s="605"/>
    </row>
    <row r="266" spans="1:80" ht="40.5" customHeight="1" thickBot="1" x14ac:dyDescent="0.4">
      <c r="A266" s="584"/>
      <c r="B266" s="458" t="s">
        <v>155</v>
      </c>
      <c r="C266" s="3"/>
      <c r="D266" s="504"/>
      <c r="E266" s="504" t="s">
        <v>643</v>
      </c>
      <c r="F266" s="504" t="s">
        <v>1063</v>
      </c>
      <c r="G266" s="307" t="str">
        <f ca="1">IF(AND(E266&lt;D266,BE266&lt;&gt;"",TODAY()&gt;D266),TODAY()-D266,"")</f>
        <v/>
      </c>
      <c r="H266" s="308">
        <f>IF(BM266&lt;&gt;"",BM266,"")</f>
        <v>45806</v>
      </c>
      <c r="I266" s="309">
        <f>IF(AND(E266&lt;&gt;"",H266&lt;&gt;""),H266-E266,"")</f>
        <v>133</v>
      </c>
      <c r="J266" s="305"/>
      <c r="K266" s="460" t="s">
        <v>80</v>
      </c>
      <c r="L266" s="310" t="s">
        <v>281</v>
      </c>
      <c r="M266" s="311" t="s">
        <v>161</v>
      </c>
      <c r="N266" s="310" t="s">
        <v>1252</v>
      </c>
      <c r="O266" s="20"/>
      <c r="P266" s="539" t="s">
        <v>1699</v>
      </c>
      <c r="Q266" s="22" t="s">
        <v>1700</v>
      </c>
      <c r="R266" s="313"/>
      <c r="S266" s="2"/>
      <c r="T266" s="314">
        <v>1</v>
      </c>
      <c r="U266" s="340">
        <v>205.80500000000001</v>
      </c>
      <c r="V266" s="340">
        <v>0</v>
      </c>
      <c r="W266" s="316">
        <f>IF(U266&lt;&gt;"",U266/1000,"")</f>
        <v>0.20580500000000002</v>
      </c>
      <c r="X266" s="316">
        <f>IF(V266&lt;&gt;"",V266/1000,"")</f>
        <v>0</v>
      </c>
      <c r="Y266" s="317">
        <f>IF(OR(U266&lt;&gt;"",V266&lt;&gt;""),U266+V266,"")</f>
        <v>205.80500000000001</v>
      </c>
      <c r="Z266" s="318">
        <f>IF(Y266&lt;&gt;"",Y266/1000,"")</f>
        <v>0.20580500000000002</v>
      </c>
      <c r="AA266" s="574" t="s">
        <v>493</v>
      </c>
      <c r="AB266" s="505"/>
      <c r="AC266" s="331">
        <v>45692</v>
      </c>
      <c r="AD266" s="505">
        <v>45694</v>
      </c>
      <c r="AE266" s="14">
        <v>45729</v>
      </c>
      <c r="AF266" s="14">
        <v>45750</v>
      </c>
      <c r="AG266" s="14">
        <v>45738</v>
      </c>
      <c r="AH266" s="309">
        <f>IF(AND(AD266&lt;&gt;"",AG266&lt;&gt;""),AG266-AD266,"")</f>
        <v>44</v>
      </c>
      <c r="AI266" s="322" t="str">
        <f>IF(AE266&lt;&gt;"",CONCATENATE("S",WEEKNUM(AE266,21)),"")</f>
        <v>S11</v>
      </c>
      <c r="AJ266" s="323" t="str">
        <f>IF(AF266&lt;&gt;"",CONCATENATE("S",WEEKNUM(AF266,21)),"")</f>
        <v>S14</v>
      </c>
      <c r="AK266" s="323" t="str">
        <f>IF(AG266&lt;&gt;"",CONCATENATE("S",WEEKNUM(AG266,21)),"")</f>
        <v>S12</v>
      </c>
      <c r="AL266" s="322" t="str">
        <f>IF(AG266&lt;&gt;"",CONCATENATE(MONTH(AG266),"/",YEAR(AG266)),"")</f>
        <v>3/2025</v>
      </c>
      <c r="AM266" s="324">
        <f ca="1">IF(AG266&lt;&gt;"",IFERROR(IF(AF266="",TODAY()-AE266,AG266-AE266),""),"")</f>
        <v>9</v>
      </c>
      <c r="AN266" s="325" t="str">
        <f ca="1">IF(AM266&lt;&gt;"",IF(AM266&lt;=0,"SEM ATRASO",IF(AM266&lt;=10,"1) &lt;= 10 Dias",IF(AND(AM266&gt;10,AM266&lt;=30),"2) &gt; 10 Dias e &lt;= 30 Dias",IF(AND(AM266&gt;30,AM266&lt;=60),"3) &gt;30 Dias e &lt;=60 Dias",IF(AND(AM266&gt;60,AM266&lt;43854),"4) &gt; 60 Dias","INDEFINIDO"))))),"")</f>
        <v>1) &lt;= 10 Dias</v>
      </c>
      <c r="AO266" s="15">
        <v>45776</v>
      </c>
      <c r="AP266" s="331">
        <v>45779</v>
      </c>
      <c r="AQ266" s="15">
        <v>45779</v>
      </c>
      <c r="AR266" s="15">
        <v>45789</v>
      </c>
      <c r="AS266" s="15">
        <v>45789</v>
      </c>
      <c r="AT266" s="309">
        <f>IF(AND(AP266&lt;&gt;"",AS266&lt;&gt;""),AS266-AP266,"")</f>
        <v>10</v>
      </c>
      <c r="AU266" s="326" t="str">
        <f>IF(AQ266&lt;&gt;"",CONCATENATE("S",WEEKNUM(AQ266,21)),"")</f>
        <v>S18</v>
      </c>
      <c r="AV266" s="327" t="str">
        <f>IF(AR266&lt;&gt;"",CONCATENATE("S",WEEKNUM(AR266,21)),"")</f>
        <v>S20</v>
      </c>
      <c r="AW266" s="327" t="str">
        <f>IF(AS266&lt;&gt;"",CONCATENATE("S",WEEKNUM(AS266,21)),"")</f>
        <v>S20</v>
      </c>
      <c r="AX266" s="326" t="str">
        <f>IF(AS266&lt;&gt;"",CONCATENATE(MONTH(AS266),"/",YEAR(AS266)),"")</f>
        <v>5/2025</v>
      </c>
      <c r="AY266" s="328">
        <f ca="1">IF(AQ266&lt;&gt;"",IF(AS266&lt;&gt;"",AQ266-AS266,TODAY()-AQ266),"")</f>
        <v>-10</v>
      </c>
      <c r="AZ266" s="329" t="str">
        <f ca="1">IF(AY266&lt;&gt;"",IF(AY266&lt;=0,"SEM ATRASO",IF(AY266&lt;=10,"1) &lt;= 10 Dias",IF(AND(AY266&gt;10,AY266&lt;=30),"2) &gt; 10 Dias e &lt;= 30 Dias",IF(AND(AY266&gt;30,AY266&lt;=60),"3) &gt;30 Dias e &lt;=60 Dias",IF(AND(AY266&gt;60,AY266&lt;43854),"4) &gt; 60 Dias","INDEFINIDO"))))),"")</f>
        <v>SEM ATRASO</v>
      </c>
      <c r="BA266" s="15">
        <v>45793</v>
      </c>
      <c r="BB266" s="331">
        <v>45796</v>
      </c>
      <c r="BC266" s="15">
        <v>45801</v>
      </c>
      <c r="BD266" s="15">
        <v>45801</v>
      </c>
      <c r="BE266" s="15">
        <v>45801</v>
      </c>
      <c r="BF266" s="309">
        <f>IF(AND(BB266&lt;&gt;"",BE266&lt;&gt;""),BE266-BB266,"")</f>
        <v>5</v>
      </c>
      <c r="BG266" s="326" t="str">
        <f>IF(BC266&lt;&gt;"",CONCATENATE("S",WEEKNUM(BC266,21)),"")</f>
        <v>S21</v>
      </c>
      <c r="BH266" s="327" t="str">
        <f>IF(BD266&lt;&gt;"",CONCATENATE("S",WEEKNUM(BD266,21)),"")</f>
        <v>S21</v>
      </c>
      <c r="BI266" s="327" t="str">
        <f>IF(BE266&lt;&gt;"",CONCATENATE("S",WEEKNUM(BE266,21)),"")</f>
        <v>S21</v>
      </c>
      <c r="BJ266" s="326" t="str">
        <f>IF(BE266&lt;&gt;"",CONCATENATE(MONTH(BE266),"/",YEAR(BE266)),"")</f>
        <v>5/2025</v>
      </c>
      <c r="BK266" s="325">
        <f ca="1">IF(BE266&lt;&gt;"",IFERROR(IF(BE266="",TODAY()-BC266,BE266-BC266),""),"")</f>
        <v>0</v>
      </c>
      <c r="BL266" s="330" t="str">
        <f ca="1">IF(BK266&lt;&gt;"",IF(BK266&lt;=0,"SEM ATRASO",IF(BK266&lt;=10,"1) &lt;= 10 Dias",IF(AND(BK266&gt;10,BK266&lt;=30),"2) &gt; 10 Dias e &lt;= 30 Dias",IF(AND(BK266&gt;30,BK266&lt;=60),"3) &gt;30 Dias e &lt;=60 Dias",IF(AND(BK266&gt;60,BK266&lt;43854),"4) &gt; 60 Dias","INDEFINIDO"))))),"")</f>
        <v>SEM ATRASO</v>
      </c>
      <c r="BM266" s="331">
        <f>IF(BE266&lt;&gt;"",BE266+5,IF(AND(BE266="",BD266&lt;&gt;""),BD266+5,IF(AND(BE266="",BD266="",AS266&lt;&gt;""),AS266+5,IF(AND(BE266="",BD266="",AS266="",AR266&lt;&gt;""),AR266+5,""))))</f>
        <v>45806</v>
      </c>
      <c r="BN266" s="15"/>
      <c r="BO266" s="331" t="s">
        <v>87</v>
      </c>
      <c r="BP266" s="2"/>
      <c r="BQ266" s="2"/>
      <c r="BR266" s="2"/>
      <c r="BS266" s="2"/>
      <c r="BT266" s="507"/>
      <c r="BU266" s="508"/>
      <c r="BV266" s="506"/>
      <c r="BW266" s="506"/>
      <c r="BX266" s="506"/>
      <c r="BY266" s="506"/>
      <c r="BZ266" s="506"/>
      <c r="CA266" s="653"/>
      <c r="CB266" s="605"/>
    </row>
    <row r="267" spans="1:80" ht="40.5" customHeight="1" thickBot="1" x14ac:dyDescent="0.4">
      <c r="A267" s="584"/>
      <c r="B267" s="458" t="s">
        <v>155</v>
      </c>
      <c r="C267" s="3"/>
      <c r="D267" s="504"/>
      <c r="E267" s="504" t="s">
        <v>643</v>
      </c>
      <c r="F267" s="504" t="s">
        <v>1063</v>
      </c>
      <c r="G267" s="307" t="str">
        <f ca="1">IF(AND(E267&lt;D267,BE267&lt;&gt;"",TODAY()&gt;D267),TODAY()-D267,"")</f>
        <v/>
      </c>
      <c r="H267" s="308">
        <f>IF(BM267&lt;&gt;"",BM267,"")</f>
        <v>45806</v>
      </c>
      <c r="I267" s="309">
        <f>IF(AND(E267&lt;&gt;"",H267&lt;&gt;""),H267-E267,"")</f>
        <v>133</v>
      </c>
      <c r="J267" s="305"/>
      <c r="K267" s="460" t="s">
        <v>80</v>
      </c>
      <c r="L267" s="310" t="s">
        <v>281</v>
      </c>
      <c r="M267" s="311" t="s">
        <v>161</v>
      </c>
      <c r="N267" s="310" t="s">
        <v>1252</v>
      </c>
      <c r="O267" s="20"/>
      <c r="P267" s="539" t="s">
        <v>1699</v>
      </c>
      <c r="Q267" s="22" t="s">
        <v>1701</v>
      </c>
      <c r="R267" s="313"/>
      <c r="S267" s="2"/>
      <c r="T267" s="314">
        <v>1</v>
      </c>
      <c r="U267" s="340">
        <v>6.8</v>
      </c>
      <c r="V267" s="340">
        <v>0</v>
      </c>
      <c r="W267" s="316">
        <f>IF(U267&lt;&gt;"",U267/1000,"")</f>
        <v>6.7999999999999996E-3</v>
      </c>
      <c r="X267" s="316">
        <f>IF(V267&lt;&gt;"",V267/1000,"")</f>
        <v>0</v>
      </c>
      <c r="Y267" s="317">
        <f>IF(OR(U267&lt;&gt;"",V267&lt;&gt;""),U267+V267,"")</f>
        <v>6.8</v>
      </c>
      <c r="Z267" s="318">
        <f>IF(Y267&lt;&gt;"",Y267/1000,"")</f>
        <v>6.7999999999999996E-3</v>
      </c>
      <c r="AA267" s="574" t="s">
        <v>493</v>
      </c>
      <c r="AB267" s="505"/>
      <c r="AC267" s="331">
        <v>45692</v>
      </c>
      <c r="AD267" s="505">
        <v>45694</v>
      </c>
      <c r="AE267" s="14">
        <v>45729</v>
      </c>
      <c r="AF267" s="14">
        <v>45750</v>
      </c>
      <c r="AG267" s="14">
        <v>45738</v>
      </c>
      <c r="AH267" s="309">
        <f>IF(AND(AD267&lt;&gt;"",AG267&lt;&gt;""),AG267-AD267,"")</f>
        <v>44</v>
      </c>
      <c r="AI267" s="322" t="str">
        <f>IF(AE267&lt;&gt;"",CONCATENATE("S",WEEKNUM(AE267,21)),"")</f>
        <v>S11</v>
      </c>
      <c r="AJ267" s="323" t="str">
        <f>IF(AF267&lt;&gt;"",CONCATENATE("S",WEEKNUM(AF267,21)),"")</f>
        <v>S14</v>
      </c>
      <c r="AK267" s="323" t="str">
        <f>IF(AG267&lt;&gt;"",CONCATENATE("S",WEEKNUM(AG267,21)),"")</f>
        <v>S12</v>
      </c>
      <c r="AL267" s="322" t="str">
        <f>IF(AG267&lt;&gt;"",CONCATENATE(MONTH(AG267),"/",YEAR(AG267)),"")</f>
        <v>3/2025</v>
      </c>
      <c r="AM267" s="324">
        <f ca="1">IF(AG267&lt;&gt;"",IFERROR(IF(AF267="",TODAY()-AE267,AG267-AE267),""),"")</f>
        <v>9</v>
      </c>
      <c r="AN267" s="325" t="str">
        <f ca="1">IF(AM267&lt;&gt;"",IF(AM267&lt;=0,"SEM ATRASO",IF(AM267&lt;=10,"1) &lt;= 10 Dias",IF(AND(AM267&gt;10,AM267&lt;=30),"2) &gt; 10 Dias e &lt;= 30 Dias",IF(AND(AM267&gt;30,AM267&lt;=60),"3) &gt;30 Dias e &lt;=60 Dias",IF(AND(AM267&gt;60,AM267&lt;43854),"4) &gt; 60 Dias","INDEFINIDO"))))),"")</f>
        <v>1) &lt;= 10 Dias</v>
      </c>
      <c r="AO267" s="15">
        <v>45776</v>
      </c>
      <c r="AP267" s="331">
        <v>45779</v>
      </c>
      <c r="AQ267" s="15">
        <v>45779</v>
      </c>
      <c r="AR267" s="15">
        <v>45789</v>
      </c>
      <c r="AS267" s="15">
        <v>45789</v>
      </c>
      <c r="AT267" s="309">
        <f>IF(AND(AP267&lt;&gt;"",AS267&lt;&gt;""),AS267-AP267,"")</f>
        <v>10</v>
      </c>
      <c r="AU267" s="326" t="str">
        <f>IF(AQ267&lt;&gt;"",CONCATENATE("S",WEEKNUM(AQ267,21)),"")</f>
        <v>S18</v>
      </c>
      <c r="AV267" s="327" t="str">
        <f>IF(AR267&lt;&gt;"",CONCATENATE("S",WEEKNUM(AR267,21)),"")</f>
        <v>S20</v>
      </c>
      <c r="AW267" s="327" t="str">
        <f>IF(AS267&lt;&gt;"",CONCATENATE("S",WEEKNUM(AS267,21)),"")</f>
        <v>S20</v>
      </c>
      <c r="AX267" s="326" t="str">
        <f>IF(AS267&lt;&gt;"",CONCATENATE(MONTH(AS267),"/",YEAR(AS267)),"")</f>
        <v>5/2025</v>
      </c>
      <c r="AY267" s="328">
        <f ca="1">IF(AQ267&lt;&gt;"",IF(AS267&lt;&gt;"",AQ267-AS267,TODAY()-AQ267),"")</f>
        <v>-10</v>
      </c>
      <c r="AZ267" s="329" t="str">
        <f ca="1">IF(AY267&lt;&gt;"",IF(AY267&lt;=0,"SEM ATRASO",IF(AY267&lt;=10,"1) &lt;= 10 Dias",IF(AND(AY267&gt;10,AY267&lt;=30),"2) &gt; 10 Dias e &lt;= 30 Dias",IF(AND(AY267&gt;30,AY267&lt;=60),"3) &gt;30 Dias e &lt;=60 Dias",IF(AND(AY267&gt;60,AY267&lt;43854),"4) &gt; 60 Dias","INDEFINIDO"))))),"")</f>
        <v>SEM ATRASO</v>
      </c>
      <c r="BA267" s="15">
        <v>45793</v>
      </c>
      <c r="BB267" s="331">
        <v>45796</v>
      </c>
      <c r="BC267" s="15">
        <v>45801</v>
      </c>
      <c r="BD267" s="15">
        <v>45801</v>
      </c>
      <c r="BE267" s="15">
        <v>45801</v>
      </c>
      <c r="BF267" s="309">
        <f>IF(AND(BB267&lt;&gt;"",BE267&lt;&gt;""),BE267-BB267,"")</f>
        <v>5</v>
      </c>
      <c r="BG267" s="326" t="str">
        <f>IF(BC267&lt;&gt;"",CONCATENATE("S",WEEKNUM(BC267,21)),"")</f>
        <v>S21</v>
      </c>
      <c r="BH267" s="327" t="str">
        <f>IF(BD267&lt;&gt;"",CONCATENATE("S",WEEKNUM(BD267,21)),"")</f>
        <v>S21</v>
      </c>
      <c r="BI267" s="327" t="str">
        <f>IF(BE267&lt;&gt;"",CONCATENATE("S",WEEKNUM(BE267,21)),"")</f>
        <v>S21</v>
      </c>
      <c r="BJ267" s="326" t="str">
        <f>IF(BE267&lt;&gt;"",CONCATENATE(MONTH(BE267),"/",YEAR(BE267)),"")</f>
        <v>5/2025</v>
      </c>
      <c r="BK267" s="325">
        <f ca="1">IF(BE267&lt;&gt;"",IFERROR(IF(BE267="",TODAY()-BC267,BE267-BC267),""),"")</f>
        <v>0</v>
      </c>
      <c r="BL267" s="330" t="str">
        <f ca="1">IF(BK267&lt;&gt;"",IF(BK267&lt;=0,"SEM ATRASO",IF(BK267&lt;=10,"1) &lt;= 10 Dias",IF(AND(BK267&gt;10,BK267&lt;=30),"2) &gt; 10 Dias e &lt;= 30 Dias",IF(AND(BK267&gt;30,BK267&lt;=60),"3) &gt;30 Dias e &lt;=60 Dias",IF(AND(BK267&gt;60,BK267&lt;43854),"4) &gt; 60 Dias","INDEFINIDO"))))),"")</f>
        <v>SEM ATRASO</v>
      </c>
      <c r="BM267" s="331">
        <f>IF(BE267&lt;&gt;"",BE267+5,IF(AND(BE267="",BD267&lt;&gt;""),BD267+5,IF(AND(BE267="",BD267="",AS267&lt;&gt;""),AS267+5,IF(AND(BE267="",BD267="",AS267="",AR267&lt;&gt;""),AR267+5,""))))</f>
        <v>45806</v>
      </c>
      <c r="BN267" s="15"/>
      <c r="BO267" s="331" t="s">
        <v>87</v>
      </c>
      <c r="BP267" s="2"/>
      <c r="BQ267" s="2"/>
      <c r="BR267" s="2"/>
      <c r="BS267" s="2"/>
      <c r="BT267" s="507"/>
      <c r="BU267" s="508"/>
      <c r="BV267" s="506"/>
      <c r="BW267" s="506"/>
      <c r="BX267" s="506"/>
      <c r="BY267" s="506"/>
      <c r="BZ267" s="506"/>
      <c r="CA267" s="646"/>
      <c r="CB267" s="605"/>
    </row>
    <row r="268" spans="1:80" ht="40.5" customHeight="1" thickBot="1" x14ac:dyDescent="0.4">
      <c r="A268" s="584"/>
      <c r="B268" s="458" t="s">
        <v>155</v>
      </c>
      <c r="C268" s="3"/>
      <c r="D268" s="504"/>
      <c r="E268" s="504" t="s">
        <v>643</v>
      </c>
      <c r="F268" s="504" t="s">
        <v>1063</v>
      </c>
      <c r="G268" s="307" t="str">
        <f ca="1">IF(AND(E268&lt;D268,BE268&lt;&gt;"",TODAY()&gt;D268),TODAY()-D268,"")</f>
        <v/>
      </c>
      <c r="H268" s="308">
        <f>IF(BM268&lt;&gt;"",BM268,"")</f>
        <v>45819</v>
      </c>
      <c r="I268" s="309">
        <f>IF(AND(E268&lt;&gt;"",H268&lt;&gt;""),H268-E268,"")</f>
        <v>146</v>
      </c>
      <c r="J268" s="305"/>
      <c r="K268" s="460" t="s">
        <v>80</v>
      </c>
      <c r="L268" s="310" t="s">
        <v>281</v>
      </c>
      <c r="M268" s="311" t="s">
        <v>161</v>
      </c>
      <c r="N268" s="310" t="s">
        <v>1252</v>
      </c>
      <c r="O268" s="20"/>
      <c r="P268" s="539" t="s">
        <v>1702</v>
      </c>
      <c r="Q268" s="22" t="s">
        <v>1703</v>
      </c>
      <c r="R268" s="313"/>
      <c r="S268" s="2"/>
      <c r="T268" s="314">
        <v>1</v>
      </c>
      <c r="U268" s="340">
        <v>0</v>
      </c>
      <c r="V268" s="340">
        <v>95.89</v>
      </c>
      <c r="W268" s="316">
        <f>IF(U268&lt;&gt;"",U268/1000,"")</f>
        <v>0</v>
      </c>
      <c r="X268" s="316">
        <f>IF(V268&lt;&gt;"",V268/1000,"")</f>
        <v>9.5890000000000003E-2</v>
      </c>
      <c r="Y268" s="317">
        <f>IF(OR(U268&lt;&gt;"",V268&lt;&gt;""),U268+V268,"")</f>
        <v>95.89</v>
      </c>
      <c r="Z268" s="318">
        <f>IF(Y268&lt;&gt;"",Y268/1000,"")</f>
        <v>9.5890000000000003E-2</v>
      </c>
      <c r="AA268" s="574" t="s">
        <v>493</v>
      </c>
      <c r="AB268" s="505"/>
      <c r="AC268" s="331">
        <v>45692</v>
      </c>
      <c r="AD268" s="505">
        <v>45694</v>
      </c>
      <c r="AE268" s="14">
        <v>45729</v>
      </c>
      <c r="AF268" s="14">
        <v>45750</v>
      </c>
      <c r="AG268" s="14">
        <v>45738</v>
      </c>
      <c r="AH268" s="309">
        <f>IF(AND(AD268&lt;&gt;"",AG268&lt;&gt;""),AG268-AD268,"")</f>
        <v>44</v>
      </c>
      <c r="AI268" s="322" t="str">
        <f>IF(AE268&lt;&gt;"",CONCATENATE("S",WEEKNUM(AE268,21)),"")</f>
        <v>S11</v>
      </c>
      <c r="AJ268" s="323" t="str">
        <f>IF(AF268&lt;&gt;"",CONCATENATE("S",WEEKNUM(AF268,21)),"")</f>
        <v>S14</v>
      </c>
      <c r="AK268" s="323" t="str">
        <f>IF(AG268&lt;&gt;"",CONCATENATE("S",WEEKNUM(AG268,21)),"")</f>
        <v>S12</v>
      </c>
      <c r="AL268" s="322" t="str">
        <f>IF(AG268&lt;&gt;"",CONCATENATE(MONTH(AG268),"/",YEAR(AG268)),"")</f>
        <v>3/2025</v>
      </c>
      <c r="AM268" s="324">
        <f ca="1">IF(AG268&lt;&gt;"",IFERROR(IF(AF268="",TODAY()-AE268,AG268-AE268),""),"")</f>
        <v>9</v>
      </c>
      <c r="AN268" s="325" t="str">
        <f ca="1">IF(AM268&lt;&gt;"",IF(AM268&lt;=0,"SEM ATRASO",IF(AM268&lt;=10,"1) &lt;= 10 Dias",IF(AND(AM268&gt;10,AM268&lt;=30),"2) &gt; 10 Dias e &lt;= 30 Dias",IF(AND(AM268&gt;30,AM268&lt;=60),"3) &gt;30 Dias e &lt;=60 Dias",IF(AND(AM268&gt;60,AM268&lt;43854),"4) &gt; 60 Dias","INDEFINIDO"))))),"")</f>
        <v>1) &lt;= 10 Dias</v>
      </c>
      <c r="AO268" s="15">
        <v>45776</v>
      </c>
      <c r="AP268" s="331">
        <v>45828</v>
      </c>
      <c r="AQ268" s="15">
        <v>45828</v>
      </c>
      <c r="AR268" s="15">
        <v>45802</v>
      </c>
      <c r="AS268" s="15">
        <v>45802</v>
      </c>
      <c r="AT268" s="309">
        <f>IF(AND(AP268&lt;&gt;"",AS268&lt;&gt;""),AS268-AP268,"")</f>
        <v>-26</v>
      </c>
      <c r="AU268" s="326" t="str">
        <f>IF(AQ268&lt;&gt;"",CONCATENATE("S",WEEKNUM(AQ268,21)),"")</f>
        <v>S25</v>
      </c>
      <c r="AV268" s="327" t="str">
        <f>IF(AR268&lt;&gt;"",CONCATENATE("S",WEEKNUM(AR268,21)),"")</f>
        <v>S21</v>
      </c>
      <c r="AW268" s="327" t="str">
        <f>IF(AS268&lt;&gt;"",CONCATENATE("S",WEEKNUM(AS268,21)),"")</f>
        <v>S21</v>
      </c>
      <c r="AX268" s="326" t="str">
        <f>IF(AS268&lt;&gt;"",CONCATENATE(MONTH(AS268),"/",YEAR(AS268)),"")</f>
        <v>5/2025</v>
      </c>
      <c r="AY268" s="328">
        <f ca="1">IF(AQ268&lt;&gt;"",IF(AS268&lt;&gt;"",AQ268-AS268,TODAY()-AQ268),"")</f>
        <v>26</v>
      </c>
      <c r="AZ268" s="329" t="str">
        <f ca="1">IF(AY268&lt;&gt;"",IF(AY268&lt;=0,"SEM ATRASO",IF(AY268&lt;=10,"1) &lt;= 10 Dias",IF(AND(AY268&gt;10,AY268&lt;=30),"2) &gt; 10 Dias e &lt;= 30 Dias",IF(AND(AY268&gt;30,AY268&lt;=60),"3) &gt;30 Dias e &lt;=60 Dias",IF(AND(AY268&gt;60,AY268&lt;43854),"4) &gt; 60 Dias","INDEFINIDO"))))),"")</f>
        <v>2) &gt; 10 Dias e &lt;= 30 Dias</v>
      </c>
      <c r="BA268" s="15">
        <v>45806</v>
      </c>
      <c r="BB268" s="331">
        <v>45809</v>
      </c>
      <c r="BC268" s="15">
        <v>45814</v>
      </c>
      <c r="BD268" s="15">
        <v>45814</v>
      </c>
      <c r="BE268" s="15">
        <v>45814</v>
      </c>
      <c r="BF268" s="309">
        <f>IF(AND(BB268&lt;&gt;"",BE268&lt;&gt;""),BE268-BB268,"")</f>
        <v>5</v>
      </c>
      <c r="BG268" s="326" t="str">
        <f>IF(BC268&lt;&gt;"",CONCATENATE("S",WEEKNUM(BC268,21)),"")</f>
        <v>S23</v>
      </c>
      <c r="BH268" s="327" t="str">
        <f>IF(BD268&lt;&gt;"",CONCATENATE("S",WEEKNUM(BD268,21)),"")</f>
        <v>S23</v>
      </c>
      <c r="BI268" s="327" t="str">
        <f>IF(BE268&lt;&gt;"",CONCATENATE("S",WEEKNUM(BE268,21)),"")</f>
        <v>S23</v>
      </c>
      <c r="BJ268" s="326" t="str">
        <f>IF(BE268&lt;&gt;"",CONCATENATE(MONTH(BE268),"/",YEAR(BE268)),"")</f>
        <v>6/2025</v>
      </c>
      <c r="BK268" s="325">
        <f ca="1">IF(BE268&lt;&gt;"",IFERROR(IF(BE268="",TODAY()-BC268,BE268-BC268),""),"")</f>
        <v>0</v>
      </c>
      <c r="BL268" s="330" t="str">
        <f ca="1">IF(BK268&lt;&gt;"",IF(BK268&lt;=0,"SEM ATRASO",IF(BK268&lt;=10,"1) &lt;= 10 Dias",IF(AND(BK268&gt;10,BK268&lt;=30),"2) &gt; 10 Dias e &lt;= 30 Dias",IF(AND(BK268&gt;30,BK268&lt;=60),"3) &gt;30 Dias e &lt;=60 Dias",IF(AND(BK268&gt;60,BK268&lt;43854),"4) &gt; 60 Dias","INDEFINIDO"))))),"")</f>
        <v>SEM ATRASO</v>
      </c>
      <c r="BM268" s="331">
        <f>IF(BE268&lt;&gt;"",BE268+5,IF(AND(BE268="",BD268&lt;&gt;""),BD268+5,IF(AND(BE268="",BD268="",AS268&lt;&gt;""),AS268+5,IF(AND(BE268="",BD268="",AS268="",AR268&lt;&gt;""),AR268+5,""))))</f>
        <v>45819</v>
      </c>
      <c r="BN268" s="15"/>
      <c r="BO268" s="331" t="s">
        <v>87</v>
      </c>
      <c r="BP268" s="2"/>
      <c r="BQ268" s="2"/>
      <c r="BR268" s="2"/>
      <c r="BS268" s="2"/>
      <c r="BT268" s="507"/>
      <c r="BU268" s="508"/>
      <c r="BV268" s="506"/>
      <c r="BW268" s="506"/>
      <c r="BX268" s="506"/>
      <c r="BY268" s="506"/>
      <c r="BZ268" s="506"/>
      <c r="CA268" s="654"/>
      <c r="CB268" s="605"/>
    </row>
    <row r="269" spans="1:80" ht="40.5" customHeight="1" x14ac:dyDescent="0.35">
      <c r="A269" s="586"/>
      <c r="B269" s="458" t="s">
        <v>155</v>
      </c>
      <c r="C269" s="3"/>
      <c r="D269" s="504"/>
      <c r="E269" s="504" t="s">
        <v>1163</v>
      </c>
      <c r="F269" s="504" t="s">
        <v>1079</v>
      </c>
      <c r="G269" s="307" t="str">
        <f ca="1">IF(AND(E269&lt;D269,BE269&lt;&gt;"",TODAY()&gt;D269),TODAY()-D269,"")</f>
        <v/>
      </c>
      <c r="H269" s="308">
        <f>IF(BM269&lt;&gt;"",BM269,"")</f>
        <v>45875</v>
      </c>
      <c r="I269" s="309">
        <f>IF(AND(E269&lt;&gt;"",H269&lt;&gt;""),H269-E269,"")</f>
        <v>314</v>
      </c>
      <c r="J269" s="305" t="s">
        <v>79</v>
      </c>
      <c r="K269" s="305" t="s">
        <v>80</v>
      </c>
      <c r="L269" s="310" t="s">
        <v>557</v>
      </c>
      <c r="M269" s="311" t="s">
        <v>161</v>
      </c>
      <c r="N269" s="310" t="s">
        <v>2050</v>
      </c>
      <c r="O269" s="20"/>
      <c r="P269" s="539" t="s">
        <v>1427</v>
      </c>
      <c r="Q269" s="22" t="s">
        <v>1217</v>
      </c>
      <c r="R269" s="313" t="str">
        <f>IF(OR(L269&lt;&gt;"",N269&lt;&gt;"",O269&lt;&gt;"",P269&lt;&gt;""),CONCATENATE(L269,"-",N269,"-",P269,"-OM",O269),"")</f>
        <v>P62-PPGMII-P62-CAM-1188P/2024-OM</v>
      </c>
      <c r="S269" s="2" t="s">
        <v>1218</v>
      </c>
      <c r="T269" s="314">
        <v>1</v>
      </c>
      <c r="U269" s="340">
        <v>21.8</v>
      </c>
      <c r="V269" s="23">
        <v>0</v>
      </c>
      <c r="W269" s="316">
        <f>IF(U269&lt;&gt;"",U269/1000,"")</f>
        <v>2.18E-2</v>
      </c>
      <c r="X269" s="316">
        <f>IF(V269&lt;&gt;"",V269/1000,"")</f>
        <v>0</v>
      </c>
      <c r="Y269" s="317">
        <f>IF(OR(U269&lt;&gt;"",V269&lt;&gt;""),U269+V269,"")</f>
        <v>21.8</v>
      </c>
      <c r="Z269" s="318">
        <f>IF(Y269&lt;&gt;"",Y269/1000,"")</f>
        <v>2.18E-2</v>
      </c>
      <c r="AA269" s="574" t="s">
        <v>1219</v>
      </c>
      <c r="AB269" s="505"/>
      <c r="AC269" s="331">
        <v>45821</v>
      </c>
      <c r="AD269" s="505">
        <v>45811</v>
      </c>
      <c r="AE269" s="14">
        <v>45851</v>
      </c>
      <c r="AF269" s="14">
        <v>45851</v>
      </c>
      <c r="AG269" s="14">
        <v>45827</v>
      </c>
      <c r="AH269" s="309">
        <f>IF(AND(AD269&lt;&gt;"",AG269&lt;&gt;""),AG269-AD269,"")</f>
        <v>16</v>
      </c>
      <c r="AI269" s="322" t="str">
        <f>IF(AE269&lt;&gt;"",CONCATENATE("S",WEEKNUM(AE269,21)),"")</f>
        <v>S28</v>
      </c>
      <c r="AJ269" s="323" t="str">
        <f>IF(AF269&lt;&gt;"",CONCATENATE("S",WEEKNUM(AF269,21)),"")</f>
        <v>S28</v>
      </c>
      <c r="AK269" s="323" t="str">
        <f>IF(AG269&lt;&gt;"",CONCATENATE("S",WEEKNUM(AG269,21)),"")</f>
        <v>S25</v>
      </c>
      <c r="AL269" s="322" t="str">
        <f>IF(AG269&lt;&gt;"",CONCATENATE(MONTH(AG269),"/",YEAR(AG269)),"")</f>
        <v>6/2025</v>
      </c>
      <c r="AM269" s="324">
        <f ca="1">IF(AG269&lt;&gt;"",IFERROR(IF(AF269="",TODAY()-AE269,AG269-AE269),""),"")</f>
        <v>-24</v>
      </c>
      <c r="AN269" s="325" t="str">
        <f ca="1">IF(AM269&lt;&gt;"",IF(AM269&lt;=0,"SEM ATRASO",IF(AM269&lt;=10,"1) &lt;= 10 Dias",IF(AND(AM269&gt;10,AM269&lt;=30),"2) &gt; 10 Dias e &lt;= 30 Dias",IF(AND(AM269&gt;30,AM269&lt;=60),"3) &gt;30 Dias e &lt;=60 Dias",IF(AND(AM269&gt;60,AM269&lt;43854),"4) &gt; 60 Dias","INDEFINIDO"))))),"")</f>
        <v>SEM ATRASO</v>
      </c>
      <c r="AO269" s="15">
        <v>45833</v>
      </c>
      <c r="AP269" s="331">
        <v>45813</v>
      </c>
      <c r="AQ269" s="15">
        <v>45840</v>
      </c>
      <c r="AR269" s="15">
        <v>45840</v>
      </c>
      <c r="AS269" s="15">
        <v>45840</v>
      </c>
      <c r="AT269" s="309">
        <f>IF(AND(AP269&lt;&gt;"",AS269&lt;&gt;""),AS269-AP269,"")</f>
        <v>27</v>
      </c>
      <c r="AU269" s="326" t="str">
        <f>IF(AQ269&lt;&gt;"",CONCATENATE("S",WEEKNUM(AQ269,21)),"")</f>
        <v>S27</v>
      </c>
      <c r="AV269" s="327" t="str">
        <f>IF(AR269&lt;&gt;"",CONCATENATE("S",WEEKNUM(AR269,21)),"")</f>
        <v>S27</v>
      </c>
      <c r="AW269" s="327" t="str">
        <f>IF(AS269&lt;&gt;"",CONCATENATE("S",WEEKNUM(AS269,21)),"")</f>
        <v>S27</v>
      </c>
      <c r="AX269" s="326" t="str">
        <f>IF(AS269&lt;&gt;"",CONCATENATE(MONTH(AS269),"/",YEAR(AS269)),"")</f>
        <v>7/2025</v>
      </c>
      <c r="AY269" s="328">
        <f ca="1">IF(AQ269&lt;&gt;"",IF(AS269&lt;&gt;"",AQ269-AS269,TODAY()-AQ269),"")</f>
        <v>0</v>
      </c>
      <c r="AZ269" s="329" t="str">
        <f ca="1">IF(AY269&lt;&gt;"",IF(AY269&lt;=0,"SEM ATRASO",IF(AY269&lt;=10,"1) &lt;= 10 Dias",IF(AND(AY269&gt;10,AY269&lt;=30),"2) &gt; 10 Dias e &lt;= 30 Dias",IF(AND(AY269&gt;30,AY269&lt;=60),"3) &gt;30 Dias e &lt;=60 Dias",IF(AND(AY269&gt;60,AY269&lt;43854),"4) &gt; 60 Dias","INDEFINIDO"))))),"")</f>
        <v>SEM ATRASO</v>
      </c>
      <c r="BA269" s="15">
        <v>45853</v>
      </c>
      <c r="BB269" s="331">
        <v>45847</v>
      </c>
      <c r="BC269" s="15">
        <v>45766</v>
      </c>
      <c r="BD269" s="24">
        <v>45850</v>
      </c>
      <c r="BE269" s="15">
        <v>45870</v>
      </c>
      <c r="BF269" s="309">
        <f>IF(AND(BB269&lt;&gt;"",BE269&lt;&gt;""),BE269-BB269,"")</f>
        <v>23</v>
      </c>
      <c r="BG269" s="326" t="str">
        <f>IF(BC269&lt;&gt;"",CONCATENATE("S",WEEKNUM(BC269,21)),"")</f>
        <v>S16</v>
      </c>
      <c r="BH269" s="327" t="str">
        <f>IF(BD269&lt;&gt;"",CONCATENATE("S",WEEKNUM(BD269,21)),"")</f>
        <v>S28</v>
      </c>
      <c r="BI269" s="327" t="str">
        <f>IF(BE269&lt;&gt;"",CONCATENATE("S",WEEKNUM(BE269,21)),"")</f>
        <v>S31</v>
      </c>
      <c r="BJ269" s="326" t="str">
        <f>IF(BE269&lt;&gt;"",CONCATENATE(MONTH(BE269),"/",YEAR(BE269)),"")</f>
        <v>8/2025</v>
      </c>
      <c r="BK269" s="325">
        <f ca="1">IF(BE269&lt;&gt;"",IFERROR(IF(BE269="",TODAY()-BC269,BE269-BC269),""),"")</f>
        <v>104</v>
      </c>
      <c r="BL269" s="330" t="str">
        <f ca="1">IF(BK269&lt;&gt;"",IF(BK269&lt;=0,"SEM ATRASO",IF(BK269&lt;=10,"1) &lt;= 10 Dias",IF(AND(BK269&gt;10,BK269&lt;=30),"2) &gt; 10 Dias e &lt;= 30 Dias",IF(AND(BK269&gt;30,BK269&lt;=60),"3) &gt;30 Dias e &lt;=60 Dias",IF(AND(BK269&gt;60,BK269&lt;43854),"4) &gt; 60 Dias","INDEFINIDO"))))),"")</f>
        <v>4) &gt; 60 Dias</v>
      </c>
      <c r="BM269" s="331">
        <f>IF(BE269&lt;&gt;"",BE269+5,IF(AND(BE269="",BD269&lt;&gt;""),BD269+5,IF(AND(BE269="",BD269="",AS269&lt;&gt;""),AS269+5,IF(AND(BE269="",BD269="",AS269="",AR269&lt;&gt;""),AR269+5,""))))</f>
        <v>45875</v>
      </c>
      <c r="BN269" s="15"/>
      <c r="BO269" s="331" t="s">
        <v>87</v>
      </c>
      <c r="BP269" s="2"/>
      <c r="BQ269" s="2"/>
      <c r="BR269" s="2"/>
      <c r="BS269" s="2"/>
      <c r="BT269" s="507"/>
      <c r="BU269" s="508"/>
      <c r="BV269" s="506"/>
      <c r="BW269" s="506"/>
      <c r="BX269" s="506"/>
      <c r="BY269" s="506"/>
      <c r="BZ269" s="506"/>
      <c r="CA269" s="648"/>
      <c r="CB269" s="605"/>
    </row>
    <row r="270" spans="1:80" ht="40.5" customHeight="1" x14ac:dyDescent="0.35">
      <c r="A270" s="586"/>
      <c r="B270" s="458" t="s">
        <v>155</v>
      </c>
      <c r="C270" s="3"/>
      <c r="D270" s="504"/>
      <c r="E270" s="504" t="s">
        <v>1163</v>
      </c>
      <c r="F270" s="504" t="s">
        <v>1079</v>
      </c>
      <c r="G270" s="307" t="str">
        <f ca="1">IF(AND(E270&lt;D270,BE270&lt;&gt;"",TODAY()&gt;D270),TODAY()-D270,"")</f>
        <v/>
      </c>
      <c r="H270" s="308">
        <f>IF(BM270&lt;&gt;"",BM270,"")</f>
        <v>45875</v>
      </c>
      <c r="I270" s="309">
        <f>IF(AND(E270&lt;&gt;"",H270&lt;&gt;""),H270-E270,"")</f>
        <v>314</v>
      </c>
      <c r="J270" s="305" t="s">
        <v>79</v>
      </c>
      <c r="K270" s="305" t="s">
        <v>80</v>
      </c>
      <c r="L270" s="310" t="s">
        <v>557</v>
      </c>
      <c r="M270" s="311" t="s">
        <v>161</v>
      </c>
      <c r="N270" s="310" t="s">
        <v>2050</v>
      </c>
      <c r="O270" s="20"/>
      <c r="P270" s="539" t="s">
        <v>1427</v>
      </c>
      <c r="Q270" s="22" t="s">
        <v>1220</v>
      </c>
      <c r="R270" s="313" t="str">
        <f>IF(OR(L270&lt;&gt;"",N270&lt;&gt;"",O270&lt;&gt;"",P270&lt;&gt;""),CONCATENATE(L270,"-",N270,"-",P270,"-OM",O270),"")</f>
        <v>P62-PPGMII-P62-CAM-1188P/2024-OM</v>
      </c>
      <c r="S270" s="2" t="s">
        <v>1171</v>
      </c>
      <c r="T270" s="314">
        <v>1</v>
      </c>
      <c r="U270" s="340">
        <v>290.72199999999998</v>
      </c>
      <c r="V270" s="23">
        <v>0</v>
      </c>
      <c r="W270" s="316">
        <f>IF(U270&lt;&gt;"",U270/1000,"")</f>
        <v>0.29072199999999998</v>
      </c>
      <c r="X270" s="316">
        <f>IF(V270&lt;&gt;"",V270/1000,"")</f>
        <v>0</v>
      </c>
      <c r="Y270" s="317">
        <f>IF(OR(U270&lt;&gt;"",V270&lt;&gt;""),U270+V270,"")</f>
        <v>290.72199999999998</v>
      </c>
      <c r="Z270" s="318">
        <f>IF(Y270&lt;&gt;"",Y270/1000,"")</f>
        <v>0.29072199999999998</v>
      </c>
      <c r="AA270" s="574" t="s">
        <v>1219</v>
      </c>
      <c r="AB270" s="505"/>
      <c r="AC270" s="331">
        <v>45821</v>
      </c>
      <c r="AD270" s="505">
        <v>45819</v>
      </c>
      <c r="AE270" s="14">
        <v>45742</v>
      </c>
      <c r="AF270" s="14">
        <v>45742</v>
      </c>
      <c r="AG270" s="14">
        <v>45826</v>
      </c>
      <c r="AH270" s="309">
        <f>IF(AND(AD270&lt;&gt;"",AG270&lt;&gt;""),AG270-AD270,"")</f>
        <v>7</v>
      </c>
      <c r="AI270" s="322" t="str">
        <f>IF(AE270&lt;&gt;"",CONCATENATE("S",WEEKNUM(AE270,21)),"")</f>
        <v>S13</v>
      </c>
      <c r="AJ270" s="323" t="str">
        <f>IF(AF270&lt;&gt;"",CONCATENATE("S",WEEKNUM(AF270,21)),"")</f>
        <v>S13</v>
      </c>
      <c r="AK270" s="323" t="str">
        <f>IF(AG270&lt;&gt;"",CONCATENATE("S",WEEKNUM(AG270,21)),"")</f>
        <v>S25</v>
      </c>
      <c r="AL270" s="322" t="str">
        <f>IF(AG270&lt;&gt;"",CONCATENATE(MONTH(AG270),"/",YEAR(AG270)),"")</f>
        <v>6/2025</v>
      </c>
      <c r="AM270" s="324">
        <f ca="1">IF(AG270&lt;&gt;"",IFERROR(IF(AF270="",TODAY()-AE270,AG270-AE270),""),"")</f>
        <v>84</v>
      </c>
      <c r="AN270" s="325" t="str">
        <f ca="1">IF(AM270&lt;&gt;"",IF(AM270&lt;=0,"SEM ATRASO",IF(AM270&lt;=10,"1) &lt;= 10 Dias",IF(AND(AM270&gt;10,AM270&lt;=30),"2) &gt; 10 Dias e &lt;= 30 Dias",IF(AND(AM270&gt;30,AM270&lt;=60),"3) &gt;30 Dias e &lt;=60 Dias",IF(AND(AM270&gt;60,AM270&lt;43854),"4) &gt; 60 Dias","INDEFINIDO"))))),"")</f>
        <v>4) &gt; 60 Dias</v>
      </c>
      <c r="AO270" s="15">
        <v>45833</v>
      </c>
      <c r="AP270" s="331">
        <v>45814</v>
      </c>
      <c r="AQ270" s="15">
        <v>45840</v>
      </c>
      <c r="AR270" s="15">
        <v>45840</v>
      </c>
      <c r="AS270" s="15">
        <v>45838</v>
      </c>
      <c r="AT270" s="309">
        <f>IF(AND(AP270&lt;&gt;"",AS270&lt;&gt;""),AS270-AP270,"")</f>
        <v>24</v>
      </c>
      <c r="AU270" s="326" t="str">
        <f>IF(AQ270&lt;&gt;"",CONCATENATE("S",WEEKNUM(AQ270,21)),"")</f>
        <v>S27</v>
      </c>
      <c r="AV270" s="327" t="str">
        <f>IF(AR270&lt;&gt;"",CONCATENATE("S",WEEKNUM(AR270,21)),"")</f>
        <v>S27</v>
      </c>
      <c r="AW270" s="327" t="str">
        <f>IF(AS270&lt;&gt;"",CONCATENATE("S",WEEKNUM(AS270,21)),"")</f>
        <v>S27</v>
      </c>
      <c r="AX270" s="326" t="str">
        <f>IF(AS270&lt;&gt;"",CONCATENATE(MONTH(AS270),"/",YEAR(AS270)),"")</f>
        <v>6/2025</v>
      </c>
      <c r="AY270" s="328">
        <f ca="1">IF(AQ270&lt;&gt;"",IF(AS270&lt;&gt;"",AQ270-AS270,TODAY()-AQ270),"")</f>
        <v>2</v>
      </c>
      <c r="AZ270" s="329" t="str">
        <f ca="1">IF(AY270&lt;&gt;"",IF(AY270&lt;=0,"SEM ATRASO",IF(AY270&lt;=10,"1) &lt;= 10 Dias",IF(AND(AY270&gt;10,AY270&lt;=30),"2) &gt; 10 Dias e &lt;= 30 Dias",IF(AND(AY270&gt;30,AY270&lt;=60),"3) &gt;30 Dias e &lt;=60 Dias",IF(AND(AY270&gt;60,AY270&lt;43854),"4) &gt; 60 Dias","INDEFINIDO"))))),"")</f>
        <v>1) &lt;= 10 Dias</v>
      </c>
      <c r="BA270" s="15">
        <v>45853</v>
      </c>
      <c r="BB270" s="331">
        <v>45845</v>
      </c>
      <c r="BC270" s="15">
        <v>45766</v>
      </c>
      <c r="BD270" s="24">
        <v>45848</v>
      </c>
      <c r="BE270" s="15">
        <v>45870</v>
      </c>
      <c r="BF270" s="309">
        <f>IF(AND(BB270&lt;&gt;"",BE270&lt;&gt;""),BE270-BB270,"")</f>
        <v>25</v>
      </c>
      <c r="BG270" s="326" t="str">
        <f>IF(BC270&lt;&gt;"",CONCATENATE("S",WEEKNUM(BC270,21)),"")</f>
        <v>S16</v>
      </c>
      <c r="BH270" s="327" t="str">
        <f>IF(BD270&lt;&gt;"",CONCATENATE("S",WEEKNUM(BD270,21)),"")</f>
        <v>S28</v>
      </c>
      <c r="BI270" s="327" t="str">
        <f>IF(BE270&lt;&gt;"",CONCATENATE("S",WEEKNUM(BE270,21)),"")</f>
        <v>S31</v>
      </c>
      <c r="BJ270" s="326" t="str">
        <f>IF(BE270&lt;&gt;"",CONCATENATE(MONTH(BE270),"/",YEAR(BE270)),"")</f>
        <v>8/2025</v>
      </c>
      <c r="BK270" s="325">
        <f ca="1">IF(BE270&lt;&gt;"",IFERROR(IF(BE270="",TODAY()-BC270,BE270-BC270),""),"")</f>
        <v>104</v>
      </c>
      <c r="BL270" s="330" t="str">
        <f ca="1">IF(BK270&lt;&gt;"",IF(BK270&lt;=0,"SEM ATRASO",IF(BK270&lt;=10,"1) &lt;= 10 Dias",IF(AND(BK270&gt;10,BK270&lt;=30),"2) &gt; 10 Dias e &lt;= 30 Dias",IF(AND(BK270&gt;30,BK270&lt;=60),"3) &gt;30 Dias e &lt;=60 Dias",IF(AND(BK270&gt;60,BK270&lt;43854),"4) &gt; 60 Dias","INDEFINIDO"))))),"")</f>
        <v>4) &gt; 60 Dias</v>
      </c>
      <c r="BM270" s="331">
        <f>IF(BE270&lt;&gt;"",BE270+5,IF(AND(BE270="",BD270&lt;&gt;""),BD270+5,IF(AND(BE270="",BD270="",AS270&lt;&gt;""),AS270+5,IF(AND(BE270="",BD270="",AS270="",AR270&lt;&gt;""),AR270+5,""))))</f>
        <v>45875</v>
      </c>
      <c r="BN270" s="15"/>
      <c r="BO270" s="331" t="s">
        <v>87</v>
      </c>
      <c r="BP270" s="2"/>
      <c r="BQ270" s="2"/>
      <c r="BR270" s="2"/>
      <c r="BS270" s="2"/>
      <c r="BT270" s="507"/>
      <c r="BU270" s="508"/>
      <c r="BV270" s="506"/>
      <c r="BW270" s="506"/>
      <c r="BX270" s="506"/>
      <c r="BY270" s="506"/>
      <c r="BZ270" s="506"/>
      <c r="CA270" s="648"/>
      <c r="CB270" s="605"/>
    </row>
    <row r="271" spans="1:80" ht="40.5" customHeight="1" x14ac:dyDescent="0.35">
      <c r="A271" s="586"/>
      <c r="B271" s="458" t="s">
        <v>155</v>
      </c>
      <c r="C271" s="3"/>
      <c r="D271" s="504"/>
      <c r="E271" s="504" t="s">
        <v>1118</v>
      </c>
      <c r="F271" s="504" t="s">
        <v>556</v>
      </c>
      <c r="G271" s="307" t="str">
        <f ca="1">IF(AND(E271&lt;D271,BE271&lt;&gt;"",TODAY()&gt;D271),TODAY()-D271,"")</f>
        <v/>
      </c>
      <c r="H271" s="308">
        <f>IF(BM271&lt;&gt;"",BM271,"")</f>
        <v>45873</v>
      </c>
      <c r="I271" s="309">
        <f>IF(AND(E271&lt;&gt;"",H271&lt;&gt;""),H271-E271,"")</f>
        <v>164</v>
      </c>
      <c r="J271" s="305" t="s">
        <v>79</v>
      </c>
      <c r="K271" s="305" t="s">
        <v>80</v>
      </c>
      <c r="L271" s="310" t="s">
        <v>557</v>
      </c>
      <c r="M271" s="311" t="s">
        <v>161</v>
      </c>
      <c r="N271" s="310" t="s">
        <v>1012</v>
      </c>
      <c r="O271" s="20"/>
      <c r="P271" s="539" t="s">
        <v>1428</v>
      </c>
      <c r="Q271" s="22" t="s">
        <v>1170</v>
      </c>
      <c r="R271" s="313" t="str">
        <f>IF(OR(L271&lt;&gt;"",N271&lt;&gt;"",O271&lt;&gt;"",P271&lt;&gt;""),CONCATENATE(L271,"-",N271,"-",P271,"-OM",O271),"")</f>
        <v>P62-PPGMII-P62-PAR-0756/2025-OM</v>
      </c>
      <c r="S271" s="587" t="s">
        <v>1171</v>
      </c>
      <c r="T271" s="314">
        <v>1</v>
      </c>
      <c r="U271" s="340">
        <v>10.9</v>
      </c>
      <c r="V271" s="23">
        <v>0</v>
      </c>
      <c r="W271" s="316">
        <f>IF(U271&lt;&gt;"",U271/1000,"")</f>
        <v>1.09E-2</v>
      </c>
      <c r="X271" s="316">
        <f>IF(V271&lt;&gt;"",V271/1000,"")</f>
        <v>0</v>
      </c>
      <c r="Y271" s="317">
        <f>IF(OR(U271&lt;&gt;"",V271&lt;&gt;""),U271+V271,"")</f>
        <v>10.9</v>
      </c>
      <c r="Z271" s="318">
        <f>IF(Y271&lt;&gt;"",Y271/1000,"")</f>
        <v>1.09E-2</v>
      </c>
      <c r="AA271" s="574" t="s">
        <v>1172</v>
      </c>
      <c r="AB271" s="505"/>
      <c r="AC271" s="331">
        <v>45714</v>
      </c>
      <c r="AD271" s="505">
        <v>45792</v>
      </c>
      <c r="AE271" s="14">
        <v>45741</v>
      </c>
      <c r="AF271" s="14">
        <v>45741</v>
      </c>
      <c r="AG271" s="14">
        <v>45823</v>
      </c>
      <c r="AH271" s="309">
        <f>IF(AND(AD271&lt;&gt;"",AG271&lt;&gt;""),AG271-AD271,"")</f>
        <v>31</v>
      </c>
      <c r="AI271" s="322" t="str">
        <f>IF(AE271&lt;&gt;"",CONCATENATE("S",WEEKNUM(AE271,21)),"")</f>
        <v>S13</v>
      </c>
      <c r="AJ271" s="323" t="str">
        <f>IF(AF271&lt;&gt;"",CONCATENATE("S",WEEKNUM(AF271,21)),"")</f>
        <v>S13</v>
      </c>
      <c r="AK271" s="323" t="str">
        <f>IF(AG271&lt;&gt;"",CONCATENATE("S",WEEKNUM(AG271,21)),"")</f>
        <v>S24</v>
      </c>
      <c r="AL271" s="322" t="str">
        <f>IF(AG271&lt;&gt;"",CONCATENATE(MONTH(AG271),"/",YEAR(AG271)),"")</f>
        <v>6/2025</v>
      </c>
      <c r="AM271" s="324">
        <f ca="1">IF(AG271&lt;&gt;"",IFERROR(IF(AF271="",TODAY()-AE271,AG271-AE271),""),"")</f>
        <v>82</v>
      </c>
      <c r="AN271" s="325" t="str">
        <f ca="1">IF(AM271&lt;&gt;"",IF(AM271&lt;=0,"SEM ATRASO",IF(AM271&lt;=10,"1) &lt;= 10 Dias",IF(AND(AM271&gt;10,AM271&lt;=30),"2) &gt; 10 Dias e &lt;= 30 Dias",IF(AND(AM271&gt;30,AM271&lt;=60),"3) &gt;30 Dias e &lt;=60 Dias",IF(AND(AM271&gt;60,AM271&lt;43854),"4) &gt; 60 Dias","INDEFINIDO"))))),"")</f>
        <v>4) &gt; 60 Dias</v>
      </c>
      <c r="AO271" s="15">
        <v>45833</v>
      </c>
      <c r="AP271" s="331">
        <v>45783</v>
      </c>
      <c r="AQ271" s="15">
        <v>45840</v>
      </c>
      <c r="AR271" s="15">
        <v>45840</v>
      </c>
      <c r="AS271" s="15">
        <v>45838</v>
      </c>
      <c r="AT271" s="309">
        <f>IF(AND(AP271&lt;&gt;"",AS271&lt;&gt;""),AS271-AP271,"")</f>
        <v>55</v>
      </c>
      <c r="AU271" s="326" t="str">
        <f>IF(AQ271&lt;&gt;"",CONCATENATE("S",WEEKNUM(AQ271,21)),"")</f>
        <v>S27</v>
      </c>
      <c r="AV271" s="327" t="str">
        <f>IF(AR271&lt;&gt;"",CONCATENATE("S",WEEKNUM(AR271,21)),"")</f>
        <v>S27</v>
      </c>
      <c r="AW271" s="327" t="str">
        <f>IF(AS271&lt;&gt;"",CONCATENATE("S",WEEKNUM(AS271,21)),"")</f>
        <v>S27</v>
      </c>
      <c r="AX271" s="326" t="str">
        <f>IF(AS271&lt;&gt;"",CONCATENATE(MONTH(AS271),"/",YEAR(AS271)),"")</f>
        <v>6/2025</v>
      </c>
      <c r="AY271" s="328">
        <f ca="1">IF(AQ271&lt;&gt;"",IF(AS271&lt;&gt;"",AQ271-AS271,TODAY()-AQ271),"")</f>
        <v>2</v>
      </c>
      <c r="AZ271" s="329" t="str">
        <f ca="1">IF(AY271&lt;&gt;"",IF(AY271&lt;=0,"SEM ATRASO",IF(AY271&lt;=10,"1) &lt;= 10 Dias",IF(AND(AY271&gt;10,AY271&lt;=30),"2) &gt; 10 Dias e &lt;= 30 Dias",IF(AND(AY271&gt;30,AY271&lt;=60),"3) &gt;30 Dias e &lt;=60 Dias",IF(AND(AY271&gt;60,AY271&lt;43854),"4) &gt; 60 Dias","INDEFINIDO"))))),"")</f>
        <v>1) &lt;= 10 Dias</v>
      </c>
      <c r="BA271" s="15">
        <v>45853</v>
      </c>
      <c r="BB271" s="331">
        <v>45845</v>
      </c>
      <c r="BC271" s="15">
        <v>45766</v>
      </c>
      <c r="BD271" s="15">
        <v>45868</v>
      </c>
      <c r="BE271" s="331">
        <v>45868</v>
      </c>
      <c r="BF271" s="309">
        <f>IF(AND(BB271&lt;&gt;"",BE271&lt;&gt;""),BE271-BB271,"")</f>
        <v>23</v>
      </c>
      <c r="BG271" s="326" t="str">
        <f>IF(BC271&lt;&gt;"",CONCATENATE("S",WEEKNUM(BC271,21)),"")</f>
        <v>S16</v>
      </c>
      <c r="BH271" s="327" t="str">
        <f>IF(BD271&lt;&gt;"",CONCATENATE("S",WEEKNUM(BD271,21)),"")</f>
        <v>S31</v>
      </c>
      <c r="BI271" s="327" t="str">
        <f>IF(BE271&lt;&gt;"",CONCATENATE("S",WEEKNUM(BE271,21)),"")</f>
        <v>S31</v>
      </c>
      <c r="BJ271" s="326" t="str">
        <f>IF(BE271&lt;&gt;"",CONCATENATE(MONTH(BE271),"/",YEAR(BE271)),"")</f>
        <v>7/2025</v>
      </c>
      <c r="BK271" s="325">
        <f ca="1">IF(BE271&lt;&gt;"",IFERROR(IF(BE271="",TODAY()-BC271,BE271-BC271),""),"")</f>
        <v>102</v>
      </c>
      <c r="BL271" s="330" t="str">
        <f ca="1">IF(BK271&lt;&gt;"",IF(BK271&lt;=0,"SEM ATRASO",IF(BK271&lt;=10,"1) &lt;= 10 Dias",IF(AND(BK271&gt;10,BK271&lt;=30),"2) &gt; 10 Dias e &lt;= 30 Dias",IF(AND(BK271&gt;30,BK271&lt;=60),"3) &gt;30 Dias e &lt;=60 Dias",IF(AND(BK271&gt;60,BK271&lt;43854),"4) &gt; 60 Dias","INDEFINIDO"))))),"")</f>
        <v>4) &gt; 60 Dias</v>
      </c>
      <c r="BM271" s="331">
        <f>IF(BE271&lt;&gt;"",BE271+5,IF(AND(BE271="",BD271&lt;&gt;""),BD271+5,IF(AND(BE271="",BD271="",AS271&lt;&gt;""),AS271+5,IF(AND(BE271="",BD271="",AS271="",AR271&lt;&gt;""),AR271+5,""))))</f>
        <v>45873</v>
      </c>
      <c r="BN271" s="15"/>
      <c r="BO271" s="331" t="s">
        <v>87</v>
      </c>
      <c r="BP271" s="2"/>
      <c r="BQ271" s="2"/>
      <c r="BR271" s="2"/>
      <c r="BS271" s="2"/>
      <c r="BT271" s="507"/>
      <c r="BU271" s="508"/>
      <c r="BV271" s="506"/>
      <c r="BW271" s="506"/>
      <c r="BX271" s="506"/>
      <c r="BY271" s="506"/>
      <c r="BZ271" s="506"/>
      <c r="CA271" s="648"/>
      <c r="CB271" s="605"/>
    </row>
    <row r="272" spans="1:80" ht="40.5" customHeight="1" x14ac:dyDescent="0.35">
      <c r="A272" s="586"/>
      <c r="B272" s="458" t="s">
        <v>155</v>
      </c>
      <c r="C272" s="3"/>
      <c r="D272" s="504"/>
      <c r="E272" s="504" t="s">
        <v>1118</v>
      </c>
      <c r="F272" s="504" t="s">
        <v>556</v>
      </c>
      <c r="G272" s="307" t="str">
        <f ca="1">IF(AND(E272&lt;D272,BE272&lt;&gt;"",TODAY()&gt;D272),TODAY()-D272,"")</f>
        <v/>
      </c>
      <c r="H272" s="308">
        <f>IF(BM272&lt;&gt;"",BM272,"")</f>
        <v>45873</v>
      </c>
      <c r="I272" s="309">
        <f>IF(AND(E272&lt;&gt;"",H272&lt;&gt;""),H272-E272,"")</f>
        <v>164</v>
      </c>
      <c r="J272" s="305"/>
      <c r="K272" s="305" t="s">
        <v>80</v>
      </c>
      <c r="L272" s="310" t="s">
        <v>557</v>
      </c>
      <c r="M272" s="311" t="s">
        <v>161</v>
      </c>
      <c r="N272" s="310" t="s">
        <v>1012</v>
      </c>
      <c r="O272" s="20">
        <v>2028716881</v>
      </c>
      <c r="P272" s="539" t="s">
        <v>1428</v>
      </c>
      <c r="Q272" s="22" t="s">
        <v>1174</v>
      </c>
      <c r="R272" s="313" t="str">
        <f>IF(OR(L272&lt;&gt;"",N272&lt;&gt;"",O272&lt;&gt;"",P272&lt;&gt;""),CONCATENATE(L272,"-",N272,"-",P272,"-OM",O272),"")</f>
        <v>P62-PPGMII-P62-PAR-0756/2025-OM2028716881</v>
      </c>
      <c r="S272" s="587" t="s">
        <v>171</v>
      </c>
      <c r="T272" s="314">
        <v>1</v>
      </c>
      <c r="U272" s="340">
        <v>130.94</v>
      </c>
      <c r="V272" s="340">
        <v>0</v>
      </c>
      <c r="W272" s="316">
        <f>IF(U272&lt;&gt;"",U272/1000,"")</f>
        <v>0.13094</v>
      </c>
      <c r="X272" s="316">
        <f>IF(V272&lt;&gt;"",V272/1000,"")</f>
        <v>0</v>
      </c>
      <c r="Y272" s="317">
        <f>IF(OR(U272&lt;&gt;"",V272&lt;&gt;""),U272+V272,"")</f>
        <v>130.94</v>
      </c>
      <c r="Z272" s="318">
        <f>IF(Y272&lt;&gt;"",Y272/1000,"")</f>
        <v>0.13094</v>
      </c>
      <c r="AA272" s="574" t="s">
        <v>1172</v>
      </c>
      <c r="AB272" s="505"/>
      <c r="AC272" s="331">
        <v>45714</v>
      </c>
      <c r="AD272" s="505">
        <v>45691</v>
      </c>
      <c r="AE272" s="14">
        <v>45674</v>
      </c>
      <c r="AF272" s="14">
        <v>45775</v>
      </c>
      <c r="AG272" s="14">
        <v>45769</v>
      </c>
      <c r="AH272" s="309">
        <f>IF(AND(AD272&lt;&gt;"",AG272&lt;&gt;""),AG272-AD272,"")</f>
        <v>78</v>
      </c>
      <c r="AI272" s="322" t="str">
        <f>IF(AE272&lt;&gt;"",CONCATENATE("S",WEEKNUM(AE272,21)),"")</f>
        <v>S3</v>
      </c>
      <c r="AJ272" s="323" t="str">
        <f>IF(AF272&lt;&gt;"",CONCATENATE("S",WEEKNUM(AF272,21)),"")</f>
        <v>S18</v>
      </c>
      <c r="AK272" s="323" t="str">
        <f>IF(AG272&lt;&gt;"",CONCATENATE("S",WEEKNUM(AG272,21)),"")</f>
        <v>S17</v>
      </c>
      <c r="AL272" s="322" t="str">
        <f>IF(AG272&lt;&gt;"",CONCATENATE(MONTH(AG272),"/",YEAR(AG272)),"")</f>
        <v>4/2025</v>
      </c>
      <c r="AM272" s="324">
        <f ca="1">IF(AG272&lt;&gt;"",IFERROR(IF(AF272="",TODAY()-AE272,AG272-AE272),""),"")</f>
        <v>95</v>
      </c>
      <c r="AN272" s="325" t="str">
        <f ca="1">IF(AM272&lt;&gt;"",IF(AM272&lt;=0,"SEM ATRASO",IF(AM272&lt;=10,"1) &lt;= 10 Dias",IF(AND(AM272&gt;10,AM272&lt;=30),"2) &gt; 10 Dias e &lt;= 30 Dias",IF(AND(AM272&gt;30,AM272&lt;=60),"3) &gt;30 Dias e &lt;=60 Dias",IF(AND(AM272&gt;60,AM272&lt;43854),"4) &gt; 60 Dias","INDEFINIDO"))))),"")</f>
        <v>4) &gt; 60 Dias</v>
      </c>
      <c r="AO272" s="15">
        <v>45776</v>
      </c>
      <c r="AP272" s="331">
        <v>45789</v>
      </c>
      <c r="AQ272" s="15">
        <v>45763</v>
      </c>
      <c r="AR272" s="15">
        <v>45807</v>
      </c>
      <c r="AS272" s="15">
        <v>45807</v>
      </c>
      <c r="AT272" s="309">
        <f>IF(AND(AP272&lt;&gt;"",AS272&lt;&gt;""),AS272-AP272,"")</f>
        <v>18</v>
      </c>
      <c r="AU272" s="326" t="str">
        <f>IF(AQ272&lt;&gt;"",CONCATENATE("S",WEEKNUM(AQ272,21)),"")</f>
        <v>S16</v>
      </c>
      <c r="AV272" s="327" t="str">
        <f>IF(AR272&lt;&gt;"",CONCATENATE("S",WEEKNUM(AR272,21)),"")</f>
        <v>S22</v>
      </c>
      <c r="AW272" s="327" t="str">
        <f>IF(AS272&lt;&gt;"",CONCATENATE("S",WEEKNUM(AS272,21)),"")</f>
        <v>S22</v>
      </c>
      <c r="AX272" s="326" t="str">
        <f>IF(AS272&lt;&gt;"",CONCATENATE(MONTH(AS272),"/",YEAR(AS272)),"")</f>
        <v>5/2025</v>
      </c>
      <c r="AY272" s="328">
        <f ca="1">IF(AQ272&lt;&gt;"",IF(AS272&lt;&gt;"",AQ272-AS272,TODAY()-AQ272),"")</f>
        <v>-44</v>
      </c>
      <c r="AZ272" s="329" t="str">
        <f ca="1">IF(AY272&lt;&gt;"",IF(AY272&lt;=0,"SEM ATRASO",IF(AY272&lt;=10,"1) &lt;= 10 Dias",IF(AND(AY272&gt;10,AY272&lt;=30),"2) &gt; 10 Dias e &lt;= 30 Dias",IF(AND(AY272&gt;30,AY272&lt;=60),"3) &gt;30 Dias e &lt;=60 Dias",IF(AND(AY272&gt;60,AY272&lt;43854),"4) &gt; 60 Dias","INDEFINIDO"))))),"")</f>
        <v>SEM ATRASO</v>
      </c>
      <c r="BA272" s="15">
        <v>45794</v>
      </c>
      <c r="BB272" s="331">
        <v>45814</v>
      </c>
      <c r="BC272" s="15">
        <v>45766</v>
      </c>
      <c r="BD272" s="15">
        <v>45868</v>
      </c>
      <c r="BE272" s="331">
        <v>45868</v>
      </c>
      <c r="BF272" s="309">
        <f>IF(AND(BB272&lt;&gt;"",BE272&lt;&gt;""),BE272-BB272,"")</f>
        <v>54</v>
      </c>
      <c r="BG272" s="326" t="str">
        <f>IF(BC272&lt;&gt;"",CONCATENATE("S",WEEKNUM(BC272,21)),"")</f>
        <v>S16</v>
      </c>
      <c r="BH272" s="327" t="str">
        <f>IF(BD272&lt;&gt;"",CONCATENATE("S",WEEKNUM(BD272,21)),"")</f>
        <v>S31</v>
      </c>
      <c r="BI272" s="327" t="str">
        <f>IF(BE272&lt;&gt;"",CONCATENATE("S",WEEKNUM(BE272,21)),"")</f>
        <v>S31</v>
      </c>
      <c r="BJ272" s="326" t="str">
        <f>IF(BE272&lt;&gt;"",CONCATENATE(MONTH(BE272),"/",YEAR(BE272)),"")</f>
        <v>7/2025</v>
      </c>
      <c r="BK272" s="325">
        <f ca="1">IF(BE272&lt;&gt;"",IFERROR(IF(BE272="",TODAY()-BC272,BE272-BC272),""),"")</f>
        <v>102</v>
      </c>
      <c r="BL272" s="330" t="str">
        <f ca="1">IF(BK272&lt;&gt;"",IF(BK272&lt;=0,"SEM ATRASO",IF(BK272&lt;=10,"1) &lt;= 10 Dias",IF(AND(BK272&gt;10,BK272&lt;=30),"2) &gt; 10 Dias e &lt;= 30 Dias",IF(AND(BK272&gt;30,BK272&lt;=60),"3) &gt;30 Dias e &lt;=60 Dias",IF(AND(BK272&gt;60,BK272&lt;43854),"4) &gt; 60 Dias","INDEFINIDO"))))),"")</f>
        <v>4) &gt; 60 Dias</v>
      </c>
      <c r="BM272" s="331">
        <f>IF(BE272&lt;&gt;"",BE272+5,IF(AND(BE272="",BD272&lt;&gt;""),BD272+5,IF(AND(BE272="",BD272="",AS272&lt;&gt;""),AS272+5,IF(AND(BE272="",BD272="",AS272="",AR272&lt;&gt;""),AR272+5,""))))</f>
        <v>45873</v>
      </c>
      <c r="BN272" s="15"/>
      <c r="BO272" s="15" t="s">
        <v>87</v>
      </c>
      <c r="BP272" s="2"/>
      <c r="BQ272" s="2"/>
      <c r="BR272" s="2"/>
      <c r="BS272" s="2"/>
      <c r="BT272" s="507">
        <v>-3</v>
      </c>
      <c r="BU272" s="508" t="s">
        <v>1255</v>
      </c>
      <c r="BV272" s="506"/>
      <c r="BW272" s="506"/>
      <c r="BX272" s="506"/>
      <c r="BY272" s="506"/>
      <c r="BZ272" s="506"/>
      <c r="CA272" s="646" t="s">
        <v>173</v>
      </c>
      <c r="CB272" s="605" t="s">
        <v>115</v>
      </c>
    </row>
    <row r="273" spans="1:80" ht="40.5" customHeight="1" x14ac:dyDescent="0.35">
      <c r="A273" s="586"/>
      <c r="B273" s="458" t="s">
        <v>155</v>
      </c>
      <c r="C273" s="3"/>
      <c r="D273" s="504"/>
      <c r="E273" s="504" t="s">
        <v>1118</v>
      </c>
      <c r="F273" s="504" t="s">
        <v>556</v>
      </c>
      <c r="G273" s="307" t="str">
        <f ca="1">IF(AND(E273&lt;D273,BE273&lt;&gt;"",TODAY()&gt;D273),TODAY()-D273,"")</f>
        <v/>
      </c>
      <c r="H273" s="308">
        <f>IF(BM273&lt;&gt;"",BM273,"")</f>
        <v>45873</v>
      </c>
      <c r="I273" s="309">
        <f>IF(AND(E273&lt;&gt;"",H273&lt;&gt;""),H273-E273,"")</f>
        <v>164</v>
      </c>
      <c r="J273" s="305"/>
      <c r="K273" s="305" t="s">
        <v>80</v>
      </c>
      <c r="L273" s="310" t="s">
        <v>557</v>
      </c>
      <c r="M273" s="311" t="s">
        <v>161</v>
      </c>
      <c r="N273" s="310" t="s">
        <v>1012</v>
      </c>
      <c r="O273" s="20">
        <v>2028716881</v>
      </c>
      <c r="P273" s="539" t="s">
        <v>1428</v>
      </c>
      <c r="Q273" s="22" t="s">
        <v>1704</v>
      </c>
      <c r="R273" s="313" t="str">
        <f>IF(OR(L273&lt;&gt;"",N273&lt;&gt;"",O273&lt;&gt;"",P273&lt;&gt;""),CONCATENATE(L273,"-",N273,"-",P273,"-OM",O273),"")</f>
        <v>P62-PPGMII-P62-PAR-0756/2025-OM2028716881</v>
      </c>
      <c r="S273" s="587" t="s">
        <v>171</v>
      </c>
      <c r="T273" s="314">
        <v>1</v>
      </c>
      <c r="U273" s="340">
        <v>0</v>
      </c>
      <c r="V273" s="340">
        <v>10.638</v>
      </c>
      <c r="W273" s="316">
        <f>IF(U273&lt;&gt;"",U273/1000,"")</f>
        <v>0</v>
      </c>
      <c r="X273" s="316">
        <f>IF(V273&lt;&gt;"",V273/1000,"")</f>
        <v>1.0638E-2</v>
      </c>
      <c r="Y273" s="317">
        <f>IF(OR(U273&lt;&gt;"",V273&lt;&gt;""),U273+V273,"")</f>
        <v>10.638</v>
      </c>
      <c r="Z273" s="318">
        <f>IF(Y273&lt;&gt;"",Y273/1000,"")</f>
        <v>1.0638E-2</v>
      </c>
      <c r="AA273" s="574" t="s">
        <v>1172</v>
      </c>
      <c r="AB273" s="505"/>
      <c r="AC273" s="331">
        <v>45714</v>
      </c>
      <c r="AD273" s="505">
        <v>45691</v>
      </c>
      <c r="AE273" s="14">
        <v>45674</v>
      </c>
      <c r="AF273" s="14">
        <v>45775</v>
      </c>
      <c r="AG273" s="14">
        <v>45769</v>
      </c>
      <c r="AH273" s="309">
        <f>IF(AND(AD273&lt;&gt;"",AG273&lt;&gt;""),AG273-AD273,"")</f>
        <v>78</v>
      </c>
      <c r="AI273" s="322" t="str">
        <f>IF(AE273&lt;&gt;"",CONCATENATE("S",WEEKNUM(AE273,21)),"")</f>
        <v>S3</v>
      </c>
      <c r="AJ273" s="323" t="str">
        <f>IF(AF273&lt;&gt;"",CONCATENATE("S",WEEKNUM(AF273,21)),"")</f>
        <v>S18</v>
      </c>
      <c r="AK273" s="323" t="str">
        <f>IF(AG273&lt;&gt;"",CONCATENATE("S",WEEKNUM(AG273,21)),"")</f>
        <v>S17</v>
      </c>
      <c r="AL273" s="322" t="str">
        <f>IF(AG273&lt;&gt;"",CONCATENATE(MONTH(AG273),"/",YEAR(AG273)),"")</f>
        <v>4/2025</v>
      </c>
      <c r="AM273" s="324">
        <f ca="1">IF(AG273&lt;&gt;"",IFERROR(IF(AF273="",TODAY()-AE273,AG273-AE273),""),"")</f>
        <v>95</v>
      </c>
      <c r="AN273" s="325" t="str">
        <f ca="1">IF(AM273&lt;&gt;"",IF(AM273&lt;=0,"SEM ATRASO",IF(AM273&lt;=10,"1) &lt;= 10 Dias",IF(AND(AM273&gt;10,AM273&lt;=30),"2) &gt; 10 Dias e &lt;= 30 Dias",IF(AND(AM273&gt;30,AM273&lt;=60),"3) &gt;30 Dias e &lt;=60 Dias",IF(AND(AM273&gt;60,AM273&lt;43854),"4) &gt; 60 Dias","INDEFINIDO"))))),"")</f>
        <v>4) &gt; 60 Dias</v>
      </c>
      <c r="AO273" s="15">
        <v>45776</v>
      </c>
      <c r="AP273" s="331">
        <v>45853</v>
      </c>
      <c r="AQ273" s="15">
        <v>45763</v>
      </c>
      <c r="AR273" s="15">
        <v>45807</v>
      </c>
      <c r="AS273" s="15">
        <v>45807</v>
      </c>
      <c r="AT273" s="309">
        <f>IF(AND(AP273&lt;&gt;"",AS273&lt;&gt;""),AS273-AP273,"")</f>
        <v>-46</v>
      </c>
      <c r="AU273" s="326" t="str">
        <f>IF(AQ273&lt;&gt;"",CONCATENATE("S",WEEKNUM(AQ273,21)),"")</f>
        <v>S16</v>
      </c>
      <c r="AV273" s="327" t="str">
        <f>IF(AR273&lt;&gt;"",CONCATENATE("S",WEEKNUM(AR273,21)),"")</f>
        <v>S22</v>
      </c>
      <c r="AW273" s="327" t="str">
        <f>IF(AS273&lt;&gt;"",CONCATENATE("S",WEEKNUM(AS273,21)),"")</f>
        <v>S22</v>
      </c>
      <c r="AX273" s="326" t="str">
        <f>IF(AS273&lt;&gt;"",CONCATENATE(MONTH(AS273),"/",YEAR(AS273)),"")</f>
        <v>5/2025</v>
      </c>
      <c r="AY273" s="328">
        <f ca="1">IF(AQ273&lt;&gt;"",IF(AS273&lt;&gt;"",AQ273-AS273,TODAY()-AQ273),"")</f>
        <v>-44</v>
      </c>
      <c r="AZ273" s="329" t="str">
        <f ca="1">IF(AY273&lt;&gt;"",IF(AY273&lt;=0,"SEM ATRASO",IF(AY273&lt;=10,"1) &lt;= 10 Dias",IF(AND(AY273&gt;10,AY273&lt;=30),"2) &gt; 10 Dias e &lt;= 30 Dias",IF(AND(AY273&gt;30,AY273&lt;=60),"3) &gt;30 Dias e &lt;=60 Dias",IF(AND(AY273&gt;60,AY273&lt;43854),"4) &gt; 60 Dias","INDEFINIDO"))))),"")</f>
        <v>SEM ATRASO</v>
      </c>
      <c r="BA273" s="15">
        <v>45794</v>
      </c>
      <c r="BB273" s="331">
        <v>45814</v>
      </c>
      <c r="BC273" s="15">
        <v>45766</v>
      </c>
      <c r="BD273" s="15">
        <v>45868</v>
      </c>
      <c r="BE273" s="331">
        <v>45868</v>
      </c>
      <c r="BF273" s="309">
        <f>IF(AND(BB273&lt;&gt;"",BE273&lt;&gt;""),BE273-BB273,"")</f>
        <v>54</v>
      </c>
      <c r="BG273" s="326" t="str">
        <f>IF(BC273&lt;&gt;"",CONCATENATE("S",WEEKNUM(BC273,21)),"")</f>
        <v>S16</v>
      </c>
      <c r="BH273" s="327" t="str">
        <f>IF(BD273&lt;&gt;"",CONCATENATE("S",WEEKNUM(BD273,21)),"")</f>
        <v>S31</v>
      </c>
      <c r="BI273" s="327" t="str">
        <f>IF(BE273&lt;&gt;"",CONCATENATE("S",WEEKNUM(BE273,21)),"")</f>
        <v>S31</v>
      </c>
      <c r="BJ273" s="326" t="str">
        <f>IF(BE273&lt;&gt;"",CONCATENATE(MONTH(BE273),"/",YEAR(BE273)),"")</f>
        <v>7/2025</v>
      </c>
      <c r="BK273" s="325">
        <f ca="1">IF(BE273&lt;&gt;"",IFERROR(IF(BE273="",TODAY()-BC273,BE273-BC273),""),"")</f>
        <v>102</v>
      </c>
      <c r="BL273" s="330" t="str">
        <f ca="1">IF(BK273&lt;&gt;"",IF(BK273&lt;=0,"SEM ATRASO",IF(BK273&lt;=10,"1) &lt;= 10 Dias",IF(AND(BK273&gt;10,BK273&lt;=30),"2) &gt; 10 Dias e &lt;= 30 Dias",IF(AND(BK273&gt;30,BK273&lt;=60),"3) &gt;30 Dias e &lt;=60 Dias",IF(AND(BK273&gt;60,BK273&lt;43854),"4) &gt; 60 Dias","INDEFINIDO"))))),"")</f>
        <v>4) &gt; 60 Dias</v>
      </c>
      <c r="BM273" s="331">
        <f>IF(BE273&lt;&gt;"",BE273+5,IF(AND(BE273="",BD273&lt;&gt;""),BD273+5,IF(AND(BE273="",BD273="",AS273&lt;&gt;""),AS273+5,IF(AND(BE273="",BD273="",AS273="",AR273&lt;&gt;""),AR273+5,""))))</f>
        <v>45873</v>
      </c>
      <c r="BN273" s="15"/>
      <c r="BO273" s="15" t="s">
        <v>87</v>
      </c>
      <c r="BP273" s="2"/>
      <c r="BQ273" s="2"/>
      <c r="BR273" s="2"/>
      <c r="BS273" s="2"/>
      <c r="BT273" s="507">
        <v>-3</v>
      </c>
      <c r="BU273" s="508" t="s">
        <v>1255</v>
      </c>
      <c r="BV273" s="506"/>
      <c r="BW273" s="506"/>
      <c r="BX273" s="506"/>
      <c r="BY273" s="506"/>
      <c r="BZ273" s="506"/>
      <c r="CA273" s="653" t="s">
        <v>173</v>
      </c>
      <c r="CB273" s="605" t="s">
        <v>115</v>
      </c>
    </row>
    <row r="274" spans="1:80" ht="40.5" customHeight="1" x14ac:dyDescent="0.35">
      <c r="A274" s="586"/>
      <c r="B274" s="458" t="s">
        <v>155</v>
      </c>
      <c r="C274" s="3"/>
      <c r="D274" s="504">
        <v>45660</v>
      </c>
      <c r="E274" s="504" t="s">
        <v>1969</v>
      </c>
      <c r="F274" s="504" t="s">
        <v>249</v>
      </c>
      <c r="G274" s="307" t="str">
        <f ca="1">IF(AND(E274&lt;D274,BE274&lt;&gt;"",TODAY()&gt;D274),TODAY()-D274,"")</f>
        <v/>
      </c>
      <c r="H274" s="308">
        <f>IF(BM274&lt;&gt;"",BM274,"")</f>
        <v>45873</v>
      </c>
      <c r="I274" s="309">
        <f>IF(AND(E274&lt;&gt;"",H274&lt;&gt;""),H274-E274,"")</f>
        <v>256</v>
      </c>
      <c r="J274" s="305" t="s">
        <v>519</v>
      </c>
      <c r="K274" s="305" t="s">
        <v>126</v>
      </c>
      <c r="L274" s="310" t="s">
        <v>81</v>
      </c>
      <c r="M274" s="311" t="s">
        <v>161</v>
      </c>
      <c r="N274" s="310" t="s">
        <v>1011</v>
      </c>
      <c r="O274" s="20">
        <v>2029267541</v>
      </c>
      <c r="P274" s="539" t="s">
        <v>1429</v>
      </c>
      <c r="Q274" s="22" t="s">
        <v>170</v>
      </c>
      <c r="R274" s="313" t="str">
        <f>IF(OR(L274&lt;&gt;"",N274&lt;&gt;"",O274&lt;&gt;"",P274&lt;&gt;""),CONCATENATE(L274,"-",N274,"-",P274,"-OM",O274),"")</f>
        <v>P31-PPGMII-P31-CAM-1575/2024-OM2029267541</v>
      </c>
      <c r="S274" s="587"/>
      <c r="T274" s="314">
        <v>1</v>
      </c>
      <c r="U274" s="340">
        <v>0</v>
      </c>
      <c r="V274" s="23">
        <v>19.2</v>
      </c>
      <c r="W274" s="316">
        <f>IF(U274&lt;&gt;"",U274/1000,"")</f>
        <v>0</v>
      </c>
      <c r="X274" s="316">
        <f>IF(V274&lt;&gt;"",V274/1000,"")</f>
        <v>1.9199999999999998E-2</v>
      </c>
      <c r="Y274" s="317">
        <f>IF(OR(U274&lt;&gt;"",V274&lt;&gt;""),U274+V274,"")</f>
        <v>19.2</v>
      </c>
      <c r="Z274" s="318">
        <f>IF(Y274&lt;&gt;"",Y274/1000,"")</f>
        <v>1.9199999999999998E-2</v>
      </c>
      <c r="AA274" s="574" t="s">
        <v>172</v>
      </c>
      <c r="AB274" s="505"/>
      <c r="AC274" s="331">
        <v>45643</v>
      </c>
      <c r="AD274" s="505">
        <v>45707</v>
      </c>
      <c r="AE274" s="14">
        <v>45737</v>
      </c>
      <c r="AF274" s="14">
        <v>45737</v>
      </c>
      <c r="AG274" s="14">
        <v>45772</v>
      </c>
      <c r="AH274" s="309">
        <f>IF(AND(AD274&lt;&gt;"",AG274&lt;&gt;""),AG274-AD274,"")</f>
        <v>65</v>
      </c>
      <c r="AI274" s="322" t="str">
        <f>IF(AE274&lt;&gt;"",CONCATENATE("S",WEEKNUM(AE274,21)),"")</f>
        <v>S12</v>
      </c>
      <c r="AJ274" s="323" t="str">
        <f>IF(AF274&lt;&gt;"",CONCATENATE("S",WEEKNUM(AF274,21)),"")</f>
        <v>S12</v>
      </c>
      <c r="AK274" s="323" t="str">
        <f>IF(AG274&lt;&gt;"",CONCATENATE("S",WEEKNUM(AG274,21)),"")</f>
        <v>S17</v>
      </c>
      <c r="AL274" s="322" t="str">
        <f>IF(AG274&lt;&gt;"",CONCATENATE(MONTH(AG274),"/",YEAR(AG274)),"")</f>
        <v>4/2025</v>
      </c>
      <c r="AM274" s="324">
        <f ca="1">IF(AG274&lt;&gt;"",IFERROR(IF(AF274="",TODAY()-AE274,AG274-AE274),""),"")</f>
        <v>35</v>
      </c>
      <c r="AN274" s="325" t="str">
        <f ca="1">IF(AM274&lt;&gt;"",IF(AM274&lt;=0,"SEM ATRASO",IF(AM274&lt;=10,"1) &lt;= 10 Dias",IF(AND(AM274&gt;10,AM274&lt;=30),"2) &gt; 10 Dias e &lt;= 30 Dias",IF(AND(AM274&gt;30,AM274&lt;=60),"3) &gt;30 Dias e &lt;=60 Dias",IF(AND(AM274&gt;60,AM274&lt;43854),"4) &gt; 60 Dias","INDEFINIDO"))))),"")</f>
        <v>3) &gt;30 Dias e &lt;=60 Dias</v>
      </c>
      <c r="AO274" s="15">
        <v>45793</v>
      </c>
      <c r="AP274" s="331">
        <v>45806</v>
      </c>
      <c r="AQ274" s="15">
        <v>45802</v>
      </c>
      <c r="AR274" s="15">
        <v>45804</v>
      </c>
      <c r="AS274" s="15">
        <v>45804</v>
      </c>
      <c r="AT274" s="309">
        <f>IF(AND(AP274&lt;&gt;"",AS274&lt;&gt;""),AS274-AP274,"")</f>
        <v>-2</v>
      </c>
      <c r="AU274" s="326" t="str">
        <f>IF(AQ274&lt;&gt;"",CONCATENATE("S",WEEKNUM(AQ274,21)),"")</f>
        <v>S21</v>
      </c>
      <c r="AV274" s="327" t="str">
        <f>IF(AR274&lt;&gt;"",CONCATENATE("S",WEEKNUM(AR274,21)),"")</f>
        <v>S22</v>
      </c>
      <c r="AW274" s="327" t="str">
        <f>IF(AS274&lt;&gt;"",CONCATENATE("S",WEEKNUM(AS274,21)),"")</f>
        <v>S22</v>
      </c>
      <c r="AX274" s="326" t="str">
        <f>IF(AS274&lt;&gt;"",CONCATENATE(MONTH(AS274),"/",YEAR(AS274)),"")</f>
        <v>5/2025</v>
      </c>
      <c r="AY274" s="328">
        <f ca="1">IF(AQ274&lt;&gt;"",IF(AS274&lt;&gt;"",AQ274-AS274,TODAY()-AQ274),"")</f>
        <v>-2</v>
      </c>
      <c r="AZ274" s="329" t="str">
        <f ca="1">IF(AY274&lt;&gt;"",IF(AY274&lt;=0,"SEM ATRASO",IF(AY274&lt;=10,"1) &lt;= 10 Dias",IF(AND(AY274&gt;10,AY274&lt;=30),"2) &gt; 10 Dias e &lt;= 30 Dias",IF(AND(AY274&gt;30,AY274&lt;=60),"3) &gt;30 Dias e &lt;=60 Dias",IF(AND(AY274&gt;60,AY274&lt;43854),"4) &gt; 60 Dias","INDEFINIDO"))))),"")</f>
        <v>SEM ATRASO</v>
      </c>
      <c r="BA274" s="15">
        <v>45809</v>
      </c>
      <c r="BB274" s="331">
        <v>45811</v>
      </c>
      <c r="BC274" s="15">
        <v>45766</v>
      </c>
      <c r="BD274" s="15">
        <v>45868</v>
      </c>
      <c r="BE274" s="331">
        <v>45868</v>
      </c>
      <c r="BF274" s="309">
        <f>IF(AND(BB274&lt;&gt;"",BE274&lt;&gt;""),BE274-BB274,"")</f>
        <v>57</v>
      </c>
      <c r="BG274" s="326" t="str">
        <f>IF(BC274&lt;&gt;"",CONCATENATE("S",WEEKNUM(BC274,21)),"")</f>
        <v>S16</v>
      </c>
      <c r="BH274" s="327" t="str">
        <f>IF(BD274&lt;&gt;"",CONCATENATE("S",WEEKNUM(BD274,21)),"")</f>
        <v>S31</v>
      </c>
      <c r="BI274" s="327" t="str">
        <f>IF(BE274&lt;&gt;"",CONCATENATE("S",WEEKNUM(BE274,21)),"")</f>
        <v>S31</v>
      </c>
      <c r="BJ274" s="326" t="str">
        <f>IF(BE274&lt;&gt;"",CONCATENATE(MONTH(BE274),"/",YEAR(BE274)),"")</f>
        <v>7/2025</v>
      </c>
      <c r="BK274" s="325">
        <f ca="1">IF(BE274&lt;&gt;"",IFERROR(IF(BE274="",TODAY()-BC274,BE274-BC274),""),"")</f>
        <v>102</v>
      </c>
      <c r="BL274" s="330" t="str">
        <f ca="1">IF(BK274&lt;&gt;"",IF(BK274&lt;=0,"SEM ATRASO",IF(BK274&lt;=10,"1) &lt;= 10 Dias",IF(AND(BK274&gt;10,BK274&lt;=30),"2) &gt; 10 Dias e &lt;= 30 Dias",IF(AND(BK274&gt;30,BK274&lt;=60),"3) &gt;30 Dias e &lt;=60 Dias",IF(AND(BK274&gt;60,BK274&lt;43854),"4) &gt; 60 Dias","INDEFINIDO"))))),"")</f>
        <v>4) &gt; 60 Dias</v>
      </c>
      <c r="BM274" s="331">
        <f>IF(BE274&lt;&gt;"",BE274+5,IF(AND(BE274="",BD274&lt;&gt;""),BD274+5,IF(AND(BE274="",BD274="",AS274&lt;&gt;""),AS274+5,IF(AND(BE274="",BD274="",AS274="",AR274&lt;&gt;""),AR274+5,""))))</f>
        <v>45873</v>
      </c>
      <c r="BN274" s="15">
        <v>45782</v>
      </c>
      <c r="BO274" s="15" t="s">
        <v>87</v>
      </c>
      <c r="BP274" s="2"/>
      <c r="BQ274" s="2"/>
      <c r="BR274" s="2"/>
      <c r="BS274" s="2" t="s">
        <v>132</v>
      </c>
      <c r="BT274" s="507">
        <v>-3</v>
      </c>
      <c r="BU274" s="508" t="s">
        <v>1255</v>
      </c>
      <c r="BV274" s="506"/>
      <c r="BW274" s="506"/>
      <c r="BX274" s="506"/>
      <c r="BY274" s="506"/>
      <c r="BZ274" s="506"/>
      <c r="CA274" s="652" t="s">
        <v>533</v>
      </c>
      <c r="CB274" s="605"/>
    </row>
    <row r="275" spans="1:80" ht="40.5" customHeight="1" x14ac:dyDescent="0.35">
      <c r="A275" s="607"/>
      <c r="B275" s="458" t="s">
        <v>155</v>
      </c>
      <c r="C275" s="13"/>
      <c r="D275" s="15" t="s">
        <v>107</v>
      </c>
      <c r="E275" s="11" t="s">
        <v>1979</v>
      </c>
      <c r="F275" s="11" t="s">
        <v>1063</v>
      </c>
      <c r="G275" s="307" t="str">
        <f ca="1">IF(AND(E275&lt;D275,BE275&lt;&gt;"",TODAY()&gt;D275),TODAY()-D275,"")</f>
        <v/>
      </c>
      <c r="H275" s="308">
        <f>IF(BM275&lt;&gt;"",BM275,"")</f>
        <v>45875</v>
      </c>
      <c r="I275" s="309">
        <f>IF(AND(E275&lt;&gt;"",H275&lt;&gt;""),H275-E275,"")</f>
        <v>182</v>
      </c>
      <c r="J275" s="305"/>
      <c r="K275" s="305" t="s">
        <v>80</v>
      </c>
      <c r="L275" s="310" t="s">
        <v>281</v>
      </c>
      <c r="M275" s="311" t="s">
        <v>161</v>
      </c>
      <c r="N275" s="310" t="s">
        <v>1252</v>
      </c>
      <c r="O275" s="13" t="s">
        <v>108</v>
      </c>
      <c r="P275" s="539" t="s">
        <v>1430</v>
      </c>
      <c r="Q275" s="48" t="s">
        <v>945</v>
      </c>
      <c r="R275" s="313" t="str">
        <f>IF(OR(L275&lt;&gt;"",N275&lt;&gt;"",O275&lt;&gt;"",P275&lt;&gt;""),CONCATENATE(L275,"-",N275,"-",P275,"-OM",O275),"")</f>
        <v>P54-PPGMII-P54-CAM-0575/2025-OMCONJUNTO</v>
      </c>
      <c r="S275" s="588" t="s">
        <v>111</v>
      </c>
      <c r="T275" s="314">
        <v>1</v>
      </c>
      <c r="U275" s="340">
        <v>0</v>
      </c>
      <c r="V275" s="23">
        <v>102.6</v>
      </c>
      <c r="W275" s="316">
        <f>IF(U275&lt;&gt;"",U275/1000,"")</f>
        <v>0</v>
      </c>
      <c r="X275" s="316">
        <f>IF(V275&lt;&gt;"",V275/1000,"")</f>
        <v>0.1026</v>
      </c>
      <c r="Y275" s="317">
        <f>IF(OR(U275&lt;&gt;"",V275&lt;&gt;""),U275+V275,"")</f>
        <v>102.6</v>
      </c>
      <c r="Z275" s="318">
        <f>IF(Y275&lt;&gt;"",Y275/1000,"")</f>
        <v>0.1026</v>
      </c>
      <c r="AA275" s="574" t="s">
        <v>2085</v>
      </c>
      <c r="AB275" s="14"/>
      <c r="AC275" s="331">
        <v>45702</v>
      </c>
      <c r="AD275" s="505">
        <v>45692</v>
      </c>
      <c r="AE275" s="14">
        <v>45696</v>
      </c>
      <c r="AF275" s="14">
        <v>45726</v>
      </c>
      <c r="AG275" s="14">
        <v>45726</v>
      </c>
      <c r="AH275" s="309">
        <f>IF(AND(AD275&lt;&gt;"",AG275&lt;&gt;""),AG275-AD275,"")</f>
        <v>34</v>
      </c>
      <c r="AI275" s="322" t="str">
        <f>IF(AE275&lt;&gt;"",CONCATENATE("S",WEEKNUM(AE275,21)),"")</f>
        <v>S6</v>
      </c>
      <c r="AJ275" s="323" t="str">
        <f>IF(AF275&lt;&gt;"",CONCATENATE("S",WEEKNUM(AF275,21)),"")</f>
        <v>S11</v>
      </c>
      <c r="AK275" s="323" t="str">
        <f>IF(AG275&lt;&gt;"",CONCATENATE("S",WEEKNUM(AG275,21)),"")</f>
        <v>S11</v>
      </c>
      <c r="AL275" s="322" t="str">
        <f>IF(AG275&lt;&gt;"",CONCATENATE(MONTH(AG275),"/",YEAR(AG275)),"")</f>
        <v>3/2025</v>
      </c>
      <c r="AM275" s="324">
        <f ca="1">IF(AG275&lt;&gt;"",IFERROR(IF(AF275="",TODAY()-AE275,AG275-AE275),""),"")</f>
        <v>30</v>
      </c>
      <c r="AN275" s="325" t="str">
        <f ca="1">IF(AM275&lt;&gt;"",IF(AM275&lt;=0,"SEM ATRASO",IF(AM275&lt;=10,"1) &lt;= 10 Dias",IF(AND(AM275&gt;10,AM275&lt;=30),"2) &gt; 10 Dias e &lt;= 30 Dias",IF(AND(AM275&gt;30,AM275&lt;=60),"3) &gt;30 Dias e &lt;=60 Dias",IF(AND(AM275&gt;60,AM275&lt;43854),"4) &gt; 60 Dias","INDEFINIDO"))))),"")</f>
        <v>2) &gt; 10 Dias e &lt;= 30 Dias</v>
      </c>
      <c r="AO275" s="15">
        <v>45747</v>
      </c>
      <c r="AP275" s="331">
        <v>45783</v>
      </c>
      <c r="AQ275" s="15">
        <v>45751</v>
      </c>
      <c r="AR275" s="15">
        <v>45814</v>
      </c>
      <c r="AS275" s="15">
        <v>45807</v>
      </c>
      <c r="AT275" s="309">
        <f>IF(AND(AP275&lt;&gt;"",AS275&lt;&gt;""),AS275-AP275,"")</f>
        <v>24</v>
      </c>
      <c r="AU275" s="326" t="str">
        <f>IF(AQ275&lt;&gt;"",CONCATENATE("S",WEEKNUM(AQ275,21)),"")</f>
        <v>S14</v>
      </c>
      <c r="AV275" s="327" t="str">
        <f>IF(AR275&lt;&gt;"",CONCATENATE("S",WEEKNUM(AR275,21)),"")</f>
        <v>S23</v>
      </c>
      <c r="AW275" s="327" t="str">
        <f>IF(AS275&lt;&gt;"",CONCATENATE("S",WEEKNUM(AS275,21)),"")</f>
        <v>S22</v>
      </c>
      <c r="AX275" s="326" t="str">
        <f>IF(AS275&lt;&gt;"",CONCATENATE(MONTH(AS275),"/",YEAR(AS275)),"")</f>
        <v>5/2025</v>
      </c>
      <c r="AY275" s="328">
        <f ca="1">IF(AQ275&lt;&gt;"",IF(AS275&lt;&gt;"",AQ275-AS275,TODAY()-AQ275),"")</f>
        <v>-56</v>
      </c>
      <c r="AZ275" s="329" t="str">
        <f ca="1">IF(AY275&lt;&gt;"",IF(AY275&lt;=0,"SEM ATRASO",IF(AY275&lt;=10,"1) &lt;= 10 Dias",IF(AND(AY275&gt;10,AY275&lt;=30),"2) &gt; 10 Dias e &lt;= 30 Dias",IF(AND(AY275&gt;30,AY275&lt;=60),"3) &gt;30 Dias e &lt;=60 Dias",IF(AND(AY275&gt;60,AY275&lt;43854),"4) &gt; 60 Dias","INDEFINIDO"))))),"")</f>
        <v>SEM ATRASO</v>
      </c>
      <c r="BA275" s="15">
        <v>45737</v>
      </c>
      <c r="BB275" s="331">
        <v>45814</v>
      </c>
      <c r="BC275" s="14">
        <v>45766</v>
      </c>
      <c r="BD275" s="24">
        <v>45817</v>
      </c>
      <c r="BE275" s="14">
        <v>45870</v>
      </c>
      <c r="BF275" s="309">
        <f>IF(AND(BB275&lt;&gt;"",BE275&lt;&gt;""),BE275-BB275,"")</f>
        <v>56</v>
      </c>
      <c r="BG275" s="326" t="str">
        <f>IF(BC275&lt;&gt;"",CONCATENATE("S",WEEKNUM(BC275,21)),"")</f>
        <v>S16</v>
      </c>
      <c r="BH275" s="327" t="str">
        <f>IF(BD275&lt;&gt;"",CONCATENATE("S",WEEKNUM(BD275,21)),"")</f>
        <v>S24</v>
      </c>
      <c r="BI275" s="327" t="str">
        <f>IF(BE275&lt;&gt;"",CONCATENATE("S",WEEKNUM(BE275,21)),"")</f>
        <v>S31</v>
      </c>
      <c r="BJ275" s="326" t="str">
        <f>IF(BE275&lt;&gt;"",CONCATENATE(MONTH(BE275),"/",YEAR(BE275)),"")</f>
        <v>8/2025</v>
      </c>
      <c r="BK275" s="325">
        <f ca="1">IF(BE275&lt;&gt;"",IFERROR(IF(BE275="",TODAY()-BC275,BE275-BC275),""),"")</f>
        <v>104</v>
      </c>
      <c r="BL275" s="330" t="str">
        <f ca="1">IF(BK275&lt;&gt;"",IF(BK275&lt;=0,"SEM ATRASO",IF(BK275&lt;=10,"1) &lt;= 10 Dias",IF(AND(BK275&gt;10,BK275&lt;=30),"2) &gt; 10 Dias e &lt;= 30 Dias",IF(AND(BK275&gt;30,BK275&lt;=60),"3) &gt;30 Dias e &lt;=60 Dias",IF(AND(BK275&gt;60,BK275&lt;43854),"4) &gt; 60 Dias","INDEFINIDO"))))),"")</f>
        <v>4) &gt; 60 Dias</v>
      </c>
      <c r="BM275" s="331">
        <f>IF(BE275&lt;&gt;"",BE275+5,IF(AND(BE275="",BD275&lt;&gt;""),BD275+5,IF(AND(BE275="",BD275="",AS275&lt;&gt;""),AS275+5,IF(AND(BE275="",BD275="",AS275="",AR275&lt;&gt;""),AR275+5,""))))</f>
        <v>45875</v>
      </c>
      <c r="BN275" s="14"/>
      <c r="BO275" s="14" t="s">
        <v>87</v>
      </c>
      <c r="BP275" s="2"/>
      <c r="BQ275" s="2"/>
      <c r="BR275" s="2"/>
      <c r="BS275" s="2"/>
      <c r="BT275" s="2">
        <v>-3</v>
      </c>
      <c r="BU275" s="2" t="s">
        <v>1255</v>
      </c>
      <c r="BV275" s="2"/>
      <c r="BW275" s="2"/>
      <c r="BX275" s="2"/>
      <c r="BY275" s="2"/>
      <c r="BZ275" s="2"/>
      <c r="CA275" s="661" t="s">
        <v>112</v>
      </c>
      <c r="CB275" s="608"/>
    </row>
    <row r="276" spans="1:80" ht="40.5" customHeight="1" x14ac:dyDescent="0.35">
      <c r="A276" s="607"/>
      <c r="B276" s="458" t="s">
        <v>155</v>
      </c>
      <c r="C276" s="13"/>
      <c r="D276" s="15" t="s">
        <v>107</v>
      </c>
      <c r="E276" s="11" t="s">
        <v>262</v>
      </c>
      <c r="F276" s="11" t="s">
        <v>249</v>
      </c>
      <c r="G276" s="307" t="str">
        <f ca="1">IF(AND(E276&lt;D276,BE276&lt;&gt;"",TODAY()&gt;D276),TODAY()-D276,"")</f>
        <v/>
      </c>
      <c r="H276" s="308">
        <f>IF(BM276&lt;&gt;"",BM276,"")</f>
        <v>45875</v>
      </c>
      <c r="I276" s="309">
        <f>IF(AND(E276&lt;&gt;"",H276&lt;&gt;""),H276-E276,"")</f>
        <v>285</v>
      </c>
      <c r="J276" s="305"/>
      <c r="K276" s="305" t="s">
        <v>80</v>
      </c>
      <c r="L276" s="310" t="s">
        <v>81</v>
      </c>
      <c r="M276" s="311" t="s">
        <v>161</v>
      </c>
      <c r="N276" s="310" t="s">
        <v>1011</v>
      </c>
      <c r="O276" s="13" t="s">
        <v>108</v>
      </c>
      <c r="P276" s="539" t="s">
        <v>1431</v>
      </c>
      <c r="Q276" s="48" t="s">
        <v>110</v>
      </c>
      <c r="R276" s="313" t="str">
        <f>IF(OR(L276&lt;&gt;"",N276&lt;&gt;"",O276&lt;&gt;"",P276&lt;&gt;""),CONCATENATE(L276,"-",N276,"-",P276,"-OM",O276),"")</f>
        <v>P31-PPGMII-P31-CAM-1497/2024-OMCONJUNTO</v>
      </c>
      <c r="S276" s="588" t="s">
        <v>111</v>
      </c>
      <c r="T276" s="314">
        <v>1</v>
      </c>
      <c r="U276" s="340">
        <v>0</v>
      </c>
      <c r="V276" s="23">
        <v>4.2640000000000002</v>
      </c>
      <c r="W276" s="316">
        <f>IF(U276&lt;&gt;"",U276/1000,"")</f>
        <v>0</v>
      </c>
      <c r="X276" s="316">
        <f>IF(V276&lt;&gt;"",V276/1000,"")</f>
        <v>4.2640000000000004E-3</v>
      </c>
      <c r="Y276" s="317">
        <f>IF(OR(U276&lt;&gt;"",V276&lt;&gt;""),U276+V276,"")</f>
        <v>4.2640000000000002</v>
      </c>
      <c r="Z276" s="318">
        <f>IF(Y276&lt;&gt;"",Y276/1000,"")</f>
        <v>4.2640000000000004E-3</v>
      </c>
      <c r="AA276" s="574" t="s">
        <v>85</v>
      </c>
      <c r="AB276" s="14"/>
      <c r="AC276" s="331">
        <v>45590</v>
      </c>
      <c r="AD276" s="505">
        <v>45630</v>
      </c>
      <c r="AE276" s="14">
        <v>45696</v>
      </c>
      <c r="AF276" s="14">
        <v>45807</v>
      </c>
      <c r="AG276" s="14">
        <v>45756</v>
      </c>
      <c r="AH276" s="309">
        <f>IF(AND(AD276&lt;&gt;"",AG276&lt;&gt;""),AG276-AD276,"")</f>
        <v>126</v>
      </c>
      <c r="AI276" s="322" t="str">
        <f>IF(AE276&lt;&gt;"",CONCATENATE("S",WEEKNUM(AE276,21)),"")</f>
        <v>S6</v>
      </c>
      <c r="AJ276" s="323" t="str">
        <f>IF(AF276&lt;&gt;"",CONCATENATE("S",WEEKNUM(AF276,21)),"")</f>
        <v>S22</v>
      </c>
      <c r="AK276" s="323" t="str">
        <f>IF(AG276&lt;&gt;"",CONCATENATE("S",WEEKNUM(AG276,21)),"")</f>
        <v>S15</v>
      </c>
      <c r="AL276" s="322" t="str">
        <f>IF(AG276&lt;&gt;"",CONCATENATE(MONTH(AG276),"/",YEAR(AG276)),"")</f>
        <v>4/2025</v>
      </c>
      <c r="AM276" s="324">
        <f ca="1">IF(AG276&lt;&gt;"",IFERROR(IF(AF276="",TODAY()-AE276,AG276-AE276),""),"")</f>
        <v>60</v>
      </c>
      <c r="AN276" s="325" t="str">
        <f ca="1">IF(AM276&lt;&gt;"",IF(AM276&lt;=0,"SEM ATRASO",IF(AM276&lt;=10,"1) &lt;= 10 Dias",IF(AND(AM276&gt;10,AM276&lt;=30),"2) &gt; 10 Dias e &lt;= 30 Dias",IF(AND(AM276&gt;30,AM276&lt;=60),"3) &gt;30 Dias e &lt;=60 Dias",IF(AND(AM276&gt;60,AM276&lt;43854),"4) &gt; 60 Dias","INDEFINIDO"))))),"")</f>
        <v>3) &gt;30 Dias e &lt;=60 Dias</v>
      </c>
      <c r="AO276" s="15">
        <v>45776</v>
      </c>
      <c r="AP276" s="331">
        <v>45804</v>
      </c>
      <c r="AQ276" s="15">
        <v>45751</v>
      </c>
      <c r="AR276" s="15">
        <v>45822</v>
      </c>
      <c r="AS276" s="15">
        <v>45805</v>
      </c>
      <c r="AT276" s="309">
        <f>IF(AND(AP276&lt;&gt;"",AS276&lt;&gt;""),AS276-AP276,"")</f>
        <v>1</v>
      </c>
      <c r="AU276" s="326" t="str">
        <f>IF(AQ276&lt;&gt;"",CONCATENATE("S",WEEKNUM(AQ276,21)),"")</f>
        <v>S14</v>
      </c>
      <c r="AV276" s="327" t="str">
        <f>IF(AR276&lt;&gt;"",CONCATENATE("S",WEEKNUM(AR276,21)),"")</f>
        <v>S24</v>
      </c>
      <c r="AW276" s="327" t="str">
        <f>IF(AS276&lt;&gt;"",CONCATENATE("S",WEEKNUM(AS276,21)),"")</f>
        <v>S22</v>
      </c>
      <c r="AX276" s="326" t="str">
        <f>IF(AS276&lt;&gt;"",CONCATENATE(MONTH(AS276),"/",YEAR(AS276)),"")</f>
        <v>5/2025</v>
      </c>
      <c r="AY276" s="328">
        <f ca="1">IF(AQ276&lt;&gt;"",IF(AS276&lt;&gt;"",AQ276-AS276,TODAY()-AQ276),"")</f>
        <v>-54</v>
      </c>
      <c r="AZ276" s="329" t="str">
        <f ca="1">IF(AY276&lt;&gt;"",IF(AY276&lt;=0,"SEM ATRASO",IF(AY276&lt;=10,"1) &lt;= 10 Dias",IF(AND(AY276&gt;10,AY276&lt;=30),"2) &gt; 10 Dias e &lt;= 30 Dias",IF(AND(AY276&gt;30,AY276&lt;=60),"3) &gt;30 Dias e &lt;=60 Dias",IF(AND(AY276&gt;60,AY276&lt;43854),"4) &gt; 60 Dias","INDEFINIDO"))))),"")</f>
        <v>SEM ATRASO</v>
      </c>
      <c r="BA276" s="15">
        <v>45792</v>
      </c>
      <c r="BB276" s="331">
        <v>45812</v>
      </c>
      <c r="BC276" s="14">
        <v>45766</v>
      </c>
      <c r="BD276" s="24">
        <v>45815</v>
      </c>
      <c r="BE276" s="14">
        <v>45870</v>
      </c>
      <c r="BF276" s="309">
        <f>IF(AND(BB276&lt;&gt;"",BE276&lt;&gt;""),BE276-BB276,"")</f>
        <v>58</v>
      </c>
      <c r="BG276" s="326" t="str">
        <f>IF(BC276&lt;&gt;"",CONCATENATE("S",WEEKNUM(BC276,21)),"")</f>
        <v>S16</v>
      </c>
      <c r="BH276" s="327" t="str">
        <f>IF(BD276&lt;&gt;"",CONCATENATE("S",WEEKNUM(BD276,21)),"")</f>
        <v>S23</v>
      </c>
      <c r="BI276" s="327" t="str">
        <f>IF(BE276&lt;&gt;"",CONCATENATE("S",WEEKNUM(BE276,21)),"")</f>
        <v>S31</v>
      </c>
      <c r="BJ276" s="326" t="str">
        <f>IF(BE276&lt;&gt;"",CONCATENATE(MONTH(BE276),"/",YEAR(BE276)),"")</f>
        <v>8/2025</v>
      </c>
      <c r="BK276" s="325">
        <f ca="1">IF(BE276&lt;&gt;"",IFERROR(IF(BE276="",TODAY()-BC276,BE276-BC276),""),"")</f>
        <v>104</v>
      </c>
      <c r="BL276" s="330" t="str">
        <f ca="1">IF(BK276&lt;&gt;"",IF(BK276&lt;=0,"SEM ATRASO",IF(BK276&lt;=10,"1) &lt;= 10 Dias",IF(AND(BK276&gt;10,BK276&lt;=30),"2) &gt; 10 Dias e &lt;= 30 Dias",IF(AND(BK276&gt;30,BK276&lt;=60),"3) &gt;30 Dias e &lt;=60 Dias",IF(AND(BK276&gt;60,BK276&lt;43854),"4) &gt; 60 Dias","INDEFINIDO"))))),"")</f>
        <v>4) &gt; 60 Dias</v>
      </c>
      <c r="BM276" s="331">
        <f>IF(BE276&lt;&gt;"",BE276+5,IF(AND(BE276="",BD276&lt;&gt;""),BD276+5,IF(AND(BE276="",BD276="",AS276&lt;&gt;""),AS276+5,IF(AND(BE276="",BD276="",AS276="",AR276&lt;&gt;""),AR276+5,""))))</f>
        <v>45875</v>
      </c>
      <c r="BN276" s="14"/>
      <c r="BO276" s="14" t="s">
        <v>87</v>
      </c>
      <c r="BP276" s="2"/>
      <c r="BQ276" s="2"/>
      <c r="BR276" s="2"/>
      <c r="BS276" s="2"/>
      <c r="BT276" s="2">
        <v>-3</v>
      </c>
      <c r="BU276" s="2" t="s">
        <v>1255</v>
      </c>
      <c r="BV276" s="2"/>
      <c r="BW276" s="2"/>
      <c r="BX276" s="2"/>
      <c r="BY276" s="2"/>
      <c r="BZ276" s="2"/>
      <c r="CA276" s="662" t="s">
        <v>979</v>
      </c>
      <c r="CB276" s="608" t="s">
        <v>115</v>
      </c>
    </row>
    <row r="277" spans="1:80" ht="40.5" customHeight="1" x14ac:dyDescent="0.35">
      <c r="A277" s="607"/>
      <c r="B277" s="458" t="s">
        <v>155</v>
      </c>
      <c r="C277" s="13"/>
      <c r="D277" s="15"/>
      <c r="E277" s="11" t="s">
        <v>262</v>
      </c>
      <c r="F277" s="11" t="s">
        <v>249</v>
      </c>
      <c r="G277" s="307" t="str">
        <f ca="1">IF(AND(E277&lt;D277,BE277&lt;&gt;"",TODAY()&gt;D277),TODAY()-D277,"")</f>
        <v/>
      </c>
      <c r="H277" s="308">
        <f>IF(BM277&lt;&gt;"",BM277,"")</f>
        <v>45875</v>
      </c>
      <c r="I277" s="309">
        <f>IF(AND(E277&lt;&gt;"",H277&lt;&gt;""),H277-E277,"")</f>
        <v>285</v>
      </c>
      <c r="J277" s="305"/>
      <c r="K277" s="305" t="s">
        <v>80</v>
      </c>
      <c r="L277" s="310" t="s">
        <v>81</v>
      </c>
      <c r="M277" s="311" t="s">
        <v>161</v>
      </c>
      <c r="N277" s="310" t="s">
        <v>1011</v>
      </c>
      <c r="O277" s="13" t="s">
        <v>108</v>
      </c>
      <c r="P277" s="539" t="s">
        <v>1431</v>
      </c>
      <c r="Q277" s="48" t="s">
        <v>114</v>
      </c>
      <c r="R277" s="313" t="str">
        <f>IF(OR(L277&lt;&gt;"",N277&lt;&gt;"",O277&lt;&gt;"",P277&lt;&gt;""),CONCATENATE(L277,"-",N277,"-",P277,"-OM",O277),"")</f>
        <v>P31-PPGMII-P31-CAM-1497/2024-OMCONJUNTO</v>
      </c>
      <c r="S277" s="588"/>
      <c r="T277" s="314">
        <v>1</v>
      </c>
      <c r="U277" s="340">
        <v>0.30000000000000004</v>
      </c>
      <c r="V277" s="23">
        <v>0</v>
      </c>
      <c r="W277" s="316">
        <f>IF(U277&lt;&gt;"",U277/1000,"")</f>
        <v>3.0000000000000003E-4</v>
      </c>
      <c r="X277" s="316">
        <f>IF(V277&lt;&gt;"",V277/1000,"")</f>
        <v>0</v>
      </c>
      <c r="Y277" s="317">
        <f>IF(OR(U277&lt;&gt;"",V277&lt;&gt;""),U277+V277,"")</f>
        <v>0.30000000000000004</v>
      </c>
      <c r="Z277" s="318">
        <f>IF(Y277&lt;&gt;"",Y277/1000,"")</f>
        <v>3.0000000000000003E-4</v>
      </c>
      <c r="AA277" s="574" t="s">
        <v>85</v>
      </c>
      <c r="AB277" s="14"/>
      <c r="AC277" s="331">
        <v>45590</v>
      </c>
      <c r="AD277" s="505">
        <v>45630</v>
      </c>
      <c r="AE277" s="14">
        <v>45696</v>
      </c>
      <c r="AF277" s="14">
        <v>45807</v>
      </c>
      <c r="AG277" s="14">
        <v>45756</v>
      </c>
      <c r="AH277" s="309">
        <f>IF(AND(AD277&lt;&gt;"",AG277&lt;&gt;""),AG277-AD277,"")</f>
        <v>126</v>
      </c>
      <c r="AI277" s="322" t="str">
        <f>IF(AE277&lt;&gt;"",CONCATENATE("S",WEEKNUM(AE277,21)),"")</f>
        <v>S6</v>
      </c>
      <c r="AJ277" s="323" t="str">
        <f>IF(AF277&lt;&gt;"",CONCATENATE("S",WEEKNUM(AF277,21)),"")</f>
        <v>S22</v>
      </c>
      <c r="AK277" s="323" t="str">
        <f>IF(AG277&lt;&gt;"",CONCATENATE("S",WEEKNUM(AG277,21)),"")</f>
        <v>S15</v>
      </c>
      <c r="AL277" s="322" t="str">
        <f>IF(AG277&lt;&gt;"",CONCATENATE(MONTH(AG277),"/",YEAR(AG277)),"")</f>
        <v>4/2025</v>
      </c>
      <c r="AM277" s="324">
        <f ca="1">IF(AG277&lt;&gt;"",IFERROR(IF(AF277="",TODAY()-AE277,AG277-AE277),""),"")</f>
        <v>60</v>
      </c>
      <c r="AN277" s="325" t="str">
        <f ca="1">IF(AM277&lt;&gt;"",IF(AM277&lt;=0,"SEM ATRASO",IF(AM277&lt;=10,"1) &lt;= 10 Dias",IF(AND(AM277&gt;10,AM277&lt;=30),"2) &gt; 10 Dias e &lt;= 30 Dias",IF(AND(AM277&gt;30,AM277&lt;=60),"3) &gt;30 Dias e &lt;=60 Dias",IF(AND(AM277&gt;60,AM277&lt;43854),"4) &gt; 60 Dias","INDEFINIDO"))))),"")</f>
        <v>3) &gt;30 Dias e &lt;=60 Dias</v>
      </c>
      <c r="AO277" s="15">
        <v>45776</v>
      </c>
      <c r="AP277" s="331">
        <v>45789</v>
      </c>
      <c r="AQ277" s="15">
        <v>45751</v>
      </c>
      <c r="AR277" s="15">
        <v>45822</v>
      </c>
      <c r="AS277" s="15">
        <v>45805</v>
      </c>
      <c r="AT277" s="309">
        <f>IF(AND(AP277&lt;&gt;"",AS277&lt;&gt;""),AS277-AP277,"")</f>
        <v>16</v>
      </c>
      <c r="AU277" s="326" t="str">
        <f>IF(AQ277&lt;&gt;"",CONCATENATE("S",WEEKNUM(AQ277,21)),"")</f>
        <v>S14</v>
      </c>
      <c r="AV277" s="327" t="str">
        <f>IF(AR277&lt;&gt;"",CONCATENATE("S",WEEKNUM(AR277,21)),"")</f>
        <v>S24</v>
      </c>
      <c r="AW277" s="327" t="str">
        <f>IF(AS277&lt;&gt;"",CONCATENATE("S",WEEKNUM(AS277,21)),"")</f>
        <v>S22</v>
      </c>
      <c r="AX277" s="326" t="str">
        <f>IF(AS277&lt;&gt;"",CONCATENATE(MONTH(AS277),"/",YEAR(AS277)),"")</f>
        <v>5/2025</v>
      </c>
      <c r="AY277" s="328">
        <f ca="1">IF(AQ277&lt;&gt;"",IF(AS277&lt;&gt;"",AQ277-AS277,TODAY()-AQ277),"")</f>
        <v>-54</v>
      </c>
      <c r="AZ277" s="329" t="str">
        <f ca="1">IF(AY277&lt;&gt;"",IF(AY277&lt;=0,"SEM ATRASO",IF(AY277&lt;=10,"1) &lt;= 10 Dias",IF(AND(AY277&gt;10,AY277&lt;=30),"2) &gt; 10 Dias e &lt;= 30 Dias",IF(AND(AY277&gt;30,AY277&lt;=60),"3) &gt;30 Dias e &lt;=60 Dias",IF(AND(AY277&gt;60,AY277&lt;43854),"4) &gt; 60 Dias","INDEFINIDO"))))),"")</f>
        <v>SEM ATRASO</v>
      </c>
      <c r="BA277" s="15">
        <v>45792</v>
      </c>
      <c r="BB277" s="331">
        <v>45812</v>
      </c>
      <c r="BC277" s="14">
        <v>45766</v>
      </c>
      <c r="BD277" s="24">
        <v>45815</v>
      </c>
      <c r="BE277" s="14">
        <v>45870</v>
      </c>
      <c r="BF277" s="309">
        <f>IF(AND(BB277&lt;&gt;"",BE277&lt;&gt;""),BE277-BB277,"")</f>
        <v>58</v>
      </c>
      <c r="BG277" s="326" t="str">
        <f>IF(BC277&lt;&gt;"",CONCATENATE("S",WEEKNUM(BC277,21)),"")</f>
        <v>S16</v>
      </c>
      <c r="BH277" s="327" t="str">
        <f>IF(BD277&lt;&gt;"",CONCATENATE("S",WEEKNUM(BD277,21)),"")</f>
        <v>S23</v>
      </c>
      <c r="BI277" s="327" t="str">
        <f>IF(BE277&lt;&gt;"",CONCATENATE("S",WEEKNUM(BE277,21)),"")</f>
        <v>S31</v>
      </c>
      <c r="BJ277" s="326" t="str">
        <f>IF(BE277&lt;&gt;"",CONCATENATE(MONTH(BE277),"/",YEAR(BE277)),"")</f>
        <v>8/2025</v>
      </c>
      <c r="BK277" s="325">
        <f ca="1">IF(BE277&lt;&gt;"",IFERROR(IF(BE277="",TODAY()-BC277,BE277-BC277),""),"")</f>
        <v>104</v>
      </c>
      <c r="BL277" s="330" t="str">
        <f ca="1">IF(BK277&lt;&gt;"",IF(BK277&lt;=0,"SEM ATRASO",IF(BK277&lt;=10,"1) &lt;= 10 Dias",IF(AND(BK277&gt;10,BK277&lt;=30),"2) &gt; 10 Dias e &lt;= 30 Dias",IF(AND(BK277&gt;30,BK277&lt;=60),"3) &gt;30 Dias e &lt;=60 Dias",IF(AND(BK277&gt;60,BK277&lt;43854),"4) &gt; 60 Dias","INDEFINIDO"))))),"")</f>
        <v>4) &gt; 60 Dias</v>
      </c>
      <c r="BM277" s="331">
        <f>IF(BE277&lt;&gt;"",BE277+5,IF(AND(BE277="",BD277&lt;&gt;""),BD277+5,IF(AND(BE277="",BD277="",AS277&lt;&gt;""),AS277+5,IF(AND(BE277="",BD277="",AS277="",AR277&lt;&gt;""),AR277+5,""))))</f>
        <v>45875</v>
      </c>
      <c r="BN277" s="14"/>
      <c r="BO277" s="14" t="s">
        <v>87</v>
      </c>
      <c r="BP277" s="2"/>
      <c r="BQ277" s="2"/>
      <c r="BR277" s="2"/>
      <c r="BS277" s="2"/>
      <c r="BT277" s="2">
        <v>-3</v>
      </c>
      <c r="BU277" s="2" t="s">
        <v>1255</v>
      </c>
      <c r="BV277" s="2"/>
      <c r="BW277" s="2"/>
      <c r="BX277" s="2"/>
      <c r="BY277" s="2"/>
      <c r="BZ277" s="2"/>
      <c r="CA277" s="662" t="s">
        <v>979</v>
      </c>
      <c r="CB277" s="608"/>
    </row>
    <row r="278" spans="1:80" ht="40.5" customHeight="1" x14ac:dyDescent="0.35">
      <c r="A278" s="607"/>
      <c r="B278" s="458" t="s">
        <v>155</v>
      </c>
      <c r="C278" s="13"/>
      <c r="D278" s="15"/>
      <c r="E278" s="11" t="s">
        <v>262</v>
      </c>
      <c r="F278" s="11" t="s">
        <v>249</v>
      </c>
      <c r="G278" s="307" t="str">
        <f ca="1">IF(AND(E278&lt;D278,BE278&lt;&gt;"",TODAY()&gt;D278),TODAY()-D278,"")</f>
        <v/>
      </c>
      <c r="H278" s="308">
        <f>IF(BM278&lt;&gt;"",BM278,"")</f>
        <v>45867</v>
      </c>
      <c r="I278" s="309">
        <f>IF(AND(E278&lt;&gt;"",H278&lt;&gt;""),H278-E278,"")</f>
        <v>277</v>
      </c>
      <c r="J278" s="305"/>
      <c r="K278" s="305" t="s">
        <v>80</v>
      </c>
      <c r="L278" s="310" t="s">
        <v>81</v>
      </c>
      <c r="M278" s="311" t="s">
        <v>161</v>
      </c>
      <c r="N278" s="310" t="s">
        <v>1011</v>
      </c>
      <c r="O278" s="13" t="s">
        <v>108</v>
      </c>
      <c r="P278" s="539" t="s">
        <v>1431</v>
      </c>
      <c r="Q278" s="48" t="s">
        <v>116</v>
      </c>
      <c r="R278" s="313" t="str">
        <f>IF(OR(L278&lt;&gt;"",N278&lt;&gt;"",O278&lt;&gt;"",P278&lt;&gt;""),CONCATENATE(L278,"-",N278,"-",P278,"-OM",O278),"")</f>
        <v>P31-PPGMII-P31-CAM-1497/2024-OMCONJUNTO</v>
      </c>
      <c r="S278" s="588"/>
      <c r="T278" s="314">
        <v>1</v>
      </c>
      <c r="U278" s="340">
        <v>0.89999999999999991</v>
      </c>
      <c r="V278" s="23">
        <v>0</v>
      </c>
      <c r="W278" s="316">
        <f>IF(U278&lt;&gt;"",U278/1000,"")</f>
        <v>8.9999999999999987E-4</v>
      </c>
      <c r="X278" s="316">
        <f>IF(V278&lt;&gt;"",V278/1000,"")</f>
        <v>0</v>
      </c>
      <c r="Y278" s="317">
        <f>IF(OR(U278&lt;&gt;"",V278&lt;&gt;""),U278+V278,"")</f>
        <v>0.89999999999999991</v>
      </c>
      <c r="Z278" s="318">
        <f>IF(Y278&lt;&gt;"",Y278/1000,"")</f>
        <v>8.9999999999999987E-4</v>
      </c>
      <c r="AA278" s="574" t="s">
        <v>85</v>
      </c>
      <c r="AB278" s="14"/>
      <c r="AC278" s="331">
        <v>45590</v>
      </c>
      <c r="AD278" s="505">
        <v>45630</v>
      </c>
      <c r="AE278" s="14">
        <v>45696</v>
      </c>
      <c r="AF278" s="14">
        <v>45807</v>
      </c>
      <c r="AG278" s="14">
        <v>45756</v>
      </c>
      <c r="AH278" s="309">
        <f>IF(AND(AD278&lt;&gt;"",AG278&lt;&gt;""),AG278-AD278,"")</f>
        <v>126</v>
      </c>
      <c r="AI278" s="322" t="str">
        <f>IF(AE278&lt;&gt;"",CONCATENATE("S",WEEKNUM(AE278,21)),"")</f>
        <v>S6</v>
      </c>
      <c r="AJ278" s="323" t="str">
        <f>IF(AF278&lt;&gt;"",CONCATENATE("S",WEEKNUM(AF278,21)),"")</f>
        <v>S22</v>
      </c>
      <c r="AK278" s="323" t="str">
        <f>IF(AG278&lt;&gt;"",CONCATENATE("S",WEEKNUM(AG278,21)),"")</f>
        <v>S15</v>
      </c>
      <c r="AL278" s="322" t="str">
        <f>IF(AG278&lt;&gt;"",CONCATENATE(MONTH(AG278),"/",YEAR(AG278)),"")</f>
        <v>4/2025</v>
      </c>
      <c r="AM278" s="324">
        <f ca="1">IF(AG278&lt;&gt;"",IFERROR(IF(AF278="",TODAY()-AE278,AG278-AE278),""),"")</f>
        <v>60</v>
      </c>
      <c r="AN278" s="325" t="str">
        <f ca="1">IF(AM278&lt;&gt;"",IF(AM278&lt;=0,"SEM ATRASO",IF(AM278&lt;=10,"1) &lt;= 10 Dias",IF(AND(AM278&gt;10,AM278&lt;=30),"2) &gt; 10 Dias e &lt;= 30 Dias",IF(AND(AM278&gt;30,AM278&lt;=60),"3) &gt;30 Dias e &lt;=60 Dias",IF(AND(AM278&gt;60,AM278&lt;43854),"4) &gt; 60 Dias","INDEFINIDO"))))),"")</f>
        <v>3) &gt;30 Dias e &lt;=60 Dias</v>
      </c>
      <c r="AO278" s="15">
        <v>45776</v>
      </c>
      <c r="AP278" s="331">
        <v>45793</v>
      </c>
      <c r="AQ278" s="15">
        <v>45751</v>
      </c>
      <c r="AR278" s="15">
        <v>45852</v>
      </c>
      <c r="AS278" s="15">
        <v>45852</v>
      </c>
      <c r="AT278" s="309">
        <f>IF(AND(AP278&lt;&gt;"",AS278&lt;&gt;""),AS278-AP278,"")</f>
        <v>59</v>
      </c>
      <c r="AU278" s="326" t="str">
        <f>IF(AQ278&lt;&gt;"",CONCATENATE("S",WEEKNUM(AQ278,21)),"")</f>
        <v>S14</v>
      </c>
      <c r="AV278" s="327" t="str">
        <f>IF(AR278&lt;&gt;"",CONCATENATE("S",WEEKNUM(AR278,21)),"")</f>
        <v>S29</v>
      </c>
      <c r="AW278" s="327" t="str">
        <f>IF(AS278&lt;&gt;"",CONCATENATE("S",WEEKNUM(AS278,21)),"")</f>
        <v>S29</v>
      </c>
      <c r="AX278" s="326" t="str">
        <f>IF(AS278&lt;&gt;"",CONCATENATE(MONTH(AS278),"/",YEAR(AS278)),"")</f>
        <v>7/2025</v>
      </c>
      <c r="AY278" s="328">
        <f ca="1">IF(AQ278&lt;&gt;"",IF(AS278&lt;&gt;"",AQ278-AS278,TODAY()-AQ278),"")</f>
        <v>-101</v>
      </c>
      <c r="AZ278" s="329" t="str">
        <f ca="1">IF(AY278&lt;&gt;"",IF(AY278&lt;=0,"SEM ATRASO",IF(AY278&lt;=10,"1) &lt;= 10 Dias",IF(AND(AY278&gt;10,AY278&lt;=30),"2) &gt; 10 Dias e &lt;= 30 Dias",IF(AND(AY278&gt;30,AY278&lt;=60),"3) &gt;30 Dias e &lt;=60 Dias",IF(AND(AY278&gt;60,AY278&lt;43854),"4) &gt; 60 Dias","INDEFINIDO"))))),"")</f>
        <v>SEM ATRASO</v>
      </c>
      <c r="BA278" s="15">
        <v>45792</v>
      </c>
      <c r="BB278" s="331">
        <v>45859</v>
      </c>
      <c r="BC278" s="14">
        <v>45772</v>
      </c>
      <c r="BD278" s="24">
        <v>45862</v>
      </c>
      <c r="BE278" s="15">
        <v>45862</v>
      </c>
      <c r="BF278" s="309">
        <f>IF(AND(BB278&lt;&gt;"",BE278&lt;&gt;""),BE278-BB278,"")</f>
        <v>3</v>
      </c>
      <c r="BG278" s="326" t="str">
        <f>IF(BC278&lt;&gt;"",CONCATENATE("S",WEEKNUM(BC278,21)),"")</f>
        <v>S17</v>
      </c>
      <c r="BH278" s="327" t="str">
        <f>IF(BD278&lt;&gt;"",CONCATENATE("S",WEEKNUM(BD278,21)),"")</f>
        <v>S30</v>
      </c>
      <c r="BI278" s="327" t="str">
        <f>IF(BE278&lt;&gt;"",CONCATENATE("S",WEEKNUM(BE278,21)),"")</f>
        <v>S30</v>
      </c>
      <c r="BJ278" s="326" t="str">
        <f>IF(BE278&lt;&gt;"",CONCATENATE(MONTH(BE278),"/",YEAR(BE278)),"")</f>
        <v>7/2025</v>
      </c>
      <c r="BK278" s="325">
        <f ca="1">IF(BE278&lt;&gt;"",IFERROR(IF(BE278="",TODAY()-BC278,BE278-BC278),""),"")</f>
        <v>90</v>
      </c>
      <c r="BL278" s="330" t="str">
        <f ca="1">IF(BK278&lt;&gt;"",IF(BK278&lt;=0,"SEM ATRASO",IF(BK278&lt;=10,"1) &lt;= 10 Dias",IF(AND(BK278&gt;10,BK278&lt;=30),"2) &gt; 10 Dias e &lt;= 30 Dias",IF(AND(BK278&gt;30,BK278&lt;=60),"3) &gt;30 Dias e &lt;=60 Dias",IF(AND(BK278&gt;60,BK278&lt;43854),"4) &gt; 60 Dias","INDEFINIDO"))))),"")</f>
        <v>4) &gt; 60 Dias</v>
      </c>
      <c r="BM278" s="331">
        <f>IF(BE278&lt;&gt;"",BE278+5,IF(AND(BE278="",BD278&lt;&gt;""),BD278+5,IF(AND(BE278="",BD278="",AS278&lt;&gt;""),AS278+5,IF(AND(BE278="",BD278="",AS278="",AR278&lt;&gt;""),AR278+5,""))))</f>
        <v>45867</v>
      </c>
      <c r="BN278" s="14"/>
      <c r="BO278" s="14" t="s">
        <v>87</v>
      </c>
      <c r="BP278" s="2"/>
      <c r="BQ278" s="2"/>
      <c r="BR278" s="2"/>
      <c r="BS278" s="2"/>
      <c r="BT278" s="2" t="s">
        <v>124</v>
      </c>
      <c r="BU278" s="2" t="s">
        <v>124</v>
      </c>
      <c r="BV278" s="2"/>
      <c r="BW278" s="2"/>
      <c r="BX278" s="2"/>
      <c r="BY278" s="2"/>
      <c r="BZ278" s="2"/>
      <c r="CA278" s="662" t="s">
        <v>112</v>
      </c>
      <c r="CB278" s="608"/>
    </row>
    <row r="279" spans="1:80" ht="40.5" customHeight="1" x14ac:dyDescent="0.35">
      <c r="A279" s="607"/>
      <c r="B279" s="458" t="s">
        <v>155</v>
      </c>
      <c r="C279" s="13"/>
      <c r="D279" s="15"/>
      <c r="E279" s="11" t="s">
        <v>262</v>
      </c>
      <c r="F279" s="11" t="s">
        <v>249</v>
      </c>
      <c r="G279" s="307" t="str">
        <f ca="1">IF(AND(E279&lt;D279,BE279&lt;&gt;"",TODAY()&gt;D279),TODAY()-D279,"")</f>
        <v/>
      </c>
      <c r="H279" s="308">
        <f>IF(BM279&lt;&gt;"",BM279,"")</f>
        <v>45875</v>
      </c>
      <c r="I279" s="309">
        <f>IF(AND(E279&lt;&gt;"",H279&lt;&gt;""),H279-E279,"")</f>
        <v>285</v>
      </c>
      <c r="J279" s="305"/>
      <c r="K279" s="305" t="s">
        <v>80</v>
      </c>
      <c r="L279" s="310" t="s">
        <v>81</v>
      </c>
      <c r="M279" s="311" t="s">
        <v>161</v>
      </c>
      <c r="N279" s="310" t="s">
        <v>1011</v>
      </c>
      <c r="O279" s="13" t="s">
        <v>108</v>
      </c>
      <c r="P279" s="539" t="s">
        <v>1431</v>
      </c>
      <c r="Q279" s="48" t="s">
        <v>118</v>
      </c>
      <c r="R279" s="313" t="str">
        <f>IF(OR(L279&lt;&gt;"",N279&lt;&gt;"",O279&lt;&gt;"",P279&lt;&gt;""),CONCATENATE(L279,"-",N279,"-",P279,"-OM",O279),"")</f>
        <v>P31-PPGMII-P31-CAM-1497/2024-OMCONJUNTO</v>
      </c>
      <c r="S279" s="588"/>
      <c r="T279" s="314">
        <v>1</v>
      </c>
      <c r="U279" s="340">
        <v>31.736000000000001</v>
      </c>
      <c r="V279" s="23">
        <v>0</v>
      </c>
      <c r="W279" s="316">
        <f>IF(U279&lt;&gt;"",U279/1000,"")</f>
        <v>3.1736E-2</v>
      </c>
      <c r="X279" s="316">
        <f>IF(V279&lt;&gt;"",V279/1000,"")</f>
        <v>0</v>
      </c>
      <c r="Y279" s="317">
        <f>IF(OR(U279&lt;&gt;"",V279&lt;&gt;""),U279+V279,"")</f>
        <v>31.736000000000001</v>
      </c>
      <c r="Z279" s="318">
        <f>IF(Y279&lt;&gt;"",Y279/1000,"")</f>
        <v>3.1736E-2</v>
      </c>
      <c r="AA279" s="574" t="s">
        <v>85</v>
      </c>
      <c r="AB279" s="14"/>
      <c r="AC279" s="331">
        <v>45590</v>
      </c>
      <c r="AD279" s="505">
        <v>45630</v>
      </c>
      <c r="AE279" s="14">
        <v>45696</v>
      </c>
      <c r="AF279" s="14">
        <v>45807</v>
      </c>
      <c r="AG279" s="14">
        <v>45756</v>
      </c>
      <c r="AH279" s="309">
        <f>IF(AND(AD279&lt;&gt;"",AG279&lt;&gt;""),AG279-AD279,"")</f>
        <v>126</v>
      </c>
      <c r="AI279" s="322" t="str">
        <f>IF(AE279&lt;&gt;"",CONCATENATE("S",WEEKNUM(AE279,21)),"")</f>
        <v>S6</v>
      </c>
      <c r="AJ279" s="323" t="str">
        <f>IF(AF279&lt;&gt;"",CONCATENATE("S",WEEKNUM(AF279,21)),"")</f>
        <v>S22</v>
      </c>
      <c r="AK279" s="323" t="str">
        <f>IF(AG279&lt;&gt;"",CONCATENATE("S",WEEKNUM(AG279,21)),"")</f>
        <v>S15</v>
      </c>
      <c r="AL279" s="322" t="str">
        <f>IF(AG279&lt;&gt;"",CONCATENATE(MONTH(AG279),"/",YEAR(AG279)),"")</f>
        <v>4/2025</v>
      </c>
      <c r="AM279" s="324">
        <f ca="1">IF(AG279&lt;&gt;"",IFERROR(IF(AF279="",TODAY()-AE279,AG279-AE279),""),"")</f>
        <v>60</v>
      </c>
      <c r="AN279" s="325" t="str">
        <f ca="1">IF(AM279&lt;&gt;"",IF(AM279&lt;=0,"SEM ATRASO",IF(AM279&lt;=10,"1) &lt;= 10 Dias",IF(AND(AM279&gt;10,AM279&lt;=30),"2) &gt; 10 Dias e &lt;= 30 Dias",IF(AND(AM279&gt;30,AM279&lt;=60),"3) &gt;30 Dias e &lt;=60 Dias",IF(AND(AM279&gt;60,AM279&lt;43854),"4) &gt; 60 Dias","INDEFINIDO"))))),"")</f>
        <v>3) &gt;30 Dias e &lt;=60 Dias</v>
      </c>
      <c r="AO279" s="15">
        <v>45776</v>
      </c>
      <c r="AP279" s="331">
        <v>45776</v>
      </c>
      <c r="AQ279" s="15">
        <v>45751</v>
      </c>
      <c r="AR279" s="15">
        <v>45822</v>
      </c>
      <c r="AS279" s="15">
        <v>45807</v>
      </c>
      <c r="AT279" s="309">
        <f>IF(AND(AP279&lt;&gt;"",AS279&lt;&gt;""),AS279-AP279,"")</f>
        <v>31</v>
      </c>
      <c r="AU279" s="326" t="str">
        <f>IF(AQ279&lt;&gt;"",CONCATENATE("S",WEEKNUM(AQ279,21)),"")</f>
        <v>S14</v>
      </c>
      <c r="AV279" s="327" t="str">
        <f>IF(AR279&lt;&gt;"",CONCATENATE("S",WEEKNUM(AR279,21)),"")</f>
        <v>S24</v>
      </c>
      <c r="AW279" s="327" t="str">
        <f>IF(AS279&lt;&gt;"",CONCATENATE("S",WEEKNUM(AS279,21)),"")</f>
        <v>S22</v>
      </c>
      <c r="AX279" s="326" t="str">
        <f>IF(AS279&lt;&gt;"",CONCATENATE(MONTH(AS279),"/",YEAR(AS279)),"")</f>
        <v>5/2025</v>
      </c>
      <c r="AY279" s="328">
        <f ca="1">IF(AQ279&lt;&gt;"",IF(AS279&lt;&gt;"",AQ279-AS279,TODAY()-AQ279),"")</f>
        <v>-56</v>
      </c>
      <c r="AZ279" s="329" t="str">
        <f ca="1">IF(AY279&lt;&gt;"",IF(AY279&lt;=0,"SEM ATRASO",IF(AY279&lt;=10,"1) &lt;= 10 Dias",IF(AND(AY279&gt;10,AY279&lt;=30),"2) &gt; 10 Dias e &lt;= 30 Dias",IF(AND(AY279&gt;30,AY279&lt;=60),"3) &gt;30 Dias e &lt;=60 Dias",IF(AND(AY279&gt;60,AY279&lt;43854),"4) &gt; 60 Dias","INDEFINIDO"))))),"")</f>
        <v>SEM ATRASO</v>
      </c>
      <c r="BA279" s="15">
        <v>45792</v>
      </c>
      <c r="BB279" s="331">
        <v>45814</v>
      </c>
      <c r="BC279" s="14">
        <v>45766</v>
      </c>
      <c r="BD279" s="24">
        <v>45817</v>
      </c>
      <c r="BE279" s="14">
        <v>45870</v>
      </c>
      <c r="BF279" s="309">
        <f>IF(AND(BB279&lt;&gt;"",BE279&lt;&gt;""),BE279-BB279,"")</f>
        <v>56</v>
      </c>
      <c r="BG279" s="326" t="str">
        <f>IF(BC279&lt;&gt;"",CONCATENATE("S",WEEKNUM(BC279,21)),"")</f>
        <v>S16</v>
      </c>
      <c r="BH279" s="327" t="str">
        <f>IF(BD279&lt;&gt;"",CONCATENATE("S",WEEKNUM(BD279,21)),"")</f>
        <v>S24</v>
      </c>
      <c r="BI279" s="327" t="str">
        <f>IF(BE279&lt;&gt;"",CONCATENATE("S",WEEKNUM(BE279,21)),"")</f>
        <v>S31</v>
      </c>
      <c r="BJ279" s="326" t="str">
        <f>IF(BE279&lt;&gt;"",CONCATENATE(MONTH(BE279),"/",YEAR(BE279)),"")</f>
        <v>8/2025</v>
      </c>
      <c r="BK279" s="325">
        <f ca="1">IF(BE279&lt;&gt;"",IFERROR(IF(BE279="",TODAY()-BC279,BE279-BC279),""),"")</f>
        <v>104</v>
      </c>
      <c r="BL279" s="330" t="str">
        <f ca="1">IF(BK279&lt;&gt;"",IF(BK279&lt;=0,"SEM ATRASO",IF(BK279&lt;=10,"1) &lt;= 10 Dias",IF(AND(BK279&gt;10,BK279&lt;=30),"2) &gt; 10 Dias e &lt;= 30 Dias",IF(AND(BK279&gt;30,BK279&lt;=60),"3) &gt;30 Dias e &lt;=60 Dias",IF(AND(BK279&gt;60,BK279&lt;43854),"4) &gt; 60 Dias","INDEFINIDO"))))),"")</f>
        <v>4) &gt; 60 Dias</v>
      </c>
      <c r="BM279" s="331">
        <f>IF(BE279&lt;&gt;"",BE279+5,IF(AND(BE279="",BD279&lt;&gt;""),BD279+5,IF(AND(BE279="",BD279="",AS279&lt;&gt;""),AS279+5,IF(AND(BE279="",BD279="",AS279="",AR279&lt;&gt;""),AR279+5,""))))</f>
        <v>45875</v>
      </c>
      <c r="BN279" s="14"/>
      <c r="BO279" s="14" t="s">
        <v>87</v>
      </c>
      <c r="BP279" s="2"/>
      <c r="BQ279" s="2"/>
      <c r="BR279" s="2"/>
      <c r="BS279" s="2"/>
      <c r="BT279" s="2">
        <v>-3</v>
      </c>
      <c r="BU279" s="2" t="s">
        <v>1255</v>
      </c>
      <c r="BV279" s="2"/>
      <c r="BW279" s="2"/>
      <c r="BX279" s="2"/>
      <c r="BY279" s="2"/>
      <c r="BZ279" s="2"/>
      <c r="CA279" s="662" t="s">
        <v>979</v>
      </c>
      <c r="CB279" s="608"/>
    </row>
    <row r="280" spans="1:80" ht="40.5" customHeight="1" x14ac:dyDescent="0.35">
      <c r="A280" s="607"/>
      <c r="B280" s="458" t="s">
        <v>155</v>
      </c>
      <c r="C280" s="13"/>
      <c r="D280" s="15"/>
      <c r="E280" s="11" t="s">
        <v>262</v>
      </c>
      <c r="F280" s="11" t="s">
        <v>249</v>
      </c>
      <c r="G280" s="307" t="str">
        <f ca="1">IF(AND(E280&lt;D280,BE280&lt;&gt;"",TODAY()&gt;D280),TODAY()-D280,"")</f>
        <v/>
      </c>
      <c r="H280" s="308">
        <f>IF(BM280&lt;&gt;"",BM280,"")</f>
        <v>45875</v>
      </c>
      <c r="I280" s="309">
        <f>IF(AND(E280&lt;&gt;"",H280&lt;&gt;""),H280-E280,"")</f>
        <v>285</v>
      </c>
      <c r="J280" s="305"/>
      <c r="K280" s="305" t="s">
        <v>80</v>
      </c>
      <c r="L280" s="310" t="s">
        <v>81</v>
      </c>
      <c r="M280" s="311" t="s">
        <v>161</v>
      </c>
      <c r="N280" s="310" t="s">
        <v>1011</v>
      </c>
      <c r="O280" s="13" t="s">
        <v>108</v>
      </c>
      <c r="P280" s="539" t="s">
        <v>1431</v>
      </c>
      <c r="Q280" s="48" t="s">
        <v>119</v>
      </c>
      <c r="R280" s="313" t="str">
        <f>IF(OR(L280&lt;&gt;"",N280&lt;&gt;"",O280&lt;&gt;"",P280&lt;&gt;""),CONCATENATE(L280,"-",N280,"-",P280,"-OM",O280),"")</f>
        <v>P31-PPGMII-P31-CAM-1497/2024-OMCONJUNTO</v>
      </c>
      <c r="S280" s="588"/>
      <c r="T280" s="314">
        <v>1</v>
      </c>
      <c r="U280" s="340">
        <v>0.9</v>
      </c>
      <c r="V280" s="23">
        <v>0</v>
      </c>
      <c r="W280" s="316">
        <f>IF(U280&lt;&gt;"",U280/1000,"")</f>
        <v>8.9999999999999998E-4</v>
      </c>
      <c r="X280" s="316">
        <f>IF(V280&lt;&gt;"",V280/1000,"")</f>
        <v>0</v>
      </c>
      <c r="Y280" s="317">
        <f>IF(OR(U280&lt;&gt;"",V280&lt;&gt;""),U280+V280,"")</f>
        <v>0.9</v>
      </c>
      <c r="Z280" s="318">
        <f>IF(Y280&lt;&gt;"",Y280/1000,"")</f>
        <v>8.9999999999999998E-4</v>
      </c>
      <c r="AA280" s="574" t="s">
        <v>85</v>
      </c>
      <c r="AB280" s="14"/>
      <c r="AC280" s="331">
        <v>45590</v>
      </c>
      <c r="AD280" s="505">
        <v>45630</v>
      </c>
      <c r="AE280" s="14">
        <v>45696</v>
      </c>
      <c r="AF280" s="14">
        <v>45807</v>
      </c>
      <c r="AG280" s="14">
        <v>45756</v>
      </c>
      <c r="AH280" s="309">
        <f>IF(AND(AD280&lt;&gt;"",AG280&lt;&gt;""),AG280-AD280,"")</f>
        <v>126</v>
      </c>
      <c r="AI280" s="322" t="str">
        <f>IF(AE280&lt;&gt;"",CONCATENATE("S",WEEKNUM(AE280,21)),"")</f>
        <v>S6</v>
      </c>
      <c r="AJ280" s="323" t="str">
        <f>IF(AF280&lt;&gt;"",CONCATENATE("S",WEEKNUM(AF280,21)),"")</f>
        <v>S22</v>
      </c>
      <c r="AK280" s="323" t="str">
        <f>IF(AG280&lt;&gt;"",CONCATENATE("S",WEEKNUM(AG280,21)),"")</f>
        <v>S15</v>
      </c>
      <c r="AL280" s="322" t="str">
        <f>IF(AG280&lt;&gt;"",CONCATENATE(MONTH(AG280),"/",YEAR(AG280)),"")</f>
        <v>4/2025</v>
      </c>
      <c r="AM280" s="324">
        <f ca="1">IF(AG280&lt;&gt;"",IFERROR(IF(AF280="",TODAY()-AE280,AG280-AE280),""),"")</f>
        <v>60</v>
      </c>
      <c r="AN280" s="325" t="str">
        <f ca="1">IF(AM280&lt;&gt;"",IF(AM280&lt;=0,"SEM ATRASO",IF(AM280&lt;=10,"1) &lt;= 10 Dias",IF(AND(AM280&gt;10,AM280&lt;=30),"2) &gt; 10 Dias e &lt;= 30 Dias",IF(AND(AM280&gt;30,AM280&lt;=60),"3) &gt;30 Dias e &lt;=60 Dias",IF(AND(AM280&gt;60,AM280&lt;43854),"4) &gt; 60 Dias","INDEFINIDO"))))),"")</f>
        <v>3) &gt;30 Dias e &lt;=60 Dias</v>
      </c>
      <c r="AO280" s="15">
        <v>45776</v>
      </c>
      <c r="AP280" s="331">
        <v>45793</v>
      </c>
      <c r="AQ280" s="15">
        <v>45751</v>
      </c>
      <c r="AR280" s="15">
        <v>45822</v>
      </c>
      <c r="AS280" s="15">
        <v>45805</v>
      </c>
      <c r="AT280" s="309">
        <f>IF(AND(AP280&lt;&gt;"",AS280&lt;&gt;""),AS280-AP280,"")</f>
        <v>12</v>
      </c>
      <c r="AU280" s="326" t="str">
        <f>IF(AQ280&lt;&gt;"",CONCATENATE("S",WEEKNUM(AQ280,21)),"")</f>
        <v>S14</v>
      </c>
      <c r="AV280" s="327" t="str">
        <f>IF(AR280&lt;&gt;"",CONCATENATE("S",WEEKNUM(AR280,21)),"")</f>
        <v>S24</v>
      </c>
      <c r="AW280" s="327" t="str">
        <f>IF(AS280&lt;&gt;"",CONCATENATE("S",WEEKNUM(AS280,21)),"")</f>
        <v>S22</v>
      </c>
      <c r="AX280" s="326" t="str">
        <f>IF(AS280&lt;&gt;"",CONCATENATE(MONTH(AS280),"/",YEAR(AS280)),"")</f>
        <v>5/2025</v>
      </c>
      <c r="AY280" s="328">
        <f ca="1">IF(AQ280&lt;&gt;"",IF(AS280&lt;&gt;"",AQ280-AS280,TODAY()-AQ280),"")</f>
        <v>-54</v>
      </c>
      <c r="AZ280" s="329" t="str">
        <f ca="1">IF(AY280&lt;&gt;"",IF(AY280&lt;=0,"SEM ATRASO",IF(AY280&lt;=10,"1) &lt;= 10 Dias",IF(AND(AY280&gt;10,AY280&lt;=30),"2) &gt; 10 Dias e &lt;= 30 Dias",IF(AND(AY280&gt;30,AY280&lt;=60),"3) &gt;30 Dias e &lt;=60 Dias",IF(AND(AY280&gt;60,AY280&lt;43854),"4) &gt; 60 Dias","INDEFINIDO"))))),"")</f>
        <v>SEM ATRASO</v>
      </c>
      <c r="BA280" s="15">
        <v>45792</v>
      </c>
      <c r="BB280" s="331">
        <v>45812</v>
      </c>
      <c r="BC280" s="14">
        <v>45766</v>
      </c>
      <c r="BD280" s="24">
        <v>45815</v>
      </c>
      <c r="BE280" s="14">
        <v>45870</v>
      </c>
      <c r="BF280" s="309">
        <f>IF(AND(BB280&lt;&gt;"",BE280&lt;&gt;""),BE280-BB280,"")</f>
        <v>58</v>
      </c>
      <c r="BG280" s="326" t="str">
        <f>IF(BC280&lt;&gt;"",CONCATENATE("S",WEEKNUM(BC280,21)),"")</f>
        <v>S16</v>
      </c>
      <c r="BH280" s="327" t="str">
        <f>IF(BD280&lt;&gt;"",CONCATENATE("S",WEEKNUM(BD280,21)),"")</f>
        <v>S23</v>
      </c>
      <c r="BI280" s="327" t="str">
        <f>IF(BE280&lt;&gt;"",CONCATENATE("S",WEEKNUM(BE280,21)),"")</f>
        <v>S31</v>
      </c>
      <c r="BJ280" s="326" t="str">
        <f>IF(BE280&lt;&gt;"",CONCATENATE(MONTH(BE280),"/",YEAR(BE280)),"")</f>
        <v>8/2025</v>
      </c>
      <c r="BK280" s="325">
        <f ca="1">IF(BE280&lt;&gt;"",IFERROR(IF(BE280="",TODAY()-BC280,BE280-BC280),""),"")</f>
        <v>104</v>
      </c>
      <c r="BL280" s="330" t="str">
        <f ca="1">IF(BK280&lt;&gt;"",IF(BK280&lt;=0,"SEM ATRASO",IF(BK280&lt;=10,"1) &lt;= 10 Dias",IF(AND(BK280&gt;10,BK280&lt;=30),"2) &gt; 10 Dias e &lt;= 30 Dias",IF(AND(BK280&gt;30,BK280&lt;=60),"3) &gt;30 Dias e &lt;=60 Dias",IF(AND(BK280&gt;60,BK280&lt;43854),"4) &gt; 60 Dias","INDEFINIDO"))))),"")</f>
        <v>4) &gt; 60 Dias</v>
      </c>
      <c r="BM280" s="331">
        <f>IF(BE280&lt;&gt;"",BE280+5,IF(AND(BE280="",BD280&lt;&gt;""),BD280+5,IF(AND(BE280="",BD280="",AS280&lt;&gt;""),AS280+5,IF(AND(BE280="",BD280="",AS280="",AR280&lt;&gt;""),AR280+5,""))))</f>
        <v>45875</v>
      </c>
      <c r="BN280" s="14"/>
      <c r="BO280" s="14" t="s">
        <v>87</v>
      </c>
      <c r="BP280" s="2"/>
      <c r="BQ280" s="2"/>
      <c r="BR280" s="2"/>
      <c r="BS280" s="2"/>
      <c r="BT280" s="2">
        <v>-3</v>
      </c>
      <c r="BU280" s="2" t="s">
        <v>1255</v>
      </c>
      <c r="BV280" s="2"/>
      <c r="BW280" s="2"/>
      <c r="BX280" s="2"/>
      <c r="BY280" s="2"/>
      <c r="BZ280" s="2"/>
      <c r="CA280" s="661" t="s">
        <v>979</v>
      </c>
      <c r="CB280" s="608"/>
    </row>
    <row r="281" spans="1:80" ht="40.5" customHeight="1" x14ac:dyDescent="0.35">
      <c r="A281" s="607"/>
      <c r="B281" s="458" t="s">
        <v>155</v>
      </c>
      <c r="C281" s="13"/>
      <c r="D281" s="15"/>
      <c r="E281" s="11" t="s">
        <v>262</v>
      </c>
      <c r="F281" s="11" t="s">
        <v>249</v>
      </c>
      <c r="G281" s="307" t="str">
        <f ca="1">IF(AND(E281&lt;D281,BE281&lt;&gt;"",TODAY()&gt;D281),TODAY()-D281,"")</f>
        <v/>
      </c>
      <c r="H281" s="308">
        <f>IF(BM281&lt;&gt;"",BM281,"")</f>
        <v>45875</v>
      </c>
      <c r="I281" s="309">
        <f>IF(AND(E281&lt;&gt;"",H281&lt;&gt;""),H281-E281,"")</f>
        <v>285</v>
      </c>
      <c r="J281" s="305"/>
      <c r="K281" s="305" t="s">
        <v>80</v>
      </c>
      <c r="L281" s="310" t="s">
        <v>81</v>
      </c>
      <c r="M281" s="311" t="s">
        <v>161</v>
      </c>
      <c r="N281" s="310" t="s">
        <v>1011</v>
      </c>
      <c r="O281" s="13" t="s">
        <v>108</v>
      </c>
      <c r="P281" s="539" t="s">
        <v>1431</v>
      </c>
      <c r="Q281" s="48" t="s">
        <v>120</v>
      </c>
      <c r="R281" s="313" t="str">
        <f>IF(OR(L281&lt;&gt;"",N281&lt;&gt;"",O281&lt;&gt;"",P281&lt;&gt;""),CONCATENATE(L281,"-",N281,"-",P281,"-OM",O281),"")</f>
        <v>P31-PPGMII-P31-CAM-1497/2024-OMCONJUNTO</v>
      </c>
      <c r="S281" s="588"/>
      <c r="T281" s="314">
        <v>1</v>
      </c>
      <c r="U281" s="340">
        <v>0.53</v>
      </c>
      <c r="V281" s="23">
        <v>0</v>
      </c>
      <c r="W281" s="316">
        <f>IF(U281&lt;&gt;"",U281/1000,"")</f>
        <v>5.2999999999999998E-4</v>
      </c>
      <c r="X281" s="316">
        <f>IF(V281&lt;&gt;"",V281/1000,"")</f>
        <v>0</v>
      </c>
      <c r="Y281" s="317">
        <f>IF(OR(U281&lt;&gt;"",V281&lt;&gt;""),U281+V281,"")</f>
        <v>0.53</v>
      </c>
      <c r="Z281" s="318">
        <f>IF(Y281&lt;&gt;"",Y281/1000,"")</f>
        <v>5.2999999999999998E-4</v>
      </c>
      <c r="AA281" s="574" t="s">
        <v>85</v>
      </c>
      <c r="AB281" s="14"/>
      <c r="AC281" s="331">
        <v>45590</v>
      </c>
      <c r="AD281" s="505">
        <v>45630</v>
      </c>
      <c r="AE281" s="14">
        <v>45696</v>
      </c>
      <c r="AF281" s="14">
        <v>45807</v>
      </c>
      <c r="AG281" s="14">
        <v>45756</v>
      </c>
      <c r="AH281" s="309">
        <f>IF(AND(AD281&lt;&gt;"",AG281&lt;&gt;""),AG281-AD281,"")</f>
        <v>126</v>
      </c>
      <c r="AI281" s="322" t="str">
        <f>IF(AE281&lt;&gt;"",CONCATENATE("S",WEEKNUM(AE281,21)),"")</f>
        <v>S6</v>
      </c>
      <c r="AJ281" s="323" t="str">
        <f>IF(AF281&lt;&gt;"",CONCATENATE("S",WEEKNUM(AF281,21)),"")</f>
        <v>S22</v>
      </c>
      <c r="AK281" s="323" t="str">
        <f>IF(AG281&lt;&gt;"",CONCATENATE("S",WEEKNUM(AG281,21)),"")</f>
        <v>S15</v>
      </c>
      <c r="AL281" s="322" t="str">
        <f>IF(AG281&lt;&gt;"",CONCATENATE(MONTH(AG281),"/",YEAR(AG281)),"")</f>
        <v>4/2025</v>
      </c>
      <c r="AM281" s="324">
        <f ca="1">IF(AG281&lt;&gt;"",IFERROR(IF(AF281="",TODAY()-AE281,AG281-AE281),""),"")</f>
        <v>60</v>
      </c>
      <c r="AN281" s="325" t="str">
        <f ca="1">IF(AM281&lt;&gt;"",IF(AM281&lt;=0,"SEM ATRASO",IF(AM281&lt;=10,"1) &lt;= 10 Dias",IF(AND(AM281&gt;10,AM281&lt;=30),"2) &gt; 10 Dias e &lt;= 30 Dias",IF(AND(AM281&gt;30,AM281&lt;=60),"3) &gt;30 Dias e &lt;=60 Dias",IF(AND(AM281&gt;60,AM281&lt;43854),"4) &gt; 60 Dias","INDEFINIDO"))))),"")</f>
        <v>3) &gt;30 Dias e &lt;=60 Dias</v>
      </c>
      <c r="AO281" s="15">
        <v>45776</v>
      </c>
      <c r="AP281" s="331">
        <v>45793</v>
      </c>
      <c r="AQ281" s="15">
        <v>45751</v>
      </c>
      <c r="AR281" s="15">
        <v>45822</v>
      </c>
      <c r="AS281" s="15">
        <v>45807</v>
      </c>
      <c r="AT281" s="309">
        <f>IF(AND(AP281&lt;&gt;"",AS281&lt;&gt;""),AS281-AP281,"")</f>
        <v>14</v>
      </c>
      <c r="AU281" s="326" t="str">
        <f>IF(AQ281&lt;&gt;"",CONCATENATE("S",WEEKNUM(AQ281,21)),"")</f>
        <v>S14</v>
      </c>
      <c r="AV281" s="327" t="str">
        <f>IF(AR281&lt;&gt;"",CONCATENATE("S",WEEKNUM(AR281,21)),"")</f>
        <v>S24</v>
      </c>
      <c r="AW281" s="327" t="str">
        <f>IF(AS281&lt;&gt;"",CONCATENATE("S",WEEKNUM(AS281,21)),"")</f>
        <v>S22</v>
      </c>
      <c r="AX281" s="326" t="str">
        <f>IF(AS281&lt;&gt;"",CONCATENATE(MONTH(AS281),"/",YEAR(AS281)),"")</f>
        <v>5/2025</v>
      </c>
      <c r="AY281" s="328">
        <f ca="1">IF(AQ281&lt;&gt;"",IF(AS281&lt;&gt;"",AQ281-AS281,TODAY()-AQ281),"")</f>
        <v>-56</v>
      </c>
      <c r="AZ281" s="329" t="str">
        <f ca="1">IF(AY281&lt;&gt;"",IF(AY281&lt;=0,"SEM ATRASO",IF(AY281&lt;=10,"1) &lt;= 10 Dias",IF(AND(AY281&gt;10,AY281&lt;=30),"2) &gt; 10 Dias e &lt;= 30 Dias",IF(AND(AY281&gt;30,AY281&lt;=60),"3) &gt;30 Dias e &lt;=60 Dias",IF(AND(AY281&gt;60,AY281&lt;43854),"4) &gt; 60 Dias","INDEFINIDO"))))),"")</f>
        <v>SEM ATRASO</v>
      </c>
      <c r="BA281" s="15">
        <v>45792</v>
      </c>
      <c r="BB281" s="331">
        <v>45814</v>
      </c>
      <c r="BC281" s="14">
        <v>45766</v>
      </c>
      <c r="BD281" s="24">
        <v>45817</v>
      </c>
      <c r="BE281" s="14">
        <v>45870</v>
      </c>
      <c r="BF281" s="309">
        <f>IF(AND(BB281&lt;&gt;"",BE281&lt;&gt;""),BE281-BB281,"")</f>
        <v>56</v>
      </c>
      <c r="BG281" s="326" t="str">
        <f>IF(BC281&lt;&gt;"",CONCATENATE("S",WEEKNUM(BC281,21)),"")</f>
        <v>S16</v>
      </c>
      <c r="BH281" s="327" t="str">
        <f>IF(BD281&lt;&gt;"",CONCATENATE("S",WEEKNUM(BD281,21)),"")</f>
        <v>S24</v>
      </c>
      <c r="BI281" s="327" t="str">
        <f>IF(BE281&lt;&gt;"",CONCATENATE("S",WEEKNUM(BE281,21)),"")</f>
        <v>S31</v>
      </c>
      <c r="BJ281" s="326" t="str">
        <f>IF(BE281&lt;&gt;"",CONCATENATE(MONTH(BE281),"/",YEAR(BE281)),"")</f>
        <v>8/2025</v>
      </c>
      <c r="BK281" s="325">
        <f ca="1">IF(BE281&lt;&gt;"",IFERROR(IF(BE281="",TODAY()-BC281,BE281-BC281),""),"")</f>
        <v>104</v>
      </c>
      <c r="BL281" s="330" t="str">
        <f ca="1">IF(BK281&lt;&gt;"",IF(BK281&lt;=0,"SEM ATRASO",IF(BK281&lt;=10,"1) &lt;= 10 Dias",IF(AND(BK281&gt;10,BK281&lt;=30),"2) &gt; 10 Dias e &lt;= 30 Dias",IF(AND(BK281&gt;30,BK281&lt;=60),"3) &gt;30 Dias e &lt;=60 Dias",IF(AND(BK281&gt;60,BK281&lt;43854),"4) &gt; 60 Dias","INDEFINIDO"))))),"")</f>
        <v>4) &gt; 60 Dias</v>
      </c>
      <c r="BM281" s="331">
        <f>IF(BE281&lt;&gt;"",BE281+5,IF(AND(BE281="",BD281&lt;&gt;""),BD281+5,IF(AND(BE281="",BD281="",AS281&lt;&gt;""),AS281+5,IF(AND(BE281="",BD281="",AS281="",AR281&lt;&gt;""),AR281+5,""))))</f>
        <v>45875</v>
      </c>
      <c r="BN281" s="14"/>
      <c r="BO281" s="14" t="s">
        <v>87</v>
      </c>
      <c r="BP281" s="2"/>
      <c r="BQ281" s="2"/>
      <c r="BR281" s="2"/>
      <c r="BS281" s="2"/>
      <c r="BT281" s="2">
        <v>-3</v>
      </c>
      <c r="BU281" s="2" t="s">
        <v>1255</v>
      </c>
      <c r="BV281" s="2"/>
      <c r="BW281" s="2"/>
      <c r="BX281" s="2"/>
      <c r="BY281" s="2"/>
      <c r="BZ281" s="2"/>
      <c r="CA281" s="661" t="s">
        <v>979</v>
      </c>
      <c r="CB281" s="608"/>
    </row>
    <row r="282" spans="1:80" ht="40.5" customHeight="1" x14ac:dyDescent="0.35">
      <c r="A282" s="607"/>
      <c r="B282" s="458" t="s">
        <v>155</v>
      </c>
      <c r="C282" s="13"/>
      <c r="D282" s="15"/>
      <c r="E282" s="11" t="s">
        <v>262</v>
      </c>
      <c r="F282" s="11" t="s">
        <v>249</v>
      </c>
      <c r="G282" s="307" t="str">
        <f ca="1">IF(AND(E282&lt;D282,BE282&lt;&gt;"",TODAY()&gt;D282),TODAY()-D282,"")</f>
        <v/>
      </c>
      <c r="H282" s="308">
        <f>IF(BM282&lt;&gt;"",BM282,"")</f>
        <v>45875</v>
      </c>
      <c r="I282" s="309">
        <f>IF(AND(E282&lt;&gt;"",H282&lt;&gt;""),H282-E282,"")</f>
        <v>285</v>
      </c>
      <c r="J282" s="305"/>
      <c r="K282" s="305" t="s">
        <v>80</v>
      </c>
      <c r="L282" s="310" t="s">
        <v>81</v>
      </c>
      <c r="M282" s="311" t="s">
        <v>161</v>
      </c>
      <c r="N282" s="310" t="s">
        <v>1011</v>
      </c>
      <c r="O282" s="13" t="s">
        <v>108</v>
      </c>
      <c r="P282" s="539" t="s">
        <v>1431</v>
      </c>
      <c r="Q282" s="48" t="s">
        <v>121</v>
      </c>
      <c r="R282" s="313" t="str">
        <f>IF(OR(L282&lt;&gt;"",N282&lt;&gt;"",O282&lt;&gt;"",P282&lt;&gt;""),CONCATENATE(L282,"-",N282,"-",P282,"-OM",O282),"")</f>
        <v>P31-PPGMII-P31-CAM-1497/2024-OMCONJUNTO</v>
      </c>
      <c r="S282" s="588"/>
      <c r="T282" s="314">
        <v>1</v>
      </c>
      <c r="U282" s="340">
        <v>0.38100000000000001</v>
      </c>
      <c r="V282" s="23">
        <v>0</v>
      </c>
      <c r="W282" s="316">
        <f>IF(U282&lt;&gt;"",U282/1000,"")</f>
        <v>3.8099999999999999E-4</v>
      </c>
      <c r="X282" s="316">
        <f>IF(V282&lt;&gt;"",V282/1000,"")</f>
        <v>0</v>
      </c>
      <c r="Y282" s="317">
        <f>IF(OR(U282&lt;&gt;"",V282&lt;&gt;""),U282+V282,"")</f>
        <v>0.38100000000000001</v>
      </c>
      <c r="Z282" s="318">
        <f>IF(Y282&lt;&gt;"",Y282/1000,"")</f>
        <v>3.8099999999999999E-4</v>
      </c>
      <c r="AA282" s="574" t="s">
        <v>85</v>
      </c>
      <c r="AB282" s="14"/>
      <c r="AC282" s="331">
        <v>45590</v>
      </c>
      <c r="AD282" s="505">
        <v>45630</v>
      </c>
      <c r="AE282" s="14">
        <v>45696</v>
      </c>
      <c r="AF282" s="14">
        <v>45807</v>
      </c>
      <c r="AG282" s="14">
        <v>45756</v>
      </c>
      <c r="AH282" s="309">
        <f>IF(AND(AD282&lt;&gt;"",AG282&lt;&gt;""),AG282-AD282,"")</f>
        <v>126</v>
      </c>
      <c r="AI282" s="322" t="str">
        <f>IF(AE282&lt;&gt;"",CONCATENATE("S",WEEKNUM(AE282,21)),"")</f>
        <v>S6</v>
      </c>
      <c r="AJ282" s="323" t="str">
        <f>IF(AF282&lt;&gt;"",CONCATENATE("S",WEEKNUM(AF282,21)),"")</f>
        <v>S22</v>
      </c>
      <c r="AK282" s="323" t="str">
        <f>IF(AG282&lt;&gt;"",CONCATENATE("S",WEEKNUM(AG282,21)),"")</f>
        <v>S15</v>
      </c>
      <c r="AL282" s="322" t="str">
        <f>IF(AG282&lt;&gt;"",CONCATENATE(MONTH(AG282),"/",YEAR(AG282)),"")</f>
        <v>4/2025</v>
      </c>
      <c r="AM282" s="324">
        <f ca="1">IF(AG282&lt;&gt;"",IFERROR(IF(AF282="",TODAY()-AE282,AG282-AE282),""),"")</f>
        <v>60</v>
      </c>
      <c r="AN282" s="325" t="str">
        <f ca="1">IF(AM282&lt;&gt;"",IF(AM282&lt;=0,"SEM ATRASO",IF(AM282&lt;=10,"1) &lt;= 10 Dias",IF(AND(AM282&gt;10,AM282&lt;=30),"2) &gt; 10 Dias e &lt;= 30 Dias",IF(AND(AM282&gt;30,AM282&lt;=60),"3) &gt;30 Dias e &lt;=60 Dias",IF(AND(AM282&gt;60,AM282&lt;43854),"4) &gt; 60 Dias","INDEFINIDO"))))),"")</f>
        <v>3) &gt;30 Dias e &lt;=60 Dias</v>
      </c>
      <c r="AO282" s="15">
        <v>45776</v>
      </c>
      <c r="AP282" s="331">
        <v>45793</v>
      </c>
      <c r="AQ282" s="15">
        <v>45751</v>
      </c>
      <c r="AR282" s="15">
        <v>45822</v>
      </c>
      <c r="AS282" s="15">
        <v>45822</v>
      </c>
      <c r="AT282" s="309">
        <f>IF(AND(AP282&lt;&gt;"",AS282&lt;&gt;""),AS282-AP282,"")</f>
        <v>29</v>
      </c>
      <c r="AU282" s="326" t="str">
        <f>IF(AQ282&lt;&gt;"",CONCATENATE("S",WEEKNUM(AQ282,21)),"")</f>
        <v>S14</v>
      </c>
      <c r="AV282" s="327" t="str">
        <f>IF(AR282&lt;&gt;"",CONCATENATE("S",WEEKNUM(AR282,21)),"")</f>
        <v>S24</v>
      </c>
      <c r="AW282" s="327" t="str">
        <f>IF(AS282&lt;&gt;"",CONCATENATE("S",WEEKNUM(AS282,21)),"")</f>
        <v>S24</v>
      </c>
      <c r="AX282" s="326" t="str">
        <f>IF(AS282&lt;&gt;"",CONCATENATE(MONTH(AS282),"/",YEAR(AS282)),"")</f>
        <v>6/2025</v>
      </c>
      <c r="AY282" s="328">
        <f ca="1">IF(AQ282&lt;&gt;"",IF(AS282&lt;&gt;"",AQ282-AS282,TODAY()-AQ282),"")</f>
        <v>-71</v>
      </c>
      <c r="AZ282" s="329" t="str">
        <f ca="1">IF(AY282&lt;&gt;"",IF(AY282&lt;=0,"SEM ATRASO",IF(AY282&lt;=10,"1) &lt;= 10 Dias",IF(AND(AY282&gt;10,AY282&lt;=30),"2) &gt; 10 Dias e &lt;= 30 Dias",IF(AND(AY282&gt;30,AY282&lt;=60),"3) &gt;30 Dias e &lt;=60 Dias",IF(AND(AY282&gt;60,AY282&lt;43854),"4) &gt; 60 Dias","INDEFINIDO"))))),"")</f>
        <v>SEM ATRASO</v>
      </c>
      <c r="BA282" s="15">
        <v>45792</v>
      </c>
      <c r="BB282" s="331">
        <v>45829</v>
      </c>
      <c r="BC282" s="14">
        <v>45766</v>
      </c>
      <c r="BD282" s="24">
        <v>45832</v>
      </c>
      <c r="BE282" s="14">
        <v>45870</v>
      </c>
      <c r="BF282" s="309">
        <f>IF(AND(BB282&lt;&gt;"",BE282&lt;&gt;""),BE282-BB282,"")</f>
        <v>41</v>
      </c>
      <c r="BG282" s="326" t="str">
        <f>IF(BC282&lt;&gt;"",CONCATENATE("S",WEEKNUM(BC282,21)),"")</f>
        <v>S16</v>
      </c>
      <c r="BH282" s="327" t="str">
        <f>IF(BD282&lt;&gt;"",CONCATENATE("S",WEEKNUM(BD282,21)),"")</f>
        <v>S26</v>
      </c>
      <c r="BI282" s="327" t="str">
        <f>IF(BE282&lt;&gt;"",CONCATENATE("S",WEEKNUM(BE282,21)),"")</f>
        <v>S31</v>
      </c>
      <c r="BJ282" s="326" t="str">
        <f>IF(BE282&lt;&gt;"",CONCATENATE(MONTH(BE282),"/",YEAR(BE282)),"")</f>
        <v>8/2025</v>
      </c>
      <c r="BK282" s="325">
        <f ca="1">IF(BE282&lt;&gt;"",IFERROR(IF(BE282="",TODAY()-BC282,BE282-BC282),""),"")</f>
        <v>104</v>
      </c>
      <c r="BL282" s="330" t="str">
        <f ca="1">IF(BK282&lt;&gt;"",IF(BK282&lt;=0,"SEM ATRASO",IF(BK282&lt;=10,"1) &lt;= 10 Dias",IF(AND(BK282&gt;10,BK282&lt;=30),"2) &gt; 10 Dias e &lt;= 30 Dias",IF(AND(BK282&gt;30,BK282&lt;=60),"3) &gt;30 Dias e &lt;=60 Dias",IF(AND(BK282&gt;60,BK282&lt;43854),"4) &gt; 60 Dias","INDEFINIDO"))))),"")</f>
        <v>4) &gt; 60 Dias</v>
      </c>
      <c r="BM282" s="331">
        <f>IF(BE282&lt;&gt;"",BE282+5,IF(AND(BE282="",BD282&lt;&gt;""),BD282+5,IF(AND(BE282="",BD282="",AS282&lt;&gt;""),AS282+5,IF(AND(BE282="",BD282="",AS282="",AR282&lt;&gt;""),AR282+5,""))))</f>
        <v>45875</v>
      </c>
      <c r="BN282" s="14"/>
      <c r="BO282" s="14" t="s">
        <v>87</v>
      </c>
      <c r="BP282" s="2"/>
      <c r="BQ282" s="2"/>
      <c r="BR282" s="2"/>
      <c r="BS282" s="2"/>
      <c r="BT282" s="2">
        <v>-3</v>
      </c>
      <c r="BU282" s="2" t="s">
        <v>1255</v>
      </c>
      <c r="BV282" s="2"/>
      <c r="BW282" s="2"/>
      <c r="BX282" s="2"/>
      <c r="BY282" s="2"/>
      <c r="BZ282" s="2"/>
      <c r="CA282" s="661" t="s">
        <v>112</v>
      </c>
      <c r="CB282" s="608"/>
    </row>
    <row r="283" spans="1:80" ht="40.5" customHeight="1" x14ac:dyDescent="0.35">
      <c r="A283" s="607"/>
      <c r="B283" s="458" t="s">
        <v>155</v>
      </c>
      <c r="C283" s="13"/>
      <c r="D283" s="15"/>
      <c r="E283" s="11" t="s">
        <v>262</v>
      </c>
      <c r="F283" s="11" t="s">
        <v>249</v>
      </c>
      <c r="G283" s="307" t="str">
        <f ca="1">IF(AND(E283&lt;D283,BE283&lt;&gt;"",TODAY()&gt;D283),TODAY()-D283,"")</f>
        <v/>
      </c>
      <c r="H283" s="308">
        <f>IF(BM283&lt;&gt;"",BM283,"")</f>
        <v>45875</v>
      </c>
      <c r="I283" s="309">
        <f>IF(AND(E283&lt;&gt;"",H283&lt;&gt;""),H283-E283,"")</f>
        <v>285</v>
      </c>
      <c r="J283" s="305"/>
      <c r="K283" s="305" t="s">
        <v>80</v>
      </c>
      <c r="L283" s="310" t="s">
        <v>81</v>
      </c>
      <c r="M283" s="311" t="s">
        <v>161</v>
      </c>
      <c r="N283" s="310" t="s">
        <v>1011</v>
      </c>
      <c r="O283" s="13">
        <v>2027824792</v>
      </c>
      <c r="P283" s="539" t="s">
        <v>1431</v>
      </c>
      <c r="Q283" s="48" t="s">
        <v>122</v>
      </c>
      <c r="R283" s="313" t="str">
        <f>IF(OR(L283&lt;&gt;"",N283&lt;&gt;"",O283&lt;&gt;"",P283&lt;&gt;""),CONCATENATE(L283,"-",N283,"-",P283,"-OM",O283),"")</f>
        <v>P31-PPGMII-P31-CAM-1497/2024-OM2027824792</v>
      </c>
      <c r="S283" s="588" t="s">
        <v>270</v>
      </c>
      <c r="T283" s="314">
        <v>1</v>
      </c>
      <c r="U283" s="340">
        <v>1.01</v>
      </c>
      <c r="V283" s="23">
        <v>0</v>
      </c>
      <c r="W283" s="316">
        <f>IF(U283&lt;&gt;"",U283/1000,"")</f>
        <v>1.01E-3</v>
      </c>
      <c r="X283" s="316">
        <f>IF(V283&lt;&gt;"",V283/1000,"")</f>
        <v>0</v>
      </c>
      <c r="Y283" s="317">
        <f>IF(OR(U283&lt;&gt;"",V283&lt;&gt;""),U283+V283,"")</f>
        <v>1.01</v>
      </c>
      <c r="Z283" s="318">
        <f>IF(Y283&lt;&gt;"",Y283/1000,"")</f>
        <v>1.01E-3</v>
      </c>
      <c r="AA283" s="574" t="s">
        <v>85</v>
      </c>
      <c r="AB283" s="14"/>
      <c r="AC283" s="331">
        <v>45590</v>
      </c>
      <c r="AD283" s="505">
        <v>45687</v>
      </c>
      <c r="AE283" s="14">
        <v>45708</v>
      </c>
      <c r="AF283" s="14">
        <v>45775</v>
      </c>
      <c r="AG283" s="14">
        <v>45782</v>
      </c>
      <c r="AH283" s="309">
        <f>IF(AND(AD283&lt;&gt;"",AG283&lt;&gt;""),AG283-AD283,"")</f>
        <v>95</v>
      </c>
      <c r="AI283" s="322" t="str">
        <f>IF(AE283&lt;&gt;"",CONCATENATE("S",WEEKNUM(AE283,21)),"")</f>
        <v>S8</v>
      </c>
      <c r="AJ283" s="323" t="str">
        <f>IF(AF283&lt;&gt;"",CONCATENATE("S",WEEKNUM(AF283,21)),"")</f>
        <v>S18</v>
      </c>
      <c r="AK283" s="323" t="str">
        <f>IF(AG283&lt;&gt;"",CONCATENATE("S",WEEKNUM(AG283,21)),"")</f>
        <v>S19</v>
      </c>
      <c r="AL283" s="322" t="str">
        <f>IF(AG283&lt;&gt;"",CONCATENATE(MONTH(AG283),"/",YEAR(AG283)),"")</f>
        <v>5/2025</v>
      </c>
      <c r="AM283" s="324">
        <f ca="1">IF(AG283&lt;&gt;"",IFERROR(IF(AF283="",TODAY()-AE283,AG283-AE283),""),"")</f>
        <v>74</v>
      </c>
      <c r="AN283" s="325" t="str">
        <f ca="1">IF(AM283&lt;&gt;"",IF(AM283&lt;=0,"SEM ATRASO",IF(AM283&lt;=10,"1) &lt;= 10 Dias",IF(AND(AM283&gt;10,AM283&lt;=30),"2) &gt; 10 Dias e &lt;= 30 Dias",IF(AND(AM283&gt;30,AM283&lt;=60),"3) &gt;30 Dias e &lt;=60 Dias",IF(AND(AM283&gt;60,AM283&lt;43854),"4) &gt; 60 Dias","INDEFINIDO"))))),"")</f>
        <v>4) &gt; 60 Dias</v>
      </c>
      <c r="AO283" s="15">
        <v>45776</v>
      </c>
      <c r="AP283" s="331">
        <v>45807</v>
      </c>
      <c r="AQ283" s="15">
        <v>45746</v>
      </c>
      <c r="AR283" s="15">
        <v>45803</v>
      </c>
      <c r="AS283" s="15">
        <v>45805</v>
      </c>
      <c r="AT283" s="309">
        <f>IF(AND(AP283&lt;&gt;"",AS283&lt;&gt;""),AS283-AP283,"")</f>
        <v>-2</v>
      </c>
      <c r="AU283" s="326" t="str">
        <f>IF(AQ283&lt;&gt;"",CONCATENATE("S",WEEKNUM(AQ283,21)),"")</f>
        <v>S13</v>
      </c>
      <c r="AV283" s="327" t="str">
        <f>IF(AR283&lt;&gt;"",CONCATENATE("S",WEEKNUM(AR283,21)),"")</f>
        <v>S22</v>
      </c>
      <c r="AW283" s="327" t="str">
        <f>IF(AS283&lt;&gt;"",CONCATENATE("S",WEEKNUM(AS283,21)),"")</f>
        <v>S22</v>
      </c>
      <c r="AX283" s="326" t="str">
        <f>IF(AS283&lt;&gt;"",CONCATENATE(MONTH(AS283),"/",YEAR(AS283)),"")</f>
        <v>5/2025</v>
      </c>
      <c r="AY283" s="328">
        <f ca="1">IF(AQ283&lt;&gt;"",IF(AS283&lt;&gt;"",AQ283-AS283,TODAY()-AQ283),"")</f>
        <v>-59</v>
      </c>
      <c r="AZ283" s="329" t="str">
        <f ca="1">IF(AY283&lt;&gt;"",IF(AY283&lt;=0,"SEM ATRASO",IF(AY283&lt;=10,"1) &lt;= 10 Dias",IF(AND(AY283&gt;10,AY283&lt;=30),"2) &gt; 10 Dias e &lt;= 30 Dias",IF(AND(AY283&gt;30,AY283&lt;=60),"3) &gt;30 Dias e &lt;=60 Dias",IF(AND(AY283&gt;60,AY283&lt;43854),"4) &gt; 60 Dias","INDEFINIDO"))))),"")</f>
        <v>SEM ATRASO</v>
      </c>
      <c r="BA283" s="15">
        <v>45777</v>
      </c>
      <c r="BB283" s="331">
        <v>45812</v>
      </c>
      <c r="BC283" s="14">
        <v>45766</v>
      </c>
      <c r="BD283" s="24">
        <v>45815</v>
      </c>
      <c r="BE283" s="14">
        <v>45870</v>
      </c>
      <c r="BF283" s="309">
        <f>IF(AND(BB283&lt;&gt;"",BE283&lt;&gt;""),BE283-BB283,"")</f>
        <v>58</v>
      </c>
      <c r="BG283" s="326" t="str">
        <f>IF(BC283&lt;&gt;"",CONCATENATE("S",WEEKNUM(BC283,21)),"")</f>
        <v>S16</v>
      </c>
      <c r="BH283" s="327" t="str">
        <f>IF(BD283&lt;&gt;"",CONCATENATE("S",WEEKNUM(BD283,21)),"")</f>
        <v>S23</v>
      </c>
      <c r="BI283" s="327" t="str">
        <f>IF(BE283&lt;&gt;"",CONCATENATE("S",WEEKNUM(BE283,21)),"")</f>
        <v>S31</v>
      </c>
      <c r="BJ283" s="326" t="str">
        <f>IF(BE283&lt;&gt;"",CONCATENATE(MONTH(BE283),"/",YEAR(BE283)),"")</f>
        <v>8/2025</v>
      </c>
      <c r="BK283" s="325">
        <f ca="1">IF(BE283&lt;&gt;"",IFERROR(IF(BE283="",TODAY()-BC283,BE283-BC283),""),"")</f>
        <v>104</v>
      </c>
      <c r="BL283" s="330" t="str">
        <f ca="1">IF(BK283&lt;&gt;"",IF(BK283&lt;=0,"SEM ATRASO",IF(BK283&lt;=10,"1) &lt;= 10 Dias",IF(AND(BK283&gt;10,BK283&lt;=30),"2) &gt; 10 Dias e &lt;= 30 Dias",IF(AND(BK283&gt;30,BK283&lt;=60),"3) &gt;30 Dias e &lt;=60 Dias",IF(AND(BK283&gt;60,BK283&lt;43854),"4) &gt; 60 Dias","INDEFINIDO"))))),"")</f>
        <v>4) &gt; 60 Dias</v>
      </c>
      <c r="BM283" s="331">
        <f>IF(BE283&lt;&gt;"",BE283+5,IF(AND(BE283="",BD283&lt;&gt;""),BD283+5,IF(AND(BE283="",BD283="",AS283&lt;&gt;""),AS283+5,IF(AND(BE283="",BD283="",AS283="",AR283&lt;&gt;""),AR283+5,""))))</f>
        <v>45875</v>
      </c>
      <c r="BN283" s="14"/>
      <c r="BO283" s="14" t="s">
        <v>87</v>
      </c>
      <c r="BP283" s="2"/>
      <c r="BQ283" s="2"/>
      <c r="BR283" s="2"/>
      <c r="BS283" s="2"/>
      <c r="BT283" s="2">
        <v>-3</v>
      </c>
      <c r="BU283" s="2" t="s">
        <v>1255</v>
      </c>
      <c r="BV283" s="2"/>
      <c r="BW283" s="2"/>
      <c r="BX283" s="2"/>
      <c r="BY283" s="2"/>
      <c r="BZ283" s="2"/>
      <c r="CA283" s="662" t="s">
        <v>272</v>
      </c>
      <c r="CB283" s="608" t="s">
        <v>115</v>
      </c>
    </row>
    <row r="284" spans="1:80" ht="40.5" customHeight="1" x14ac:dyDescent="0.35">
      <c r="A284" s="607"/>
      <c r="B284" s="458" t="s">
        <v>155</v>
      </c>
      <c r="C284" s="13"/>
      <c r="D284" s="15"/>
      <c r="E284" s="11" t="s">
        <v>262</v>
      </c>
      <c r="F284" s="11" t="s">
        <v>249</v>
      </c>
      <c r="G284" s="307" t="str">
        <f ca="1">IF(AND(E284&lt;D284,BE284&lt;&gt;"",TODAY()&gt;D284),TODAY()-D284,"")</f>
        <v/>
      </c>
      <c r="H284" s="308">
        <f>IF(BM284&lt;&gt;"",BM284,"")</f>
        <v>45875</v>
      </c>
      <c r="I284" s="309">
        <f>IF(AND(E284&lt;&gt;"",H284&lt;&gt;""),H284-E284,"")</f>
        <v>285</v>
      </c>
      <c r="J284" s="305"/>
      <c r="K284" s="305" t="s">
        <v>80</v>
      </c>
      <c r="L284" s="310" t="s">
        <v>81</v>
      </c>
      <c r="M284" s="311" t="s">
        <v>161</v>
      </c>
      <c r="N284" s="310" t="s">
        <v>1011</v>
      </c>
      <c r="O284" s="13">
        <v>2027824792</v>
      </c>
      <c r="P284" s="539" t="s">
        <v>1431</v>
      </c>
      <c r="Q284" s="48" t="s">
        <v>1705</v>
      </c>
      <c r="R284" s="313" t="str">
        <f>IF(OR(L284&lt;&gt;"",N284&lt;&gt;"",O284&lt;&gt;"",P284&lt;&gt;""),CONCATENATE(L284,"-",N284,"-",P284,"-OM",O284),"")</f>
        <v>P31-PPGMII-P31-CAM-1497/2024-OM2027824792</v>
      </c>
      <c r="S284" s="13" t="s">
        <v>270</v>
      </c>
      <c r="T284" s="314">
        <v>1</v>
      </c>
      <c r="U284" s="340">
        <v>45.087000000000003</v>
      </c>
      <c r="V284" s="23">
        <v>0</v>
      </c>
      <c r="W284" s="316">
        <f>IF(U284&lt;&gt;"",U284/1000,"")</f>
        <v>4.5087000000000002E-2</v>
      </c>
      <c r="X284" s="316">
        <f>IF(V284&lt;&gt;"",V284/1000,"")</f>
        <v>0</v>
      </c>
      <c r="Y284" s="317">
        <f>IF(OR(U284&lt;&gt;"",V284&lt;&gt;""),U284+V284,"")</f>
        <v>45.087000000000003</v>
      </c>
      <c r="Z284" s="318">
        <f>IF(Y284&lt;&gt;"",Y284/1000,"")</f>
        <v>4.5087000000000002E-2</v>
      </c>
      <c r="AA284" s="574" t="s">
        <v>85</v>
      </c>
      <c r="AB284" s="14"/>
      <c r="AC284" s="331">
        <v>45590</v>
      </c>
      <c r="AD284" s="505">
        <v>45687</v>
      </c>
      <c r="AE284" s="14">
        <v>45708</v>
      </c>
      <c r="AF284" s="14">
        <v>45775</v>
      </c>
      <c r="AG284" s="14">
        <v>45782</v>
      </c>
      <c r="AH284" s="309">
        <f>IF(AND(AD284&lt;&gt;"",AG284&lt;&gt;""),AG284-AD284,"")</f>
        <v>95</v>
      </c>
      <c r="AI284" s="322" t="str">
        <f>IF(AE284&lt;&gt;"",CONCATENATE("S",WEEKNUM(AE284,21)),"")</f>
        <v>S8</v>
      </c>
      <c r="AJ284" s="323" t="str">
        <f>IF(AF284&lt;&gt;"",CONCATENATE("S",WEEKNUM(AF284,21)),"")</f>
        <v>S18</v>
      </c>
      <c r="AK284" s="323" t="str">
        <f>IF(AG284&lt;&gt;"",CONCATENATE("S",WEEKNUM(AG284,21)),"")</f>
        <v>S19</v>
      </c>
      <c r="AL284" s="322" t="str">
        <f>IF(AG284&lt;&gt;"",CONCATENATE(MONTH(AG284),"/",YEAR(AG284)),"")</f>
        <v>5/2025</v>
      </c>
      <c r="AM284" s="324">
        <f ca="1">IF(AG284&lt;&gt;"",IFERROR(IF(AF284="",TODAY()-AE284,AG284-AE284),""),"")</f>
        <v>74</v>
      </c>
      <c r="AN284" s="325" t="str">
        <f ca="1">IF(AM284&lt;&gt;"",IF(AM284&lt;=0,"SEM ATRASO",IF(AM284&lt;=10,"1) &lt;= 10 Dias",IF(AND(AM284&gt;10,AM284&lt;=30),"2) &gt; 10 Dias e &lt;= 30 Dias",IF(AND(AM284&gt;30,AM284&lt;=60),"3) &gt;30 Dias e &lt;=60 Dias",IF(AND(AM284&gt;60,AM284&lt;43854),"4) &gt; 60 Dias","INDEFINIDO"))))),"")</f>
        <v>4) &gt; 60 Dias</v>
      </c>
      <c r="AO284" s="15">
        <v>45776</v>
      </c>
      <c r="AP284" s="331">
        <v>45832</v>
      </c>
      <c r="AQ284" s="15">
        <v>45746</v>
      </c>
      <c r="AR284" s="15">
        <v>45803</v>
      </c>
      <c r="AS284" s="15">
        <v>45805</v>
      </c>
      <c r="AT284" s="309">
        <f>IF(AND(AP284&lt;&gt;"",AS284&lt;&gt;""),AS284-AP284,"")</f>
        <v>-27</v>
      </c>
      <c r="AU284" s="326" t="str">
        <f>IF(AQ284&lt;&gt;"",CONCATENATE("S",WEEKNUM(AQ284,21)),"")</f>
        <v>S13</v>
      </c>
      <c r="AV284" s="327" t="str">
        <f>IF(AR284&lt;&gt;"",CONCATENATE("S",WEEKNUM(AR284,21)),"")</f>
        <v>S22</v>
      </c>
      <c r="AW284" s="327" t="str">
        <f>IF(AS284&lt;&gt;"",CONCATENATE("S",WEEKNUM(AS284,21)),"")</f>
        <v>S22</v>
      </c>
      <c r="AX284" s="326" t="str">
        <f>IF(AS284&lt;&gt;"",CONCATENATE(MONTH(AS284),"/",YEAR(AS284)),"")</f>
        <v>5/2025</v>
      </c>
      <c r="AY284" s="328">
        <f ca="1">IF(AQ284&lt;&gt;"",IF(AS284&lt;&gt;"",AQ284-AS284,TODAY()-AQ284),"")</f>
        <v>-59</v>
      </c>
      <c r="AZ284" s="329" t="str">
        <f ca="1">IF(AY284&lt;&gt;"",IF(AY284&lt;=0,"SEM ATRASO",IF(AY284&lt;=10,"1) &lt;= 10 Dias",IF(AND(AY284&gt;10,AY284&lt;=30),"2) &gt; 10 Dias e &lt;= 30 Dias",IF(AND(AY284&gt;30,AY284&lt;=60),"3) &gt;30 Dias e &lt;=60 Dias",IF(AND(AY284&gt;60,AY284&lt;43854),"4) &gt; 60 Dias","INDEFINIDO"))))),"")</f>
        <v>SEM ATRASO</v>
      </c>
      <c r="BA284" s="15">
        <v>45777</v>
      </c>
      <c r="BB284" s="331">
        <v>45812</v>
      </c>
      <c r="BC284" s="14">
        <v>45766</v>
      </c>
      <c r="BD284" s="24">
        <v>45815</v>
      </c>
      <c r="BE284" s="14">
        <v>45870</v>
      </c>
      <c r="BF284" s="309">
        <f>IF(AND(BB284&lt;&gt;"",BE284&lt;&gt;""),BE284-BB284,"")</f>
        <v>58</v>
      </c>
      <c r="BG284" s="326" t="str">
        <f>IF(BC284&lt;&gt;"",CONCATENATE("S",WEEKNUM(BC284,21)),"")</f>
        <v>S16</v>
      </c>
      <c r="BH284" s="327" t="str">
        <f>IF(BD284&lt;&gt;"",CONCATENATE("S",WEEKNUM(BD284,21)),"")</f>
        <v>S23</v>
      </c>
      <c r="BI284" s="327" t="str">
        <f>IF(BE284&lt;&gt;"",CONCATENATE("S",WEEKNUM(BE284,21)),"")</f>
        <v>S31</v>
      </c>
      <c r="BJ284" s="326" t="str">
        <f>IF(BE284&lt;&gt;"",CONCATENATE(MONTH(BE284),"/",YEAR(BE284)),"")</f>
        <v>8/2025</v>
      </c>
      <c r="BK284" s="325">
        <f ca="1">IF(BE284&lt;&gt;"",IFERROR(IF(BE284="",TODAY()-BC284,BE284-BC284),""),"")</f>
        <v>104</v>
      </c>
      <c r="BL284" s="330" t="str">
        <f ca="1">IF(BK284&lt;&gt;"",IF(BK284&lt;=0,"SEM ATRASO",IF(BK284&lt;=10,"1) &lt;= 10 Dias",IF(AND(BK284&gt;10,BK284&lt;=30),"2) &gt; 10 Dias e &lt;= 30 Dias",IF(AND(BK284&gt;30,BK284&lt;=60),"3) &gt;30 Dias e &lt;=60 Dias",IF(AND(BK284&gt;60,BK284&lt;43854),"4) &gt; 60 Dias","INDEFINIDO"))))),"")</f>
        <v>4) &gt; 60 Dias</v>
      </c>
      <c r="BM284" s="331">
        <f>IF(BE284&lt;&gt;"",BE284+5,IF(AND(BE284="",BD284&lt;&gt;""),BD284+5,IF(AND(BE284="",BD284="",AS284&lt;&gt;""),AS284+5,IF(AND(BE284="",BD284="",AS284="",AR284&lt;&gt;""),AR284+5,""))))</f>
        <v>45875</v>
      </c>
      <c r="BN284" s="14"/>
      <c r="BO284" s="14" t="s">
        <v>87</v>
      </c>
      <c r="BP284" s="2"/>
      <c r="BQ284" s="2"/>
      <c r="BR284" s="2"/>
      <c r="BS284" s="2"/>
      <c r="BT284" s="2">
        <v>-3</v>
      </c>
      <c r="BU284" s="2" t="s">
        <v>1255</v>
      </c>
      <c r="BV284" s="2"/>
      <c r="BW284" s="2"/>
      <c r="BX284" s="2"/>
      <c r="BY284" s="2"/>
      <c r="BZ284" s="2"/>
      <c r="CA284" s="663" t="s">
        <v>272</v>
      </c>
      <c r="CB284" s="608" t="s">
        <v>115</v>
      </c>
    </row>
    <row r="285" spans="1:80" ht="40.5" customHeight="1" x14ac:dyDescent="0.35">
      <c r="A285" s="607"/>
      <c r="B285" s="458" t="s">
        <v>155</v>
      </c>
      <c r="C285" s="13"/>
      <c r="D285" s="15"/>
      <c r="E285" s="11" t="s">
        <v>262</v>
      </c>
      <c r="F285" s="11" t="s">
        <v>249</v>
      </c>
      <c r="G285" s="307" t="str">
        <f ca="1">IF(AND(E285&lt;D285,BE285&lt;&gt;"",TODAY()&gt;D285),TODAY()-D285,"")</f>
        <v/>
      </c>
      <c r="H285" s="308">
        <f>IF(BM285&lt;&gt;"",BM285,"")</f>
        <v>45875</v>
      </c>
      <c r="I285" s="309">
        <f>IF(AND(E285&lt;&gt;"",H285&lt;&gt;""),H285-E285,"")</f>
        <v>285</v>
      </c>
      <c r="J285" s="305"/>
      <c r="K285" s="305" t="s">
        <v>80</v>
      </c>
      <c r="L285" s="310" t="s">
        <v>81</v>
      </c>
      <c r="M285" s="311" t="s">
        <v>161</v>
      </c>
      <c r="N285" s="310" t="s">
        <v>1011</v>
      </c>
      <c r="O285" s="13">
        <v>2027824792</v>
      </c>
      <c r="P285" s="539" t="s">
        <v>1431</v>
      </c>
      <c r="Q285" s="48" t="s">
        <v>1706</v>
      </c>
      <c r="R285" s="313" t="str">
        <f>IF(OR(L285&lt;&gt;"",N285&lt;&gt;"",O285&lt;&gt;"",P285&lt;&gt;""),CONCATENATE(L285,"-",N285,"-",P285,"-OM",O285),"")</f>
        <v>P31-PPGMII-P31-CAM-1497/2024-OM2027824792</v>
      </c>
      <c r="S285" s="13" t="s">
        <v>270</v>
      </c>
      <c r="T285" s="314">
        <v>1</v>
      </c>
      <c r="U285" s="340">
        <v>0.89999999999999991</v>
      </c>
      <c r="V285" s="23">
        <v>0</v>
      </c>
      <c r="W285" s="316">
        <f>IF(U285&lt;&gt;"",U285/1000,"")</f>
        <v>8.9999999999999987E-4</v>
      </c>
      <c r="X285" s="316">
        <f>IF(V285&lt;&gt;"",V285/1000,"")</f>
        <v>0</v>
      </c>
      <c r="Y285" s="317">
        <f>IF(OR(U285&lt;&gt;"",V285&lt;&gt;""),U285+V285,"")</f>
        <v>0.89999999999999991</v>
      </c>
      <c r="Z285" s="318">
        <f>IF(Y285&lt;&gt;"",Y285/1000,"")</f>
        <v>8.9999999999999987E-4</v>
      </c>
      <c r="AA285" s="574" t="s">
        <v>85</v>
      </c>
      <c r="AB285" s="14"/>
      <c r="AC285" s="331">
        <v>45590</v>
      </c>
      <c r="AD285" s="505">
        <v>45687</v>
      </c>
      <c r="AE285" s="14">
        <v>45708</v>
      </c>
      <c r="AF285" s="14">
        <v>45775</v>
      </c>
      <c r="AG285" s="14">
        <v>45782</v>
      </c>
      <c r="AH285" s="309">
        <f>IF(AND(AD285&lt;&gt;"",AG285&lt;&gt;""),AG285-AD285,"")</f>
        <v>95</v>
      </c>
      <c r="AI285" s="322" t="str">
        <f>IF(AE285&lt;&gt;"",CONCATENATE("S",WEEKNUM(AE285,21)),"")</f>
        <v>S8</v>
      </c>
      <c r="AJ285" s="323" t="str">
        <f>IF(AF285&lt;&gt;"",CONCATENATE("S",WEEKNUM(AF285,21)),"")</f>
        <v>S18</v>
      </c>
      <c r="AK285" s="323" t="str">
        <f>IF(AG285&lt;&gt;"",CONCATENATE("S",WEEKNUM(AG285,21)),"")</f>
        <v>S19</v>
      </c>
      <c r="AL285" s="322" t="str">
        <f>IF(AG285&lt;&gt;"",CONCATENATE(MONTH(AG285),"/",YEAR(AG285)),"")</f>
        <v>5/2025</v>
      </c>
      <c r="AM285" s="324">
        <f ca="1">IF(AG285&lt;&gt;"",IFERROR(IF(AF285="",TODAY()-AE285,AG285-AE285),""),"")</f>
        <v>74</v>
      </c>
      <c r="AN285" s="325" t="str">
        <f ca="1">IF(AM285&lt;&gt;"",IF(AM285&lt;=0,"SEM ATRASO",IF(AM285&lt;=10,"1) &lt;= 10 Dias",IF(AND(AM285&gt;10,AM285&lt;=30),"2) &gt; 10 Dias e &lt;= 30 Dias",IF(AND(AM285&gt;30,AM285&lt;=60),"3) &gt;30 Dias e &lt;=60 Dias",IF(AND(AM285&gt;60,AM285&lt;43854),"4) &gt; 60 Dias","INDEFINIDO"))))),"")</f>
        <v>4) &gt; 60 Dias</v>
      </c>
      <c r="AO285" s="15">
        <v>45776</v>
      </c>
      <c r="AP285" s="331">
        <v>45776</v>
      </c>
      <c r="AQ285" s="15">
        <v>45746</v>
      </c>
      <c r="AR285" s="15">
        <v>45803</v>
      </c>
      <c r="AS285" s="15">
        <v>45805</v>
      </c>
      <c r="AT285" s="309">
        <f>IF(AND(AP285&lt;&gt;"",AS285&lt;&gt;""),AS285-AP285,"")</f>
        <v>29</v>
      </c>
      <c r="AU285" s="326" t="str">
        <f>IF(AQ285&lt;&gt;"",CONCATENATE("S",WEEKNUM(AQ285,21)),"")</f>
        <v>S13</v>
      </c>
      <c r="AV285" s="327" t="str">
        <f>IF(AR285&lt;&gt;"",CONCATENATE("S",WEEKNUM(AR285,21)),"")</f>
        <v>S22</v>
      </c>
      <c r="AW285" s="327" t="str">
        <f>IF(AS285&lt;&gt;"",CONCATENATE("S",WEEKNUM(AS285,21)),"")</f>
        <v>S22</v>
      </c>
      <c r="AX285" s="326" t="str">
        <f>IF(AS285&lt;&gt;"",CONCATENATE(MONTH(AS285),"/",YEAR(AS285)),"")</f>
        <v>5/2025</v>
      </c>
      <c r="AY285" s="328">
        <f ca="1">IF(AQ285&lt;&gt;"",IF(AS285&lt;&gt;"",AQ285-AS285,TODAY()-AQ285),"")</f>
        <v>-59</v>
      </c>
      <c r="AZ285" s="329" t="str">
        <f ca="1">IF(AY285&lt;&gt;"",IF(AY285&lt;=0,"SEM ATRASO",IF(AY285&lt;=10,"1) &lt;= 10 Dias",IF(AND(AY285&gt;10,AY285&lt;=30),"2) &gt; 10 Dias e &lt;= 30 Dias",IF(AND(AY285&gt;30,AY285&lt;=60),"3) &gt;30 Dias e &lt;=60 Dias",IF(AND(AY285&gt;60,AY285&lt;43854),"4) &gt; 60 Dias","INDEFINIDO"))))),"")</f>
        <v>SEM ATRASO</v>
      </c>
      <c r="BA285" s="15">
        <v>45777</v>
      </c>
      <c r="BB285" s="331">
        <v>45812</v>
      </c>
      <c r="BC285" s="14">
        <v>45766</v>
      </c>
      <c r="BD285" s="24">
        <v>45815</v>
      </c>
      <c r="BE285" s="14">
        <v>45870</v>
      </c>
      <c r="BF285" s="309">
        <f>IF(AND(BB285&lt;&gt;"",BE285&lt;&gt;""),BE285-BB285,"")</f>
        <v>58</v>
      </c>
      <c r="BG285" s="326" t="str">
        <f>IF(BC285&lt;&gt;"",CONCATENATE("S",WEEKNUM(BC285,21)),"")</f>
        <v>S16</v>
      </c>
      <c r="BH285" s="327" t="str">
        <f>IF(BD285&lt;&gt;"",CONCATENATE("S",WEEKNUM(BD285,21)),"")</f>
        <v>S23</v>
      </c>
      <c r="BI285" s="327" t="str">
        <f>IF(BE285&lt;&gt;"",CONCATENATE("S",WEEKNUM(BE285,21)),"")</f>
        <v>S31</v>
      </c>
      <c r="BJ285" s="326" t="str">
        <f>IF(BE285&lt;&gt;"",CONCATENATE(MONTH(BE285),"/",YEAR(BE285)),"")</f>
        <v>8/2025</v>
      </c>
      <c r="BK285" s="325">
        <f ca="1">IF(BE285&lt;&gt;"",IFERROR(IF(BE285="",TODAY()-BC285,BE285-BC285),""),"")</f>
        <v>104</v>
      </c>
      <c r="BL285" s="330" t="str">
        <f ca="1">IF(BK285&lt;&gt;"",IF(BK285&lt;=0,"SEM ATRASO",IF(BK285&lt;=10,"1) &lt;= 10 Dias",IF(AND(BK285&gt;10,BK285&lt;=30),"2) &gt; 10 Dias e &lt;= 30 Dias",IF(AND(BK285&gt;30,BK285&lt;=60),"3) &gt;30 Dias e &lt;=60 Dias",IF(AND(BK285&gt;60,BK285&lt;43854),"4) &gt; 60 Dias","INDEFINIDO"))))),"")</f>
        <v>4) &gt; 60 Dias</v>
      </c>
      <c r="BM285" s="331">
        <f>IF(BE285&lt;&gt;"",BE285+5,IF(AND(BE285="",BD285&lt;&gt;""),BD285+5,IF(AND(BE285="",BD285="",AS285&lt;&gt;""),AS285+5,IF(AND(BE285="",BD285="",AS285="",AR285&lt;&gt;""),AR285+5,""))))</f>
        <v>45875</v>
      </c>
      <c r="BN285" s="14"/>
      <c r="BO285" s="14" t="s">
        <v>87</v>
      </c>
      <c r="BP285" s="2"/>
      <c r="BQ285" s="2"/>
      <c r="BR285" s="2"/>
      <c r="BS285" s="2"/>
      <c r="BT285" s="2">
        <v>-3</v>
      </c>
      <c r="BU285" s="2" t="s">
        <v>1255</v>
      </c>
      <c r="BV285" s="2"/>
      <c r="BW285" s="2"/>
      <c r="BX285" s="2"/>
      <c r="BY285" s="2"/>
      <c r="BZ285" s="2"/>
      <c r="CA285" s="662" t="s">
        <v>272</v>
      </c>
      <c r="CB285" s="608" t="s">
        <v>115</v>
      </c>
    </row>
    <row r="286" spans="1:80" ht="40.5" customHeight="1" x14ac:dyDescent="0.35">
      <c r="A286" s="607"/>
      <c r="B286" s="458" t="s">
        <v>155</v>
      </c>
      <c r="C286" s="13"/>
      <c r="D286" s="15"/>
      <c r="E286" s="11" t="s">
        <v>262</v>
      </c>
      <c r="F286" s="11" t="s">
        <v>249</v>
      </c>
      <c r="G286" s="307" t="str">
        <f ca="1">IF(AND(E286&lt;D286,BE286&lt;&gt;"",TODAY()&gt;D286),TODAY()-D286,"")</f>
        <v/>
      </c>
      <c r="H286" s="308">
        <f>IF(BM286&lt;&gt;"",BM286,"")</f>
        <v>45873</v>
      </c>
      <c r="I286" s="309">
        <f>IF(AND(E286&lt;&gt;"",H286&lt;&gt;""),H286-E286,"")</f>
        <v>283</v>
      </c>
      <c r="J286" s="305" t="s">
        <v>79</v>
      </c>
      <c r="K286" s="305" t="s">
        <v>80</v>
      </c>
      <c r="L286" s="310" t="s">
        <v>81</v>
      </c>
      <c r="M286" s="311" t="s">
        <v>161</v>
      </c>
      <c r="N286" s="310" t="s">
        <v>1011</v>
      </c>
      <c r="O286" s="13"/>
      <c r="P286" s="539" t="s">
        <v>1909</v>
      </c>
      <c r="Q286" s="48" t="s">
        <v>269</v>
      </c>
      <c r="R286" s="313" t="str">
        <f>IF(OR(L286&lt;&gt;"",N286&lt;&gt;"",O286&lt;&gt;"",P286&lt;&gt;""),CONCATENATE(L286,"-",N286,"-",P286,"-OM",O286),"")</f>
        <v>P31-PPGMII-P31-CAM-1386/2024-OM</v>
      </c>
      <c r="S286" s="13" t="s">
        <v>1123</v>
      </c>
      <c r="T286" s="314">
        <v>1</v>
      </c>
      <c r="U286" s="340">
        <v>0</v>
      </c>
      <c r="V286" s="23">
        <v>142.03700000000001</v>
      </c>
      <c r="W286" s="316">
        <f>IF(U286&lt;&gt;"",U286/1000,"")</f>
        <v>0</v>
      </c>
      <c r="X286" s="316">
        <f>IF(V286&lt;&gt;"",V286/1000,"")</f>
        <v>0.142037</v>
      </c>
      <c r="Y286" s="317">
        <f>IF(OR(U286&lt;&gt;"",V286&lt;&gt;""),U286+V286,"")</f>
        <v>142.03700000000001</v>
      </c>
      <c r="Z286" s="318">
        <f>IF(Y286&lt;&gt;"",Y286/1000,"")</f>
        <v>0.142037</v>
      </c>
      <c r="AA286" s="574" t="s">
        <v>271</v>
      </c>
      <c r="AB286" s="14"/>
      <c r="AC286" s="331">
        <v>45681</v>
      </c>
      <c r="AD286" s="505">
        <v>45787</v>
      </c>
      <c r="AE286" s="14">
        <v>45834</v>
      </c>
      <c r="AF286" s="14">
        <v>45834</v>
      </c>
      <c r="AG286" s="14">
        <v>45836</v>
      </c>
      <c r="AH286" s="309">
        <f>IF(AND(AD286&lt;&gt;"",AG286&lt;&gt;""),AG286-AD286,"")</f>
        <v>49</v>
      </c>
      <c r="AI286" s="322" t="str">
        <f>IF(AE286&lt;&gt;"",CONCATENATE("S",WEEKNUM(AE286,21)),"")</f>
        <v>S26</v>
      </c>
      <c r="AJ286" s="323" t="str">
        <f>IF(AF286&lt;&gt;"",CONCATENATE("S",WEEKNUM(AF286,21)),"")</f>
        <v>S26</v>
      </c>
      <c r="AK286" s="323" t="str">
        <f>IF(AG286&lt;&gt;"",CONCATENATE("S",WEEKNUM(AG286,21)),"")</f>
        <v>S26</v>
      </c>
      <c r="AL286" s="322" t="str">
        <f>IF(AG286&lt;&gt;"",CONCATENATE(MONTH(AG286),"/",YEAR(AG286)),"")</f>
        <v>6/2025</v>
      </c>
      <c r="AM286" s="324">
        <f ca="1">IF(AG286&lt;&gt;"",IFERROR(IF(AF286="",TODAY()-AE286,AG286-AE286),""),"")</f>
        <v>2</v>
      </c>
      <c r="AN286" s="325" t="str">
        <f ca="1">IF(AM286&lt;&gt;"",IF(AM286&lt;=0,"SEM ATRASO",IF(AM286&lt;=10,"1) &lt;= 10 Dias",IF(AND(AM286&gt;10,AM286&lt;=30),"2) &gt; 10 Dias e &lt;= 30 Dias",IF(AND(AM286&gt;30,AM286&lt;=60),"3) &gt;30 Dias e &lt;=60 Dias",IF(AND(AM286&gt;60,AM286&lt;43854),"4) &gt; 60 Dias","INDEFINIDO"))))),"")</f>
        <v>1) &lt;= 10 Dias</v>
      </c>
      <c r="AO286" s="15">
        <v>45833</v>
      </c>
      <c r="AP286" s="331">
        <v>45785</v>
      </c>
      <c r="AQ286" s="15">
        <v>45840</v>
      </c>
      <c r="AR286" s="15">
        <v>45840</v>
      </c>
      <c r="AS286" s="15">
        <v>45838</v>
      </c>
      <c r="AT286" s="309">
        <f>IF(AND(AP286&lt;&gt;"",AS286&lt;&gt;""),AS286-AP286,"")</f>
        <v>53</v>
      </c>
      <c r="AU286" s="326" t="str">
        <f>IF(AQ286&lt;&gt;"",CONCATENATE("S",WEEKNUM(AQ286,21)),"")</f>
        <v>S27</v>
      </c>
      <c r="AV286" s="327" t="str">
        <f>IF(AR286&lt;&gt;"",CONCATENATE("S",WEEKNUM(AR286,21)),"")</f>
        <v>S27</v>
      </c>
      <c r="AW286" s="327" t="str">
        <f>IF(AS286&lt;&gt;"",CONCATENATE("S",WEEKNUM(AS286,21)),"")</f>
        <v>S27</v>
      </c>
      <c r="AX286" s="326" t="str">
        <f>IF(AS286&lt;&gt;"",CONCATENATE(MONTH(AS286),"/",YEAR(AS286)),"")</f>
        <v>6/2025</v>
      </c>
      <c r="AY286" s="328">
        <f ca="1">IF(AQ286&lt;&gt;"",IF(AS286&lt;&gt;"",AQ286-AS286,TODAY()-AQ286),"")</f>
        <v>2</v>
      </c>
      <c r="AZ286" s="329" t="str">
        <f ca="1">IF(AY286&lt;&gt;"",IF(AY286&lt;=0,"SEM ATRASO",IF(AY286&lt;=10,"1) &lt;= 10 Dias",IF(AND(AY286&gt;10,AY286&lt;=30),"2) &gt; 10 Dias e &lt;= 30 Dias",IF(AND(AY286&gt;30,AY286&lt;=60),"3) &gt;30 Dias e &lt;=60 Dias",IF(AND(AY286&gt;60,AY286&lt;43854),"4) &gt; 60 Dias","INDEFINIDO"))))),"")</f>
        <v>1) &lt;= 10 Dias</v>
      </c>
      <c r="BA286" s="15">
        <v>45853</v>
      </c>
      <c r="BB286" s="331">
        <v>45845</v>
      </c>
      <c r="BC286" s="14">
        <v>45766</v>
      </c>
      <c r="BD286" s="15">
        <v>45868</v>
      </c>
      <c r="BE286" s="331">
        <v>45868</v>
      </c>
      <c r="BF286" s="309">
        <f>IF(AND(BB286&lt;&gt;"",BE286&lt;&gt;""),BE286-BB286,"")</f>
        <v>23</v>
      </c>
      <c r="BG286" s="326" t="str">
        <f>IF(BC286&lt;&gt;"",CONCATENATE("S",WEEKNUM(BC286,21)),"")</f>
        <v>S16</v>
      </c>
      <c r="BH286" s="327" t="str">
        <f>IF(BD286&lt;&gt;"",CONCATENATE("S",WEEKNUM(BD286,21)),"")</f>
        <v>S31</v>
      </c>
      <c r="BI286" s="327" t="str">
        <f>IF(BE286&lt;&gt;"",CONCATENATE("S",WEEKNUM(BE286,21)),"")</f>
        <v>S31</v>
      </c>
      <c r="BJ286" s="326" t="str">
        <f>IF(BE286&lt;&gt;"",CONCATENATE(MONTH(BE286),"/",YEAR(BE286)),"")</f>
        <v>7/2025</v>
      </c>
      <c r="BK286" s="325">
        <f ca="1">IF(BE286&lt;&gt;"",IFERROR(IF(BE286="",TODAY()-BC286,BE286-BC286),""),"")</f>
        <v>102</v>
      </c>
      <c r="BL286" s="330" t="str">
        <f ca="1">IF(BK286&lt;&gt;"",IF(BK286&lt;=0,"SEM ATRASO",IF(BK286&lt;=10,"1) &lt;= 10 Dias",IF(AND(BK286&gt;10,BK286&lt;=30),"2) &gt; 10 Dias e &lt;= 30 Dias",IF(AND(BK286&gt;30,BK286&lt;=60),"3) &gt;30 Dias e &lt;=60 Dias",IF(AND(BK286&gt;60,BK286&lt;43854),"4) &gt; 60 Dias","INDEFINIDO"))))),"")</f>
        <v>4) &gt; 60 Dias</v>
      </c>
      <c r="BM286" s="331">
        <f>IF(BE286&lt;&gt;"",BE286+5,IF(AND(BE286="",BD286&lt;&gt;""),BD286+5,IF(AND(BE286="",BD286="",AS286&lt;&gt;""),AS286+5,IF(AND(BE286="",BD286="",AS286="",AR286&lt;&gt;""),AR286+5,""))))</f>
        <v>45873</v>
      </c>
      <c r="BN286" s="14"/>
      <c r="BO286" s="331" t="s">
        <v>87</v>
      </c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662"/>
      <c r="CB286" s="608"/>
    </row>
    <row r="287" spans="1:80" ht="40.5" customHeight="1" x14ac:dyDescent="0.35">
      <c r="A287" s="607"/>
      <c r="B287" s="458" t="s">
        <v>155</v>
      </c>
      <c r="C287" s="13"/>
      <c r="D287" s="15"/>
      <c r="E287" s="11" t="s">
        <v>1030</v>
      </c>
      <c r="F287" s="11" t="s">
        <v>2011</v>
      </c>
      <c r="G287" s="307" t="str">
        <f ca="1">IF(AND(E287&lt;D287,BE287&lt;&gt;"",TODAY()&gt;D287),TODAY()-D287,"")</f>
        <v/>
      </c>
      <c r="H287" s="308">
        <f>IF(BM287&lt;&gt;"",BM287,"")</f>
        <v>45875</v>
      </c>
      <c r="I287" s="309">
        <f>IF(AND(E287&lt;&gt;"",H287&lt;&gt;""),H287-E287,"")</f>
        <v>383</v>
      </c>
      <c r="J287" s="305" t="s">
        <v>79</v>
      </c>
      <c r="K287" s="305" t="s">
        <v>80</v>
      </c>
      <c r="L287" s="310" t="s">
        <v>557</v>
      </c>
      <c r="M287" s="311" t="s">
        <v>161</v>
      </c>
      <c r="N287" s="310" t="s">
        <v>1012</v>
      </c>
      <c r="O287" s="609"/>
      <c r="P287" s="539" t="s">
        <v>1432</v>
      </c>
      <c r="Q287" s="48" t="s">
        <v>1122</v>
      </c>
      <c r="R287" s="313" t="str">
        <f>IF(OR(L287&lt;&gt;"",N287&lt;&gt;"",O287&lt;&gt;"",P287&lt;&gt;""),CONCATENATE(L287,"-",N287,"-",P287,"-OM",O287),"")</f>
        <v>P62-PPGMII-P62-PAR-0624/2024-OM</v>
      </c>
      <c r="S287" s="13" t="s">
        <v>1112</v>
      </c>
      <c r="T287" s="314">
        <v>1</v>
      </c>
      <c r="U287" s="340">
        <v>69.665999999999997</v>
      </c>
      <c r="V287" s="23">
        <v>0</v>
      </c>
      <c r="W287" s="316">
        <f>IF(U287&lt;&gt;"",U287/1000,"")</f>
        <v>6.9665999999999992E-2</v>
      </c>
      <c r="X287" s="316">
        <f>IF(V287&lt;&gt;"",V287/1000,"")</f>
        <v>0</v>
      </c>
      <c r="Y287" s="317">
        <f>IF(OR(U287&lt;&gt;"",V287&lt;&gt;""),U287+V287,"")</f>
        <v>69.665999999999997</v>
      </c>
      <c r="Z287" s="318">
        <f>IF(Y287&lt;&gt;"",Y287/1000,"")</f>
        <v>6.9665999999999992E-2</v>
      </c>
      <c r="AA287" s="574" t="s">
        <v>2086</v>
      </c>
      <c r="AB287" s="14"/>
      <c r="AC287" s="331">
        <v>45797</v>
      </c>
      <c r="AD287" s="505">
        <v>45819</v>
      </c>
      <c r="AE287" s="14">
        <v>45742</v>
      </c>
      <c r="AF287" s="14">
        <v>45742</v>
      </c>
      <c r="AG287" s="14">
        <v>45826</v>
      </c>
      <c r="AH287" s="309">
        <f>IF(AND(AD287&lt;&gt;"",AG287&lt;&gt;""),AG287-AD287,"")</f>
        <v>7</v>
      </c>
      <c r="AI287" s="322" t="str">
        <f>IF(AE287&lt;&gt;"",CONCATENATE("S",WEEKNUM(AE287,21)),"")</f>
        <v>S13</v>
      </c>
      <c r="AJ287" s="323" t="str">
        <f>IF(AF287&lt;&gt;"",CONCATENATE("S",WEEKNUM(AF287,21)),"")</f>
        <v>S13</v>
      </c>
      <c r="AK287" s="323" t="str">
        <f>IF(AG287&lt;&gt;"",CONCATENATE("S",WEEKNUM(AG287,21)),"")</f>
        <v>S25</v>
      </c>
      <c r="AL287" s="322" t="str">
        <f>IF(AG287&lt;&gt;"",CONCATENATE(MONTH(AG287),"/",YEAR(AG287)),"")</f>
        <v>6/2025</v>
      </c>
      <c r="AM287" s="324">
        <f ca="1">IF(AG287&lt;&gt;"",IFERROR(IF(AF287="",TODAY()-AE287,AG287-AE287),""),"")</f>
        <v>84</v>
      </c>
      <c r="AN287" s="325" t="str">
        <f ca="1">IF(AM287&lt;&gt;"",IF(AM287&lt;=0,"SEM ATRASO",IF(AM287&lt;=10,"1) &lt;= 10 Dias",IF(AND(AM287&gt;10,AM287&lt;=30),"2) &gt; 10 Dias e &lt;= 30 Dias",IF(AND(AM287&gt;30,AM287&lt;=60),"3) &gt;30 Dias e &lt;=60 Dias",IF(AND(AM287&gt;60,AM287&lt;43854),"4) &gt; 60 Dias","INDEFINIDO"))))),"")</f>
        <v>4) &gt; 60 Dias</v>
      </c>
      <c r="AO287" s="15">
        <v>45833</v>
      </c>
      <c r="AP287" s="331">
        <v>45785</v>
      </c>
      <c r="AQ287" s="15">
        <v>45840</v>
      </c>
      <c r="AR287" s="15">
        <v>45840</v>
      </c>
      <c r="AS287" s="15">
        <v>45838</v>
      </c>
      <c r="AT287" s="309">
        <f>IF(AND(AP287&lt;&gt;"",AS287&lt;&gt;""),AS287-AP287,"")</f>
        <v>53</v>
      </c>
      <c r="AU287" s="326" t="str">
        <f>IF(AQ287&lt;&gt;"",CONCATENATE("S",WEEKNUM(AQ287,21)),"")</f>
        <v>S27</v>
      </c>
      <c r="AV287" s="327" t="str">
        <f>IF(AR287&lt;&gt;"",CONCATENATE("S",WEEKNUM(AR287,21)),"")</f>
        <v>S27</v>
      </c>
      <c r="AW287" s="327" t="str">
        <f>IF(AS287&lt;&gt;"",CONCATENATE("S",WEEKNUM(AS287,21)),"")</f>
        <v>S27</v>
      </c>
      <c r="AX287" s="326" t="str">
        <f>IF(AS287&lt;&gt;"",CONCATENATE(MONTH(AS287),"/",YEAR(AS287)),"")</f>
        <v>6/2025</v>
      </c>
      <c r="AY287" s="328">
        <f ca="1">IF(AQ287&lt;&gt;"",IF(AS287&lt;&gt;"",AQ287-AS287,TODAY()-AQ287),"")</f>
        <v>2</v>
      </c>
      <c r="AZ287" s="329" t="str">
        <f ca="1">IF(AY287&lt;&gt;"",IF(AY287&lt;=0,"SEM ATRASO",IF(AY287&lt;=10,"1) &lt;= 10 Dias",IF(AND(AY287&gt;10,AY287&lt;=30),"2) &gt; 10 Dias e &lt;= 30 Dias",IF(AND(AY287&gt;30,AY287&lt;=60),"3) &gt;30 Dias e &lt;=60 Dias",IF(AND(AY287&gt;60,AY287&lt;43854),"4) &gt; 60 Dias","INDEFINIDO"))))),"")</f>
        <v>1) &lt;= 10 Dias</v>
      </c>
      <c r="BA287" s="15">
        <v>45853</v>
      </c>
      <c r="BB287" s="331">
        <v>45845</v>
      </c>
      <c r="BC287" s="14">
        <v>45766</v>
      </c>
      <c r="BD287" s="24">
        <v>45848</v>
      </c>
      <c r="BE287" s="14">
        <v>45870</v>
      </c>
      <c r="BF287" s="309">
        <f>IF(AND(BB287&lt;&gt;"",BE287&lt;&gt;""),BE287-BB287,"")</f>
        <v>25</v>
      </c>
      <c r="BG287" s="326" t="str">
        <f>IF(BC287&lt;&gt;"",CONCATENATE("S",WEEKNUM(BC287,21)),"")</f>
        <v>S16</v>
      </c>
      <c r="BH287" s="327" t="str">
        <f>IF(BD287&lt;&gt;"",CONCATENATE("S",WEEKNUM(BD287,21)),"")</f>
        <v>S28</v>
      </c>
      <c r="BI287" s="327" t="str">
        <f>IF(BE287&lt;&gt;"",CONCATENATE("S",WEEKNUM(BE287,21)),"")</f>
        <v>S31</v>
      </c>
      <c r="BJ287" s="326" t="str">
        <f>IF(BE287&lt;&gt;"",CONCATENATE(MONTH(BE287),"/",YEAR(BE287)),"")</f>
        <v>8/2025</v>
      </c>
      <c r="BK287" s="325">
        <f ca="1">IF(BE287&lt;&gt;"",IFERROR(IF(BE287="",TODAY()-BC287,BE287-BC287),""),"")</f>
        <v>104</v>
      </c>
      <c r="BL287" s="330" t="str">
        <f ca="1">IF(BK287&lt;&gt;"",IF(BK287&lt;=0,"SEM ATRASO",IF(BK287&lt;=10,"1) &lt;= 10 Dias",IF(AND(BK287&gt;10,BK287&lt;=30),"2) &gt; 10 Dias e &lt;= 30 Dias",IF(AND(BK287&gt;30,BK287&lt;=60),"3) &gt;30 Dias e &lt;=60 Dias",IF(AND(BK287&gt;60,BK287&lt;43854),"4) &gt; 60 Dias","INDEFINIDO"))))),"")</f>
        <v>4) &gt; 60 Dias</v>
      </c>
      <c r="BM287" s="331">
        <f>IF(BE287&lt;&gt;"",BE287+5,IF(AND(BE287="",BD287&lt;&gt;""),BD287+5,IF(AND(BE287="",BD287="",AS287&lt;&gt;""),AS287+5,IF(AND(BE287="",BD287="",AS287="",AR287&lt;&gt;""),AR287+5,""))))</f>
        <v>45875</v>
      </c>
      <c r="BN287" s="14"/>
      <c r="BO287" s="331" t="s">
        <v>87</v>
      </c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662"/>
      <c r="CB287" s="608"/>
    </row>
    <row r="288" spans="1:80" ht="40.5" customHeight="1" x14ac:dyDescent="0.35">
      <c r="A288" s="607"/>
      <c r="B288" s="459" t="s">
        <v>155</v>
      </c>
      <c r="C288" s="13"/>
      <c r="D288" s="15"/>
      <c r="E288" s="11" t="s">
        <v>1083</v>
      </c>
      <c r="F288" s="11" t="s">
        <v>556</v>
      </c>
      <c r="G288" s="307" t="str">
        <f ca="1">IF(AND(E288&lt;D288,BE288&lt;&gt;"",TODAY()&gt;D288),TODAY()-D288,"")</f>
        <v/>
      </c>
      <c r="H288" s="308">
        <f>IF(BM288&lt;&gt;"",BM288,"")</f>
        <v>45875</v>
      </c>
      <c r="I288" s="309">
        <f>IF(AND(E288&lt;&gt;"",H288&lt;&gt;""),H288-E288,"")</f>
        <v>181</v>
      </c>
      <c r="J288" s="305" t="s">
        <v>156</v>
      </c>
      <c r="K288" s="305" t="s">
        <v>80</v>
      </c>
      <c r="L288" s="310" t="s">
        <v>557</v>
      </c>
      <c r="M288" s="413" t="s">
        <v>161</v>
      </c>
      <c r="N288" s="310" t="s">
        <v>1012</v>
      </c>
      <c r="O288" s="609">
        <v>2029625222</v>
      </c>
      <c r="P288" s="539" t="s">
        <v>1433</v>
      </c>
      <c r="Q288" s="48" t="s">
        <v>1111</v>
      </c>
      <c r="R288" s="313" t="str">
        <f>IF(OR(L288&lt;&gt;"",N288&lt;&gt;"",O288&lt;&gt;"",P288&lt;&gt;""),CONCATENATE(L288,"-",N288,"-",P288,"-OM",O288),"")</f>
        <v>P62-PPGMII-P62-PAR-0594/2025-OM2029625222</v>
      </c>
      <c r="S288" s="13"/>
      <c r="T288" s="314">
        <v>1</v>
      </c>
      <c r="U288" s="340">
        <v>246.81799999999998</v>
      </c>
      <c r="V288" s="23">
        <v>0</v>
      </c>
      <c r="W288" s="316">
        <f>IF(U288&lt;&gt;"",U288/1000,"")</f>
        <v>0.24681799999999998</v>
      </c>
      <c r="X288" s="316">
        <f>IF(V288&lt;&gt;"",V288/1000,"")</f>
        <v>0</v>
      </c>
      <c r="Y288" s="317">
        <f>IF(OR(U288&lt;&gt;"",V288&lt;&gt;""),U288+V288,"")</f>
        <v>246.81799999999998</v>
      </c>
      <c r="Z288" s="318">
        <f>IF(Y288&lt;&gt;"",Y288/1000,"")</f>
        <v>0.24681799999999998</v>
      </c>
      <c r="AA288" s="574" t="s">
        <v>1113</v>
      </c>
      <c r="AB288" s="14"/>
      <c r="AC288" s="331">
        <v>45714</v>
      </c>
      <c r="AD288" s="505">
        <v>45794</v>
      </c>
      <c r="AE288" s="14">
        <v>45797</v>
      </c>
      <c r="AF288" s="14">
        <v>45805</v>
      </c>
      <c r="AG288" s="14">
        <v>45805</v>
      </c>
      <c r="AH288" s="309">
        <f>IF(AND(AD288&lt;&gt;"",AG288&lt;&gt;""),AG288-AD288,"")</f>
        <v>11</v>
      </c>
      <c r="AI288" s="322" t="str">
        <f>IF(AE288&lt;&gt;"",CONCATENATE("S",WEEKNUM(AE288,21)),"")</f>
        <v>S21</v>
      </c>
      <c r="AJ288" s="323" t="str">
        <f>IF(AF288&lt;&gt;"",CONCATENATE("S",WEEKNUM(AF288,21)),"")</f>
        <v>S22</v>
      </c>
      <c r="AK288" s="323" t="str">
        <f>IF(AG288&lt;&gt;"",CONCATENATE("S",WEEKNUM(AG288,21)),"")</f>
        <v>S22</v>
      </c>
      <c r="AL288" s="322" t="str">
        <f>IF(AG288&lt;&gt;"",CONCATENATE(MONTH(AG288),"/",YEAR(AG288)),"")</f>
        <v>5/2025</v>
      </c>
      <c r="AM288" s="324">
        <f ca="1">IF(AG288&lt;&gt;"",IFERROR(IF(AF288="",TODAY()-AE288,AG288-AE288),""),"")</f>
        <v>8</v>
      </c>
      <c r="AN288" s="325" t="str">
        <f ca="1">IF(AM288&lt;&gt;"",IF(AM288&lt;=0,"SEM ATRASO",IF(AM288&lt;=10,"1) &lt;= 10 Dias",IF(AND(AM288&gt;10,AM288&lt;=30),"2) &gt; 10 Dias e &lt;= 30 Dias",IF(AND(AM288&gt;30,AM288&lt;=60),"3) &gt;30 Dias e &lt;=60 Dias",IF(AND(AM288&gt;60,AM288&lt;43854),"4) &gt; 60 Dias","INDEFINIDO"))))),"")</f>
        <v>1) &lt;= 10 Dias</v>
      </c>
      <c r="AO288" s="15">
        <v>45806</v>
      </c>
      <c r="AP288" s="331">
        <v>45790</v>
      </c>
      <c r="AQ288" s="15">
        <v>45816</v>
      </c>
      <c r="AR288" s="15">
        <v>45816</v>
      </c>
      <c r="AS288" s="15">
        <v>45816</v>
      </c>
      <c r="AT288" s="309">
        <f>IF(AND(AP288&lt;&gt;"",AS288&lt;&gt;""),AS288-AP288,"")</f>
        <v>26</v>
      </c>
      <c r="AU288" s="326" t="str">
        <f>IF(AQ288&lt;&gt;"",CONCATENATE("S",WEEKNUM(AQ288,21)),"")</f>
        <v>S23</v>
      </c>
      <c r="AV288" s="327" t="str">
        <f>IF(AR288&lt;&gt;"",CONCATENATE("S",WEEKNUM(AR288,21)),"")</f>
        <v>S23</v>
      </c>
      <c r="AW288" s="327" t="str">
        <f>IF(AS288&lt;&gt;"",CONCATENATE("S",WEEKNUM(AS288,21)),"")</f>
        <v>S23</v>
      </c>
      <c r="AX288" s="326" t="str">
        <f>IF(AS288&lt;&gt;"",CONCATENATE(MONTH(AS288),"/",YEAR(AS288)),"")</f>
        <v>6/2025</v>
      </c>
      <c r="AY288" s="328">
        <f ca="1">IF(AQ288&lt;&gt;"",IF(AS288&lt;&gt;"",AQ288-AS288,TODAY()-AQ288),"")</f>
        <v>0</v>
      </c>
      <c r="AZ288" s="329" t="str">
        <f ca="1">IF(AY288&lt;&gt;"",IF(AY288&lt;=0,"SEM ATRASO",IF(AY288&lt;=10,"1) &lt;= 10 Dias",IF(AND(AY288&gt;10,AY288&lt;=30),"2) &gt; 10 Dias e &lt;= 30 Dias",IF(AND(AY288&gt;30,AY288&lt;=60),"3) &gt;30 Dias e &lt;=60 Dias",IF(AND(AY288&gt;60,AY288&lt;43854),"4) &gt; 60 Dias","INDEFINIDO"))))),"")</f>
        <v>SEM ATRASO</v>
      </c>
      <c r="BA288" s="15">
        <v>45816</v>
      </c>
      <c r="BB288" s="331">
        <v>45823</v>
      </c>
      <c r="BC288" s="14">
        <v>45766</v>
      </c>
      <c r="BD288" s="24">
        <v>45826</v>
      </c>
      <c r="BE288" s="14">
        <v>45870</v>
      </c>
      <c r="BF288" s="309">
        <f>IF(AND(BB288&lt;&gt;"",BE288&lt;&gt;""),BE288-BB288,"")</f>
        <v>47</v>
      </c>
      <c r="BG288" s="326" t="str">
        <f>IF(BC288&lt;&gt;"",CONCATENATE("S",WEEKNUM(BC288,21)),"")</f>
        <v>S16</v>
      </c>
      <c r="BH288" s="327" t="str">
        <f>IF(BD288&lt;&gt;"",CONCATENATE("S",WEEKNUM(BD288,21)),"")</f>
        <v>S25</v>
      </c>
      <c r="BI288" s="327" t="str">
        <f>IF(BE288&lt;&gt;"",CONCATENATE("S",WEEKNUM(BE288,21)),"")</f>
        <v>S31</v>
      </c>
      <c r="BJ288" s="326" t="str">
        <f>IF(BE288&lt;&gt;"",CONCATENATE(MONTH(BE288),"/",YEAR(BE288)),"")</f>
        <v>8/2025</v>
      </c>
      <c r="BK288" s="325">
        <f ca="1">IF(BE288&lt;&gt;"",IFERROR(IF(BE288="",TODAY()-BC288,BE288-BC288),""),"")</f>
        <v>104</v>
      </c>
      <c r="BL288" s="330" t="str">
        <f ca="1">IF(BK288&lt;&gt;"",IF(BK288&lt;=0,"SEM ATRASO",IF(BK288&lt;=10,"1) &lt;= 10 Dias",IF(AND(BK288&gt;10,BK288&lt;=30),"2) &gt; 10 Dias e &lt;= 30 Dias",IF(AND(BK288&gt;30,BK288&lt;=60),"3) &gt;30 Dias e &lt;=60 Dias",IF(AND(BK288&gt;60,BK288&lt;43854),"4) &gt; 60 Dias","INDEFINIDO"))))),"")</f>
        <v>4) &gt; 60 Dias</v>
      </c>
      <c r="BM288" s="331">
        <f>IF(BE288&lt;&gt;"",BE288+5,IF(AND(BE288="",BD288&lt;&gt;""),BD288+5,IF(AND(BE288="",BD288="",AS288&lt;&gt;""),AS288+5,IF(AND(BE288="",BD288="",AS288="",AR288&lt;&gt;""),AR288+5,""))))</f>
        <v>45875</v>
      </c>
      <c r="BN288" s="14"/>
      <c r="BO288" s="14" t="s">
        <v>87</v>
      </c>
      <c r="BP288" s="2"/>
      <c r="BQ288" s="2"/>
      <c r="BR288" s="2"/>
      <c r="BS288" s="2"/>
      <c r="BT288" s="2">
        <v>-3</v>
      </c>
      <c r="BU288" s="2" t="s">
        <v>1255</v>
      </c>
      <c r="BV288" s="2"/>
      <c r="BW288" s="2"/>
      <c r="BX288" s="2"/>
      <c r="BY288" s="2"/>
      <c r="BZ288" s="2"/>
      <c r="CA288" s="662"/>
      <c r="CB288" s="608"/>
    </row>
    <row r="289" spans="1:80" ht="40.5" customHeight="1" x14ac:dyDescent="0.35">
      <c r="A289" s="607"/>
      <c r="B289" s="458" t="s">
        <v>155</v>
      </c>
      <c r="C289" s="13"/>
      <c r="D289" s="15"/>
      <c r="E289" s="11" t="s">
        <v>1133</v>
      </c>
      <c r="F289" s="11" t="s">
        <v>279</v>
      </c>
      <c r="G289" s="307" t="str">
        <f ca="1">IF(AND(E289&lt;D289,BE289&lt;&gt;"",TODAY()&gt;D289),TODAY()-D289,"")</f>
        <v/>
      </c>
      <c r="H289" s="308">
        <f>IF(BM289&lt;&gt;"",BM289,"")</f>
        <v>45812</v>
      </c>
      <c r="I289" s="309">
        <f>IF(AND(E289&lt;&gt;"",H289&lt;&gt;""),H289-E289,"")</f>
        <v>273</v>
      </c>
      <c r="J289" s="305" t="s">
        <v>125</v>
      </c>
      <c r="K289" s="305" t="s">
        <v>135</v>
      </c>
      <c r="L289" s="310" t="s">
        <v>557</v>
      </c>
      <c r="M289" s="311" t="s">
        <v>161</v>
      </c>
      <c r="N289" s="310" t="s">
        <v>2050</v>
      </c>
      <c r="O289" s="13">
        <v>2027824490</v>
      </c>
      <c r="P289" s="539" t="s">
        <v>1434</v>
      </c>
      <c r="Q289" s="48" t="s">
        <v>797</v>
      </c>
      <c r="R289" s="313" t="str">
        <f>IF(OR(L289&lt;&gt;"",N289&lt;&gt;"",O289&lt;&gt;"",P289&lt;&gt;""),CONCATENATE(L289,"-",N289,"-",P289,"-OM",O289),"")</f>
        <v>P62-PPGMII-P62-CAM-0944P/2024-OM2027824490</v>
      </c>
      <c r="S289" s="13" t="s">
        <v>259</v>
      </c>
      <c r="T289" s="314">
        <v>1</v>
      </c>
      <c r="U289" s="340">
        <v>0</v>
      </c>
      <c r="V289" s="23">
        <v>44.022999999999996</v>
      </c>
      <c r="W289" s="316">
        <f>IF(U289&lt;&gt;"",U289/1000,"")</f>
        <v>0</v>
      </c>
      <c r="X289" s="316">
        <f>IF(V289&lt;&gt;"",V289/1000,"")</f>
        <v>4.4022999999999993E-2</v>
      </c>
      <c r="Y289" s="317">
        <f>IF(OR(U289&lt;&gt;"",V289&lt;&gt;""),U289+V289,"")</f>
        <v>44.022999999999996</v>
      </c>
      <c r="Z289" s="318">
        <f>IF(Y289&lt;&gt;"",Y289/1000,"")</f>
        <v>4.4022999999999993E-2</v>
      </c>
      <c r="AA289" s="574" t="s">
        <v>2087</v>
      </c>
      <c r="AB289" s="14"/>
      <c r="AC289" s="331">
        <v>45733</v>
      </c>
      <c r="AD289" s="505">
        <v>45774</v>
      </c>
      <c r="AE289" s="14">
        <v>45651</v>
      </c>
      <c r="AF289" s="14">
        <v>45779</v>
      </c>
      <c r="AG289" s="14">
        <v>45783</v>
      </c>
      <c r="AH289" s="309">
        <f>IF(AND(AD289&lt;&gt;"",AG289&lt;&gt;""),AG289-AD289,"")</f>
        <v>9</v>
      </c>
      <c r="AI289" s="322" t="str">
        <f>IF(AE289&lt;&gt;"",CONCATENATE("S",WEEKNUM(AE289,21)),"")</f>
        <v>S52</v>
      </c>
      <c r="AJ289" s="323" t="str">
        <f>IF(AF289&lt;&gt;"",CONCATENATE("S",WEEKNUM(AF289,21)),"")</f>
        <v>S18</v>
      </c>
      <c r="AK289" s="323" t="str">
        <f>IF(AG289&lt;&gt;"",CONCATENATE("S",WEEKNUM(AG289,21)),"")</f>
        <v>S19</v>
      </c>
      <c r="AL289" s="322" t="str">
        <f>IF(AG289&lt;&gt;"",CONCATENATE(MONTH(AG289),"/",YEAR(AG289)),"")</f>
        <v>5/2025</v>
      </c>
      <c r="AM289" s="324">
        <f ca="1">IF(AG289&lt;&gt;"",IFERROR(IF(AF289="",TODAY()-AE289,AG289-AE289),""),"")</f>
        <v>132</v>
      </c>
      <c r="AN289" s="325" t="str">
        <f ca="1">IF(AM289&lt;&gt;"",IF(AM289&lt;=0,"SEM ATRASO",IF(AM289&lt;=10,"1) &lt;= 10 Dias",IF(AND(AM289&gt;10,AM289&lt;=30),"2) &gt; 10 Dias e &lt;= 30 Dias",IF(AND(AM289&gt;30,AM289&lt;=60),"3) &gt;30 Dias e &lt;=60 Dias",IF(AND(AM289&gt;60,AM289&lt;43854),"4) &gt; 60 Dias","INDEFINIDO"))))),"")</f>
        <v>4) &gt; 60 Dias</v>
      </c>
      <c r="AO289" s="15">
        <v>45716</v>
      </c>
      <c r="AP289" s="331">
        <v>45783</v>
      </c>
      <c r="AQ289" s="15">
        <v>45727</v>
      </c>
      <c r="AR289" s="15">
        <v>45807</v>
      </c>
      <c r="AS289" s="15">
        <v>45807</v>
      </c>
      <c r="AT289" s="309">
        <f>IF(AND(AP289&lt;&gt;"",AS289&lt;&gt;""),AS289-AP289,"")</f>
        <v>24</v>
      </c>
      <c r="AU289" s="326" t="str">
        <f>IF(AQ289&lt;&gt;"",CONCATENATE("S",WEEKNUM(AQ289,21)),"")</f>
        <v>S11</v>
      </c>
      <c r="AV289" s="327" t="str">
        <f>IF(AR289&lt;&gt;"",CONCATENATE("S",WEEKNUM(AR289,21)),"")</f>
        <v>S22</v>
      </c>
      <c r="AW289" s="327" t="str">
        <f>IF(AS289&lt;&gt;"",CONCATENATE("S",WEEKNUM(AS289,21)),"")</f>
        <v>S22</v>
      </c>
      <c r="AX289" s="326" t="str">
        <f>IF(AS289&lt;&gt;"",CONCATENATE(MONTH(AS289),"/",YEAR(AS289)),"")</f>
        <v>5/2025</v>
      </c>
      <c r="AY289" s="328">
        <f ca="1">IF(AQ289&lt;&gt;"",IF(AS289&lt;&gt;"",AQ289-AS289,TODAY()-AQ289),"")</f>
        <v>-80</v>
      </c>
      <c r="AZ289" s="329" t="str">
        <f ca="1">IF(AY289&lt;&gt;"",IF(AY289&lt;=0,"SEM ATRASO",IF(AY289&lt;=10,"1) &lt;= 10 Dias",IF(AND(AY289&gt;10,AY289&lt;=30),"2) &gt; 10 Dias e &lt;= 30 Dias",IF(AND(AY289&gt;30,AY289&lt;=60),"3) &gt;30 Dias e &lt;=60 Dias",IF(AND(AY289&gt;60,AY289&lt;43854),"4) &gt; 60 Dias","INDEFINIDO"))))),"")</f>
        <v>SEM ATRASO</v>
      </c>
      <c r="BA289" s="15">
        <v>45771</v>
      </c>
      <c r="BB289" s="331">
        <v>45814</v>
      </c>
      <c r="BC289" s="14">
        <v>45774</v>
      </c>
      <c r="BD289" s="15">
        <v>45807</v>
      </c>
      <c r="BE289" s="15">
        <v>45807</v>
      </c>
      <c r="BF289" s="309">
        <f>IF(AND(BB289&lt;&gt;"",BE289&lt;&gt;""),BE289-BB289,"")</f>
        <v>-7</v>
      </c>
      <c r="BG289" s="326" t="str">
        <f>IF(BC289&lt;&gt;"",CONCATENATE("S",WEEKNUM(BC289,21)),"")</f>
        <v>S17</v>
      </c>
      <c r="BH289" s="327" t="str">
        <f>IF(BD289&lt;&gt;"",CONCATENATE("S",WEEKNUM(BD289,21)),"")</f>
        <v>S22</v>
      </c>
      <c r="BI289" s="327" t="str">
        <f>IF(BE289&lt;&gt;"",CONCATENATE("S",WEEKNUM(BE289,21)),"")</f>
        <v>S22</v>
      </c>
      <c r="BJ289" s="326" t="str">
        <f>IF(BE289&lt;&gt;"",CONCATENATE(MONTH(BE289),"/",YEAR(BE289)),"")</f>
        <v>5/2025</v>
      </c>
      <c r="BK289" s="325">
        <f ca="1">IF(BE289&lt;&gt;"",IFERROR(IF(BE289="",TODAY()-BC289,BE289-BC289),""),"")</f>
        <v>33</v>
      </c>
      <c r="BL289" s="330" t="str">
        <f ca="1">IF(BK289&lt;&gt;"",IF(BK289&lt;=0,"SEM ATRASO",IF(BK289&lt;=10,"1) &lt;= 10 Dias",IF(AND(BK289&gt;10,BK289&lt;=30),"2) &gt; 10 Dias e &lt;= 30 Dias",IF(AND(BK289&gt;30,BK289&lt;=60),"3) &gt;30 Dias e &lt;=60 Dias",IF(AND(BK289&gt;60,BK289&lt;43854),"4) &gt; 60 Dias","INDEFINIDO"))))),"")</f>
        <v>3) &gt;30 Dias e &lt;=60 Dias</v>
      </c>
      <c r="BM289" s="331">
        <f>IF(BE289&lt;&gt;"",BE289+5,IF(AND(BE289="",BD289&lt;&gt;""),BD289+5,IF(AND(BE289="",BD289="",AS289&lt;&gt;""),AS289+5,IF(AND(BE289="",BD289="",AS289="",AR289&lt;&gt;""),AR289+5,""))))</f>
        <v>45812</v>
      </c>
      <c r="BN289" s="14"/>
      <c r="BO289" s="14" t="s">
        <v>143</v>
      </c>
      <c r="BP289" s="2"/>
      <c r="BQ289" s="2"/>
      <c r="BR289" s="2"/>
      <c r="BS289" s="2"/>
      <c r="BT289" s="2" t="s">
        <v>124</v>
      </c>
      <c r="BU289" s="2" t="s">
        <v>124</v>
      </c>
      <c r="BV289" s="2"/>
      <c r="BW289" s="2"/>
      <c r="BX289" s="2"/>
      <c r="BY289" s="2"/>
      <c r="BZ289" s="2"/>
      <c r="CA289" s="662" t="s">
        <v>261</v>
      </c>
      <c r="CB289" s="608" t="s">
        <v>142</v>
      </c>
    </row>
    <row r="290" spans="1:80" ht="40.5" customHeight="1" thickBot="1" x14ac:dyDescent="0.4">
      <c r="A290" s="607"/>
      <c r="B290" s="458" t="s">
        <v>155</v>
      </c>
      <c r="C290" s="13"/>
      <c r="D290" s="15"/>
      <c r="E290" s="11" t="s">
        <v>262</v>
      </c>
      <c r="F290" s="11" t="s">
        <v>2010</v>
      </c>
      <c r="G290" s="307" t="str">
        <f ca="1">IF(AND(E290&lt;D290,BE290&lt;&gt;"",TODAY()&gt;D290),TODAY()-D290,"")</f>
        <v/>
      </c>
      <c r="H290" s="308">
        <f>IF(BM290&lt;&gt;"",BM290,"")</f>
        <v>45834</v>
      </c>
      <c r="I290" s="309">
        <f>IF(AND(E290&lt;&gt;"",H290&lt;&gt;""),H290-E290,"")</f>
        <v>244</v>
      </c>
      <c r="J290" s="305"/>
      <c r="K290" s="460" t="s">
        <v>80</v>
      </c>
      <c r="L290" s="310" t="s">
        <v>81</v>
      </c>
      <c r="M290" s="311" t="s">
        <v>161</v>
      </c>
      <c r="N290" s="310" t="s">
        <v>1011</v>
      </c>
      <c r="O290" s="337">
        <v>2027824490</v>
      </c>
      <c r="P290" s="539" t="s">
        <v>1435</v>
      </c>
      <c r="Q290" s="48" t="s">
        <v>1954</v>
      </c>
      <c r="R290" s="313"/>
      <c r="S290" s="13" t="s">
        <v>259</v>
      </c>
      <c r="T290" s="314">
        <v>1</v>
      </c>
      <c r="U290" s="340">
        <v>5.9720000000000004</v>
      </c>
      <c r="V290" s="23">
        <v>0</v>
      </c>
      <c r="W290" s="316">
        <f>IF(U290&lt;&gt;"",U290/1000,"")</f>
        <v>5.9720000000000007E-3</v>
      </c>
      <c r="X290" s="316">
        <f>IF(V290&lt;&gt;"",V290/1000,"")</f>
        <v>0</v>
      </c>
      <c r="Y290" s="317">
        <f>IF(OR(U290&lt;&gt;"",V290&lt;&gt;""),U290+V290,"")</f>
        <v>5.9720000000000004</v>
      </c>
      <c r="Z290" s="318">
        <f>IF(Y290&lt;&gt;"",Y290/1000,"")</f>
        <v>5.9720000000000007E-3</v>
      </c>
      <c r="AA290" s="574" t="s">
        <v>260</v>
      </c>
      <c r="AB290" s="14"/>
      <c r="AC290" s="331">
        <v>45590</v>
      </c>
      <c r="AD290" s="505">
        <v>45794</v>
      </c>
      <c r="AE290" s="14">
        <v>45797</v>
      </c>
      <c r="AF290" s="14">
        <v>45805</v>
      </c>
      <c r="AG290" s="14">
        <v>45805</v>
      </c>
      <c r="AH290" s="309">
        <f>IF(AND(AD290&lt;&gt;"",AG290&lt;&gt;""),AG290-AD290,"")</f>
        <v>11</v>
      </c>
      <c r="AI290" s="322" t="str">
        <f>IF(AE290&lt;&gt;"",CONCATENATE("S",WEEKNUM(AE290,21)),"")</f>
        <v>S21</v>
      </c>
      <c r="AJ290" s="323" t="str">
        <f>IF(AF290&lt;&gt;"",CONCATENATE("S",WEEKNUM(AF290,21)),"")</f>
        <v>S22</v>
      </c>
      <c r="AK290" s="323" t="str">
        <f>IF(AG290&lt;&gt;"",CONCATENATE("S",WEEKNUM(AG290,21)),"")</f>
        <v>S22</v>
      </c>
      <c r="AL290" s="322" t="str">
        <f>IF(AG290&lt;&gt;"",CONCATENATE(MONTH(AG290),"/",YEAR(AG290)),"")</f>
        <v>5/2025</v>
      </c>
      <c r="AM290" s="324">
        <f ca="1">IF(AG290&lt;&gt;"",IFERROR(IF(AF290="",TODAY()-AE290,AG290-AE290),""),"")</f>
        <v>8</v>
      </c>
      <c r="AN290" s="325" t="str">
        <f ca="1">IF(AM290&lt;&gt;"",IF(AM290&lt;=0,"SEM ATRASO",IF(AM290&lt;=10,"1) &lt;= 10 Dias",IF(AND(AM290&gt;10,AM290&lt;=30),"2) &gt; 10 Dias e &lt;= 30 Dias",IF(AND(AM290&gt;30,AM290&lt;=60),"3) &gt;30 Dias e &lt;=60 Dias",IF(AND(AM290&gt;60,AM290&lt;43854),"4) &gt; 60 Dias","INDEFINIDO"))))),"")</f>
        <v>1) &lt;= 10 Dias</v>
      </c>
      <c r="AO290" s="15">
        <v>45806</v>
      </c>
      <c r="AP290" s="331">
        <v>45797</v>
      </c>
      <c r="AQ290" s="15">
        <v>45816</v>
      </c>
      <c r="AR290" s="15">
        <v>45819</v>
      </c>
      <c r="AS290" s="15">
        <v>45819</v>
      </c>
      <c r="AT290" s="309">
        <f>IF(AND(AP290&lt;&gt;"",AS290&lt;&gt;""),AS290-AP290,"")</f>
        <v>22</v>
      </c>
      <c r="AU290" s="326" t="str">
        <f>IF(AQ290&lt;&gt;"",CONCATENATE("S",WEEKNUM(AQ290,21)),"")</f>
        <v>S23</v>
      </c>
      <c r="AV290" s="327" t="str">
        <f>IF(AR290&lt;&gt;"",CONCATENATE("S",WEEKNUM(AR290,21)),"")</f>
        <v>S24</v>
      </c>
      <c r="AW290" s="327" t="str">
        <f>IF(AS290&lt;&gt;"",CONCATENATE("S",WEEKNUM(AS290,21)),"")</f>
        <v>S24</v>
      </c>
      <c r="AX290" s="326" t="str">
        <f>IF(AS290&lt;&gt;"",CONCATENATE(MONTH(AS290),"/",YEAR(AS290)),"")</f>
        <v>6/2025</v>
      </c>
      <c r="AY290" s="328">
        <f ca="1">IF(AQ290&lt;&gt;"",IF(AS290&lt;&gt;"",AQ290-AS290,TODAY()-AQ290),"")</f>
        <v>-3</v>
      </c>
      <c r="AZ290" s="329" t="str">
        <f ca="1">IF(AY290&lt;&gt;"",IF(AY290&lt;=0,"SEM ATRASO",IF(AY290&lt;=10,"1) &lt;= 10 Dias",IF(AND(AY290&gt;10,AY290&lt;=30),"2) &gt; 10 Dias e &lt;= 30 Dias",IF(AND(AY290&gt;30,AY290&lt;=60),"3) &gt;30 Dias e &lt;=60 Dias",IF(AND(AY290&gt;60,AY290&lt;43854),"4) &gt; 60 Dias","INDEFINIDO"))))),"")</f>
        <v>SEM ATRASO</v>
      </c>
      <c r="BA290" s="15">
        <v>45826</v>
      </c>
      <c r="BB290" s="331">
        <v>45826</v>
      </c>
      <c r="BC290" s="14">
        <v>45842</v>
      </c>
      <c r="BD290" s="24">
        <v>45829</v>
      </c>
      <c r="BE290" s="15">
        <v>45829</v>
      </c>
      <c r="BF290" s="309">
        <f>IF(AND(BB290&lt;&gt;"",BE290&lt;&gt;""),BE290-BB290,"")</f>
        <v>3</v>
      </c>
      <c r="BG290" s="326" t="str">
        <f>IF(BC290&lt;&gt;"",CONCATENATE("S",WEEKNUM(BC290,21)),"")</f>
        <v>S27</v>
      </c>
      <c r="BH290" s="327" t="str">
        <f>IF(BD290&lt;&gt;"",CONCATENATE("S",WEEKNUM(BD290,21)),"")</f>
        <v>S25</v>
      </c>
      <c r="BI290" s="327" t="str">
        <f>IF(BE290&lt;&gt;"",CONCATENATE("S",WEEKNUM(BE290,21)),"")</f>
        <v>S25</v>
      </c>
      <c r="BJ290" s="326" t="str">
        <f>IF(BE290&lt;&gt;"",CONCATENATE(MONTH(BE290),"/",YEAR(BE290)),"")</f>
        <v>6/2025</v>
      </c>
      <c r="BK290" s="325">
        <f ca="1">IF(BE290&lt;&gt;"",IFERROR(IF(BE290="",TODAY()-BC290,BE290-BC290),""),"")</f>
        <v>-13</v>
      </c>
      <c r="BL290" s="330" t="str">
        <f ca="1">IF(BK290&lt;&gt;"",IF(BK290&lt;=0,"SEM ATRASO",IF(BK290&lt;=10,"1) &lt;= 10 Dias",IF(AND(BK290&gt;10,BK290&lt;=30),"2) &gt; 10 Dias e &lt;= 30 Dias",IF(AND(BK290&gt;30,BK290&lt;=60),"3) &gt;30 Dias e &lt;=60 Dias",IF(AND(BK290&gt;60,BK290&lt;43854),"4) &gt; 60 Dias","INDEFINIDO"))))),"")</f>
        <v>SEM ATRASO</v>
      </c>
      <c r="BM290" s="331">
        <f>IF(BE290&lt;&gt;"",BE290+5,IF(AND(BE290="",BD290&lt;&gt;""),BD290+5,IF(AND(BE290="",BD290="",AS290&lt;&gt;""),AS290+5,IF(AND(BE290="",BD290="",AS290="",AR290&lt;&gt;""),AR290+5,""))))</f>
        <v>45834</v>
      </c>
      <c r="BN290" s="14"/>
      <c r="BO290" s="331" t="s">
        <v>87</v>
      </c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662"/>
      <c r="CB290" s="608"/>
    </row>
    <row r="291" spans="1:80" ht="40.5" customHeight="1" thickBot="1" x14ac:dyDescent="0.4">
      <c r="A291" s="607"/>
      <c r="B291" s="458" t="s">
        <v>155</v>
      </c>
      <c r="C291" s="13"/>
      <c r="D291" s="15"/>
      <c r="E291" s="11" t="s">
        <v>262</v>
      </c>
      <c r="F291" s="11" t="s">
        <v>2010</v>
      </c>
      <c r="G291" s="307" t="str">
        <f ca="1">IF(AND(E291&lt;D291,BE291&lt;&gt;"",TODAY()&gt;D291),TODAY()-D291,"")</f>
        <v/>
      </c>
      <c r="H291" s="308">
        <f>IF(BM291&lt;&gt;"",BM291,"")</f>
        <v>45800</v>
      </c>
      <c r="I291" s="309">
        <f>IF(AND(E291&lt;&gt;"",H291&lt;&gt;""),H291-E291,"")</f>
        <v>210</v>
      </c>
      <c r="J291" s="305"/>
      <c r="K291" s="460" t="s">
        <v>80</v>
      </c>
      <c r="L291" s="310" t="s">
        <v>81</v>
      </c>
      <c r="M291" s="311" t="s">
        <v>161</v>
      </c>
      <c r="N291" s="310" t="s">
        <v>1011</v>
      </c>
      <c r="O291" s="337">
        <v>2027824490</v>
      </c>
      <c r="P291" s="539" t="s">
        <v>1435</v>
      </c>
      <c r="Q291" s="48" t="s">
        <v>1955</v>
      </c>
      <c r="R291" s="313"/>
      <c r="S291" s="13" t="s">
        <v>1956</v>
      </c>
      <c r="T291" s="314">
        <v>1</v>
      </c>
      <c r="U291" s="340">
        <v>2.9</v>
      </c>
      <c r="V291" s="23">
        <v>0</v>
      </c>
      <c r="W291" s="316">
        <f>IF(U291&lt;&gt;"",U291/1000,"")</f>
        <v>2.8999999999999998E-3</v>
      </c>
      <c r="X291" s="316">
        <f>IF(V291&lt;&gt;"",V291/1000,"")</f>
        <v>0</v>
      </c>
      <c r="Y291" s="317">
        <f>IF(OR(U291&lt;&gt;"",V291&lt;&gt;""),U291+V291,"")</f>
        <v>2.9</v>
      </c>
      <c r="Z291" s="318">
        <f>IF(Y291&lt;&gt;"",Y291/1000,"")</f>
        <v>2.8999999999999998E-3</v>
      </c>
      <c r="AA291" s="574" t="s">
        <v>260</v>
      </c>
      <c r="AB291" s="14"/>
      <c r="AC291" s="331">
        <v>45590</v>
      </c>
      <c r="AD291" s="505">
        <v>45794</v>
      </c>
      <c r="AE291" s="14">
        <v>45797</v>
      </c>
      <c r="AF291" s="14">
        <v>45805</v>
      </c>
      <c r="AG291" s="14">
        <v>45805</v>
      </c>
      <c r="AH291" s="309">
        <f>IF(AND(AD291&lt;&gt;"",AG291&lt;&gt;""),AG291-AD291,"")</f>
        <v>11</v>
      </c>
      <c r="AI291" s="322" t="str">
        <f>IF(AE291&lt;&gt;"",CONCATENATE("S",WEEKNUM(AE291,21)),"")</f>
        <v>S21</v>
      </c>
      <c r="AJ291" s="323" t="str">
        <f>IF(AF291&lt;&gt;"",CONCATENATE("S",WEEKNUM(AF291,21)),"")</f>
        <v>S22</v>
      </c>
      <c r="AK291" s="323" t="str">
        <f>IF(AG291&lt;&gt;"",CONCATENATE("S",WEEKNUM(AG291,21)),"")</f>
        <v>S22</v>
      </c>
      <c r="AL291" s="322" t="str">
        <f>IF(AG291&lt;&gt;"",CONCATENATE(MONTH(AG291),"/",YEAR(AG291)),"")</f>
        <v>5/2025</v>
      </c>
      <c r="AM291" s="324">
        <f ca="1">IF(AG291&lt;&gt;"",IFERROR(IF(AF291="",TODAY()-AE291,AG291-AE291),""),"")</f>
        <v>8</v>
      </c>
      <c r="AN291" s="325" t="str">
        <f ca="1">IF(AM291&lt;&gt;"",IF(AM291&lt;=0,"SEM ATRASO",IF(AM291&lt;=10,"1) &lt;= 10 Dias",IF(AND(AM291&gt;10,AM291&lt;=30),"2) &gt; 10 Dias e &lt;= 30 Dias",IF(AND(AM291&gt;30,AM291&lt;=60),"3) &gt;30 Dias e &lt;=60 Dias",IF(AND(AM291&gt;60,AM291&lt;43854),"4) &gt; 60 Dias","INDEFINIDO"))))),"")</f>
        <v>1) &lt;= 10 Dias</v>
      </c>
      <c r="AO291" s="15">
        <v>45806</v>
      </c>
      <c r="AP291" s="331">
        <v>45785</v>
      </c>
      <c r="AQ291" s="15">
        <v>45816</v>
      </c>
      <c r="AR291" s="15">
        <v>45785</v>
      </c>
      <c r="AS291" s="15">
        <v>45785</v>
      </c>
      <c r="AT291" s="309">
        <f>IF(AND(AP291&lt;&gt;"",AS291&lt;&gt;""),AS291-AP291,"")</f>
        <v>0</v>
      </c>
      <c r="AU291" s="326" t="str">
        <f>IF(AQ291&lt;&gt;"",CONCATENATE("S",WEEKNUM(AQ291,21)),"")</f>
        <v>S23</v>
      </c>
      <c r="AV291" s="327" t="str">
        <f>IF(AR291&lt;&gt;"",CONCATENATE("S",WEEKNUM(AR291,21)),"")</f>
        <v>S19</v>
      </c>
      <c r="AW291" s="327" t="str">
        <f>IF(AS291&lt;&gt;"",CONCATENATE("S",WEEKNUM(AS291,21)),"")</f>
        <v>S19</v>
      </c>
      <c r="AX291" s="326" t="str">
        <f>IF(AS291&lt;&gt;"",CONCATENATE(MONTH(AS291),"/",YEAR(AS291)),"")</f>
        <v>5/2025</v>
      </c>
      <c r="AY291" s="328">
        <f ca="1">IF(AQ291&lt;&gt;"",IF(AS291&lt;&gt;"",AQ291-AS291,TODAY()-AQ291),"")</f>
        <v>31</v>
      </c>
      <c r="AZ291" s="329" t="str">
        <f ca="1">IF(AY291&lt;&gt;"",IF(AY291&lt;=0,"SEM ATRASO",IF(AY291&lt;=10,"1) &lt;= 10 Dias",IF(AND(AY291&gt;10,AY291&lt;=30),"2) &gt; 10 Dias e &lt;= 30 Dias",IF(AND(AY291&gt;30,AY291&lt;=60),"3) &gt;30 Dias e &lt;=60 Dias",IF(AND(AY291&gt;60,AY291&lt;43854),"4) &gt; 60 Dias","INDEFINIDO"))))),"")</f>
        <v>3) &gt;30 Dias e &lt;=60 Dias</v>
      </c>
      <c r="BA291" s="15">
        <v>45792</v>
      </c>
      <c r="BB291" s="331">
        <v>45792</v>
      </c>
      <c r="BC291" s="14">
        <v>45805</v>
      </c>
      <c r="BD291" s="24">
        <v>45795</v>
      </c>
      <c r="BE291" s="15">
        <v>45795</v>
      </c>
      <c r="BF291" s="309">
        <f>IF(AND(BB291&lt;&gt;"",BE291&lt;&gt;""),BE291-BB291,"")</f>
        <v>3</v>
      </c>
      <c r="BG291" s="326" t="str">
        <f>IF(BC291&lt;&gt;"",CONCATENATE("S",WEEKNUM(BC291,21)),"")</f>
        <v>S22</v>
      </c>
      <c r="BH291" s="327" t="str">
        <f>IF(BD291&lt;&gt;"",CONCATENATE("S",WEEKNUM(BD291,21)),"")</f>
        <v>S20</v>
      </c>
      <c r="BI291" s="327" t="str">
        <f>IF(BE291&lt;&gt;"",CONCATENATE("S",WEEKNUM(BE291,21)),"")</f>
        <v>S20</v>
      </c>
      <c r="BJ291" s="326" t="str">
        <f>IF(BE291&lt;&gt;"",CONCATENATE(MONTH(BE291),"/",YEAR(BE291)),"")</f>
        <v>5/2025</v>
      </c>
      <c r="BK291" s="325">
        <f ca="1">IF(BE291&lt;&gt;"",IFERROR(IF(BE291="",TODAY()-BC291,BE291-BC291),""),"")</f>
        <v>-10</v>
      </c>
      <c r="BL291" s="330" t="str">
        <f ca="1">IF(BK291&lt;&gt;"",IF(BK291&lt;=0,"SEM ATRASO",IF(BK291&lt;=10,"1) &lt;= 10 Dias",IF(AND(BK291&gt;10,BK291&lt;=30),"2) &gt; 10 Dias e &lt;= 30 Dias",IF(AND(BK291&gt;30,BK291&lt;=60),"3) &gt;30 Dias e &lt;=60 Dias",IF(AND(BK291&gt;60,BK291&lt;43854),"4) &gt; 60 Dias","INDEFINIDO"))))),"")</f>
        <v>SEM ATRASO</v>
      </c>
      <c r="BM291" s="331">
        <f>IF(BE291&lt;&gt;"",BE291+5,IF(AND(BE291="",BD291&lt;&gt;""),BD291+5,IF(AND(BE291="",BD291="",AS291&lt;&gt;""),AS291+5,IF(AND(BE291="",BD291="",AS291="",AR291&lt;&gt;""),AR291+5,""))))</f>
        <v>45800</v>
      </c>
      <c r="BN291" s="14"/>
      <c r="BO291" s="331" t="s">
        <v>87</v>
      </c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662"/>
      <c r="CB291" s="608"/>
    </row>
    <row r="292" spans="1:80" ht="40.5" customHeight="1" x14ac:dyDescent="0.35">
      <c r="A292" s="607"/>
      <c r="B292" s="458" t="s">
        <v>155</v>
      </c>
      <c r="C292" s="13"/>
      <c r="D292" s="15"/>
      <c r="E292" s="11" t="s">
        <v>1075</v>
      </c>
      <c r="F292" s="11" t="s">
        <v>556</v>
      </c>
      <c r="G292" s="307" t="str">
        <f ca="1">IF(AND(E292&lt;D292,BE292&lt;&gt;"",TODAY()&gt;D292),TODAY()-D292,"")</f>
        <v/>
      </c>
      <c r="H292" s="308">
        <f>IF(BM292&lt;&gt;"",BM292,"")</f>
        <v>45873</v>
      </c>
      <c r="I292" s="309">
        <f>IF(AND(E292&lt;&gt;"",H292&lt;&gt;""),H292-E292,"")</f>
        <v>188</v>
      </c>
      <c r="J292" s="305" t="s">
        <v>79</v>
      </c>
      <c r="K292" s="305" t="s">
        <v>80</v>
      </c>
      <c r="L292" s="310" t="s">
        <v>557</v>
      </c>
      <c r="M292" s="311" t="s">
        <v>161</v>
      </c>
      <c r="N292" s="310" t="s">
        <v>1012</v>
      </c>
      <c r="O292" s="13"/>
      <c r="P292" s="539" t="s">
        <v>1436</v>
      </c>
      <c r="Q292" s="48" t="s">
        <v>1088</v>
      </c>
      <c r="R292" s="313" t="str">
        <f>IF(OR(L292&lt;&gt;"",N292&lt;&gt;"",O292&lt;&gt;"",P292&lt;&gt;""),CONCATENATE(L292,"-",N292,"-",P292,"-OM",O292),"")</f>
        <v>P62-PPGMII-P62-PAR-0500/2025-OM</v>
      </c>
      <c r="S292" s="13" t="s">
        <v>1089</v>
      </c>
      <c r="T292" s="314">
        <v>1</v>
      </c>
      <c r="U292" s="340">
        <v>0</v>
      </c>
      <c r="V292" s="23">
        <v>4.17</v>
      </c>
      <c r="W292" s="316">
        <f>IF(U292&lt;&gt;"",U292/1000,"")</f>
        <v>0</v>
      </c>
      <c r="X292" s="316">
        <f>IF(V292&lt;&gt;"",V292/1000,"")</f>
        <v>4.1700000000000001E-3</v>
      </c>
      <c r="Y292" s="317">
        <f>IF(OR(U292&lt;&gt;"",V292&lt;&gt;""),U292+V292,"")</f>
        <v>4.17</v>
      </c>
      <c r="Z292" s="318">
        <f>IF(Y292&lt;&gt;"",Y292/1000,"")</f>
        <v>4.1700000000000001E-3</v>
      </c>
      <c r="AA292" s="574" t="s">
        <v>1090</v>
      </c>
      <c r="AB292" s="14"/>
      <c r="AC292" s="331">
        <v>45714</v>
      </c>
      <c r="AD292" s="505">
        <v>45819</v>
      </c>
      <c r="AE292" s="14">
        <v>45742</v>
      </c>
      <c r="AF292" s="14">
        <v>45742</v>
      </c>
      <c r="AG292" s="14">
        <v>45826</v>
      </c>
      <c r="AH292" s="309">
        <f>IF(AND(AD292&lt;&gt;"",AG292&lt;&gt;""),AG292-AD292,"")</f>
        <v>7</v>
      </c>
      <c r="AI292" s="322" t="str">
        <f>IF(AE292&lt;&gt;"",CONCATENATE("S",WEEKNUM(AE292,21)),"")</f>
        <v>S13</v>
      </c>
      <c r="AJ292" s="323" t="str">
        <f>IF(AF292&lt;&gt;"",CONCATENATE("S",WEEKNUM(AF292,21)),"")</f>
        <v>S13</v>
      </c>
      <c r="AK292" s="323" t="str">
        <f>IF(AG292&lt;&gt;"",CONCATENATE("S",WEEKNUM(AG292,21)),"")</f>
        <v>S25</v>
      </c>
      <c r="AL292" s="322" t="str">
        <f>IF(AG292&lt;&gt;"",CONCATENATE(MONTH(AG292),"/",YEAR(AG292)),"")</f>
        <v>6/2025</v>
      </c>
      <c r="AM292" s="324">
        <f ca="1">IF(AG292&lt;&gt;"",IFERROR(IF(AF292="",TODAY()-AE292,AG292-AE292),""),"")</f>
        <v>84</v>
      </c>
      <c r="AN292" s="325" t="str">
        <f ca="1">IF(AM292&lt;&gt;"",IF(AM292&lt;=0,"SEM ATRASO",IF(AM292&lt;=10,"1) &lt;= 10 Dias",IF(AND(AM292&gt;10,AM292&lt;=30),"2) &gt; 10 Dias e &lt;= 30 Dias",IF(AND(AM292&gt;30,AM292&lt;=60),"3) &gt;30 Dias e &lt;=60 Dias",IF(AND(AM292&gt;60,AM292&lt;43854),"4) &gt; 60 Dias","INDEFINIDO"))))),"")</f>
        <v>4) &gt; 60 Dias</v>
      </c>
      <c r="AO292" s="15">
        <v>45833</v>
      </c>
      <c r="AP292" s="331">
        <v>45789</v>
      </c>
      <c r="AQ292" s="15">
        <v>45840</v>
      </c>
      <c r="AR292" s="15">
        <v>45840</v>
      </c>
      <c r="AS292" s="15">
        <v>45838</v>
      </c>
      <c r="AT292" s="309">
        <f>IF(AND(AP292&lt;&gt;"",AS292&lt;&gt;""),AS292-AP292,"")</f>
        <v>49</v>
      </c>
      <c r="AU292" s="326" t="str">
        <f>IF(AQ292&lt;&gt;"",CONCATENATE("S",WEEKNUM(AQ292,21)),"")</f>
        <v>S27</v>
      </c>
      <c r="AV292" s="327" t="str">
        <f>IF(AR292&lt;&gt;"",CONCATENATE("S",WEEKNUM(AR292,21)),"")</f>
        <v>S27</v>
      </c>
      <c r="AW292" s="327" t="str">
        <f>IF(AS292&lt;&gt;"",CONCATENATE("S",WEEKNUM(AS292,21)),"")</f>
        <v>S27</v>
      </c>
      <c r="AX292" s="326" t="str">
        <f>IF(AS292&lt;&gt;"",CONCATENATE(MONTH(AS292),"/",YEAR(AS292)),"")</f>
        <v>6/2025</v>
      </c>
      <c r="AY292" s="328">
        <f ca="1">IF(AQ292&lt;&gt;"",IF(AS292&lt;&gt;"",AQ292-AS292,TODAY()-AQ292),"")</f>
        <v>2</v>
      </c>
      <c r="AZ292" s="329" t="str">
        <f ca="1">IF(AY292&lt;&gt;"",IF(AY292&lt;=0,"SEM ATRASO",IF(AY292&lt;=10,"1) &lt;= 10 Dias",IF(AND(AY292&gt;10,AY292&lt;=30),"2) &gt; 10 Dias e &lt;= 30 Dias",IF(AND(AY292&gt;30,AY292&lt;=60),"3) &gt;30 Dias e &lt;=60 Dias",IF(AND(AY292&gt;60,AY292&lt;43854),"4) &gt; 60 Dias","INDEFINIDO"))))),"")</f>
        <v>1) &lt;= 10 Dias</v>
      </c>
      <c r="BA292" s="15">
        <v>45849</v>
      </c>
      <c r="BB292" s="331">
        <v>45845</v>
      </c>
      <c r="BC292" s="14">
        <v>45766</v>
      </c>
      <c r="BD292" s="15">
        <v>45868</v>
      </c>
      <c r="BE292" s="331">
        <v>45868</v>
      </c>
      <c r="BF292" s="309">
        <f>IF(AND(BB292&lt;&gt;"",BE292&lt;&gt;""),BE292-BB292,"")</f>
        <v>23</v>
      </c>
      <c r="BG292" s="326" t="str">
        <f>IF(BC292&lt;&gt;"",CONCATENATE("S",WEEKNUM(BC292,21)),"")</f>
        <v>S16</v>
      </c>
      <c r="BH292" s="327" t="str">
        <f>IF(BD292&lt;&gt;"",CONCATENATE("S",WEEKNUM(BD292,21)),"")</f>
        <v>S31</v>
      </c>
      <c r="BI292" s="327" t="str">
        <f>IF(BE292&lt;&gt;"",CONCATENATE("S",WEEKNUM(BE292,21)),"")</f>
        <v>S31</v>
      </c>
      <c r="BJ292" s="326" t="str">
        <f>IF(BE292&lt;&gt;"",CONCATENATE(MONTH(BE292),"/",YEAR(BE292)),"")</f>
        <v>7/2025</v>
      </c>
      <c r="BK292" s="325">
        <f ca="1">IF(BE292&lt;&gt;"",IFERROR(IF(BE292="",TODAY()-BC292,BE292-BC292),""),"")</f>
        <v>102</v>
      </c>
      <c r="BL292" s="330" t="str">
        <f ca="1">IF(BK292&lt;&gt;"",IF(BK292&lt;=0,"SEM ATRASO",IF(BK292&lt;=10,"1) &lt;= 10 Dias",IF(AND(BK292&gt;10,BK292&lt;=30),"2) &gt; 10 Dias e &lt;= 30 Dias",IF(AND(BK292&gt;30,BK292&lt;=60),"3) &gt;30 Dias e &lt;=60 Dias",IF(AND(BK292&gt;60,BK292&lt;43854),"4) &gt; 60 Dias","INDEFINIDO"))))),"")</f>
        <v>4) &gt; 60 Dias</v>
      </c>
      <c r="BM292" s="331">
        <f>IF(BE292&lt;&gt;"",BE292+5,IF(AND(BE292="",BD292&lt;&gt;""),BD292+5,IF(AND(BE292="",BD292="",AS292&lt;&gt;""),AS292+5,IF(AND(BE292="",BD292="",AS292="",AR292&lt;&gt;""),AR292+5,""))))</f>
        <v>45873</v>
      </c>
      <c r="BN292" s="14"/>
      <c r="BO292" s="331" t="s">
        <v>87</v>
      </c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662" t="s">
        <v>1251</v>
      </c>
      <c r="CB292" s="608"/>
    </row>
    <row r="293" spans="1:80" ht="40.5" customHeight="1" x14ac:dyDescent="0.35">
      <c r="A293" s="607"/>
      <c r="B293" s="458" t="s">
        <v>155</v>
      </c>
      <c r="C293" s="13"/>
      <c r="D293" s="15"/>
      <c r="E293" s="11" t="s">
        <v>1075</v>
      </c>
      <c r="F293" s="11" t="s">
        <v>556</v>
      </c>
      <c r="G293" s="307" t="str">
        <f ca="1">IF(AND(E293&lt;D293,BE293&lt;&gt;"",TODAY()&gt;D293),TODAY()-D293,"")</f>
        <v/>
      </c>
      <c r="H293" s="308">
        <f>IF(BM293&lt;&gt;"",BM293,"")</f>
        <v>45873</v>
      </c>
      <c r="I293" s="309">
        <f>IF(AND(E293&lt;&gt;"",H293&lt;&gt;""),H293-E293,"")</f>
        <v>188</v>
      </c>
      <c r="J293" s="305" t="s">
        <v>79</v>
      </c>
      <c r="K293" s="305" t="s">
        <v>80</v>
      </c>
      <c r="L293" s="310" t="s">
        <v>557</v>
      </c>
      <c r="M293" s="311" t="s">
        <v>161</v>
      </c>
      <c r="N293" s="310" t="s">
        <v>1012</v>
      </c>
      <c r="O293" s="13"/>
      <c r="P293" s="539" t="s">
        <v>1436</v>
      </c>
      <c r="Q293" s="48" t="s">
        <v>1707</v>
      </c>
      <c r="R293" s="313" t="str">
        <f>IF(OR(L293&lt;&gt;"",N293&lt;&gt;"",O293&lt;&gt;"",P293&lt;&gt;""),CONCATENATE(L293,"-",N293,"-",P293,"-OM",O293),"")</f>
        <v>P62-PPGMII-P62-PAR-0500/2025-OM</v>
      </c>
      <c r="S293" s="13" t="s">
        <v>1089</v>
      </c>
      <c r="T293" s="314">
        <v>1</v>
      </c>
      <c r="U293" s="340">
        <v>39.564999999999998</v>
      </c>
      <c r="V293" s="23">
        <v>0</v>
      </c>
      <c r="W293" s="316">
        <f>IF(U293&lt;&gt;"",U293/1000,"")</f>
        <v>3.9564999999999996E-2</v>
      </c>
      <c r="X293" s="316">
        <f>IF(V293&lt;&gt;"",V293/1000,"")</f>
        <v>0</v>
      </c>
      <c r="Y293" s="317">
        <f>IF(OR(U293&lt;&gt;"",V293&lt;&gt;""),U293+V293,"")</f>
        <v>39.564999999999998</v>
      </c>
      <c r="Z293" s="318">
        <f>IF(Y293&lt;&gt;"",Y293/1000,"")</f>
        <v>3.9564999999999996E-2</v>
      </c>
      <c r="AA293" s="574" t="s">
        <v>1090</v>
      </c>
      <c r="AB293" s="14"/>
      <c r="AC293" s="331">
        <v>45714</v>
      </c>
      <c r="AD293" s="505">
        <v>45792</v>
      </c>
      <c r="AE293" s="14">
        <v>45741</v>
      </c>
      <c r="AF293" s="14">
        <v>45741</v>
      </c>
      <c r="AG293" s="14">
        <v>45823</v>
      </c>
      <c r="AH293" s="309">
        <f>IF(AND(AD293&lt;&gt;"",AG293&lt;&gt;""),AG293-AD293,"")</f>
        <v>31</v>
      </c>
      <c r="AI293" s="322" t="str">
        <f>IF(AE293&lt;&gt;"",CONCATENATE("S",WEEKNUM(AE293,21)),"")</f>
        <v>S13</v>
      </c>
      <c r="AJ293" s="323" t="str">
        <f>IF(AF293&lt;&gt;"",CONCATENATE("S",WEEKNUM(AF293,21)),"")</f>
        <v>S13</v>
      </c>
      <c r="AK293" s="323" t="str">
        <f>IF(AG293&lt;&gt;"",CONCATENATE("S",WEEKNUM(AG293,21)),"")</f>
        <v>S24</v>
      </c>
      <c r="AL293" s="322" t="str">
        <f>IF(AG293&lt;&gt;"",CONCATENATE(MONTH(AG293),"/",YEAR(AG293)),"")</f>
        <v>6/2025</v>
      </c>
      <c r="AM293" s="324">
        <f ca="1">IF(AG293&lt;&gt;"",IFERROR(IF(AF293="",TODAY()-AE293,AG293-AE293),""),"")</f>
        <v>82</v>
      </c>
      <c r="AN293" s="325" t="str">
        <f ca="1">IF(AM293&lt;&gt;"",IF(AM293&lt;=0,"SEM ATRASO",IF(AM293&lt;=10,"1) &lt;= 10 Dias",IF(AND(AM293&gt;10,AM293&lt;=30),"2) &gt; 10 Dias e &lt;= 30 Dias",IF(AND(AM293&gt;30,AM293&lt;=60),"3) &gt;30 Dias e &lt;=60 Dias",IF(AND(AM293&gt;60,AM293&lt;43854),"4) &gt; 60 Dias","INDEFINIDO"))))),"")</f>
        <v>4) &gt; 60 Dias</v>
      </c>
      <c r="AO293" s="15">
        <v>45823</v>
      </c>
      <c r="AP293" s="331">
        <v>45828</v>
      </c>
      <c r="AQ293" s="15">
        <v>45830</v>
      </c>
      <c r="AR293" s="15">
        <v>45830</v>
      </c>
      <c r="AS293" s="15">
        <v>45830</v>
      </c>
      <c r="AT293" s="309">
        <f>IF(AND(AP293&lt;&gt;"",AS293&lt;&gt;""),AS293-AP293,"")</f>
        <v>2</v>
      </c>
      <c r="AU293" s="326" t="str">
        <f>IF(AQ293&lt;&gt;"",CONCATENATE("S",WEEKNUM(AQ293,21)),"")</f>
        <v>S25</v>
      </c>
      <c r="AV293" s="327" t="str">
        <f>IF(AR293&lt;&gt;"",CONCATENATE("S",WEEKNUM(AR293,21)),"")</f>
        <v>S25</v>
      </c>
      <c r="AW293" s="327" t="str">
        <f>IF(AS293&lt;&gt;"",CONCATENATE("S",WEEKNUM(AS293,21)),"")</f>
        <v>S25</v>
      </c>
      <c r="AX293" s="326" t="str">
        <f>IF(AS293&lt;&gt;"",CONCATENATE(MONTH(AS293),"/",YEAR(AS293)),"")</f>
        <v>6/2025</v>
      </c>
      <c r="AY293" s="328">
        <f ca="1">IF(AQ293&lt;&gt;"",IF(AS293&lt;&gt;"",AQ293-AS293,TODAY()-AQ293),"")</f>
        <v>0</v>
      </c>
      <c r="AZ293" s="329" t="str">
        <f ca="1">IF(AY293&lt;&gt;"",IF(AY293&lt;=0,"SEM ATRASO",IF(AY293&lt;=10,"1) &lt;= 10 Dias",IF(AND(AY293&gt;10,AY293&lt;=30),"2) &gt; 10 Dias e &lt;= 30 Dias",IF(AND(AY293&gt;30,AY293&lt;=60),"3) &gt;30 Dias e &lt;=60 Dias",IF(AND(AY293&gt;60,AY293&lt;43854),"4) &gt; 60 Dias","INDEFINIDO"))))),"")</f>
        <v>SEM ATRASO</v>
      </c>
      <c r="BA293" s="15">
        <v>45853</v>
      </c>
      <c r="BB293" s="331">
        <v>45837</v>
      </c>
      <c r="BC293" s="14">
        <v>45766</v>
      </c>
      <c r="BD293" s="15">
        <v>45868</v>
      </c>
      <c r="BE293" s="331">
        <v>45868</v>
      </c>
      <c r="BF293" s="309">
        <f>IF(AND(BB293&lt;&gt;"",BE293&lt;&gt;""),BE293-BB293,"")</f>
        <v>31</v>
      </c>
      <c r="BG293" s="326" t="str">
        <f>IF(BC293&lt;&gt;"",CONCATENATE("S",WEEKNUM(BC293,21)),"")</f>
        <v>S16</v>
      </c>
      <c r="BH293" s="327" t="str">
        <f>IF(BD293&lt;&gt;"",CONCATENATE("S",WEEKNUM(BD293,21)),"")</f>
        <v>S31</v>
      </c>
      <c r="BI293" s="327" t="str">
        <f>IF(BE293&lt;&gt;"",CONCATENATE("S",WEEKNUM(BE293,21)),"")</f>
        <v>S31</v>
      </c>
      <c r="BJ293" s="326" t="str">
        <f>IF(BE293&lt;&gt;"",CONCATENATE(MONTH(BE293),"/",YEAR(BE293)),"")</f>
        <v>7/2025</v>
      </c>
      <c r="BK293" s="325">
        <f ca="1">IF(BE293&lt;&gt;"",IFERROR(IF(BE293="",TODAY()-BC293,BE293-BC293),""),"")</f>
        <v>102</v>
      </c>
      <c r="BL293" s="330" t="str">
        <f ca="1">IF(BK293&lt;&gt;"",IF(BK293&lt;=0,"SEM ATRASO",IF(BK293&lt;=10,"1) &lt;= 10 Dias",IF(AND(BK293&gt;10,BK293&lt;=30),"2) &gt; 10 Dias e &lt;= 30 Dias",IF(AND(BK293&gt;30,BK293&lt;=60),"3) &gt;30 Dias e &lt;=60 Dias",IF(AND(BK293&gt;60,BK293&lt;43854),"4) &gt; 60 Dias","INDEFINIDO"))))),"")</f>
        <v>4) &gt; 60 Dias</v>
      </c>
      <c r="BM293" s="331">
        <f>IF(BE293&lt;&gt;"",BE293+5,IF(AND(BE293="",BD293&lt;&gt;""),BD293+5,IF(AND(BE293="",BD293="",AS293&lt;&gt;""),AS293+5,IF(AND(BE293="",BD293="",AS293="",AR293&lt;&gt;""),AR293+5,""))))</f>
        <v>45873</v>
      </c>
      <c r="BN293" s="14"/>
      <c r="BO293" s="331" t="s">
        <v>87</v>
      </c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662"/>
      <c r="CB293" s="608"/>
    </row>
    <row r="294" spans="1:80" ht="40.5" customHeight="1" x14ac:dyDescent="0.35">
      <c r="A294" s="607"/>
      <c r="B294" s="458" t="s">
        <v>155</v>
      </c>
      <c r="C294" s="13"/>
      <c r="D294" s="15"/>
      <c r="E294" s="11" t="s">
        <v>1075</v>
      </c>
      <c r="F294" s="11" t="s">
        <v>556</v>
      </c>
      <c r="G294" s="307" t="str">
        <f ca="1">IF(AND(E294&lt;D294,BE294&lt;&gt;"",TODAY()&gt;D294),TODAY()-D294,"")</f>
        <v/>
      </c>
      <c r="H294" s="308">
        <f>IF(BM294&lt;&gt;"",BM294,"")</f>
        <v>45873</v>
      </c>
      <c r="I294" s="309">
        <f>IF(AND(E294&lt;&gt;"",H294&lt;&gt;""),H294-E294,"")</f>
        <v>188</v>
      </c>
      <c r="J294" s="305" t="s">
        <v>156</v>
      </c>
      <c r="K294" s="305" t="s">
        <v>80</v>
      </c>
      <c r="L294" s="310" t="s">
        <v>557</v>
      </c>
      <c r="M294" s="311" t="s">
        <v>161</v>
      </c>
      <c r="N294" s="310" t="s">
        <v>1012</v>
      </c>
      <c r="O294" s="13">
        <v>2027784962</v>
      </c>
      <c r="P294" s="539" t="s">
        <v>1436</v>
      </c>
      <c r="Q294" s="48" t="s">
        <v>1091</v>
      </c>
      <c r="R294" s="313" t="str">
        <f>IF(OR(L294&lt;&gt;"",N294&lt;&gt;"",O294&lt;&gt;"",P294&lt;&gt;""),CONCATENATE(L294,"-",N294,"-",P294,"-OM",O294),"")</f>
        <v>P62-PPGMII-P62-PAR-0500/2025-OM2027784962</v>
      </c>
      <c r="S294" s="13"/>
      <c r="T294" s="314">
        <v>1</v>
      </c>
      <c r="U294" s="340">
        <v>22.52</v>
      </c>
      <c r="V294" s="23">
        <v>0</v>
      </c>
      <c r="W294" s="316">
        <f>IF(U294&lt;&gt;"",U294/1000,"")</f>
        <v>2.2519999999999998E-2</v>
      </c>
      <c r="X294" s="316">
        <f>IF(V294&lt;&gt;"",V294/1000,"")</f>
        <v>0</v>
      </c>
      <c r="Y294" s="317">
        <f>IF(OR(U294&lt;&gt;"",V294&lt;&gt;""),U294+V294,"")</f>
        <v>22.52</v>
      </c>
      <c r="Z294" s="318">
        <f>IF(Y294&lt;&gt;"",Y294/1000,"")</f>
        <v>2.2519999999999998E-2</v>
      </c>
      <c r="AA294" s="574" t="s">
        <v>1090</v>
      </c>
      <c r="AB294" s="14"/>
      <c r="AC294" s="331">
        <v>45714</v>
      </c>
      <c r="AD294" s="505">
        <v>45730</v>
      </c>
      <c r="AE294" s="14">
        <v>45757</v>
      </c>
      <c r="AF294" s="14">
        <v>45807</v>
      </c>
      <c r="AG294" s="14">
        <v>45787</v>
      </c>
      <c r="AH294" s="309">
        <f>IF(AND(AD294&lt;&gt;"",AG294&lt;&gt;""),AG294-AD294,"")</f>
        <v>57</v>
      </c>
      <c r="AI294" s="322" t="str">
        <f>IF(AE294&lt;&gt;"",CONCATENATE("S",WEEKNUM(AE294,21)),"")</f>
        <v>S15</v>
      </c>
      <c r="AJ294" s="323" t="str">
        <f>IF(AF294&lt;&gt;"",CONCATENATE("S",WEEKNUM(AF294,21)),"")</f>
        <v>S22</v>
      </c>
      <c r="AK294" s="323" t="str">
        <f>IF(AG294&lt;&gt;"",CONCATENATE("S",WEEKNUM(AG294,21)),"")</f>
        <v>S19</v>
      </c>
      <c r="AL294" s="322" t="str">
        <f>IF(AG294&lt;&gt;"",CONCATENATE(MONTH(AG294),"/",YEAR(AG294)),"")</f>
        <v>5/2025</v>
      </c>
      <c r="AM294" s="324">
        <f ca="1">IF(AG294&lt;&gt;"",IFERROR(IF(AF294="",TODAY()-AE294,AG294-AE294),""),"")</f>
        <v>30</v>
      </c>
      <c r="AN294" s="325" t="str">
        <f ca="1">IF(AM294&lt;&gt;"",IF(AM294&lt;=0,"SEM ATRASO",IF(AM294&lt;=10,"1) &lt;= 10 Dias",IF(AND(AM294&gt;10,AM294&lt;=30),"2) &gt; 10 Dias e &lt;= 30 Dias",IF(AND(AM294&gt;30,AM294&lt;=60),"3) &gt;30 Dias e &lt;=60 Dias",IF(AND(AM294&gt;60,AM294&lt;43854),"4) &gt; 60 Dias","INDEFINIDO"))))),"")</f>
        <v>2) &gt; 10 Dias e &lt;= 30 Dias</v>
      </c>
      <c r="AO294" s="15">
        <v>45782</v>
      </c>
      <c r="AP294" s="331">
        <v>45828</v>
      </c>
      <c r="AQ294" s="15">
        <v>45786</v>
      </c>
      <c r="AR294" s="15">
        <v>45821</v>
      </c>
      <c r="AS294" s="15">
        <v>45791</v>
      </c>
      <c r="AT294" s="309">
        <f>IF(AND(AP294&lt;&gt;"",AS294&lt;&gt;""),AS294-AP294,"")</f>
        <v>-37</v>
      </c>
      <c r="AU294" s="326" t="str">
        <f>IF(AQ294&lt;&gt;"",CONCATENATE("S",WEEKNUM(AQ294,21)),"")</f>
        <v>S19</v>
      </c>
      <c r="AV294" s="327" t="str">
        <f>IF(AR294&lt;&gt;"",CONCATENATE("S",WEEKNUM(AR294,21)),"")</f>
        <v>S24</v>
      </c>
      <c r="AW294" s="327" t="str">
        <f>IF(AS294&lt;&gt;"",CONCATENATE("S",WEEKNUM(AS294,21)),"")</f>
        <v>S20</v>
      </c>
      <c r="AX294" s="326" t="str">
        <f>IF(AS294&lt;&gt;"",CONCATENATE(MONTH(AS294),"/",YEAR(AS294)),"")</f>
        <v>5/2025</v>
      </c>
      <c r="AY294" s="328">
        <f ca="1">IF(AQ294&lt;&gt;"",IF(AS294&lt;&gt;"",AQ294-AS294,TODAY()-AQ294),"")</f>
        <v>-5</v>
      </c>
      <c r="AZ294" s="329" t="str">
        <f ca="1">IF(AY294&lt;&gt;"",IF(AY294&lt;=0,"SEM ATRASO",IF(AY294&lt;=10,"1) &lt;= 10 Dias",IF(AND(AY294&gt;10,AY294&lt;=30),"2) &gt; 10 Dias e &lt;= 30 Dias",IF(AND(AY294&gt;30,AY294&lt;=60),"3) &gt;30 Dias e &lt;=60 Dias",IF(AND(AY294&gt;60,AY294&lt;43854),"4) &gt; 60 Dias","INDEFINIDO"))))),"")</f>
        <v>SEM ATRASO</v>
      </c>
      <c r="BA294" s="15">
        <v>45789</v>
      </c>
      <c r="BB294" s="331">
        <v>45798</v>
      </c>
      <c r="BC294" s="14">
        <v>45766</v>
      </c>
      <c r="BD294" s="15">
        <v>45868</v>
      </c>
      <c r="BE294" s="331">
        <v>45868</v>
      </c>
      <c r="BF294" s="309">
        <f>IF(AND(BB294&lt;&gt;"",BE294&lt;&gt;""),BE294-BB294,"")</f>
        <v>70</v>
      </c>
      <c r="BG294" s="326" t="str">
        <f>IF(BC294&lt;&gt;"",CONCATENATE("S",WEEKNUM(BC294,21)),"")</f>
        <v>S16</v>
      </c>
      <c r="BH294" s="327" t="str">
        <f>IF(BD294&lt;&gt;"",CONCATENATE("S",WEEKNUM(BD294,21)),"")</f>
        <v>S31</v>
      </c>
      <c r="BI294" s="327" t="str">
        <f>IF(BE294&lt;&gt;"",CONCATENATE("S",WEEKNUM(BE294,21)),"")</f>
        <v>S31</v>
      </c>
      <c r="BJ294" s="326" t="str">
        <f>IF(BE294&lt;&gt;"",CONCATENATE(MONTH(BE294),"/",YEAR(BE294)),"")</f>
        <v>7/2025</v>
      </c>
      <c r="BK294" s="325">
        <f ca="1">IF(BE294&lt;&gt;"",IFERROR(IF(BE294="",TODAY()-BC294,BE294-BC294),""),"")</f>
        <v>102</v>
      </c>
      <c r="BL294" s="330" t="str">
        <f ca="1">IF(BK294&lt;&gt;"",IF(BK294&lt;=0,"SEM ATRASO",IF(BK294&lt;=10,"1) &lt;= 10 Dias",IF(AND(BK294&gt;10,BK294&lt;=30),"2) &gt; 10 Dias e &lt;= 30 Dias",IF(AND(BK294&gt;30,BK294&lt;=60),"3) &gt;30 Dias e &lt;=60 Dias",IF(AND(BK294&gt;60,BK294&lt;43854),"4) &gt; 60 Dias","INDEFINIDO"))))),"")</f>
        <v>4) &gt; 60 Dias</v>
      </c>
      <c r="BM294" s="331">
        <f>IF(BE294&lt;&gt;"",BE294+5,IF(AND(BE294="",BD294&lt;&gt;""),BD294+5,IF(AND(BE294="",BD294="",AS294&lt;&gt;""),AS294+5,IF(AND(BE294="",BD294="",AS294="",AR294&lt;&gt;""),AR294+5,""))))</f>
        <v>45873</v>
      </c>
      <c r="BN294" s="14"/>
      <c r="BO294" s="14" t="s">
        <v>87</v>
      </c>
      <c r="BP294" s="2"/>
      <c r="BQ294" s="2"/>
      <c r="BR294" s="2"/>
      <c r="BS294" s="2"/>
      <c r="BT294" s="2">
        <v>-3</v>
      </c>
      <c r="BU294" s="2" t="s">
        <v>1255</v>
      </c>
      <c r="BV294" s="2"/>
      <c r="BW294" s="2"/>
      <c r="BX294" s="2"/>
      <c r="BY294" s="2"/>
      <c r="BZ294" s="2"/>
      <c r="CA294" s="662" t="s">
        <v>705</v>
      </c>
      <c r="CB294" s="608"/>
    </row>
    <row r="295" spans="1:80" ht="40.5" customHeight="1" x14ac:dyDescent="0.35">
      <c r="A295" s="607"/>
      <c r="B295" s="458" t="s">
        <v>155</v>
      </c>
      <c r="C295" s="13"/>
      <c r="D295" s="15"/>
      <c r="E295" s="11" t="s">
        <v>1075</v>
      </c>
      <c r="F295" s="11" t="s">
        <v>2011</v>
      </c>
      <c r="G295" s="307" t="str">
        <f ca="1">IF(AND(E295&lt;D295,BE295&lt;&gt;"",TODAY()&gt;D295),TODAY()-D295,"")</f>
        <v/>
      </c>
      <c r="H295" s="308">
        <f>IF(BM295&lt;&gt;"",BM295,"")</f>
        <v>45873</v>
      </c>
      <c r="I295" s="309">
        <f>IF(AND(E295&lt;&gt;"",H295&lt;&gt;""),H295-E295,"")</f>
        <v>188</v>
      </c>
      <c r="J295" s="305" t="s">
        <v>79</v>
      </c>
      <c r="K295" s="305" t="s">
        <v>80</v>
      </c>
      <c r="L295" s="310" t="s">
        <v>557</v>
      </c>
      <c r="M295" s="311" t="s">
        <v>161</v>
      </c>
      <c r="N295" s="310" t="s">
        <v>1012</v>
      </c>
      <c r="O295" s="13"/>
      <c r="P295" s="539" t="s">
        <v>1910</v>
      </c>
      <c r="Q295" s="48" t="s">
        <v>1708</v>
      </c>
      <c r="R295" s="313" t="str">
        <f>IF(OR(L295&lt;&gt;"",N295&lt;&gt;"",O295&lt;&gt;"",P295&lt;&gt;""),CONCATENATE(L295,"-",N295,"-",P295,"-OM",O295),"")</f>
        <v>P62-PPGMII-P62-PAR-0504/2025-OM</v>
      </c>
      <c r="S295" s="13" t="s">
        <v>1103</v>
      </c>
      <c r="T295" s="314">
        <v>1</v>
      </c>
      <c r="U295" s="340">
        <v>14.69</v>
      </c>
      <c r="V295" s="23">
        <v>0</v>
      </c>
      <c r="W295" s="316">
        <f>IF(U295&lt;&gt;"",U295/1000,"")</f>
        <v>1.469E-2</v>
      </c>
      <c r="X295" s="316">
        <f>IF(V295&lt;&gt;"",V295/1000,"")</f>
        <v>0</v>
      </c>
      <c r="Y295" s="317">
        <f>IF(OR(U295&lt;&gt;"",V295&lt;&gt;""),U295+V295,"")</f>
        <v>14.69</v>
      </c>
      <c r="Z295" s="318">
        <f>IF(Y295&lt;&gt;"",Y295/1000,"")</f>
        <v>1.469E-2</v>
      </c>
      <c r="AA295" s="574" t="s">
        <v>715</v>
      </c>
      <c r="AB295" s="14"/>
      <c r="AC295" s="331">
        <v>45726</v>
      </c>
      <c r="AD295" s="505">
        <v>45811</v>
      </c>
      <c r="AE295" s="14">
        <v>45851</v>
      </c>
      <c r="AF295" s="14">
        <v>45851</v>
      </c>
      <c r="AG295" s="14">
        <v>45827</v>
      </c>
      <c r="AH295" s="309">
        <f>IF(AND(AD295&lt;&gt;"",AG295&lt;&gt;""),AG295-AD295,"")</f>
        <v>16</v>
      </c>
      <c r="AI295" s="322" t="str">
        <f>IF(AE295&lt;&gt;"",CONCATENATE("S",WEEKNUM(AE295,21)),"")</f>
        <v>S28</v>
      </c>
      <c r="AJ295" s="323" t="str">
        <f>IF(AF295&lt;&gt;"",CONCATENATE("S",WEEKNUM(AF295,21)),"")</f>
        <v>S28</v>
      </c>
      <c r="AK295" s="323" t="str">
        <f>IF(AG295&lt;&gt;"",CONCATENATE("S",WEEKNUM(AG295,21)),"")</f>
        <v>S25</v>
      </c>
      <c r="AL295" s="322" t="str">
        <f>IF(AG295&lt;&gt;"",CONCATENATE(MONTH(AG295),"/",YEAR(AG295)),"")</f>
        <v>6/2025</v>
      </c>
      <c r="AM295" s="324">
        <f ca="1">IF(AG295&lt;&gt;"",IFERROR(IF(AF295="",TODAY()-AE295,AG295-AE295),""),"")</f>
        <v>-24</v>
      </c>
      <c r="AN295" s="325" t="str">
        <f ca="1">IF(AM295&lt;&gt;"",IF(AM295&lt;=0,"SEM ATRASO",IF(AM295&lt;=10,"1) &lt;= 10 Dias",IF(AND(AM295&gt;10,AM295&lt;=30),"2) &gt; 10 Dias e &lt;= 30 Dias",IF(AND(AM295&gt;30,AM295&lt;=60),"3) &gt;30 Dias e &lt;=60 Dias",IF(AND(AM295&gt;60,AM295&lt;43854),"4) &gt; 60 Dias","INDEFINIDO"))))),"")</f>
        <v>SEM ATRASO</v>
      </c>
      <c r="AO295" s="15">
        <v>45833</v>
      </c>
      <c r="AP295" s="331">
        <v>45789</v>
      </c>
      <c r="AQ295" s="15">
        <v>45840</v>
      </c>
      <c r="AR295" s="15">
        <v>45840</v>
      </c>
      <c r="AS295" s="15">
        <v>45838</v>
      </c>
      <c r="AT295" s="309">
        <f>IF(AND(AP295&lt;&gt;"",AS295&lt;&gt;""),AS295-AP295,"")</f>
        <v>49</v>
      </c>
      <c r="AU295" s="326" t="str">
        <f>IF(AQ295&lt;&gt;"",CONCATENATE("S",WEEKNUM(AQ295,21)),"")</f>
        <v>S27</v>
      </c>
      <c r="AV295" s="327" t="str">
        <f>IF(AR295&lt;&gt;"",CONCATENATE("S",WEEKNUM(AR295,21)),"")</f>
        <v>S27</v>
      </c>
      <c r="AW295" s="327" t="str">
        <f>IF(AS295&lt;&gt;"",CONCATENATE("S",WEEKNUM(AS295,21)),"")</f>
        <v>S27</v>
      </c>
      <c r="AX295" s="326" t="str">
        <f>IF(AS295&lt;&gt;"",CONCATENATE(MONTH(AS295),"/",YEAR(AS295)),"")</f>
        <v>6/2025</v>
      </c>
      <c r="AY295" s="328">
        <f ca="1">IF(AQ295&lt;&gt;"",IF(AS295&lt;&gt;"",AQ295-AS295,TODAY()-AQ295),"")</f>
        <v>2</v>
      </c>
      <c r="AZ295" s="329" t="str">
        <f ca="1">IF(AY295&lt;&gt;"",IF(AY295&lt;=0,"SEM ATRASO",IF(AY295&lt;=10,"1) &lt;= 10 Dias",IF(AND(AY295&gt;10,AY295&lt;=30),"2) &gt; 10 Dias e &lt;= 30 Dias",IF(AND(AY295&gt;30,AY295&lt;=60),"3) &gt;30 Dias e &lt;=60 Dias",IF(AND(AY295&gt;60,AY295&lt;43854),"4) &gt; 60 Dias","INDEFINIDO"))))),"")</f>
        <v>1) &lt;= 10 Dias</v>
      </c>
      <c r="BA295" s="15">
        <v>45853</v>
      </c>
      <c r="BB295" s="331">
        <v>45845</v>
      </c>
      <c r="BC295" s="14">
        <v>45766</v>
      </c>
      <c r="BD295" s="15">
        <v>45868</v>
      </c>
      <c r="BE295" s="331">
        <v>45868</v>
      </c>
      <c r="BF295" s="309">
        <f>IF(AND(BB295&lt;&gt;"",BE295&lt;&gt;""),BE295-BB295,"")</f>
        <v>23</v>
      </c>
      <c r="BG295" s="326" t="str">
        <f>IF(BC295&lt;&gt;"",CONCATENATE("S",WEEKNUM(BC295,21)),"")</f>
        <v>S16</v>
      </c>
      <c r="BH295" s="327" t="str">
        <f>IF(BD295&lt;&gt;"",CONCATENATE("S",WEEKNUM(BD295,21)),"")</f>
        <v>S31</v>
      </c>
      <c r="BI295" s="327" t="str">
        <f>IF(BE295&lt;&gt;"",CONCATENATE("S",WEEKNUM(BE295,21)),"")</f>
        <v>S31</v>
      </c>
      <c r="BJ295" s="326" t="str">
        <f>IF(BE295&lt;&gt;"",CONCATENATE(MONTH(BE295),"/",YEAR(BE295)),"")</f>
        <v>7/2025</v>
      </c>
      <c r="BK295" s="325">
        <f ca="1">IF(BE295&lt;&gt;"",IFERROR(IF(BE295="",TODAY()-BC295,BE295-BC295),""),"")</f>
        <v>102</v>
      </c>
      <c r="BL295" s="330" t="str">
        <f ca="1">IF(BK295&lt;&gt;"",IF(BK295&lt;=0,"SEM ATRASO",IF(BK295&lt;=10,"1) &lt;= 10 Dias",IF(AND(BK295&gt;10,BK295&lt;=30),"2) &gt; 10 Dias e &lt;= 30 Dias",IF(AND(BK295&gt;30,BK295&lt;=60),"3) &gt;30 Dias e &lt;=60 Dias",IF(AND(BK295&gt;60,BK295&lt;43854),"4) &gt; 60 Dias","INDEFINIDO"))))),"")</f>
        <v>4) &gt; 60 Dias</v>
      </c>
      <c r="BM295" s="331">
        <f>IF(BE295&lt;&gt;"",BE295+5,IF(AND(BE295="",BD295&lt;&gt;""),BD295+5,IF(AND(BE295="",BD295="",AS295&lt;&gt;""),AS295+5,IF(AND(BE295="",BD295="",AS295="",AR295&lt;&gt;""),AR295+5,""))))</f>
        <v>45873</v>
      </c>
      <c r="BN295" s="14"/>
      <c r="BO295" s="331" t="s">
        <v>87</v>
      </c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662"/>
      <c r="CB295" s="608"/>
    </row>
    <row r="296" spans="1:80" ht="40.5" customHeight="1" x14ac:dyDescent="0.35">
      <c r="A296" s="607"/>
      <c r="B296" s="458" t="s">
        <v>155</v>
      </c>
      <c r="C296" s="13"/>
      <c r="D296" s="15"/>
      <c r="E296" s="11" t="s">
        <v>1075</v>
      </c>
      <c r="F296" s="11" t="s">
        <v>2011</v>
      </c>
      <c r="G296" s="307" t="str">
        <f ca="1">IF(AND(E296&lt;D296,BE296&lt;&gt;"",TODAY()&gt;D296),TODAY()-D296,"")</f>
        <v/>
      </c>
      <c r="H296" s="308">
        <f>IF(BM296&lt;&gt;"",BM296,"")</f>
        <v>45873</v>
      </c>
      <c r="I296" s="309">
        <f>IF(AND(E296&lt;&gt;"",H296&lt;&gt;""),H296-E296,"")</f>
        <v>188</v>
      </c>
      <c r="J296" s="305" t="s">
        <v>79</v>
      </c>
      <c r="K296" s="305" t="s">
        <v>80</v>
      </c>
      <c r="L296" s="310" t="s">
        <v>557</v>
      </c>
      <c r="M296" s="311" t="s">
        <v>161</v>
      </c>
      <c r="N296" s="310" t="s">
        <v>1012</v>
      </c>
      <c r="O296" s="13"/>
      <c r="P296" s="539" t="s">
        <v>1910</v>
      </c>
      <c r="Q296" s="48" t="s">
        <v>714</v>
      </c>
      <c r="R296" s="313" t="str">
        <f>IF(OR(L296&lt;&gt;"",N296&lt;&gt;"",O296&lt;&gt;"",P296&lt;&gt;""),CONCATENATE(L296,"-",N296,"-",P296,"-OM",O296),"")</f>
        <v>P62-PPGMII-P62-PAR-0504/2025-OM</v>
      </c>
      <c r="S296" s="13" t="s">
        <v>1103</v>
      </c>
      <c r="T296" s="314">
        <v>1</v>
      </c>
      <c r="U296" s="340">
        <v>0.9</v>
      </c>
      <c r="V296" s="23">
        <v>0</v>
      </c>
      <c r="W296" s="316">
        <f>IF(U296&lt;&gt;"",U296/1000,"")</f>
        <v>8.9999999999999998E-4</v>
      </c>
      <c r="X296" s="316">
        <f>IF(V296&lt;&gt;"",V296/1000,"")</f>
        <v>0</v>
      </c>
      <c r="Y296" s="317">
        <f>IF(OR(U296&lt;&gt;"",V296&lt;&gt;""),U296+V296,"")</f>
        <v>0.9</v>
      </c>
      <c r="Z296" s="318">
        <f>IF(Y296&lt;&gt;"",Y296/1000,"")</f>
        <v>8.9999999999999998E-4</v>
      </c>
      <c r="AA296" s="574" t="s">
        <v>715</v>
      </c>
      <c r="AB296" s="14"/>
      <c r="AC296" s="331">
        <v>45726</v>
      </c>
      <c r="AD296" s="505">
        <v>45811</v>
      </c>
      <c r="AE296" s="14">
        <v>45851</v>
      </c>
      <c r="AF296" s="14">
        <v>45851</v>
      </c>
      <c r="AG296" s="14">
        <v>45827</v>
      </c>
      <c r="AH296" s="309">
        <f>IF(AND(AD296&lt;&gt;"",AG296&lt;&gt;""),AG296-AD296,"")</f>
        <v>16</v>
      </c>
      <c r="AI296" s="322" t="str">
        <f>IF(AE296&lt;&gt;"",CONCATENATE("S",WEEKNUM(AE296,21)),"")</f>
        <v>S28</v>
      </c>
      <c r="AJ296" s="323" t="str">
        <f>IF(AF296&lt;&gt;"",CONCATENATE("S",WEEKNUM(AF296,21)),"")</f>
        <v>S28</v>
      </c>
      <c r="AK296" s="323" t="str">
        <f>IF(AG296&lt;&gt;"",CONCATENATE("S",WEEKNUM(AG296,21)),"")</f>
        <v>S25</v>
      </c>
      <c r="AL296" s="322" t="str">
        <f>IF(AG296&lt;&gt;"",CONCATENATE(MONTH(AG296),"/",YEAR(AG296)),"")</f>
        <v>6/2025</v>
      </c>
      <c r="AM296" s="324">
        <f ca="1">IF(AG296&lt;&gt;"",IFERROR(IF(AF296="",TODAY()-AE296,AG296-AE296),""),"")</f>
        <v>-24</v>
      </c>
      <c r="AN296" s="325" t="str">
        <f ca="1">IF(AM296&lt;&gt;"",IF(AM296&lt;=0,"SEM ATRASO",IF(AM296&lt;=10,"1) &lt;= 10 Dias",IF(AND(AM296&gt;10,AM296&lt;=30),"2) &gt; 10 Dias e &lt;= 30 Dias",IF(AND(AM296&gt;30,AM296&lt;=60),"3) &gt;30 Dias e &lt;=60 Dias",IF(AND(AM296&gt;60,AM296&lt;43854),"4) &gt; 60 Dias","INDEFINIDO"))))),"")</f>
        <v>SEM ATRASO</v>
      </c>
      <c r="AO296" s="15">
        <v>45833</v>
      </c>
      <c r="AP296" s="331">
        <v>45790</v>
      </c>
      <c r="AQ296" s="15">
        <v>45840</v>
      </c>
      <c r="AR296" s="15">
        <v>45840</v>
      </c>
      <c r="AS296" s="15">
        <v>45838</v>
      </c>
      <c r="AT296" s="309">
        <f>IF(AND(AP296&lt;&gt;"",AS296&lt;&gt;""),AS296-AP296,"")</f>
        <v>48</v>
      </c>
      <c r="AU296" s="326" t="str">
        <f>IF(AQ296&lt;&gt;"",CONCATENATE("S",WEEKNUM(AQ296,21)),"")</f>
        <v>S27</v>
      </c>
      <c r="AV296" s="327" t="str">
        <f>IF(AR296&lt;&gt;"",CONCATENATE("S",WEEKNUM(AR296,21)),"")</f>
        <v>S27</v>
      </c>
      <c r="AW296" s="327" t="str">
        <f>IF(AS296&lt;&gt;"",CONCATENATE("S",WEEKNUM(AS296,21)),"")</f>
        <v>S27</v>
      </c>
      <c r="AX296" s="326" t="str">
        <f>IF(AS296&lt;&gt;"",CONCATENATE(MONTH(AS296),"/",YEAR(AS296)),"")</f>
        <v>6/2025</v>
      </c>
      <c r="AY296" s="328">
        <f ca="1">IF(AQ296&lt;&gt;"",IF(AS296&lt;&gt;"",AQ296-AS296,TODAY()-AQ296),"")</f>
        <v>2</v>
      </c>
      <c r="AZ296" s="329" t="str">
        <f ca="1">IF(AY296&lt;&gt;"",IF(AY296&lt;=0,"SEM ATRASO",IF(AY296&lt;=10,"1) &lt;= 10 Dias",IF(AND(AY296&gt;10,AY296&lt;=30),"2) &gt; 10 Dias e &lt;= 30 Dias",IF(AND(AY296&gt;30,AY296&lt;=60),"3) &gt;30 Dias e &lt;=60 Dias",IF(AND(AY296&gt;60,AY296&lt;43854),"4) &gt; 60 Dias","INDEFINIDO"))))),"")</f>
        <v>1) &lt;= 10 Dias</v>
      </c>
      <c r="BA296" s="15">
        <v>45853</v>
      </c>
      <c r="BB296" s="331">
        <v>45845</v>
      </c>
      <c r="BC296" s="14">
        <v>45766</v>
      </c>
      <c r="BD296" s="15">
        <v>45868</v>
      </c>
      <c r="BE296" s="331">
        <v>45868</v>
      </c>
      <c r="BF296" s="309">
        <f>IF(AND(BB296&lt;&gt;"",BE296&lt;&gt;""),BE296-BB296,"")</f>
        <v>23</v>
      </c>
      <c r="BG296" s="326" t="str">
        <f>IF(BC296&lt;&gt;"",CONCATENATE("S",WEEKNUM(BC296,21)),"")</f>
        <v>S16</v>
      </c>
      <c r="BH296" s="327" t="str">
        <f>IF(BD296&lt;&gt;"",CONCATENATE("S",WEEKNUM(BD296,21)),"")</f>
        <v>S31</v>
      </c>
      <c r="BI296" s="327" t="str">
        <f>IF(BE296&lt;&gt;"",CONCATENATE("S",WEEKNUM(BE296,21)),"")</f>
        <v>S31</v>
      </c>
      <c r="BJ296" s="326" t="str">
        <f>IF(BE296&lt;&gt;"",CONCATENATE(MONTH(BE296),"/",YEAR(BE296)),"")</f>
        <v>7/2025</v>
      </c>
      <c r="BK296" s="325">
        <f ca="1">IF(BE296&lt;&gt;"",IFERROR(IF(BE296="",TODAY()-BC296,BE296-BC296),""),"")</f>
        <v>102</v>
      </c>
      <c r="BL296" s="330" t="str">
        <f ca="1">IF(BK296&lt;&gt;"",IF(BK296&lt;=0,"SEM ATRASO",IF(BK296&lt;=10,"1) &lt;= 10 Dias",IF(AND(BK296&gt;10,BK296&lt;=30),"2) &gt; 10 Dias e &lt;= 30 Dias",IF(AND(BK296&gt;30,BK296&lt;=60),"3) &gt;30 Dias e &lt;=60 Dias",IF(AND(BK296&gt;60,BK296&lt;43854),"4) &gt; 60 Dias","INDEFINIDO"))))),"")</f>
        <v>4) &gt; 60 Dias</v>
      </c>
      <c r="BM296" s="331">
        <f>IF(BE296&lt;&gt;"",BE296+5,IF(AND(BE296="",BD296&lt;&gt;""),BD296+5,IF(AND(BE296="",BD296="",AS296&lt;&gt;""),AS296+5,IF(AND(BE296="",BD296="",AS296="",AR296&lt;&gt;""),AR296+5,""))))</f>
        <v>45873</v>
      </c>
      <c r="BN296" s="14"/>
      <c r="BO296" s="331" t="s">
        <v>87</v>
      </c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662"/>
      <c r="CB296" s="608"/>
    </row>
    <row r="297" spans="1:80" ht="40.5" customHeight="1" x14ac:dyDescent="0.35">
      <c r="A297" s="607"/>
      <c r="B297" s="458" t="s">
        <v>155</v>
      </c>
      <c r="C297" s="13"/>
      <c r="D297" s="15"/>
      <c r="E297" s="11" t="s">
        <v>1083</v>
      </c>
      <c r="F297" s="11" t="s">
        <v>279</v>
      </c>
      <c r="G297" s="307" t="str">
        <f ca="1">IF(AND(E297&lt;D297,BE297&lt;&gt;"",TODAY()&gt;D297),TODAY()-D297,"")</f>
        <v/>
      </c>
      <c r="H297" s="308">
        <f>IF(BM297&lt;&gt;"",BM297,"")</f>
        <v>45873</v>
      </c>
      <c r="I297" s="309">
        <f>IF(AND(E297&lt;&gt;"",H297&lt;&gt;""),H297-E297,"")</f>
        <v>179</v>
      </c>
      <c r="J297" s="305" t="s">
        <v>79</v>
      </c>
      <c r="K297" s="305" t="s">
        <v>80</v>
      </c>
      <c r="L297" s="310" t="s">
        <v>557</v>
      </c>
      <c r="M297" s="311" t="s">
        <v>161</v>
      </c>
      <c r="N297" s="310" t="s">
        <v>1012</v>
      </c>
      <c r="O297" s="13"/>
      <c r="P297" s="539" t="s">
        <v>1437</v>
      </c>
      <c r="Q297" s="48" t="s">
        <v>1102</v>
      </c>
      <c r="R297" s="313" t="str">
        <f>IF(OR(L297&lt;&gt;"",N297&lt;&gt;"",O297&lt;&gt;"",P297&lt;&gt;""),CONCATENATE(L297,"-",N297,"-",P297,"-OM",O297),"")</f>
        <v>P62-PPGMII-P62-PAR-0587/2025-OM</v>
      </c>
      <c r="S297" s="13" t="s">
        <v>1103</v>
      </c>
      <c r="T297" s="314">
        <v>1</v>
      </c>
      <c r="U297" s="340">
        <v>24.8</v>
      </c>
      <c r="V297" s="23">
        <v>0</v>
      </c>
      <c r="W297" s="316">
        <f>IF(U297&lt;&gt;"",U297/1000,"")</f>
        <v>2.4799999999999999E-2</v>
      </c>
      <c r="X297" s="316">
        <f>IF(V297&lt;&gt;"",V297/1000,"")</f>
        <v>0</v>
      </c>
      <c r="Y297" s="317">
        <f>IF(OR(U297&lt;&gt;"",V297&lt;&gt;""),U297+V297,"")</f>
        <v>24.8</v>
      </c>
      <c r="Z297" s="318">
        <f>IF(Y297&lt;&gt;"",Y297/1000,"")</f>
        <v>2.4799999999999999E-2</v>
      </c>
      <c r="AA297" s="574" t="s">
        <v>1104</v>
      </c>
      <c r="AB297" s="14"/>
      <c r="AC297" s="331">
        <v>45821</v>
      </c>
      <c r="AD297" s="505">
        <v>45811</v>
      </c>
      <c r="AE297" s="14">
        <v>45851</v>
      </c>
      <c r="AF297" s="14">
        <v>45851</v>
      </c>
      <c r="AG297" s="14">
        <v>45827</v>
      </c>
      <c r="AH297" s="309">
        <f>IF(AND(AD297&lt;&gt;"",AG297&lt;&gt;""),AG297-AD297,"")</f>
        <v>16</v>
      </c>
      <c r="AI297" s="322" t="str">
        <f>IF(AE297&lt;&gt;"",CONCATENATE("S",WEEKNUM(AE297,21)),"")</f>
        <v>S28</v>
      </c>
      <c r="AJ297" s="323" t="str">
        <f>IF(AF297&lt;&gt;"",CONCATENATE("S",WEEKNUM(AF297,21)),"")</f>
        <v>S28</v>
      </c>
      <c r="AK297" s="323" t="str">
        <f>IF(AG297&lt;&gt;"",CONCATENATE("S",WEEKNUM(AG297,21)),"")</f>
        <v>S25</v>
      </c>
      <c r="AL297" s="322" t="str">
        <f>IF(AG297&lt;&gt;"",CONCATENATE(MONTH(AG297),"/",YEAR(AG297)),"")</f>
        <v>6/2025</v>
      </c>
      <c r="AM297" s="324">
        <f ca="1">IF(AG297&lt;&gt;"",IFERROR(IF(AF297="",TODAY()-AE297,AG297-AE297),""),"")</f>
        <v>-24</v>
      </c>
      <c r="AN297" s="325" t="str">
        <f ca="1">IF(AM297&lt;&gt;"",IF(AM297&lt;=0,"SEM ATRASO",IF(AM297&lt;=10,"1) &lt;= 10 Dias",IF(AND(AM297&gt;10,AM297&lt;=30),"2) &gt; 10 Dias e &lt;= 30 Dias",IF(AND(AM297&gt;30,AM297&lt;=60),"3) &gt;30 Dias e &lt;=60 Dias",IF(AND(AM297&gt;60,AM297&lt;43854),"4) &gt; 60 Dias","INDEFINIDO"))))),"")</f>
        <v>SEM ATRASO</v>
      </c>
      <c r="AO297" s="15">
        <v>45833</v>
      </c>
      <c r="AP297" s="331">
        <v>45789</v>
      </c>
      <c r="AQ297" s="15">
        <v>45840</v>
      </c>
      <c r="AR297" s="15">
        <v>45840</v>
      </c>
      <c r="AS297" s="15">
        <v>45838</v>
      </c>
      <c r="AT297" s="309">
        <f>IF(AND(AP297&lt;&gt;"",AS297&lt;&gt;""),AS297-AP297,"")</f>
        <v>49</v>
      </c>
      <c r="AU297" s="326" t="str">
        <f>IF(AQ297&lt;&gt;"",CONCATENATE("S",WEEKNUM(AQ297,21)),"")</f>
        <v>S27</v>
      </c>
      <c r="AV297" s="327" t="str">
        <f>IF(AR297&lt;&gt;"",CONCATENATE("S",WEEKNUM(AR297,21)),"")</f>
        <v>S27</v>
      </c>
      <c r="AW297" s="327" t="str">
        <f>IF(AS297&lt;&gt;"",CONCATENATE("S",WEEKNUM(AS297,21)),"")</f>
        <v>S27</v>
      </c>
      <c r="AX297" s="326" t="str">
        <f>IF(AS297&lt;&gt;"",CONCATENATE(MONTH(AS297),"/",YEAR(AS297)),"")</f>
        <v>6/2025</v>
      </c>
      <c r="AY297" s="328">
        <f ca="1">IF(AQ297&lt;&gt;"",IF(AS297&lt;&gt;"",AQ297-AS297,TODAY()-AQ297),"")</f>
        <v>2</v>
      </c>
      <c r="AZ297" s="329" t="str">
        <f ca="1">IF(AY297&lt;&gt;"",IF(AY297&lt;=0,"SEM ATRASO",IF(AY297&lt;=10,"1) &lt;= 10 Dias",IF(AND(AY297&gt;10,AY297&lt;=30),"2) &gt; 10 Dias e &lt;= 30 Dias",IF(AND(AY297&gt;30,AY297&lt;=60),"3) &gt;30 Dias e &lt;=60 Dias",IF(AND(AY297&gt;60,AY297&lt;43854),"4) &gt; 60 Dias","INDEFINIDO"))))),"")</f>
        <v>1) &lt;= 10 Dias</v>
      </c>
      <c r="BA297" s="15">
        <v>45853</v>
      </c>
      <c r="BB297" s="331">
        <v>45845</v>
      </c>
      <c r="BC297" s="14">
        <v>45766</v>
      </c>
      <c r="BD297" s="15">
        <v>45868</v>
      </c>
      <c r="BE297" s="331">
        <v>45868</v>
      </c>
      <c r="BF297" s="309">
        <f>IF(AND(BB297&lt;&gt;"",BE297&lt;&gt;""),BE297-BB297,"")</f>
        <v>23</v>
      </c>
      <c r="BG297" s="326" t="str">
        <f>IF(BC297&lt;&gt;"",CONCATENATE("S",WEEKNUM(BC297,21)),"")</f>
        <v>S16</v>
      </c>
      <c r="BH297" s="327" t="str">
        <f>IF(BD297&lt;&gt;"",CONCATENATE("S",WEEKNUM(BD297,21)),"")</f>
        <v>S31</v>
      </c>
      <c r="BI297" s="327" t="str">
        <f>IF(BE297&lt;&gt;"",CONCATENATE("S",WEEKNUM(BE297,21)),"")</f>
        <v>S31</v>
      </c>
      <c r="BJ297" s="326" t="str">
        <f>IF(BE297&lt;&gt;"",CONCATENATE(MONTH(BE297),"/",YEAR(BE297)),"")</f>
        <v>7/2025</v>
      </c>
      <c r="BK297" s="325">
        <f ca="1">IF(BE297&lt;&gt;"",IFERROR(IF(BE297="",TODAY()-BC297,BE297-BC297),""),"")</f>
        <v>102</v>
      </c>
      <c r="BL297" s="330" t="str">
        <f ca="1">IF(BK297&lt;&gt;"",IF(BK297&lt;=0,"SEM ATRASO",IF(BK297&lt;=10,"1) &lt;= 10 Dias",IF(AND(BK297&gt;10,BK297&lt;=30),"2) &gt; 10 Dias e &lt;= 30 Dias",IF(AND(BK297&gt;30,BK297&lt;=60),"3) &gt;30 Dias e &lt;=60 Dias",IF(AND(BK297&gt;60,BK297&lt;43854),"4) &gt; 60 Dias","INDEFINIDO"))))),"")</f>
        <v>4) &gt; 60 Dias</v>
      </c>
      <c r="BM297" s="331">
        <f>IF(BE297&lt;&gt;"",BE297+5,IF(AND(BE297="",BD297&lt;&gt;""),BD297+5,IF(AND(BE297="",BD297="",AS297&lt;&gt;""),AS297+5,IF(AND(BE297="",BD297="",AS297="",AR297&lt;&gt;""),AR297+5,""))))</f>
        <v>45873</v>
      </c>
      <c r="BN297" s="14"/>
      <c r="BO297" s="331" t="s">
        <v>87</v>
      </c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662"/>
      <c r="CB297" s="608"/>
    </row>
    <row r="298" spans="1:80" ht="40.5" customHeight="1" x14ac:dyDescent="0.35">
      <c r="A298" s="589"/>
      <c r="B298" s="458" t="s">
        <v>155</v>
      </c>
      <c r="C298" s="310"/>
      <c r="D298" s="336"/>
      <c r="E298" s="336" t="s">
        <v>1083</v>
      </c>
      <c r="F298" s="336" t="s">
        <v>279</v>
      </c>
      <c r="G298" s="307" t="str">
        <f ca="1">IF(AND(E298&lt;D298,BE298&lt;&gt;"",TODAY()&gt;D298),TODAY()-D298,"")</f>
        <v/>
      </c>
      <c r="H298" s="308">
        <f>IF(BM298&lt;&gt;"",BM298,"")</f>
        <v>45873</v>
      </c>
      <c r="I298" s="309">
        <f>IF(AND(E298&lt;&gt;"",H298&lt;&gt;""),H298-E298,"")</f>
        <v>179</v>
      </c>
      <c r="J298" s="305" t="s">
        <v>79</v>
      </c>
      <c r="K298" s="305" t="s">
        <v>80</v>
      </c>
      <c r="L298" s="310" t="s">
        <v>557</v>
      </c>
      <c r="M298" s="311" t="s">
        <v>161</v>
      </c>
      <c r="N298" s="310" t="s">
        <v>1012</v>
      </c>
      <c r="O298" s="337"/>
      <c r="P298" s="539" t="s">
        <v>1437</v>
      </c>
      <c r="Q298" s="339" t="s">
        <v>1105</v>
      </c>
      <c r="R298" s="313" t="str">
        <f>IF(OR(L298&lt;&gt;"",N298&lt;&gt;"",O298&lt;&gt;"",P298&lt;&gt;""),CONCATENATE(L298,"-",N298,"-",P298,"-OM",O298),"")</f>
        <v>P62-PPGMII-P62-PAR-0587/2025-OM</v>
      </c>
      <c r="S298" s="574" t="s">
        <v>1215</v>
      </c>
      <c r="T298" s="314">
        <v>1</v>
      </c>
      <c r="U298" s="340">
        <v>5.3</v>
      </c>
      <c r="V298" s="340">
        <v>0</v>
      </c>
      <c r="W298" s="316">
        <f>IF(U298&lt;&gt;"",U298/1000,"")</f>
        <v>5.3E-3</v>
      </c>
      <c r="X298" s="316">
        <f>IF(V298&lt;&gt;"",V298/1000,"")</f>
        <v>0</v>
      </c>
      <c r="Y298" s="317">
        <f>IF(OR(U298&lt;&gt;"",V298&lt;&gt;""),U298+V298,"")</f>
        <v>5.3</v>
      </c>
      <c r="Z298" s="318">
        <f>IF(Y298&lt;&gt;"",Y298/1000,"")</f>
        <v>5.3E-3</v>
      </c>
      <c r="AA298" s="574" t="s">
        <v>1104</v>
      </c>
      <c r="AB298" s="386"/>
      <c r="AC298" s="331">
        <v>45821</v>
      </c>
      <c r="AD298" s="327">
        <v>45811</v>
      </c>
      <c r="AE298" s="327">
        <v>45851</v>
      </c>
      <c r="AF298" s="14">
        <v>45851</v>
      </c>
      <c r="AG298" s="327">
        <v>45827</v>
      </c>
      <c r="AH298" s="309">
        <f>IF(AND(AD298&lt;&gt;"",AG298&lt;&gt;""),AG298-AD298,"")</f>
        <v>16</v>
      </c>
      <c r="AI298" s="322" t="str">
        <f>IF(AE298&lt;&gt;"",CONCATENATE("S",WEEKNUM(AE298,21)),"")</f>
        <v>S28</v>
      </c>
      <c r="AJ298" s="323" t="str">
        <f>IF(AF298&lt;&gt;"",CONCATENATE("S",WEEKNUM(AF298,21)),"")</f>
        <v>S28</v>
      </c>
      <c r="AK298" s="323" t="str">
        <f>IF(AG298&lt;&gt;"",CONCATENATE("S",WEEKNUM(AG298,21)),"")</f>
        <v>S25</v>
      </c>
      <c r="AL298" s="322" t="str">
        <f>IF(AG298&lt;&gt;"",CONCATENATE(MONTH(AG298),"/",YEAR(AG298)),"")</f>
        <v>6/2025</v>
      </c>
      <c r="AM298" s="324">
        <f ca="1">IF(AG298&lt;&gt;"",IFERROR(IF(AF298="",TODAY()-AE298,AG298-AE298),""),"")</f>
        <v>-24</v>
      </c>
      <c r="AN298" s="325" t="str">
        <f ca="1">IF(AM298&lt;&gt;"",IF(AM298&lt;=0,"SEM ATRASO",IF(AM298&lt;=10,"1) &lt;= 10 Dias",IF(AND(AM298&gt;10,AM298&lt;=30),"2) &gt; 10 Dias e &lt;= 30 Dias",IF(AND(AM298&gt;30,AM298&lt;=60),"3) &gt;30 Dias e &lt;=60 Dias",IF(AND(AM298&gt;60,AM298&lt;43854),"4) &gt; 60 Dias","INDEFINIDO"))))),"")</f>
        <v>SEM ATRASO</v>
      </c>
      <c r="AO298" s="331">
        <v>45823</v>
      </c>
      <c r="AP298" s="331">
        <v>45785</v>
      </c>
      <c r="AQ298" s="15">
        <v>45830</v>
      </c>
      <c r="AR298" s="24">
        <v>45830</v>
      </c>
      <c r="AS298" s="331">
        <v>45840</v>
      </c>
      <c r="AT298" s="309">
        <f>IF(AND(AP298&lt;&gt;"",AS298&lt;&gt;""),AS298-AP298,"")</f>
        <v>55</v>
      </c>
      <c r="AU298" s="326" t="str">
        <f>IF(AQ298&lt;&gt;"",CONCATENATE("S",WEEKNUM(AQ298,21)),"")</f>
        <v>S25</v>
      </c>
      <c r="AV298" s="327" t="str">
        <f>IF(AR298&lt;&gt;"",CONCATENATE("S",WEEKNUM(AR298,21)),"")</f>
        <v>S25</v>
      </c>
      <c r="AW298" s="327" t="str">
        <f>IF(AS298&lt;&gt;"",CONCATENATE("S",WEEKNUM(AS298,21)),"")</f>
        <v>S27</v>
      </c>
      <c r="AX298" s="326" t="str">
        <f>IF(AS298&lt;&gt;"",CONCATENATE(MONTH(AS298),"/",YEAR(AS298)),"")</f>
        <v>7/2025</v>
      </c>
      <c r="AY298" s="328">
        <f ca="1">IF(AQ298&lt;&gt;"",IF(AS298&lt;&gt;"",AQ298-AS298,TODAY()-AQ298),"")</f>
        <v>-10</v>
      </c>
      <c r="AZ298" s="329" t="str">
        <f ca="1">IF(AY298&lt;&gt;"",IF(AY298&lt;=0,"SEM ATRASO",IF(AY298&lt;=10,"1) &lt;= 10 Dias",IF(AND(AY298&gt;10,AY298&lt;=30),"2) &gt; 10 Dias e &lt;= 30 Dias",IF(AND(AY298&gt;30,AY298&lt;=60),"3) &gt;30 Dias e &lt;=60 Dias",IF(AND(AY298&gt;60,AY298&lt;43854),"4) &gt; 60 Dias","INDEFINIDO"))))),"")</f>
        <v>SEM ATRASO</v>
      </c>
      <c r="BA298" s="331">
        <v>45853</v>
      </c>
      <c r="BB298" s="331">
        <v>45847</v>
      </c>
      <c r="BC298" s="15">
        <v>45766</v>
      </c>
      <c r="BD298" s="15">
        <v>45868</v>
      </c>
      <c r="BE298" s="331">
        <v>45868</v>
      </c>
      <c r="BF298" s="309">
        <f>IF(AND(BB298&lt;&gt;"",BE298&lt;&gt;""),BE298-BB298,"")</f>
        <v>21</v>
      </c>
      <c r="BG298" s="326" t="str">
        <f>IF(BC298&lt;&gt;"",CONCATENATE("S",WEEKNUM(BC298,21)),"")</f>
        <v>S16</v>
      </c>
      <c r="BH298" s="327" t="str">
        <f>IF(BD298&lt;&gt;"",CONCATENATE("S",WEEKNUM(BD298,21)),"")</f>
        <v>S31</v>
      </c>
      <c r="BI298" s="327" t="str">
        <f>IF(BE298&lt;&gt;"",CONCATENATE("S",WEEKNUM(BE298,21)),"")</f>
        <v>S31</v>
      </c>
      <c r="BJ298" s="326" t="str">
        <f>IF(BE298&lt;&gt;"",CONCATENATE(MONTH(BE298),"/",YEAR(BE298)),"")</f>
        <v>7/2025</v>
      </c>
      <c r="BK298" s="325">
        <f ca="1">IF(BE298&lt;&gt;"",IFERROR(IF(BE298="",TODAY()-BC298,BE298-BC298),""),"")</f>
        <v>102</v>
      </c>
      <c r="BL298" s="330" t="str">
        <f ca="1">IF(BK298&lt;&gt;"",IF(BK298&lt;=0,"SEM ATRASO",IF(BK298&lt;=10,"1) &lt;= 10 Dias",IF(AND(BK298&gt;10,BK298&lt;=30),"2) &gt; 10 Dias e &lt;= 30 Dias",IF(AND(BK298&gt;30,BK298&lt;=60),"3) &gt;30 Dias e &lt;=60 Dias",IF(AND(BK298&gt;60,BK298&lt;43854),"4) &gt; 60 Dias","INDEFINIDO"))))),"")</f>
        <v>4) &gt; 60 Dias</v>
      </c>
      <c r="BM298" s="331">
        <f>IF(BE298&lt;&gt;"",BE298+5,IF(AND(BE298="",BD298&lt;&gt;""),BD298+5,IF(AND(BE298="",BD298="",AS298&lt;&gt;""),AS298+5,IF(AND(BE298="",BD298="",AS298="",AR298&lt;&gt;""),AR298+5,""))))</f>
        <v>45873</v>
      </c>
      <c r="BN298" s="331"/>
      <c r="BO298" s="331" t="s">
        <v>87</v>
      </c>
      <c r="BP298" s="305"/>
      <c r="BQ298" s="305"/>
      <c r="BR298" s="305"/>
      <c r="BS298" s="305"/>
      <c r="BT298" s="332"/>
      <c r="BU298" s="333"/>
      <c r="BV298" s="329"/>
      <c r="BW298" s="329"/>
      <c r="BX298" s="329"/>
      <c r="BY298" s="329"/>
      <c r="BZ298" s="329"/>
      <c r="CA298" s="660"/>
      <c r="CB298" s="598"/>
    </row>
    <row r="299" spans="1:80" ht="40.5" customHeight="1" thickBot="1" x14ac:dyDescent="0.4">
      <c r="A299" s="589"/>
      <c r="B299" s="458" t="s">
        <v>155</v>
      </c>
      <c r="C299" s="310"/>
      <c r="D299" s="336"/>
      <c r="E299" s="336" t="s">
        <v>643</v>
      </c>
      <c r="F299" s="336" t="s">
        <v>1063</v>
      </c>
      <c r="G299" s="307" t="str">
        <f ca="1">IF(AND(E299&lt;D299,BE299&lt;&gt;"",TODAY()&gt;D299),TODAY()-D299,"")</f>
        <v/>
      </c>
      <c r="H299" s="308">
        <f>IF(BM299&lt;&gt;"",BM299,"")</f>
        <v>45872</v>
      </c>
      <c r="I299" s="309">
        <f>IF(AND(E299&lt;&gt;"",H299&lt;&gt;""),H299-E299,"")</f>
        <v>199</v>
      </c>
      <c r="J299" s="305"/>
      <c r="K299" s="460" t="s">
        <v>80</v>
      </c>
      <c r="L299" s="310" t="s">
        <v>281</v>
      </c>
      <c r="M299" s="311" t="s">
        <v>161</v>
      </c>
      <c r="N299" s="310" t="s">
        <v>1252</v>
      </c>
      <c r="O299" s="337"/>
      <c r="P299" s="539" t="s">
        <v>1710</v>
      </c>
      <c r="Q299" s="339" t="s">
        <v>1711</v>
      </c>
      <c r="R299" s="313"/>
      <c r="S299" s="574"/>
      <c r="T299" s="314">
        <v>1</v>
      </c>
      <c r="U299" s="340">
        <v>66.956000000000003</v>
      </c>
      <c r="V299" s="340">
        <v>0</v>
      </c>
      <c r="W299" s="316">
        <f>IF(U299&lt;&gt;"",U299/1000,"")</f>
        <v>6.6956000000000002E-2</v>
      </c>
      <c r="X299" s="316">
        <f>IF(V299&lt;&gt;"",V299/1000,"")</f>
        <v>0</v>
      </c>
      <c r="Y299" s="317">
        <f>IF(OR(U299&lt;&gt;"",V299&lt;&gt;""),U299+V299,"")</f>
        <v>66.956000000000003</v>
      </c>
      <c r="Z299" s="318">
        <f>IF(Y299&lt;&gt;"",Y299/1000,"")</f>
        <v>6.6956000000000002E-2</v>
      </c>
      <c r="AA299" s="574" t="s">
        <v>493</v>
      </c>
      <c r="AB299" s="386"/>
      <c r="AC299" s="331">
        <v>45692</v>
      </c>
      <c r="AD299" s="327">
        <v>45811</v>
      </c>
      <c r="AE299" s="327">
        <v>45851</v>
      </c>
      <c r="AF299" s="14">
        <v>45851</v>
      </c>
      <c r="AG299" s="327">
        <v>45827</v>
      </c>
      <c r="AH299" s="309">
        <f>IF(AND(AD299&lt;&gt;"",AG299&lt;&gt;""),AG299-AD299,"")</f>
        <v>16</v>
      </c>
      <c r="AI299" s="322" t="str">
        <f>IF(AE299&lt;&gt;"",CONCATENATE("S",WEEKNUM(AE299,21)),"")</f>
        <v>S28</v>
      </c>
      <c r="AJ299" s="323" t="str">
        <f>IF(AF299&lt;&gt;"",CONCATENATE("S",WEEKNUM(AF299,21)),"")</f>
        <v>S28</v>
      </c>
      <c r="AK299" s="323" t="str">
        <f>IF(AG299&lt;&gt;"",CONCATENATE("S",WEEKNUM(AG299,21)),"")</f>
        <v>S25</v>
      </c>
      <c r="AL299" s="322" t="str">
        <f>IF(AG299&lt;&gt;"",CONCATENATE(MONTH(AG299),"/",YEAR(AG299)),"")</f>
        <v>6/2025</v>
      </c>
      <c r="AM299" s="324">
        <f ca="1">IF(AG299&lt;&gt;"",IFERROR(IF(AF299="",TODAY()-AE299,AG299-AE299),""),"")</f>
        <v>-24</v>
      </c>
      <c r="AN299" s="325" t="str">
        <f ca="1">IF(AM299&lt;&gt;"",IF(AM299&lt;=0,"SEM ATRASO",IF(AM299&lt;=10,"1) &lt;= 10 Dias",IF(AND(AM299&gt;10,AM299&lt;=30),"2) &gt; 10 Dias e &lt;= 30 Dias",IF(AND(AM299&gt;30,AM299&lt;=60),"3) &gt;30 Dias e &lt;=60 Dias",IF(AND(AM299&gt;60,AM299&lt;43854),"4) &gt; 60 Dias","INDEFINIDO"))))),"")</f>
        <v>SEM ATRASO</v>
      </c>
      <c r="AO299" s="331">
        <v>45823</v>
      </c>
      <c r="AP299" s="331">
        <v>45793</v>
      </c>
      <c r="AQ299" s="15">
        <v>45830</v>
      </c>
      <c r="AR299" s="15">
        <v>45855</v>
      </c>
      <c r="AS299" s="331">
        <v>45860</v>
      </c>
      <c r="AT299" s="309">
        <f>IF(AND(AP299&lt;&gt;"",AS299&lt;&gt;""),AS299-AP299,"")</f>
        <v>67</v>
      </c>
      <c r="AU299" s="326" t="str">
        <f>IF(AQ299&lt;&gt;"",CONCATENATE("S",WEEKNUM(AQ299,21)),"")</f>
        <v>S25</v>
      </c>
      <c r="AV299" s="327" t="str">
        <f>IF(AR299&lt;&gt;"",CONCATENATE("S",WEEKNUM(AR299,21)),"")</f>
        <v>S29</v>
      </c>
      <c r="AW299" s="327" t="str">
        <f>IF(AS299&lt;&gt;"",CONCATENATE("S",WEEKNUM(AS299,21)),"")</f>
        <v>S30</v>
      </c>
      <c r="AX299" s="326" t="str">
        <f>IF(AS299&lt;&gt;"",CONCATENATE(MONTH(AS299),"/",YEAR(AS299)),"")</f>
        <v>7/2025</v>
      </c>
      <c r="AY299" s="328">
        <f ca="1">IF(AQ299&lt;&gt;"",IF(AS299&lt;&gt;"",AQ299-AS299,TODAY()-AQ299),"")</f>
        <v>-30</v>
      </c>
      <c r="AZ299" s="329" t="str">
        <f ca="1">IF(AY299&lt;&gt;"",IF(AY299&lt;=0,"SEM ATRASO",IF(AY299&lt;=10,"1) &lt;= 10 Dias",IF(AND(AY299&gt;10,AY299&lt;=30),"2) &gt; 10 Dias e &lt;= 30 Dias",IF(AND(AY299&gt;30,AY299&lt;=60),"3) &gt;30 Dias e &lt;=60 Dias",IF(AND(AY299&gt;60,AY299&lt;43854),"4) &gt; 60 Dias","INDEFINIDO"))))),"")</f>
        <v>SEM ATRASO</v>
      </c>
      <c r="BA299" s="331">
        <v>45863</v>
      </c>
      <c r="BB299" s="331">
        <v>45867</v>
      </c>
      <c r="BC299" s="15">
        <v>45867</v>
      </c>
      <c r="BD299" s="519">
        <v>45867</v>
      </c>
      <c r="BE299" s="15">
        <v>45867</v>
      </c>
      <c r="BF299" s="309">
        <f>IF(AND(BB299&lt;&gt;"",BE299&lt;&gt;""),BE299-BB299,"")</f>
        <v>0</v>
      </c>
      <c r="BG299" s="326" t="str">
        <f>IF(BC299&lt;&gt;"",CONCATENATE("S",WEEKNUM(BC299,21)),"")</f>
        <v>S31</v>
      </c>
      <c r="BH299" s="327" t="str">
        <f>IF(BD299&lt;&gt;"",CONCATENATE("S",WEEKNUM(BD299,21)),"")</f>
        <v>S31</v>
      </c>
      <c r="BI299" s="327" t="str">
        <f>IF(BE299&lt;&gt;"",CONCATENATE("S",WEEKNUM(BE299,21)),"")</f>
        <v>S31</v>
      </c>
      <c r="BJ299" s="326" t="str">
        <f>IF(BE299&lt;&gt;"",CONCATENATE(MONTH(BE299),"/",YEAR(BE299)),"")</f>
        <v>7/2025</v>
      </c>
      <c r="BK299" s="325">
        <f ca="1">IF(BE299&lt;&gt;"",IFERROR(IF(BE299="",TODAY()-BC299,BE299-BC299),""),"")</f>
        <v>0</v>
      </c>
      <c r="BL299" s="330" t="str">
        <f ca="1">IF(BK299&lt;&gt;"",IF(BK299&lt;=0,"SEM ATRASO",IF(BK299&lt;=10,"1) &lt;= 10 Dias",IF(AND(BK299&gt;10,BK299&lt;=30),"2) &gt; 10 Dias e &lt;= 30 Dias",IF(AND(BK299&gt;30,BK299&lt;=60),"3) &gt;30 Dias e &lt;=60 Dias",IF(AND(BK299&gt;60,BK299&lt;43854),"4) &gt; 60 Dias","INDEFINIDO"))))),"")</f>
        <v>SEM ATRASO</v>
      </c>
      <c r="BM299" s="331">
        <f>IF(BE299&lt;&gt;"",BE299+5,IF(AND(BE299="",BD299&lt;&gt;""),BD299+5,IF(AND(BE299="",BD299="",AS299&lt;&gt;""),AS299+5,IF(AND(BE299="",BD299="",AS299="",AR299&lt;&gt;""),AR299+5,""))))</f>
        <v>45872</v>
      </c>
      <c r="BN299" s="331"/>
      <c r="BO299" s="331" t="s">
        <v>87</v>
      </c>
      <c r="BP299" s="305"/>
      <c r="BQ299" s="305"/>
      <c r="BR299" s="305"/>
      <c r="BS299" s="305"/>
      <c r="BT299" s="332"/>
      <c r="BU299" s="333"/>
      <c r="BV299" s="329"/>
      <c r="BW299" s="329"/>
      <c r="BX299" s="329"/>
      <c r="BY299" s="329"/>
      <c r="BZ299" s="329"/>
      <c r="CA299" s="660"/>
      <c r="CB299" s="598"/>
    </row>
    <row r="300" spans="1:80" ht="40.5" customHeight="1" thickBot="1" x14ac:dyDescent="0.4">
      <c r="A300" s="589"/>
      <c r="B300" s="458" t="s">
        <v>155</v>
      </c>
      <c r="C300" s="310"/>
      <c r="D300" s="336"/>
      <c r="E300" s="336" t="s">
        <v>643</v>
      </c>
      <c r="F300" s="336" t="s">
        <v>1063</v>
      </c>
      <c r="G300" s="307" t="str">
        <f ca="1">IF(AND(E300&lt;D300,BE300&lt;&gt;"",TODAY()&gt;D300),TODAY()-D300,"")</f>
        <v/>
      </c>
      <c r="H300" s="308">
        <f>IF(BM300&lt;&gt;"",BM300,"")</f>
        <v>45852</v>
      </c>
      <c r="I300" s="309">
        <f>IF(AND(E300&lt;&gt;"",H300&lt;&gt;""),H300-E300,"")</f>
        <v>179</v>
      </c>
      <c r="J300" s="305"/>
      <c r="K300" s="460" t="s">
        <v>80</v>
      </c>
      <c r="L300" s="310" t="s">
        <v>281</v>
      </c>
      <c r="M300" s="311" t="s">
        <v>161</v>
      </c>
      <c r="N300" s="310" t="s">
        <v>1252</v>
      </c>
      <c r="O300" s="337"/>
      <c r="P300" s="539" t="s">
        <v>1712</v>
      </c>
      <c r="Q300" s="339" t="s">
        <v>1713</v>
      </c>
      <c r="R300" s="313"/>
      <c r="S300" s="574"/>
      <c r="T300" s="314">
        <v>1</v>
      </c>
      <c r="U300" s="340">
        <v>89.781000000000006</v>
      </c>
      <c r="V300" s="340">
        <v>0</v>
      </c>
      <c r="W300" s="316">
        <f>IF(U300&lt;&gt;"",U300/1000,"")</f>
        <v>8.9781E-2</v>
      </c>
      <c r="X300" s="316">
        <f>IF(V300&lt;&gt;"",V300/1000,"")</f>
        <v>0</v>
      </c>
      <c r="Y300" s="317">
        <f>IF(OR(U300&lt;&gt;"",V300&lt;&gt;""),U300+V300,"")</f>
        <v>89.781000000000006</v>
      </c>
      <c r="Z300" s="318">
        <f>IF(Y300&lt;&gt;"",Y300/1000,"")</f>
        <v>8.9781E-2</v>
      </c>
      <c r="AA300" s="574" t="s">
        <v>493</v>
      </c>
      <c r="AB300" s="386"/>
      <c r="AC300" s="331">
        <v>45692</v>
      </c>
      <c r="AD300" s="327">
        <v>45811</v>
      </c>
      <c r="AE300" s="327">
        <v>45851</v>
      </c>
      <c r="AF300" s="14">
        <v>45851</v>
      </c>
      <c r="AG300" s="327">
        <v>45827</v>
      </c>
      <c r="AH300" s="309">
        <f>IF(AND(AD300&lt;&gt;"",AG300&lt;&gt;""),AG300-AD300,"")</f>
        <v>16</v>
      </c>
      <c r="AI300" s="322" t="str">
        <f>IF(AE300&lt;&gt;"",CONCATENATE("S",WEEKNUM(AE300,21)),"")</f>
        <v>S28</v>
      </c>
      <c r="AJ300" s="323" t="str">
        <f>IF(AF300&lt;&gt;"",CONCATENATE("S",WEEKNUM(AF300,21)),"")</f>
        <v>S28</v>
      </c>
      <c r="AK300" s="323" t="str">
        <f>IF(AG300&lt;&gt;"",CONCATENATE("S",WEEKNUM(AG300,21)),"")</f>
        <v>S25</v>
      </c>
      <c r="AL300" s="322" t="str">
        <f>IF(AG300&lt;&gt;"",CONCATENATE(MONTH(AG300),"/",YEAR(AG300)),"")</f>
        <v>6/2025</v>
      </c>
      <c r="AM300" s="324">
        <f ca="1">IF(AG300&lt;&gt;"",IFERROR(IF(AF300="",TODAY()-AE300,AG300-AE300),""),"")</f>
        <v>-24</v>
      </c>
      <c r="AN300" s="325" t="str">
        <f ca="1">IF(AM300&lt;&gt;"",IF(AM300&lt;=0,"SEM ATRASO",IF(AM300&lt;=10,"1) &lt;= 10 Dias",IF(AND(AM300&gt;10,AM300&lt;=30),"2) &gt; 10 Dias e &lt;= 30 Dias",IF(AND(AM300&gt;30,AM300&lt;=60),"3) &gt;30 Dias e &lt;=60 Dias",IF(AND(AM300&gt;60,AM300&lt;43854),"4) &gt; 60 Dias","INDEFINIDO"))))),"")</f>
        <v>SEM ATRASO</v>
      </c>
      <c r="AO300" s="331">
        <v>45823</v>
      </c>
      <c r="AP300" s="331">
        <v>45798</v>
      </c>
      <c r="AQ300" s="15">
        <v>45830</v>
      </c>
      <c r="AR300" s="15">
        <v>45825</v>
      </c>
      <c r="AS300" s="331">
        <v>45840</v>
      </c>
      <c r="AT300" s="309">
        <f>IF(AND(AP300&lt;&gt;"",AS300&lt;&gt;""),AS300-AP300,"")</f>
        <v>42</v>
      </c>
      <c r="AU300" s="326" t="str">
        <f>IF(AQ300&lt;&gt;"",CONCATENATE("S",WEEKNUM(AQ300,21)),"")</f>
        <v>S25</v>
      </c>
      <c r="AV300" s="327" t="str">
        <f>IF(AR300&lt;&gt;"",CONCATENATE("S",WEEKNUM(AR300,21)),"")</f>
        <v>S25</v>
      </c>
      <c r="AW300" s="327" t="str">
        <f>IF(AS300&lt;&gt;"",CONCATENATE("S",WEEKNUM(AS300,21)),"")</f>
        <v>S27</v>
      </c>
      <c r="AX300" s="326" t="str">
        <f>IF(AS300&lt;&gt;"",CONCATENATE(MONTH(AS300),"/",YEAR(AS300)),"")</f>
        <v>7/2025</v>
      </c>
      <c r="AY300" s="328">
        <f ca="1">IF(AQ300&lt;&gt;"",IF(AS300&lt;&gt;"",AQ300-AS300,TODAY()-AQ300),"")</f>
        <v>-10</v>
      </c>
      <c r="AZ300" s="329" t="str">
        <f ca="1">IF(AY300&lt;&gt;"",IF(AY300&lt;=0,"SEM ATRASO",IF(AY300&lt;=10,"1) &lt;= 10 Dias",IF(AND(AY300&gt;10,AY300&lt;=30),"2) &gt; 10 Dias e &lt;= 30 Dias",IF(AND(AY300&gt;30,AY300&lt;=60),"3) &gt;30 Dias e &lt;=60 Dias",IF(AND(AY300&gt;60,AY300&lt;43854),"4) &gt; 60 Dias","INDEFINIDO"))))),"")</f>
        <v>SEM ATRASO</v>
      </c>
      <c r="BA300" s="331">
        <v>45853</v>
      </c>
      <c r="BB300" s="331">
        <v>45847</v>
      </c>
      <c r="BC300" s="15">
        <v>45847</v>
      </c>
      <c r="BD300" s="519">
        <v>45847</v>
      </c>
      <c r="BE300" s="15">
        <v>45847</v>
      </c>
      <c r="BF300" s="309">
        <f>IF(AND(BB300&lt;&gt;"",BE300&lt;&gt;""),BE300-BB300,"")</f>
        <v>0</v>
      </c>
      <c r="BG300" s="326" t="str">
        <f>IF(BC300&lt;&gt;"",CONCATENATE("S",WEEKNUM(BC300,21)),"")</f>
        <v>S28</v>
      </c>
      <c r="BH300" s="327" t="str">
        <f>IF(BD300&lt;&gt;"",CONCATENATE("S",WEEKNUM(BD300,21)),"")</f>
        <v>S28</v>
      </c>
      <c r="BI300" s="327" t="str">
        <f>IF(BE300&lt;&gt;"",CONCATENATE("S",WEEKNUM(BE300,21)),"")</f>
        <v>S28</v>
      </c>
      <c r="BJ300" s="326" t="str">
        <f>IF(BE300&lt;&gt;"",CONCATENATE(MONTH(BE300),"/",YEAR(BE300)),"")</f>
        <v>7/2025</v>
      </c>
      <c r="BK300" s="325">
        <f ca="1">IF(BE300&lt;&gt;"",IFERROR(IF(BE300="",TODAY()-BC300,BE300-BC300),""),"")</f>
        <v>0</v>
      </c>
      <c r="BL300" s="330" t="str">
        <f ca="1">IF(BK300&lt;&gt;"",IF(BK300&lt;=0,"SEM ATRASO",IF(BK300&lt;=10,"1) &lt;= 10 Dias",IF(AND(BK300&gt;10,BK300&lt;=30),"2) &gt; 10 Dias e &lt;= 30 Dias",IF(AND(BK300&gt;30,BK300&lt;=60),"3) &gt;30 Dias e &lt;=60 Dias",IF(AND(BK300&gt;60,BK300&lt;43854),"4) &gt; 60 Dias","INDEFINIDO"))))),"")</f>
        <v>SEM ATRASO</v>
      </c>
      <c r="BM300" s="331">
        <f>IF(BE300&lt;&gt;"",BE300+5,IF(AND(BE300="",BD300&lt;&gt;""),BD300+5,IF(AND(BE300="",BD300="",AS300&lt;&gt;""),AS300+5,IF(AND(BE300="",BD300="",AS300="",AR300&lt;&gt;""),AR300+5,""))))</f>
        <v>45852</v>
      </c>
      <c r="BN300" s="331"/>
      <c r="BO300" s="331" t="s">
        <v>87</v>
      </c>
      <c r="BP300" s="305"/>
      <c r="BQ300" s="305"/>
      <c r="BR300" s="305"/>
      <c r="BS300" s="305"/>
      <c r="BT300" s="332"/>
      <c r="BU300" s="333"/>
      <c r="BV300" s="329"/>
      <c r="BW300" s="329"/>
      <c r="BX300" s="329"/>
      <c r="BY300" s="329"/>
      <c r="BZ300" s="329"/>
      <c r="CA300" s="660"/>
      <c r="CB300" s="598"/>
    </row>
    <row r="301" spans="1:80" ht="40.5" customHeight="1" thickBot="1" x14ac:dyDescent="0.4">
      <c r="A301" s="589"/>
      <c r="B301" s="458" t="s">
        <v>155</v>
      </c>
      <c r="C301" s="310"/>
      <c r="D301" s="336"/>
      <c r="E301" s="336" t="s">
        <v>643</v>
      </c>
      <c r="F301" s="336" t="s">
        <v>1063</v>
      </c>
      <c r="G301" s="307" t="str">
        <f ca="1">IF(AND(E301&lt;D301,BE301&lt;&gt;"",TODAY()&gt;D301),TODAY()-D301,"")</f>
        <v/>
      </c>
      <c r="H301" s="308">
        <f>IF(BM301&lt;&gt;"",BM301,"")</f>
        <v>45852</v>
      </c>
      <c r="I301" s="309">
        <f>IF(AND(E301&lt;&gt;"",H301&lt;&gt;""),H301-E301,"")</f>
        <v>179</v>
      </c>
      <c r="J301" s="305"/>
      <c r="K301" s="460" t="s">
        <v>80</v>
      </c>
      <c r="L301" s="310" t="s">
        <v>281</v>
      </c>
      <c r="M301" s="311" t="s">
        <v>161</v>
      </c>
      <c r="N301" s="310" t="s">
        <v>1252</v>
      </c>
      <c r="O301" s="337"/>
      <c r="P301" s="539" t="s">
        <v>1712</v>
      </c>
      <c r="Q301" s="339" t="s">
        <v>1714</v>
      </c>
      <c r="R301" s="313"/>
      <c r="S301" s="574"/>
      <c r="T301" s="314">
        <v>1</v>
      </c>
      <c r="U301" s="340">
        <v>17.7</v>
      </c>
      <c r="V301" s="340">
        <v>0</v>
      </c>
      <c r="W301" s="316">
        <f>IF(U301&lt;&gt;"",U301/1000,"")</f>
        <v>1.77E-2</v>
      </c>
      <c r="X301" s="316">
        <f>IF(V301&lt;&gt;"",V301/1000,"")</f>
        <v>0</v>
      </c>
      <c r="Y301" s="317">
        <f>IF(OR(U301&lt;&gt;"",V301&lt;&gt;""),U301+V301,"")</f>
        <v>17.7</v>
      </c>
      <c r="Z301" s="318">
        <f>IF(Y301&lt;&gt;"",Y301/1000,"")</f>
        <v>1.77E-2</v>
      </c>
      <c r="AA301" s="574" t="s">
        <v>493</v>
      </c>
      <c r="AB301" s="386"/>
      <c r="AC301" s="331">
        <v>45692</v>
      </c>
      <c r="AD301" s="327">
        <v>45811</v>
      </c>
      <c r="AE301" s="327">
        <v>45851</v>
      </c>
      <c r="AF301" s="14">
        <v>45851</v>
      </c>
      <c r="AG301" s="327">
        <v>45827</v>
      </c>
      <c r="AH301" s="309">
        <f>IF(AND(AD301&lt;&gt;"",AG301&lt;&gt;""),AG301-AD301,"")</f>
        <v>16</v>
      </c>
      <c r="AI301" s="322" t="str">
        <f>IF(AE301&lt;&gt;"",CONCATENATE("S",WEEKNUM(AE301,21)),"")</f>
        <v>S28</v>
      </c>
      <c r="AJ301" s="323" t="str">
        <f>IF(AF301&lt;&gt;"",CONCATENATE("S",WEEKNUM(AF301,21)),"")</f>
        <v>S28</v>
      </c>
      <c r="AK301" s="323" t="str">
        <f>IF(AG301&lt;&gt;"",CONCATENATE("S",WEEKNUM(AG301,21)),"")</f>
        <v>S25</v>
      </c>
      <c r="AL301" s="322" t="str">
        <f>IF(AG301&lt;&gt;"",CONCATENATE(MONTH(AG301),"/",YEAR(AG301)),"")</f>
        <v>6/2025</v>
      </c>
      <c r="AM301" s="324">
        <f ca="1">IF(AG301&lt;&gt;"",IFERROR(IF(AF301="",TODAY()-AE301,AG301-AE301),""),"")</f>
        <v>-24</v>
      </c>
      <c r="AN301" s="325" t="str">
        <f ca="1">IF(AM301&lt;&gt;"",IF(AM301&lt;=0,"SEM ATRASO",IF(AM301&lt;=10,"1) &lt;= 10 Dias",IF(AND(AM301&gt;10,AM301&lt;=30),"2) &gt; 10 Dias e &lt;= 30 Dias",IF(AND(AM301&gt;30,AM301&lt;=60),"3) &gt;30 Dias e &lt;=60 Dias",IF(AND(AM301&gt;60,AM301&lt;43854),"4) &gt; 60 Dias","INDEFINIDO"))))),"")</f>
        <v>SEM ATRASO</v>
      </c>
      <c r="AO301" s="331">
        <v>45823</v>
      </c>
      <c r="AP301" s="331">
        <v>45807</v>
      </c>
      <c r="AQ301" s="15">
        <v>45830</v>
      </c>
      <c r="AR301" s="15">
        <v>45812</v>
      </c>
      <c r="AS301" s="331">
        <v>45840</v>
      </c>
      <c r="AT301" s="309">
        <f>IF(AND(AP301&lt;&gt;"",AS301&lt;&gt;""),AS301-AP301,"")</f>
        <v>33</v>
      </c>
      <c r="AU301" s="326" t="str">
        <f>IF(AQ301&lt;&gt;"",CONCATENATE("S",WEEKNUM(AQ301,21)),"")</f>
        <v>S25</v>
      </c>
      <c r="AV301" s="327" t="str">
        <f>IF(AR301&lt;&gt;"",CONCATENATE("S",WEEKNUM(AR301,21)),"")</f>
        <v>S23</v>
      </c>
      <c r="AW301" s="327" t="str">
        <f>IF(AS301&lt;&gt;"",CONCATENATE("S",WEEKNUM(AS301,21)),"")</f>
        <v>S27</v>
      </c>
      <c r="AX301" s="326" t="str">
        <f>IF(AS301&lt;&gt;"",CONCATENATE(MONTH(AS301),"/",YEAR(AS301)),"")</f>
        <v>7/2025</v>
      </c>
      <c r="AY301" s="328">
        <f ca="1">IF(AQ301&lt;&gt;"",IF(AS301&lt;&gt;"",AQ301-AS301,TODAY()-AQ301),"")</f>
        <v>-10</v>
      </c>
      <c r="AZ301" s="329" t="str">
        <f ca="1">IF(AY301&lt;&gt;"",IF(AY301&lt;=0,"SEM ATRASO",IF(AY301&lt;=10,"1) &lt;= 10 Dias",IF(AND(AY301&gt;10,AY301&lt;=30),"2) &gt; 10 Dias e &lt;= 30 Dias",IF(AND(AY301&gt;30,AY301&lt;=60),"3) &gt;30 Dias e &lt;=60 Dias",IF(AND(AY301&gt;60,AY301&lt;43854),"4) &gt; 60 Dias","INDEFINIDO"))))),"")</f>
        <v>SEM ATRASO</v>
      </c>
      <c r="BA301" s="331">
        <v>45853</v>
      </c>
      <c r="BB301" s="331">
        <v>45847</v>
      </c>
      <c r="BC301" s="15">
        <v>45847</v>
      </c>
      <c r="BD301" s="519">
        <v>45847</v>
      </c>
      <c r="BE301" s="15">
        <v>45847</v>
      </c>
      <c r="BF301" s="309">
        <f>IF(AND(BB301&lt;&gt;"",BE301&lt;&gt;""),BE301-BB301,"")</f>
        <v>0</v>
      </c>
      <c r="BG301" s="326" t="str">
        <f>IF(BC301&lt;&gt;"",CONCATENATE("S",WEEKNUM(BC301,21)),"")</f>
        <v>S28</v>
      </c>
      <c r="BH301" s="327" t="str">
        <f>IF(BD301&lt;&gt;"",CONCATENATE("S",WEEKNUM(BD301,21)),"")</f>
        <v>S28</v>
      </c>
      <c r="BI301" s="327" t="str">
        <f>IF(BE301&lt;&gt;"",CONCATENATE("S",WEEKNUM(BE301,21)),"")</f>
        <v>S28</v>
      </c>
      <c r="BJ301" s="326" t="str">
        <f>IF(BE301&lt;&gt;"",CONCATENATE(MONTH(BE301),"/",YEAR(BE301)),"")</f>
        <v>7/2025</v>
      </c>
      <c r="BK301" s="325">
        <f ca="1">IF(BE301&lt;&gt;"",IFERROR(IF(BE301="",TODAY()-BC301,BE301-BC301),""),"")</f>
        <v>0</v>
      </c>
      <c r="BL301" s="330" t="str">
        <f ca="1">IF(BK301&lt;&gt;"",IF(BK301&lt;=0,"SEM ATRASO",IF(BK301&lt;=10,"1) &lt;= 10 Dias",IF(AND(BK301&gt;10,BK301&lt;=30),"2) &gt; 10 Dias e &lt;= 30 Dias",IF(AND(BK301&gt;30,BK301&lt;=60),"3) &gt;30 Dias e &lt;=60 Dias",IF(AND(BK301&gt;60,BK301&lt;43854),"4) &gt; 60 Dias","INDEFINIDO"))))),"")</f>
        <v>SEM ATRASO</v>
      </c>
      <c r="BM301" s="331">
        <f>IF(BE301&lt;&gt;"",BE301+5,IF(AND(BE301="",BD301&lt;&gt;""),BD301+5,IF(AND(BE301="",BD301="",AS301&lt;&gt;""),AS301+5,IF(AND(BE301="",BD301="",AS301="",AR301&lt;&gt;""),AR301+5,""))))</f>
        <v>45852</v>
      </c>
      <c r="BN301" s="331"/>
      <c r="BO301" s="331" t="s">
        <v>87</v>
      </c>
      <c r="BP301" s="305"/>
      <c r="BQ301" s="305"/>
      <c r="BR301" s="305"/>
      <c r="BS301" s="305"/>
      <c r="BT301" s="332"/>
      <c r="BU301" s="333"/>
      <c r="BV301" s="329"/>
      <c r="BW301" s="329"/>
      <c r="BX301" s="329"/>
      <c r="BY301" s="329"/>
      <c r="BZ301" s="329"/>
      <c r="CA301" s="660"/>
      <c r="CB301" s="598"/>
    </row>
    <row r="302" spans="1:80" ht="40.5" customHeight="1" x14ac:dyDescent="0.35">
      <c r="A302" s="610"/>
      <c r="B302" s="458" t="s">
        <v>155</v>
      </c>
      <c r="C302" s="310"/>
      <c r="D302" s="336"/>
      <c r="E302" s="336" t="s">
        <v>1158</v>
      </c>
      <c r="F302" s="336" t="s">
        <v>556</v>
      </c>
      <c r="G302" s="307" t="str">
        <f ca="1">IF(AND(E302&lt;D302,BE302&lt;&gt;"",TODAY()&gt;D302),TODAY()-D302,"")</f>
        <v/>
      </c>
      <c r="H302" s="308">
        <f>IF(BM302&lt;&gt;"",BM302,"")</f>
        <v>45875</v>
      </c>
      <c r="I302" s="309">
        <f>IF(AND(E302&lt;&gt;"",H302&lt;&gt;""),H302-E302,"")</f>
        <v>316</v>
      </c>
      <c r="J302" s="305"/>
      <c r="K302" s="305" t="s">
        <v>80</v>
      </c>
      <c r="L302" s="310" t="s">
        <v>557</v>
      </c>
      <c r="M302" s="311" t="s">
        <v>176</v>
      </c>
      <c r="N302" s="310" t="s">
        <v>2050</v>
      </c>
      <c r="O302" s="337">
        <v>2028881150</v>
      </c>
      <c r="P302" s="539" t="s">
        <v>1438</v>
      </c>
      <c r="Q302" s="339" t="s">
        <v>1709</v>
      </c>
      <c r="R302" s="313" t="str">
        <f>IF(OR(L302&lt;&gt;"",N302&lt;&gt;"",O302&lt;&gt;"",P302&lt;&gt;""),CONCATENATE(L302,"-",N302,"-",P302,"-OM",O302),"")</f>
        <v>P62-PPGMII-P62-CAM-1176P/2024-OM2028881150</v>
      </c>
      <c r="S302" s="574" t="s">
        <v>241</v>
      </c>
      <c r="T302" s="314">
        <v>1</v>
      </c>
      <c r="U302" s="340">
        <v>0</v>
      </c>
      <c r="V302" s="340">
        <v>144.53100000000001</v>
      </c>
      <c r="W302" s="316">
        <f>IF(U302&lt;&gt;"",U302/1000,"")</f>
        <v>0</v>
      </c>
      <c r="X302" s="316">
        <f>IF(V302&lt;&gt;"",V302/1000,"")</f>
        <v>0.14453099999999999</v>
      </c>
      <c r="Y302" s="317">
        <f>IF(OR(U302&lt;&gt;"",V302&lt;&gt;""),U302+V302,"")</f>
        <v>144.53100000000001</v>
      </c>
      <c r="Z302" s="318">
        <f>IF(Y302&lt;&gt;"",Y302/1000,"")</f>
        <v>0.14453099999999999</v>
      </c>
      <c r="AA302" s="574" t="s">
        <v>1216</v>
      </c>
      <c r="AB302" s="386"/>
      <c r="AC302" s="331">
        <v>45821</v>
      </c>
      <c r="AD302" s="327">
        <v>45792</v>
      </c>
      <c r="AE302" s="327">
        <v>45683</v>
      </c>
      <c r="AF302" s="14">
        <v>45807</v>
      </c>
      <c r="AG302" s="327">
        <v>45797</v>
      </c>
      <c r="AH302" s="309">
        <f>IF(AND(AD302&lt;&gt;"",AG302&lt;&gt;""),AG302-AD302,"")</f>
        <v>5</v>
      </c>
      <c r="AI302" s="322" t="str">
        <f>IF(AE302&lt;&gt;"",CONCATENATE("S",WEEKNUM(AE302,21)),"")</f>
        <v>S4</v>
      </c>
      <c r="AJ302" s="323" t="str">
        <f>IF(AF302&lt;&gt;"",CONCATENATE("S",WEEKNUM(AF302,21)),"")</f>
        <v>S22</v>
      </c>
      <c r="AK302" s="323" t="str">
        <f>IF(AG302&lt;&gt;"",CONCATENATE("S",WEEKNUM(AG302,21)),"")</f>
        <v>S21</v>
      </c>
      <c r="AL302" s="322" t="str">
        <f>IF(AG302&lt;&gt;"",CONCATENATE(MONTH(AG302),"/",YEAR(AG302)),"")</f>
        <v>5/2025</v>
      </c>
      <c r="AM302" s="324">
        <f ca="1">IF(AG302&lt;&gt;"",IFERROR(IF(AF302="",TODAY()-AE302,AG302-AE302),""),"")</f>
        <v>114</v>
      </c>
      <c r="AN302" s="325" t="str">
        <f ca="1">IF(AM302&lt;&gt;"",IF(AM302&lt;=0,"SEM ATRASO",IF(AM302&lt;=10,"1) &lt;= 10 Dias",IF(AND(AM302&gt;10,AM302&lt;=30),"2) &gt; 10 Dias e &lt;= 30 Dias",IF(AND(AM302&gt;30,AM302&lt;=60),"3) &gt;30 Dias e &lt;=60 Dias",IF(AND(AM302&gt;60,AM302&lt;43854),"4) &gt; 60 Dias","INDEFINIDO"))))),"")</f>
        <v>4) &gt; 60 Dias</v>
      </c>
      <c r="AO302" s="331">
        <v>45776</v>
      </c>
      <c r="AP302" s="331">
        <v>45828</v>
      </c>
      <c r="AQ302" s="15">
        <v>45757</v>
      </c>
      <c r="AR302" s="519">
        <v>45807</v>
      </c>
      <c r="AS302" s="331">
        <v>45806</v>
      </c>
      <c r="AT302" s="309">
        <f>IF(AND(AP302&lt;&gt;"",AS302&lt;&gt;""),AS302-AP302,"")</f>
        <v>-22</v>
      </c>
      <c r="AU302" s="326" t="str">
        <f>IF(AQ302&lt;&gt;"",CONCATENATE("S",WEEKNUM(AQ302,21)),"")</f>
        <v>S15</v>
      </c>
      <c r="AV302" s="327" t="str">
        <f>IF(AR302&lt;&gt;"",CONCATENATE("S",WEEKNUM(AR302,21)),"")</f>
        <v>S22</v>
      </c>
      <c r="AW302" s="327" t="str">
        <f>IF(AS302&lt;&gt;"",CONCATENATE("S",WEEKNUM(AS302,21)),"")</f>
        <v>S22</v>
      </c>
      <c r="AX302" s="326" t="str">
        <f>IF(AS302&lt;&gt;"",CONCATENATE(MONTH(AS302),"/",YEAR(AS302)),"")</f>
        <v>5/2025</v>
      </c>
      <c r="AY302" s="328">
        <f ca="1">IF(AQ302&lt;&gt;"",IF(AS302&lt;&gt;"",AQ302-AS302,TODAY()-AQ302),"")</f>
        <v>-49</v>
      </c>
      <c r="AZ302" s="329" t="str">
        <f ca="1">IF(AY302&lt;&gt;"",IF(AY302&lt;=0,"SEM ATRASO",IF(AY302&lt;=10,"1) &lt;= 10 Dias",IF(AND(AY302&gt;10,AY302&lt;=30),"2) &gt; 10 Dias e &lt;= 30 Dias",IF(AND(AY302&gt;30,AY302&lt;=60),"3) &gt;30 Dias e &lt;=60 Dias",IF(AND(AY302&gt;60,AY302&lt;43854),"4) &gt; 60 Dias","INDEFINIDO"))))),"")</f>
        <v>SEM ATRASO</v>
      </c>
      <c r="BA302" s="331">
        <v>45777</v>
      </c>
      <c r="BB302" s="331">
        <v>45754</v>
      </c>
      <c r="BC302" s="15">
        <v>45766</v>
      </c>
      <c r="BD302" s="24">
        <v>45870</v>
      </c>
      <c r="BE302" s="341">
        <v>45870</v>
      </c>
      <c r="BF302" s="309">
        <f>IF(AND(BB302&lt;&gt;"",BE302&lt;&gt;""),BE302-BB302,"")</f>
        <v>116</v>
      </c>
      <c r="BG302" s="326" t="str">
        <f>IF(BC302&lt;&gt;"",CONCATENATE("S",WEEKNUM(BC302,21)),"")</f>
        <v>S16</v>
      </c>
      <c r="BH302" s="327" t="str">
        <f>IF(BD302&lt;&gt;"",CONCATENATE("S",WEEKNUM(BD302,21)),"")</f>
        <v>S31</v>
      </c>
      <c r="BI302" s="327" t="str">
        <f>IF(BE302&lt;&gt;"",CONCATENATE("S",WEEKNUM(BE302,21)),"")</f>
        <v>S31</v>
      </c>
      <c r="BJ302" s="326" t="str">
        <f>IF(BE302&lt;&gt;"",CONCATENATE(MONTH(BE302),"/",YEAR(BE302)),"")</f>
        <v>8/2025</v>
      </c>
      <c r="BK302" s="325">
        <f ca="1">IF(BE302&lt;&gt;"",IFERROR(IF(BE302="",TODAY()-BC302,BE302-BC302),""),"")</f>
        <v>104</v>
      </c>
      <c r="BL302" s="330" t="str">
        <f ca="1">IF(BK302&lt;&gt;"",IF(BK302&lt;=0,"SEM ATRASO",IF(BK302&lt;=10,"1) &lt;= 10 Dias",IF(AND(BK302&gt;10,BK302&lt;=30),"2) &gt; 10 Dias e &lt;= 30 Dias",IF(AND(BK302&gt;30,BK302&lt;=60),"3) &gt;30 Dias e &lt;=60 Dias",IF(AND(BK302&gt;60,BK302&lt;43854),"4) &gt; 60 Dias","INDEFINIDO"))))),"")</f>
        <v>4) &gt; 60 Dias</v>
      </c>
      <c r="BM302" s="331">
        <f>IF(BE302&lt;&gt;"",BE302+5,IF(AND(BE302="",BD302&lt;&gt;""),BD302+5,IF(AND(BE302="",BD302="",AS302&lt;&gt;""),AS302+5,IF(AND(BE302="",BD302="",AS302="",AR302&lt;&gt;""),AR302+5,""))))</f>
        <v>45875</v>
      </c>
      <c r="BN302" s="331"/>
      <c r="BO302" s="331" t="s">
        <v>87</v>
      </c>
      <c r="BP302" s="305"/>
      <c r="BQ302" s="305"/>
      <c r="BR302" s="305"/>
      <c r="BS302" s="305"/>
      <c r="BT302" s="332">
        <v>-3</v>
      </c>
      <c r="BU302" s="333" t="s">
        <v>1255</v>
      </c>
      <c r="BV302" s="329"/>
      <c r="BW302" s="329"/>
      <c r="BX302" s="329"/>
      <c r="BY302" s="329"/>
      <c r="BZ302" s="329"/>
      <c r="CA302" s="660" t="s">
        <v>243</v>
      </c>
      <c r="CB302" s="598" t="s">
        <v>115</v>
      </c>
    </row>
    <row r="303" spans="1:80" ht="40.5" customHeight="1" x14ac:dyDescent="0.35">
      <c r="A303" s="610"/>
      <c r="B303" s="458" t="s">
        <v>155</v>
      </c>
      <c r="C303" s="310"/>
      <c r="D303" s="336"/>
      <c r="E303" s="336" t="s">
        <v>1158</v>
      </c>
      <c r="F303" s="336" t="s">
        <v>556</v>
      </c>
      <c r="G303" s="307" t="str">
        <f ca="1">IF(AND(E303&lt;D303,BE303&lt;&gt;"",TODAY()&gt;D303),TODAY()-D303,"")</f>
        <v/>
      </c>
      <c r="H303" s="308">
        <f>IF(BM303&lt;&gt;"",BM303,"")</f>
        <v>45875</v>
      </c>
      <c r="I303" s="309">
        <f>IF(AND(E303&lt;&gt;"",H303&lt;&gt;""),H303-E303,"")</f>
        <v>316</v>
      </c>
      <c r="J303" s="305"/>
      <c r="K303" s="305" t="s">
        <v>80</v>
      </c>
      <c r="L303" s="310" t="s">
        <v>557</v>
      </c>
      <c r="M303" s="311" t="s">
        <v>176</v>
      </c>
      <c r="N303" s="310" t="s">
        <v>2050</v>
      </c>
      <c r="O303" s="337">
        <v>2028881150</v>
      </c>
      <c r="P303" s="539" t="s">
        <v>1438</v>
      </c>
      <c r="Q303" s="339" t="s">
        <v>1214</v>
      </c>
      <c r="R303" s="313" t="str">
        <f>IF(OR(L303&lt;&gt;"",N303&lt;&gt;"",O303&lt;&gt;"",P303&lt;&gt;""),CONCATENATE(L303,"-",N303,"-",P303,"-OM",O303),"")</f>
        <v>P62-PPGMII-P62-CAM-1176P/2024-OM2028881150</v>
      </c>
      <c r="S303" s="574" t="s">
        <v>241</v>
      </c>
      <c r="T303" s="314">
        <v>1</v>
      </c>
      <c r="U303" s="340">
        <v>0</v>
      </c>
      <c r="V303" s="340">
        <v>11.4</v>
      </c>
      <c r="W303" s="316">
        <f>IF(U303&lt;&gt;"",U303/1000,"")</f>
        <v>0</v>
      </c>
      <c r="X303" s="316">
        <f>IF(V303&lt;&gt;"",V303/1000,"")</f>
        <v>1.14E-2</v>
      </c>
      <c r="Y303" s="317">
        <f>IF(OR(U303&lt;&gt;"",V303&lt;&gt;""),U303+V303,"")</f>
        <v>11.4</v>
      </c>
      <c r="Z303" s="318">
        <f>IF(Y303&lt;&gt;"",Y303/1000,"")</f>
        <v>1.14E-2</v>
      </c>
      <c r="AA303" s="574" t="s">
        <v>1216</v>
      </c>
      <c r="AB303" s="386"/>
      <c r="AC303" s="331">
        <v>45821</v>
      </c>
      <c r="AD303" s="327">
        <v>45792</v>
      </c>
      <c r="AE303" s="327">
        <v>45683</v>
      </c>
      <c r="AF303" s="14">
        <v>45807</v>
      </c>
      <c r="AG303" s="327">
        <v>45797</v>
      </c>
      <c r="AH303" s="309">
        <f>IF(AND(AD303&lt;&gt;"",AG303&lt;&gt;""),AG303-AD303,"")</f>
        <v>5</v>
      </c>
      <c r="AI303" s="322" t="str">
        <f>IF(AE303&lt;&gt;"",CONCATENATE("S",WEEKNUM(AE303,21)),"")</f>
        <v>S4</v>
      </c>
      <c r="AJ303" s="323" t="str">
        <f>IF(AF303&lt;&gt;"",CONCATENATE("S",WEEKNUM(AF303,21)),"")</f>
        <v>S22</v>
      </c>
      <c r="AK303" s="323" t="str">
        <f>IF(AG303&lt;&gt;"",CONCATENATE("S",WEEKNUM(AG303,21)),"")</f>
        <v>S21</v>
      </c>
      <c r="AL303" s="322" t="str">
        <f>IF(AG303&lt;&gt;"",CONCATENATE(MONTH(AG303),"/",YEAR(AG303)),"")</f>
        <v>5/2025</v>
      </c>
      <c r="AM303" s="324">
        <f ca="1">IF(AG303&lt;&gt;"",IFERROR(IF(AF303="",TODAY()-AE303,AG303-AE303),""),"")</f>
        <v>114</v>
      </c>
      <c r="AN303" s="325" t="str">
        <f ca="1">IF(AM303&lt;&gt;"",IF(AM303&lt;=0,"SEM ATRASO",IF(AM303&lt;=10,"1) &lt;= 10 Dias",IF(AND(AM303&gt;10,AM303&lt;=30),"2) &gt; 10 Dias e &lt;= 30 Dias",IF(AND(AM303&gt;30,AM303&lt;=60),"3) &gt;30 Dias e &lt;=60 Dias",IF(AND(AM303&gt;60,AM303&lt;43854),"4) &gt; 60 Dias","INDEFINIDO"))))),"")</f>
        <v>4) &gt; 60 Dias</v>
      </c>
      <c r="AO303" s="331">
        <v>45776</v>
      </c>
      <c r="AP303" s="331">
        <v>45812</v>
      </c>
      <c r="AQ303" s="15">
        <v>45757</v>
      </c>
      <c r="AR303" s="519">
        <v>45807</v>
      </c>
      <c r="AS303" s="331">
        <v>45806</v>
      </c>
      <c r="AT303" s="309">
        <f>IF(AND(AP303&lt;&gt;"",AS303&lt;&gt;""),AS303-AP303,"")</f>
        <v>-6</v>
      </c>
      <c r="AU303" s="326" t="str">
        <f>IF(AQ303&lt;&gt;"",CONCATENATE("S",WEEKNUM(AQ303,21)),"")</f>
        <v>S15</v>
      </c>
      <c r="AV303" s="327" t="str">
        <f>IF(AR303&lt;&gt;"",CONCATENATE("S",WEEKNUM(AR303,21)),"")</f>
        <v>S22</v>
      </c>
      <c r="AW303" s="327" t="str">
        <f>IF(AS303&lt;&gt;"",CONCATENATE("S",WEEKNUM(AS303,21)),"")</f>
        <v>S22</v>
      </c>
      <c r="AX303" s="326" t="str">
        <f>IF(AS303&lt;&gt;"",CONCATENATE(MONTH(AS303),"/",YEAR(AS303)),"")</f>
        <v>5/2025</v>
      </c>
      <c r="AY303" s="328">
        <f ca="1">IF(AQ303&lt;&gt;"",IF(AS303&lt;&gt;"",AQ303-AS303,TODAY()-AQ303),"")</f>
        <v>-49</v>
      </c>
      <c r="AZ303" s="329" t="str">
        <f ca="1">IF(AY303&lt;&gt;"",IF(AY303&lt;=0,"SEM ATRASO",IF(AY303&lt;=10,"1) &lt;= 10 Dias",IF(AND(AY303&gt;10,AY303&lt;=30),"2) &gt; 10 Dias e &lt;= 30 Dias",IF(AND(AY303&gt;30,AY303&lt;=60),"3) &gt;30 Dias e &lt;=60 Dias",IF(AND(AY303&gt;60,AY303&lt;43854),"4) &gt; 60 Dias","INDEFINIDO"))))),"")</f>
        <v>SEM ATRASO</v>
      </c>
      <c r="BA303" s="331">
        <v>45777</v>
      </c>
      <c r="BB303" s="331">
        <v>45754</v>
      </c>
      <c r="BC303" s="15">
        <v>45766</v>
      </c>
      <c r="BD303" s="24">
        <v>45870</v>
      </c>
      <c r="BE303" s="341">
        <v>45870</v>
      </c>
      <c r="BF303" s="309">
        <f>IF(AND(BB303&lt;&gt;"",BE303&lt;&gt;""),BE303-BB303,"")</f>
        <v>116</v>
      </c>
      <c r="BG303" s="326" t="str">
        <f>IF(BC303&lt;&gt;"",CONCATENATE("S",WEEKNUM(BC303,21)),"")</f>
        <v>S16</v>
      </c>
      <c r="BH303" s="327" t="str">
        <f>IF(BD303&lt;&gt;"",CONCATENATE("S",WEEKNUM(BD303,21)),"")</f>
        <v>S31</v>
      </c>
      <c r="BI303" s="327" t="str">
        <f>IF(BE303&lt;&gt;"",CONCATENATE("S",WEEKNUM(BE303,21)),"")</f>
        <v>S31</v>
      </c>
      <c r="BJ303" s="326" t="str">
        <f>IF(BE303&lt;&gt;"",CONCATENATE(MONTH(BE303),"/",YEAR(BE303)),"")</f>
        <v>8/2025</v>
      </c>
      <c r="BK303" s="325">
        <f ca="1">IF(BE303&lt;&gt;"",IFERROR(IF(BE303="",TODAY()-BC303,BE303-BC303),""),"")</f>
        <v>104</v>
      </c>
      <c r="BL303" s="330" t="str">
        <f ca="1">IF(BK303&lt;&gt;"",IF(BK303&lt;=0,"SEM ATRASO",IF(BK303&lt;=10,"1) &lt;= 10 Dias",IF(AND(BK303&gt;10,BK303&lt;=30),"2) &gt; 10 Dias e &lt;= 30 Dias",IF(AND(BK303&gt;30,BK303&lt;=60),"3) &gt;30 Dias e &lt;=60 Dias",IF(AND(BK303&gt;60,BK303&lt;43854),"4) &gt; 60 Dias","INDEFINIDO"))))),"")</f>
        <v>4) &gt; 60 Dias</v>
      </c>
      <c r="BM303" s="331">
        <f>IF(BE303&lt;&gt;"",BE303+5,IF(AND(BE303="",BD303&lt;&gt;""),BD303+5,IF(AND(BE303="",BD303="",AS303&lt;&gt;""),AS303+5,IF(AND(BE303="",BD303="",AS303="",AR303&lt;&gt;""),AR303+5,""))))</f>
        <v>45875</v>
      </c>
      <c r="BN303" s="331"/>
      <c r="BO303" s="331" t="s">
        <v>87</v>
      </c>
      <c r="BP303" s="305"/>
      <c r="BQ303" s="305"/>
      <c r="BR303" s="305"/>
      <c r="BS303" s="305"/>
      <c r="BT303" s="332">
        <v>-3</v>
      </c>
      <c r="BU303" s="333" t="s">
        <v>1255</v>
      </c>
      <c r="BV303" s="329"/>
      <c r="BW303" s="329"/>
      <c r="BX303" s="329"/>
      <c r="BY303" s="329"/>
      <c r="BZ303" s="329"/>
      <c r="CA303" s="660" t="s">
        <v>243</v>
      </c>
      <c r="CB303" s="598" t="s">
        <v>115</v>
      </c>
    </row>
    <row r="304" spans="1:80" ht="40.5" customHeight="1" x14ac:dyDescent="0.35">
      <c r="A304" s="589"/>
      <c r="B304" s="458" t="s">
        <v>155</v>
      </c>
      <c r="C304" s="310"/>
      <c r="D304" s="336"/>
      <c r="E304" s="336" t="s">
        <v>1186</v>
      </c>
      <c r="F304" s="336" t="s">
        <v>2012</v>
      </c>
      <c r="G304" s="307" t="str">
        <f ca="1">IF(AND(E304&lt;D304,BE304&lt;&gt;"",TODAY()&gt;D304),TODAY()-D304,"")</f>
        <v/>
      </c>
      <c r="H304" s="308">
        <f>IF(BM304&lt;&gt;"",BM304,"")</f>
        <v>45873</v>
      </c>
      <c r="I304" s="309">
        <f>IF(AND(E304&lt;&gt;"",H304&lt;&gt;""),H304-E304,"")</f>
        <v>227</v>
      </c>
      <c r="J304" s="305"/>
      <c r="K304" s="305" t="s">
        <v>80</v>
      </c>
      <c r="L304" s="310" t="s">
        <v>81</v>
      </c>
      <c r="M304" s="311" t="s">
        <v>161</v>
      </c>
      <c r="N304" s="310" t="s">
        <v>1011</v>
      </c>
      <c r="O304" s="337">
        <v>2028881150</v>
      </c>
      <c r="P304" s="539" t="s">
        <v>1439</v>
      </c>
      <c r="Q304" s="339" t="s">
        <v>240</v>
      </c>
      <c r="R304" s="313" t="str">
        <f>IF(OR(L304&lt;&gt;"",N304&lt;&gt;"",O304&lt;&gt;"",P304&lt;&gt;""),CONCATENATE(L304,"-",N304,"-",P304,"-OM",O304),"")</f>
        <v>P31-PPGMII-P31-CAM-1968/2024-OM2028881150</v>
      </c>
      <c r="S304" s="574" t="s">
        <v>241</v>
      </c>
      <c r="T304" s="314">
        <v>1</v>
      </c>
      <c r="U304" s="340">
        <v>67.367999999999995</v>
      </c>
      <c r="V304" s="340">
        <v>0</v>
      </c>
      <c r="W304" s="316">
        <f>IF(U304&lt;&gt;"",U304/1000,"")</f>
        <v>6.7367999999999997E-2</v>
      </c>
      <c r="X304" s="316">
        <f>IF(V304&lt;&gt;"",V304/1000,"")</f>
        <v>0</v>
      </c>
      <c r="Y304" s="317">
        <f>IF(OR(U304&lt;&gt;"",V304&lt;&gt;""),U304+V304,"")</f>
        <v>67.367999999999995</v>
      </c>
      <c r="Z304" s="318">
        <f>IF(Y304&lt;&gt;"",Y304/1000,"")</f>
        <v>6.7367999999999997E-2</v>
      </c>
      <c r="AA304" s="574" t="s">
        <v>242</v>
      </c>
      <c r="AB304" s="386"/>
      <c r="AC304" s="331">
        <v>45652</v>
      </c>
      <c r="AD304" s="327">
        <v>45792</v>
      </c>
      <c r="AE304" s="327">
        <v>45683</v>
      </c>
      <c r="AF304" s="14">
        <v>45807</v>
      </c>
      <c r="AG304" s="327">
        <v>45797</v>
      </c>
      <c r="AH304" s="309">
        <f>IF(AND(AD304&lt;&gt;"",AG304&lt;&gt;""),AG304-AD304,"")</f>
        <v>5</v>
      </c>
      <c r="AI304" s="322" t="str">
        <f>IF(AE304&lt;&gt;"",CONCATENATE("S",WEEKNUM(AE304,21)),"")</f>
        <v>S4</v>
      </c>
      <c r="AJ304" s="323" t="str">
        <f>IF(AF304&lt;&gt;"",CONCATENATE("S",WEEKNUM(AF304,21)),"")</f>
        <v>S22</v>
      </c>
      <c r="AK304" s="323" t="str">
        <f>IF(AG304&lt;&gt;"",CONCATENATE("S",WEEKNUM(AG304,21)),"")</f>
        <v>S21</v>
      </c>
      <c r="AL304" s="322" t="str">
        <f>IF(AG304&lt;&gt;"",CONCATENATE(MONTH(AG304),"/",YEAR(AG304)),"")</f>
        <v>5/2025</v>
      </c>
      <c r="AM304" s="324">
        <f ca="1">IF(AG304&lt;&gt;"",IFERROR(IF(AF304="",TODAY()-AE304,AG304-AE304),""),"")</f>
        <v>114</v>
      </c>
      <c r="AN304" s="325" t="str">
        <f ca="1">IF(AM304&lt;&gt;"",IF(AM304&lt;=0,"SEM ATRASO",IF(AM304&lt;=10,"1) &lt;= 10 Dias",IF(AND(AM304&gt;10,AM304&lt;=30),"2) &gt; 10 Dias e &lt;= 30 Dias",IF(AND(AM304&gt;30,AM304&lt;=60),"3) &gt;30 Dias e &lt;=60 Dias",IF(AND(AM304&gt;60,AM304&lt;43854),"4) &gt; 60 Dias","INDEFINIDO"))))),"")</f>
        <v>4) &gt; 60 Dias</v>
      </c>
      <c r="AO304" s="331">
        <v>45776</v>
      </c>
      <c r="AP304" s="331">
        <v>45799</v>
      </c>
      <c r="AQ304" s="15">
        <v>45757</v>
      </c>
      <c r="AR304" s="25">
        <v>45807</v>
      </c>
      <c r="AS304" s="331">
        <v>45804</v>
      </c>
      <c r="AT304" s="309">
        <f>IF(AND(AP304&lt;&gt;"",AS304&lt;&gt;""),AS304-AP304,"")</f>
        <v>5</v>
      </c>
      <c r="AU304" s="326" t="str">
        <f>IF(AQ304&lt;&gt;"",CONCATENATE("S",WEEKNUM(AQ304,21)),"")</f>
        <v>S15</v>
      </c>
      <c r="AV304" s="327" t="str">
        <f>IF(AR304&lt;&gt;"",CONCATENATE("S",WEEKNUM(AR304,21)),"")</f>
        <v>S22</v>
      </c>
      <c r="AW304" s="327" t="str">
        <f>IF(AS304&lt;&gt;"",CONCATENATE("S",WEEKNUM(AS304,21)),"")</f>
        <v>S22</v>
      </c>
      <c r="AX304" s="326" t="str">
        <f>IF(AS304&lt;&gt;"",CONCATENATE(MONTH(AS304),"/",YEAR(AS304)),"")</f>
        <v>5/2025</v>
      </c>
      <c r="AY304" s="328">
        <f ca="1">IF(AQ304&lt;&gt;"",IF(AS304&lt;&gt;"",AQ304-AS304,TODAY()-AQ304),"")</f>
        <v>-47</v>
      </c>
      <c r="AZ304" s="329" t="str">
        <f ca="1">IF(AY304&lt;&gt;"",IF(AY304&lt;=0,"SEM ATRASO",IF(AY304&lt;=10,"1) &lt;= 10 Dias",IF(AND(AY304&gt;10,AY304&lt;=30),"2) &gt; 10 Dias e &lt;= 30 Dias",IF(AND(AY304&gt;30,AY304&lt;=60),"3) &gt;30 Dias e &lt;=60 Dias",IF(AND(AY304&gt;60,AY304&lt;43854),"4) &gt; 60 Dias","INDEFINIDO"))))),"")</f>
        <v>SEM ATRASO</v>
      </c>
      <c r="BA304" s="341">
        <v>45777</v>
      </c>
      <c r="BB304" s="331">
        <v>45811</v>
      </c>
      <c r="BC304" s="15">
        <v>45766</v>
      </c>
      <c r="BD304" s="15">
        <v>45868</v>
      </c>
      <c r="BE304" s="331">
        <v>45868</v>
      </c>
      <c r="BF304" s="309">
        <f>IF(AND(BB304&lt;&gt;"",BE304&lt;&gt;""),BE304-BB304,"")</f>
        <v>57</v>
      </c>
      <c r="BG304" s="326" t="str">
        <f>IF(BC304&lt;&gt;"",CONCATENATE("S",WEEKNUM(BC304,21)),"")</f>
        <v>S16</v>
      </c>
      <c r="BH304" s="327" t="str">
        <f>IF(BD304&lt;&gt;"",CONCATENATE("S",WEEKNUM(BD304,21)),"")</f>
        <v>S31</v>
      </c>
      <c r="BI304" s="327" t="str">
        <f>IF(BE304&lt;&gt;"",CONCATENATE("S",WEEKNUM(BE304,21)),"")</f>
        <v>S31</v>
      </c>
      <c r="BJ304" s="326" t="str">
        <f>IF(BE304&lt;&gt;"",CONCATENATE(MONTH(BE304),"/",YEAR(BE304)),"")</f>
        <v>7/2025</v>
      </c>
      <c r="BK304" s="325">
        <f ca="1">IF(BE304&lt;&gt;"",IFERROR(IF(BE304="",TODAY()-BC304,BE304-BC304),""),"")</f>
        <v>102</v>
      </c>
      <c r="BL304" s="330" t="str">
        <f ca="1">IF(BK304&lt;&gt;"",IF(BK304&lt;=0,"SEM ATRASO",IF(BK304&lt;=10,"1) &lt;= 10 Dias",IF(AND(BK304&gt;10,BK304&lt;=30),"2) &gt; 10 Dias e &lt;= 30 Dias",IF(AND(BK304&gt;30,BK304&lt;=60),"3) &gt;30 Dias e &lt;=60 Dias",IF(AND(BK304&gt;60,BK304&lt;43854),"4) &gt; 60 Dias","INDEFINIDO"))))),"")</f>
        <v>4) &gt; 60 Dias</v>
      </c>
      <c r="BM304" s="331">
        <f>IF(BE304&lt;&gt;"",BE304+5,IF(AND(BE304="",BD304&lt;&gt;""),BD304+5,IF(AND(BE304="",BD304="",AS304&lt;&gt;""),AS304+5,IF(AND(BE304="",BD304="",AS304="",AR304&lt;&gt;""),AR304+5,""))))</f>
        <v>45873</v>
      </c>
      <c r="BN304" s="331"/>
      <c r="BO304" s="331" t="s">
        <v>87</v>
      </c>
      <c r="BP304" s="305"/>
      <c r="BQ304" s="305"/>
      <c r="BR304" s="305"/>
      <c r="BS304" s="305"/>
      <c r="BT304" s="332">
        <v>-3</v>
      </c>
      <c r="BU304" s="333" t="s">
        <v>1255</v>
      </c>
      <c r="BV304" s="329"/>
      <c r="BW304" s="329"/>
      <c r="BX304" s="329"/>
      <c r="BY304" s="329"/>
      <c r="BZ304" s="329"/>
      <c r="CA304" s="634" t="s">
        <v>254</v>
      </c>
      <c r="CB304" s="598"/>
    </row>
    <row r="305" spans="1:80" ht="40.5" customHeight="1" x14ac:dyDescent="0.35">
      <c r="A305" s="589"/>
      <c r="B305" s="458" t="s">
        <v>155</v>
      </c>
      <c r="C305" s="310"/>
      <c r="D305" s="336"/>
      <c r="E305" s="336" t="s">
        <v>1186</v>
      </c>
      <c r="F305" s="336" t="s">
        <v>2012</v>
      </c>
      <c r="G305" s="307" t="str">
        <f ca="1">IF(AND(E305&lt;D305,BE305&lt;&gt;"",TODAY()&gt;D305),TODAY()-D305,"")</f>
        <v/>
      </c>
      <c r="H305" s="308">
        <f>IF(BM305&lt;&gt;"",BM305,"")</f>
        <v>45873</v>
      </c>
      <c r="I305" s="309">
        <f>IF(AND(E305&lt;&gt;"",H305&lt;&gt;""),H305-E305,"")</f>
        <v>227</v>
      </c>
      <c r="J305" s="305" t="s">
        <v>79</v>
      </c>
      <c r="K305" s="305" t="s">
        <v>80</v>
      </c>
      <c r="L305" s="310" t="s">
        <v>81</v>
      </c>
      <c r="M305" s="311" t="s">
        <v>161</v>
      </c>
      <c r="N305" s="310" t="s">
        <v>1011</v>
      </c>
      <c r="O305" s="337"/>
      <c r="P305" s="539" t="s">
        <v>1439</v>
      </c>
      <c r="Q305" s="339" t="s">
        <v>253</v>
      </c>
      <c r="R305" s="313" t="str">
        <f>IF(OR(L305&lt;&gt;"",N305&lt;&gt;"",O305&lt;&gt;"",P305&lt;&gt;""),CONCATENATE(L305,"-",N305,"-",P305,"-OM",O305),"")</f>
        <v>P31-PPGMII-P31-CAM-1968/2024-OM</v>
      </c>
      <c r="S305" s="574" t="s">
        <v>1188</v>
      </c>
      <c r="T305" s="314">
        <v>1</v>
      </c>
      <c r="U305" s="340">
        <v>5.9</v>
      </c>
      <c r="V305" s="340">
        <v>0</v>
      </c>
      <c r="W305" s="316">
        <f>IF(U305&lt;&gt;"",U305/1000,"")</f>
        <v>5.9000000000000007E-3</v>
      </c>
      <c r="X305" s="316">
        <f>IF(V305&lt;&gt;"",V305/1000,"")</f>
        <v>0</v>
      </c>
      <c r="Y305" s="317">
        <f>IF(OR(U305&lt;&gt;"",V305&lt;&gt;""),U305+V305,"")</f>
        <v>5.9</v>
      </c>
      <c r="Z305" s="318">
        <f>IF(Y305&lt;&gt;"",Y305/1000,"")</f>
        <v>5.9000000000000007E-3</v>
      </c>
      <c r="AA305" s="574" t="s">
        <v>242</v>
      </c>
      <c r="AB305" s="386"/>
      <c r="AC305" s="331">
        <v>45652</v>
      </c>
      <c r="AD305" s="327">
        <v>45811</v>
      </c>
      <c r="AE305" s="327">
        <v>45851</v>
      </c>
      <c r="AF305" s="25">
        <v>45851</v>
      </c>
      <c r="AG305" s="327">
        <v>45827</v>
      </c>
      <c r="AH305" s="309">
        <f>IF(AND(AD305&lt;&gt;"",AG305&lt;&gt;""),AG305-AD305,"")</f>
        <v>16</v>
      </c>
      <c r="AI305" s="322" t="str">
        <f>IF(AE305&lt;&gt;"",CONCATENATE("S",WEEKNUM(AE305,21)),"")</f>
        <v>S28</v>
      </c>
      <c r="AJ305" s="323" t="str">
        <f>IF(AF305&lt;&gt;"",CONCATENATE("S",WEEKNUM(AF305,21)),"")</f>
        <v>S28</v>
      </c>
      <c r="AK305" s="323" t="str">
        <f>IF(AG305&lt;&gt;"",CONCATENATE("S",WEEKNUM(AG305,21)),"")</f>
        <v>S25</v>
      </c>
      <c r="AL305" s="322" t="str">
        <f>IF(AG305&lt;&gt;"",CONCATENATE(MONTH(AG305),"/",YEAR(AG305)),"")</f>
        <v>6/2025</v>
      </c>
      <c r="AM305" s="324">
        <f ca="1">IF(AG305&lt;&gt;"",IFERROR(IF(AF305="",TODAY()-AE305,AG305-AE305),""),"")</f>
        <v>-24</v>
      </c>
      <c r="AN305" s="325" t="str">
        <f ca="1">IF(AM305&lt;&gt;"",IF(AM305&lt;=0,"SEM ATRASO",IF(AM305&lt;=10,"1) &lt;= 10 Dias",IF(AND(AM305&gt;10,AM305&lt;=30),"2) &gt; 10 Dias e &lt;= 30 Dias",IF(AND(AM305&gt;30,AM305&lt;=60),"3) &gt;30 Dias e &lt;=60 Dias",IF(AND(AM305&gt;60,AM305&lt;43854),"4) &gt; 60 Dias","INDEFINIDO"))))),"")</f>
        <v>SEM ATRASO</v>
      </c>
      <c r="AO305" s="14">
        <v>45833</v>
      </c>
      <c r="AP305" s="331">
        <v>45790</v>
      </c>
      <c r="AQ305" s="14">
        <v>45840</v>
      </c>
      <c r="AR305" s="25">
        <v>45840</v>
      </c>
      <c r="AS305" s="331">
        <v>45838</v>
      </c>
      <c r="AT305" s="309">
        <f>IF(AND(AP305&lt;&gt;"",AS305&lt;&gt;""),AS305-AP305,"")</f>
        <v>48</v>
      </c>
      <c r="AU305" s="326" t="str">
        <f>IF(AQ305&lt;&gt;"",CONCATENATE("S",WEEKNUM(AQ305,21)),"")</f>
        <v>S27</v>
      </c>
      <c r="AV305" s="327" t="str">
        <f>IF(AR305&lt;&gt;"",CONCATENATE("S",WEEKNUM(AR305,21)),"")</f>
        <v>S27</v>
      </c>
      <c r="AW305" s="327" t="str">
        <f>IF(AS305&lt;&gt;"",CONCATENATE("S",WEEKNUM(AS305,21)),"")</f>
        <v>S27</v>
      </c>
      <c r="AX305" s="326" t="str">
        <f>IF(AS305&lt;&gt;"",CONCATENATE(MONTH(AS305),"/",YEAR(AS305)),"")</f>
        <v>6/2025</v>
      </c>
      <c r="AY305" s="328">
        <f ca="1">IF(AQ305&lt;&gt;"",IF(AS305&lt;&gt;"",AQ305-AS305,TODAY()-AQ305),"")</f>
        <v>2</v>
      </c>
      <c r="AZ305" s="329" t="str">
        <f ca="1">IF(AY305&lt;&gt;"",IF(AY305&lt;=0,"SEM ATRASO",IF(AY305&lt;=10,"1) &lt;= 10 Dias",IF(AND(AY305&gt;10,AY305&lt;=30),"2) &gt; 10 Dias e &lt;= 30 Dias",IF(AND(AY305&gt;30,AY305&lt;=60),"3) &gt;30 Dias e &lt;=60 Dias",IF(AND(AY305&gt;60,AY305&lt;43854),"4) &gt; 60 Dias","INDEFINIDO"))))),"")</f>
        <v>1) &lt;= 10 Dias</v>
      </c>
      <c r="BA305" s="14">
        <v>45853</v>
      </c>
      <c r="BB305" s="331">
        <v>45845</v>
      </c>
      <c r="BC305" s="14">
        <v>45766</v>
      </c>
      <c r="BD305" s="15">
        <v>45868</v>
      </c>
      <c r="BE305" s="331">
        <v>45868</v>
      </c>
      <c r="BF305" s="309">
        <f>IF(AND(BB305&lt;&gt;"",BE305&lt;&gt;""),BE305-BB305,"")</f>
        <v>23</v>
      </c>
      <c r="BG305" s="326" t="str">
        <f>IF(BC305&lt;&gt;"",CONCATENATE("S",WEEKNUM(BC305,21)),"")</f>
        <v>S16</v>
      </c>
      <c r="BH305" s="327" t="str">
        <f>IF(BD305&lt;&gt;"",CONCATENATE("S",WEEKNUM(BD305,21)),"")</f>
        <v>S31</v>
      </c>
      <c r="BI305" s="327" t="str">
        <f>IF(BE305&lt;&gt;"",CONCATENATE("S",WEEKNUM(BE305,21)),"")</f>
        <v>S31</v>
      </c>
      <c r="BJ305" s="326" t="str">
        <f>IF(BE305&lt;&gt;"",CONCATENATE(MONTH(BE305),"/",YEAR(BE305)),"")</f>
        <v>7/2025</v>
      </c>
      <c r="BK305" s="325">
        <f ca="1">IF(BE305&lt;&gt;"",IFERROR(IF(BE305="",TODAY()-BC305,BE305-BC305),""),"")</f>
        <v>102</v>
      </c>
      <c r="BL305" s="330" t="str">
        <f ca="1">IF(BK305&lt;&gt;"",IF(BK305&lt;=0,"SEM ATRASO",IF(BK305&lt;=10,"1) &lt;= 10 Dias",IF(AND(BK305&gt;10,BK305&lt;=30),"2) &gt; 10 Dias e &lt;= 30 Dias",IF(AND(BK305&gt;30,BK305&lt;=60),"3) &gt;30 Dias e &lt;=60 Dias",IF(AND(BK305&gt;60,BK305&lt;43854),"4) &gt; 60 Dias","INDEFINIDO"))))),"")</f>
        <v>4) &gt; 60 Dias</v>
      </c>
      <c r="BM305" s="331">
        <f>IF(BE305&lt;&gt;"",BE305+5,IF(AND(BE305="",BD305&lt;&gt;""),BD305+5,IF(AND(BE305="",BD305="",AS305&lt;&gt;""),AS305+5,IF(AND(BE305="",BD305="",AS305="",AR305&lt;&gt;""),AR305+5,""))))</f>
        <v>45873</v>
      </c>
      <c r="BN305" s="331"/>
      <c r="BO305" s="331" t="s">
        <v>87</v>
      </c>
      <c r="BP305" s="305"/>
      <c r="BQ305" s="305"/>
      <c r="BR305" s="305"/>
      <c r="BS305" s="305"/>
      <c r="BT305" s="332"/>
      <c r="BU305" s="333"/>
      <c r="BV305" s="329"/>
      <c r="BW305" s="329"/>
      <c r="BX305" s="329"/>
      <c r="BY305" s="329"/>
      <c r="BZ305" s="329"/>
      <c r="CA305" s="641"/>
      <c r="CB305" s="598"/>
    </row>
    <row r="306" spans="1:80" ht="40.5" customHeight="1" x14ac:dyDescent="0.35">
      <c r="A306" s="589"/>
      <c r="B306" s="458" t="s">
        <v>155</v>
      </c>
      <c r="C306" s="310"/>
      <c r="D306" s="336"/>
      <c r="E306" s="336" t="s">
        <v>681</v>
      </c>
      <c r="F306" s="336" t="s">
        <v>556</v>
      </c>
      <c r="G306" s="307" t="str">
        <f ca="1">IF(AND(E306&lt;D306,BE306&lt;&gt;"",TODAY()&gt;D306),TODAY()-D306,"")</f>
        <v/>
      </c>
      <c r="H306" s="308">
        <f>IF(BM306&lt;&gt;"",BM306,"")</f>
        <v>45873</v>
      </c>
      <c r="I306" s="309">
        <f>IF(AND(E306&lt;&gt;"",H306&lt;&gt;""),H306-E306,"")</f>
        <v>318</v>
      </c>
      <c r="J306" s="305" t="s">
        <v>79</v>
      </c>
      <c r="K306" s="305" t="s">
        <v>80</v>
      </c>
      <c r="L306" s="310" t="s">
        <v>557</v>
      </c>
      <c r="M306" s="311" t="s">
        <v>161</v>
      </c>
      <c r="N306" s="310" t="s">
        <v>1012</v>
      </c>
      <c r="O306" s="337"/>
      <c r="P306" s="539" t="s">
        <v>1440</v>
      </c>
      <c r="Q306" s="339" t="s">
        <v>1187</v>
      </c>
      <c r="R306" s="313" t="str">
        <f>IF(OR(L306&lt;&gt;"",N306&lt;&gt;"",O306&lt;&gt;"",P306&lt;&gt;""),CONCATENATE(L306,"-",N306,"-",P306,"-OM",O306),"")</f>
        <v>P62-PPGMII-P62-PAR-1137P/2024-OM</v>
      </c>
      <c r="S306" s="574" t="s">
        <v>1188</v>
      </c>
      <c r="T306" s="314">
        <v>1</v>
      </c>
      <c r="U306" s="340">
        <v>112.104</v>
      </c>
      <c r="V306" s="340">
        <v>0</v>
      </c>
      <c r="W306" s="316">
        <f>IF(U306&lt;&gt;"",U306/1000,"")</f>
        <v>0.112104</v>
      </c>
      <c r="X306" s="316">
        <f>IF(V306&lt;&gt;"",V306/1000,"")</f>
        <v>0</v>
      </c>
      <c r="Y306" s="317">
        <f>IF(OR(U306&lt;&gt;"",V306&lt;&gt;""),U306+V306,"")</f>
        <v>112.104</v>
      </c>
      <c r="Z306" s="318">
        <f>IF(Y306&lt;&gt;"",Y306/1000,"")</f>
        <v>0.112104</v>
      </c>
      <c r="AA306" s="574" t="s">
        <v>1189</v>
      </c>
      <c r="AB306" s="386"/>
      <c r="AC306" s="331">
        <v>45821</v>
      </c>
      <c r="AD306" s="327">
        <v>45811</v>
      </c>
      <c r="AE306" s="327">
        <v>45851</v>
      </c>
      <c r="AF306" s="14">
        <v>45851</v>
      </c>
      <c r="AG306" s="327">
        <v>45827</v>
      </c>
      <c r="AH306" s="309">
        <f>IF(AND(AD306&lt;&gt;"",AG306&lt;&gt;""),AG306-AD306,"")</f>
        <v>16</v>
      </c>
      <c r="AI306" s="322" t="str">
        <f>IF(AE306&lt;&gt;"",CONCATENATE("S",WEEKNUM(AE306,21)),"")</f>
        <v>S28</v>
      </c>
      <c r="AJ306" s="323" t="str">
        <f>IF(AF306&lt;&gt;"",CONCATENATE("S",WEEKNUM(AF306,21)),"")</f>
        <v>S28</v>
      </c>
      <c r="AK306" s="323" t="str">
        <f>IF(AG306&lt;&gt;"",CONCATENATE("S",WEEKNUM(AG306,21)),"")</f>
        <v>S25</v>
      </c>
      <c r="AL306" s="322" t="str">
        <f>IF(AG306&lt;&gt;"",CONCATENATE(MONTH(AG306),"/",YEAR(AG306)),"")</f>
        <v>6/2025</v>
      </c>
      <c r="AM306" s="324">
        <f ca="1">IF(AG306&lt;&gt;"",IFERROR(IF(AF306="",TODAY()-AE306,AG306-AE306),""),"")</f>
        <v>-24</v>
      </c>
      <c r="AN306" s="325" t="str">
        <f ca="1">IF(AM306&lt;&gt;"",IF(AM306&lt;=0,"SEM ATRASO",IF(AM306&lt;=10,"1) &lt;= 10 Dias",IF(AND(AM306&gt;10,AM306&lt;=30),"2) &gt; 10 Dias e &lt;= 30 Dias",IF(AND(AM306&gt;30,AM306&lt;=60),"3) &gt;30 Dias e &lt;=60 Dias",IF(AND(AM306&gt;60,AM306&lt;43854),"4) &gt; 60 Dias","INDEFINIDO"))))),"")</f>
        <v>SEM ATRASO</v>
      </c>
      <c r="AO306" s="327">
        <v>45823</v>
      </c>
      <c r="AP306" s="331">
        <v>45790</v>
      </c>
      <c r="AQ306" s="14">
        <v>45830</v>
      </c>
      <c r="AR306" s="25">
        <v>45830</v>
      </c>
      <c r="AS306" s="331">
        <v>45830</v>
      </c>
      <c r="AT306" s="309">
        <f>IF(AND(AP306&lt;&gt;"",AS306&lt;&gt;""),AS306-AP306,"")</f>
        <v>40</v>
      </c>
      <c r="AU306" s="326" t="str">
        <f>IF(AQ306&lt;&gt;"",CONCATENATE("S",WEEKNUM(AQ306,21)),"")</f>
        <v>S25</v>
      </c>
      <c r="AV306" s="327" t="str">
        <f>IF(AR306&lt;&gt;"",CONCATENATE("S",WEEKNUM(AR306,21)),"")</f>
        <v>S25</v>
      </c>
      <c r="AW306" s="327" t="str">
        <f>IF(AS306&lt;&gt;"",CONCATENATE("S",WEEKNUM(AS306,21)),"")</f>
        <v>S25</v>
      </c>
      <c r="AX306" s="326" t="str">
        <f>IF(AS306&lt;&gt;"",CONCATENATE(MONTH(AS306),"/",YEAR(AS306)),"")</f>
        <v>6/2025</v>
      </c>
      <c r="AY306" s="328">
        <f ca="1">IF(AQ306&lt;&gt;"",IF(AS306&lt;&gt;"",AQ306-AS306,TODAY()-AQ306),"")</f>
        <v>0</v>
      </c>
      <c r="AZ306" s="329" t="str">
        <f ca="1">IF(AY306&lt;&gt;"",IF(AY306&lt;=0,"SEM ATRASO",IF(AY306&lt;=10,"1) &lt;= 10 Dias",IF(AND(AY306&gt;10,AY306&lt;=30),"2) &gt; 10 Dias e &lt;= 30 Dias",IF(AND(AY306&gt;30,AY306&lt;=60),"3) &gt;30 Dias e &lt;=60 Dias",IF(AND(AY306&gt;60,AY306&lt;43854),"4) &gt; 60 Dias","INDEFINIDO"))))),"")</f>
        <v>SEM ATRASO</v>
      </c>
      <c r="BA306" s="377">
        <v>45849</v>
      </c>
      <c r="BB306" s="331">
        <v>45837</v>
      </c>
      <c r="BC306" s="15">
        <v>45766</v>
      </c>
      <c r="BD306" s="15">
        <v>45868</v>
      </c>
      <c r="BE306" s="331">
        <v>45868</v>
      </c>
      <c r="BF306" s="309">
        <f>IF(AND(BB306&lt;&gt;"",BE306&lt;&gt;""),BE306-BB306,"")</f>
        <v>31</v>
      </c>
      <c r="BG306" s="326" t="str">
        <f>IF(BC306&lt;&gt;"",CONCATENATE("S",WEEKNUM(BC306,21)),"")</f>
        <v>S16</v>
      </c>
      <c r="BH306" s="327" t="str">
        <f>IF(BD306&lt;&gt;"",CONCATENATE("S",WEEKNUM(BD306,21)),"")</f>
        <v>S31</v>
      </c>
      <c r="BI306" s="327" t="str">
        <f>IF(BE306&lt;&gt;"",CONCATENATE("S",WEEKNUM(BE306,21)),"")</f>
        <v>S31</v>
      </c>
      <c r="BJ306" s="326" t="str">
        <f>IF(BE306&lt;&gt;"",CONCATENATE(MONTH(BE306),"/",YEAR(BE306)),"")</f>
        <v>7/2025</v>
      </c>
      <c r="BK306" s="325">
        <f ca="1">IF(BE306&lt;&gt;"",IFERROR(IF(BE306="",TODAY()-BC306,BE306-BC306),""),"")</f>
        <v>102</v>
      </c>
      <c r="BL306" s="330" t="str">
        <f ca="1">IF(BK306&lt;&gt;"",IF(BK306&lt;=0,"SEM ATRASO",IF(BK306&lt;=10,"1) &lt;= 10 Dias",IF(AND(BK306&gt;10,BK306&lt;=30),"2) &gt; 10 Dias e &lt;= 30 Dias",IF(AND(BK306&gt;30,BK306&lt;=60),"3) &gt;30 Dias e &lt;=60 Dias",IF(AND(BK306&gt;60,BK306&lt;43854),"4) &gt; 60 Dias","INDEFINIDO"))))),"")</f>
        <v>4) &gt; 60 Dias</v>
      </c>
      <c r="BM306" s="331">
        <f>IF(BE306&lt;&gt;"",BE306+5,IF(AND(BE306="",BD306&lt;&gt;""),BD306+5,IF(AND(BE306="",BD306="",AS306&lt;&gt;""),AS306+5,IF(AND(BE306="",BD306="",AS306="",AR306&lt;&gt;""),AR306+5,""))))</f>
        <v>45873</v>
      </c>
      <c r="BN306" s="331"/>
      <c r="BO306" s="331" t="s">
        <v>87</v>
      </c>
      <c r="BP306" s="305"/>
      <c r="BQ306" s="305"/>
      <c r="BR306" s="305"/>
      <c r="BS306" s="305"/>
      <c r="BT306" s="332"/>
      <c r="BU306" s="333"/>
      <c r="BV306" s="329"/>
      <c r="BW306" s="329"/>
      <c r="BX306" s="329"/>
      <c r="BY306" s="329"/>
      <c r="BZ306" s="329"/>
      <c r="CA306" s="634" t="s">
        <v>1251</v>
      </c>
      <c r="CB306" s="598"/>
    </row>
    <row r="307" spans="1:80" ht="40.5" customHeight="1" x14ac:dyDescent="0.35">
      <c r="A307" s="589"/>
      <c r="B307" s="458" t="s">
        <v>155</v>
      </c>
      <c r="C307" s="310"/>
      <c r="D307" s="336"/>
      <c r="E307" s="336" t="s">
        <v>681</v>
      </c>
      <c r="F307" s="336" t="s">
        <v>556</v>
      </c>
      <c r="G307" s="307" t="str">
        <f ca="1">IF(AND(E307&lt;D307,BE307&lt;&gt;"",TODAY()&gt;D307),TODAY()-D307,"")</f>
        <v/>
      </c>
      <c r="H307" s="308">
        <f>IF(BM307&lt;&gt;"",BM307,"")</f>
        <v>45873</v>
      </c>
      <c r="I307" s="309">
        <f>IF(AND(E307&lt;&gt;"",H307&lt;&gt;""),H307-E307,"")</f>
        <v>318</v>
      </c>
      <c r="J307" s="305" t="s">
        <v>79</v>
      </c>
      <c r="K307" s="305" t="s">
        <v>80</v>
      </c>
      <c r="L307" s="310" t="s">
        <v>557</v>
      </c>
      <c r="M307" s="311" t="s">
        <v>161</v>
      </c>
      <c r="N307" s="310" t="s">
        <v>1012</v>
      </c>
      <c r="O307" s="337"/>
      <c r="P307" s="539" t="s">
        <v>1440</v>
      </c>
      <c r="Q307" s="339" t="s">
        <v>1190</v>
      </c>
      <c r="R307" s="313" t="str">
        <f>IF(OR(L307&lt;&gt;"",N307&lt;&gt;"",O307&lt;&gt;"",P307&lt;&gt;""),CONCATENATE(L307,"-",N307,"-",P307,"-OM",O307),"")</f>
        <v>P62-PPGMII-P62-PAR-1137P/2024-OM</v>
      </c>
      <c r="S307" s="574" t="s">
        <v>1096</v>
      </c>
      <c r="T307" s="314">
        <v>1</v>
      </c>
      <c r="U307" s="340">
        <v>2.74</v>
      </c>
      <c r="V307" s="340">
        <v>0</v>
      </c>
      <c r="W307" s="316">
        <f>IF(U307&lt;&gt;"",U307/1000,"")</f>
        <v>2.7400000000000002E-3</v>
      </c>
      <c r="X307" s="316">
        <f>IF(V307&lt;&gt;"",V307/1000,"")</f>
        <v>0</v>
      </c>
      <c r="Y307" s="317">
        <f>IF(OR(U307&lt;&gt;"",V307&lt;&gt;""),U307+V307,"")</f>
        <v>2.74</v>
      </c>
      <c r="Z307" s="318">
        <f>IF(Y307&lt;&gt;"",Y307/1000,"")</f>
        <v>2.7400000000000002E-3</v>
      </c>
      <c r="AA307" s="574" t="s">
        <v>1189</v>
      </c>
      <c r="AB307" s="386"/>
      <c r="AC307" s="331">
        <v>45821</v>
      </c>
      <c r="AD307" s="327">
        <v>45787</v>
      </c>
      <c r="AE307" s="15">
        <v>45834</v>
      </c>
      <c r="AF307" s="15">
        <v>45834</v>
      </c>
      <c r="AG307" s="327">
        <v>45838</v>
      </c>
      <c r="AH307" s="309">
        <f>IF(AND(AD307&lt;&gt;"",AG307&lt;&gt;""),AG307-AD307,"")</f>
        <v>51</v>
      </c>
      <c r="AI307" s="322" t="str">
        <f>IF(AE307&lt;&gt;"",CONCATENATE("S",WEEKNUM(AE307,21)),"")</f>
        <v>S26</v>
      </c>
      <c r="AJ307" s="323" t="str">
        <f>IF(AF307&lt;&gt;"",CONCATENATE("S",WEEKNUM(AF307,21)),"")</f>
        <v>S26</v>
      </c>
      <c r="AK307" s="323" t="str">
        <f>IF(AG307&lt;&gt;"",CONCATENATE("S",WEEKNUM(AG307,21)),"")</f>
        <v>S27</v>
      </c>
      <c r="AL307" s="322" t="str">
        <f>IF(AG307&lt;&gt;"",CONCATENATE(MONTH(AG307),"/",YEAR(AG307)),"")</f>
        <v>6/2025</v>
      </c>
      <c r="AM307" s="324">
        <f ca="1">IF(AG307&lt;&gt;"",IFERROR(IF(AF307="",TODAY()-AE307,AG307-AE307),""),"")</f>
        <v>4</v>
      </c>
      <c r="AN307" s="325" t="str">
        <f ca="1">IF(AM307&lt;&gt;"",IF(AM307&lt;=0,"SEM ATRASO",IF(AM307&lt;=10,"1) &lt;= 10 Dias",IF(AND(AM307&gt;10,AM307&lt;=30),"2) &gt; 10 Dias e &lt;= 30 Dias",IF(AND(AM307&gt;30,AM307&lt;=60),"3) &gt;30 Dias e &lt;=60 Dias",IF(AND(AM307&gt;60,AM307&lt;43854),"4) &gt; 60 Dias","INDEFINIDO"))))),"")</f>
        <v>1) &lt;= 10 Dias</v>
      </c>
      <c r="AO307" s="331">
        <v>45833</v>
      </c>
      <c r="AP307" s="331">
        <v>45785</v>
      </c>
      <c r="AQ307" s="15">
        <v>45840</v>
      </c>
      <c r="AR307" s="25">
        <v>45840</v>
      </c>
      <c r="AS307" s="331">
        <v>45838</v>
      </c>
      <c r="AT307" s="309">
        <f>IF(AND(AP307&lt;&gt;"",AS307&lt;&gt;""),AS307-AP307,"")</f>
        <v>53</v>
      </c>
      <c r="AU307" s="326" t="str">
        <f>IF(AQ307&lt;&gt;"",CONCATENATE("S",WEEKNUM(AQ307,21)),"")</f>
        <v>S27</v>
      </c>
      <c r="AV307" s="327" t="str">
        <f>IF(AR307&lt;&gt;"",CONCATENATE("S",WEEKNUM(AR307,21)),"")</f>
        <v>S27</v>
      </c>
      <c r="AW307" s="327" t="str">
        <f>IF(AS307&lt;&gt;"",CONCATENATE("S",WEEKNUM(AS307,21)),"")</f>
        <v>S27</v>
      </c>
      <c r="AX307" s="326" t="str">
        <f>IF(AS307&lt;&gt;"",CONCATENATE(MONTH(AS307),"/",YEAR(AS307)),"")</f>
        <v>6/2025</v>
      </c>
      <c r="AY307" s="328">
        <f ca="1">IF(AQ307&lt;&gt;"",IF(AS307&lt;&gt;"",AQ307-AS307,TODAY()-AQ307),"")</f>
        <v>2</v>
      </c>
      <c r="AZ307" s="329" t="str">
        <f ca="1">IF(AY307&lt;&gt;"",IF(AY307&lt;=0,"SEM ATRASO",IF(AY307&lt;=10,"1) &lt;= 10 Dias",IF(AND(AY307&gt;10,AY307&lt;=30),"2) &gt; 10 Dias e &lt;= 30 Dias",IF(AND(AY307&gt;30,AY307&lt;=60),"3) &gt;30 Dias e &lt;=60 Dias",IF(AND(AY307&gt;60,AY307&lt;43854),"4) &gt; 60 Dias","INDEFINIDO"))))),"")</f>
        <v>1) &lt;= 10 Dias</v>
      </c>
      <c r="BA307" s="365">
        <v>45853</v>
      </c>
      <c r="BB307" s="331">
        <v>45845</v>
      </c>
      <c r="BC307" s="15">
        <v>45766</v>
      </c>
      <c r="BD307" s="15">
        <v>45868</v>
      </c>
      <c r="BE307" s="331">
        <v>45868</v>
      </c>
      <c r="BF307" s="309">
        <f>IF(AND(BB307&lt;&gt;"",BE307&lt;&gt;""),BE307-BB307,"")</f>
        <v>23</v>
      </c>
      <c r="BG307" s="326" t="str">
        <f>IF(BC307&lt;&gt;"",CONCATENATE("S",WEEKNUM(BC307,21)),"")</f>
        <v>S16</v>
      </c>
      <c r="BH307" s="327" t="str">
        <f>IF(BD307&lt;&gt;"",CONCATENATE("S",WEEKNUM(BD307,21)),"")</f>
        <v>S31</v>
      </c>
      <c r="BI307" s="327" t="str">
        <f>IF(BE307&lt;&gt;"",CONCATENATE("S",WEEKNUM(BE307,21)),"")</f>
        <v>S31</v>
      </c>
      <c r="BJ307" s="326" t="str">
        <f>IF(BE307&lt;&gt;"",CONCATENATE(MONTH(BE307),"/",YEAR(BE307)),"")</f>
        <v>7/2025</v>
      </c>
      <c r="BK307" s="325">
        <f ca="1">IF(BE307&lt;&gt;"",IFERROR(IF(BE307="",TODAY()-BC307,BE307-BC307),""),"")</f>
        <v>102</v>
      </c>
      <c r="BL307" s="330" t="str">
        <f ca="1">IF(BK307&lt;&gt;"",IF(BK307&lt;=0,"SEM ATRASO",IF(BK307&lt;=10,"1) &lt;= 10 Dias",IF(AND(BK307&gt;10,BK307&lt;=30),"2) &gt; 10 Dias e &lt;= 30 Dias",IF(AND(BK307&gt;30,BK307&lt;=60),"3) &gt;30 Dias e &lt;=60 Dias",IF(AND(BK307&gt;60,BK307&lt;43854),"4) &gt; 60 Dias","INDEFINIDO"))))),"")</f>
        <v>4) &gt; 60 Dias</v>
      </c>
      <c r="BM307" s="331">
        <f>IF(BE307&lt;&gt;"",BE307+5,IF(AND(BE307="",BD307&lt;&gt;""),BD307+5,IF(AND(BE307="",BD307="",AS307&lt;&gt;""),AS307+5,IF(AND(BE307="",BD307="",AS307="",AR307&lt;&gt;""),AR307+5,""))))</f>
        <v>45873</v>
      </c>
      <c r="BN307" s="331"/>
      <c r="BO307" s="331" t="s">
        <v>87</v>
      </c>
      <c r="BP307" s="305"/>
      <c r="BQ307" s="305"/>
      <c r="BR307" s="305"/>
      <c r="BS307" s="305"/>
      <c r="BT307" s="332"/>
      <c r="BU307" s="333"/>
      <c r="BV307" s="329"/>
      <c r="BW307" s="329"/>
      <c r="BX307" s="329"/>
      <c r="BY307" s="329"/>
      <c r="BZ307" s="329"/>
      <c r="CA307" s="640"/>
      <c r="CB307" s="598"/>
    </row>
    <row r="308" spans="1:80" ht="40.5" customHeight="1" x14ac:dyDescent="0.35">
      <c r="A308" s="589"/>
      <c r="B308" s="458" t="s">
        <v>155</v>
      </c>
      <c r="C308" s="310"/>
      <c r="D308" s="336"/>
      <c r="E308" s="336" t="s">
        <v>1077</v>
      </c>
      <c r="F308" s="336" t="s">
        <v>1079</v>
      </c>
      <c r="G308" s="307" t="str">
        <f ca="1">IF(AND(E308&lt;D308,BE308&lt;&gt;"",TODAY()&gt;D308),TODAY()-D308,"")</f>
        <v/>
      </c>
      <c r="H308" s="308">
        <f>IF(BM308&lt;&gt;"",BM308,"")</f>
        <v>45875</v>
      </c>
      <c r="I308" s="309">
        <f>IF(AND(E308&lt;&gt;"",H308&lt;&gt;""),H308-E308,"")</f>
        <v>404</v>
      </c>
      <c r="J308" s="305" t="s">
        <v>156</v>
      </c>
      <c r="K308" s="305" t="s">
        <v>80</v>
      </c>
      <c r="L308" s="310" t="s">
        <v>557</v>
      </c>
      <c r="M308" s="311" t="s">
        <v>161</v>
      </c>
      <c r="N308" s="310" t="s">
        <v>2050</v>
      </c>
      <c r="O308" s="337">
        <v>2029625222</v>
      </c>
      <c r="P308" s="539" t="s">
        <v>1441</v>
      </c>
      <c r="Q308" s="339" t="s">
        <v>1095</v>
      </c>
      <c r="R308" s="313" t="str">
        <f>IF(OR(L308&lt;&gt;"",N308&lt;&gt;"",O308&lt;&gt;"",P308&lt;&gt;""),CONCATENATE(L308,"-",N308,"-",P308,"-OM",O308),"")</f>
        <v>P62-PPGMII-P62-CAM-0508P/2024-OM2029625222</v>
      </c>
      <c r="S308" s="574"/>
      <c r="T308" s="314">
        <v>1</v>
      </c>
      <c r="U308" s="340">
        <v>0</v>
      </c>
      <c r="V308" s="340">
        <v>279.48</v>
      </c>
      <c r="W308" s="316">
        <f>IF(U308&lt;&gt;"",U308/1000,"")</f>
        <v>0</v>
      </c>
      <c r="X308" s="316">
        <f>IF(V308&lt;&gt;"",V308/1000,"")</f>
        <v>0.27948000000000001</v>
      </c>
      <c r="Y308" s="317">
        <f>IF(OR(U308&lt;&gt;"",V308&lt;&gt;""),U308+V308,"")</f>
        <v>279.48</v>
      </c>
      <c r="Z308" s="318">
        <f>IF(Y308&lt;&gt;"",Y308/1000,"")</f>
        <v>0.27948000000000001</v>
      </c>
      <c r="AA308" s="574" t="s">
        <v>1097</v>
      </c>
      <c r="AB308" s="386"/>
      <c r="AC308" s="331">
        <v>45797</v>
      </c>
      <c r="AD308" s="327">
        <v>45794</v>
      </c>
      <c r="AE308" s="15">
        <v>45797</v>
      </c>
      <c r="AF308" s="15">
        <v>45805</v>
      </c>
      <c r="AG308" s="327">
        <v>45805</v>
      </c>
      <c r="AH308" s="309">
        <f>IF(AND(AD308&lt;&gt;"",AG308&lt;&gt;""),AG308-AD308,"")</f>
        <v>11</v>
      </c>
      <c r="AI308" s="322" t="str">
        <f>IF(AE308&lt;&gt;"",CONCATENATE("S",WEEKNUM(AE308,21)),"")</f>
        <v>S21</v>
      </c>
      <c r="AJ308" s="323" t="str">
        <f>IF(AF308&lt;&gt;"",CONCATENATE("S",WEEKNUM(AF308,21)),"")</f>
        <v>S22</v>
      </c>
      <c r="AK308" s="323" t="str">
        <f>IF(AG308&lt;&gt;"",CONCATENATE("S",WEEKNUM(AG308,21)),"")</f>
        <v>S22</v>
      </c>
      <c r="AL308" s="322" t="str">
        <f>IF(AG308&lt;&gt;"",CONCATENATE(MONTH(AG308),"/",YEAR(AG308)),"")</f>
        <v>5/2025</v>
      </c>
      <c r="AM308" s="324">
        <f ca="1">IF(AG308&lt;&gt;"",IFERROR(IF(AF308="",TODAY()-AE308,AG308-AE308),""),"")</f>
        <v>8</v>
      </c>
      <c r="AN308" s="325" t="str">
        <f ca="1">IF(AM308&lt;&gt;"",IF(AM308&lt;=0,"SEM ATRASO",IF(AM308&lt;=10,"1) &lt;= 10 Dias",IF(AND(AM308&gt;10,AM308&lt;=30),"2) &gt; 10 Dias e &lt;= 30 Dias",IF(AND(AM308&gt;30,AM308&lt;=60),"3) &gt;30 Dias e &lt;=60 Dias",IF(AND(AM308&gt;60,AM308&lt;43854),"4) &gt; 60 Dias","INDEFINIDO"))))),"")</f>
        <v>1) &lt;= 10 Dias</v>
      </c>
      <c r="AO308" s="331">
        <v>45806</v>
      </c>
      <c r="AP308" s="331">
        <v>45796</v>
      </c>
      <c r="AQ308" s="15">
        <v>45816</v>
      </c>
      <c r="AR308" s="25">
        <v>45816</v>
      </c>
      <c r="AS308" s="331">
        <v>45816</v>
      </c>
      <c r="AT308" s="309">
        <f>IF(AND(AP308&lt;&gt;"",AS308&lt;&gt;""),AS308-AP308,"")</f>
        <v>20</v>
      </c>
      <c r="AU308" s="326" t="str">
        <f>IF(AQ308&lt;&gt;"",CONCATENATE("S",WEEKNUM(AQ308,21)),"")</f>
        <v>S23</v>
      </c>
      <c r="AV308" s="327" t="str">
        <f>IF(AR308&lt;&gt;"",CONCATENATE("S",WEEKNUM(AR308,21)),"")</f>
        <v>S23</v>
      </c>
      <c r="AW308" s="327" t="str">
        <f>IF(AS308&lt;&gt;"",CONCATENATE("S",WEEKNUM(AS308,21)),"")</f>
        <v>S23</v>
      </c>
      <c r="AX308" s="326" t="str">
        <f>IF(AS308&lt;&gt;"",CONCATENATE(MONTH(AS308),"/",YEAR(AS308)),"")</f>
        <v>6/2025</v>
      </c>
      <c r="AY308" s="328">
        <f ca="1">IF(AQ308&lt;&gt;"",IF(AS308&lt;&gt;"",AQ308-AS308,TODAY()-AQ308),"")</f>
        <v>0</v>
      </c>
      <c r="AZ308" s="329" t="str">
        <f ca="1">IF(AY308&lt;&gt;"",IF(AY308&lt;=0,"SEM ATRASO",IF(AY308&lt;=10,"1) &lt;= 10 Dias",IF(AND(AY308&gt;10,AY308&lt;=30),"2) &gt; 10 Dias e &lt;= 30 Dias",IF(AND(AY308&gt;30,AY308&lt;=60),"3) &gt;30 Dias e &lt;=60 Dias",IF(AND(AY308&gt;60,AY308&lt;43854),"4) &gt; 60 Dias","INDEFINIDO"))))),"")</f>
        <v>SEM ATRASO</v>
      </c>
      <c r="BA308" s="365">
        <v>45816</v>
      </c>
      <c r="BB308" s="331">
        <v>45816</v>
      </c>
      <c r="BC308" s="15">
        <v>45766</v>
      </c>
      <c r="BD308" s="12">
        <v>45852</v>
      </c>
      <c r="BE308" s="331">
        <v>45870</v>
      </c>
      <c r="BF308" s="309">
        <f>IF(AND(BB308&lt;&gt;"",BE308&lt;&gt;""),BE308-BB308,"")</f>
        <v>54</v>
      </c>
      <c r="BG308" s="326" t="str">
        <f>IF(BC308&lt;&gt;"",CONCATENATE("S",WEEKNUM(BC308,21)),"")</f>
        <v>S16</v>
      </c>
      <c r="BH308" s="327" t="str">
        <f>IF(BD308&lt;&gt;"",CONCATENATE("S",WEEKNUM(BD308,21)),"")</f>
        <v>S29</v>
      </c>
      <c r="BI308" s="327" t="str">
        <f>IF(BE308&lt;&gt;"",CONCATENATE("S",WEEKNUM(BE308,21)),"")</f>
        <v>S31</v>
      </c>
      <c r="BJ308" s="326" t="str">
        <f>IF(BE308&lt;&gt;"",CONCATENATE(MONTH(BE308),"/",YEAR(BE308)),"")</f>
        <v>8/2025</v>
      </c>
      <c r="BK308" s="325">
        <f ca="1">IF(BE308&lt;&gt;"",IFERROR(IF(BE308="",TODAY()-BC308,BE308-BC308),""),"")</f>
        <v>104</v>
      </c>
      <c r="BL308" s="330" t="str">
        <f ca="1">IF(BK308&lt;&gt;"",IF(BK308&lt;=0,"SEM ATRASO",IF(BK308&lt;=10,"1) &lt;= 10 Dias",IF(AND(BK308&gt;10,BK308&lt;=30),"2) &gt; 10 Dias e &lt;= 30 Dias",IF(AND(BK308&gt;30,BK308&lt;=60),"3) &gt;30 Dias e &lt;=60 Dias",IF(AND(BK308&gt;60,BK308&lt;43854),"4) &gt; 60 Dias","INDEFINIDO"))))),"")</f>
        <v>4) &gt; 60 Dias</v>
      </c>
      <c r="BM308" s="331">
        <f>IF(BE308&lt;&gt;"",BE308+5,IF(AND(BE308="",BD308&lt;&gt;""),BD308+5,IF(AND(BE308="",BD308="",AS308&lt;&gt;""),AS308+5,IF(AND(BE308="",BD308="",AS308="",AR308&lt;&gt;""),AR308+5,""))))</f>
        <v>45875</v>
      </c>
      <c r="BN308" s="331"/>
      <c r="BO308" s="331" t="s">
        <v>87</v>
      </c>
      <c r="BP308" s="305"/>
      <c r="BQ308" s="305"/>
      <c r="BR308" s="305"/>
      <c r="BS308" s="305"/>
      <c r="BT308" s="332">
        <v>-3</v>
      </c>
      <c r="BU308" s="333" t="s">
        <v>1255</v>
      </c>
      <c r="BV308" s="329"/>
      <c r="BW308" s="329"/>
      <c r="BX308" s="329"/>
      <c r="BY308" s="329"/>
      <c r="BZ308" s="329"/>
      <c r="CA308" s="640"/>
      <c r="CB308" s="598"/>
    </row>
    <row r="309" spans="1:80" ht="40.5" customHeight="1" x14ac:dyDescent="0.35">
      <c r="A309" s="589"/>
      <c r="B309" s="458" t="s">
        <v>155</v>
      </c>
      <c r="C309" s="310"/>
      <c r="D309" s="336"/>
      <c r="E309" s="336" t="s">
        <v>643</v>
      </c>
      <c r="F309" s="336" t="s">
        <v>1063</v>
      </c>
      <c r="G309" s="307" t="str">
        <f ca="1">IF(AND(E309&lt;D309,BE309&lt;&gt;"",TODAY()&gt;D309),TODAY()-D309,"")</f>
        <v/>
      </c>
      <c r="H309" s="308">
        <f>IF(BM309&lt;&gt;"",BM309,"")</f>
        <v>45846</v>
      </c>
      <c r="I309" s="309">
        <f>IF(AND(E309&lt;&gt;"",H309&lt;&gt;""),H309-E309,"")</f>
        <v>173</v>
      </c>
      <c r="J309" s="305" t="s">
        <v>156</v>
      </c>
      <c r="K309" s="305" t="s">
        <v>80</v>
      </c>
      <c r="L309" s="310" t="s">
        <v>281</v>
      </c>
      <c r="M309" s="311" t="s">
        <v>161</v>
      </c>
      <c r="N309" s="310" t="s">
        <v>1252</v>
      </c>
      <c r="O309" s="337">
        <v>2029269568</v>
      </c>
      <c r="P309" s="539" t="s">
        <v>1911</v>
      </c>
      <c r="Q309" s="339" t="s">
        <v>946</v>
      </c>
      <c r="R309" s="313" t="str">
        <f>IF(OR(L309&lt;&gt;"",N309&lt;&gt;"",O309&lt;&gt;"",P309&lt;&gt;""),CONCATENATE(L309,"-",N309,"-",P309,"-OM",O309),"")</f>
        <v>P54-PPGMII-P54-CAM-2006P/2024-OM2029269568</v>
      </c>
      <c r="S309" s="574"/>
      <c r="T309" s="314">
        <v>1</v>
      </c>
      <c r="U309" s="340">
        <v>0</v>
      </c>
      <c r="V309" s="340">
        <v>15.893000000000001</v>
      </c>
      <c r="W309" s="316">
        <f>IF(U309&lt;&gt;"",U309/1000,"")</f>
        <v>0</v>
      </c>
      <c r="X309" s="316">
        <f>IF(V309&lt;&gt;"",V309/1000,"")</f>
        <v>1.5893000000000001E-2</v>
      </c>
      <c r="Y309" s="317">
        <f>IF(OR(U309&lt;&gt;"",V309&lt;&gt;""),U309+V309,"")</f>
        <v>15.893000000000001</v>
      </c>
      <c r="Z309" s="318">
        <f>IF(Y309&lt;&gt;"",Y309/1000,"")</f>
        <v>1.5893000000000001E-2</v>
      </c>
      <c r="AA309" s="574" t="s">
        <v>493</v>
      </c>
      <c r="AB309" s="386"/>
      <c r="AC309" s="331">
        <v>45692</v>
      </c>
      <c r="AD309" s="327">
        <v>45691</v>
      </c>
      <c r="AE309" s="15">
        <v>45730</v>
      </c>
      <c r="AF309" s="15">
        <v>45744</v>
      </c>
      <c r="AG309" s="327">
        <v>45744</v>
      </c>
      <c r="AH309" s="309">
        <f>IF(AND(AD309&lt;&gt;"",AG309&lt;&gt;""),AG309-AD309,"")</f>
        <v>53</v>
      </c>
      <c r="AI309" s="322" t="str">
        <f>IF(AE309&lt;&gt;"",CONCATENATE("S",WEEKNUM(AE309,21)),"")</f>
        <v>S11</v>
      </c>
      <c r="AJ309" s="323" t="str">
        <f>IF(AF309&lt;&gt;"",CONCATENATE("S",WEEKNUM(AF309,21)),"")</f>
        <v>S13</v>
      </c>
      <c r="AK309" s="323" t="str">
        <f>IF(AG309&lt;&gt;"",CONCATENATE("S",WEEKNUM(AG309,21)),"")</f>
        <v>S13</v>
      </c>
      <c r="AL309" s="322" t="str">
        <f>IF(AG309&lt;&gt;"",CONCATENATE(MONTH(AG309),"/",YEAR(AG309)),"")</f>
        <v>3/2025</v>
      </c>
      <c r="AM309" s="324">
        <f ca="1">IF(AG309&lt;&gt;"",IFERROR(IF(AF309="",TODAY()-AE309,AG309-AE309),""),"")</f>
        <v>14</v>
      </c>
      <c r="AN309" s="325" t="str">
        <f ca="1">IF(AM309&lt;&gt;"",IF(AM309&lt;=0,"SEM ATRASO",IF(AM309&lt;=10,"1) &lt;= 10 Dias",IF(AND(AM309&gt;10,AM309&lt;=30),"2) &gt; 10 Dias e &lt;= 30 Dias",IF(AND(AM309&gt;30,AM309&lt;=60),"3) &gt;30 Dias e &lt;=60 Dias",IF(AND(AM309&gt;60,AM309&lt;43854),"4) &gt; 60 Dias","INDEFINIDO"))))),"")</f>
        <v>2) &gt; 10 Dias e &lt;= 30 Dias</v>
      </c>
      <c r="AO309" s="331">
        <v>45735</v>
      </c>
      <c r="AP309" s="331">
        <v>45790</v>
      </c>
      <c r="AQ309" s="15">
        <v>45745</v>
      </c>
      <c r="AR309" s="15">
        <v>45812</v>
      </c>
      <c r="AS309" s="331">
        <v>45812</v>
      </c>
      <c r="AT309" s="309">
        <f>IF(AND(AP309&lt;&gt;"",AS309&lt;&gt;""),AS309-AP309,"")</f>
        <v>22</v>
      </c>
      <c r="AU309" s="326" t="str">
        <f>IF(AQ309&lt;&gt;"",CONCATENATE("S",WEEKNUM(AQ309,21)),"")</f>
        <v>S13</v>
      </c>
      <c r="AV309" s="327" t="str">
        <f>IF(AR309&lt;&gt;"",CONCATENATE("S",WEEKNUM(AR309,21)),"")</f>
        <v>S23</v>
      </c>
      <c r="AW309" s="327" t="str">
        <f>IF(AS309&lt;&gt;"",CONCATENATE("S",WEEKNUM(AS309,21)),"")</f>
        <v>S23</v>
      </c>
      <c r="AX309" s="326" t="str">
        <f>IF(AS309&lt;&gt;"",CONCATENATE(MONTH(AS309),"/",YEAR(AS309)),"")</f>
        <v>6/2025</v>
      </c>
      <c r="AY309" s="328">
        <f ca="1">IF(AQ309&lt;&gt;"",IF(AS309&lt;&gt;"",AQ309-AS309,TODAY()-AQ309),"")</f>
        <v>-67</v>
      </c>
      <c r="AZ309" s="329" t="str">
        <f ca="1">IF(AY309&lt;&gt;"",IF(AY309&lt;=0,"SEM ATRASO",IF(AY309&lt;=10,"1) &lt;= 10 Dias",IF(AND(AY309&gt;10,AY309&lt;=30),"2) &gt; 10 Dias e &lt;= 30 Dias",IF(AND(AY309&gt;30,AY309&lt;=60),"3) &gt;30 Dias e &lt;=60 Dias",IF(AND(AY309&gt;60,AY309&lt;43854),"4) &gt; 60 Dias","INDEFINIDO"))))),"")</f>
        <v>SEM ATRASO</v>
      </c>
      <c r="BA309" s="365">
        <v>45776</v>
      </c>
      <c r="BB309" s="331">
        <v>45819</v>
      </c>
      <c r="BC309" s="15">
        <v>45759</v>
      </c>
      <c r="BD309" s="12">
        <v>45841</v>
      </c>
      <c r="BE309" s="15">
        <v>45841</v>
      </c>
      <c r="BF309" s="309">
        <f>IF(AND(BB309&lt;&gt;"",BE309&lt;&gt;""),BE309-BB309,"")</f>
        <v>22</v>
      </c>
      <c r="BG309" s="326" t="str">
        <f>IF(BC309&lt;&gt;"",CONCATENATE("S",WEEKNUM(BC309,21)),"")</f>
        <v>S15</v>
      </c>
      <c r="BH309" s="327" t="str">
        <f>IF(BD309&lt;&gt;"",CONCATENATE("S",WEEKNUM(BD309,21)),"")</f>
        <v>S27</v>
      </c>
      <c r="BI309" s="327" t="str">
        <f>IF(BE309&lt;&gt;"",CONCATENATE("S",WEEKNUM(BE309,21)),"")</f>
        <v>S27</v>
      </c>
      <c r="BJ309" s="326" t="str">
        <f>IF(BE309&lt;&gt;"",CONCATENATE(MONTH(BE309),"/",YEAR(BE309)),"")</f>
        <v>7/2025</v>
      </c>
      <c r="BK309" s="325">
        <f ca="1">IF(BE309&lt;&gt;"",IFERROR(IF(BE309="",TODAY()-BC309,BE309-BC309),""),"")</f>
        <v>82</v>
      </c>
      <c r="BL309" s="330" t="str">
        <f ca="1">IF(BK309&lt;&gt;"",IF(BK309&lt;=0,"SEM ATRASO",IF(BK309&lt;=10,"1) &lt;= 10 Dias",IF(AND(BK309&gt;10,BK309&lt;=30),"2) &gt; 10 Dias e &lt;= 30 Dias",IF(AND(BK309&gt;30,BK309&lt;=60),"3) &gt;30 Dias e &lt;=60 Dias",IF(AND(BK309&gt;60,BK309&lt;43854),"4) &gt; 60 Dias","INDEFINIDO"))))),"")</f>
        <v>4) &gt; 60 Dias</v>
      </c>
      <c r="BM309" s="331">
        <f>IF(BE309&lt;&gt;"",BE309+5,IF(AND(BE309="",BD309&lt;&gt;""),BD309+5,IF(AND(BE309="",BD309="",AS309&lt;&gt;""),AS309+5,IF(AND(BE309="",BD309="",AS309="",AR309&lt;&gt;""),AR309+5,""))))</f>
        <v>45846</v>
      </c>
      <c r="BN309" s="331"/>
      <c r="BO309" s="331" t="s">
        <v>87</v>
      </c>
      <c r="BP309" s="305"/>
      <c r="BQ309" s="305"/>
      <c r="BR309" s="305"/>
      <c r="BS309" s="305"/>
      <c r="BT309" s="332" t="s">
        <v>124</v>
      </c>
      <c r="BU309" s="333" t="s">
        <v>124</v>
      </c>
      <c r="BV309" s="329"/>
      <c r="BW309" s="329"/>
      <c r="BX309" s="329"/>
      <c r="BY309" s="329"/>
      <c r="BZ309" s="329"/>
      <c r="CA309" s="640" t="s">
        <v>490</v>
      </c>
      <c r="CB309" s="598" t="s">
        <v>115</v>
      </c>
    </row>
    <row r="310" spans="1:80" ht="40.5" customHeight="1" x14ac:dyDescent="0.35">
      <c r="A310" s="589"/>
      <c r="B310" s="458" t="s">
        <v>155</v>
      </c>
      <c r="C310" s="310" t="s">
        <v>278</v>
      </c>
      <c r="D310" s="336"/>
      <c r="E310" s="336" t="s">
        <v>643</v>
      </c>
      <c r="F310" s="336" t="s">
        <v>1063</v>
      </c>
      <c r="G310" s="307" t="str">
        <f ca="1">IF(AND(E310&lt;D310,BE310&lt;&gt;"",TODAY()&gt;D310),TODAY()-D310,"")</f>
        <v/>
      </c>
      <c r="H310" s="308">
        <f>IF(BM310&lt;&gt;"",BM310,"")</f>
        <v>45864</v>
      </c>
      <c r="I310" s="309">
        <f>IF(AND(E310&lt;&gt;"",H310&lt;&gt;""),H310-E310,"")</f>
        <v>191</v>
      </c>
      <c r="J310" s="305" t="s">
        <v>280</v>
      </c>
      <c r="K310" s="305" t="s">
        <v>80</v>
      </c>
      <c r="L310" s="310" t="s">
        <v>281</v>
      </c>
      <c r="M310" s="311" t="s">
        <v>161</v>
      </c>
      <c r="N310" s="310" t="s">
        <v>1252</v>
      </c>
      <c r="O310" s="337">
        <v>2025608203</v>
      </c>
      <c r="P310" s="539" t="s">
        <v>1442</v>
      </c>
      <c r="Q310" s="339" t="s">
        <v>1715</v>
      </c>
      <c r="R310" s="313" t="str">
        <f>IF(OR(L310&lt;&gt;"",N310&lt;&gt;"",O310&lt;&gt;"",P310&lt;&gt;""),CONCATENATE(L310,"-",N310,"-",P310,"-OM",O310),"")</f>
        <v>P54-PPGMII-P54-CAM-0343/2025-OM2025608203</v>
      </c>
      <c r="S310" s="574" t="s">
        <v>950</v>
      </c>
      <c r="T310" s="314">
        <v>1</v>
      </c>
      <c r="U310" s="340">
        <v>0</v>
      </c>
      <c r="V310" s="340">
        <v>466.93</v>
      </c>
      <c r="W310" s="316">
        <f>IF(U310&lt;&gt;"",U310/1000,"")</f>
        <v>0</v>
      </c>
      <c r="X310" s="316">
        <f>IF(V310&lt;&gt;"",V310/1000,"")</f>
        <v>0.46693000000000001</v>
      </c>
      <c r="Y310" s="317">
        <f>IF(OR(U310&lt;&gt;"",V310&lt;&gt;""),U310+V310,"")</f>
        <v>466.93</v>
      </c>
      <c r="Z310" s="318">
        <f>IF(Y310&lt;&gt;"",Y310/1000,"")</f>
        <v>0.46693000000000001</v>
      </c>
      <c r="AA310" s="574" t="s">
        <v>489</v>
      </c>
      <c r="AB310" s="386"/>
      <c r="AC310" s="331">
        <v>45692</v>
      </c>
      <c r="AD310" s="327">
        <v>45782</v>
      </c>
      <c r="AE310" s="15">
        <v>45816</v>
      </c>
      <c r="AF310" s="15">
        <v>45816</v>
      </c>
      <c r="AG310" s="327">
        <v>45797</v>
      </c>
      <c r="AH310" s="309">
        <f>IF(AND(AD310&lt;&gt;"",AG310&lt;&gt;""),AG310-AD310,"")</f>
        <v>15</v>
      </c>
      <c r="AI310" s="322" t="str">
        <f>IF(AE310&lt;&gt;"",CONCATENATE("S",WEEKNUM(AE310,21)),"")</f>
        <v>S23</v>
      </c>
      <c r="AJ310" s="323" t="str">
        <f>IF(AF310&lt;&gt;"",CONCATENATE("S",WEEKNUM(AF310,21)),"")</f>
        <v>S23</v>
      </c>
      <c r="AK310" s="323" t="str">
        <f>IF(AG310&lt;&gt;"",CONCATENATE("S",WEEKNUM(AG310,21)),"")</f>
        <v>S21</v>
      </c>
      <c r="AL310" s="322" t="str">
        <f>IF(AG310&lt;&gt;"",CONCATENATE(MONTH(AG310),"/",YEAR(AG310)),"")</f>
        <v>5/2025</v>
      </c>
      <c r="AM310" s="324">
        <f ca="1">IF(AG310&lt;&gt;"",IFERROR(IF(AF310="",TODAY()-AE310,AG310-AE310),""),"")</f>
        <v>-19</v>
      </c>
      <c r="AN310" s="325" t="str">
        <f ca="1">IF(AM310&lt;&gt;"",IF(AM310&lt;=0,"SEM ATRASO",IF(AM310&lt;=10,"1) &lt;= 10 Dias",IF(AND(AM310&gt;10,AM310&lt;=30),"2) &gt; 10 Dias e &lt;= 30 Dias",IF(AND(AM310&gt;30,AM310&lt;=60),"3) &gt;30 Dias e &lt;=60 Dias",IF(AND(AM310&gt;60,AM310&lt;43854),"4) &gt; 60 Dias","INDEFINIDO"))))),"")</f>
        <v>SEM ATRASO</v>
      </c>
      <c r="AO310" s="331">
        <v>45776</v>
      </c>
      <c r="AP310" s="331">
        <v>45817</v>
      </c>
      <c r="AQ310" s="15">
        <v>45751</v>
      </c>
      <c r="AR310" s="15">
        <v>45812</v>
      </c>
      <c r="AS310" s="331">
        <v>45852</v>
      </c>
      <c r="AT310" s="309">
        <f>IF(AND(AP310&lt;&gt;"",AS310&lt;&gt;""),AS310-AP310,"")</f>
        <v>35</v>
      </c>
      <c r="AU310" s="326" t="str">
        <f>IF(AQ310&lt;&gt;"",CONCATENATE("S",WEEKNUM(AQ310,21)),"")</f>
        <v>S14</v>
      </c>
      <c r="AV310" s="327" t="str">
        <f>IF(AR310&lt;&gt;"",CONCATENATE("S",WEEKNUM(AR310,21)),"")</f>
        <v>S23</v>
      </c>
      <c r="AW310" s="327" t="str">
        <f>IF(AS310&lt;&gt;"",CONCATENATE("S",WEEKNUM(AS310,21)),"")</f>
        <v>S29</v>
      </c>
      <c r="AX310" s="326" t="str">
        <f>IF(AS310&lt;&gt;"",CONCATENATE(MONTH(AS310),"/",YEAR(AS310)),"")</f>
        <v>7/2025</v>
      </c>
      <c r="AY310" s="328">
        <f ca="1">IF(AQ310&lt;&gt;"",IF(AS310&lt;&gt;"",AQ310-AS310,TODAY()-AQ310),"")</f>
        <v>-101</v>
      </c>
      <c r="AZ310" s="329" t="str">
        <f ca="1">IF(AY310&lt;&gt;"",IF(AY310&lt;=0,"SEM ATRASO",IF(AY310&lt;=10,"1) &lt;= 10 Dias",IF(AND(AY310&gt;10,AY310&lt;=30),"2) &gt; 10 Dias e &lt;= 30 Dias",IF(AND(AY310&gt;30,AY310&lt;=60),"3) &gt;30 Dias e &lt;=60 Dias",IF(AND(AY310&gt;60,AY310&lt;43854),"4) &gt; 60 Dias","INDEFINIDO"))))),"")</f>
        <v>SEM ATRASO</v>
      </c>
      <c r="BA310" s="365">
        <v>45826</v>
      </c>
      <c r="BB310" s="331">
        <v>45852</v>
      </c>
      <c r="BC310" s="15">
        <v>45833</v>
      </c>
      <c r="BD310" s="12">
        <v>45859</v>
      </c>
      <c r="BE310" s="15">
        <v>45859</v>
      </c>
      <c r="BF310" s="309">
        <f>IF(AND(BB310&lt;&gt;"",BE310&lt;&gt;""),BE310-BB310,"")</f>
        <v>7</v>
      </c>
      <c r="BG310" s="326" t="str">
        <f>IF(BC310&lt;&gt;"",CONCATENATE("S",WEEKNUM(BC310,21)),"")</f>
        <v>S26</v>
      </c>
      <c r="BH310" s="327" t="str">
        <f>IF(BD310&lt;&gt;"",CONCATENATE("S",WEEKNUM(BD310,21)),"")</f>
        <v>S30</v>
      </c>
      <c r="BI310" s="327" t="str">
        <f>IF(BE310&lt;&gt;"",CONCATENATE("S",WEEKNUM(BE310,21)),"")</f>
        <v>S30</v>
      </c>
      <c r="BJ310" s="326" t="str">
        <f>IF(BE310&lt;&gt;"",CONCATENATE(MONTH(BE310),"/",YEAR(BE310)),"")</f>
        <v>7/2025</v>
      </c>
      <c r="BK310" s="325">
        <f ca="1">IF(BE310&lt;&gt;"",IFERROR(IF(BE310="",TODAY()-BC310,BE310-BC310),""),"")</f>
        <v>26</v>
      </c>
      <c r="BL310" s="330" t="str">
        <f ca="1">IF(BK310&lt;&gt;"",IF(BK310&lt;=0,"SEM ATRASO",IF(BK310&lt;=10,"1) &lt;= 10 Dias",IF(AND(BK310&gt;10,BK310&lt;=30),"2) &gt; 10 Dias e &lt;= 30 Dias",IF(AND(BK310&gt;30,BK310&lt;=60),"3) &gt;30 Dias e &lt;=60 Dias",IF(AND(BK310&gt;60,BK310&lt;43854),"4) &gt; 60 Dias","INDEFINIDO"))))),"")</f>
        <v>2) &gt; 10 Dias e &lt;= 30 Dias</v>
      </c>
      <c r="BM310" s="331">
        <f>IF(BE310&lt;&gt;"",BE310+5,IF(AND(BE310="",BD310&lt;&gt;""),BD310+5,IF(AND(BE310="",BD310="",AS310&lt;&gt;""),AS310+5,IF(AND(BE310="",BD310="",AS310="",AR310&lt;&gt;""),AR310+5,""))))</f>
        <v>45864</v>
      </c>
      <c r="BN310" s="331"/>
      <c r="BO310" s="331" t="s">
        <v>87</v>
      </c>
      <c r="BP310" s="305"/>
      <c r="BQ310" s="305"/>
      <c r="BR310" s="305"/>
      <c r="BS310" s="305"/>
      <c r="BT310" s="332" t="s">
        <v>124</v>
      </c>
      <c r="BU310" s="333" t="s">
        <v>124</v>
      </c>
      <c r="BV310" s="329"/>
      <c r="BW310" s="329"/>
      <c r="BX310" s="329"/>
      <c r="BY310" s="329"/>
      <c r="BZ310" s="329"/>
      <c r="CA310" s="640" t="s">
        <v>951</v>
      </c>
      <c r="CB310" s="598"/>
    </row>
    <row r="311" spans="1:80" ht="40.5" customHeight="1" x14ac:dyDescent="0.35">
      <c r="A311" s="589"/>
      <c r="B311" s="458" t="s">
        <v>155</v>
      </c>
      <c r="C311" s="310" t="s">
        <v>278</v>
      </c>
      <c r="D311" s="336"/>
      <c r="E311" s="336" t="s">
        <v>643</v>
      </c>
      <c r="F311" s="336" t="s">
        <v>1063</v>
      </c>
      <c r="G311" s="307" t="str">
        <f ca="1">IF(AND(E311&lt;D311,BE311&lt;&gt;"",TODAY()&gt;D311),TODAY()-D311,"")</f>
        <v/>
      </c>
      <c r="H311" s="308">
        <f>IF(BM311&lt;&gt;"",BM311,"")</f>
        <v>45864</v>
      </c>
      <c r="I311" s="309">
        <f>IF(AND(E311&lt;&gt;"",H311&lt;&gt;""),H311-E311,"")</f>
        <v>191</v>
      </c>
      <c r="J311" s="305" t="s">
        <v>280</v>
      </c>
      <c r="K311" s="305" t="s">
        <v>80</v>
      </c>
      <c r="L311" s="310" t="s">
        <v>281</v>
      </c>
      <c r="M311" s="311" t="s">
        <v>161</v>
      </c>
      <c r="N311" s="310" t="s">
        <v>1252</v>
      </c>
      <c r="O311" s="337">
        <v>2025608203</v>
      </c>
      <c r="P311" s="539" t="s">
        <v>1442</v>
      </c>
      <c r="Q311" s="339" t="s">
        <v>1716</v>
      </c>
      <c r="R311" s="313" t="str">
        <f>IF(OR(L311&lt;&gt;"",N311&lt;&gt;"",O311&lt;&gt;"",P311&lt;&gt;""),CONCATENATE(L311,"-",N311,"-",P311,"-OM",O311),"")</f>
        <v>P54-PPGMII-P54-CAM-0343/2025-OM2025608203</v>
      </c>
      <c r="S311" s="574" t="s">
        <v>950</v>
      </c>
      <c r="T311" s="314">
        <v>1</v>
      </c>
      <c r="U311" s="340">
        <v>0</v>
      </c>
      <c r="V311" s="340">
        <v>1782.6599999999999</v>
      </c>
      <c r="W311" s="316">
        <f>IF(U311&lt;&gt;"",U311/1000,"")</f>
        <v>0</v>
      </c>
      <c r="X311" s="316">
        <f>IF(V311&lt;&gt;"",V311/1000,"")</f>
        <v>1.7826599999999999</v>
      </c>
      <c r="Y311" s="317">
        <f>IF(OR(U311&lt;&gt;"",V311&lt;&gt;""),U311+V311,"")</f>
        <v>1782.6599999999999</v>
      </c>
      <c r="Z311" s="318">
        <f>IF(Y311&lt;&gt;"",Y311/1000,"")</f>
        <v>1.7826599999999999</v>
      </c>
      <c r="AA311" s="574" t="s">
        <v>489</v>
      </c>
      <c r="AB311" s="386"/>
      <c r="AC311" s="331">
        <v>45692</v>
      </c>
      <c r="AD311" s="327">
        <v>45782</v>
      </c>
      <c r="AE311" s="15">
        <v>45816</v>
      </c>
      <c r="AF311" s="15">
        <v>45816</v>
      </c>
      <c r="AG311" s="327">
        <v>45797</v>
      </c>
      <c r="AH311" s="309">
        <f>IF(AND(AD311&lt;&gt;"",AG311&lt;&gt;""),AG311-AD311,"")</f>
        <v>15</v>
      </c>
      <c r="AI311" s="322" t="str">
        <f>IF(AE311&lt;&gt;"",CONCATENATE("S",WEEKNUM(AE311,21)),"")</f>
        <v>S23</v>
      </c>
      <c r="AJ311" s="323" t="str">
        <f>IF(AF311&lt;&gt;"",CONCATENATE("S",WEEKNUM(AF311,21)),"")</f>
        <v>S23</v>
      </c>
      <c r="AK311" s="323" t="str">
        <f>IF(AG311&lt;&gt;"",CONCATENATE("S",WEEKNUM(AG311,21)),"")</f>
        <v>S21</v>
      </c>
      <c r="AL311" s="322" t="str">
        <f>IF(AG311&lt;&gt;"",CONCATENATE(MONTH(AG311),"/",YEAR(AG311)),"")</f>
        <v>5/2025</v>
      </c>
      <c r="AM311" s="324">
        <f ca="1">IF(AG311&lt;&gt;"",IFERROR(IF(AF311="",TODAY()-AE311,AG311-AE311),""),"")</f>
        <v>-19</v>
      </c>
      <c r="AN311" s="325" t="str">
        <f ca="1">IF(AM311&lt;&gt;"",IF(AM311&lt;=0,"SEM ATRASO",IF(AM311&lt;=10,"1) &lt;= 10 Dias",IF(AND(AM311&gt;10,AM311&lt;=30),"2) &gt; 10 Dias e &lt;= 30 Dias",IF(AND(AM311&gt;30,AM311&lt;=60),"3) &gt;30 Dias e &lt;=60 Dias",IF(AND(AM311&gt;60,AM311&lt;43854),"4) &gt; 60 Dias","INDEFINIDO"))))),"")</f>
        <v>SEM ATRASO</v>
      </c>
      <c r="AO311" s="331">
        <v>45776</v>
      </c>
      <c r="AP311" s="331">
        <v>45817</v>
      </c>
      <c r="AQ311" s="15">
        <v>45751</v>
      </c>
      <c r="AR311" s="15">
        <v>45812</v>
      </c>
      <c r="AS311" s="331">
        <v>45852</v>
      </c>
      <c r="AT311" s="309">
        <f>IF(AND(AP311&lt;&gt;"",AS311&lt;&gt;""),AS311-AP311,"")</f>
        <v>35</v>
      </c>
      <c r="AU311" s="326" t="str">
        <f>IF(AQ311&lt;&gt;"",CONCATENATE("S",WEEKNUM(AQ311,21)),"")</f>
        <v>S14</v>
      </c>
      <c r="AV311" s="327" t="str">
        <f>IF(AR311&lt;&gt;"",CONCATENATE("S",WEEKNUM(AR311,21)),"")</f>
        <v>S23</v>
      </c>
      <c r="AW311" s="327" t="str">
        <f>IF(AS311&lt;&gt;"",CONCATENATE("S",WEEKNUM(AS311,21)),"")</f>
        <v>S29</v>
      </c>
      <c r="AX311" s="326" t="str">
        <f>IF(AS311&lt;&gt;"",CONCATENATE(MONTH(AS311),"/",YEAR(AS311)),"")</f>
        <v>7/2025</v>
      </c>
      <c r="AY311" s="328">
        <f ca="1">IF(AQ311&lt;&gt;"",IF(AS311&lt;&gt;"",AQ311-AS311,TODAY()-AQ311),"")</f>
        <v>-101</v>
      </c>
      <c r="AZ311" s="329" t="str">
        <f ca="1">IF(AY311&lt;&gt;"",IF(AY311&lt;=0,"SEM ATRASO",IF(AY311&lt;=10,"1) &lt;= 10 Dias",IF(AND(AY311&gt;10,AY311&lt;=30),"2) &gt; 10 Dias e &lt;= 30 Dias",IF(AND(AY311&gt;30,AY311&lt;=60),"3) &gt;30 Dias e &lt;=60 Dias",IF(AND(AY311&gt;60,AY311&lt;43854),"4) &gt; 60 Dias","INDEFINIDO"))))),"")</f>
        <v>SEM ATRASO</v>
      </c>
      <c r="BA311" s="365">
        <v>45826</v>
      </c>
      <c r="BB311" s="331">
        <v>45852</v>
      </c>
      <c r="BC311" s="15">
        <v>45833</v>
      </c>
      <c r="BD311" s="12">
        <v>45859</v>
      </c>
      <c r="BE311" s="15">
        <v>45859</v>
      </c>
      <c r="BF311" s="309">
        <f>IF(AND(BB311&lt;&gt;"",BE311&lt;&gt;""),BE311-BB311,"")</f>
        <v>7</v>
      </c>
      <c r="BG311" s="326" t="str">
        <f>IF(BC311&lt;&gt;"",CONCATENATE("S",WEEKNUM(BC311,21)),"")</f>
        <v>S26</v>
      </c>
      <c r="BH311" s="327" t="str">
        <f>IF(BD311&lt;&gt;"",CONCATENATE("S",WEEKNUM(BD311,21)),"")</f>
        <v>S30</v>
      </c>
      <c r="BI311" s="327" t="str">
        <f>IF(BE311&lt;&gt;"",CONCATENATE("S",WEEKNUM(BE311,21)),"")</f>
        <v>S30</v>
      </c>
      <c r="BJ311" s="326" t="str">
        <f>IF(BE311&lt;&gt;"",CONCATENATE(MONTH(BE311),"/",YEAR(BE311)),"")</f>
        <v>7/2025</v>
      </c>
      <c r="BK311" s="325">
        <f ca="1">IF(BE311&lt;&gt;"",IFERROR(IF(BE311="",TODAY()-BC311,BE311-BC311),""),"")</f>
        <v>26</v>
      </c>
      <c r="BL311" s="330" t="str">
        <f ca="1">IF(BK311&lt;&gt;"",IF(BK311&lt;=0,"SEM ATRASO",IF(BK311&lt;=10,"1) &lt;= 10 Dias",IF(AND(BK311&gt;10,BK311&lt;=30),"2) &gt; 10 Dias e &lt;= 30 Dias",IF(AND(BK311&gt;30,BK311&lt;=60),"3) &gt;30 Dias e &lt;=60 Dias",IF(AND(BK311&gt;60,BK311&lt;43854),"4) &gt; 60 Dias","INDEFINIDO"))))),"")</f>
        <v>2) &gt; 10 Dias e &lt;= 30 Dias</v>
      </c>
      <c r="BM311" s="331">
        <f>IF(BE311&lt;&gt;"",BE311+5,IF(AND(BE311="",BD311&lt;&gt;""),BD311+5,IF(AND(BE311="",BD311="",AS311&lt;&gt;""),AS311+5,IF(AND(BE311="",BD311="",AS311="",AR311&lt;&gt;""),AR311+5,""))))</f>
        <v>45864</v>
      </c>
      <c r="BN311" s="331"/>
      <c r="BO311" s="331" t="s">
        <v>87</v>
      </c>
      <c r="BP311" s="305"/>
      <c r="BQ311" s="305"/>
      <c r="BR311" s="305"/>
      <c r="BS311" s="305"/>
      <c r="BT311" s="332" t="s">
        <v>124</v>
      </c>
      <c r="BU311" s="333" t="s">
        <v>124</v>
      </c>
      <c r="BV311" s="329"/>
      <c r="BW311" s="329"/>
      <c r="BX311" s="329"/>
      <c r="BY311" s="329"/>
      <c r="BZ311" s="329"/>
      <c r="CA311" s="640" t="s">
        <v>951</v>
      </c>
      <c r="CB311" s="598"/>
    </row>
    <row r="312" spans="1:80" ht="40.5" customHeight="1" thickBot="1" x14ac:dyDescent="0.4">
      <c r="A312" s="589"/>
      <c r="B312" s="458" t="s">
        <v>155</v>
      </c>
      <c r="C312" s="310"/>
      <c r="D312" s="336"/>
      <c r="E312" s="336" t="s">
        <v>643</v>
      </c>
      <c r="F312" s="336" t="s">
        <v>1063</v>
      </c>
      <c r="G312" s="307" t="str">
        <f ca="1">IF(AND(E312&lt;D312,BE312&lt;&gt;"",TODAY()&gt;D312),TODAY()-D312,"")</f>
        <v/>
      </c>
      <c r="H312" s="308">
        <f>IF(BM312&lt;&gt;"",BM312,"")</f>
        <v>45852</v>
      </c>
      <c r="I312" s="309">
        <f>IF(AND(E312&lt;&gt;"",H312&lt;&gt;""),H312-E312,"")</f>
        <v>179</v>
      </c>
      <c r="J312" s="305"/>
      <c r="K312" s="460" t="s">
        <v>80</v>
      </c>
      <c r="L312" s="310" t="s">
        <v>281</v>
      </c>
      <c r="M312" s="311" t="s">
        <v>161</v>
      </c>
      <c r="N312" s="310" t="s">
        <v>1252</v>
      </c>
      <c r="O312" s="337"/>
      <c r="P312" s="539" t="s">
        <v>1717</v>
      </c>
      <c r="Q312" s="339" t="s">
        <v>1718</v>
      </c>
      <c r="R312" s="313"/>
      <c r="S312" s="574"/>
      <c r="T312" s="314">
        <v>1</v>
      </c>
      <c r="U312" s="340">
        <v>48.584000000000003</v>
      </c>
      <c r="V312" s="340">
        <v>0</v>
      </c>
      <c r="W312" s="316">
        <f>IF(U312&lt;&gt;"",U312/1000,"")</f>
        <v>4.8584000000000002E-2</v>
      </c>
      <c r="X312" s="316">
        <f>IF(V312&lt;&gt;"",V312/1000,"")</f>
        <v>0</v>
      </c>
      <c r="Y312" s="317">
        <f>IF(OR(U312&lt;&gt;"",V312&lt;&gt;""),U312+V312,"")</f>
        <v>48.584000000000003</v>
      </c>
      <c r="Z312" s="318">
        <f>IF(Y312&lt;&gt;"",Y312/1000,"")</f>
        <v>4.8584000000000002E-2</v>
      </c>
      <c r="AA312" s="574" t="s">
        <v>493</v>
      </c>
      <c r="AB312" s="386"/>
      <c r="AC312" s="331">
        <v>45692</v>
      </c>
      <c r="AD312" s="327">
        <v>45782</v>
      </c>
      <c r="AE312" s="15">
        <v>45816</v>
      </c>
      <c r="AF312" s="15">
        <v>45816</v>
      </c>
      <c r="AG312" s="327">
        <v>45797</v>
      </c>
      <c r="AH312" s="309">
        <f>IF(AND(AD312&lt;&gt;"",AG312&lt;&gt;""),AG312-AD312,"")</f>
        <v>15</v>
      </c>
      <c r="AI312" s="322" t="str">
        <f>IF(AE312&lt;&gt;"",CONCATENATE("S",WEEKNUM(AE312,21)),"")</f>
        <v>S23</v>
      </c>
      <c r="AJ312" s="323" t="str">
        <f>IF(AF312&lt;&gt;"",CONCATENATE("S",WEEKNUM(AF312,21)),"")</f>
        <v>S23</v>
      </c>
      <c r="AK312" s="323" t="str">
        <f>IF(AG312&lt;&gt;"",CONCATENATE("S",WEEKNUM(AG312,21)),"")</f>
        <v>S21</v>
      </c>
      <c r="AL312" s="322" t="str">
        <f>IF(AG312&lt;&gt;"",CONCATENATE(MONTH(AG312),"/",YEAR(AG312)),"")</f>
        <v>5/2025</v>
      </c>
      <c r="AM312" s="324">
        <f ca="1">IF(AG312&lt;&gt;"",IFERROR(IF(AF312="",TODAY()-AE312,AG312-AE312),""),"")</f>
        <v>-19</v>
      </c>
      <c r="AN312" s="325" t="str">
        <f ca="1">IF(AM312&lt;&gt;"",IF(AM312&lt;=0,"SEM ATRASO",IF(AM312&lt;=10,"1) &lt;= 10 Dias",IF(AND(AM312&gt;10,AM312&lt;=30),"2) &gt; 10 Dias e &lt;= 30 Dias",IF(AND(AM312&gt;30,AM312&lt;=60),"3) &gt;30 Dias e &lt;=60 Dias",IF(AND(AM312&gt;60,AM312&lt;43854),"4) &gt; 60 Dias","INDEFINIDO"))))),"")</f>
        <v>SEM ATRASO</v>
      </c>
      <c r="AO312" s="331" t="s">
        <v>2026</v>
      </c>
      <c r="AP312" s="331">
        <v>45790</v>
      </c>
      <c r="AQ312" s="15">
        <v>45827</v>
      </c>
      <c r="AR312" s="15">
        <v>45827</v>
      </c>
      <c r="AS312" s="331">
        <v>45838</v>
      </c>
      <c r="AT312" s="309">
        <f>IF(AND(AP312&lt;&gt;"",AS312&lt;&gt;""),AS312-AP312,"")</f>
        <v>48</v>
      </c>
      <c r="AU312" s="326" t="str">
        <f>IF(AQ312&lt;&gt;"",CONCATENATE("S",WEEKNUM(AQ312,21)),"")</f>
        <v>S25</v>
      </c>
      <c r="AV312" s="327" t="str">
        <f>IF(AR312&lt;&gt;"",CONCATENATE("S",WEEKNUM(AR312,21)),"")</f>
        <v>S25</v>
      </c>
      <c r="AW312" s="327" t="str">
        <f>IF(AS312&lt;&gt;"",CONCATENATE("S",WEEKNUM(AS312,21)),"")</f>
        <v>S27</v>
      </c>
      <c r="AX312" s="326" t="str">
        <f>IF(AS312&lt;&gt;"",CONCATENATE(MONTH(AS312),"/",YEAR(AS312)),"")</f>
        <v>6/2025</v>
      </c>
      <c r="AY312" s="328">
        <f ca="1">IF(AQ312&lt;&gt;"",IF(AS312&lt;&gt;"",AQ312-AS312,TODAY()-AQ312),"")</f>
        <v>-11</v>
      </c>
      <c r="AZ312" s="329" t="str">
        <f ca="1">IF(AY312&lt;&gt;"",IF(AY312&lt;=0,"SEM ATRASO",IF(AY312&lt;=10,"1) &lt;= 10 Dias",IF(AND(AY312&gt;10,AY312&lt;=30),"2) &gt; 10 Dias e &lt;= 30 Dias",IF(AND(AY312&gt;30,AY312&lt;=60),"3) &gt;30 Dias e &lt;=60 Dias",IF(AND(AY312&gt;60,AY312&lt;43854),"4) &gt; 60 Dias","INDEFINIDO"))))),"")</f>
        <v>SEM ATRASO</v>
      </c>
      <c r="BA312" s="365">
        <v>45838</v>
      </c>
      <c r="BB312" s="331">
        <v>45845</v>
      </c>
      <c r="BC312" s="15">
        <v>45847</v>
      </c>
      <c r="BD312" s="481">
        <v>45847</v>
      </c>
      <c r="BE312" s="15">
        <v>45847</v>
      </c>
      <c r="BF312" s="309">
        <f>IF(AND(BB312&lt;&gt;"",BE312&lt;&gt;""),BE312-BB312,"")</f>
        <v>2</v>
      </c>
      <c r="BG312" s="326" t="str">
        <f>IF(BC312&lt;&gt;"",CONCATENATE("S",WEEKNUM(BC312,21)),"")</f>
        <v>S28</v>
      </c>
      <c r="BH312" s="327" t="str">
        <f>IF(BD312&lt;&gt;"",CONCATENATE("S",WEEKNUM(BD312,21)),"")</f>
        <v>S28</v>
      </c>
      <c r="BI312" s="327" t="str">
        <f>IF(BE312&lt;&gt;"",CONCATENATE("S",WEEKNUM(BE312,21)),"")</f>
        <v>S28</v>
      </c>
      <c r="BJ312" s="326" t="str">
        <f>IF(BE312&lt;&gt;"",CONCATENATE(MONTH(BE312),"/",YEAR(BE312)),"")</f>
        <v>7/2025</v>
      </c>
      <c r="BK312" s="325">
        <f ca="1">IF(BE312&lt;&gt;"",IFERROR(IF(BE312="",TODAY()-BC312,BE312-BC312),""),"")</f>
        <v>0</v>
      </c>
      <c r="BL312" s="330" t="str">
        <f ca="1">IF(BK312&lt;&gt;"",IF(BK312&lt;=0,"SEM ATRASO",IF(BK312&lt;=10,"1) &lt;= 10 Dias",IF(AND(BK312&gt;10,BK312&lt;=30),"2) &gt; 10 Dias e &lt;= 30 Dias",IF(AND(BK312&gt;30,BK312&lt;=60),"3) &gt;30 Dias e &lt;=60 Dias",IF(AND(BK312&gt;60,BK312&lt;43854),"4) &gt; 60 Dias","INDEFINIDO"))))),"")</f>
        <v>SEM ATRASO</v>
      </c>
      <c r="BM312" s="331">
        <f>IF(BE312&lt;&gt;"",BE312+5,IF(AND(BE312="",BD312&lt;&gt;""),BD312+5,IF(AND(BE312="",BD312="",AS312&lt;&gt;""),AS312+5,IF(AND(BE312="",BD312="",AS312="",AR312&lt;&gt;""),AR312+5,""))))</f>
        <v>45852</v>
      </c>
      <c r="BN312" s="331"/>
      <c r="BO312" s="331" t="s">
        <v>87</v>
      </c>
      <c r="BP312" s="305"/>
      <c r="BQ312" s="305"/>
      <c r="BR312" s="305"/>
      <c r="BS312" s="305"/>
      <c r="BT312" s="332"/>
      <c r="BU312" s="333"/>
      <c r="BV312" s="329"/>
      <c r="BW312" s="329"/>
      <c r="BX312" s="329"/>
      <c r="BY312" s="329"/>
      <c r="BZ312" s="329"/>
      <c r="CA312" s="640"/>
      <c r="CB312" s="598"/>
    </row>
    <row r="313" spans="1:80" ht="40.5" customHeight="1" thickBot="1" x14ac:dyDescent="0.4">
      <c r="A313" s="589"/>
      <c r="B313" s="458" t="s">
        <v>155</v>
      </c>
      <c r="C313" s="310"/>
      <c r="D313" s="336"/>
      <c r="E313" s="336" t="s">
        <v>643</v>
      </c>
      <c r="F313" s="336" t="s">
        <v>1063</v>
      </c>
      <c r="G313" s="307" t="str">
        <f ca="1">IF(AND(E313&lt;D313,BE313&lt;&gt;"",TODAY()&gt;D313),TODAY()-D313,"")</f>
        <v/>
      </c>
      <c r="H313" s="308">
        <f>IF(BM313&lt;&gt;"",BM313,"")</f>
        <v>45866</v>
      </c>
      <c r="I313" s="309">
        <f>IF(AND(E313&lt;&gt;"",H313&lt;&gt;""),H313-E313,"")</f>
        <v>193</v>
      </c>
      <c r="J313" s="305"/>
      <c r="K313" s="460" t="s">
        <v>80</v>
      </c>
      <c r="L313" s="310" t="s">
        <v>281</v>
      </c>
      <c r="M313" s="311" t="s">
        <v>161</v>
      </c>
      <c r="N313" s="310" t="s">
        <v>1252</v>
      </c>
      <c r="O313" s="337"/>
      <c r="P313" s="539" t="s">
        <v>1717</v>
      </c>
      <c r="Q313" s="339" t="s">
        <v>1719</v>
      </c>
      <c r="R313" s="313"/>
      <c r="S313" s="574"/>
      <c r="T313" s="314">
        <v>1</v>
      </c>
      <c r="U313" s="340">
        <v>13.6</v>
      </c>
      <c r="V313" s="340">
        <v>0</v>
      </c>
      <c r="W313" s="316">
        <f>IF(U313&lt;&gt;"",U313/1000,"")</f>
        <v>1.3599999999999999E-2</v>
      </c>
      <c r="X313" s="316">
        <f>IF(V313&lt;&gt;"",V313/1000,"")</f>
        <v>0</v>
      </c>
      <c r="Y313" s="317">
        <f>IF(OR(U313&lt;&gt;"",V313&lt;&gt;""),U313+V313,"")</f>
        <v>13.6</v>
      </c>
      <c r="Z313" s="318">
        <f>IF(Y313&lt;&gt;"",Y313/1000,"")</f>
        <v>1.3599999999999999E-2</v>
      </c>
      <c r="AA313" s="574" t="s">
        <v>493</v>
      </c>
      <c r="AB313" s="386"/>
      <c r="AC313" s="331">
        <v>45692</v>
      </c>
      <c r="AD313" s="327">
        <v>45782</v>
      </c>
      <c r="AE313" s="15">
        <v>45816</v>
      </c>
      <c r="AF313" s="15">
        <v>45816</v>
      </c>
      <c r="AG313" s="327">
        <v>45797</v>
      </c>
      <c r="AH313" s="309">
        <f>IF(AND(AD313&lt;&gt;"",AG313&lt;&gt;""),AG313-AD313,"")</f>
        <v>15</v>
      </c>
      <c r="AI313" s="322" t="str">
        <f>IF(AE313&lt;&gt;"",CONCATENATE("S",WEEKNUM(AE313,21)),"")</f>
        <v>S23</v>
      </c>
      <c r="AJ313" s="323" t="str">
        <f>IF(AF313&lt;&gt;"",CONCATENATE("S",WEEKNUM(AF313,21)),"")</f>
        <v>S23</v>
      </c>
      <c r="AK313" s="323" t="str">
        <f>IF(AG313&lt;&gt;"",CONCATENATE("S",WEEKNUM(AG313,21)),"")</f>
        <v>S21</v>
      </c>
      <c r="AL313" s="322" t="str">
        <f>IF(AG313&lt;&gt;"",CONCATENATE(MONTH(AG313),"/",YEAR(AG313)),"")</f>
        <v>5/2025</v>
      </c>
      <c r="AM313" s="324">
        <f ca="1">IF(AG313&lt;&gt;"",IFERROR(IF(AF313="",TODAY()-AE313,AG313-AE313),""),"")</f>
        <v>-19</v>
      </c>
      <c r="AN313" s="325" t="str">
        <f ca="1">IF(AM313&lt;&gt;"",IF(AM313&lt;=0,"SEM ATRASO",IF(AM313&lt;=10,"1) &lt;= 10 Dias",IF(AND(AM313&gt;10,AM313&lt;=30),"2) &gt; 10 Dias e &lt;= 30 Dias",IF(AND(AM313&gt;30,AM313&lt;=60),"3) &gt;30 Dias e &lt;=60 Dias",IF(AND(AM313&gt;60,AM313&lt;43854),"4) &gt; 60 Dias","INDEFINIDO"))))),"")</f>
        <v>SEM ATRASO</v>
      </c>
      <c r="AO313" s="331" t="s">
        <v>2026</v>
      </c>
      <c r="AP313" s="331">
        <v>45790</v>
      </c>
      <c r="AQ313" s="15">
        <v>45791</v>
      </c>
      <c r="AR313" s="15">
        <v>45791</v>
      </c>
      <c r="AS313" s="331">
        <v>45838</v>
      </c>
      <c r="AT313" s="309">
        <f>IF(AND(AP313&lt;&gt;"",AS313&lt;&gt;""),AS313-AP313,"")</f>
        <v>48</v>
      </c>
      <c r="AU313" s="326" t="str">
        <f>IF(AQ313&lt;&gt;"",CONCATENATE("S",WEEKNUM(AQ313,21)),"")</f>
        <v>S20</v>
      </c>
      <c r="AV313" s="327" t="str">
        <f>IF(AR313&lt;&gt;"",CONCATENATE("S",WEEKNUM(AR313,21)),"")</f>
        <v>S20</v>
      </c>
      <c r="AW313" s="327" t="str">
        <f>IF(AS313&lt;&gt;"",CONCATENATE("S",WEEKNUM(AS313,21)),"")</f>
        <v>S27</v>
      </c>
      <c r="AX313" s="326" t="str">
        <f>IF(AS313&lt;&gt;"",CONCATENATE(MONTH(AS313),"/",YEAR(AS313)),"")</f>
        <v>6/2025</v>
      </c>
      <c r="AY313" s="328">
        <f ca="1">IF(AQ313&lt;&gt;"",IF(AS313&lt;&gt;"",AQ313-AS313,TODAY()-AQ313),"")</f>
        <v>-47</v>
      </c>
      <c r="AZ313" s="329" t="str">
        <f ca="1">IF(AY313&lt;&gt;"",IF(AY313&lt;=0,"SEM ATRASO",IF(AY313&lt;=10,"1) &lt;= 10 Dias",IF(AND(AY313&gt;10,AY313&lt;=30),"2) &gt; 10 Dias e &lt;= 30 Dias",IF(AND(AY313&gt;30,AY313&lt;=60),"3) &gt;30 Dias e &lt;=60 Dias",IF(AND(AY313&gt;60,AY313&lt;43854),"4) &gt; 60 Dias","INDEFINIDO"))))),"")</f>
        <v>SEM ATRASO</v>
      </c>
      <c r="BA313" s="365">
        <v>45838</v>
      </c>
      <c r="BB313" s="331">
        <v>45845</v>
      </c>
      <c r="BC313" s="15">
        <v>45861</v>
      </c>
      <c r="BD313" s="481">
        <v>45861</v>
      </c>
      <c r="BE313" s="15">
        <v>45861</v>
      </c>
      <c r="BF313" s="309">
        <f>IF(AND(BB313&lt;&gt;"",BE313&lt;&gt;""),BE313-BB313,"")</f>
        <v>16</v>
      </c>
      <c r="BG313" s="326" t="str">
        <f>IF(BC313&lt;&gt;"",CONCATENATE("S",WEEKNUM(BC313,21)),"")</f>
        <v>S30</v>
      </c>
      <c r="BH313" s="327" t="str">
        <f>IF(BD313&lt;&gt;"",CONCATENATE("S",WEEKNUM(BD313,21)),"")</f>
        <v>S30</v>
      </c>
      <c r="BI313" s="327" t="str">
        <f>IF(BE313&lt;&gt;"",CONCATENATE("S",WEEKNUM(BE313,21)),"")</f>
        <v>S30</v>
      </c>
      <c r="BJ313" s="326" t="str">
        <f>IF(BE313&lt;&gt;"",CONCATENATE(MONTH(BE313),"/",YEAR(BE313)),"")</f>
        <v>7/2025</v>
      </c>
      <c r="BK313" s="325">
        <f ca="1">IF(BE313&lt;&gt;"",IFERROR(IF(BE313="",TODAY()-BC313,BE313-BC313),""),"")</f>
        <v>0</v>
      </c>
      <c r="BL313" s="330" t="str">
        <f ca="1">IF(BK313&lt;&gt;"",IF(BK313&lt;=0,"SEM ATRASO",IF(BK313&lt;=10,"1) &lt;= 10 Dias",IF(AND(BK313&gt;10,BK313&lt;=30),"2) &gt; 10 Dias e &lt;= 30 Dias",IF(AND(BK313&gt;30,BK313&lt;=60),"3) &gt;30 Dias e &lt;=60 Dias",IF(AND(BK313&gt;60,BK313&lt;43854),"4) &gt; 60 Dias","INDEFINIDO"))))),"")</f>
        <v>SEM ATRASO</v>
      </c>
      <c r="BM313" s="331">
        <f>IF(BE313&lt;&gt;"",BE313+5,IF(AND(BE313="",BD313&lt;&gt;""),BD313+5,IF(AND(BE313="",BD313="",AS313&lt;&gt;""),AS313+5,IF(AND(BE313="",BD313="",AS313="",AR313&lt;&gt;""),AR313+5,""))))</f>
        <v>45866</v>
      </c>
      <c r="BN313" s="331"/>
      <c r="BO313" s="331" t="s">
        <v>87</v>
      </c>
      <c r="BP313" s="305"/>
      <c r="BQ313" s="305"/>
      <c r="BR313" s="305"/>
      <c r="BS313" s="305"/>
      <c r="BT313" s="332"/>
      <c r="BU313" s="333"/>
      <c r="BV313" s="329"/>
      <c r="BW313" s="329"/>
      <c r="BX313" s="329"/>
      <c r="BY313" s="329"/>
      <c r="BZ313" s="329"/>
      <c r="CA313" s="640"/>
      <c r="CB313" s="598"/>
    </row>
    <row r="314" spans="1:80" ht="40.5" customHeight="1" x14ac:dyDescent="0.35">
      <c r="A314" s="589"/>
      <c r="B314" s="458" t="s">
        <v>155</v>
      </c>
      <c r="C314" s="310" t="s">
        <v>278</v>
      </c>
      <c r="D314" s="336"/>
      <c r="E314" s="336">
        <v>1</v>
      </c>
      <c r="F314" s="336">
        <v>1</v>
      </c>
      <c r="G314" s="307" t="str">
        <f ca="1">IF(AND(E314&lt;D314,BE314&lt;&gt;"",TODAY()&gt;D314),TODAY()-D314,"")</f>
        <v/>
      </c>
      <c r="H314" s="308">
        <f>IF(BM314&lt;&gt;"",BM314,"")</f>
        <v>45875</v>
      </c>
      <c r="I314" s="309">
        <f>IF(AND(E314&lt;&gt;"",H314&lt;&gt;""),H314-E314,"")</f>
        <v>45874</v>
      </c>
      <c r="J314" s="305" t="s">
        <v>280</v>
      </c>
      <c r="K314" s="305" t="s">
        <v>80</v>
      </c>
      <c r="L314" s="310" t="s">
        <v>880</v>
      </c>
      <c r="M314" s="311" t="s">
        <v>161</v>
      </c>
      <c r="N314" s="310" t="s">
        <v>947</v>
      </c>
      <c r="O314" s="337">
        <v>2025608203</v>
      </c>
      <c r="P314" s="539" t="s">
        <v>1443</v>
      </c>
      <c r="Q314" s="339" t="s">
        <v>949</v>
      </c>
      <c r="R314" s="313" t="str">
        <f>IF(OR(L314&lt;&gt;"",N314&lt;&gt;"",O314&lt;&gt;"",P314&lt;&gt;""),CONCATENATE(L314,"-",N314,"-",P314,"-OM",O314),"")</f>
        <v>P52-PPGM-ACOM-1595P/2024-OM2025608203</v>
      </c>
      <c r="S314" s="574" t="s">
        <v>950</v>
      </c>
      <c r="T314" s="314">
        <v>1</v>
      </c>
      <c r="U314" s="340">
        <v>97.417999999999992</v>
      </c>
      <c r="V314" s="340">
        <v>0</v>
      </c>
      <c r="W314" s="316">
        <f>IF(U314&lt;&gt;"",U314/1000,"")</f>
        <v>9.7417999999999991E-2</v>
      </c>
      <c r="X314" s="316">
        <f>IF(V314&lt;&gt;"",V314/1000,"")</f>
        <v>0</v>
      </c>
      <c r="Y314" s="317">
        <f>IF(OR(U314&lt;&gt;"",V314&lt;&gt;""),U314+V314,"")</f>
        <v>97.417999999999992</v>
      </c>
      <c r="Z314" s="318">
        <f>IF(Y314&lt;&gt;"",Y314/1000,"")</f>
        <v>9.7417999999999991E-2</v>
      </c>
      <c r="AA314" s="574"/>
      <c r="AB314" s="386"/>
      <c r="AC314" s="331">
        <v>45777</v>
      </c>
      <c r="AD314" s="327">
        <v>45782</v>
      </c>
      <c r="AE314" s="15">
        <v>45816</v>
      </c>
      <c r="AF314" s="15">
        <v>45816</v>
      </c>
      <c r="AG314" s="327">
        <v>45797</v>
      </c>
      <c r="AH314" s="309">
        <f>IF(AND(AD314&lt;&gt;"",AG314&lt;&gt;""),AG314-AD314,"")</f>
        <v>15</v>
      </c>
      <c r="AI314" s="322" t="str">
        <f>IF(AE314&lt;&gt;"",CONCATENATE("S",WEEKNUM(AE314,21)),"")</f>
        <v>S23</v>
      </c>
      <c r="AJ314" s="323" t="str">
        <f>IF(AF314&lt;&gt;"",CONCATENATE("S",WEEKNUM(AF314,21)),"")</f>
        <v>S23</v>
      </c>
      <c r="AK314" s="323" t="str">
        <f>IF(AG314&lt;&gt;"",CONCATENATE("S",WEEKNUM(AG314,21)),"")</f>
        <v>S21</v>
      </c>
      <c r="AL314" s="322" t="str">
        <f>IF(AG314&lt;&gt;"",CONCATENATE(MONTH(AG314),"/",YEAR(AG314)),"")</f>
        <v>5/2025</v>
      </c>
      <c r="AM314" s="324">
        <f ca="1">IF(AG314&lt;&gt;"",IFERROR(IF(AF314="",TODAY()-AE314,AG314-AE314),""),"")</f>
        <v>-19</v>
      </c>
      <c r="AN314" s="325" t="str">
        <f ca="1">IF(AM314&lt;&gt;"",IF(AM314&lt;=0,"SEM ATRASO",IF(AM314&lt;=10,"1) &lt;= 10 Dias",IF(AND(AM314&gt;10,AM314&lt;=30),"2) &gt; 10 Dias e &lt;= 30 Dias",IF(AND(AM314&gt;30,AM314&lt;=60),"3) &gt;30 Dias e &lt;=60 Dias",IF(AND(AM314&gt;60,AM314&lt;43854),"4) &gt; 60 Dias","INDEFINIDO"))))),"")</f>
        <v>SEM ATRASO</v>
      </c>
      <c r="AO314" s="331">
        <v>45899</v>
      </c>
      <c r="AP314" s="331">
        <v>45799</v>
      </c>
      <c r="AQ314" s="15">
        <v>45824</v>
      </c>
      <c r="AR314" s="25">
        <v>45826</v>
      </c>
      <c r="AS314" s="331">
        <v>45826</v>
      </c>
      <c r="AT314" s="309">
        <f>IF(AND(AP314&lt;&gt;"",AS314&lt;&gt;""),AS314-AP314,"")</f>
        <v>27</v>
      </c>
      <c r="AU314" s="326" t="str">
        <f>IF(AQ314&lt;&gt;"",CONCATENATE("S",WEEKNUM(AQ314,21)),"")</f>
        <v>S25</v>
      </c>
      <c r="AV314" s="327" t="str">
        <f>IF(AR314&lt;&gt;"",CONCATENATE("S",WEEKNUM(AR314,21)),"")</f>
        <v>S25</v>
      </c>
      <c r="AW314" s="327" t="str">
        <f>IF(AS314&lt;&gt;"",CONCATENATE("S",WEEKNUM(AS314,21)),"")</f>
        <v>S25</v>
      </c>
      <c r="AX314" s="326" t="str">
        <f>IF(AS314&lt;&gt;"",CONCATENATE(MONTH(AS314),"/",YEAR(AS314)),"")</f>
        <v>6/2025</v>
      </c>
      <c r="AY314" s="328">
        <f ca="1">IF(AQ314&lt;&gt;"",IF(AS314&lt;&gt;"",AQ314-AS314,TODAY()-AQ314),"")</f>
        <v>-2</v>
      </c>
      <c r="AZ314" s="329" t="str">
        <f ca="1">IF(AY314&lt;&gt;"",IF(AY314&lt;=0,"SEM ATRASO",IF(AY314&lt;=10,"1) &lt;= 10 Dias",IF(AND(AY314&gt;10,AY314&lt;=30),"2) &gt; 10 Dias e &lt;= 30 Dias",IF(AND(AY314&gt;30,AY314&lt;=60),"3) &gt;30 Dias e &lt;=60 Dias",IF(AND(AY314&gt;60,AY314&lt;43854),"4) &gt; 60 Dias","INDEFINIDO"))))),"")</f>
        <v>SEM ATRASO</v>
      </c>
      <c r="BA314" s="365">
        <v>45826</v>
      </c>
      <c r="BB314" s="331">
        <v>45754</v>
      </c>
      <c r="BC314" s="15">
        <v>45766</v>
      </c>
      <c r="BD314" s="481">
        <v>45870</v>
      </c>
      <c r="BE314" s="331">
        <v>45870</v>
      </c>
      <c r="BF314" s="309">
        <f>IF(AND(BB314&lt;&gt;"",BE314&lt;&gt;""),BE314-BB314,"")</f>
        <v>116</v>
      </c>
      <c r="BG314" s="326" t="str">
        <f>IF(BC314&lt;&gt;"",CONCATENATE("S",WEEKNUM(BC314,21)),"")</f>
        <v>S16</v>
      </c>
      <c r="BH314" s="327" t="str">
        <f>IF(BD314&lt;&gt;"",CONCATENATE("S",WEEKNUM(BD314,21)),"")</f>
        <v>S31</v>
      </c>
      <c r="BI314" s="327" t="str">
        <f>IF(BE314&lt;&gt;"",CONCATENATE("S",WEEKNUM(BE314,21)),"")</f>
        <v>S31</v>
      </c>
      <c r="BJ314" s="326" t="str">
        <f>IF(BE314&lt;&gt;"",CONCATENATE(MONTH(BE314),"/",YEAR(BE314)),"")</f>
        <v>8/2025</v>
      </c>
      <c r="BK314" s="325">
        <f ca="1">IF(BE314&lt;&gt;"",IFERROR(IF(BE314="",TODAY()-BC314,BE314-BC314),""),"")</f>
        <v>104</v>
      </c>
      <c r="BL314" s="330" t="str">
        <f ca="1">IF(BK314&lt;&gt;"",IF(BK314&lt;=0,"SEM ATRASO",IF(BK314&lt;=10,"1) &lt;= 10 Dias",IF(AND(BK314&gt;10,BK314&lt;=30),"2) &gt; 10 Dias e &lt;= 30 Dias",IF(AND(BK314&gt;30,BK314&lt;=60),"3) &gt;30 Dias e &lt;=60 Dias",IF(AND(BK314&gt;60,BK314&lt;43854),"4) &gt; 60 Dias","INDEFINIDO"))))),"")</f>
        <v>4) &gt; 60 Dias</v>
      </c>
      <c r="BM314" s="331">
        <f>IF(BE314&lt;&gt;"",BE314+5,IF(AND(BE314="",BD314&lt;&gt;""),BD314+5,IF(AND(BE314="",BD314="",AS314&lt;&gt;""),AS314+5,IF(AND(BE314="",BD314="",AS314="",AR314&lt;&gt;""),AR314+5,""))))</f>
        <v>45875</v>
      </c>
      <c r="BN314" s="331"/>
      <c r="BO314" s="331" t="s">
        <v>87</v>
      </c>
      <c r="BP314" s="305"/>
      <c r="BQ314" s="305"/>
      <c r="BR314" s="305"/>
      <c r="BS314" s="305"/>
      <c r="BT314" s="332">
        <v>-3</v>
      </c>
      <c r="BU314" s="333" t="s">
        <v>1255</v>
      </c>
      <c r="BV314" s="329"/>
      <c r="BW314" s="329"/>
      <c r="BX314" s="329"/>
      <c r="BY314" s="329"/>
      <c r="BZ314" s="329"/>
      <c r="CA314" s="640" t="s">
        <v>951</v>
      </c>
      <c r="CB314" s="598"/>
    </row>
    <row r="315" spans="1:80" ht="40.5" customHeight="1" x14ac:dyDescent="0.35">
      <c r="A315" s="610"/>
      <c r="B315" s="458" t="s">
        <v>155</v>
      </c>
      <c r="C315" s="326" t="s">
        <v>278</v>
      </c>
      <c r="D315" s="331"/>
      <c r="E315" s="323">
        <v>1</v>
      </c>
      <c r="F315" s="323">
        <v>1</v>
      </c>
      <c r="G315" s="307" t="str">
        <f ca="1">IF(AND(E315&lt;D315,BE315&lt;&gt;"",TODAY()&gt;D315),TODAY()-D315,"")</f>
        <v/>
      </c>
      <c r="H315" s="308">
        <f>IF(BM315&lt;&gt;"",BM315,"")</f>
        <v>45875</v>
      </c>
      <c r="I315" s="309">
        <f>IF(AND(E315&lt;&gt;"",H315&lt;&gt;""),H315-E315,"")</f>
        <v>45874</v>
      </c>
      <c r="J315" s="305" t="s">
        <v>280</v>
      </c>
      <c r="K315" s="318" t="s">
        <v>80</v>
      </c>
      <c r="L315" s="310" t="s">
        <v>880</v>
      </c>
      <c r="M315" s="311" t="s">
        <v>161</v>
      </c>
      <c r="N315" s="310" t="s">
        <v>947</v>
      </c>
      <c r="O315" s="337">
        <v>2025608203</v>
      </c>
      <c r="P315" s="539" t="s">
        <v>1443</v>
      </c>
      <c r="Q315" s="339" t="s">
        <v>952</v>
      </c>
      <c r="R315" s="313" t="str">
        <f>IF(OR(L315&lt;&gt;"",N315&lt;&gt;"",O315&lt;&gt;"",P315&lt;&gt;""),CONCATENATE(L315,"-",N315,"-",P315,"-OM",O315),"")</f>
        <v>P52-PPGM-ACOM-1595P/2024-OM2025608203</v>
      </c>
      <c r="S315" s="545" t="s">
        <v>950</v>
      </c>
      <c r="T315" s="314">
        <v>1</v>
      </c>
      <c r="U315" s="340">
        <v>33.933999999999997</v>
      </c>
      <c r="V315" s="318">
        <v>0</v>
      </c>
      <c r="W315" s="316">
        <f>IF(U315&lt;&gt;"",U315/1000,"")</f>
        <v>3.3933999999999999E-2</v>
      </c>
      <c r="X315" s="316">
        <f>IF(V315&lt;&gt;"",V315/1000,"")</f>
        <v>0</v>
      </c>
      <c r="Y315" s="317">
        <f>IF(OR(U315&lt;&gt;"",V315&lt;&gt;""),U315+V315,"")</f>
        <v>33.933999999999997</v>
      </c>
      <c r="Z315" s="318">
        <f>IF(Y315&lt;&gt;"",Y315/1000,"")</f>
        <v>3.3933999999999999E-2</v>
      </c>
      <c r="AA315" s="574"/>
      <c r="AB315" s="331"/>
      <c r="AC315" s="331">
        <v>45777</v>
      </c>
      <c r="AD315" s="327">
        <v>45782</v>
      </c>
      <c r="AE315" s="327">
        <v>45816</v>
      </c>
      <c r="AF315" s="14">
        <v>45816</v>
      </c>
      <c r="AG315" s="327">
        <v>45797</v>
      </c>
      <c r="AH315" s="309">
        <f>IF(AND(AD315&lt;&gt;"",AG315&lt;&gt;""),AG315-AD315,"")</f>
        <v>15</v>
      </c>
      <c r="AI315" s="322" t="str">
        <f>IF(AE315&lt;&gt;"",CONCATENATE("S",WEEKNUM(AE315,21)),"")</f>
        <v>S23</v>
      </c>
      <c r="AJ315" s="323" t="str">
        <f>IF(AF315&lt;&gt;"",CONCATENATE("S",WEEKNUM(AF315,21)),"")</f>
        <v>S23</v>
      </c>
      <c r="AK315" s="323" t="str">
        <f>IF(AG315&lt;&gt;"",CONCATENATE("S",WEEKNUM(AG315,21)),"")</f>
        <v>S21</v>
      </c>
      <c r="AL315" s="322" t="str">
        <f>IF(AG315&lt;&gt;"",CONCATENATE(MONTH(AG315),"/",YEAR(AG315)),"")</f>
        <v>5/2025</v>
      </c>
      <c r="AM315" s="324">
        <f ca="1">IF(AG315&lt;&gt;"",IFERROR(IF(AF315="",TODAY()-AE315,AG315-AE315),""),"")</f>
        <v>-19</v>
      </c>
      <c r="AN315" s="325" t="str">
        <f ca="1">IF(AM315&lt;&gt;"",IF(AM315&lt;=0,"SEM ATRASO",IF(AM315&lt;=10,"1) &lt;= 10 Dias",IF(AND(AM315&gt;10,AM315&lt;=30),"2) &gt; 10 Dias e &lt;= 30 Dias",IF(AND(AM315&gt;30,AM315&lt;=60),"3) &gt;30 Dias e &lt;=60 Dias",IF(AND(AM315&gt;60,AM315&lt;43854),"4) &gt; 60 Dias","INDEFINIDO"))))),"")</f>
        <v>SEM ATRASO</v>
      </c>
      <c r="AO315" s="331">
        <v>45899</v>
      </c>
      <c r="AP315" s="331">
        <v>45805</v>
      </c>
      <c r="AQ315" s="15">
        <v>45824</v>
      </c>
      <c r="AR315" s="24">
        <v>45826</v>
      </c>
      <c r="AS315" s="331">
        <v>45826</v>
      </c>
      <c r="AT315" s="309">
        <f>IF(AND(AP315&lt;&gt;"",AS315&lt;&gt;""),AS315-AP315,"")</f>
        <v>21</v>
      </c>
      <c r="AU315" s="326" t="str">
        <f>IF(AQ315&lt;&gt;"",CONCATENATE("S",WEEKNUM(AQ315,21)),"")</f>
        <v>S25</v>
      </c>
      <c r="AV315" s="327" t="str">
        <f>IF(AR315&lt;&gt;"",CONCATENATE("S",WEEKNUM(AR315,21)),"")</f>
        <v>S25</v>
      </c>
      <c r="AW315" s="327" t="str">
        <f>IF(AS315&lt;&gt;"",CONCATENATE("S",WEEKNUM(AS315,21)),"")</f>
        <v>S25</v>
      </c>
      <c r="AX315" s="326" t="str">
        <f>IF(AS315&lt;&gt;"",CONCATENATE(MONTH(AS315),"/",YEAR(AS315)),"")</f>
        <v>6/2025</v>
      </c>
      <c r="AY315" s="328">
        <f ca="1">IF(AQ315&lt;&gt;"",IF(AS315&lt;&gt;"",AQ315-AS315,TODAY()-AQ315),"")</f>
        <v>-2</v>
      </c>
      <c r="AZ315" s="329" t="str">
        <f ca="1">IF(AY315&lt;&gt;"",IF(AY315&lt;=0,"SEM ATRASO",IF(AY315&lt;=10,"1) &lt;= 10 Dias",IF(AND(AY315&gt;10,AY315&lt;=30),"2) &gt; 10 Dias e &lt;= 30 Dias",IF(AND(AY315&gt;30,AY315&lt;=60),"3) &gt;30 Dias e &lt;=60 Dias",IF(AND(AY315&gt;60,AY315&lt;43854),"4) &gt; 60 Dias","INDEFINIDO"))))),"")</f>
        <v>SEM ATRASO</v>
      </c>
      <c r="BA315" s="364">
        <v>45826</v>
      </c>
      <c r="BB315" s="331">
        <v>45754</v>
      </c>
      <c r="BC315" s="15">
        <v>45766</v>
      </c>
      <c r="BD315" s="481">
        <v>45870</v>
      </c>
      <c r="BE315" s="331">
        <v>45870</v>
      </c>
      <c r="BF315" s="309">
        <f>IF(AND(BB315&lt;&gt;"",BE315&lt;&gt;""),BE315-BB315,"")</f>
        <v>116</v>
      </c>
      <c r="BG315" s="326" t="str">
        <f>IF(BC315&lt;&gt;"",CONCATENATE("S",WEEKNUM(BC315,21)),"")</f>
        <v>S16</v>
      </c>
      <c r="BH315" s="327" t="str">
        <f>IF(BD315&lt;&gt;"",CONCATENATE("S",WEEKNUM(BD315,21)),"")</f>
        <v>S31</v>
      </c>
      <c r="BI315" s="327" t="str">
        <f>IF(BE315&lt;&gt;"",CONCATENATE("S",WEEKNUM(BE315,21)),"")</f>
        <v>S31</v>
      </c>
      <c r="BJ315" s="326" t="str">
        <f>IF(BE315&lt;&gt;"",CONCATENATE(MONTH(BE315),"/",YEAR(BE315)),"")</f>
        <v>8/2025</v>
      </c>
      <c r="BK315" s="325">
        <f ca="1">IF(BE315&lt;&gt;"",IFERROR(IF(BE315="",TODAY()-BC315,BE315-BC315),""),"")</f>
        <v>104</v>
      </c>
      <c r="BL315" s="330" t="str">
        <f ca="1">IF(BK315&lt;&gt;"",IF(BK315&lt;=0,"SEM ATRASO",IF(BK315&lt;=10,"1) &lt;= 10 Dias",IF(AND(BK315&gt;10,BK315&lt;=30),"2) &gt; 10 Dias e &lt;= 30 Dias",IF(AND(BK315&gt;30,BK315&lt;=60),"3) &gt;30 Dias e &lt;=60 Dias",IF(AND(BK315&gt;60,BK315&lt;43854),"4) &gt; 60 Dias","INDEFINIDO"))))),"")</f>
        <v>4) &gt; 60 Dias</v>
      </c>
      <c r="BM315" s="331">
        <f>IF(BE315&lt;&gt;"",BE315+5,IF(AND(BE315="",BD315&lt;&gt;""),BD315+5,IF(AND(BE315="",BD315="",AS315&lt;&gt;""),AS315+5,IF(AND(BE315="",BD315="",AS315="",AR315&lt;&gt;""),AR315+5,""))))</f>
        <v>45875</v>
      </c>
      <c r="BN315" s="331"/>
      <c r="BO315" s="331" t="s">
        <v>87</v>
      </c>
      <c r="BP315" s="305"/>
      <c r="BQ315" s="305"/>
      <c r="BR315" s="305"/>
      <c r="BS315" s="305"/>
      <c r="BT315" s="332">
        <v>-3</v>
      </c>
      <c r="BU315" s="333" t="s">
        <v>1255</v>
      </c>
      <c r="BV315" s="329"/>
      <c r="BW315" s="329"/>
      <c r="BX315" s="329"/>
      <c r="BY315" s="329"/>
      <c r="BZ315" s="329"/>
      <c r="CA315" s="640" t="s">
        <v>951</v>
      </c>
      <c r="CB315" s="598"/>
    </row>
    <row r="316" spans="1:80" ht="40.5" customHeight="1" x14ac:dyDescent="0.35">
      <c r="A316" s="610"/>
      <c r="B316" s="458" t="s">
        <v>155</v>
      </c>
      <c r="C316" s="326" t="s">
        <v>278</v>
      </c>
      <c r="D316" s="331"/>
      <c r="E316" s="323">
        <v>1</v>
      </c>
      <c r="F316" s="323">
        <v>1</v>
      </c>
      <c r="G316" s="307" t="str">
        <f ca="1">IF(AND(E316&lt;D316,BE316&lt;&gt;"",TODAY()&gt;D316),TODAY()-D316,"")</f>
        <v/>
      </c>
      <c r="H316" s="308">
        <f>IF(BM316&lt;&gt;"",BM316,"")</f>
        <v>45875</v>
      </c>
      <c r="I316" s="309">
        <f>IF(AND(E316&lt;&gt;"",H316&lt;&gt;""),H316-E316,"")</f>
        <v>45874</v>
      </c>
      <c r="J316" s="305" t="s">
        <v>280</v>
      </c>
      <c r="K316" s="318" t="s">
        <v>80</v>
      </c>
      <c r="L316" s="310" t="s">
        <v>880</v>
      </c>
      <c r="M316" s="435" t="s">
        <v>161</v>
      </c>
      <c r="N316" s="392" t="s">
        <v>947</v>
      </c>
      <c r="O316" s="393">
        <v>2025608203</v>
      </c>
      <c r="P316" s="539" t="s">
        <v>1443</v>
      </c>
      <c r="Q316" s="394" t="s">
        <v>953</v>
      </c>
      <c r="R316" s="313" t="str">
        <f>IF(OR(L316&lt;&gt;"",N316&lt;&gt;"",O316&lt;&gt;"",P316&lt;&gt;""),CONCATENATE(L316,"-",N316,"-",P316,"-OM",O316),"")</f>
        <v>P52-PPGM-ACOM-1595P/2024-OM2025608203</v>
      </c>
      <c r="S316" s="326" t="s">
        <v>950</v>
      </c>
      <c r="T316" s="314">
        <v>1</v>
      </c>
      <c r="U316" s="340">
        <v>14.64</v>
      </c>
      <c r="V316" s="557">
        <v>0</v>
      </c>
      <c r="W316" s="316">
        <f>IF(U316&lt;&gt;"",U316/1000,"")</f>
        <v>1.464E-2</v>
      </c>
      <c r="X316" s="316">
        <f>IF(V316&lt;&gt;"",V316/1000,"")</f>
        <v>0</v>
      </c>
      <c r="Y316" s="317">
        <f>IF(OR(U316&lt;&gt;"",V316&lt;&gt;""),U316+V316,"")</f>
        <v>14.64</v>
      </c>
      <c r="Z316" s="318">
        <f>IF(Y316&lt;&gt;"",Y316/1000,"")</f>
        <v>1.464E-2</v>
      </c>
      <c r="AA316" s="574"/>
      <c r="AB316" s="438"/>
      <c r="AC316" s="331">
        <v>45777</v>
      </c>
      <c r="AD316" s="398">
        <v>45782</v>
      </c>
      <c r="AE316" s="398">
        <v>45816</v>
      </c>
      <c r="AF316" s="190">
        <v>45816</v>
      </c>
      <c r="AG316" s="398">
        <v>45797</v>
      </c>
      <c r="AH316" s="309">
        <f>IF(AND(AD316&lt;&gt;"",AG316&lt;&gt;""),AG316-AD316,"")</f>
        <v>15</v>
      </c>
      <c r="AI316" s="322" t="str">
        <f>IF(AE316&lt;&gt;"",CONCATENATE("S",WEEKNUM(AE316,21)),"")</f>
        <v>S23</v>
      </c>
      <c r="AJ316" s="323" t="str">
        <f>IF(AF316&lt;&gt;"",CONCATENATE("S",WEEKNUM(AF316,21)),"")</f>
        <v>S23</v>
      </c>
      <c r="AK316" s="323" t="str">
        <f>IF(AG316&lt;&gt;"",CONCATENATE("S",WEEKNUM(AG316,21)),"")</f>
        <v>S21</v>
      </c>
      <c r="AL316" s="322" t="str">
        <f>IF(AG316&lt;&gt;"",CONCATENATE(MONTH(AG316),"/",YEAR(AG316)),"")</f>
        <v>5/2025</v>
      </c>
      <c r="AM316" s="324">
        <f ca="1">IF(AG316&lt;&gt;"",IFERROR(IF(AF316="",TODAY()-AE316,AG316-AE316),""),"")</f>
        <v>-19</v>
      </c>
      <c r="AN316" s="325" t="str">
        <f ca="1">IF(AM316&lt;&gt;"",IF(AM316&lt;=0,"SEM ATRASO",IF(AM316&lt;=10,"1) &lt;= 10 Dias",IF(AND(AM316&gt;10,AM316&lt;=30),"2) &gt; 10 Dias e &lt;= 30 Dias",IF(AND(AM316&gt;30,AM316&lt;=60),"3) &gt;30 Dias e &lt;=60 Dias",IF(AND(AM316&gt;60,AM316&lt;43854),"4) &gt; 60 Dias","INDEFINIDO"))))),"")</f>
        <v>SEM ATRASO</v>
      </c>
      <c r="AO316" s="438">
        <v>45899</v>
      </c>
      <c r="AP316" s="331">
        <v>45805</v>
      </c>
      <c r="AQ316" s="249">
        <v>45824</v>
      </c>
      <c r="AR316" s="124">
        <v>45826</v>
      </c>
      <c r="AS316" s="438">
        <v>45826</v>
      </c>
      <c r="AT316" s="309">
        <f>IF(AND(AP316&lt;&gt;"",AS316&lt;&gt;""),AS316-AP316,"")</f>
        <v>21</v>
      </c>
      <c r="AU316" s="326" t="str">
        <f>IF(AQ316&lt;&gt;"",CONCATENATE("S",WEEKNUM(AQ316,21)),"")</f>
        <v>S25</v>
      </c>
      <c r="AV316" s="327" t="str">
        <f>IF(AR316&lt;&gt;"",CONCATENATE("S",WEEKNUM(AR316,21)),"")</f>
        <v>S25</v>
      </c>
      <c r="AW316" s="327" t="str">
        <f>IF(AS316&lt;&gt;"",CONCATENATE("S",WEEKNUM(AS316,21)),"")</f>
        <v>S25</v>
      </c>
      <c r="AX316" s="326" t="str">
        <f>IF(AS316&lt;&gt;"",CONCATENATE(MONTH(AS316),"/",YEAR(AS316)),"")</f>
        <v>6/2025</v>
      </c>
      <c r="AY316" s="328">
        <f ca="1">IF(AQ316&lt;&gt;"",IF(AS316&lt;&gt;"",AQ316-AS316,TODAY()-AQ316),"")</f>
        <v>-2</v>
      </c>
      <c r="AZ316" s="329" t="str">
        <f ca="1">IF(AY316&lt;&gt;"",IF(AY316&lt;=0,"SEM ATRASO",IF(AY316&lt;=10,"1) &lt;= 10 Dias",IF(AND(AY316&gt;10,AY316&lt;=30),"2) &gt; 10 Dias e &lt;= 30 Dias",IF(AND(AY316&gt;30,AY316&lt;=60),"3) &gt;30 Dias e &lt;=60 Dias",IF(AND(AY316&gt;60,AY316&lt;43854),"4) &gt; 60 Dias","INDEFINIDO"))))),"")</f>
        <v>SEM ATRASO</v>
      </c>
      <c r="BA316" s="549">
        <v>45826</v>
      </c>
      <c r="BB316" s="438">
        <v>45754</v>
      </c>
      <c r="BC316" s="249">
        <v>45766</v>
      </c>
      <c r="BD316" s="521">
        <v>45870</v>
      </c>
      <c r="BE316" s="438">
        <v>45870</v>
      </c>
      <c r="BF316" s="309">
        <f>IF(AND(BB316&lt;&gt;"",BE316&lt;&gt;""),BE316-BB316,"")</f>
        <v>116</v>
      </c>
      <c r="BG316" s="326" t="str">
        <f>IF(BC316&lt;&gt;"",CONCATENATE("S",WEEKNUM(BC316,21)),"")</f>
        <v>S16</v>
      </c>
      <c r="BH316" s="327" t="str">
        <f>IF(BD316&lt;&gt;"",CONCATENATE("S",WEEKNUM(BD316,21)),"")</f>
        <v>S31</v>
      </c>
      <c r="BI316" s="327" t="str">
        <f>IF(BE316&lt;&gt;"",CONCATENATE("S",WEEKNUM(BE316,21)),"")</f>
        <v>S31</v>
      </c>
      <c r="BJ316" s="326" t="str">
        <f>IF(BE316&lt;&gt;"",CONCATENATE(MONTH(BE316),"/",YEAR(BE316)),"")</f>
        <v>8/2025</v>
      </c>
      <c r="BK316" s="325">
        <f ca="1">IF(BE316&lt;&gt;"",IFERROR(IF(BE316="",TODAY()-BC316,BE316-BC316),""),"")</f>
        <v>104</v>
      </c>
      <c r="BL316" s="330" t="str">
        <f ca="1">IF(BK316&lt;&gt;"",IF(BK316&lt;=0,"SEM ATRASO",IF(BK316&lt;=10,"1) &lt;= 10 Dias",IF(AND(BK316&gt;10,BK316&lt;=30),"2) &gt; 10 Dias e &lt;= 30 Dias",IF(AND(BK316&gt;30,BK316&lt;=60),"3) &gt;30 Dias e &lt;=60 Dias",IF(AND(BK316&gt;60,BK316&lt;43854),"4) &gt; 60 Dias","INDEFINIDO"))))),"")</f>
        <v>4) &gt; 60 Dias</v>
      </c>
      <c r="BM316" s="331">
        <f>IF(BE316&lt;&gt;"",BE316+5,IF(AND(BE316="",BD316&lt;&gt;""),BD316+5,IF(AND(BE316="",BD316="",AS316&lt;&gt;""),AS316+5,IF(AND(BE316="",BD316="",AS316="",AR316&lt;&gt;""),AR316+5,""))))</f>
        <v>45875</v>
      </c>
      <c r="BN316" s="438"/>
      <c r="BO316" s="438" t="s">
        <v>87</v>
      </c>
      <c r="BP316" s="440"/>
      <c r="BQ316" s="440"/>
      <c r="BR316" s="440"/>
      <c r="BS316" s="440"/>
      <c r="BT316" s="441">
        <v>-3</v>
      </c>
      <c r="BU316" s="442" t="s">
        <v>1255</v>
      </c>
      <c r="BV316" s="439"/>
      <c r="BW316" s="439"/>
      <c r="BX316" s="439"/>
      <c r="BY316" s="439"/>
      <c r="BZ316" s="439"/>
      <c r="CA316" s="655" t="s">
        <v>951</v>
      </c>
      <c r="CB316" s="611"/>
    </row>
    <row r="317" spans="1:80" ht="40.5" customHeight="1" x14ac:dyDescent="0.35">
      <c r="A317" s="589"/>
      <c r="B317" s="458" t="s">
        <v>155</v>
      </c>
      <c r="C317" s="310"/>
      <c r="D317" s="336"/>
      <c r="E317" s="336">
        <v>1</v>
      </c>
      <c r="F317" s="336">
        <v>1</v>
      </c>
      <c r="G317" s="307" t="str">
        <f ca="1">IF(AND(E317&lt;D317,BE317&lt;&gt;"",TODAY()&gt;D317),TODAY()-D317,"")</f>
        <v/>
      </c>
      <c r="H317" s="308">
        <f>IF(BM317&lt;&gt;"",BM317,"")</f>
        <v>45885</v>
      </c>
      <c r="I317" s="309">
        <f>IF(AND(E317&lt;&gt;"",H317&lt;&gt;""),H317-E317,"")</f>
        <v>45884</v>
      </c>
      <c r="J317" s="305" t="s">
        <v>156</v>
      </c>
      <c r="K317" s="305" t="s">
        <v>80</v>
      </c>
      <c r="L317" s="310" t="s">
        <v>880</v>
      </c>
      <c r="M317" s="435" t="s">
        <v>2407</v>
      </c>
      <c r="N317" s="392" t="s">
        <v>569</v>
      </c>
      <c r="O317" s="393">
        <v>2027979433</v>
      </c>
      <c r="P317" s="539" t="s">
        <v>1443</v>
      </c>
      <c r="Q317" s="394" t="s">
        <v>954</v>
      </c>
      <c r="R317" s="313" t="str">
        <f>IF(OR(L317&lt;&gt;"",N317&lt;&gt;"",O317&lt;&gt;"",P317&lt;&gt;""),CONCATENATE(L317,"-",N317,"-",P317,"-OM",O317),"")</f>
        <v>P52-PPGM-PAR-1595P/2024-OM2027979433</v>
      </c>
      <c r="S317" s="574"/>
      <c r="T317" s="437">
        <v>0.65</v>
      </c>
      <c r="U317" s="340">
        <v>5.18</v>
      </c>
      <c r="V317" s="514">
        <v>0</v>
      </c>
      <c r="W317" s="316">
        <f>IF(U317&lt;&gt;"",U317/1000,"")</f>
        <v>5.1799999999999997E-3</v>
      </c>
      <c r="X317" s="316">
        <f>IF(V317&lt;&gt;"",V317/1000,"")</f>
        <v>0</v>
      </c>
      <c r="Y317" s="317">
        <f>IF(OR(U317&lt;&gt;"",V317&lt;&gt;""),U317+V317,"")</f>
        <v>5.18</v>
      </c>
      <c r="Z317" s="318">
        <f>IF(Y317&lt;&gt;"",Y317/1000,"")</f>
        <v>5.1799999999999997E-3</v>
      </c>
      <c r="AA317" s="574" t="s">
        <v>2088</v>
      </c>
      <c r="AB317" s="590"/>
      <c r="AC317" s="331">
        <v>45777</v>
      </c>
      <c r="AD317" s="398">
        <v>45782</v>
      </c>
      <c r="AE317" s="398">
        <v>45798</v>
      </c>
      <c r="AF317" s="190">
        <v>45838</v>
      </c>
      <c r="AG317" s="398">
        <v>45792</v>
      </c>
      <c r="AH317" s="309">
        <f>IF(AND(AD317&lt;&gt;"",AG317&lt;&gt;""),AG317-AD317,"")</f>
        <v>10</v>
      </c>
      <c r="AI317" s="322" t="str">
        <f>IF(AE317&lt;&gt;"",CONCATENATE("S",WEEKNUM(AE317,21)),"")</f>
        <v>S21</v>
      </c>
      <c r="AJ317" s="323" t="str">
        <f>IF(AF317&lt;&gt;"",CONCATENATE("S",WEEKNUM(AF317,21)),"")</f>
        <v>S27</v>
      </c>
      <c r="AK317" s="323" t="str">
        <f>IF(AG317&lt;&gt;"",CONCATENATE("S",WEEKNUM(AG317,21)),"")</f>
        <v>S20</v>
      </c>
      <c r="AL317" s="322" t="str">
        <f>IF(AG317&lt;&gt;"",CONCATENATE(MONTH(AG317),"/",YEAR(AG317)),"")</f>
        <v>5/2025</v>
      </c>
      <c r="AM317" s="324">
        <f ca="1">IF(AG317&lt;&gt;"",IFERROR(IF(AF317="",TODAY()-AE317,AG317-AE317),""),"")</f>
        <v>-6</v>
      </c>
      <c r="AN317" s="325" t="str">
        <f ca="1">IF(AM317&lt;&gt;"",IF(AM317&lt;=0,"SEM ATRASO",IF(AM317&lt;=10,"1) &lt;= 10 Dias",IF(AND(AM317&gt;10,AM317&lt;=30),"2) &gt; 10 Dias e &lt;= 30 Dias",IF(AND(AM317&gt;30,AM317&lt;=60),"3) &gt;30 Dias e &lt;=60 Dias",IF(AND(AM317&gt;60,AM317&lt;43854),"4) &gt; 60 Dias","INDEFINIDO"))))),"")</f>
        <v>SEM ATRASO</v>
      </c>
      <c r="AO317" s="438">
        <v>45776</v>
      </c>
      <c r="AP317" s="331">
        <v>45805</v>
      </c>
      <c r="AQ317" s="249">
        <v>45751</v>
      </c>
      <c r="AR317" s="558">
        <v>45852</v>
      </c>
      <c r="AS317" s="438">
        <v>45852</v>
      </c>
      <c r="AT317" s="309">
        <f>IF(AND(AP317&lt;&gt;"",AS317&lt;&gt;""),AS317-AP317,"")</f>
        <v>47</v>
      </c>
      <c r="AU317" s="326" t="str">
        <f>IF(AQ317&lt;&gt;"",CONCATENATE("S",WEEKNUM(AQ317,21)),"")</f>
        <v>S14</v>
      </c>
      <c r="AV317" s="327" t="str">
        <f>IF(AR317&lt;&gt;"",CONCATENATE("S",WEEKNUM(AR317,21)),"")</f>
        <v>S29</v>
      </c>
      <c r="AW317" s="327" t="str">
        <f>IF(AS317&lt;&gt;"",CONCATENATE("S",WEEKNUM(AS317,21)),"")</f>
        <v>S29</v>
      </c>
      <c r="AX317" s="326" t="str">
        <f>IF(AS317&lt;&gt;"",CONCATENATE(MONTH(AS317),"/",YEAR(AS317)),"")</f>
        <v>7/2025</v>
      </c>
      <c r="AY317" s="328">
        <f ca="1">IF(AQ317&lt;&gt;"",IF(AS317&lt;&gt;"",AQ317-AS317,TODAY()-AQ317),"")</f>
        <v>-101</v>
      </c>
      <c r="AZ317" s="329" t="str">
        <f ca="1">IF(AY317&lt;&gt;"",IF(AY317&lt;=0,"SEM ATRASO",IF(AY317&lt;=10,"1) &lt;= 10 Dias",IF(AND(AY317&gt;10,AY317&lt;=30),"2) &gt; 10 Dias e &lt;= 30 Dias",IF(AND(AY317&gt;30,AY317&lt;=60),"3) &gt;30 Dias e &lt;=60 Dias",IF(AND(AY317&gt;60,AY317&lt;43854),"4) &gt; 60 Dias","INDEFINIDO"))))),"")</f>
        <v>SEM ATRASO</v>
      </c>
      <c r="BA317" s="560">
        <v>45873</v>
      </c>
      <c r="BB317" s="438">
        <f>BA317</f>
        <v>45873</v>
      </c>
      <c r="BC317" s="249">
        <v>45833</v>
      </c>
      <c r="BD317" s="521">
        <v>45880</v>
      </c>
      <c r="BE317" s="438">
        <f>BD317</f>
        <v>45880</v>
      </c>
      <c r="BF317" s="309">
        <f>IF(AND(BB317&lt;&gt;"",BE317&lt;&gt;""),BE317-BB317,"")</f>
        <v>7</v>
      </c>
      <c r="BG317" s="326" t="str">
        <f>IF(BC317&lt;&gt;"",CONCATENATE("S",WEEKNUM(BC317,21)),"")</f>
        <v>S26</v>
      </c>
      <c r="BH317" s="327" t="str">
        <f>IF(BD317&lt;&gt;"",CONCATENATE("S",WEEKNUM(BD317,21)),"")</f>
        <v>S33</v>
      </c>
      <c r="BI317" s="327" t="str">
        <f>IF(BE317&lt;&gt;"",CONCATENATE("S",WEEKNUM(BE317,21)),"")</f>
        <v>S33</v>
      </c>
      <c r="BJ317" s="326" t="str">
        <f>IF(BE317&lt;&gt;"",CONCATENATE(MONTH(BE317),"/",YEAR(BE317)),"")</f>
        <v>8/2025</v>
      </c>
      <c r="BK317" s="325">
        <f ca="1">IF(BE317&lt;&gt;"",IFERROR(IF(BE317="",TODAY()-BC317,BE317-BC317),""),"")</f>
        <v>47</v>
      </c>
      <c r="BL317" s="330" t="str">
        <f ca="1">IF(BK317&lt;&gt;"",IF(BK317&lt;=0,"SEM ATRASO",IF(BK317&lt;=10,"1) &lt;= 10 Dias",IF(AND(BK317&gt;10,BK317&lt;=30),"2) &gt; 10 Dias e &lt;= 30 Dias",IF(AND(BK317&gt;30,BK317&lt;=60),"3) &gt;30 Dias e &lt;=60 Dias",IF(AND(BK317&gt;60,BK317&lt;43854),"4) &gt; 60 Dias","INDEFINIDO"))))),"")</f>
        <v>3) &gt;30 Dias e &lt;=60 Dias</v>
      </c>
      <c r="BM317" s="331">
        <f>IF(BE317&lt;&gt;"",BE317+5,IF(AND(BE317="",BD317&lt;&gt;""),BD317+5,IF(AND(BE317="",BD317="",AS317&lt;&gt;""),AS317+5,IF(AND(BE317="",BD317="",AS317="",AR317&lt;&gt;""),AR317+5,""))))</f>
        <v>45885</v>
      </c>
      <c r="BN317" s="438"/>
      <c r="BO317" s="438" t="s">
        <v>87</v>
      </c>
      <c r="BP317" s="440"/>
      <c r="BQ317" s="440"/>
      <c r="BR317" s="440"/>
      <c r="BS317" s="440"/>
      <c r="BT317" s="441" t="s">
        <v>124</v>
      </c>
      <c r="BU317" s="442" t="s">
        <v>124</v>
      </c>
      <c r="BV317" s="439"/>
      <c r="BW317" s="439"/>
      <c r="BX317" s="439"/>
      <c r="BY317" s="439"/>
      <c r="BZ317" s="439"/>
      <c r="CA317" s="656" t="s">
        <v>112</v>
      </c>
      <c r="CB317" s="611"/>
    </row>
    <row r="318" spans="1:80" ht="40.5" customHeight="1" x14ac:dyDescent="0.35">
      <c r="A318" s="589"/>
      <c r="B318" s="458" t="s">
        <v>155</v>
      </c>
      <c r="C318" s="310"/>
      <c r="D318" s="336"/>
      <c r="E318" s="336" t="s">
        <v>659</v>
      </c>
      <c r="F318" s="336" t="s">
        <v>556</v>
      </c>
      <c r="G318" s="307" t="str">
        <f ca="1">IF(AND(E318&lt;D318,BE318&lt;&gt;"",TODAY()&gt;D318),TODAY()-D318,"")</f>
        <v/>
      </c>
      <c r="H318" s="308">
        <f>IF(BM318&lt;&gt;"",BM318,"")</f>
        <v>45875</v>
      </c>
      <c r="I318" s="309">
        <f>IF(AND(E318&lt;&gt;"",H318&lt;&gt;""),H318-E318,"")</f>
        <v>201</v>
      </c>
      <c r="J318" s="305" t="s">
        <v>156</v>
      </c>
      <c r="K318" s="305" t="s">
        <v>80</v>
      </c>
      <c r="L318" s="310" t="s">
        <v>557</v>
      </c>
      <c r="M318" s="311" t="s">
        <v>176</v>
      </c>
      <c r="N318" s="392" t="s">
        <v>1012</v>
      </c>
      <c r="O318" s="393">
        <v>2029258080</v>
      </c>
      <c r="P318" s="539" t="s">
        <v>1444</v>
      </c>
      <c r="Q318" s="394" t="s">
        <v>661</v>
      </c>
      <c r="R318" s="313" t="str">
        <f>IF(OR(L318&lt;&gt;"",N318&lt;&gt;"",O318&lt;&gt;"",P318&lt;&gt;""),CONCATENATE(L318,"-",N318,"-",P318,"-OM",O318),"")</f>
        <v>P62-PPGMII-P62-PAR-0348/2025-OM2029258080</v>
      </c>
      <c r="S318" s="574"/>
      <c r="T318" s="314">
        <v>1</v>
      </c>
      <c r="U318" s="340">
        <v>1.94</v>
      </c>
      <c r="V318" s="514">
        <v>0</v>
      </c>
      <c r="W318" s="316">
        <f>IF(U318&lt;&gt;"",U318/1000,"")</f>
        <v>1.9399999999999999E-3</v>
      </c>
      <c r="X318" s="316">
        <f>IF(V318&lt;&gt;"",V318/1000,"")</f>
        <v>0</v>
      </c>
      <c r="Y318" s="317">
        <f>IF(OR(U318&lt;&gt;"",V318&lt;&gt;""),U318+V318,"")</f>
        <v>1.94</v>
      </c>
      <c r="Z318" s="318">
        <f>IF(Y318&lt;&gt;"",Y318/1000,"")</f>
        <v>1.9399999999999999E-3</v>
      </c>
      <c r="AA318" s="574" t="s">
        <v>2088</v>
      </c>
      <c r="AB318" s="590"/>
      <c r="AC318" s="331">
        <v>45710</v>
      </c>
      <c r="AD318" s="398"/>
      <c r="AE318" s="398">
        <v>45778</v>
      </c>
      <c r="AF318" s="190">
        <v>45814</v>
      </c>
      <c r="AG318" s="398">
        <v>45807</v>
      </c>
      <c r="AH318" s="309" t="str">
        <f>IF(AND(AD318&lt;&gt;"",AG318&lt;&gt;""),AG318-AD318,"")</f>
        <v/>
      </c>
      <c r="AI318" s="322" t="str">
        <f>IF(AE318&lt;&gt;"",CONCATENATE("S",WEEKNUM(AE318,21)),"")</f>
        <v>S18</v>
      </c>
      <c r="AJ318" s="323" t="str">
        <f>IF(AF318&lt;&gt;"",CONCATENATE("S",WEEKNUM(AF318,21)),"")</f>
        <v>S23</v>
      </c>
      <c r="AK318" s="323" t="str">
        <f>IF(AG318&lt;&gt;"",CONCATENATE("S",WEEKNUM(AG318,21)),"")</f>
        <v>S22</v>
      </c>
      <c r="AL318" s="322" t="str">
        <f>IF(AG318&lt;&gt;"",CONCATENATE(MONTH(AG318),"/",YEAR(AG318)),"")</f>
        <v>5/2025</v>
      </c>
      <c r="AM318" s="324">
        <f ca="1">IF(AG318&lt;&gt;"",IFERROR(IF(AF318="",TODAY()-AE318,AG318-AE318),""),"")</f>
        <v>29</v>
      </c>
      <c r="AN318" s="325" t="str">
        <f ca="1">IF(AM318&lt;&gt;"",IF(AM318&lt;=0,"SEM ATRASO",IF(AM318&lt;=10,"1) &lt;= 10 Dias",IF(AND(AM318&gt;10,AM318&lt;=30),"2) &gt; 10 Dias e &lt;= 30 Dias",IF(AND(AM318&gt;30,AM318&lt;=60),"3) &gt;30 Dias e &lt;=60 Dias",IF(AND(AM318&gt;60,AM318&lt;43854),"4) &gt; 60 Dias","INDEFINIDO"))))),"")</f>
        <v>2) &gt; 10 Dias e &lt;= 30 Dias</v>
      </c>
      <c r="AO318" s="438">
        <v>45783</v>
      </c>
      <c r="AP318" s="15">
        <v>45818</v>
      </c>
      <c r="AQ318" s="249">
        <v>45793</v>
      </c>
      <c r="AR318" s="558">
        <v>45845</v>
      </c>
      <c r="AS318" s="15">
        <v>45818</v>
      </c>
      <c r="AT318" s="309">
        <f>IF(AND(AP318&lt;&gt;"",AS318&lt;&gt;""),AS318-AP318,"")</f>
        <v>0</v>
      </c>
      <c r="AU318" s="326" t="str">
        <f>IF(AQ318&lt;&gt;"",CONCATENATE("S",WEEKNUM(AQ318,21)),"")</f>
        <v>S20</v>
      </c>
      <c r="AV318" s="327" t="str">
        <f>IF(AR318&lt;&gt;"",CONCATENATE("S",WEEKNUM(AR318,21)),"")</f>
        <v>S28</v>
      </c>
      <c r="AW318" s="327" t="str">
        <f>IF(AS318&lt;&gt;"",CONCATENATE("S",WEEKNUM(AS318,21)),"")</f>
        <v>S24</v>
      </c>
      <c r="AX318" s="326" t="str">
        <f>IF(AS318&lt;&gt;"",CONCATENATE(MONTH(AS318),"/",YEAR(AS318)),"")</f>
        <v>6/2025</v>
      </c>
      <c r="AY318" s="328">
        <f ca="1">IF(AQ318&lt;&gt;"",IF(AS318&lt;&gt;"",AQ318-AS318,TODAY()-AQ318),"")</f>
        <v>-25</v>
      </c>
      <c r="AZ318" s="329" t="str">
        <f ca="1">IF(AY318&lt;&gt;"",IF(AY318&lt;=0,"SEM ATRASO",IF(AY318&lt;=10,"1) &lt;= 10 Dias",IF(AND(AY318&gt;10,AY318&lt;=30),"2) &gt; 10 Dias e &lt;= 30 Dias",IF(AND(AY318&gt;30,AY318&lt;=60),"3) &gt;30 Dias e &lt;=60 Dias",IF(AND(AY318&gt;60,AY318&lt;43854),"4) &gt; 60 Dias","INDEFINIDO"))))),"")</f>
        <v>SEM ATRASO</v>
      </c>
      <c r="BA318" s="560">
        <v>45801</v>
      </c>
      <c r="BB318" s="438">
        <v>45754</v>
      </c>
      <c r="BC318" s="249">
        <v>45766</v>
      </c>
      <c r="BD318" s="521">
        <v>45870</v>
      </c>
      <c r="BE318" s="438">
        <v>45870</v>
      </c>
      <c r="BF318" s="309">
        <f>IF(AND(BB318&lt;&gt;"",BE318&lt;&gt;""),BE318-BB318,"")</f>
        <v>116</v>
      </c>
      <c r="BG318" s="326" t="str">
        <f>IF(BC318&lt;&gt;"",CONCATENATE("S",WEEKNUM(BC318,21)),"")</f>
        <v>S16</v>
      </c>
      <c r="BH318" s="327" t="str">
        <f>IF(BD318&lt;&gt;"",CONCATENATE("S",WEEKNUM(BD318,21)),"")</f>
        <v>S31</v>
      </c>
      <c r="BI318" s="327" t="str">
        <f>IF(BE318&lt;&gt;"",CONCATENATE("S",WEEKNUM(BE318,21)),"")</f>
        <v>S31</v>
      </c>
      <c r="BJ318" s="326" t="str">
        <f>IF(BE318&lt;&gt;"",CONCATENATE(MONTH(BE318),"/",YEAR(BE318)),"")</f>
        <v>8/2025</v>
      </c>
      <c r="BK318" s="325">
        <f ca="1">IF(BE318&lt;&gt;"",IFERROR(IF(BE318="",TODAY()-BC318,BE318-BC318),""),"")</f>
        <v>104</v>
      </c>
      <c r="BL318" s="330" t="str">
        <f ca="1">IF(BK318&lt;&gt;"",IF(BK318&lt;=0,"SEM ATRASO",IF(BK318&lt;=10,"1) &lt;= 10 Dias",IF(AND(BK318&gt;10,BK318&lt;=30),"2) &gt; 10 Dias e &lt;= 30 Dias",IF(AND(BK318&gt;30,BK318&lt;=60),"3) &gt;30 Dias e &lt;=60 Dias",IF(AND(BK318&gt;60,BK318&lt;43854),"4) &gt; 60 Dias","INDEFINIDO"))))),"")</f>
        <v>4) &gt; 60 Dias</v>
      </c>
      <c r="BM318" s="331">
        <f>IF(BE318&lt;&gt;"",BE318+5,IF(AND(BE318="",BD318&lt;&gt;""),BD318+5,IF(AND(BE318="",BD318="",AS318&lt;&gt;""),AS318+5,IF(AND(BE318="",BD318="",AS318="",AR318&lt;&gt;""),AR318+5,""))))</f>
        <v>45875</v>
      </c>
      <c r="BN318" s="438"/>
      <c r="BO318" s="438" t="s">
        <v>87</v>
      </c>
      <c r="BP318" s="440"/>
      <c r="BQ318" s="440"/>
      <c r="BR318" s="440"/>
      <c r="BS318" s="440"/>
      <c r="BT318" s="441">
        <v>-3</v>
      </c>
      <c r="BU318" s="442" t="s">
        <v>1255</v>
      </c>
      <c r="BV318" s="439"/>
      <c r="BW318" s="439"/>
      <c r="BX318" s="439"/>
      <c r="BY318" s="439"/>
      <c r="BZ318" s="439"/>
      <c r="CA318" s="656" t="s">
        <v>100</v>
      </c>
      <c r="CB318" s="611"/>
    </row>
    <row r="319" spans="1:80" ht="40.5" customHeight="1" x14ac:dyDescent="0.35">
      <c r="A319" s="610"/>
      <c r="B319" s="458" t="s">
        <v>155</v>
      </c>
      <c r="C319" s="326"/>
      <c r="D319" s="331"/>
      <c r="E319" s="323" t="s">
        <v>568</v>
      </c>
      <c r="F319" s="323" t="s">
        <v>1063</v>
      </c>
      <c r="G319" s="307" t="str">
        <f ca="1">IF(AND(E319&lt;D319,BE319&lt;&gt;"",TODAY()&gt;D319),TODAY()-D319,"")</f>
        <v/>
      </c>
      <c r="H319" s="308">
        <f>IF(BM319&lt;&gt;"",BM319,"")</f>
        <v>45875</v>
      </c>
      <c r="I319" s="309">
        <f>IF(AND(E319&lt;&gt;"",H319&lt;&gt;""),H319-E319,"")</f>
        <v>208</v>
      </c>
      <c r="J319" s="305" t="s">
        <v>156</v>
      </c>
      <c r="K319" s="318" t="s">
        <v>80</v>
      </c>
      <c r="L319" s="310" t="s">
        <v>281</v>
      </c>
      <c r="M319" s="311" t="s">
        <v>161</v>
      </c>
      <c r="N319" s="392" t="s">
        <v>1252</v>
      </c>
      <c r="O319" s="393">
        <v>2028233453</v>
      </c>
      <c r="P319" s="539" t="s">
        <v>1445</v>
      </c>
      <c r="Q319" s="394" t="s">
        <v>510</v>
      </c>
      <c r="R319" s="313" t="str">
        <f>IF(OR(L319&lt;&gt;"",N319&lt;&gt;"",O319&lt;&gt;"",P319&lt;&gt;""),CONCATENATE(L319,"-",N319,"-",P319,"-OM",O319),"")</f>
        <v>P54-PPGMII-P54-CAM-0109/2025-OM2028233453</v>
      </c>
      <c r="S319" s="326"/>
      <c r="T319" s="314">
        <v>1</v>
      </c>
      <c r="U319" s="340">
        <v>0</v>
      </c>
      <c r="V319" s="514">
        <v>187.68</v>
      </c>
      <c r="W319" s="316">
        <f>IF(U319&lt;&gt;"",U319/1000,"")</f>
        <v>0</v>
      </c>
      <c r="X319" s="316">
        <f>IF(V319&lt;&gt;"",V319/1000,"")</f>
        <v>0.18768000000000001</v>
      </c>
      <c r="Y319" s="317">
        <f>IF(OR(U319&lt;&gt;"",V319&lt;&gt;""),U319+V319,"")</f>
        <v>187.68</v>
      </c>
      <c r="Z319" s="318">
        <f>IF(Y319&lt;&gt;"",Y319/1000,"")</f>
        <v>0.18768000000000001</v>
      </c>
      <c r="AA319" s="574" t="s">
        <v>511</v>
      </c>
      <c r="AB319" s="438">
        <v>45757</v>
      </c>
      <c r="AC319" s="331">
        <v>45699</v>
      </c>
      <c r="AD319" s="398">
        <v>45760</v>
      </c>
      <c r="AE319" s="398">
        <v>45777</v>
      </c>
      <c r="AF319" s="190">
        <v>45777</v>
      </c>
      <c r="AG319" s="398">
        <v>45777</v>
      </c>
      <c r="AH319" s="309">
        <f>IF(AND(AD319&lt;&gt;"",AG319&lt;&gt;""),AG319-AD319,"")</f>
        <v>17</v>
      </c>
      <c r="AI319" s="322" t="str">
        <f>IF(AE319&lt;&gt;"",CONCATENATE("S",WEEKNUM(AE319,21)),"")</f>
        <v>S18</v>
      </c>
      <c r="AJ319" s="323" t="str">
        <f>IF(AF319&lt;&gt;"",CONCATENATE("S",WEEKNUM(AF319,21)),"")</f>
        <v>S18</v>
      </c>
      <c r="AK319" s="323" t="str">
        <f>IF(AG319&lt;&gt;"",CONCATENATE("S",WEEKNUM(AG319,21)),"")</f>
        <v>S18</v>
      </c>
      <c r="AL319" s="322" t="str">
        <f>IF(AG319&lt;&gt;"",CONCATENATE(MONTH(AG319),"/",YEAR(AG319)),"")</f>
        <v>4/2025</v>
      </c>
      <c r="AM319" s="324">
        <f ca="1">IF(AG319&lt;&gt;"",IFERROR(IF(AF319="",TODAY()-AE319,AG319-AE319),""),"")</f>
        <v>0</v>
      </c>
      <c r="AN319" s="325" t="str">
        <f ca="1">IF(AM319&lt;&gt;"",IF(AM319&lt;=0,"SEM ATRASO",IF(AM319&lt;=10,"1) &lt;= 10 Dias",IF(AND(AM319&gt;10,AM319&lt;=30),"2) &gt; 10 Dias e &lt;= 30 Dias",IF(AND(AM319&gt;30,AM319&lt;=60),"3) &gt;30 Dias e &lt;=60 Dias",IF(AND(AM319&gt;60,AM319&lt;43854),"4) &gt; 60 Dias","INDEFINIDO"))))),"")</f>
        <v>SEM ATRASO</v>
      </c>
      <c r="AO319" s="438">
        <v>45785</v>
      </c>
      <c r="AP319" s="331">
        <v>45803</v>
      </c>
      <c r="AQ319" s="249">
        <v>45835</v>
      </c>
      <c r="AR319" s="249">
        <v>45835</v>
      </c>
      <c r="AS319" s="438">
        <v>45812</v>
      </c>
      <c r="AT319" s="309">
        <f>IF(AND(AP319&lt;&gt;"",AS319&lt;&gt;""),AS319-AP319,"")</f>
        <v>9</v>
      </c>
      <c r="AU319" s="326" t="str">
        <f>IF(AQ319&lt;&gt;"",CONCATENATE("S",WEEKNUM(AQ319,21)),"")</f>
        <v>S26</v>
      </c>
      <c r="AV319" s="327" t="str">
        <f>IF(AR319&lt;&gt;"",CONCATENATE("S",WEEKNUM(AR319,21)),"")</f>
        <v>S26</v>
      </c>
      <c r="AW319" s="327" t="str">
        <f>IF(AS319&lt;&gt;"",CONCATENATE("S",WEEKNUM(AS319,21)),"")</f>
        <v>S23</v>
      </c>
      <c r="AX319" s="326" t="str">
        <f>IF(AS319&lt;&gt;"",CONCATENATE(MONTH(AS319),"/",YEAR(AS319)),"")</f>
        <v>6/2025</v>
      </c>
      <c r="AY319" s="328">
        <f ca="1">IF(AQ319&lt;&gt;"",IF(AS319&lt;&gt;"",AQ319-AS319,TODAY()-AQ319),"")</f>
        <v>23</v>
      </c>
      <c r="AZ319" s="329" t="str">
        <f ca="1">IF(AY319&lt;&gt;"",IF(AY319&lt;=0,"SEM ATRASO",IF(AY319&lt;=10,"1) &lt;= 10 Dias",IF(AND(AY319&gt;10,AY319&lt;=30),"2) &gt; 10 Dias e &lt;= 30 Dias",IF(AND(AY319&gt;30,AY319&lt;=60),"3) &gt;30 Dias e &lt;=60 Dias",IF(AND(AY319&gt;60,AY319&lt;43854),"4) &gt; 60 Dias","INDEFINIDO"))))),"")</f>
        <v>2) &gt; 10 Dias e &lt;= 30 Dias</v>
      </c>
      <c r="BA319" s="549">
        <v>45839</v>
      </c>
      <c r="BB319" s="331">
        <v>45812</v>
      </c>
      <c r="BC319" s="249">
        <v>45766</v>
      </c>
      <c r="BD319" s="12">
        <v>45819</v>
      </c>
      <c r="BE319" s="438">
        <v>45870</v>
      </c>
      <c r="BF319" s="309">
        <f>IF(AND(BB319&lt;&gt;"",BE319&lt;&gt;""),BE319-BB319,"")</f>
        <v>58</v>
      </c>
      <c r="BG319" s="326" t="str">
        <f>IF(BC319&lt;&gt;"",CONCATENATE("S",WEEKNUM(BC319,21)),"")</f>
        <v>S16</v>
      </c>
      <c r="BH319" s="327" t="str">
        <f>IF(BD319&lt;&gt;"",CONCATENATE("S",WEEKNUM(BD319,21)),"")</f>
        <v>S24</v>
      </c>
      <c r="BI319" s="327" t="str">
        <f>IF(BE319&lt;&gt;"",CONCATENATE("S",WEEKNUM(BE319,21)),"")</f>
        <v>S31</v>
      </c>
      <c r="BJ319" s="326" t="str">
        <f>IF(BE319&lt;&gt;"",CONCATENATE(MONTH(BE319),"/",YEAR(BE319)),"")</f>
        <v>8/2025</v>
      </c>
      <c r="BK319" s="325">
        <f ca="1">IF(BE319&lt;&gt;"",IFERROR(IF(BE319="",TODAY()-BC319,BE319-BC319),""),"")</f>
        <v>104</v>
      </c>
      <c r="BL319" s="330" t="str">
        <f ca="1">IF(BK319&lt;&gt;"",IF(BK319&lt;=0,"SEM ATRASO",IF(BK319&lt;=10,"1) &lt;= 10 Dias",IF(AND(BK319&gt;10,BK319&lt;=30),"2) &gt; 10 Dias e &lt;= 30 Dias",IF(AND(BK319&gt;30,BK319&lt;=60),"3) &gt;30 Dias e &lt;=60 Dias",IF(AND(BK319&gt;60,BK319&lt;43854),"4) &gt; 60 Dias","INDEFINIDO"))))),"")</f>
        <v>4) &gt; 60 Dias</v>
      </c>
      <c r="BM319" s="331">
        <f>IF(BE319&lt;&gt;"",BE319+5,IF(AND(BE319="",BD319&lt;&gt;""),BD319+5,IF(AND(BE319="",BD319="",AS319&lt;&gt;""),AS319+5,IF(AND(BE319="",BD319="",AS319="",AR319&lt;&gt;""),AR319+5,""))))</f>
        <v>45875</v>
      </c>
      <c r="BN319" s="438"/>
      <c r="BO319" s="438" t="s">
        <v>87</v>
      </c>
      <c r="BP319" s="440"/>
      <c r="BQ319" s="440"/>
      <c r="BR319" s="440"/>
      <c r="BS319" s="440"/>
      <c r="BT319" s="441">
        <v>-3</v>
      </c>
      <c r="BU319" s="442" t="s">
        <v>1255</v>
      </c>
      <c r="BV319" s="439"/>
      <c r="BW319" s="439"/>
      <c r="BX319" s="439"/>
      <c r="BY319" s="439"/>
      <c r="BZ319" s="439"/>
      <c r="CA319" s="657" t="s">
        <v>112</v>
      </c>
      <c r="CB319" s="611"/>
    </row>
    <row r="320" spans="1:80" ht="40.5" customHeight="1" thickBot="1" x14ac:dyDescent="0.4">
      <c r="A320" s="610"/>
      <c r="B320" s="458" t="s">
        <v>155</v>
      </c>
      <c r="C320" s="326"/>
      <c r="D320" s="331"/>
      <c r="E320" s="323" t="s">
        <v>643</v>
      </c>
      <c r="F320" s="323" t="s">
        <v>1063</v>
      </c>
      <c r="G320" s="307" t="str">
        <f ca="1">IF(AND(E320&lt;D320,BE320&lt;&gt;"",TODAY()&gt;D320),TODAY()-D320,"")</f>
        <v/>
      </c>
      <c r="H320" s="308">
        <f>IF(BM320&lt;&gt;"",BM320,"")</f>
        <v>45889</v>
      </c>
      <c r="I320" s="309">
        <f>IF(AND(E320&lt;&gt;"",H320&lt;&gt;""),H320-E320,"")</f>
        <v>216</v>
      </c>
      <c r="J320" s="305"/>
      <c r="K320" s="460" t="s">
        <v>80</v>
      </c>
      <c r="L320" s="310" t="s">
        <v>557</v>
      </c>
      <c r="M320" s="311" t="s">
        <v>2407</v>
      </c>
      <c r="N320" s="392" t="s">
        <v>1012</v>
      </c>
      <c r="O320" s="393"/>
      <c r="P320" s="539" t="s">
        <v>1720</v>
      </c>
      <c r="Q320" s="394" t="s">
        <v>1721</v>
      </c>
      <c r="R320" s="313" t="str">
        <f>IF(OR(L320&lt;&gt;"",N320&lt;&gt;"",O320&lt;&gt;"",P320&lt;&gt;""),CONCATENATE(L320,"-",N320,"-",P320,"-OM",O320),"")</f>
        <v>P62-PPGMII-P62-PAR-0499/2025-OM</v>
      </c>
      <c r="S320" s="326"/>
      <c r="T320" s="437">
        <v>0.75</v>
      </c>
      <c r="U320" s="340">
        <v>33.93</v>
      </c>
      <c r="V320" s="514">
        <v>0</v>
      </c>
      <c r="W320" s="316">
        <f>IF(U320&lt;&gt;"",U320/1000,"")</f>
        <v>3.3930000000000002E-2</v>
      </c>
      <c r="X320" s="316">
        <f>IF(V320&lt;&gt;"",V320/1000,"")</f>
        <v>0</v>
      </c>
      <c r="Y320" s="317">
        <f>IF(OR(U320&lt;&gt;"",V320&lt;&gt;""),U320+V320,"")</f>
        <v>33.93</v>
      </c>
      <c r="Z320" s="318">
        <f>IF(Y320&lt;&gt;"",Y320/1000,"")</f>
        <v>3.3930000000000002E-2</v>
      </c>
      <c r="AA320" s="574" t="s">
        <v>493</v>
      </c>
      <c r="AB320" s="438"/>
      <c r="AC320" s="331">
        <v>45692</v>
      </c>
      <c r="AD320" s="398">
        <v>45782</v>
      </c>
      <c r="AE320" s="398">
        <v>45798</v>
      </c>
      <c r="AF320" s="190">
        <v>45838</v>
      </c>
      <c r="AG320" s="398">
        <v>45792</v>
      </c>
      <c r="AH320" s="309">
        <f>IF(AND(AD320&lt;&gt;"",AG320&lt;&gt;""),AG320-AD320,"")</f>
        <v>10</v>
      </c>
      <c r="AI320" s="322" t="str">
        <f>IF(AE320&lt;&gt;"",CONCATENATE("S",WEEKNUM(AE320,21)),"")</f>
        <v>S21</v>
      </c>
      <c r="AJ320" s="323" t="str">
        <f>IF(AF320&lt;&gt;"",CONCATENATE("S",WEEKNUM(AF320,21)),"")</f>
        <v>S27</v>
      </c>
      <c r="AK320" s="323" t="str">
        <f>IF(AG320&lt;&gt;"",CONCATENATE("S",WEEKNUM(AG320,21)),"")</f>
        <v>S20</v>
      </c>
      <c r="AL320" s="322" t="str">
        <f>IF(AG320&lt;&gt;"",CONCATENATE(MONTH(AG320),"/",YEAR(AG320)),"")</f>
        <v>5/2025</v>
      </c>
      <c r="AM320" s="324">
        <f ca="1">IF(AG320&lt;&gt;"",IFERROR(IF(AF320="",TODAY()-AE320,AG320-AE320),""),"")</f>
        <v>-6</v>
      </c>
      <c r="AN320" s="325" t="str">
        <f ca="1">IF(AM320&lt;&gt;"",IF(AM320&lt;=0,"SEM ATRASO",IF(AM320&lt;=10,"1) &lt;= 10 Dias",IF(AND(AM320&gt;10,AM320&lt;=30),"2) &gt; 10 Dias e &lt;= 30 Dias",IF(AND(AM320&gt;30,AM320&lt;=60),"3) &gt;30 Dias e &lt;=60 Dias",IF(AND(AM320&gt;60,AM320&lt;43854),"4) &gt; 60 Dias","INDEFINIDO"))))),"")</f>
        <v>SEM ATRASO</v>
      </c>
      <c r="AO320" s="438">
        <v>45776</v>
      </c>
      <c r="AP320" s="15">
        <v>45818</v>
      </c>
      <c r="AQ320" s="249">
        <v>45835</v>
      </c>
      <c r="AR320" s="15">
        <v>45818</v>
      </c>
      <c r="AS320" s="15">
        <v>45866</v>
      </c>
      <c r="AT320" s="309">
        <f>IF(AND(AP320&lt;&gt;"",AS320&lt;&gt;""),AS320-AP320,"")</f>
        <v>48</v>
      </c>
      <c r="AU320" s="326" t="str">
        <f>IF(AQ320&lt;&gt;"",CONCATENATE("S",WEEKNUM(AQ320,21)),"")</f>
        <v>S26</v>
      </c>
      <c r="AV320" s="327" t="str">
        <f>IF(AR320&lt;&gt;"",CONCATENATE("S",WEEKNUM(AR320,21)),"")</f>
        <v>S24</v>
      </c>
      <c r="AW320" s="327" t="str">
        <f>IF(AS320&lt;&gt;"",CONCATENATE("S",WEEKNUM(AS320,21)),"")</f>
        <v>S31</v>
      </c>
      <c r="AX320" s="326" t="str">
        <f>IF(AS320&lt;&gt;"",CONCATENATE(MONTH(AS320),"/",YEAR(AS320)),"")</f>
        <v>7/2025</v>
      </c>
      <c r="AY320" s="328">
        <f ca="1">IF(AQ320&lt;&gt;"",IF(AS320&lt;&gt;"",AQ320-AS320,TODAY()-AQ320),"")</f>
        <v>-31</v>
      </c>
      <c r="AZ320" s="329" t="str">
        <f ca="1">IF(AY320&lt;&gt;"",IF(AY320&lt;=0,"SEM ATRASO",IF(AY320&lt;=10,"1) &lt;= 10 Dias",IF(AND(AY320&gt;10,AY320&lt;=30),"2) &gt; 10 Dias e &lt;= 30 Dias",IF(AND(AY320&gt;30,AY320&lt;=60),"3) &gt;30 Dias e &lt;=60 Dias",IF(AND(AY320&gt;60,AY320&lt;43854),"4) &gt; 60 Dias","INDEFINIDO"))))),"")</f>
        <v>SEM ATRASO</v>
      </c>
      <c r="BA320" s="549">
        <v>45879</v>
      </c>
      <c r="BB320" s="438">
        <f>BA320</f>
        <v>45879</v>
      </c>
      <c r="BC320" s="249">
        <v>45884</v>
      </c>
      <c r="BD320" s="521">
        <v>45884</v>
      </c>
      <c r="BE320" s="438">
        <f>BD320</f>
        <v>45884</v>
      </c>
      <c r="BF320" s="309">
        <f>IF(AND(BB320&lt;&gt;"",BE320&lt;&gt;""),BE320-BB320,"")</f>
        <v>5</v>
      </c>
      <c r="BG320" s="326" t="str">
        <f>IF(BC320&lt;&gt;"",CONCATENATE("S",WEEKNUM(BC320,21)),"")</f>
        <v>S33</v>
      </c>
      <c r="BH320" s="327" t="str">
        <f>IF(BD320&lt;&gt;"",CONCATENATE("S",WEEKNUM(BD320,21)),"")</f>
        <v>S33</v>
      </c>
      <c r="BI320" s="327" t="str">
        <f>IF(BE320&lt;&gt;"",CONCATENATE("S",WEEKNUM(BE320,21)),"")</f>
        <v>S33</v>
      </c>
      <c r="BJ320" s="326" t="str">
        <f>IF(BE320&lt;&gt;"",CONCATENATE(MONTH(BE320),"/",YEAR(BE320)),"")</f>
        <v>8/2025</v>
      </c>
      <c r="BK320" s="325">
        <f ca="1">IF(BE320&lt;&gt;"",IFERROR(IF(BE320="",TODAY()-BC320,BE320-BC320),""),"")</f>
        <v>0</v>
      </c>
      <c r="BL320" s="330" t="str">
        <f ca="1">IF(BK320&lt;&gt;"",IF(BK320&lt;=0,"SEM ATRASO",IF(BK320&lt;=10,"1) &lt;= 10 Dias",IF(AND(BK320&gt;10,BK320&lt;=30),"2) &gt; 10 Dias e &lt;= 30 Dias",IF(AND(BK320&gt;30,BK320&lt;=60),"3) &gt;30 Dias e &lt;=60 Dias",IF(AND(BK320&gt;60,BK320&lt;43854),"4) &gt; 60 Dias","INDEFINIDO"))))),"")</f>
        <v>SEM ATRASO</v>
      </c>
      <c r="BM320" s="331">
        <f>IF(BE320&lt;&gt;"",BE320+5,IF(AND(BE320="",BD320&lt;&gt;""),BD320+5,IF(AND(BE320="",BD320="",AS320&lt;&gt;""),AS320+5,IF(AND(BE320="",BD320="",AS320="",AR320&lt;&gt;""),AR320+5,""))))</f>
        <v>45889</v>
      </c>
      <c r="BN320" s="438"/>
      <c r="BO320" s="331" t="s">
        <v>87</v>
      </c>
      <c r="BP320" s="440"/>
      <c r="BQ320" s="440"/>
      <c r="BR320" s="440"/>
      <c r="BS320" s="440"/>
      <c r="BT320" s="441"/>
      <c r="BU320" s="442"/>
      <c r="BV320" s="439"/>
      <c r="BW320" s="439"/>
      <c r="BX320" s="439"/>
      <c r="BY320" s="439"/>
      <c r="BZ320" s="439"/>
      <c r="CA320" s="657"/>
      <c r="CB320" s="611"/>
    </row>
    <row r="321" spans="1:80" ht="40.5" customHeight="1" thickBot="1" x14ac:dyDescent="0.4">
      <c r="A321" s="610"/>
      <c r="B321" s="458" t="s">
        <v>155</v>
      </c>
      <c r="C321" s="326"/>
      <c r="D321" s="331"/>
      <c r="E321" s="323" t="s">
        <v>643</v>
      </c>
      <c r="F321" s="323" t="s">
        <v>1063</v>
      </c>
      <c r="G321" s="307" t="str">
        <f ca="1">IF(AND(E321&lt;D321,BE321&lt;&gt;"",TODAY()&gt;D321),TODAY()-D321,"")</f>
        <v/>
      </c>
      <c r="H321" s="308">
        <f>IF(BM321&lt;&gt;"",BM321,"")</f>
        <v>45889</v>
      </c>
      <c r="I321" s="309">
        <f>IF(AND(E321&lt;&gt;"",H321&lt;&gt;""),H321-E321,"")</f>
        <v>216</v>
      </c>
      <c r="J321" s="305"/>
      <c r="K321" s="460" t="s">
        <v>80</v>
      </c>
      <c r="L321" s="310" t="s">
        <v>557</v>
      </c>
      <c r="M321" s="311" t="s">
        <v>2407</v>
      </c>
      <c r="N321" s="392" t="s">
        <v>1012</v>
      </c>
      <c r="O321" s="393"/>
      <c r="P321" s="539" t="s">
        <v>1720</v>
      </c>
      <c r="Q321" s="394" t="s">
        <v>1722</v>
      </c>
      <c r="R321" s="313" t="str">
        <f>IF(OR(L321&lt;&gt;"",N321&lt;&gt;"",O321&lt;&gt;"",P321&lt;&gt;""),CONCATENATE(L321,"-",N321,"-",P321,"-OM",O321),"")</f>
        <v>P62-PPGMII-P62-PAR-0499/2025-OM</v>
      </c>
      <c r="S321" s="326"/>
      <c r="T321" s="437">
        <v>0.75</v>
      </c>
      <c r="U321" s="340">
        <v>85.670999999999992</v>
      </c>
      <c r="V321" s="514">
        <v>0</v>
      </c>
      <c r="W321" s="316">
        <f>IF(U321&lt;&gt;"",U321/1000,"")</f>
        <v>8.5670999999999997E-2</v>
      </c>
      <c r="X321" s="316">
        <f>IF(V321&lt;&gt;"",V321/1000,"")</f>
        <v>0</v>
      </c>
      <c r="Y321" s="317">
        <f>IF(OR(U321&lt;&gt;"",V321&lt;&gt;""),U321+V321,"")</f>
        <v>85.670999999999992</v>
      </c>
      <c r="Z321" s="318">
        <f>IF(Y321&lt;&gt;"",Y321/1000,"")</f>
        <v>8.5670999999999997E-2</v>
      </c>
      <c r="AA321" s="574" t="s">
        <v>493</v>
      </c>
      <c r="AB321" s="438"/>
      <c r="AC321" s="331">
        <v>45692</v>
      </c>
      <c r="AD321" s="398">
        <v>45782</v>
      </c>
      <c r="AE321" s="398">
        <v>45798</v>
      </c>
      <c r="AF321" s="190">
        <v>45838</v>
      </c>
      <c r="AG321" s="398">
        <v>45792</v>
      </c>
      <c r="AH321" s="309">
        <f>IF(AND(AD321&lt;&gt;"",AG321&lt;&gt;""),AG321-AD321,"")</f>
        <v>10</v>
      </c>
      <c r="AI321" s="322" t="str">
        <f>IF(AE321&lt;&gt;"",CONCATENATE("S",WEEKNUM(AE321,21)),"")</f>
        <v>S21</v>
      </c>
      <c r="AJ321" s="323" t="str">
        <f>IF(AF321&lt;&gt;"",CONCATENATE("S",WEEKNUM(AF321,21)),"")</f>
        <v>S27</v>
      </c>
      <c r="AK321" s="323" t="str">
        <f>IF(AG321&lt;&gt;"",CONCATENATE("S",WEEKNUM(AG321,21)),"")</f>
        <v>S20</v>
      </c>
      <c r="AL321" s="322" t="str">
        <f>IF(AG321&lt;&gt;"",CONCATENATE(MONTH(AG321),"/",YEAR(AG321)),"")</f>
        <v>5/2025</v>
      </c>
      <c r="AM321" s="324">
        <f ca="1">IF(AG321&lt;&gt;"",IFERROR(IF(AF321="",TODAY()-AE321,AG321-AE321),""),"")</f>
        <v>-6</v>
      </c>
      <c r="AN321" s="325" t="str">
        <f ca="1">IF(AM321&lt;&gt;"",IF(AM321&lt;=0,"SEM ATRASO",IF(AM321&lt;=10,"1) &lt;= 10 Dias",IF(AND(AM321&gt;10,AM321&lt;=30),"2) &gt; 10 Dias e &lt;= 30 Dias",IF(AND(AM321&gt;30,AM321&lt;=60),"3) &gt;30 Dias e &lt;=60 Dias",IF(AND(AM321&gt;60,AM321&lt;43854),"4) &gt; 60 Dias","INDEFINIDO"))))),"")</f>
        <v>SEM ATRASO</v>
      </c>
      <c r="AO321" s="438">
        <v>45776</v>
      </c>
      <c r="AP321" s="331">
        <v>45818</v>
      </c>
      <c r="AQ321" s="249">
        <v>45835</v>
      </c>
      <c r="AR321" s="15">
        <v>45860</v>
      </c>
      <c r="AS321" s="15">
        <v>45866</v>
      </c>
      <c r="AT321" s="309">
        <f>IF(AND(AP321&lt;&gt;"",AS321&lt;&gt;""),AS321-AP321,"")</f>
        <v>48</v>
      </c>
      <c r="AU321" s="326" t="str">
        <f>IF(AQ321&lt;&gt;"",CONCATENATE("S",WEEKNUM(AQ321,21)),"")</f>
        <v>S26</v>
      </c>
      <c r="AV321" s="327" t="str">
        <f>IF(AR321&lt;&gt;"",CONCATENATE("S",WEEKNUM(AR321,21)),"")</f>
        <v>S30</v>
      </c>
      <c r="AW321" s="327" t="str">
        <f>IF(AS321&lt;&gt;"",CONCATENATE("S",WEEKNUM(AS321,21)),"")</f>
        <v>S31</v>
      </c>
      <c r="AX321" s="326" t="str">
        <f>IF(AS321&lt;&gt;"",CONCATENATE(MONTH(AS321),"/",YEAR(AS321)),"")</f>
        <v>7/2025</v>
      </c>
      <c r="AY321" s="328">
        <f ca="1">IF(AQ321&lt;&gt;"",IF(AS321&lt;&gt;"",AQ321-AS321,TODAY()-AQ321),"")</f>
        <v>-31</v>
      </c>
      <c r="AZ321" s="329" t="str">
        <f ca="1">IF(AY321&lt;&gt;"",IF(AY321&lt;=0,"SEM ATRASO",IF(AY321&lt;=10,"1) &lt;= 10 Dias",IF(AND(AY321&gt;10,AY321&lt;=30),"2) &gt; 10 Dias e &lt;= 30 Dias",IF(AND(AY321&gt;30,AY321&lt;=60),"3) &gt;30 Dias e &lt;=60 Dias",IF(AND(AY321&gt;60,AY321&lt;43854),"4) &gt; 60 Dias","INDEFINIDO"))))),"")</f>
        <v>SEM ATRASO</v>
      </c>
      <c r="BA321" s="549">
        <v>45879</v>
      </c>
      <c r="BB321" s="438">
        <f>BA321</f>
        <v>45879</v>
      </c>
      <c r="BC321" s="249">
        <v>45884</v>
      </c>
      <c r="BD321" s="521">
        <v>45884</v>
      </c>
      <c r="BE321" s="438">
        <f>BD321</f>
        <v>45884</v>
      </c>
      <c r="BF321" s="309">
        <f>IF(AND(BB321&lt;&gt;"",BE321&lt;&gt;""),BE321-BB321,"")</f>
        <v>5</v>
      </c>
      <c r="BG321" s="326" t="str">
        <f>IF(BC321&lt;&gt;"",CONCATENATE("S",WEEKNUM(BC321,21)),"")</f>
        <v>S33</v>
      </c>
      <c r="BH321" s="327" t="str">
        <f>IF(BD321&lt;&gt;"",CONCATENATE("S",WEEKNUM(BD321,21)),"")</f>
        <v>S33</v>
      </c>
      <c r="BI321" s="327" t="str">
        <f>IF(BE321&lt;&gt;"",CONCATENATE("S",WEEKNUM(BE321,21)),"")</f>
        <v>S33</v>
      </c>
      <c r="BJ321" s="326" t="str">
        <f>IF(BE321&lt;&gt;"",CONCATENATE(MONTH(BE321),"/",YEAR(BE321)),"")</f>
        <v>8/2025</v>
      </c>
      <c r="BK321" s="325">
        <f ca="1">IF(BE321&lt;&gt;"",IFERROR(IF(BE321="",TODAY()-BC321,BE321-BC321),""),"")</f>
        <v>0</v>
      </c>
      <c r="BL321" s="330" t="str">
        <f ca="1">IF(BK321&lt;&gt;"",IF(BK321&lt;=0,"SEM ATRASO",IF(BK321&lt;=10,"1) &lt;= 10 Dias",IF(AND(BK321&gt;10,BK321&lt;=30),"2) &gt; 10 Dias e &lt;= 30 Dias",IF(AND(BK321&gt;30,BK321&lt;=60),"3) &gt;30 Dias e &lt;=60 Dias",IF(AND(BK321&gt;60,BK321&lt;43854),"4) &gt; 60 Dias","INDEFINIDO"))))),"")</f>
        <v>SEM ATRASO</v>
      </c>
      <c r="BM321" s="331">
        <f>IF(BE321&lt;&gt;"",BE321+5,IF(AND(BE321="",BD321&lt;&gt;""),BD321+5,IF(AND(BE321="",BD321="",AS321&lt;&gt;""),AS321+5,IF(AND(BE321="",BD321="",AS321="",AR321&lt;&gt;""),AR321+5,""))))</f>
        <v>45889</v>
      </c>
      <c r="BN321" s="438"/>
      <c r="BO321" s="331" t="s">
        <v>87</v>
      </c>
      <c r="BP321" s="440"/>
      <c r="BQ321" s="440"/>
      <c r="BR321" s="440"/>
      <c r="BS321" s="440"/>
      <c r="BT321" s="441"/>
      <c r="BU321" s="442"/>
      <c r="BV321" s="439"/>
      <c r="BW321" s="439"/>
      <c r="BX321" s="439"/>
      <c r="BY321" s="439"/>
      <c r="BZ321" s="439"/>
      <c r="CA321" s="657"/>
      <c r="CB321" s="611"/>
    </row>
    <row r="322" spans="1:80" ht="40.5" customHeight="1" thickBot="1" x14ac:dyDescent="0.4">
      <c r="A322" s="610"/>
      <c r="B322" s="458" t="s">
        <v>101</v>
      </c>
      <c r="C322" s="326"/>
      <c r="D322" s="331"/>
      <c r="E322" s="323" t="s">
        <v>643</v>
      </c>
      <c r="F322" s="323" t="s">
        <v>1063</v>
      </c>
      <c r="G322" s="307" t="str">
        <f ca="1">IF(AND(E322&lt;D322,BE322&lt;&gt;"",TODAY()&gt;D322),TODAY()-D322,"")</f>
        <v/>
      </c>
      <c r="H322" s="308">
        <f>IF(BM322&lt;&gt;"",BM322,"")</f>
        <v>45896</v>
      </c>
      <c r="I322" s="309">
        <f>IF(AND(E322&lt;&gt;"",H322&lt;&gt;""),H322-E322,"")</f>
        <v>223</v>
      </c>
      <c r="J322" s="305"/>
      <c r="K322" s="460" t="s">
        <v>80</v>
      </c>
      <c r="L322" s="310" t="s">
        <v>557</v>
      </c>
      <c r="M322" s="311" t="s">
        <v>2405</v>
      </c>
      <c r="N322" s="392" t="s">
        <v>1012</v>
      </c>
      <c r="O322" s="393"/>
      <c r="P322" s="539" t="s">
        <v>1720</v>
      </c>
      <c r="Q322" s="394" t="s">
        <v>1723</v>
      </c>
      <c r="R322" s="313" t="str">
        <f>IF(OR(L322&lt;&gt;"",N322&lt;&gt;"",O322&lt;&gt;"",P322&lt;&gt;""),CONCATENATE(L322,"-",N322,"-",P322,"-OM",O322),"")</f>
        <v>P62-PPGMII-P62-PAR-0499/2025-OM</v>
      </c>
      <c r="S322" s="326"/>
      <c r="T322" s="437">
        <v>0.75</v>
      </c>
      <c r="U322" s="340">
        <v>33.93</v>
      </c>
      <c r="V322" s="514">
        <v>0</v>
      </c>
      <c r="W322" s="316">
        <f>IF(U322&lt;&gt;"",U322/1000,"")</f>
        <v>3.3930000000000002E-2</v>
      </c>
      <c r="X322" s="316">
        <f>IF(V322&lt;&gt;"",V322/1000,"")</f>
        <v>0</v>
      </c>
      <c r="Y322" s="317">
        <f>IF(OR(U322&lt;&gt;"",V322&lt;&gt;""),U322+V322,"")</f>
        <v>33.93</v>
      </c>
      <c r="Z322" s="318">
        <f>IF(Y322&lt;&gt;"",Y322/1000,"")</f>
        <v>3.3930000000000002E-2</v>
      </c>
      <c r="AA322" s="574" t="s">
        <v>493</v>
      </c>
      <c r="AB322" s="438"/>
      <c r="AC322" s="331">
        <v>45692</v>
      </c>
      <c r="AD322" s="398">
        <v>45782</v>
      </c>
      <c r="AE322" s="398">
        <v>45798</v>
      </c>
      <c r="AF322" s="190">
        <v>45838</v>
      </c>
      <c r="AG322" s="398">
        <v>45792</v>
      </c>
      <c r="AH322" s="309">
        <f>IF(AND(AD322&lt;&gt;"",AG322&lt;&gt;""),AG322-AD322,"")</f>
        <v>10</v>
      </c>
      <c r="AI322" s="322" t="str">
        <f>IF(AE322&lt;&gt;"",CONCATENATE("S",WEEKNUM(AE322,21)),"")</f>
        <v>S21</v>
      </c>
      <c r="AJ322" s="323" t="str">
        <f>IF(AF322&lt;&gt;"",CONCATENATE("S",WEEKNUM(AF322,21)),"")</f>
        <v>S27</v>
      </c>
      <c r="AK322" s="323" t="str">
        <f>IF(AG322&lt;&gt;"",CONCATENATE("S",WEEKNUM(AG322,21)),"")</f>
        <v>S20</v>
      </c>
      <c r="AL322" s="322" t="str">
        <f>IF(AG322&lt;&gt;"",CONCATENATE(MONTH(AG322),"/",YEAR(AG322)),"")</f>
        <v>5/2025</v>
      </c>
      <c r="AM322" s="324">
        <f ca="1">IF(AG322&lt;&gt;"",IFERROR(IF(AF322="",TODAY()-AE322,AG322-AE322),""),"")</f>
        <v>-6</v>
      </c>
      <c r="AN322" s="325" t="str">
        <f ca="1">IF(AM322&lt;&gt;"",IF(AM322&lt;=0,"SEM ATRASO",IF(AM322&lt;=10,"1) &lt;= 10 Dias",IF(AND(AM322&gt;10,AM322&lt;=30),"2) &gt; 10 Dias e &lt;= 30 Dias",IF(AND(AM322&gt;30,AM322&lt;=60),"3) &gt;30 Dias e &lt;=60 Dias",IF(AND(AM322&gt;60,AM322&lt;43854),"4) &gt; 60 Dias","INDEFINIDO"))))),"")</f>
        <v>SEM ATRASO</v>
      </c>
      <c r="AO322" s="438">
        <v>45776</v>
      </c>
      <c r="AP322" s="331">
        <v>45818</v>
      </c>
      <c r="AQ322" s="249">
        <v>45835</v>
      </c>
      <c r="AR322" s="15">
        <v>45853</v>
      </c>
      <c r="AS322" s="15">
        <v>45866</v>
      </c>
      <c r="AT322" s="309">
        <f>IF(AND(AP322&lt;&gt;"",AS322&lt;&gt;""),AS322-AP322,"")</f>
        <v>48</v>
      </c>
      <c r="AU322" s="326" t="str">
        <f>IF(AQ322&lt;&gt;"",CONCATENATE("S",WEEKNUM(AQ322,21)),"")</f>
        <v>S26</v>
      </c>
      <c r="AV322" s="327" t="str">
        <f>IF(AR322&lt;&gt;"",CONCATENATE("S",WEEKNUM(AR322,21)),"")</f>
        <v>S29</v>
      </c>
      <c r="AW322" s="327" t="str">
        <f>IF(AS322&lt;&gt;"",CONCATENATE("S",WEEKNUM(AS322,21)),"")</f>
        <v>S31</v>
      </c>
      <c r="AX322" s="326" t="str">
        <f>IF(AS322&lt;&gt;"",CONCATENATE(MONTH(AS322),"/",YEAR(AS322)),"")</f>
        <v>7/2025</v>
      </c>
      <c r="AY322" s="328">
        <f ca="1">IF(AQ322&lt;&gt;"",IF(AS322&lt;&gt;"",AQ322-AS322,TODAY()-AQ322),"")</f>
        <v>-31</v>
      </c>
      <c r="AZ322" s="329" t="str">
        <f ca="1">IF(AY322&lt;&gt;"",IF(AY322&lt;=0,"SEM ATRASO",IF(AY322&lt;=10,"1) &lt;= 10 Dias",IF(AND(AY322&gt;10,AY322&lt;=30),"2) &gt; 10 Dias e &lt;= 30 Dias",IF(AND(AY322&gt;30,AY322&lt;=60),"3) &gt;30 Dias e &lt;=60 Dias",IF(AND(AY322&gt;60,AY322&lt;43854),"4) &gt; 60 Dias","INDEFINIDO"))))),"")</f>
        <v>SEM ATRASO</v>
      </c>
      <c r="BA322" s="549">
        <v>45885</v>
      </c>
      <c r="BB322" s="438">
        <f>BA322</f>
        <v>45885</v>
      </c>
      <c r="BC322" s="249">
        <v>45884</v>
      </c>
      <c r="BD322" s="521">
        <f>BA322+6</f>
        <v>45891</v>
      </c>
      <c r="BE322" s="438"/>
      <c r="BF322" s="309" t="str">
        <f>IF(AND(BB322&lt;&gt;"",BE322&lt;&gt;""),BE322-BB322,"")</f>
        <v/>
      </c>
      <c r="BG322" s="326" t="str">
        <f>IF(BC322&lt;&gt;"",CONCATENATE("S",WEEKNUM(BC322,21)),"")</f>
        <v>S33</v>
      </c>
      <c r="BH322" s="327" t="str">
        <f>IF(BD322&lt;&gt;"",CONCATENATE("S",WEEKNUM(BD322,21)),"")</f>
        <v>S34</v>
      </c>
      <c r="BI322" s="327" t="str">
        <f>IF(BE322&lt;&gt;"",CONCATENATE("S",WEEKNUM(BE322,21)),"")</f>
        <v/>
      </c>
      <c r="BJ322" s="326" t="str">
        <f>IF(BE322&lt;&gt;"",CONCATENATE(MONTH(BE322),"/",YEAR(BE322)),"")</f>
        <v/>
      </c>
      <c r="BK322" s="325" t="str">
        <f ca="1">IF(BE322&lt;&gt;"",IFERROR(IF(BE322="",TODAY()-BC322,BE322-BC322),""),"")</f>
        <v/>
      </c>
      <c r="BL322" s="330" t="str">
        <f ca="1">IF(BK322&lt;&gt;"",IF(BK322&lt;=0,"SEM ATRASO",IF(BK322&lt;=10,"1) &lt;= 10 Dias",IF(AND(BK322&gt;10,BK322&lt;=30),"2) &gt; 10 Dias e &lt;= 30 Dias",IF(AND(BK322&gt;30,BK322&lt;=60),"3) &gt;30 Dias e &lt;=60 Dias",IF(AND(BK322&gt;60,BK322&lt;43854),"4) &gt; 60 Dias","INDEFINIDO"))))),"")</f>
        <v/>
      </c>
      <c r="BM322" s="331">
        <f>IF(BE322&lt;&gt;"",BE322+5,IF(AND(BE322="",BD322&lt;&gt;""),BD322+5,IF(AND(BE322="",BD322="",AS322&lt;&gt;""),AS322+5,IF(AND(BE322="",BD322="",AS322="",AR322&lt;&gt;""),AR322+5,""))))</f>
        <v>45896</v>
      </c>
      <c r="BN322" s="438"/>
      <c r="BO322" s="331" t="s">
        <v>87</v>
      </c>
      <c r="BP322" s="440"/>
      <c r="BQ322" s="440"/>
      <c r="BR322" s="440"/>
      <c r="BS322" s="440"/>
      <c r="BT322" s="441"/>
      <c r="BU322" s="442"/>
      <c r="BV322" s="439"/>
      <c r="BW322" s="439"/>
      <c r="BX322" s="439"/>
      <c r="BY322" s="439"/>
      <c r="BZ322" s="439"/>
      <c r="CA322" s="657"/>
      <c r="CB322" s="611"/>
    </row>
    <row r="323" spans="1:80" ht="40.5" customHeight="1" thickBot="1" x14ac:dyDescent="0.4">
      <c r="A323" s="610"/>
      <c r="B323" s="458" t="s">
        <v>155</v>
      </c>
      <c r="C323" s="326"/>
      <c r="D323" s="331"/>
      <c r="E323" s="323" t="s">
        <v>643</v>
      </c>
      <c r="F323" s="323" t="s">
        <v>1063</v>
      </c>
      <c r="G323" s="307" t="str">
        <f ca="1">IF(AND(E323&lt;D323,BE323&lt;&gt;"",TODAY()&gt;D323),TODAY()-D323,"")</f>
        <v/>
      </c>
      <c r="H323" s="308">
        <f>IF(BM323&lt;&gt;"",BM323,"")</f>
        <v>45889</v>
      </c>
      <c r="I323" s="309">
        <f>IF(AND(E323&lt;&gt;"",H323&lt;&gt;""),H323-E323,"")</f>
        <v>216</v>
      </c>
      <c r="J323" s="305"/>
      <c r="K323" s="460" t="s">
        <v>80</v>
      </c>
      <c r="L323" s="310" t="s">
        <v>557</v>
      </c>
      <c r="M323" s="311" t="s">
        <v>2407</v>
      </c>
      <c r="N323" s="392" t="s">
        <v>1012</v>
      </c>
      <c r="O323" s="393"/>
      <c r="P323" s="539" t="s">
        <v>1720</v>
      </c>
      <c r="Q323" s="394" t="s">
        <v>1724</v>
      </c>
      <c r="R323" s="313" t="str">
        <f>IF(OR(L323&lt;&gt;"",N323&lt;&gt;"",O323&lt;&gt;"",P323&lt;&gt;""),CONCATENATE(L323,"-",N323,"-",P323,"-OM",O323),"")</f>
        <v>P62-PPGMII-P62-PAR-0499/2025-OM</v>
      </c>
      <c r="S323" s="326"/>
      <c r="T323" s="437">
        <v>0.75</v>
      </c>
      <c r="U323" s="340">
        <v>0</v>
      </c>
      <c r="V323" s="514">
        <v>93.962000000000003</v>
      </c>
      <c r="W323" s="316">
        <f>IF(U323&lt;&gt;"",U323/1000,"")</f>
        <v>0</v>
      </c>
      <c r="X323" s="316">
        <f>IF(V323&lt;&gt;"",V323/1000,"")</f>
        <v>9.3962000000000004E-2</v>
      </c>
      <c r="Y323" s="317">
        <f>IF(OR(U323&lt;&gt;"",V323&lt;&gt;""),U323+V323,"")</f>
        <v>93.962000000000003</v>
      </c>
      <c r="Z323" s="318">
        <f>IF(Y323&lt;&gt;"",Y323/1000,"")</f>
        <v>9.3962000000000004E-2</v>
      </c>
      <c r="AA323" s="574" t="s">
        <v>493</v>
      </c>
      <c r="AB323" s="438"/>
      <c r="AC323" s="331">
        <v>45692</v>
      </c>
      <c r="AD323" s="398">
        <v>45782</v>
      </c>
      <c r="AE323" s="398">
        <v>45798</v>
      </c>
      <c r="AF323" s="190">
        <v>45838</v>
      </c>
      <c r="AG323" s="398">
        <v>45792</v>
      </c>
      <c r="AH323" s="309">
        <f>IF(AND(AD323&lt;&gt;"",AG323&lt;&gt;""),AG323-AD323,"")</f>
        <v>10</v>
      </c>
      <c r="AI323" s="322" t="str">
        <f>IF(AE323&lt;&gt;"",CONCATENATE("S",WEEKNUM(AE323,21)),"")</f>
        <v>S21</v>
      </c>
      <c r="AJ323" s="323" t="str">
        <f>IF(AF323&lt;&gt;"",CONCATENATE("S",WEEKNUM(AF323,21)),"")</f>
        <v>S27</v>
      </c>
      <c r="AK323" s="323" t="str">
        <f>IF(AG323&lt;&gt;"",CONCATENATE("S",WEEKNUM(AG323,21)),"")</f>
        <v>S20</v>
      </c>
      <c r="AL323" s="322" t="str">
        <f>IF(AG323&lt;&gt;"",CONCATENATE(MONTH(AG323),"/",YEAR(AG323)),"")</f>
        <v>5/2025</v>
      </c>
      <c r="AM323" s="324">
        <f ca="1">IF(AG323&lt;&gt;"",IFERROR(IF(AF323="",TODAY()-AE323,AG323-AE323),""),"")</f>
        <v>-6</v>
      </c>
      <c r="AN323" s="325" t="str">
        <f ca="1">IF(AM323&lt;&gt;"",IF(AM323&lt;=0,"SEM ATRASO",IF(AM323&lt;=10,"1) &lt;= 10 Dias",IF(AND(AM323&gt;10,AM323&lt;=30),"2) &gt; 10 Dias e &lt;= 30 Dias",IF(AND(AM323&gt;30,AM323&lt;=60),"3) &gt;30 Dias e &lt;=60 Dias",IF(AND(AM323&gt;60,AM323&lt;43854),"4) &gt; 60 Dias","INDEFINIDO"))))),"")</f>
        <v>SEM ATRASO</v>
      </c>
      <c r="AO323" s="438">
        <v>45776</v>
      </c>
      <c r="AP323" s="331">
        <v>45860</v>
      </c>
      <c r="AQ323" s="249">
        <v>45868</v>
      </c>
      <c r="AR323" s="15">
        <v>45866</v>
      </c>
      <c r="AS323" s="15">
        <v>45866</v>
      </c>
      <c r="AT323" s="309">
        <f>IF(AND(AP323&lt;&gt;"",AS323&lt;&gt;""),AS323-AP323,"")</f>
        <v>6</v>
      </c>
      <c r="AU323" s="326" t="str">
        <f>IF(AQ323&lt;&gt;"",CONCATENATE("S",WEEKNUM(AQ323,21)),"")</f>
        <v>S31</v>
      </c>
      <c r="AV323" s="327" t="str">
        <f>IF(AR323&lt;&gt;"",CONCATENATE("S",WEEKNUM(AR323,21)),"")</f>
        <v>S31</v>
      </c>
      <c r="AW323" s="327" t="str">
        <f>IF(AS323&lt;&gt;"",CONCATENATE("S",WEEKNUM(AS323,21)),"")</f>
        <v>S31</v>
      </c>
      <c r="AX323" s="326" t="str">
        <f>IF(AS323&lt;&gt;"",CONCATENATE(MONTH(AS323),"/",YEAR(AS323)),"")</f>
        <v>7/2025</v>
      </c>
      <c r="AY323" s="328">
        <f ca="1">IF(AQ323&lt;&gt;"",IF(AS323&lt;&gt;"",AQ323-AS323,TODAY()-AQ323),"")</f>
        <v>2</v>
      </c>
      <c r="AZ323" s="329" t="str">
        <f ca="1">IF(AY323&lt;&gt;"",IF(AY323&lt;=0,"SEM ATRASO",IF(AY323&lt;=10,"1) &lt;= 10 Dias",IF(AND(AY323&gt;10,AY323&lt;=30),"2) &gt; 10 Dias e &lt;= 30 Dias",IF(AND(AY323&gt;30,AY323&lt;=60),"3) &gt;30 Dias e &lt;=60 Dias",IF(AND(AY323&gt;60,AY323&lt;43854),"4) &gt; 60 Dias","INDEFINIDO"))))),"")</f>
        <v>1) &lt;= 10 Dias</v>
      </c>
      <c r="BA323" s="549">
        <v>45879</v>
      </c>
      <c r="BB323" s="438">
        <f>BA323</f>
        <v>45879</v>
      </c>
      <c r="BC323" s="249">
        <v>45884</v>
      </c>
      <c r="BD323" s="521">
        <v>45884</v>
      </c>
      <c r="BE323" s="438">
        <f>BD323</f>
        <v>45884</v>
      </c>
      <c r="BF323" s="309">
        <f>IF(AND(BB323&lt;&gt;"",BE323&lt;&gt;""),BE323-BB323,"")</f>
        <v>5</v>
      </c>
      <c r="BG323" s="326" t="str">
        <f>IF(BC323&lt;&gt;"",CONCATENATE("S",WEEKNUM(BC323,21)),"")</f>
        <v>S33</v>
      </c>
      <c r="BH323" s="327" t="str">
        <f>IF(BD323&lt;&gt;"",CONCATENATE("S",WEEKNUM(BD323,21)),"")</f>
        <v>S33</v>
      </c>
      <c r="BI323" s="327" t="str">
        <f>IF(BE323&lt;&gt;"",CONCATENATE("S",WEEKNUM(BE323,21)),"")</f>
        <v>S33</v>
      </c>
      <c r="BJ323" s="326" t="str">
        <f>IF(BE323&lt;&gt;"",CONCATENATE(MONTH(BE323),"/",YEAR(BE323)),"")</f>
        <v>8/2025</v>
      </c>
      <c r="BK323" s="325">
        <f ca="1">IF(BE323&lt;&gt;"",IFERROR(IF(BE323="",TODAY()-BC323,BE323-BC323),""),"")</f>
        <v>0</v>
      </c>
      <c r="BL323" s="330" t="str">
        <f ca="1">IF(BK323&lt;&gt;"",IF(BK323&lt;=0,"SEM ATRASO",IF(BK323&lt;=10,"1) &lt;= 10 Dias",IF(AND(BK323&gt;10,BK323&lt;=30),"2) &gt; 10 Dias e &lt;= 30 Dias",IF(AND(BK323&gt;30,BK323&lt;=60),"3) &gt;30 Dias e &lt;=60 Dias",IF(AND(BK323&gt;60,BK323&lt;43854),"4) &gt; 60 Dias","INDEFINIDO"))))),"")</f>
        <v>SEM ATRASO</v>
      </c>
      <c r="BM323" s="331">
        <f>IF(BE323&lt;&gt;"",BE323+5,IF(AND(BE323="",BD323&lt;&gt;""),BD323+5,IF(AND(BE323="",BD323="",AS323&lt;&gt;""),AS323+5,IF(AND(BE323="",BD323="",AS323="",AR323&lt;&gt;""),AR323+5,""))))</f>
        <v>45889</v>
      </c>
      <c r="BN323" s="438"/>
      <c r="BO323" s="331" t="s">
        <v>87</v>
      </c>
      <c r="BP323" s="440"/>
      <c r="BQ323" s="440"/>
      <c r="BR323" s="440"/>
      <c r="BS323" s="440"/>
      <c r="BT323" s="441"/>
      <c r="BU323" s="442"/>
      <c r="BV323" s="439"/>
      <c r="BW323" s="439"/>
      <c r="BX323" s="439"/>
      <c r="BY323" s="439"/>
      <c r="BZ323" s="439"/>
      <c r="CA323" s="657"/>
      <c r="CB323" s="611"/>
    </row>
    <row r="324" spans="1:80" ht="40.5" customHeight="1" thickBot="1" x14ac:dyDescent="0.4">
      <c r="A324" s="610"/>
      <c r="B324" s="458" t="s">
        <v>155</v>
      </c>
      <c r="C324" s="326"/>
      <c r="D324" s="331"/>
      <c r="E324" s="323" t="s">
        <v>643</v>
      </c>
      <c r="F324" s="323" t="s">
        <v>1063</v>
      </c>
      <c r="G324" s="307" t="str">
        <f ca="1">IF(AND(E324&lt;D324,BE324&lt;&gt;"",TODAY()&gt;D324),TODAY()-D324,"")</f>
        <v/>
      </c>
      <c r="H324" s="308">
        <f>IF(BM324&lt;&gt;"",BM324,"")</f>
        <v>45889</v>
      </c>
      <c r="I324" s="309">
        <f>IF(AND(E324&lt;&gt;"",H324&lt;&gt;""),H324-E324,"")</f>
        <v>216</v>
      </c>
      <c r="J324" s="305"/>
      <c r="K324" s="460" t="s">
        <v>80</v>
      </c>
      <c r="L324" s="310" t="s">
        <v>557</v>
      </c>
      <c r="M324" s="311" t="s">
        <v>2407</v>
      </c>
      <c r="N324" s="392" t="s">
        <v>1012</v>
      </c>
      <c r="O324" s="393"/>
      <c r="P324" s="539" t="s">
        <v>1720</v>
      </c>
      <c r="Q324" s="394" t="s">
        <v>1725</v>
      </c>
      <c r="R324" s="313" t="str">
        <f>IF(OR(L324&lt;&gt;"",N324&lt;&gt;"",O324&lt;&gt;"",P324&lt;&gt;""),CONCATENATE(L324,"-",N324,"-",P324,"-OM",O324),"")</f>
        <v>P62-PPGMII-P62-PAR-0499/2025-OM</v>
      </c>
      <c r="S324" s="326"/>
      <c r="T324" s="437">
        <v>0.75</v>
      </c>
      <c r="U324" s="340">
        <v>47.003999999999998</v>
      </c>
      <c r="V324" s="514">
        <v>0</v>
      </c>
      <c r="W324" s="316">
        <f>IF(U324&lt;&gt;"",U324/1000,"")</f>
        <v>4.7003999999999997E-2</v>
      </c>
      <c r="X324" s="316">
        <f>IF(V324&lt;&gt;"",V324/1000,"")</f>
        <v>0</v>
      </c>
      <c r="Y324" s="317">
        <f>IF(OR(U324&lt;&gt;"",V324&lt;&gt;""),U324+V324,"")</f>
        <v>47.003999999999998</v>
      </c>
      <c r="Z324" s="318">
        <f>IF(Y324&lt;&gt;"",Y324/1000,"")</f>
        <v>4.7003999999999997E-2</v>
      </c>
      <c r="AA324" s="574" t="s">
        <v>493</v>
      </c>
      <c r="AB324" s="438"/>
      <c r="AC324" s="331">
        <v>45692</v>
      </c>
      <c r="AD324" s="398">
        <v>45782</v>
      </c>
      <c r="AE324" s="398">
        <v>45798</v>
      </c>
      <c r="AF324" s="190">
        <v>45838</v>
      </c>
      <c r="AG324" s="398">
        <v>45792</v>
      </c>
      <c r="AH324" s="309">
        <f>IF(AND(AD324&lt;&gt;"",AG324&lt;&gt;""),AG324-AD324,"")</f>
        <v>10</v>
      </c>
      <c r="AI324" s="322" t="str">
        <f>IF(AE324&lt;&gt;"",CONCATENATE("S",WEEKNUM(AE324,21)),"")</f>
        <v>S21</v>
      </c>
      <c r="AJ324" s="323" t="str">
        <f>IF(AF324&lt;&gt;"",CONCATENATE("S",WEEKNUM(AF324,21)),"")</f>
        <v>S27</v>
      </c>
      <c r="AK324" s="323" t="str">
        <f>IF(AG324&lt;&gt;"",CONCATENATE("S",WEEKNUM(AG324,21)),"")</f>
        <v>S20</v>
      </c>
      <c r="AL324" s="322" t="str">
        <f>IF(AG324&lt;&gt;"",CONCATENATE(MONTH(AG324),"/",YEAR(AG324)),"")</f>
        <v>5/2025</v>
      </c>
      <c r="AM324" s="324">
        <f ca="1">IF(AG324&lt;&gt;"",IFERROR(IF(AF324="",TODAY()-AE324,AG324-AE324),""),"")</f>
        <v>-6</v>
      </c>
      <c r="AN324" s="325" t="str">
        <f ca="1">IF(AM324&lt;&gt;"",IF(AM324&lt;=0,"SEM ATRASO",IF(AM324&lt;=10,"1) &lt;= 10 Dias",IF(AND(AM324&gt;10,AM324&lt;=30),"2) &gt; 10 Dias e &lt;= 30 Dias",IF(AND(AM324&gt;30,AM324&lt;=60),"3) &gt;30 Dias e &lt;=60 Dias",IF(AND(AM324&gt;60,AM324&lt;43854),"4) &gt; 60 Dias","INDEFINIDO"))))),"")</f>
        <v>SEM ATRASO</v>
      </c>
      <c r="AO324" s="438">
        <v>45776</v>
      </c>
      <c r="AP324" s="331">
        <v>45853</v>
      </c>
      <c r="AQ324" s="249">
        <v>45868</v>
      </c>
      <c r="AR324" s="15">
        <v>45803</v>
      </c>
      <c r="AS324" s="15">
        <v>45866</v>
      </c>
      <c r="AT324" s="309">
        <f>IF(AND(AP324&lt;&gt;"",AS324&lt;&gt;""),AS324-AP324,"")</f>
        <v>13</v>
      </c>
      <c r="AU324" s="326" t="str">
        <f>IF(AQ324&lt;&gt;"",CONCATENATE("S",WEEKNUM(AQ324,21)),"")</f>
        <v>S31</v>
      </c>
      <c r="AV324" s="327" t="str">
        <f>IF(AR324&lt;&gt;"",CONCATENATE("S",WEEKNUM(AR324,21)),"")</f>
        <v>S22</v>
      </c>
      <c r="AW324" s="327" t="str">
        <f>IF(AS324&lt;&gt;"",CONCATENATE("S",WEEKNUM(AS324,21)),"")</f>
        <v>S31</v>
      </c>
      <c r="AX324" s="326" t="str">
        <f>IF(AS324&lt;&gt;"",CONCATENATE(MONTH(AS324),"/",YEAR(AS324)),"")</f>
        <v>7/2025</v>
      </c>
      <c r="AY324" s="328">
        <f ca="1">IF(AQ324&lt;&gt;"",IF(AS324&lt;&gt;"",AQ324-AS324,TODAY()-AQ324),"")</f>
        <v>2</v>
      </c>
      <c r="AZ324" s="329" t="str">
        <f ca="1">IF(AY324&lt;&gt;"",IF(AY324&lt;=0,"SEM ATRASO",IF(AY324&lt;=10,"1) &lt;= 10 Dias",IF(AND(AY324&gt;10,AY324&lt;=30),"2) &gt; 10 Dias e &lt;= 30 Dias",IF(AND(AY324&gt;30,AY324&lt;=60),"3) &gt;30 Dias e &lt;=60 Dias",IF(AND(AY324&gt;60,AY324&lt;43854),"4) &gt; 60 Dias","INDEFINIDO"))))),"")</f>
        <v>1) &lt;= 10 Dias</v>
      </c>
      <c r="BA324" s="549">
        <v>45879</v>
      </c>
      <c r="BB324" s="438">
        <f>BA324</f>
        <v>45879</v>
      </c>
      <c r="BC324" s="249">
        <v>45884</v>
      </c>
      <c r="BD324" s="521">
        <v>45884</v>
      </c>
      <c r="BE324" s="438">
        <f>BD324</f>
        <v>45884</v>
      </c>
      <c r="BF324" s="309">
        <f>IF(AND(BB324&lt;&gt;"",BE324&lt;&gt;""),BE324-BB324,"")</f>
        <v>5</v>
      </c>
      <c r="BG324" s="326" t="str">
        <f>IF(BC324&lt;&gt;"",CONCATENATE("S",WEEKNUM(BC324,21)),"")</f>
        <v>S33</v>
      </c>
      <c r="BH324" s="327" t="str">
        <f>IF(BD324&lt;&gt;"",CONCATENATE("S",WEEKNUM(BD324,21)),"")</f>
        <v>S33</v>
      </c>
      <c r="BI324" s="327" t="str">
        <f>IF(BE324&lt;&gt;"",CONCATENATE("S",WEEKNUM(BE324,21)),"")</f>
        <v>S33</v>
      </c>
      <c r="BJ324" s="326" t="str">
        <f>IF(BE324&lt;&gt;"",CONCATENATE(MONTH(BE324),"/",YEAR(BE324)),"")</f>
        <v>8/2025</v>
      </c>
      <c r="BK324" s="325">
        <f ca="1">IF(BE324&lt;&gt;"",IFERROR(IF(BE324="",TODAY()-BC324,BE324-BC324),""),"")</f>
        <v>0</v>
      </c>
      <c r="BL324" s="330" t="str">
        <f ca="1">IF(BK324&lt;&gt;"",IF(BK324&lt;=0,"SEM ATRASO",IF(BK324&lt;=10,"1) &lt;= 10 Dias",IF(AND(BK324&gt;10,BK324&lt;=30),"2) &gt; 10 Dias e &lt;= 30 Dias",IF(AND(BK324&gt;30,BK324&lt;=60),"3) &gt;30 Dias e &lt;=60 Dias",IF(AND(BK324&gt;60,BK324&lt;43854),"4) &gt; 60 Dias","INDEFINIDO"))))),"")</f>
        <v>SEM ATRASO</v>
      </c>
      <c r="BM324" s="331">
        <f>IF(BE324&lt;&gt;"",BE324+5,IF(AND(BE324="",BD324&lt;&gt;""),BD324+5,IF(AND(BE324="",BD324="",AS324&lt;&gt;""),AS324+5,IF(AND(BE324="",BD324="",AS324="",AR324&lt;&gt;""),AR324+5,""))))</f>
        <v>45889</v>
      </c>
      <c r="BN324" s="438"/>
      <c r="BO324" s="331" t="s">
        <v>87</v>
      </c>
      <c r="BP324" s="440"/>
      <c r="BQ324" s="440"/>
      <c r="BR324" s="440"/>
      <c r="BS324" s="440"/>
      <c r="BT324" s="441"/>
      <c r="BU324" s="442"/>
      <c r="BV324" s="439"/>
      <c r="BW324" s="439"/>
      <c r="BX324" s="439"/>
      <c r="BY324" s="439"/>
      <c r="BZ324" s="439"/>
      <c r="CA324" s="657"/>
      <c r="CB324" s="611"/>
    </row>
    <row r="325" spans="1:80" ht="40.5" customHeight="1" thickBot="1" x14ac:dyDescent="0.4">
      <c r="A325" s="610"/>
      <c r="B325" s="458" t="s">
        <v>101</v>
      </c>
      <c r="C325" s="326"/>
      <c r="D325" s="331"/>
      <c r="E325" s="323" t="s">
        <v>643</v>
      </c>
      <c r="F325" s="323" t="s">
        <v>1063</v>
      </c>
      <c r="G325" s="307" t="str">
        <f ca="1">IF(AND(E325&lt;D325,BE325&lt;&gt;"",TODAY()&gt;D325),TODAY()-D325,"")</f>
        <v/>
      </c>
      <c r="H325" s="308">
        <f>IF(BM325&lt;&gt;"",BM325,"")</f>
        <v>45896</v>
      </c>
      <c r="I325" s="309">
        <f>IF(AND(E325&lt;&gt;"",H325&lt;&gt;""),H325-E325,"")</f>
        <v>223</v>
      </c>
      <c r="J325" s="305"/>
      <c r="K325" s="460" t="s">
        <v>80</v>
      </c>
      <c r="L325" s="310" t="s">
        <v>557</v>
      </c>
      <c r="M325" s="311" t="s">
        <v>2405</v>
      </c>
      <c r="N325" s="392" t="s">
        <v>1012</v>
      </c>
      <c r="O325" s="337"/>
      <c r="P325" s="539" t="s">
        <v>1720</v>
      </c>
      <c r="Q325" s="339" t="s">
        <v>1726</v>
      </c>
      <c r="R325" s="313" t="str">
        <f>IF(OR(L325&lt;&gt;"",N325&lt;&gt;"",O325&lt;&gt;"",P325&lt;&gt;""),CONCATENATE(L325,"-",N325,"-",P325,"-OM",O325),"")</f>
        <v>P62-PPGMII-P62-PAR-0499/2025-OM</v>
      </c>
      <c r="S325" s="326"/>
      <c r="T325" s="437">
        <v>0.75</v>
      </c>
      <c r="U325" s="340">
        <v>177.72499999999999</v>
      </c>
      <c r="V325" s="340">
        <v>0</v>
      </c>
      <c r="W325" s="316">
        <f>IF(U325&lt;&gt;"",U325/1000,"")</f>
        <v>0.17772499999999999</v>
      </c>
      <c r="X325" s="316">
        <f>IF(V325&lt;&gt;"",V325/1000,"")</f>
        <v>0</v>
      </c>
      <c r="Y325" s="317">
        <f>IF(OR(U325&lt;&gt;"",V325&lt;&gt;""),U325+V325,"")</f>
        <v>177.72499999999999</v>
      </c>
      <c r="Z325" s="318">
        <f>IF(Y325&lt;&gt;"",Y325/1000,"")</f>
        <v>0.17772499999999999</v>
      </c>
      <c r="AA325" s="574" t="s">
        <v>493</v>
      </c>
      <c r="AB325" s="331"/>
      <c r="AC325" s="331">
        <v>45692</v>
      </c>
      <c r="AD325" s="398">
        <v>45782</v>
      </c>
      <c r="AE325" s="398">
        <v>45798</v>
      </c>
      <c r="AF325" s="190">
        <v>45838</v>
      </c>
      <c r="AG325" s="398">
        <v>45792</v>
      </c>
      <c r="AH325" s="309">
        <f>IF(AND(AD325&lt;&gt;"",AG325&lt;&gt;""),AG325-AD325,"")</f>
        <v>10</v>
      </c>
      <c r="AI325" s="322" t="str">
        <f>IF(AE325&lt;&gt;"",CONCATENATE("S",WEEKNUM(AE325,21)),"")</f>
        <v>S21</v>
      </c>
      <c r="AJ325" s="323" t="str">
        <f>IF(AF325&lt;&gt;"",CONCATENATE("S",WEEKNUM(AF325,21)),"")</f>
        <v>S27</v>
      </c>
      <c r="AK325" s="323" t="str">
        <f>IF(AG325&lt;&gt;"",CONCATENATE("S",WEEKNUM(AG325,21)),"")</f>
        <v>S20</v>
      </c>
      <c r="AL325" s="322" t="str">
        <f>IF(AG325&lt;&gt;"",CONCATENATE(MONTH(AG325),"/",YEAR(AG325)),"")</f>
        <v>5/2025</v>
      </c>
      <c r="AM325" s="324">
        <f ca="1">IF(AG325&lt;&gt;"",IFERROR(IF(AF325="",TODAY()-AE325,AG325-AE325),""),"")</f>
        <v>-6</v>
      </c>
      <c r="AN325" s="325" t="str">
        <f ca="1">IF(AM325&lt;&gt;"",IF(AM325&lt;=0,"SEM ATRASO",IF(AM325&lt;=10,"1) &lt;= 10 Dias",IF(AND(AM325&gt;10,AM325&lt;=30),"2) &gt; 10 Dias e &lt;= 30 Dias",IF(AND(AM325&gt;30,AM325&lt;=60),"3) &gt;30 Dias e &lt;=60 Dias",IF(AND(AM325&gt;60,AM325&lt;43854),"4) &gt; 60 Dias","INDEFINIDO"))))),"")</f>
        <v>SEM ATRASO</v>
      </c>
      <c r="AO325" s="438">
        <v>45776</v>
      </c>
      <c r="AP325" s="331">
        <v>45863</v>
      </c>
      <c r="AQ325" s="249">
        <v>45868</v>
      </c>
      <c r="AR325" s="15">
        <v>45806</v>
      </c>
      <c r="AS325" s="15">
        <v>45866</v>
      </c>
      <c r="AT325" s="309">
        <f>IF(AND(AP325&lt;&gt;"",AS325&lt;&gt;""),AS325-AP325,"")</f>
        <v>3</v>
      </c>
      <c r="AU325" s="326" t="str">
        <f>IF(AQ325&lt;&gt;"",CONCATENATE("S",WEEKNUM(AQ325,21)),"")</f>
        <v>S31</v>
      </c>
      <c r="AV325" s="327" t="str">
        <f>IF(AR325&lt;&gt;"",CONCATENATE("S",WEEKNUM(AR325,21)),"")</f>
        <v>S22</v>
      </c>
      <c r="AW325" s="327" t="str">
        <f>IF(AS325&lt;&gt;"",CONCATENATE("S",WEEKNUM(AS325,21)),"")</f>
        <v>S31</v>
      </c>
      <c r="AX325" s="326" t="str">
        <f>IF(AS325&lt;&gt;"",CONCATENATE(MONTH(AS325),"/",YEAR(AS325)),"")</f>
        <v>7/2025</v>
      </c>
      <c r="AY325" s="328">
        <f ca="1">IF(AQ325&lt;&gt;"",IF(AS325&lt;&gt;"",AQ325-AS325,TODAY()-AQ325),"")</f>
        <v>2</v>
      </c>
      <c r="AZ325" s="329" t="str">
        <f ca="1">IF(AY325&lt;&gt;"",IF(AY325&lt;=0,"SEM ATRASO",IF(AY325&lt;=10,"1) &lt;= 10 Dias",IF(AND(AY325&gt;10,AY325&lt;=30),"2) &gt; 10 Dias e &lt;= 30 Dias",IF(AND(AY325&gt;30,AY325&lt;=60),"3) &gt;30 Dias e &lt;=60 Dias",IF(AND(AY325&gt;60,AY325&lt;43854),"4) &gt; 60 Dias","INDEFINIDO"))))),"")</f>
        <v>1) &lt;= 10 Dias</v>
      </c>
      <c r="BA325" s="549">
        <v>45885</v>
      </c>
      <c r="BB325" s="438">
        <f>BA325</f>
        <v>45885</v>
      </c>
      <c r="BC325" s="249">
        <v>45884</v>
      </c>
      <c r="BD325" s="521">
        <f>BA325+6</f>
        <v>45891</v>
      </c>
      <c r="BE325" s="331"/>
      <c r="BF325" s="309" t="str">
        <f>IF(AND(BB325&lt;&gt;"",BE325&lt;&gt;""),BE325-BB325,"")</f>
        <v/>
      </c>
      <c r="BG325" s="326" t="str">
        <f>IF(BC325&lt;&gt;"",CONCATENATE("S",WEEKNUM(BC325,21)),"")</f>
        <v>S33</v>
      </c>
      <c r="BH325" s="327" t="str">
        <f>IF(BD325&lt;&gt;"",CONCATENATE("S",WEEKNUM(BD325,21)),"")</f>
        <v>S34</v>
      </c>
      <c r="BI325" s="327" t="str">
        <f>IF(BE325&lt;&gt;"",CONCATENATE("S",WEEKNUM(BE325,21)),"")</f>
        <v/>
      </c>
      <c r="BJ325" s="326" t="str">
        <f>IF(BE325&lt;&gt;"",CONCATENATE(MONTH(BE325),"/",YEAR(BE325)),"")</f>
        <v/>
      </c>
      <c r="BK325" s="325" t="str">
        <f ca="1">IF(BE325&lt;&gt;"",IFERROR(IF(BE325="",TODAY()-BC325,BE325-BC325),""),"")</f>
        <v/>
      </c>
      <c r="BL325" s="330" t="str">
        <f ca="1">IF(BK325&lt;&gt;"",IF(BK325&lt;=0,"SEM ATRASO",IF(BK325&lt;=10,"1) &lt;= 10 Dias",IF(AND(BK325&gt;10,BK325&lt;=30),"2) &gt; 10 Dias e &lt;= 30 Dias",IF(AND(BK325&gt;30,BK325&lt;=60),"3) &gt;30 Dias e &lt;=60 Dias",IF(AND(BK325&gt;60,BK325&lt;43854),"4) &gt; 60 Dias","INDEFINIDO"))))),"")</f>
        <v/>
      </c>
      <c r="BM325" s="331">
        <f>IF(BE325&lt;&gt;"",BE325+5,IF(AND(BE325="",BD325&lt;&gt;""),BD325+5,IF(AND(BE325="",BD325="",AS325&lt;&gt;""),AS325+5,IF(AND(BE325="",BD325="",AS325="",AR325&lt;&gt;""),AR325+5,""))))</f>
        <v>45896</v>
      </c>
      <c r="BN325" s="331"/>
      <c r="BO325" s="331" t="s">
        <v>87</v>
      </c>
      <c r="BP325" s="305"/>
      <c r="BQ325" s="305"/>
      <c r="BR325" s="305"/>
      <c r="BS325" s="305"/>
      <c r="BT325" s="332"/>
      <c r="BU325" s="333"/>
      <c r="BV325" s="329"/>
      <c r="BW325" s="329"/>
      <c r="BX325" s="329"/>
      <c r="BY325" s="329"/>
      <c r="BZ325" s="329"/>
      <c r="CA325" s="635"/>
      <c r="CB325" s="598"/>
    </row>
    <row r="326" spans="1:80" ht="40.5" customHeight="1" thickBot="1" x14ac:dyDescent="0.4">
      <c r="A326" s="610"/>
      <c r="B326" s="458" t="s">
        <v>155</v>
      </c>
      <c r="C326" s="326"/>
      <c r="D326" s="331"/>
      <c r="E326" s="323" t="s">
        <v>643</v>
      </c>
      <c r="F326" s="323" t="s">
        <v>1063</v>
      </c>
      <c r="G326" s="307" t="str">
        <f ca="1">IF(AND(E326&lt;D326,BE326&lt;&gt;"",TODAY()&gt;D326),TODAY()-D326,"")</f>
        <v/>
      </c>
      <c r="H326" s="308">
        <f>IF(BM326&lt;&gt;"",BM326,"")</f>
        <v>45831</v>
      </c>
      <c r="I326" s="309">
        <f>IF(AND(E326&lt;&gt;"",H326&lt;&gt;""),H326-E326,"")</f>
        <v>158</v>
      </c>
      <c r="J326" s="305"/>
      <c r="K326" s="460" t="s">
        <v>80</v>
      </c>
      <c r="L326" s="310" t="s">
        <v>281</v>
      </c>
      <c r="M326" s="311" t="s">
        <v>161</v>
      </c>
      <c r="N326" s="310" t="s">
        <v>1252</v>
      </c>
      <c r="O326" s="337"/>
      <c r="P326" s="539" t="s">
        <v>1727</v>
      </c>
      <c r="Q326" s="339" t="s">
        <v>1728</v>
      </c>
      <c r="R326" s="313" t="str">
        <f>IF(OR(L326&lt;&gt;"",N326&lt;&gt;"",O326&lt;&gt;"",P326&lt;&gt;""),CONCATENATE(L326,"-",N326,"-",P326,"-OM",O326),"")</f>
        <v>P54-PPGMII-P54-CAM-0630P/2024-OM</v>
      </c>
      <c r="S326" s="326"/>
      <c r="T326" s="314">
        <v>1</v>
      </c>
      <c r="U326" s="340">
        <v>0</v>
      </c>
      <c r="V326" s="340">
        <v>2.37</v>
      </c>
      <c r="W326" s="316">
        <f>IF(U326&lt;&gt;"",U326/1000,"")</f>
        <v>0</v>
      </c>
      <c r="X326" s="316">
        <f>IF(V326&lt;&gt;"",V326/1000,"")</f>
        <v>2.3700000000000001E-3</v>
      </c>
      <c r="Y326" s="317">
        <f>IF(OR(U326&lt;&gt;"",V326&lt;&gt;""),U326+V326,"")</f>
        <v>2.37</v>
      </c>
      <c r="Z326" s="318">
        <f>IF(Y326&lt;&gt;"",Y326/1000,"")</f>
        <v>2.3700000000000001E-3</v>
      </c>
      <c r="AA326" s="574" t="s">
        <v>493</v>
      </c>
      <c r="AB326" s="331"/>
      <c r="AC326" s="331">
        <v>45692</v>
      </c>
      <c r="AD326" s="398">
        <v>45760</v>
      </c>
      <c r="AE326" s="398">
        <v>45777</v>
      </c>
      <c r="AF326" s="190">
        <v>45777</v>
      </c>
      <c r="AG326" s="398">
        <v>45777</v>
      </c>
      <c r="AH326" s="309">
        <f>IF(AND(AD326&lt;&gt;"",AG326&lt;&gt;""),AG326-AD326,"")</f>
        <v>17</v>
      </c>
      <c r="AI326" s="322" t="str">
        <f>IF(AE326&lt;&gt;"",CONCATENATE("S",WEEKNUM(AE326,21)),"")</f>
        <v>S18</v>
      </c>
      <c r="AJ326" s="323" t="str">
        <f>IF(AF326&lt;&gt;"",CONCATENATE("S",WEEKNUM(AF326,21)),"")</f>
        <v>S18</v>
      </c>
      <c r="AK326" s="323" t="str">
        <f>IF(AG326&lt;&gt;"",CONCATENATE("S",WEEKNUM(AG326,21)),"")</f>
        <v>S18</v>
      </c>
      <c r="AL326" s="322" t="str">
        <f>IF(AG326&lt;&gt;"",CONCATENATE(MONTH(AG326),"/",YEAR(AG326)),"")</f>
        <v>4/2025</v>
      </c>
      <c r="AM326" s="324">
        <f ca="1">IF(AG326&lt;&gt;"",IFERROR(IF(AF326="",TODAY()-AE326,AG326-AE326),""),"")</f>
        <v>0</v>
      </c>
      <c r="AN326" s="325" t="str">
        <f ca="1">IF(AM326&lt;&gt;"",IF(AM326&lt;=0,"SEM ATRASO",IF(AM326&lt;=10,"1) &lt;= 10 Dias",IF(AND(AM326&gt;10,AM326&lt;=30),"2) &gt; 10 Dias e &lt;= 30 Dias",IF(AND(AM326&gt;30,AM326&lt;=60),"3) &gt;30 Dias e &lt;=60 Dias",IF(AND(AM326&gt;60,AM326&lt;43854),"4) &gt; 60 Dias","INDEFINIDO"))))),"")</f>
        <v>SEM ATRASO</v>
      </c>
      <c r="AO326" s="438">
        <v>45785</v>
      </c>
      <c r="AP326" s="331">
        <v>45803</v>
      </c>
      <c r="AQ326" s="15">
        <v>45803</v>
      </c>
      <c r="AR326" s="15">
        <v>45805</v>
      </c>
      <c r="AS326" s="331">
        <v>45805</v>
      </c>
      <c r="AT326" s="309">
        <f>IF(AND(AP326&lt;&gt;"",AS326&lt;&gt;""),AS326-AP326,"")</f>
        <v>2</v>
      </c>
      <c r="AU326" s="326" t="str">
        <f>IF(AQ326&lt;&gt;"",CONCATENATE("S",WEEKNUM(AQ326,21)),"")</f>
        <v>S22</v>
      </c>
      <c r="AV326" s="327" t="str">
        <f>IF(AR326&lt;&gt;"",CONCATENATE("S",WEEKNUM(AR326,21)),"")</f>
        <v>S22</v>
      </c>
      <c r="AW326" s="327" t="str">
        <f>IF(AS326&lt;&gt;"",CONCATENATE("S",WEEKNUM(AS326,21)),"")</f>
        <v>S22</v>
      </c>
      <c r="AX326" s="326" t="str">
        <f>IF(AS326&lt;&gt;"",CONCATENATE(MONTH(AS326),"/",YEAR(AS326)),"")</f>
        <v>5/2025</v>
      </c>
      <c r="AY326" s="328">
        <f ca="1">IF(AQ326&lt;&gt;"",IF(AS326&lt;&gt;"",AQ326-AS326,TODAY()-AQ326),"")</f>
        <v>-2</v>
      </c>
      <c r="AZ326" s="329" t="str">
        <f ca="1">IF(AY326&lt;&gt;"",IF(AY326&lt;=0,"SEM ATRASO",IF(AY326&lt;=10,"1) &lt;= 10 Dias",IF(AND(AY326&gt;10,AY326&lt;=30),"2) &gt; 10 Dias e &lt;= 30 Dias",IF(AND(AY326&gt;30,AY326&lt;=60),"3) &gt;30 Dias e &lt;=60 Dias",IF(AND(AY326&gt;60,AY326&lt;43854),"4) &gt; 60 Dias","INDEFINIDO"))))),"")</f>
        <v>SEM ATRASO</v>
      </c>
      <c r="BA326" s="364">
        <v>45807</v>
      </c>
      <c r="BB326" s="331">
        <v>45812</v>
      </c>
      <c r="BC326" s="15">
        <v>45819</v>
      </c>
      <c r="BD326" s="12">
        <v>45826</v>
      </c>
      <c r="BE326" s="15">
        <v>45826</v>
      </c>
      <c r="BF326" s="309">
        <f>IF(AND(BB326&lt;&gt;"",BE326&lt;&gt;""),BE326-BB326,"")</f>
        <v>14</v>
      </c>
      <c r="BG326" s="326" t="str">
        <f>IF(BC326&lt;&gt;"",CONCATENATE("S",WEEKNUM(BC326,21)),"")</f>
        <v>S24</v>
      </c>
      <c r="BH326" s="327" t="str">
        <f>IF(BD326&lt;&gt;"",CONCATENATE("S",WEEKNUM(BD326,21)),"")</f>
        <v>S25</v>
      </c>
      <c r="BI326" s="327" t="str">
        <f>IF(BE326&lt;&gt;"",CONCATENATE("S",WEEKNUM(BE326,21)),"")</f>
        <v>S25</v>
      </c>
      <c r="BJ326" s="326" t="str">
        <f>IF(BE326&lt;&gt;"",CONCATENATE(MONTH(BE326),"/",YEAR(BE326)),"")</f>
        <v>6/2025</v>
      </c>
      <c r="BK326" s="325">
        <f ca="1">IF(BE326&lt;&gt;"",IFERROR(IF(BE326="",TODAY()-BC326,BE326-BC326),""),"")</f>
        <v>7</v>
      </c>
      <c r="BL326" s="330" t="str">
        <f ca="1">IF(BK326&lt;&gt;"",IF(BK326&lt;=0,"SEM ATRASO",IF(BK326&lt;=10,"1) &lt;= 10 Dias",IF(AND(BK326&gt;10,BK326&lt;=30),"2) &gt; 10 Dias e &lt;= 30 Dias",IF(AND(BK326&gt;30,BK326&lt;=60),"3) &gt;30 Dias e &lt;=60 Dias",IF(AND(BK326&gt;60,BK326&lt;43854),"4) &gt; 60 Dias","INDEFINIDO"))))),"")</f>
        <v>1) &lt;= 10 Dias</v>
      </c>
      <c r="BM326" s="331">
        <f>IF(BE326&lt;&gt;"",BE326+5,IF(AND(BE326="",BD326&lt;&gt;""),BD326+5,IF(AND(BE326="",BD326="",AS326&lt;&gt;""),AS326+5,IF(AND(BE326="",BD326="",AS326="",AR326&lt;&gt;""),AR326+5,""))))</f>
        <v>45831</v>
      </c>
      <c r="BN326" s="331"/>
      <c r="BO326" s="331" t="s">
        <v>87</v>
      </c>
      <c r="BP326" s="305"/>
      <c r="BQ326" s="305"/>
      <c r="BR326" s="305"/>
      <c r="BS326" s="305"/>
      <c r="BT326" s="332"/>
      <c r="BU326" s="333"/>
      <c r="BV326" s="329"/>
      <c r="BW326" s="329"/>
      <c r="BX326" s="329"/>
      <c r="BY326" s="329"/>
      <c r="BZ326" s="329"/>
      <c r="CA326" s="635"/>
      <c r="CB326" s="598"/>
    </row>
    <row r="327" spans="1:80" ht="40.5" customHeight="1" thickBot="1" x14ac:dyDescent="0.4">
      <c r="A327" s="610"/>
      <c r="B327" s="458" t="s">
        <v>155</v>
      </c>
      <c r="C327" s="326"/>
      <c r="D327" s="331"/>
      <c r="E327" s="323" t="s">
        <v>643</v>
      </c>
      <c r="F327" s="323" t="s">
        <v>1063</v>
      </c>
      <c r="G327" s="307" t="str">
        <f ca="1">IF(AND(E327&lt;D327,BE327&lt;&gt;"",TODAY()&gt;D327),TODAY()-D327,"")</f>
        <v/>
      </c>
      <c r="H327" s="308">
        <f>IF(BM327&lt;&gt;"",BM327,"")</f>
        <v>45838</v>
      </c>
      <c r="I327" s="309">
        <f>IF(AND(E327&lt;&gt;"",H327&lt;&gt;""),H327-E327,"")</f>
        <v>165</v>
      </c>
      <c r="J327" s="305"/>
      <c r="K327" s="460" t="s">
        <v>80</v>
      </c>
      <c r="L327" s="310" t="s">
        <v>281</v>
      </c>
      <c r="M327" s="311" t="s">
        <v>161</v>
      </c>
      <c r="N327" s="310" t="s">
        <v>1252</v>
      </c>
      <c r="O327" s="337"/>
      <c r="P327" s="539" t="s">
        <v>1727</v>
      </c>
      <c r="Q327" s="339" t="s">
        <v>1729</v>
      </c>
      <c r="R327" s="313" t="str">
        <f>IF(OR(L327&lt;&gt;"",N327&lt;&gt;"",O327&lt;&gt;"",P327&lt;&gt;""),CONCATENATE(L327,"-",N327,"-",P327,"-OM",O327),"")</f>
        <v>P54-PPGMII-P54-CAM-0630P/2024-OM</v>
      </c>
      <c r="S327" s="326"/>
      <c r="T327" s="314">
        <v>1</v>
      </c>
      <c r="U327" s="340">
        <v>67.238</v>
      </c>
      <c r="V327" s="340">
        <v>0</v>
      </c>
      <c r="W327" s="316">
        <f>IF(U327&lt;&gt;"",U327/1000,"")</f>
        <v>6.7238000000000006E-2</v>
      </c>
      <c r="X327" s="316">
        <f>IF(V327&lt;&gt;"",V327/1000,"")</f>
        <v>0</v>
      </c>
      <c r="Y327" s="317">
        <f>IF(OR(U327&lt;&gt;"",V327&lt;&gt;""),U327+V327,"")</f>
        <v>67.238</v>
      </c>
      <c r="Z327" s="318">
        <f>IF(Y327&lt;&gt;"",Y327/1000,"")</f>
        <v>6.7238000000000006E-2</v>
      </c>
      <c r="AA327" s="574" t="s">
        <v>493</v>
      </c>
      <c r="AB327" s="331"/>
      <c r="AC327" s="331">
        <v>45692</v>
      </c>
      <c r="AD327" s="398">
        <v>45760</v>
      </c>
      <c r="AE327" s="398">
        <v>45777</v>
      </c>
      <c r="AF327" s="190">
        <v>45777</v>
      </c>
      <c r="AG327" s="398">
        <v>45777</v>
      </c>
      <c r="AH327" s="309">
        <f>IF(AND(AD327&lt;&gt;"",AG327&lt;&gt;""),AG327-AD327,"")</f>
        <v>17</v>
      </c>
      <c r="AI327" s="322" t="str">
        <f>IF(AE327&lt;&gt;"",CONCATENATE("S",WEEKNUM(AE327,21)),"")</f>
        <v>S18</v>
      </c>
      <c r="AJ327" s="323" t="str">
        <f>IF(AF327&lt;&gt;"",CONCATENATE("S",WEEKNUM(AF327,21)),"")</f>
        <v>S18</v>
      </c>
      <c r="AK327" s="323" t="str">
        <f>IF(AG327&lt;&gt;"",CONCATENATE("S",WEEKNUM(AG327,21)),"")</f>
        <v>S18</v>
      </c>
      <c r="AL327" s="322" t="str">
        <f>IF(AG327&lt;&gt;"",CONCATENATE(MONTH(AG327),"/",YEAR(AG327)),"")</f>
        <v>4/2025</v>
      </c>
      <c r="AM327" s="324">
        <f ca="1">IF(AG327&lt;&gt;"",IFERROR(IF(AF327="",TODAY()-AE327,AG327-AE327),""),"")</f>
        <v>0</v>
      </c>
      <c r="AN327" s="325" t="str">
        <f ca="1">IF(AM327&lt;&gt;"",IF(AM327&lt;=0,"SEM ATRASO",IF(AM327&lt;=10,"1) &lt;= 10 Dias",IF(AND(AM327&gt;10,AM327&lt;=30),"2) &gt; 10 Dias e &lt;= 30 Dias",IF(AND(AM327&gt;30,AM327&lt;=60),"3) &gt;30 Dias e &lt;=60 Dias",IF(AND(AM327&gt;60,AM327&lt;43854),"4) &gt; 60 Dias","INDEFINIDO"))))),"")</f>
        <v>SEM ATRASO</v>
      </c>
      <c r="AO327" s="438">
        <v>45785</v>
      </c>
      <c r="AP327" s="331">
        <v>45806</v>
      </c>
      <c r="AQ327" s="15">
        <v>45806</v>
      </c>
      <c r="AR327" s="15">
        <v>45819</v>
      </c>
      <c r="AS327" s="331">
        <v>45819</v>
      </c>
      <c r="AT327" s="309">
        <f>IF(AND(AP327&lt;&gt;"",AS327&lt;&gt;""),AS327-AP327,"")</f>
        <v>13</v>
      </c>
      <c r="AU327" s="326" t="str">
        <f>IF(AQ327&lt;&gt;"",CONCATENATE("S",WEEKNUM(AQ327,21)),"")</f>
        <v>S22</v>
      </c>
      <c r="AV327" s="327" t="str">
        <f>IF(AR327&lt;&gt;"",CONCATENATE("S",WEEKNUM(AR327,21)),"")</f>
        <v>S24</v>
      </c>
      <c r="AW327" s="327" t="str">
        <f>IF(AS327&lt;&gt;"",CONCATENATE("S",WEEKNUM(AS327,21)),"")</f>
        <v>S24</v>
      </c>
      <c r="AX327" s="326" t="str">
        <f>IF(AS327&lt;&gt;"",CONCATENATE(MONTH(AS327),"/",YEAR(AS327)),"")</f>
        <v>6/2025</v>
      </c>
      <c r="AY327" s="328">
        <f ca="1">IF(AQ327&lt;&gt;"",IF(AS327&lt;&gt;"",AQ327-AS327,TODAY()-AQ327),"")</f>
        <v>-13</v>
      </c>
      <c r="AZ327" s="329" t="str">
        <f ca="1">IF(AY327&lt;&gt;"",IF(AY327&lt;=0,"SEM ATRASO",IF(AY327&lt;=10,"1) &lt;= 10 Dias",IF(AND(AY327&gt;10,AY327&lt;=30),"2) &gt; 10 Dias e &lt;= 30 Dias",IF(AND(AY327&gt;30,AY327&lt;=60),"3) &gt;30 Dias e &lt;=60 Dias",IF(AND(AY327&gt;60,AY327&lt;43854),"4) &gt; 60 Dias","INDEFINIDO"))))),"")</f>
        <v>SEM ATRASO</v>
      </c>
      <c r="BA327" s="364">
        <v>45819</v>
      </c>
      <c r="BB327" s="331">
        <v>45826</v>
      </c>
      <c r="BC327" s="15">
        <v>45833</v>
      </c>
      <c r="BD327" s="15">
        <v>45833</v>
      </c>
      <c r="BE327" s="15">
        <v>45833</v>
      </c>
      <c r="BF327" s="309">
        <f>IF(AND(BB327&lt;&gt;"",BE327&lt;&gt;""),BE327-BB327,"")</f>
        <v>7</v>
      </c>
      <c r="BG327" s="326" t="str">
        <f>IF(BC327&lt;&gt;"",CONCATENATE("S",WEEKNUM(BC327,21)),"")</f>
        <v>S26</v>
      </c>
      <c r="BH327" s="327" t="str">
        <f>IF(BD327&lt;&gt;"",CONCATENATE("S",WEEKNUM(BD327,21)),"")</f>
        <v>S26</v>
      </c>
      <c r="BI327" s="327" t="str">
        <f>IF(BE327&lt;&gt;"",CONCATENATE("S",WEEKNUM(BE327,21)),"")</f>
        <v>S26</v>
      </c>
      <c r="BJ327" s="326" t="str">
        <f>IF(BE327&lt;&gt;"",CONCATENATE(MONTH(BE327),"/",YEAR(BE327)),"")</f>
        <v>6/2025</v>
      </c>
      <c r="BK327" s="325">
        <f ca="1">IF(BE327&lt;&gt;"",IFERROR(IF(BE327="",TODAY()-BC327,BE327-BC327),""),"")</f>
        <v>0</v>
      </c>
      <c r="BL327" s="330" t="str">
        <f ca="1">IF(BK327&lt;&gt;"",IF(BK327&lt;=0,"SEM ATRASO",IF(BK327&lt;=10,"1) &lt;= 10 Dias",IF(AND(BK327&gt;10,BK327&lt;=30),"2) &gt; 10 Dias e &lt;= 30 Dias",IF(AND(BK327&gt;30,BK327&lt;=60),"3) &gt;30 Dias e &lt;=60 Dias",IF(AND(BK327&gt;60,BK327&lt;43854),"4) &gt; 60 Dias","INDEFINIDO"))))),"")</f>
        <v>SEM ATRASO</v>
      </c>
      <c r="BM327" s="331">
        <f>IF(BE327&lt;&gt;"",BE327+5,IF(AND(BE327="",BD327&lt;&gt;""),BD327+5,IF(AND(BE327="",BD327="",AS327&lt;&gt;""),AS327+5,IF(AND(BE327="",BD327="",AS327="",AR327&lt;&gt;""),AR327+5,""))))</f>
        <v>45838</v>
      </c>
      <c r="BN327" s="331"/>
      <c r="BO327" s="331" t="s">
        <v>87</v>
      </c>
      <c r="BP327" s="305"/>
      <c r="BQ327" s="305"/>
      <c r="BR327" s="305"/>
      <c r="BS327" s="305"/>
      <c r="BT327" s="332"/>
      <c r="BU327" s="333"/>
      <c r="BV327" s="329"/>
      <c r="BW327" s="329"/>
      <c r="BX327" s="329"/>
      <c r="BY327" s="329"/>
      <c r="BZ327" s="329"/>
      <c r="CA327" s="635"/>
      <c r="CB327" s="598"/>
    </row>
    <row r="328" spans="1:80" ht="40.5" customHeight="1" x14ac:dyDescent="0.35">
      <c r="A328" s="589"/>
      <c r="B328" s="458" t="s">
        <v>155</v>
      </c>
      <c r="C328" s="310"/>
      <c r="D328" s="336"/>
      <c r="E328" s="336" t="s">
        <v>1163</v>
      </c>
      <c r="F328" s="336" t="s">
        <v>1079</v>
      </c>
      <c r="G328" s="307" t="str">
        <f ca="1">IF(AND(E328&lt;D328,BE328&lt;&gt;"",TODAY()&gt;D328),TODAY()-D328,"")</f>
        <v/>
      </c>
      <c r="H328" s="308">
        <f>IF(BM328&lt;&gt;"",BM328,"")</f>
        <v>45875</v>
      </c>
      <c r="I328" s="309">
        <f>IF(AND(E328&lt;&gt;"",H328&lt;&gt;""),H328-E328,"")</f>
        <v>314</v>
      </c>
      <c r="J328" s="305" t="s">
        <v>156</v>
      </c>
      <c r="K328" s="305" t="s">
        <v>80</v>
      </c>
      <c r="L328" s="310" t="s">
        <v>557</v>
      </c>
      <c r="M328" s="311" t="s">
        <v>161</v>
      </c>
      <c r="N328" s="310" t="s">
        <v>2050</v>
      </c>
      <c r="O328" s="337">
        <v>2028233453</v>
      </c>
      <c r="P328" s="539" t="s">
        <v>1446</v>
      </c>
      <c r="Q328" s="339" t="s">
        <v>710</v>
      </c>
      <c r="R328" s="313" t="str">
        <f>IF(OR(L328&lt;&gt;"",N328&lt;&gt;"",O328&lt;&gt;"",P328&lt;&gt;""),CONCATENATE(L328,"-",N328,"-",P328,"-OM",O328),"")</f>
        <v>P62-PPGMII-P62-CAM-1201P/2024-OM2028233453</v>
      </c>
      <c r="S328" s="574"/>
      <c r="T328" s="314">
        <v>1</v>
      </c>
      <c r="U328" s="340">
        <v>34.055</v>
      </c>
      <c r="V328" s="340">
        <v>0</v>
      </c>
      <c r="W328" s="316">
        <f>IF(U328&lt;&gt;"",U328/1000,"")</f>
        <v>3.4055000000000002E-2</v>
      </c>
      <c r="X328" s="316">
        <f>IF(V328&lt;&gt;"",V328/1000,"")</f>
        <v>0</v>
      </c>
      <c r="Y328" s="317">
        <f>IF(OR(U328&lt;&gt;"",V328&lt;&gt;""),U328+V328,"")</f>
        <v>34.055</v>
      </c>
      <c r="Z328" s="318">
        <f>IF(Y328&lt;&gt;"",Y328/1000,"")</f>
        <v>3.4055000000000002E-2</v>
      </c>
      <c r="AA328" s="574" t="s">
        <v>2089</v>
      </c>
      <c r="AB328" s="386">
        <v>45757</v>
      </c>
      <c r="AC328" s="331">
        <v>45757</v>
      </c>
      <c r="AD328" s="327">
        <v>45760</v>
      </c>
      <c r="AE328" s="327">
        <v>45777</v>
      </c>
      <c r="AF328" s="14">
        <v>45777</v>
      </c>
      <c r="AG328" s="327">
        <v>45777</v>
      </c>
      <c r="AH328" s="309">
        <f>IF(AND(AD328&lt;&gt;"",AG328&lt;&gt;""),AG328-AD328,"")</f>
        <v>17</v>
      </c>
      <c r="AI328" s="322" t="str">
        <f>IF(AE328&lt;&gt;"",CONCATENATE("S",WEEKNUM(AE328,21)),"")</f>
        <v>S18</v>
      </c>
      <c r="AJ328" s="323" t="str">
        <f>IF(AF328&lt;&gt;"",CONCATENATE("S",WEEKNUM(AF328,21)),"")</f>
        <v>S18</v>
      </c>
      <c r="AK328" s="323" t="str">
        <f>IF(AG328&lt;&gt;"",CONCATENATE("S",WEEKNUM(AG328,21)),"")</f>
        <v>S18</v>
      </c>
      <c r="AL328" s="322" t="str">
        <f>IF(AG328&lt;&gt;"",CONCATENATE(MONTH(AG328),"/",YEAR(AG328)),"")</f>
        <v>4/2025</v>
      </c>
      <c r="AM328" s="324">
        <f ca="1">IF(AG328&lt;&gt;"",IFERROR(IF(AF328="",TODAY()-AE328,AG328-AE328),""),"")</f>
        <v>0</v>
      </c>
      <c r="AN328" s="325" t="str">
        <f ca="1">IF(AM328&lt;&gt;"",IF(AM328&lt;=0,"SEM ATRASO",IF(AM328&lt;=10,"1) &lt;= 10 Dias",IF(AND(AM328&gt;10,AM328&lt;=30),"2) &gt; 10 Dias e &lt;= 30 Dias",IF(AND(AM328&gt;30,AM328&lt;=60),"3) &gt;30 Dias e &lt;=60 Dias",IF(AND(AM328&gt;60,AM328&lt;43854),"4) &gt; 60 Dias","INDEFINIDO"))))),"")</f>
        <v>SEM ATRASO</v>
      </c>
      <c r="AO328" s="327">
        <v>45785</v>
      </c>
      <c r="AP328" s="331">
        <v>45798</v>
      </c>
      <c r="AQ328" s="14">
        <v>45835</v>
      </c>
      <c r="AR328" s="25">
        <v>45835</v>
      </c>
      <c r="AS328" s="331">
        <v>45812</v>
      </c>
      <c r="AT328" s="309">
        <f>IF(AND(AP328&lt;&gt;"",AS328&lt;&gt;""),AS328-AP328,"")</f>
        <v>14</v>
      </c>
      <c r="AU328" s="326" t="str">
        <f>IF(AQ328&lt;&gt;"",CONCATENATE("S",WEEKNUM(AQ328,21)),"")</f>
        <v>S26</v>
      </c>
      <c r="AV328" s="327" t="str">
        <f>IF(AR328&lt;&gt;"",CONCATENATE("S",WEEKNUM(AR328,21)),"")</f>
        <v>S26</v>
      </c>
      <c r="AW328" s="327" t="str">
        <f>IF(AS328&lt;&gt;"",CONCATENATE("S",WEEKNUM(AS328,21)),"")</f>
        <v>S23</v>
      </c>
      <c r="AX328" s="326" t="str">
        <f>IF(AS328&lt;&gt;"",CONCATENATE(MONTH(AS328),"/",YEAR(AS328)),"")</f>
        <v>6/2025</v>
      </c>
      <c r="AY328" s="328">
        <f ca="1">IF(AQ328&lt;&gt;"",IF(AS328&lt;&gt;"",AQ328-AS328,TODAY()-AQ328),"")</f>
        <v>23</v>
      </c>
      <c r="AZ328" s="329" t="str">
        <f ca="1">IF(AY328&lt;&gt;"",IF(AY328&lt;=0,"SEM ATRASO",IF(AY328&lt;=10,"1) &lt;= 10 Dias",IF(AND(AY328&gt;10,AY328&lt;=30),"2) &gt; 10 Dias e &lt;= 30 Dias",IF(AND(AY328&gt;30,AY328&lt;=60),"3) &gt;30 Dias e &lt;=60 Dias",IF(AND(AY328&gt;60,AY328&lt;43854),"4) &gt; 60 Dias","INDEFINIDO"))))),"")</f>
        <v>2) &gt; 10 Dias e &lt;= 30 Dias</v>
      </c>
      <c r="BA328" s="344">
        <v>45839</v>
      </c>
      <c r="BB328" s="331">
        <v>45812</v>
      </c>
      <c r="BC328" s="15">
        <v>45766</v>
      </c>
      <c r="BD328" s="12">
        <v>45859</v>
      </c>
      <c r="BE328" s="331">
        <v>45870</v>
      </c>
      <c r="BF328" s="309">
        <f>IF(AND(BB328&lt;&gt;"",BE328&lt;&gt;""),BE328-BB328,"")</f>
        <v>58</v>
      </c>
      <c r="BG328" s="326" t="str">
        <f>IF(BC328&lt;&gt;"",CONCATENATE("S",WEEKNUM(BC328,21)),"")</f>
        <v>S16</v>
      </c>
      <c r="BH328" s="327" t="str">
        <f>IF(BD328&lt;&gt;"",CONCATENATE("S",WEEKNUM(BD328,21)),"")</f>
        <v>S30</v>
      </c>
      <c r="BI328" s="327" t="str">
        <f>IF(BE328&lt;&gt;"",CONCATENATE("S",WEEKNUM(BE328,21)),"")</f>
        <v>S31</v>
      </c>
      <c r="BJ328" s="326" t="str">
        <f>IF(BE328&lt;&gt;"",CONCATENATE(MONTH(BE328),"/",YEAR(BE328)),"")</f>
        <v>8/2025</v>
      </c>
      <c r="BK328" s="325">
        <f ca="1">IF(BE328&lt;&gt;"",IFERROR(IF(BE328="",TODAY()-BC328,BE328-BC328),""),"")</f>
        <v>104</v>
      </c>
      <c r="BL328" s="330" t="str">
        <f ca="1">IF(BK328&lt;&gt;"",IF(BK328&lt;=0,"SEM ATRASO",IF(BK328&lt;=10,"1) &lt;= 10 Dias",IF(AND(BK328&gt;10,BK328&lt;=30),"2) &gt; 10 Dias e &lt;= 30 Dias",IF(AND(BK328&gt;30,BK328&lt;=60),"3) &gt;30 Dias e &lt;=60 Dias",IF(AND(BK328&gt;60,BK328&lt;43854),"4) &gt; 60 Dias","INDEFINIDO"))))),"")</f>
        <v>4) &gt; 60 Dias</v>
      </c>
      <c r="BM328" s="331">
        <f>IF(BE328&lt;&gt;"",BE328+5,IF(AND(BE328="",BD328&lt;&gt;""),BD328+5,IF(AND(BE328="",BD328="",AS328&lt;&gt;""),AS328+5,IF(AND(BE328="",BD328="",AS328="",AR328&lt;&gt;""),AR328+5,""))))</f>
        <v>45875</v>
      </c>
      <c r="BN328" s="331"/>
      <c r="BO328" s="331" t="s">
        <v>87</v>
      </c>
      <c r="BP328" s="305"/>
      <c r="BQ328" s="305"/>
      <c r="BR328" s="305"/>
      <c r="BS328" s="305"/>
      <c r="BT328" s="332">
        <v>-3</v>
      </c>
      <c r="BU328" s="333" t="s">
        <v>1255</v>
      </c>
      <c r="BV328" s="329"/>
      <c r="BW328" s="329"/>
      <c r="BX328" s="329"/>
      <c r="BY328" s="329"/>
      <c r="BZ328" s="329"/>
      <c r="CA328" s="640" t="s">
        <v>112</v>
      </c>
      <c r="CB328" s="598"/>
    </row>
    <row r="329" spans="1:80" ht="40.5" customHeight="1" x14ac:dyDescent="0.35">
      <c r="A329" s="589"/>
      <c r="B329" s="458" t="s">
        <v>155</v>
      </c>
      <c r="C329" s="310" t="s">
        <v>278</v>
      </c>
      <c r="D329" s="336">
        <v>45660</v>
      </c>
      <c r="E329" s="336" t="s">
        <v>1163</v>
      </c>
      <c r="F329" s="336" t="s">
        <v>1079</v>
      </c>
      <c r="G329" s="307" t="str">
        <f ca="1">IF(AND(E329&lt;D329,BE329&lt;&gt;"",TODAY()&gt;D329),TODAY()-D329,"")</f>
        <v/>
      </c>
      <c r="H329" s="308">
        <f>IF(BM329&lt;&gt;"",BM329,"")</f>
        <v>45875</v>
      </c>
      <c r="I329" s="309">
        <f>IF(AND(E329&lt;&gt;"",H329&lt;&gt;""),H329-E329,"")</f>
        <v>314</v>
      </c>
      <c r="J329" s="305" t="s">
        <v>280</v>
      </c>
      <c r="K329" s="305" t="s">
        <v>80</v>
      </c>
      <c r="L329" s="310" t="s">
        <v>557</v>
      </c>
      <c r="M329" s="311" t="s">
        <v>161</v>
      </c>
      <c r="N329" s="310" t="s">
        <v>2050</v>
      </c>
      <c r="O329" s="337">
        <v>2029269552</v>
      </c>
      <c r="P329" s="539" t="s">
        <v>1446</v>
      </c>
      <c r="Q329" s="339" t="s">
        <v>711</v>
      </c>
      <c r="R329" s="313" t="str">
        <f>IF(OR(L329&lt;&gt;"",N329&lt;&gt;"",O329&lt;&gt;"",P329&lt;&gt;""),CONCATENATE(L329,"-",N329,"-",P329,"-OM",O329),"")</f>
        <v>P62-PPGMII-P62-CAM-1201P/2024-OM2029269552</v>
      </c>
      <c r="S329" s="574" t="s">
        <v>453</v>
      </c>
      <c r="T329" s="314">
        <v>1</v>
      </c>
      <c r="U329" s="340">
        <v>1.8</v>
      </c>
      <c r="V329" s="340">
        <v>0</v>
      </c>
      <c r="W329" s="316">
        <f>IF(U329&lt;&gt;"",U329/1000,"")</f>
        <v>1.8E-3</v>
      </c>
      <c r="X329" s="316">
        <f>IF(V329&lt;&gt;"",V329/1000,"")</f>
        <v>0</v>
      </c>
      <c r="Y329" s="317">
        <f>IF(OR(U329&lt;&gt;"",V329&lt;&gt;""),U329+V329,"")</f>
        <v>1.8</v>
      </c>
      <c r="Z329" s="318">
        <f>IF(Y329&lt;&gt;"",Y329/1000,"")</f>
        <v>1.8E-3</v>
      </c>
      <c r="AA329" s="574" t="s">
        <v>2089</v>
      </c>
      <c r="AB329" s="386"/>
      <c r="AC329" s="331">
        <v>45757</v>
      </c>
      <c r="AD329" s="327">
        <v>45649</v>
      </c>
      <c r="AE329" s="327">
        <v>45778</v>
      </c>
      <c r="AF329" s="25">
        <v>45778</v>
      </c>
      <c r="AG329" s="327">
        <v>45734</v>
      </c>
      <c r="AH329" s="309">
        <f>IF(AND(AD329&lt;&gt;"",AG329&lt;&gt;""),AG329-AD329,"")</f>
        <v>85</v>
      </c>
      <c r="AI329" s="322" t="str">
        <f>IF(AE329&lt;&gt;"",CONCATENATE("S",WEEKNUM(AE329,21)),"")</f>
        <v>S18</v>
      </c>
      <c r="AJ329" s="323" t="str">
        <f>IF(AF329&lt;&gt;"",CONCATENATE("S",WEEKNUM(AF329,21)),"")</f>
        <v>S18</v>
      </c>
      <c r="AK329" s="323" t="str">
        <f>IF(AG329&lt;&gt;"",CONCATENATE("S",WEEKNUM(AG329,21)),"")</f>
        <v>S12</v>
      </c>
      <c r="AL329" s="322" t="str">
        <f>IF(AG329&lt;&gt;"",CONCATENATE(MONTH(AG329),"/",YEAR(AG329)),"")</f>
        <v>3/2025</v>
      </c>
      <c r="AM329" s="324">
        <f ca="1">IF(AG329&lt;&gt;"",IFERROR(IF(AF329="",TODAY()-AE329,AG329-AE329),""),"")</f>
        <v>-44</v>
      </c>
      <c r="AN329" s="325" t="str">
        <f ca="1">IF(AM329&lt;&gt;"",IF(AM329&lt;=0,"SEM ATRASO",IF(AM329&lt;=10,"1) &lt;= 10 Dias",IF(AND(AM329&gt;10,AM329&lt;=30),"2) &gt; 10 Dias e &lt;= 30 Dias",IF(AND(AM329&gt;30,AM329&lt;=60),"3) &gt;30 Dias e &lt;=60 Dias",IF(AND(AM329&gt;60,AM329&lt;43854),"4) &gt; 60 Dias","INDEFINIDO"))))),"")</f>
        <v>SEM ATRASO</v>
      </c>
      <c r="AO329" s="14">
        <v>45761</v>
      </c>
      <c r="AP329" s="331">
        <v>45806</v>
      </c>
      <c r="AQ329" s="14">
        <v>45765</v>
      </c>
      <c r="AR329" s="25">
        <v>45827</v>
      </c>
      <c r="AS329" s="331">
        <v>45807</v>
      </c>
      <c r="AT329" s="309">
        <f>IF(AND(AP329&lt;&gt;"",AS329&lt;&gt;""),AS329-AP329,"")</f>
        <v>1</v>
      </c>
      <c r="AU329" s="326" t="str">
        <f>IF(AQ329&lt;&gt;"",CONCATENATE("S",WEEKNUM(AQ329,21)),"")</f>
        <v>S16</v>
      </c>
      <c r="AV329" s="327" t="str">
        <f>IF(AR329&lt;&gt;"",CONCATENATE("S",WEEKNUM(AR329,21)),"")</f>
        <v>S25</v>
      </c>
      <c r="AW329" s="327" t="str">
        <f>IF(AS329&lt;&gt;"",CONCATENATE("S",WEEKNUM(AS329,21)),"")</f>
        <v>S22</v>
      </c>
      <c r="AX329" s="326" t="str">
        <f>IF(AS329&lt;&gt;"",CONCATENATE(MONTH(AS329),"/",YEAR(AS329)),"")</f>
        <v>5/2025</v>
      </c>
      <c r="AY329" s="328">
        <f ca="1">IF(AQ329&lt;&gt;"",IF(AS329&lt;&gt;"",AQ329-AS329,TODAY()-AQ329),"")</f>
        <v>-42</v>
      </c>
      <c r="AZ329" s="329" t="str">
        <f ca="1">IF(AY329&lt;&gt;"",IF(AY329&lt;=0,"SEM ATRASO",IF(AY329&lt;=10,"1) &lt;= 10 Dias",IF(AND(AY329&gt;10,AY329&lt;=30),"2) &gt; 10 Dias e &lt;= 30 Dias",IF(AND(AY329&gt;30,AY329&lt;=60),"3) &gt;30 Dias e &lt;=60 Dias",IF(AND(AY329&gt;60,AY329&lt;43854),"4) &gt; 60 Dias","INDEFINIDO"))))),"")</f>
        <v>SEM ATRASO</v>
      </c>
      <c r="BA329" s="14">
        <v>45775</v>
      </c>
      <c r="BB329" s="331">
        <v>45814</v>
      </c>
      <c r="BC329" s="14">
        <v>45766</v>
      </c>
      <c r="BD329" s="25">
        <v>45833</v>
      </c>
      <c r="BE329" s="331">
        <v>45870</v>
      </c>
      <c r="BF329" s="309">
        <f>IF(AND(BB329&lt;&gt;"",BE329&lt;&gt;""),BE329-BB329,"")</f>
        <v>56</v>
      </c>
      <c r="BG329" s="326" t="str">
        <f>IF(BC329&lt;&gt;"",CONCATENATE("S",WEEKNUM(BC329,21)),"")</f>
        <v>S16</v>
      </c>
      <c r="BH329" s="327" t="str">
        <f>IF(BD329&lt;&gt;"",CONCATENATE("S",WEEKNUM(BD329,21)),"")</f>
        <v>S26</v>
      </c>
      <c r="BI329" s="327" t="str">
        <f>IF(BE329&lt;&gt;"",CONCATENATE("S",WEEKNUM(BE329,21)),"")</f>
        <v>S31</v>
      </c>
      <c r="BJ329" s="326" t="str">
        <f>IF(BE329&lt;&gt;"",CONCATENATE(MONTH(BE329),"/",YEAR(BE329)),"")</f>
        <v>8/2025</v>
      </c>
      <c r="BK329" s="325">
        <f ca="1">IF(BE329&lt;&gt;"",IFERROR(IF(BE329="",TODAY()-BC329,BE329-BC329),""),"")</f>
        <v>104</v>
      </c>
      <c r="BL329" s="330" t="str">
        <f ca="1">IF(BK329&lt;&gt;"",IF(BK329&lt;=0,"SEM ATRASO",IF(BK329&lt;=10,"1) &lt;= 10 Dias",IF(AND(BK329&gt;10,BK329&lt;=30),"2) &gt; 10 Dias e &lt;= 30 Dias",IF(AND(BK329&gt;30,BK329&lt;=60),"3) &gt;30 Dias e &lt;=60 Dias",IF(AND(BK329&gt;60,BK329&lt;43854),"4) &gt; 60 Dias","INDEFINIDO"))))),"")</f>
        <v>4) &gt; 60 Dias</v>
      </c>
      <c r="BM329" s="331">
        <f>IF(BE329&lt;&gt;"",BE329+5,IF(AND(BE329="",BD329&lt;&gt;""),BD329+5,IF(AND(BE329="",BD329="",AS329&lt;&gt;""),AS329+5,IF(AND(BE329="",BD329="",AS329="",AR329&lt;&gt;""),AR329+5,""))))</f>
        <v>45875</v>
      </c>
      <c r="BN329" s="331"/>
      <c r="BO329" s="331" t="s">
        <v>87</v>
      </c>
      <c r="BP329" s="305"/>
      <c r="BQ329" s="305"/>
      <c r="BR329" s="305"/>
      <c r="BS329" s="305"/>
      <c r="BT329" s="332">
        <v>-3</v>
      </c>
      <c r="BU329" s="333" t="s">
        <v>1255</v>
      </c>
      <c r="BV329" s="329"/>
      <c r="BW329" s="329"/>
      <c r="BX329" s="329"/>
      <c r="BY329" s="329"/>
      <c r="BZ329" s="329"/>
      <c r="CA329" s="641" t="s">
        <v>112</v>
      </c>
      <c r="CB329" s="598"/>
    </row>
    <row r="330" spans="1:80" ht="40.5" customHeight="1" x14ac:dyDescent="0.35">
      <c r="A330" s="610"/>
      <c r="B330" s="458" t="s">
        <v>155</v>
      </c>
      <c r="C330" s="326" t="s">
        <v>278</v>
      </c>
      <c r="D330" s="331">
        <v>45660</v>
      </c>
      <c r="E330" s="323" t="s">
        <v>1972</v>
      </c>
      <c r="F330" s="323" t="s">
        <v>1063</v>
      </c>
      <c r="G330" s="307" t="str">
        <f ca="1">IF(AND(E330&lt;D330,BE330&lt;&gt;"",TODAY()&gt;D330),TODAY()-D330,"")</f>
        <v/>
      </c>
      <c r="H330" s="308">
        <f>IF(BM330&lt;&gt;"",BM330,"")</f>
        <v>45875</v>
      </c>
      <c r="I330" s="309">
        <f>IF(AND(E330&lt;&gt;"",H330&lt;&gt;""),H330-E330,"")</f>
        <v>246</v>
      </c>
      <c r="J330" s="305"/>
      <c r="K330" s="305" t="s">
        <v>80</v>
      </c>
      <c r="L330" s="310" t="s">
        <v>281</v>
      </c>
      <c r="M330" s="311" t="s">
        <v>161</v>
      </c>
      <c r="N330" s="310" t="s">
        <v>1252</v>
      </c>
      <c r="O330" s="382">
        <v>2029267545</v>
      </c>
      <c r="P330" s="539" t="s">
        <v>1447</v>
      </c>
      <c r="Q330" s="383" t="s">
        <v>459</v>
      </c>
      <c r="R330" s="313" t="str">
        <f>IF(OR(L330&lt;&gt;"",N330&lt;&gt;"",O330&lt;&gt;"",P330&lt;&gt;""),CONCATENATE(L330,"-",N330,"-",P330,"-OM",O330),"")</f>
        <v>P54-PPGMII-P54-CAM-1638/2024-OM2029267545</v>
      </c>
      <c r="S330" s="326" t="s">
        <v>453</v>
      </c>
      <c r="T330" s="314">
        <v>1</v>
      </c>
      <c r="U330" s="340">
        <v>0</v>
      </c>
      <c r="V330" s="340">
        <v>79.512</v>
      </c>
      <c r="W330" s="316">
        <f>IF(U330&lt;&gt;"",U330/1000,"")</f>
        <v>0</v>
      </c>
      <c r="X330" s="316">
        <f>IF(V330&lt;&gt;"",V330/1000,"")</f>
        <v>7.9511999999999999E-2</v>
      </c>
      <c r="Y330" s="317">
        <f>IF(OR(U330&lt;&gt;"",V330&lt;&gt;""),U330+V330,"")</f>
        <v>79.512</v>
      </c>
      <c r="Z330" s="318">
        <f>IF(Y330&lt;&gt;"",Y330/1000,"")</f>
        <v>7.9511999999999999E-2</v>
      </c>
      <c r="AA330" s="574" t="s">
        <v>460</v>
      </c>
      <c r="AB330" s="327"/>
      <c r="AC330" s="331">
        <v>45674</v>
      </c>
      <c r="AD330" s="327">
        <v>45649</v>
      </c>
      <c r="AE330" s="327">
        <v>45778</v>
      </c>
      <c r="AF330" s="25">
        <v>45814</v>
      </c>
      <c r="AG330" s="327">
        <v>45807</v>
      </c>
      <c r="AH330" s="309">
        <f>IF(AND(AD330&lt;&gt;"",AG330&lt;&gt;""),AG330-AD330,"")</f>
        <v>158</v>
      </c>
      <c r="AI330" s="322" t="str">
        <f>IF(AE330&lt;&gt;"",CONCATENATE("S",WEEKNUM(AE330,21)),"")</f>
        <v>S18</v>
      </c>
      <c r="AJ330" s="323" t="str">
        <f>IF(AF330&lt;&gt;"",CONCATENATE("S",WEEKNUM(AF330,21)),"")</f>
        <v>S23</v>
      </c>
      <c r="AK330" s="323" t="str">
        <f>IF(AG330&lt;&gt;"",CONCATENATE("S",WEEKNUM(AG330,21)),"")</f>
        <v>S22</v>
      </c>
      <c r="AL330" s="322" t="str">
        <f>IF(AG330&lt;&gt;"",CONCATENATE(MONTH(AG330),"/",YEAR(AG330)),"")</f>
        <v>5/2025</v>
      </c>
      <c r="AM330" s="324">
        <f ca="1">IF(AG330&lt;&gt;"",IFERROR(IF(AF330="",TODAY()-AE330,AG330-AE330),""),"")</f>
        <v>29</v>
      </c>
      <c r="AN330" s="325" t="str">
        <f ca="1">IF(AM330&lt;&gt;"",IF(AM330&lt;=0,"SEM ATRASO",IF(AM330&lt;=10,"1) &lt;= 10 Dias",IF(AND(AM330&gt;10,AM330&lt;=30),"2) &gt; 10 Dias e &lt;= 30 Dias",IF(AND(AM330&gt;30,AM330&lt;=60),"3) &gt;30 Dias e &lt;=60 Dias",IF(AND(AM330&gt;60,AM330&lt;43854),"4) &gt; 60 Dias","INDEFINIDO"))))),"")</f>
        <v>2) &gt; 10 Dias e &lt;= 30 Dias</v>
      </c>
      <c r="AO330" s="331">
        <v>45779</v>
      </c>
      <c r="AP330" s="331">
        <v>45805</v>
      </c>
      <c r="AQ330" s="15">
        <v>45779</v>
      </c>
      <c r="AR330" s="25">
        <v>45829</v>
      </c>
      <c r="AS330" s="342">
        <v>45812</v>
      </c>
      <c r="AT330" s="309">
        <f>IF(AND(AP330&lt;&gt;"",AS330&lt;&gt;""),AS330-AP330,"")</f>
        <v>7</v>
      </c>
      <c r="AU330" s="326" t="str">
        <f>IF(AQ330&lt;&gt;"",CONCATENATE("S",WEEKNUM(AQ330,21)),"")</f>
        <v>S18</v>
      </c>
      <c r="AV330" s="327" t="str">
        <f>IF(AR330&lt;&gt;"",CONCATENATE("S",WEEKNUM(AR330,21)),"")</f>
        <v>S25</v>
      </c>
      <c r="AW330" s="327" t="str">
        <f>IF(AS330&lt;&gt;"",CONCATENATE("S",WEEKNUM(AS330,21)),"")</f>
        <v>S23</v>
      </c>
      <c r="AX330" s="326" t="str">
        <f>IF(AS330&lt;&gt;"",CONCATENATE(MONTH(AS330),"/",YEAR(AS330)),"")</f>
        <v>6/2025</v>
      </c>
      <c r="AY330" s="328">
        <f ca="1">IF(AQ330&lt;&gt;"",IF(AS330&lt;&gt;"",AQ330-AS330,TODAY()-AQ330),"")</f>
        <v>-33</v>
      </c>
      <c r="AZ330" s="329" t="str">
        <f ca="1">IF(AY330&lt;&gt;"",IF(AY330&lt;=0,"SEM ATRASO",IF(AY330&lt;=10,"1) &lt;= 10 Dias",IF(AND(AY330&gt;10,AY330&lt;=30),"2) &gt; 10 Dias e &lt;= 30 Dias",IF(AND(AY330&gt;30,AY330&lt;=60),"3) &gt;30 Dias e &lt;=60 Dias",IF(AND(AY330&gt;60,AY330&lt;43854),"4) &gt; 60 Dias","INDEFINIDO"))))),"")</f>
        <v>SEM ATRASO</v>
      </c>
      <c r="BA330" s="331">
        <v>45796</v>
      </c>
      <c r="BB330" s="331">
        <v>45819</v>
      </c>
      <c r="BC330" s="15">
        <v>45766</v>
      </c>
      <c r="BD330" s="481">
        <v>45826</v>
      </c>
      <c r="BE330" s="327">
        <v>45870</v>
      </c>
      <c r="BF330" s="309">
        <f>IF(AND(BB330&lt;&gt;"",BE330&lt;&gt;""),BE330-BB330,"")</f>
        <v>51</v>
      </c>
      <c r="BG330" s="326" t="str">
        <f>IF(BC330&lt;&gt;"",CONCATENATE("S",WEEKNUM(BC330,21)),"")</f>
        <v>S16</v>
      </c>
      <c r="BH330" s="327" t="str">
        <f>IF(BD330&lt;&gt;"",CONCATENATE("S",WEEKNUM(BD330,21)),"")</f>
        <v>S25</v>
      </c>
      <c r="BI330" s="327" t="str">
        <f>IF(BE330&lt;&gt;"",CONCATENATE("S",WEEKNUM(BE330,21)),"")</f>
        <v>S31</v>
      </c>
      <c r="BJ330" s="326" t="str">
        <f>IF(BE330&lt;&gt;"",CONCATENATE(MONTH(BE330),"/",YEAR(BE330)),"")</f>
        <v>8/2025</v>
      </c>
      <c r="BK330" s="325">
        <f ca="1">IF(BE330&lt;&gt;"",IFERROR(IF(BE330="",TODAY()-BC330,BE330-BC330),""),"")</f>
        <v>104</v>
      </c>
      <c r="BL330" s="330" t="str">
        <f ca="1">IF(BK330&lt;&gt;"",IF(BK330&lt;=0,"SEM ATRASO",IF(BK330&lt;=10,"1) &lt;= 10 Dias",IF(AND(BK330&gt;10,BK330&lt;=30),"2) &gt; 10 Dias e &lt;= 30 Dias",IF(AND(BK330&gt;30,BK330&lt;=60),"3) &gt;30 Dias e &lt;=60 Dias",IF(AND(BK330&gt;60,BK330&lt;43854),"4) &gt; 60 Dias","INDEFINIDO"))))),"")</f>
        <v>4) &gt; 60 Dias</v>
      </c>
      <c r="BM330" s="331">
        <f>IF(BE330&lt;&gt;"",BE330+5,IF(AND(BE330="",BD330&lt;&gt;""),BD330+5,IF(AND(BE330="",BD330="",AS330&lt;&gt;""),AS330+5,IF(AND(BE330="",BD330="",AS330="",AR330&lt;&gt;""),AR330+5,""))))</f>
        <v>45875</v>
      </c>
      <c r="BN330" s="327"/>
      <c r="BO330" s="331" t="s">
        <v>87</v>
      </c>
      <c r="BP330" s="305"/>
      <c r="BQ330" s="305"/>
      <c r="BR330" s="305"/>
      <c r="BS330" s="305"/>
      <c r="BT330" s="332">
        <v>-3</v>
      </c>
      <c r="BU330" s="333" t="s">
        <v>1255</v>
      </c>
      <c r="BV330" s="305"/>
      <c r="BW330" s="305"/>
      <c r="BX330" s="305"/>
      <c r="BY330" s="305"/>
      <c r="BZ330" s="305"/>
      <c r="CA330" s="634" t="s">
        <v>100</v>
      </c>
      <c r="CB330" s="612"/>
    </row>
    <row r="331" spans="1:80" ht="40.5" customHeight="1" x14ac:dyDescent="0.35">
      <c r="A331" s="589"/>
      <c r="B331" s="458" t="s">
        <v>155</v>
      </c>
      <c r="C331" s="310"/>
      <c r="D331" s="336"/>
      <c r="E331" s="336" t="s">
        <v>1973</v>
      </c>
      <c r="F331" s="336" t="s">
        <v>1063</v>
      </c>
      <c r="G331" s="307" t="str">
        <f ca="1">IF(AND(E331&lt;D331,BE331&lt;&gt;"",TODAY()&gt;D331),TODAY()-D331,"")</f>
        <v/>
      </c>
      <c r="H331" s="308">
        <f>IF(BM331&lt;&gt;"",BM331,"")</f>
        <v>45829</v>
      </c>
      <c r="I331" s="309">
        <f>IF(AND(E331&lt;&gt;"",H331&lt;&gt;""),H331-E331,"")</f>
        <v>79</v>
      </c>
      <c r="J331" s="305" t="s">
        <v>156</v>
      </c>
      <c r="K331" s="305" t="s">
        <v>80</v>
      </c>
      <c r="L331" s="310" t="s">
        <v>281</v>
      </c>
      <c r="M331" s="311" t="s">
        <v>161</v>
      </c>
      <c r="N331" s="310" t="s">
        <v>1252</v>
      </c>
      <c r="O331" s="337">
        <v>2029782818</v>
      </c>
      <c r="P331" s="539" t="s">
        <v>1448</v>
      </c>
      <c r="Q331" s="339" t="s">
        <v>470</v>
      </c>
      <c r="R331" s="313" t="str">
        <f>IF(OR(L331&lt;&gt;"",N331&lt;&gt;"",O331&lt;&gt;"",P331&lt;&gt;""),CONCATENATE(L331,"-",N331,"-",P331,"-OM",O331),"")</f>
        <v>P54-PPGMII-P54-CAM-1648/2024-OM2029782818</v>
      </c>
      <c r="S331" s="574"/>
      <c r="T331" s="314">
        <v>1</v>
      </c>
      <c r="U331" s="340">
        <v>0</v>
      </c>
      <c r="V331" s="340">
        <v>102.6</v>
      </c>
      <c r="W331" s="316">
        <f>IF(U331&lt;&gt;"",U331/1000,"")</f>
        <v>0</v>
      </c>
      <c r="X331" s="316">
        <f>IF(V331&lt;&gt;"",V331/1000,"")</f>
        <v>0.1026</v>
      </c>
      <c r="Y331" s="317">
        <f>IF(OR(U331&lt;&gt;"",V331&lt;&gt;""),U331+V331,"")</f>
        <v>102.6</v>
      </c>
      <c r="Z331" s="318">
        <f>IF(Y331&lt;&gt;"",Y331/1000,"")</f>
        <v>0.1026</v>
      </c>
      <c r="AA331" s="574" t="s">
        <v>471</v>
      </c>
      <c r="AB331" s="331"/>
      <c r="AC331" s="331">
        <v>45674</v>
      </c>
      <c r="AD331" s="327">
        <v>45691</v>
      </c>
      <c r="AE331" s="327">
        <v>45730</v>
      </c>
      <c r="AF331" s="14">
        <v>45744</v>
      </c>
      <c r="AG331" s="327">
        <v>45744</v>
      </c>
      <c r="AH331" s="309">
        <f>IF(AND(AD331&lt;&gt;"",AG331&lt;&gt;""),AG331-AD331,"")</f>
        <v>53</v>
      </c>
      <c r="AI331" s="322" t="str">
        <f>IF(AE331&lt;&gt;"",CONCATENATE("S",WEEKNUM(AE331,21)),"")</f>
        <v>S11</v>
      </c>
      <c r="AJ331" s="323" t="str">
        <f>IF(AF331&lt;&gt;"",CONCATENATE("S",WEEKNUM(AF331,21)),"")</f>
        <v>S13</v>
      </c>
      <c r="AK331" s="323" t="str">
        <f>IF(AG331&lt;&gt;"",CONCATENATE("S",WEEKNUM(AG331,21)),"")</f>
        <v>S13</v>
      </c>
      <c r="AL331" s="322" t="str">
        <f>IF(AG331&lt;&gt;"",CONCATENATE(MONTH(AG331),"/",YEAR(AG331)),"")</f>
        <v>3/2025</v>
      </c>
      <c r="AM331" s="324">
        <f ca="1">IF(AG331&lt;&gt;"",IFERROR(IF(AF331="",TODAY()-AE331,AG331-AE331),""),"")</f>
        <v>14</v>
      </c>
      <c r="AN331" s="325" t="str">
        <f ca="1">IF(AM331&lt;&gt;"",IF(AM331&lt;=0,"SEM ATRASO",IF(AM331&lt;=10,"1) &lt;= 10 Dias",IF(AND(AM331&gt;10,AM331&lt;=30),"2) &gt; 10 Dias e &lt;= 30 Dias",IF(AND(AM331&gt;30,AM331&lt;=60),"3) &gt;30 Dias e &lt;=60 Dias",IF(AND(AM331&gt;60,AM331&lt;43854),"4) &gt; 60 Dias","INDEFINIDO"))))),"")</f>
        <v>2) &gt; 10 Dias e &lt;= 30 Dias</v>
      </c>
      <c r="AO331" s="331">
        <v>45735</v>
      </c>
      <c r="AP331" s="331">
        <v>45803</v>
      </c>
      <c r="AQ331" s="15">
        <v>45745</v>
      </c>
      <c r="AR331" s="15">
        <v>45852</v>
      </c>
      <c r="AS331" s="342">
        <v>45812</v>
      </c>
      <c r="AT331" s="309">
        <f>IF(AND(AP331&lt;&gt;"",AS331&lt;&gt;""),AS331-AP331,"")</f>
        <v>9</v>
      </c>
      <c r="AU331" s="326" t="str">
        <f>IF(AQ331&lt;&gt;"",CONCATENATE("S",WEEKNUM(AQ331,21)),"")</f>
        <v>S13</v>
      </c>
      <c r="AV331" s="327" t="str">
        <f>IF(AR331&lt;&gt;"",CONCATENATE("S",WEEKNUM(AR331,21)),"")</f>
        <v>S29</v>
      </c>
      <c r="AW331" s="327" t="str">
        <f>IF(AS331&lt;&gt;"",CONCATENATE("S",WEEKNUM(AS331,21)),"")</f>
        <v>S23</v>
      </c>
      <c r="AX331" s="326" t="str">
        <f>IF(AS331&lt;&gt;"",CONCATENATE(MONTH(AS331),"/",YEAR(AS331)),"")</f>
        <v>6/2025</v>
      </c>
      <c r="AY331" s="328">
        <f ca="1">IF(AQ331&lt;&gt;"",IF(AS331&lt;&gt;"",AQ331-AS331,TODAY()-AQ331),"")</f>
        <v>-67</v>
      </c>
      <c r="AZ331" s="329" t="str">
        <f ca="1">IF(AY331&lt;&gt;"",IF(AY331&lt;=0,"SEM ATRASO",IF(AY331&lt;=10,"1) &lt;= 10 Dias",IF(AND(AY331&gt;10,AY331&lt;=30),"2) &gt; 10 Dias e &lt;= 30 Dias",IF(AND(AY331&gt;30,AY331&lt;=60),"3) &gt;30 Dias e &lt;=60 Dias",IF(AND(AY331&gt;60,AY331&lt;43854),"4) &gt; 60 Dias","INDEFINIDO"))))),"")</f>
        <v>SEM ATRASO</v>
      </c>
      <c r="BA331" s="331">
        <v>45752</v>
      </c>
      <c r="BB331" s="331">
        <v>45819</v>
      </c>
      <c r="BC331" s="15">
        <v>45759</v>
      </c>
      <c r="BD331" s="15">
        <v>45824</v>
      </c>
      <c r="BE331" s="15">
        <v>45824</v>
      </c>
      <c r="BF331" s="309">
        <f>IF(AND(BB331&lt;&gt;"",BE331&lt;&gt;""),BE331-BB331,"")</f>
        <v>5</v>
      </c>
      <c r="BG331" s="326" t="str">
        <f>IF(BC331&lt;&gt;"",CONCATENATE("S",WEEKNUM(BC331,21)),"")</f>
        <v>S15</v>
      </c>
      <c r="BH331" s="327" t="str">
        <f>IF(BD331&lt;&gt;"",CONCATENATE("S",WEEKNUM(BD331,21)),"")</f>
        <v>S25</v>
      </c>
      <c r="BI331" s="327" t="str">
        <f>IF(BE331&lt;&gt;"",CONCATENATE("S",WEEKNUM(BE331,21)),"")</f>
        <v>S25</v>
      </c>
      <c r="BJ331" s="326" t="str">
        <f>IF(BE331&lt;&gt;"",CONCATENATE(MONTH(BE331),"/",YEAR(BE331)),"")</f>
        <v>6/2025</v>
      </c>
      <c r="BK331" s="325">
        <f ca="1">IF(BE331&lt;&gt;"",IFERROR(IF(BE331="",TODAY()-BC331,BE331-BC331),""),"")</f>
        <v>65</v>
      </c>
      <c r="BL331" s="330" t="str">
        <f ca="1">IF(BK331&lt;&gt;"",IF(BK331&lt;=0,"SEM ATRASO",IF(BK331&lt;=10,"1) &lt;= 10 Dias",IF(AND(BK331&gt;10,BK331&lt;=30),"2) &gt; 10 Dias e &lt;= 30 Dias",IF(AND(BK331&gt;30,BK331&lt;=60),"3) &gt;30 Dias e &lt;=60 Dias",IF(AND(BK331&gt;60,BK331&lt;43854),"4) &gt; 60 Dias","INDEFINIDO"))))),"")</f>
        <v>4) &gt; 60 Dias</v>
      </c>
      <c r="BM331" s="331">
        <f>IF(BE331&lt;&gt;"",BE331+5,IF(AND(BE331="",BD331&lt;&gt;""),BD331+5,IF(AND(BE331="",BD331="",AS331&lt;&gt;""),AS331+5,IF(AND(BE331="",BD331="",AS331="",AR331&lt;&gt;""),AR331+5,""))))</f>
        <v>45829</v>
      </c>
      <c r="BN331" s="331"/>
      <c r="BO331" s="331" t="s">
        <v>87</v>
      </c>
      <c r="BP331" s="305"/>
      <c r="BQ331" s="305"/>
      <c r="BR331" s="305"/>
      <c r="BS331" s="305"/>
      <c r="BT331" s="332" t="s">
        <v>124</v>
      </c>
      <c r="BU331" s="333" t="s">
        <v>124</v>
      </c>
      <c r="BV331" s="329"/>
      <c r="BW331" s="329"/>
      <c r="BX331" s="329"/>
      <c r="BY331" s="329"/>
      <c r="BZ331" s="329"/>
      <c r="CA331" s="640" t="s">
        <v>482</v>
      </c>
      <c r="CB331" s="598" t="s">
        <v>115</v>
      </c>
    </row>
    <row r="332" spans="1:80" ht="40.5" customHeight="1" x14ac:dyDescent="0.35">
      <c r="A332" s="589"/>
      <c r="B332" s="458" t="s">
        <v>155</v>
      </c>
      <c r="C332" s="310"/>
      <c r="D332" s="336"/>
      <c r="E332" s="336" t="s">
        <v>1980</v>
      </c>
      <c r="F332" s="336" t="s">
        <v>1063</v>
      </c>
      <c r="G332" s="307" t="str">
        <f ca="1">IF(AND(E332&lt;D332,BE332&lt;&gt;"",TODAY()&gt;D332),TODAY()-D332,"")</f>
        <v/>
      </c>
      <c r="H332" s="308">
        <f>IF(BM332&lt;&gt;"",BM332,"")</f>
        <v>45838</v>
      </c>
      <c r="I332" s="309">
        <f>IF(AND(E332&lt;&gt;"",H332&lt;&gt;""),H332-E332,"")</f>
        <v>161</v>
      </c>
      <c r="J332" s="305"/>
      <c r="K332" s="305" t="s">
        <v>80</v>
      </c>
      <c r="L332" s="310" t="s">
        <v>281</v>
      </c>
      <c r="M332" s="311" t="s">
        <v>161</v>
      </c>
      <c r="N332" s="310" t="s">
        <v>1252</v>
      </c>
      <c r="O332" s="337">
        <v>2018986665</v>
      </c>
      <c r="P332" s="539" t="s">
        <v>1449</v>
      </c>
      <c r="Q332" s="556" t="s">
        <v>1730</v>
      </c>
      <c r="R332" s="313" t="str">
        <f>IF(OR(L332&lt;&gt;"",N332&lt;&gt;"",O332&lt;&gt;"",P332&lt;&gt;""),CONCATENATE(L332,"-",N332,"-",P332,"-OM",O332),"")</f>
        <v>P54-PPGMII-P54-CAM-0407/2025-OM2018986665</v>
      </c>
      <c r="S332" s="574"/>
      <c r="T332" s="314">
        <v>1</v>
      </c>
      <c r="U332" s="340">
        <v>229.74</v>
      </c>
      <c r="V332" s="340">
        <v>0</v>
      </c>
      <c r="W332" s="316">
        <f>IF(U332&lt;&gt;"",U332/1000,"")</f>
        <v>0.22974</v>
      </c>
      <c r="X332" s="316">
        <f>IF(V332&lt;&gt;"",V332/1000,"")</f>
        <v>0</v>
      </c>
      <c r="Y332" s="317">
        <f>IF(OR(U332&lt;&gt;"",V332&lt;&gt;""),U332+V332,"")</f>
        <v>229.74</v>
      </c>
      <c r="Z332" s="318">
        <f>IF(Y332&lt;&gt;"",Y332/1000,"")</f>
        <v>0.22974</v>
      </c>
      <c r="AA332" s="574" t="s">
        <v>481</v>
      </c>
      <c r="AB332" s="331"/>
      <c r="AC332" s="331">
        <v>45691</v>
      </c>
      <c r="AD332" s="327">
        <v>45774</v>
      </c>
      <c r="AE332" s="327">
        <v>45798</v>
      </c>
      <c r="AF332" s="14">
        <v>45838</v>
      </c>
      <c r="AG332" s="327">
        <v>45783</v>
      </c>
      <c r="AH332" s="309">
        <f>IF(AND(AD332&lt;&gt;"",AG332&lt;&gt;""),AG332-AD332,"")</f>
        <v>9</v>
      </c>
      <c r="AI332" s="322" t="str">
        <f>IF(AE332&lt;&gt;"",CONCATENATE("S",WEEKNUM(AE332,21)),"")</f>
        <v>S21</v>
      </c>
      <c r="AJ332" s="323" t="str">
        <f>IF(AF332&lt;&gt;"",CONCATENATE("S",WEEKNUM(AF332,21)),"")</f>
        <v>S27</v>
      </c>
      <c r="AK332" s="323" t="str">
        <f>IF(AG332&lt;&gt;"",CONCATENATE("S",WEEKNUM(AG332,21)),"")</f>
        <v>S19</v>
      </c>
      <c r="AL332" s="322" t="str">
        <f>IF(AG332&lt;&gt;"",CONCATENATE(MONTH(AG332),"/",YEAR(AG332)),"")</f>
        <v>5/2025</v>
      </c>
      <c r="AM332" s="324">
        <f ca="1">IF(AG332&lt;&gt;"",IFERROR(IF(AF332="",TODAY()-AE332,AG332-AE332),""),"")</f>
        <v>-15</v>
      </c>
      <c r="AN332" s="325" t="str">
        <f ca="1">IF(AM332&lt;&gt;"",IF(AM332&lt;=0,"SEM ATRASO",IF(AM332&lt;=10,"1) &lt;= 10 Dias",IF(AND(AM332&gt;10,AM332&lt;=30),"2) &gt; 10 Dias e &lt;= 30 Dias",IF(AND(AM332&gt;30,AM332&lt;=60),"3) &gt;30 Dias e &lt;=60 Dias",IF(AND(AM332&gt;60,AM332&lt;43854),"4) &gt; 60 Dias","INDEFINIDO"))))),"")</f>
        <v>SEM ATRASO</v>
      </c>
      <c r="AO332" s="331">
        <v>45776</v>
      </c>
      <c r="AP332" s="331">
        <v>45803</v>
      </c>
      <c r="AQ332" s="15">
        <v>45751</v>
      </c>
      <c r="AR332" s="15">
        <v>45852</v>
      </c>
      <c r="AS332" s="331">
        <v>45852</v>
      </c>
      <c r="AT332" s="309">
        <f>IF(AND(AP332&lt;&gt;"",AS332&lt;&gt;""),AS332-AP332,"")</f>
        <v>49</v>
      </c>
      <c r="AU332" s="326" t="str">
        <f>IF(AQ332&lt;&gt;"",CONCATENATE("S",WEEKNUM(AQ332,21)),"")</f>
        <v>S14</v>
      </c>
      <c r="AV332" s="327" t="str">
        <f>IF(AR332&lt;&gt;"",CONCATENATE("S",WEEKNUM(AR332,21)),"")</f>
        <v>S29</v>
      </c>
      <c r="AW332" s="327" t="str">
        <f>IF(AS332&lt;&gt;"",CONCATENATE("S",WEEKNUM(AS332,21)),"")</f>
        <v>S29</v>
      </c>
      <c r="AX332" s="326" t="str">
        <f>IF(AS332&lt;&gt;"",CONCATENATE(MONTH(AS332),"/",YEAR(AS332)),"")</f>
        <v>7/2025</v>
      </c>
      <c r="AY332" s="328">
        <f ca="1">IF(AQ332&lt;&gt;"",IF(AS332&lt;&gt;"",AQ332-AS332,TODAY()-AQ332),"")</f>
        <v>-101</v>
      </c>
      <c r="AZ332" s="329" t="str">
        <f ca="1">IF(AY332&lt;&gt;"",IF(AY332&lt;=0,"SEM ATRASO",IF(AY332&lt;=10,"1) &lt;= 10 Dias",IF(AND(AY332&gt;10,AY332&lt;=30),"2) &gt; 10 Dias e &lt;= 30 Dias",IF(AND(AY332&gt;30,AY332&lt;=60),"3) &gt;30 Dias e &lt;=60 Dias",IF(AND(AY332&gt;60,AY332&lt;43854),"4) &gt; 60 Dias","INDEFINIDO"))))),"")</f>
        <v>SEM ATRASO</v>
      </c>
      <c r="BA332" s="331">
        <v>45821</v>
      </c>
      <c r="BB332" s="331">
        <v>45852</v>
      </c>
      <c r="BC332" s="15">
        <v>45833</v>
      </c>
      <c r="BD332" s="12">
        <v>45833</v>
      </c>
      <c r="BE332" s="15">
        <v>45833</v>
      </c>
      <c r="BF332" s="309">
        <f>IF(AND(BB332&lt;&gt;"",BE332&lt;&gt;""),BE332-BB332,"")</f>
        <v>-19</v>
      </c>
      <c r="BG332" s="326" t="str">
        <f>IF(BC332&lt;&gt;"",CONCATENATE("S",WEEKNUM(BC332,21)),"")</f>
        <v>S26</v>
      </c>
      <c r="BH332" s="327" t="str">
        <f>IF(BD332&lt;&gt;"",CONCATENATE("S",WEEKNUM(BD332,21)),"")</f>
        <v>S26</v>
      </c>
      <c r="BI332" s="327" t="str">
        <f>IF(BE332&lt;&gt;"",CONCATENATE("S",WEEKNUM(BE332,21)),"")</f>
        <v>S26</v>
      </c>
      <c r="BJ332" s="326" t="str">
        <f>IF(BE332&lt;&gt;"",CONCATENATE(MONTH(BE332),"/",YEAR(BE332)),"")</f>
        <v>6/2025</v>
      </c>
      <c r="BK332" s="325">
        <f ca="1">IF(BE332&lt;&gt;"",IFERROR(IF(BE332="",TODAY()-BC332,BE332-BC332),""),"")</f>
        <v>0</v>
      </c>
      <c r="BL332" s="330" t="str">
        <f ca="1">IF(BK332&lt;&gt;"",IF(BK332&lt;=0,"SEM ATRASO",IF(BK332&lt;=10,"1) &lt;= 10 Dias",IF(AND(BK332&gt;10,BK332&lt;=30),"2) &gt; 10 Dias e &lt;= 30 Dias",IF(AND(BK332&gt;30,BK332&lt;=60),"3) &gt;30 Dias e &lt;=60 Dias",IF(AND(BK332&gt;60,BK332&lt;43854),"4) &gt; 60 Dias","INDEFINIDO"))))),"")</f>
        <v>SEM ATRASO</v>
      </c>
      <c r="BM332" s="331">
        <f>IF(BE332&lt;&gt;"",BE332+5,IF(AND(BE332="",BD332&lt;&gt;""),BD332+5,IF(AND(BE332="",BD332="",AS332&lt;&gt;""),AS332+5,IF(AND(BE332="",BD332="",AS332="",AR332&lt;&gt;""),AR332+5,""))))</f>
        <v>45838</v>
      </c>
      <c r="BN332" s="331"/>
      <c r="BO332" s="331" t="s">
        <v>87</v>
      </c>
      <c r="BP332" s="305"/>
      <c r="BQ332" s="305"/>
      <c r="BR332" s="305"/>
      <c r="BS332" s="305"/>
      <c r="BT332" s="332" t="s">
        <v>124</v>
      </c>
      <c r="BU332" s="333" t="s">
        <v>124</v>
      </c>
      <c r="BV332" s="329"/>
      <c r="BW332" s="329"/>
      <c r="BX332" s="329"/>
      <c r="BY332" s="329"/>
      <c r="BZ332" s="329"/>
      <c r="CA332" s="640" t="s">
        <v>573</v>
      </c>
      <c r="CB332" s="598"/>
    </row>
    <row r="333" spans="1:80" ht="40.5" customHeight="1" thickBot="1" x14ac:dyDescent="0.4">
      <c r="A333" s="589"/>
      <c r="B333" s="458" t="s">
        <v>155</v>
      </c>
      <c r="C333" s="310"/>
      <c r="D333" s="336"/>
      <c r="E333" s="336" t="s">
        <v>1980</v>
      </c>
      <c r="F333" s="336" t="s">
        <v>1063</v>
      </c>
      <c r="G333" s="307" t="str">
        <f ca="1">IF(AND(E333&lt;D333,BE333&lt;&gt;"",TODAY()&gt;D333),TODAY()-D333,"")</f>
        <v/>
      </c>
      <c r="H333" s="308">
        <f>IF(BM333&lt;&gt;"",BM333,"")</f>
        <v>45836</v>
      </c>
      <c r="I333" s="309">
        <f>IF(AND(E333&lt;&gt;"",H333&lt;&gt;""),H333-E333,"")</f>
        <v>159</v>
      </c>
      <c r="J333" s="305"/>
      <c r="K333" s="460" t="s">
        <v>80</v>
      </c>
      <c r="L333" s="310" t="s">
        <v>281</v>
      </c>
      <c r="M333" s="311" t="s">
        <v>161</v>
      </c>
      <c r="N333" s="310" t="s">
        <v>1252</v>
      </c>
      <c r="O333" s="337"/>
      <c r="P333" s="539" t="s">
        <v>1449</v>
      </c>
      <c r="Q333" s="385" t="s">
        <v>1731</v>
      </c>
      <c r="R333" s="313" t="str">
        <f>IF(OR(L333&lt;&gt;"",N333&lt;&gt;"",O333&lt;&gt;"",P333&lt;&gt;""),CONCATENATE(L333,"-",N333,"-",P333,"-OM",O333),"")</f>
        <v>P54-PPGMII-P54-CAM-0407/2025-OM</v>
      </c>
      <c r="S333" s="574"/>
      <c r="T333" s="314">
        <v>1</v>
      </c>
      <c r="U333" s="340">
        <v>5.99</v>
      </c>
      <c r="V333" s="340">
        <v>0</v>
      </c>
      <c r="W333" s="316">
        <f>IF(U333&lt;&gt;"",U333/1000,"")</f>
        <v>5.9900000000000005E-3</v>
      </c>
      <c r="X333" s="316">
        <f>IF(V333&lt;&gt;"",V333/1000,"")</f>
        <v>0</v>
      </c>
      <c r="Y333" s="317">
        <f>IF(OR(U333&lt;&gt;"",V333&lt;&gt;""),U333+V333,"")</f>
        <v>5.99</v>
      </c>
      <c r="Z333" s="318">
        <f>IF(Y333&lt;&gt;"",Y333/1000,"")</f>
        <v>5.9900000000000005E-3</v>
      </c>
      <c r="AA333" s="574" t="s">
        <v>481</v>
      </c>
      <c r="AB333" s="331"/>
      <c r="AC333" s="331">
        <v>45691</v>
      </c>
      <c r="AD333" s="327">
        <v>45774</v>
      </c>
      <c r="AE333" s="327">
        <v>45798</v>
      </c>
      <c r="AF333" s="14">
        <v>45838</v>
      </c>
      <c r="AG333" s="327">
        <v>45783</v>
      </c>
      <c r="AH333" s="309">
        <f>IF(AND(AD333&lt;&gt;"",AG333&lt;&gt;""),AG333-AD333,"")</f>
        <v>9</v>
      </c>
      <c r="AI333" s="322" t="str">
        <f>IF(AE333&lt;&gt;"",CONCATENATE("S",WEEKNUM(AE333,21)),"")</f>
        <v>S21</v>
      </c>
      <c r="AJ333" s="323" t="str">
        <f>IF(AF333&lt;&gt;"",CONCATENATE("S",WEEKNUM(AF333,21)),"")</f>
        <v>S27</v>
      </c>
      <c r="AK333" s="323" t="str">
        <f>IF(AG333&lt;&gt;"",CONCATENATE("S",WEEKNUM(AG333,21)),"")</f>
        <v>S19</v>
      </c>
      <c r="AL333" s="322" t="str">
        <f>IF(AG333&lt;&gt;"",CONCATENATE(MONTH(AG333),"/",YEAR(AG333)),"")</f>
        <v>5/2025</v>
      </c>
      <c r="AM333" s="324">
        <f ca="1">IF(AG333&lt;&gt;"",IFERROR(IF(AF333="",TODAY()-AE333,AG333-AE333),""),"")</f>
        <v>-15</v>
      </c>
      <c r="AN333" s="325" t="str">
        <f ca="1">IF(AM333&lt;&gt;"",IF(AM333&lt;=0,"SEM ATRASO",IF(AM333&lt;=10,"1) &lt;= 10 Dias",IF(AND(AM333&gt;10,AM333&lt;=30),"2) &gt; 10 Dias e &lt;= 30 Dias",IF(AND(AM333&gt;30,AM333&lt;=60),"3) &gt;30 Dias e &lt;=60 Dias",IF(AND(AM333&gt;60,AM333&lt;43854),"4) &gt; 60 Dias","INDEFINIDO"))))),"")</f>
        <v>SEM ATRASO</v>
      </c>
      <c r="AO333" s="331">
        <v>45776</v>
      </c>
      <c r="AP333" s="331">
        <v>45807</v>
      </c>
      <c r="AQ333" s="15">
        <v>45807</v>
      </c>
      <c r="AR333" s="15">
        <v>45810</v>
      </c>
      <c r="AS333" s="331">
        <v>45810</v>
      </c>
      <c r="AT333" s="309">
        <f>IF(AND(AP333&lt;&gt;"",AS333&lt;&gt;""),AS333-AP333,"")</f>
        <v>3</v>
      </c>
      <c r="AU333" s="326" t="str">
        <f>IF(AQ333&lt;&gt;"",CONCATENATE("S",WEEKNUM(AQ333,21)),"")</f>
        <v>S22</v>
      </c>
      <c r="AV333" s="327" t="str">
        <f>IF(AR333&lt;&gt;"",CONCATENATE("S",WEEKNUM(AR333,21)),"")</f>
        <v>S23</v>
      </c>
      <c r="AW333" s="327" t="str">
        <f>IF(AS333&lt;&gt;"",CONCATENATE("S",WEEKNUM(AS333,21)),"")</f>
        <v>S23</v>
      </c>
      <c r="AX333" s="326" t="str">
        <f>IF(AS333&lt;&gt;"",CONCATENATE(MONTH(AS333),"/",YEAR(AS333)),"")</f>
        <v>6/2025</v>
      </c>
      <c r="AY333" s="328">
        <f ca="1">IF(AQ333&lt;&gt;"",IF(AS333&lt;&gt;"",AQ333-AS333,TODAY()-AQ333),"")</f>
        <v>-3</v>
      </c>
      <c r="AZ333" s="329" t="str">
        <f ca="1">IF(AY333&lt;&gt;"",IF(AY333&lt;=0,"SEM ATRASO",IF(AY333&lt;=10,"1) &lt;= 10 Dias",IF(AND(AY333&gt;10,AY333&lt;=30),"2) &gt; 10 Dias e &lt;= 30 Dias",IF(AND(AY333&gt;30,AY333&lt;=60),"3) &gt;30 Dias e &lt;=60 Dias",IF(AND(AY333&gt;60,AY333&lt;43854),"4) &gt; 60 Dias","INDEFINIDO"))))),"")</f>
        <v>SEM ATRASO</v>
      </c>
      <c r="BA333" s="331">
        <v>45817</v>
      </c>
      <c r="BB333" s="331">
        <v>45817</v>
      </c>
      <c r="BC333" s="15">
        <v>45822</v>
      </c>
      <c r="BD333" s="12">
        <v>45831</v>
      </c>
      <c r="BE333" s="15">
        <v>45831</v>
      </c>
      <c r="BF333" s="309">
        <f>IF(AND(BB333&lt;&gt;"",BE333&lt;&gt;""),BE333-BB333,"")</f>
        <v>14</v>
      </c>
      <c r="BG333" s="326" t="str">
        <f>IF(BC333&lt;&gt;"",CONCATENATE("S",WEEKNUM(BC333,21)),"")</f>
        <v>S24</v>
      </c>
      <c r="BH333" s="327" t="str">
        <f>IF(BD333&lt;&gt;"",CONCATENATE("S",WEEKNUM(BD333,21)),"")</f>
        <v>S26</v>
      </c>
      <c r="BI333" s="327" t="str">
        <f>IF(BE333&lt;&gt;"",CONCATENATE("S",WEEKNUM(BE333,21)),"")</f>
        <v>S26</v>
      </c>
      <c r="BJ333" s="326" t="str">
        <f>IF(BE333&lt;&gt;"",CONCATENATE(MONTH(BE333),"/",YEAR(BE333)),"")</f>
        <v>6/2025</v>
      </c>
      <c r="BK333" s="325">
        <f ca="1">IF(BE333&lt;&gt;"",IFERROR(IF(BE333="",TODAY()-BC333,BE333-BC333),""),"")</f>
        <v>9</v>
      </c>
      <c r="BL333" s="330" t="str">
        <f ca="1">IF(BK333&lt;&gt;"",IF(BK333&lt;=0,"SEM ATRASO",IF(BK333&lt;=10,"1) &lt;= 10 Dias",IF(AND(BK333&gt;10,BK333&lt;=30),"2) &gt; 10 Dias e &lt;= 30 Dias",IF(AND(BK333&gt;30,BK333&lt;=60),"3) &gt;30 Dias e &lt;=60 Dias",IF(AND(BK333&gt;60,BK333&lt;43854),"4) &gt; 60 Dias","INDEFINIDO"))))),"")</f>
        <v>1) &lt;= 10 Dias</v>
      </c>
      <c r="BM333" s="331">
        <f>IF(BE333&lt;&gt;"",BE333+5,IF(AND(BE333="",BD333&lt;&gt;""),BD333+5,IF(AND(BE333="",BD333="",AS333&lt;&gt;""),AS333+5,IF(AND(BE333="",BD333="",AS333="",AR333&lt;&gt;""),AR333+5,""))))</f>
        <v>45836</v>
      </c>
      <c r="BN333" s="331"/>
      <c r="BO333" s="331" t="s">
        <v>87</v>
      </c>
      <c r="BP333" s="305"/>
      <c r="BQ333" s="305"/>
      <c r="BR333" s="305"/>
      <c r="BS333" s="305"/>
      <c r="BT333" s="332"/>
      <c r="BU333" s="333"/>
      <c r="BV333" s="329"/>
      <c r="BW333" s="329"/>
      <c r="BX333" s="329"/>
      <c r="BY333" s="329"/>
      <c r="BZ333" s="329"/>
      <c r="CA333" s="640"/>
      <c r="CB333" s="598"/>
    </row>
    <row r="334" spans="1:80" ht="40.5" customHeight="1" thickBot="1" x14ac:dyDescent="0.4">
      <c r="A334" s="589"/>
      <c r="B334" s="458" t="s">
        <v>155</v>
      </c>
      <c r="C334" s="310"/>
      <c r="D334" s="336"/>
      <c r="E334" s="336" t="s">
        <v>1980</v>
      </c>
      <c r="F334" s="336" t="s">
        <v>1063</v>
      </c>
      <c r="G334" s="307" t="str">
        <f ca="1">IF(AND(E334&lt;D334,BE334&lt;&gt;"",TODAY()&gt;D334),TODAY()-D334,"")</f>
        <v/>
      </c>
      <c r="H334" s="308">
        <f>IF(BM334&lt;&gt;"",BM334,"")</f>
        <v>45857</v>
      </c>
      <c r="I334" s="309">
        <f>IF(AND(E334&lt;&gt;"",H334&lt;&gt;""),H334-E334,"")</f>
        <v>180</v>
      </c>
      <c r="J334" s="305"/>
      <c r="K334" s="460" t="s">
        <v>80</v>
      </c>
      <c r="L334" s="310" t="s">
        <v>281</v>
      </c>
      <c r="M334" s="311" t="s">
        <v>161</v>
      </c>
      <c r="N334" s="310" t="s">
        <v>1252</v>
      </c>
      <c r="O334" s="337"/>
      <c r="P334" s="539" t="s">
        <v>1449</v>
      </c>
      <c r="Q334" s="339" t="s">
        <v>1732</v>
      </c>
      <c r="R334" s="313" t="str">
        <f>IF(OR(L334&lt;&gt;"",N334&lt;&gt;"",O334&lt;&gt;"",P334&lt;&gt;""),CONCATENATE(L334,"-",N334,"-",P334,"-OM",O334),"")</f>
        <v>P54-PPGMII-P54-CAM-0407/2025-OM</v>
      </c>
      <c r="S334" s="574"/>
      <c r="T334" s="314">
        <v>1</v>
      </c>
      <c r="U334" s="340">
        <v>4.0039999999999996</v>
      </c>
      <c r="V334" s="340">
        <v>0</v>
      </c>
      <c r="W334" s="316">
        <f>IF(U334&lt;&gt;"",U334/1000,"")</f>
        <v>4.0039999999999997E-3</v>
      </c>
      <c r="X334" s="316">
        <f>IF(V334&lt;&gt;"",V334/1000,"")</f>
        <v>0</v>
      </c>
      <c r="Y334" s="317">
        <f>IF(OR(U334&lt;&gt;"",V334&lt;&gt;""),U334+V334,"")</f>
        <v>4.0039999999999996</v>
      </c>
      <c r="Z334" s="318">
        <f>IF(Y334&lt;&gt;"",Y334/1000,"")</f>
        <v>4.0039999999999997E-3</v>
      </c>
      <c r="AA334" s="574" t="s">
        <v>481</v>
      </c>
      <c r="AB334" s="331"/>
      <c r="AC334" s="331">
        <v>45691</v>
      </c>
      <c r="AD334" s="327">
        <v>45774</v>
      </c>
      <c r="AE334" s="327">
        <v>45798</v>
      </c>
      <c r="AF334" s="14">
        <v>45838</v>
      </c>
      <c r="AG334" s="327">
        <v>45783</v>
      </c>
      <c r="AH334" s="309">
        <f>IF(AND(AD334&lt;&gt;"",AG334&lt;&gt;""),AG334-AD334,"")</f>
        <v>9</v>
      </c>
      <c r="AI334" s="322" t="str">
        <f>IF(AE334&lt;&gt;"",CONCATENATE("S",WEEKNUM(AE334,21)),"")</f>
        <v>S21</v>
      </c>
      <c r="AJ334" s="323" t="str">
        <f>IF(AF334&lt;&gt;"",CONCATENATE("S",WEEKNUM(AF334,21)),"")</f>
        <v>S27</v>
      </c>
      <c r="AK334" s="323" t="str">
        <f>IF(AG334&lt;&gt;"",CONCATENATE("S",WEEKNUM(AG334,21)),"")</f>
        <v>S19</v>
      </c>
      <c r="AL334" s="322" t="str">
        <f>IF(AG334&lt;&gt;"",CONCATENATE(MONTH(AG334),"/",YEAR(AG334)),"")</f>
        <v>5/2025</v>
      </c>
      <c r="AM334" s="324">
        <f ca="1">IF(AG334&lt;&gt;"",IFERROR(IF(AF334="",TODAY()-AE334,AG334-AE334),""),"")</f>
        <v>-15</v>
      </c>
      <c r="AN334" s="325" t="str">
        <f ca="1">IF(AM334&lt;&gt;"",IF(AM334&lt;=0,"SEM ATRASO",IF(AM334&lt;=10,"1) &lt;= 10 Dias",IF(AND(AM334&gt;10,AM334&lt;=30),"2) &gt; 10 Dias e &lt;= 30 Dias",IF(AND(AM334&gt;30,AM334&lt;=60),"3) &gt;30 Dias e &lt;=60 Dias",IF(AND(AM334&gt;60,AM334&lt;43854),"4) &gt; 60 Dias","INDEFINIDO"))))),"")</f>
        <v>SEM ATRASO</v>
      </c>
      <c r="AO334" s="331">
        <v>45776</v>
      </c>
      <c r="AP334" s="331">
        <v>45839</v>
      </c>
      <c r="AQ334" s="15">
        <v>45839</v>
      </c>
      <c r="AR334" s="15">
        <v>45840</v>
      </c>
      <c r="AS334" s="331">
        <v>45840</v>
      </c>
      <c r="AT334" s="309">
        <f>IF(AND(AP334&lt;&gt;"",AS334&lt;&gt;""),AS334-AP334,"")</f>
        <v>1</v>
      </c>
      <c r="AU334" s="326" t="str">
        <f>IF(AQ334&lt;&gt;"",CONCATENATE("S",WEEKNUM(AQ334,21)),"")</f>
        <v>S27</v>
      </c>
      <c r="AV334" s="327" t="str">
        <f>IF(AR334&lt;&gt;"",CONCATENATE("S",WEEKNUM(AR334,21)),"")</f>
        <v>S27</v>
      </c>
      <c r="AW334" s="327" t="str">
        <f>IF(AS334&lt;&gt;"",CONCATENATE("S",WEEKNUM(AS334,21)),"")</f>
        <v>S27</v>
      </c>
      <c r="AX334" s="326" t="str">
        <f>IF(AS334&lt;&gt;"",CONCATENATE(MONTH(AS334),"/",YEAR(AS334)),"")</f>
        <v>7/2025</v>
      </c>
      <c r="AY334" s="328">
        <f ca="1">IF(AQ334&lt;&gt;"",IF(AS334&lt;&gt;"",AQ334-AS334,TODAY()-AQ334),"")</f>
        <v>-1</v>
      </c>
      <c r="AZ334" s="329" t="str">
        <f ca="1">IF(AY334&lt;&gt;"",IF(AY334&lt;=0,"SEM ATRASO",IF(AY334&lt;=10,"1) &lt;= 10 Dias",IF(AND(AY334&gt;10,AY334&lt;=30),"2) &gt; 10 Dias e &lt;= 30 Dias",IF(AND(AY334&gt;30,AY334&lt;=60),"3) &gt;30 Dias e &lt;=60 Dias",IF(AND(AY334&gt;60,AY334&lt;43854),"4) &gt; 60 Dias","INDEFINIDO"))))),"")</f>
        <v>SEM ATRASO</v>
      </c>
      <c r="BA334" s="331">
        <v>45847</v>
      </c>
      <c r="BB334" s="331">
        <v>45847</v>
      </c>
      <c r="BC334" s="15">
        <v>45852</v>
      </c>
      <c r="BD334" s="12">
        <v>45852</v>
      </c>
      <c r="BE334" s="15">
        <v>45852</v>
      </c>
      <c r="BF334" s="309">
        <f>IF(AND(BB334&lt;&gt;"",BE334&lt;&gt;""),BE334-BB334,"")</f>
        <v>5</v>
      </c>
      <c r="BG334" s="326" t="str">
        <f>IF(BC334&lt;&gt;"",CONCATENATE("S",WEEKNUM(BC334,21)),"")</f>
        <v>S29</v>
      </c>
      <c r="BH334" s="327" t="str">
        <f>IF(BD334&lt;&gt;"",CONCATENATE("S",WEEKNUM(BD334,21)),"")</f>
        <v>S29</v>
      </c>
      <c r="BI334" s="327" t="str">
        <f>IF(BE334&lt;&gt;"",CONCATENATE("S",WEEKNUM(BE334,21)),"")</f>
        <v>S29</v>
      </c>
      <c r="BJ334" s="326" t="str">
        <f>IF(BE334&lt;&gt;"",CONCATENATE(MONTH(BE334),"/",YEAR(BE334)),"")</f>
        <v>7/2025</v>
      </c>
      <c r="BK334" s="325">
        <f ca="1">IF(BE334&lt;&gt;"",IFERROR(IF(BE334="",TODAY()-BC334,BE334-BC334),""),"")</f>
        <v>0</v>
      </c>
      <c r="BL334" s="330" t="str">
        <f ca="1">IF(BK334&lt;&gt;"",IF(BK334&lt;=0,"SEM ATRASO",IF(BK334&lt;=10,"1) &lt;= 10 Dias",IF(AND(BK334&gt;10,BK334&lt;=30),"2) &gt; 10 Dias e &lt;= 30 Dias",IF(AND(BK334&gt;30,BK334&lt;=60),"3) &gt;30 Dias e &lt;=60 Dias",IF(AND(BK334&gt;60,BK334&lt;43854),"4) &gt; 60 Dias","INDEFINIDO"))))),"")</f>
        <v>SEM ATRASO</v>
      </c>
      <c r="BM334" s="331">
        <f>IF(BE334&lt;&gt;"",BE334+5,IF(AND(BE334="",BD334&lt;&gt;""),BD334+5,IF(AND(BE334="",BD334="",AS334&lt;&gt;""),AS334+5,IF(AND(BE334="",BD334="",AS334="",AR334&lt;&gt;""),AR334+5,""))))</f>
        <v>45857</v>
      </c>
      <c r="BN334" s="331"/>
      <c r="BO334" s="331" t="s">
        <v>87</v>
      </c>
      <c r="BP334" s="305"/>
      <c r="BQ334" s="305"/>
      <c r="BR334" s="305"/>
      <c r="BS334" s="305"/>
      <c r="BT334" s="332"/>
      <c r="BU334" s="333"/>
      <c r="BV334" s="329"/>
      <c r="BW334" s="329"/>
      <c r="BX334" s="329"/>
      <c r="BY334" s="329"/>
      <c r="BZ334" s="329"/>
      <c r="CA334" s="640"/>
      <c r="CB334" s="598"/>
    </row>
    <row r="335" spans="1:80" ht="40.5" customHeight="1" x14ac:dyDescent="0.35">
      <c r="A335" s="589"/>
      <c r="B335" s="458" t="s">
        <v>155</v>
      </c>
      <c r="C335" s="310"/>
      <c r="D335" s="336"/>
      <c r="E335" s="336" t="s">
        <v>86</v>
      </c>
      <c r="F335" s="336" t="s">
        <v>556</v>
      </c>
      <c r="G335" s="307" t="str">
        <f ca="1">IF(AND(E335&lt;D335,BE335&lt;&gt;"",TODAY()&gt;D335),TODAY()-D335,"")</f>
        <v/>
      </c>
      <c r="H335" s="308">
        <f>IF(BM335&lt;&gt;"",BM335,"")</f>
        <v>45875</v>
      </c>
      <c r="I335" s="309">
        <f>IF(AND(E335&lt;&gt;"",H335&lt;&gt;""),H335-E335,"")</f>
        <v>205</v>
      </c>
      <c r="J335" s="305" t="s">
        <v>79</v>
      </c>
      <c r="K335" s="305" t="s">
        <v>80</v>
      </c>
      <c r="L335" s="310" t="s">
        <v>557</v>
      </c>
      <c r="M335" s="311" t="s">
        <v>161</v>
      </c>
      <c r="N335" s="310" t="s">
        <v>1012</v>
      </c>
      <c r="O335" s="337"/>
      <c r="P335" s="539" t="s">
        <v>1450</v>
      </c>
      <c r="Q335" s="339" t="s">
        <v>592</v>
      </c>
      <c r="R335" s="313" t="str">
        <f>IF(OR(L335&lt;&gt;"",N335&lt;&gt;"",O335&lt;&gt;"",P335&lt;&gt;""),CONCATENATE(L335,"-",N335,"-",P335,"-OM",O335),"")</f>
        <v>P62-PPGMII-P62-PAR-0161/2025-OM</v>
      </c>
      <c r="S335" s="574"/>
      <c r="T335" s="314">
        <v>1</v>
      </c>
      <c r="U335" s="340">
        <v>13.941000000000001</v>
      </c>
      <c r="V335" s="340">
        <v>0</v>
      </c>
      <c r="W335" s="316">
        <f>IF(U335&lt;&gt;"",U335/1000,"")</f>
        <v>1.3941E-2</v>
      </c>
      <c r="X335" s="316">
        <f>IF(V335&lt;&gt;"",V335/1000,"")</f>
        <v>0</v>
      </c>
      <c r="Y335" s="317">
        <f>IF(OR(U335&lt;&gt;"",V335&lt;&gt;""),U335+V335,"")</f>
        <v>13.941000000000001</v>
      </c>
      <c r="Z335" s="318">
        <f>IF(Y335&lt;&gt;"",Y335/1000,"")</f>
        <v>1.3941E-2</v>
      </c>
      <c r="AA335" s="574" t="s">
        <v>2090</v>
      </c>
      <c r="AB335" s="386"/>
      <c r="AC335" s="331">
        <v>45710</v>
      </c>
      <c r="AD335" s="327">
        <v>45819</v>
      </c>
      <c r="AE335" s="327">
        <v>45742</v>
      </c>
      <c r="AF335" s="25">
        <v>45742</v>
      </c>
      <c r="AG335" s="327">
        <v>45826</v>
      </c>
      <c r="AH335" s="309">
        <f>IF(AND(AD335&lt;&gt;"",AG335&lt;&gt;""),AG335-AD335,"")</f>
        <v>7</v>
      </c>
      <c r="AI335" s="322" t="str">
        <f>IF(AE335&lt;&gt;"",CONCATENATE("S",WEEKNUM(AE335,21)),"")</f>
        <v>S13</v>
      </c>
      <c r="AJ335" s="323" t="str">
        <f>IF(AF335&lt;&gt;"",CONCATENATE("S",WEEKNUM(AF335,21)),"")</f>
        <v>S13</v>
      </c>
      <c r="AK335" s="323" t="str">
        <f>IF(AG335&lt;&gt;"",CONCATENATE("S",WEEKNUM(AG335,21)),"")</f>
        <v>S25</v>
      </c>
      <c r="AL335" s="322" t="str">
        <f>IF(AG335&lt;&gt;"",CONCATENATE(MONTH(AG335),"/",YEAR(AG335)),"")</f>
        <v>6/2025</v>
      </c>
      <c r="AM335" s="324">
        <f ca="1">IF(AG335&lt;&gt;"",IFERROR(IF(AF335="",TODAY()-AE335,AG335-AE335),""),"")</f>
        <v>84</v>
      </c>
      <c r="AN335" s="325" t="str">
        <f ca="1">IF(AM335&lt;&gt;"",IF(AM335&lt;=0,"SEM ATRASO",IF(AM335&lt;=10,"1) &lt;= 10 Dias",IF(AND(AM335&gt;10,AM335&lt;=30),"2) &gt; 10 Dias e &lt;= 30 Dias",IF(AND(AM335&gt;30,AM335&lt;=60),"3) &gt;30 Dias e &lt;=60 Dias",IF(AND(AM335&gt;60,AM335&lt;43854),"4) &gt; 60 Dias","INDEFINIDO"))))),"")</f>
        <v>4) &gt; 60 Dias</v>
      </c>
      <c r="AO335" s="14">
        <v>45833</v>
      </c>
      <c r="AP335" s="331">
        <v>45811</v>
      </c>
      <c r="AQ335" s="14">
        <v>45840</v>
      </c>
      <c r="AR335" s="25">
        <v>45840</v>
      </c>
      <c r="AS335" s="331">
        <v>45838</v>
      </c>
      <c r="AT335" s="309">
        <f>IF(AND(AP335&lt;&gt;"",AS335&lt;&gt;""),AS335-AP335,"")</f>
        <v>27</v>
      </c>
      <c r="AU335" s="326" t="str">
        <f>IF(AQ335&lt;&gt;"",CONCATENATE("S",WEEKNUM(AQ335,21)),"")</f>
        <v>S27</v>
      </c>
      <c r="AV335" s="327" t="str">
        <f>IF(AR335&lt;&gt;"",CONCATENATE("S",WEEKNUM(AR335,21)),"")</f>
        <v>S27</v>
      </c>
      <c r="AW335" s="327" t="str">
        <f>IF(AS335&lt;&gt;"",CONCATENATE("S",WEEKNUM(AS335,21)),"")</f>
        <v>S27</v>
      </c>
      <c r="AX335" s="326" t="str">
        <f>IF(AS335&lt;&gt;"",CONCATENATE(MONTH(AS335),"/",YEAR(AS335)),"")</f>
        <v>6/2025</v>
      </c>
      <c r="AY335" s="328">
        <f ca="1">IF(AQ335&lt;&gt;"",IF(AS335&lt;&gt;"",AQ335-AS335,TODAY()-AQ335),"")</f>
        <v>2</v>
      </c>
      <c r="AZ335" s="329" t="str">
        <f ca="1">IF(AY335&lt;&gt;"",IF(AY335&lt;=0,"SEM ATRASO",IF(AY335&lt;=10,"1) &lt;= 10 Dias",IF(AND(AY335&gt;10,AY335&lt;=30),"2) &gt; 10 Dias e &lt;= 30 Dias",IF(AND(AY335&gt;30,AY335&lt;=60),"3) &gt;30 Dias e &lt;=60 Dias",IF(AND(AY335&gt;60,AY335&lt;43854),"4) &gt; 60 Dias","INDEFINIDO"))))),"")</f>
        <v>1) &lt;= 10 Dias</v>
      </c>
      <c r="BA335" s="14">
        <v>45849</v>
      </c>
      <c r="BB335" s="331">
        <v>45754</v>
      </c>
      <c r="BC335" s="14">
        <v>45766</v>
      </c>
      <c r="BD335" s="25">
        <v>45870</v>
      </c>
      <c r="BE335" s="331">
        <v>45870</v>
      </c>
      <c r="BF335" s="309">
        <f>IF(AND(BB335&lt;&gt;"",BE335&lt;&gt;""),BE335-BB335,"")</f>
        <v>116</v>
      </c>
      <c r="BG335" s="326" t="str">
        <f>IF(BC335&lt;&gt;"",CONCATENATE("S",WEEKNUM(BC335,21)),"")</f>
        <v>S16</v>
      </c>
      <c r="BH335" s="327" t="str">
        <f>IF(BD335&lt;&gt;"",CONCATENATE("S",WEEKNUM(BD335,21)),"")</f>
        <v>S31</v>
      </c>
      <c r="BI335" s="327" t="str">
        <f>IF(BE335&lt;&gt;"",CONCATENATE("S",WEEKNUM(BE335,21)),"")</f>
        <v>S31</v>
      </c>
      <c r="BJ335" s="326" t="str">
        <f>IF(BE335&lt;&gt;"",CONCATENATE(MONTH(BE335),"/",YEAR(BE335)),"")</f>
        <v>8/2025</v>
      </c>
      <c r="BK335" s="325">
        <f ca="1">IF(BE335&lt;&gt;"",IFERROR(IF(BE335="",TODAY()-BC335,BE335-BC335),""),"")</f>
        <v>104</v>
      </c>
      <c r="BL335" s="330" t="str">
        <f ca="1">IF(BK335&lt;&gt;"",IF(BK335&lt;=0,"SEM ATRASO",IF(BK335&lt;=10,"1) &lt;= 10 Dias",IF(AND(BK335&gt;10,BK335&lt;=30),"2) &gt; 10 Dias e &lt;= 30 Dias",IF(AND(BK335&gt;30,BK335&lt;=60),"3) &gt;30 Dias e &lt;=60 Dias",IF(AND(BK335&gt;60,BK335&lt;43854),"4) &gt; 60 Dias","INDEFINIDO"))))),"")</f>
        <v>4) &gt; 60 Dias</v>
      </c>
      <c r="BM335" s="331">
        <f>IF(BE335&lt;&gt;"",BE335+5,IF(AND(BE335="",BD335&lt;&gt;""),BD335+5,IF(AND(BE335="",BD335="",AS335&lt;&gt;""),AS335+5,IF(AND(BE335="",BD335="",AS335="",AR335&lt;&gt;""),AR335+5,""))))</f>
        <v>45875</v>
      </c>
      <c r="BN335" s="331"/>
      <c r="BO335" s="331" t="s">
        <v>87</v>
      </c>
      <c r="BP335" s="305"/>
      <c r="BQ335" s="305"/>
      <c r="BR335" s="305"/>
      <c r="BS335" s="305"/>
      <c r="BT335" s="332"/>
      <c r="BU335" s="333"/>
      <c r="BV335" s="329"/>
      <c r="BW335" s="329"/>
      <c r="BX335" s="329"/>
      <c r="BY335" s="329"/>
      <c r="BZ335" s="329"/>
      <c r="CA335" s="641" t="s">
        <v>1251</v>
      </c>
      <c r="CB335" s="598"/>
    </row>
    <row r="336" spans="1:80" ht="40.5" customHeight="1" x14ac:dyDescent="0.35">
      <c r="A336" s="589"/>
      <c r="B336" s="458" t="s">
        <v>155</v>
      </c>
      <c r="C336" s="310"/>
      <c r="D336" s="336"/>
      <c r="E336" s="336">
        <v>1</v>
      </c>
      <c r="F336" s="336">
        <v>1</v>
      </c>
      <c r="G336" s="307" t="str">
        <f ca="1">IF(AND(E336&lt;D336,BE336&lt;&gt;"",TODAY()&gt;D336),TODAY()-D336,"")</f>
        <v/>
      </c>
      <c r="H336" s="308">
        <f>IF(BM336&lt;&gt;"",BM336,"")</f>
        <v>45873</v>
      </c>
      <c r="I336" s="309">
        <f>IF(AND(E336&lt;&gt;"",H336&lt;&gt;""),H336-E336,"")</f>
        <v>45872</v>
      </c>
      <c r="J336" s="305" t="s">
        <v>79</v>
      </c>
      <c r="K336" s="305" t="s">
        <v>80</v>
      </c>
      <c r="L336" s="310" t="s">
        <v>557</v>
      </c>
      <c r="M336" s="311" t="s">
        <v>161</v>
      </c>
      <c r="N336" s="310" t="s">
        <v>1012</v>
      </c>
      <c r="O336" s="337"/>
      <c r="P336" s="539" t="s">
        <v>1451</v>
      </c>
      <c r="Q336" s="339" t="s">
        <v>1069</v>
      </c>
      <c r="R336" s="313" t="str">
        <f>IF(OR(L336&lt;&gt;"",N336&lt;&gt;"",O336&lt;&gt;"",P336&lt;&gt;""),CONCATENATE(L336,"-",N336,"-",P336,"-OM",O336),"")</f>
        <v>P62-PPGMII-P62-PAR-0282P/2024-OM</v>
      </c>
      <c r="S336" s="574" t="s">
        <v>1108</v>
      </c>
      <c r="T336" s="314">
        <v>1</v>
      </c>
      <c r="U336" s="340">
        <v>4.7480000000000002</v>
      </c>
      <c r="V336" s="340">
        <v>0</v>
      </c>
      <c r="W336" s="316">
        <f>IF(U336&lt;&gt;"",U336/1000,"")</f>
        <v>4.7480000000000005E-3</v>
      </c>
      <c r="X336" s="316">
        <f>IF(V336&lt;&gt;"",V336/1000,"")</f>
        <v>0</v>
      </c>
      <c r="Y336" s="317">
        <f>IF(OR(U336&lt;&gt;"",V336&lt;&gt;""),U336+V336,"")</f>
        <v>4.7480000000000002</v>
      </c>
      <c r="Z336" s="318">
        <f>IF(Y336&lt;&gt;"",Y336/1000,"")</f>
        <v>4.7480000000000005E-3</v>
      </c>
      <c r="AA336" s="574"/>
      <c r="AB336" s="386"/>
      <c r="AC336" s="331">
        <v>45714</v>
      </c>
      <c r="AD336" s="327">
        <v>45811</v>
      </c>
      <c r="AE336" s="327">
        <v>45851</v>
      </c>
      <c r="AF336" s="18">
        <v>45851</v>
      </c>
      <c r="AG336" s="327">
        <v>45827</v>
      </c>
      <c r="AH336" s="309">
        <f>IF(AND(AD336&lt;&gt;"",AG336&lt;&gt;""),AG336-AD336,"")</f>
        <v>16</v>
      </c>
      <c r="AI336" s="322" t="str">
        <f>IF(AE336&lt;&gt;"",CONCATENATE("S",WEEKNUM(AE336,21)),"")</f>
        <v>S28</v>
      </c>
      <c r="AJ336" s="323" t="str">
        <f>IF(AF336&lt;&gt;"",CONCATENATE("S",WEEKNUM(AF336,21)),"")</f>
        <v>S28</v>
      </c>
      <c r="AK336" s="323" t="str">
        <f>IF(AG336&lt;&gt;"",CONCATENATE("S",WEEKNUM(AG336,21)),"")</f>
        <v>S25</v>
      </c>
      <c r="AL336" s="322" t="str">
        <f>IF(AG336&lt;&gt;"",CONCATENATE(MONTH(AG336),"/",YEAR(AG336)),"")</f>
        <v>6/2025</v>
      </c>
      <c r="AM336" s="324">
        <f ca="1">IF(AG336&lt;&gt;"",IFERROR(IF(AF336="",TODAY()-AE336,AG336-AE336),""),"")</f>
        <v>-24</v>
      </c>
      <c r="AN336" s="325" t="str">
        <f ca="1">IF(AM336&lt;&gt;"",IF(AM336&lt;=0,"SEM ATRASO",IF(AM336&lt;=10,"1) &lt;= 10 Dias",IF(AND(AM336&gt;10,AM336&lt;=30),"2) &gt; 10 Dias e &lt;= 30 Dias",IF(AND(AM336&gt;30,AM336&lt;=60),"3) &gt;30 Dias e &lt;=60 Dias",IF(AND(AM336&gt;60,AM336&lt;43854),"4) &gt; 60 Dias","INDEFINIDO"))))),"")</f>
        <v>SEM ATRASO</v>
      </c>
      <c r="AO336" s="14">
        <v>45833</v>
      </c>
      <c r="AP336" s="331">
        <v>45798</v>
      </c>
      <c r="AQ336" s="14">
        <v>45840</v>
      </c>
      <c r="AR336" s="25">
        <v>45840</v>
      </c>
      <c r="AS336" s="331">
        <v>45838</v>
      </c>
      <c r="AT336" s="309">
        <f>IF(AND(AP336&lt;&gt;"",AS336&lt;&gt;""),AS336-AP336,"")</f>
        <v>40</v>
      </c>
      <c r="AU336" s="326" t="str">
        <f>IF(AQ336&lt;&gt;"",CONCATENATE("S",WEEKNUM(AQ336,21)),"")</f>
        <v>S27</v>
      </c>
      <c r="AV336" s="327" t="str">
        <f>IF(AR336&lt;&gt;"",CONCATENATE("S",WEEKNUM(AR336,21)),"")</f>
        <v>S27</v>
      </c>
      <c r="AW336" s="327" t="str">
        <f>IF(AS336&lt;&gt;"",CONCATENATE("S",WEEKNUM(AS336,21)),"")</f>
        <v>S27</v>
      </c>
      <c r="AX336" s="326" t="str">
        <f>IF(AS336&lt;&gt;"",CONCATENATE(MONTH(AS336),"/",YEAR(AS336)),"")</f>
        <v>6/2025</v>
      </c>
      <c r="AY336" s="328">
        <f ca="1">IF(AQ336&lt;&gt;"",IF(AS336&lt;&gt;"",AQ336-AS336,TODAY()-AQ336),"")</f>
        <v>2</v>
      </c>
      <c r="AZ336" s="329" t="str">
        <f ca="1">IF(AY336&lt;&gt;"",IF(AY336&lt;=0,"SEM ATRASO",IF(AY336&lt;=10,"1) &lt;= 10 Dias",IF(AND(AY336&gt;10,AY336&lt;=30),"2) &gt; 10 Dias e &lt;= 30 Dias",IF(AND(AY336&gt;30,AY336&lt;=60),"3) &gt;30 Dias e &lt;=60 Dias",IF(AND(AY336&gt;60,AY336&lt;43854),"4) &gt; 60 Dias","INDEFINIDO"))))),"")</f>
        <v>1) &lt;= 10 Dias</v>
      </c>
      <c r="BA336" s="14">
        <v>45853</v>
      </c>
      <c r="BB336" s="331">
        <v>45845</v>
      </c>
      <c r="BC336" s="14">
        <v>45766</v>
      </c>
      <c r="BD336" s="15">
        <v>45868</v>
      </c>
      <c r="BE336" s="331">
        <v>45868</v>
      </c>
      <c r="BF336" s="309">
        <f>IF(AND(BB336&lt;&gt;"",BE336&lt;&gt;""),BE336-BB336,"")</f>
        <v>23</v>
      </c>
      <c r="BG336" s="326" t="str">
        <f>IF(BC336&lt;&gt;"",CONCATENATE("S",WEEKNUM(BC336,21)),"")</f>
        <v>S16</v>
      </c>
      <c r="BH336" s="327" t="str">
        <f>IF(BD336&lt;&gt;"",CONCATENATE("S",WEEKNUM(BD336,21)),"")</f>
        <v>S31</v>
      </c>
      <c r="BI336" s="327" t="str">
        <f>IF(BE336&lt;&gt;"",CONCATENATE("S",WEEKNUM(BE336,21)),"")</f>
        <v>S31</v>
      </c>
      <c r="BJ336" s="326" t="str">
        <f>IF(BE336&lt;&gt;"",CONCATENATE(MONTH(BE336),"/",YEAR(BE336)),"")</f>
        <v>7/2025</v>
      </c>
      <c r="BK336" s="325">
        <f ca="1">IF(BE336&lt;&gt;"",IFERROR(IF(BE336="",TODAY()-BC336,BE336-BC336),""),"")</f>
        <v>102</v>
      </c>
      <c r="BL336" s="330" t="str">
        <f ca="1">IF(BK336&lt;&gt;"",IF(BK336&lt;=0,"SEM ATRASO",IF(BK336&lt;=10,"1) &lt;= 10 Dias",IF(AND(BK336&gt;10,BK336&lt;=30),"2) &gt; 10 Dias e &lt;= 30 Dias",IF(AND(BK336&gt;30,BK336&lt;=60),"3) &gt;30 Dias e &lt;=60 Dias",IF(AND(BK336&gt;60,BK336&lt;43854),"4) &gt; 60 Dias","INDEFINIDO"))))),"")</f>
        <v>4) &gt; 60 Dias</v>
      </c>
      <c r="BM336" s="331">
        <f>IF(BE336&lt;&gt;"",BE336+5,IF(AND(BE336="",BD336&lt;&gt;""),BD336+5,IF(AND(BE336="",BD336="",AS336&lt;&gt;""),AS336+5,IF(AND(BE336="",BD336="",AS336="",AR336&lt;&gt;""),AR336+5,""))))</f>
        <v>45873</v>
      </c>
      <c r="BN336" s="331"/>
      <c r="BO336" s="331" t="s">
        <v>87</v>
      </c>
      <c r="BP336" s="305"/>
      <c r="BQ336" s="305"/>
      <c r="BR336" s="305"/>
      <c r="BS336" s="305"/>
      <c r="BT336" s="332"/>
      <c r="BU336" s="333"/>
      <c r="BV336" s="329"/>
      <c r="BW336" s="329"/>
      <c r="BX336" s="329"/>
      <c r="BY336" s="329"/>
      <c r="BZ336" s="329"/>
      <c r="CA336" s="641"/>
      <c r="CB336" s="598"/>
    </row>
    <row r="337" spans="1:80" ht="40.5" customHeight="1" thickBot="1" x14ac:dyDescent="0.4">
      <c r="A337" s="589"/>
      <c r="B337" s="458" t="s">
        <v>155</v>
      </c>
      <c r="C337" s="310"/>
      <c r="D337" s="336"/>
      <c r="E337" s="336" t="s">
        <v>643</v>
      </c>
      <c r="F337" s="336" t="s">
        <v>1063</v>
      </c>
      <c r="G337" s="307" t="str">
        <f ca="1">IF(AND(E337&lt;D337,BE337&lt;&gt;"",TODAY()&gt;D337),TODAY()-D337,"")</f>
        <v/>
      </c>
      <c r="H337" s="308">
        <f>IF(BM337&lt;&gt;"",BM337,"")</f>
        <v>45830</v>
      </c>
      <c r="I337" s="309">
        <f>IF(AND(E337&lt;&gt;"",H337&lt;&gt;""),H337-E337,"")</f>
        <v>157</v>
      </c>
      <c r="J337" s="305"/>
      <c r="K337" s="460" t="s">
        <v>80</v>
      </c>
      <c r="L337" s="310" t="s">
        <v>281</v>
      </c>
      <c r="M337" s="311" t="s">
        <v>161</v>
      </c>
      <c r="N337" s="310" t="s">
        <v>1252</v>
      </c>
      <c r="O337" s="337"/>
      <c r="P337" s="539" t="s">
        <v>1733</v>
      </c>
      <c r="Q337" s="339" t="s">
        <v>1734</v>
      </c>
      <c r="R337" s="313" t="str">
        <f>IF(OR(L337&lt;&gt;"",N337&lt;&gt;"",O337&lt;&gt;"",P337&lt;&gt;""),CONCATENATE(L337,"-",N337,"-",P337,"-OM",O337),"")</f>
        <v>P54-PPGMII-P54-CAM-1849/2024-OM</v>
      </c>
      <c r="S337" s="574"/>
      <c r="T337" s="314">
        <v>1</v>
      </c>
      <c r="U337" s="340">
        <v>11.8</v>
      </c>
      <c r="V337" s="340">
        <v>0</v>
      </c>
      <c r="W337" s="316">
        <f>IF(U337&lt;&gt;"",U337/1000,"")</f>
        <v>1.1800000000000001E-2</v>
      </c>
      <c r="X337" s="316">
        <f>IF(V337&lt;&gt;"",V337/1000,"")</f>
        <v>0</v>
      </c>
      <c r="Y337" s="317">
        <f>IF(OR(U337&lt;&gt;"",V337&lt;&gt;""),U337+V337,"")</f>
        <v>11.8</v>
      </c>
      <c r="Z337" s="318">
        <f>IF(Y337&lt;&gt;"",Y337/1000,"")</f>
        <v>1.1800000000000001E-2</v>
      </c>
      <c r="AA337" s="574" t="s">
        <v>493</v>
      </c>
      <c r="AB337" s="386"/>
      <c r="AC337" s="331">
        <v>45692</v>
      </c>
      <c r="AD337" s="327">
        <v>45774</v>
      </c>
      <c r="AE337" s="327">
        <v>45798</v>
      </c>
      <c r="AF337" s="14">
        <v>45838</v>
      </c>
      <c r="AG337" s="327">
        <v>45783</v>
      </c>
      <c r="AH337" s="309">
        <f>IF(AND(AD337&lt;&gt;"",AG337&lt;&gt;""),AG337-AD337,"")</f>
        <v>9</v>
      </c>
      <c r="AI337" s="322" t="str">
        <f>IF(AE337&lt;&gt;"",CONCATENATE("S",WEEKNUM(AE337,21)),"")</f>
        <v>S21</v>
      </c>
      <c r="AJ337" s="323" t="str">
        <f>IF(AF337&lt;&gt;"",CONCATENATE("S",WEEKNUM(AF337,21)),"")</f>
        <v>S27</v>
      </c>
      <c r="AK337" s="323" t="str">
        <f>IF(AG337&lt;&gt;"",CONCATENATE("S",WEEKNUM(AG337,21)),"")</f>
        <v>S19</v>
      </c>
      <c r="AL337" s="322" t="str">
        <f>IF(AG337&lt;&gt;"",CONCATENATE(MONTH(AG337),"/",YEAR(AG337)),"")</f>
        <v>5/2025</v>
      </c>
      <c r="AM337" s="324">
        <f ca="1">IF(AG337&lt;&gt;"",IFERROR(IF(AF337="",TODAY()-AE337,AG337-AE337),""),"")</f>
        <v>-15</v>
      </c>
      <c r="AN337" s="325" t="str">
        <f ca="1">IF(AM337&lt;&gt;"",IF(AM337&lt;=0,"SEM ATRASO",IF(AM337&lt;=10,"1) &lt;= 10 Dias",IF(AND(AM337&gt;10,AM337&lt;=30),"2) &gt; 10 Dias e &lt;= 30 Dias",IF(AND(AM337&gt;30,AM337&lt;=60),"3) &gt;30 Dias e &lt;=60 Dias",IF(AND(AM337&gt;60,AM337&lt;43854),"4) &gt; 60 Dias","INDEFINIDO"))))),"")</f>
        <v>SEM ATRASO</v>
      </c>
      <c r="AO337" s="331">
        <v>45776</v>
      </c>
      <c r="AP337" s="331">
        <v>45806</v>
      </c>
      <c r="AQ337" s="15">
        <v>45806</v>
      </c>
      <c r="AR337" s="15">
        <v>45813</v>
      </c>
      <c r="AS337" s="331">
        <v>45813</v>
      </c>
      <c r="AT337" s="309">
        <f>IF(AND(AP337&lt;&gt;"",AS337&lt;&gt;""),AS337-AP337,"")</f>
        <v>7</v>
      </c>
      <c r="AU337" s="326" t="str">
        <f>IF(AQ337&lt;&gt;"",CONCATENATE("S",WEEKNUM(AQ337,21)),"")</f>
        <v>S22</v>
      </c>
      <c r="AV337" s="327" t="str">
        <f>IF(AR337&lt;&gt;"",CONCATENATE("S",WEEKNUM(AR337,21)),"")</f>
        <v>S23</v>
      </c>
      <c r="AW337" s="327" t="str">
        <f>IF(AS337&lt;&gt;"",CONCATENATE("S",WEEKNUM(AS337,21)),"")</f>
        <v>S23</v>
      </c>
      <c r="AX337" s="326" t="str">
        <f>IF(AS337&lt;&gt;"",CONCATENATE(MONTH(AS337),"/",YEAR(AS337)),"")</f>
        <v>6/2025</v>
      </c>
      <c r="AY337" s="328">
        <f ca="1">IF(AQ337&lt;&gt;"",IF(AS337&lt;&gt;"",AQ337-AS337,TODAY()-AQ337),"")</f>
        <v>-7</v>
      </c>
      <c r="AZ337" s="329" t="str">
        <f ca="1">IF(AY337&lt;&gt;"",IF(AY337&lt;=0,"SEM ATRASO",IF(AY337&lt;=10,"1) &lt;= 10 Dias",IF(AND(AY337&gt;10,AY337&lt;=30),"2) &gt; 10 Dias e &lt;= 30 Dias",IF(AND(AY337&gt;30,AY337&lt;=60),"3) &gt;30 Dias e &lt;=60 Dias",IF(AND(AY337&gt;60,AY337&lt;43854),"4) &gt; 60 Dias","INDEFINIDO"))))),"")</f>
        <v>SEM ATRASO</v>
      </c>
      <c r="BA337" s="331">
        <v>45820</v>
      </c>
      <c r="BB337" s="331">
        <v>45820</v>
      </c>
      <c r="BC337" s="15">
        <v>45825</v>
      </c>
      <c r="BD337" s="12">
        <v>45825</v>
      </c>
      <c r="BE337" s="15">
        <v>45825</v>
      </c>
      <c r="BF337" s="309">
        <f>IF(AND(BB337&lt;&gt;"",BE337&lt;&gt;""),BE337-BB337,"")</f>
        <v>5</v>
      </c>
      <c r="BG337" s="326" t="str">
        <f>IF(BC337&lt;&gt;"",CONCATENATE("S",WEEKNUM(BC337,21)),"")</f>
        <v>S25</v>
      </c>
      <c r="BH337" s="327" t="str">
        <f>IF(BD337&lt;&gt;"",CONCATENATE("S",WEEKNUM(BD337,21)),"")</f>
        <v>S25</v>
      </c>
      <c r="BI337" s="327" t="str">
        <f>IF(BE337&lt;&gt;"",CONCATENATE("S",WEEKNUM(BE337,21)),"")</f>
        <v>S25</v>
      </c>
      <c r="BJ337" s="326" t="str">
        <f>IF(BE337&lt;&gt;"",CONCATENATE(MONTH(BE337),"/",YEAR(BE337)),"")</f>
        <v>6/2025</v>
      </c>
      <c r="BK337" s="325">
        <f ca="1">IF(BE337&lt;&gt;"",IFERROR(IF(BE337="",TODAY()-BC337,BE337-BC337),""),"")</f>
        <v>0</v>
      </c>
      <c r="BL337" s="330" t="str">
        <f ca="1">IF(BK337&lt;&gt;"",IF(BK337&lt;=0,"SEM ATRASO",IF(BK337&lt;=10,"1) &lt;= 10 Dias",IF(AND(BK337&gt;10,BK337&lt;=30),"2) &gt; 10 Dias e &lt;= 30 Dias",IF(AND(BK337&gt;30,BK337&lt;=60),"3) &gt;30 Dias e &lt;=60 Dias",IF(AND(BK337&gt;60,BK337&lt;43854),"4) &gt; 60 Dias","INDEFINIDO"))))),"")</f>
        <v>SEM ATRASO</v>
      </c>
      <c r="BM337" s="331">
        <f>IF(BE337&lt;&gt;"",BE337+5,IF(AND(BE337="",BD337&lt;&gt;""),BD337+5,IF(AND(BE337="",BD337="",AS337&lt;&gt;""),AS337+5,IF(AND(BE337="",BD337="",AS337="",AR337&lt;&gt;""),AR337+5,""))))</f>
        <v>45830</v>
      </c>
      <c r="BN337" s="331"/>
      <c r="BO337" s="331" t="s">
        <v>87</v>
      </c>
      <c r="BP337" s="305"/>
      <c r="BQ337" s="305"/>
      <c r="BR337" s="305"/>
      <c r="BS337" s="305"/>
      <c r="BT337" s="332"/>
      <c r="BU337" s="333"/>
      <c r="BV337" s="329"/>
      <c r="BW337" s="329"/>
      <c r="BX337" s="329"/>
      <c r="BY337" s="329"/>
      <c r="BZ337" s="329"/>
      <c r="CA337" s="641"/>
      <c r="CB337" s="598"/>
    </row>
    <row r="338" spans="1:80" ht="40.5" customHeight="1" thickBot="1" x14ac:dyDescent="0.4">
      <c r="A338" s="589"/>
      <c r="B338" s="458" t="s">
        <v>155</v>
      </c>
      <c r="C338" s="310"/>
      <c r="D338" s="336"/>
      <c r="E338" s="336" t="s">
        <v>643</v>
      </c>
      <c r="F338" s="336" t="s">
        <v>1063</v>
      </c>
      <c r="G338" s="307" t="str">
        <f ca="1">IF(AND(E338&lt;D338,BE338&lt;&gt;"",TODAY()&gt;D338),TODAY()-D338,"")</f>
        <v/>
      </c>
      <c r="H338" s="308">
        <f>IF(BM338&lt;&gt;"",BM338,"")</f>
        <v>45859</v>
      </c>
      <c r="I338" s="309">
        <f>IF(AND(E338&lt;&gt;"",H338&lt;&gt;""),H338-E338,"")</f>
        <v>186</v>
      </c>
      <c r="J338" s="305"/>
      <c r="K338" s="460" t="s">
        <v>80</v>
      </c>
      <c r="L338" s="310" t="s">
        <v>281</v>
      </c>
      <c r="M338" s="311" t="s">
        <v>161</v>
      </c>
      <c r="N338" s="310" t="s">
        <v>1252</v>
      </c>
      <c r="O338" s="337"/>
      <c r="P338" s="539" t="s">
        <v>1733</v>
      </c>
      <c r="Q338" s="339" t="s">
        <v>1735</v>
      </c>
      <c r="R338" s="313" t="str">
        <f>IF(OR(L338&lt;&gt;"",N338&lt;&gt;"",O338&lt;&gt;"",P338&lt;&gt;""),CONCATENATE(L338,"-",N338,"-",P338,"-OM",O338),"")</f>
        <v>P54-PPGMII-P54-CAM-1849/2024-OM</v>
      </c>
      <c r="S338" s="574"/>
      <c r="T338" s="314">
        <v>1</v>
      </c>
      <c r="U338" s="340">
        <v>222.08500000000001</v>
      </c>
      <c r="V338" s="340">
        <v>0</v>
      </c>
      <c r="W338" s="316">
        <f>IF(U338&lt;&gt;"",U338/1000,"")</f>
        <v>0.222085</v>
      </c>
      <c r="X338" s="316">
        <f>IF(V338&lt;&gt;"",V338/1000,"")</f>
        <v>0</v>
      </c>
      <c r="Y338" s="317">
        <f>IF(OR(U338&lt;&gt;"",V338&lt;&gt;""),U338+V338,"")</f>
        <v>222.08500000000001</v>
      </c>
      <c r="Z338" s="318">
        <f>IF(Y338&lt;&gt;"",Y338/1000,"")</f>
        <v>0.222085</v>
      </c>
      <c r="AA338" s="574" t="s">
        <v>493</v>
      </c>
      <c r="AB338" s="386"/>
      <c r="AC338" s="331">
        <v>45692</v>
      </c>
      <c r="AD338" s="327">
        <v>45774</v>
      </c>
      <c r="AE338" s="327">
        <v>45798</v>
      </c>
      <c r="AF338" s="14">
        <v>45838</v>
      </c>
      <c r="AG338" s="327">
        <v>45783</v>
      </c>
      <c r="AH338" s="309">
        <f>IF(AND(AD338&lt;&gt;"",AG338&lt;&gt;""),AG338-AD338,"")</f>
        <v>9</v>
      </c>
      <c r="AI338" s="322" t="str">
        <f>IF(AE338&lt;&gt;"",CONCATENATE("S",WEEKNUM(AE338,21)),"")</f>
        <v>S21</v>
      </c>
      <c r="AJ338" s="323" t="str">
        <f>IF(AF338&lt;&gt;"",CONCATENATE("S",WEEKNUM(AF338,21)),"")</f>
        <v>S27</v>
      </c>
      <c r="AK338" s="323" t="str">
        <f>IF(AG338&lt;&gt;"",CONCATENATE("S",WEEKNUM(AG338,21)),"")</f>
        <v>S19</v>
      </c>
      <c r="AL338" s="322" t="str">
        <f>IF(AG338&lt;&gt;"",CONCATENATE(MONTH(AG338),"/",YEAR(AG338)),"")</f>
        <v>5/2025</v>
      </c>
      <c r="AM338" s="324">
        <f ca="1">IF(AG338&lt;&gt;"",IFERROR(IF(AF338="",TODAY()-AE338,AG338-AE338),""),"")</f>
        <v>-15</v>
      </c>
      <c r="AN338" s="325" t="str">
        <f ca="1">IF(AM338&lt;&gt;"",IF(AM338&lt;=0,"SEM ATRASO",IF(AM338&lt;=10,"1) &lt;= 10 Dias",IF(AND(AM338&gt;10,AM338&lt;=30),"2) &gt; 10 Dias e &lt;= 30 Dias",IF(AND(AM338&gt;30,AM338&lt;=60),"3) &gt;30 Dias e &lt;=60 Dias",IF(AND(AM338&gt;60,AM338&lt;43854),"4) &gt; 60 Dias","INDEFINIDO"))))),"")</f>
        <v>SEM ATRASO</v>
      </c>
      <c r="AO338" s="331">
        <v>45776</v>
      </c>
      <c r="AP338" s="331">
        <v>45842</v>
      </c>
      <c r="AQ338" s="15">
        <v>45842</v>
      </c>
      <c r="AR338" s="15">
        <v>45848</v>
      </c>
      <c r="AS338" s="331">
        <v>45848</v>
      </c>
      <c r="AT338" s="309">
        <f>IF(AND(AP338&lt;&gt;"",AS338&lt;&gt;""),AS338-AP338,"")</f>
        <v>6</v>
      </c>
      <c r="AU338" s="326" t="str">
        <f>IF(AQ338&lt;&gt;"",CONCATENATE("S",WEEKNUM(AQ338,21)),"")</f>
        <v>S27</v>
      </c>
      <c r="AV338" s="327" t="str">
        <f>IF(AR338&lt;&gt;"",CONCATENATE("S",WEEKNUM(AR338,21)),"")</f>
        <v>S28</v>
      </c>
      <c r="AW338" s="327" t="str">
        <f>IF(AS338&lt;&gt;"",CONCATENATE("S",WEEKNUM(AS338,21)),"")</f>
        <v>S28</v>
      </c>
      <c r="AX338" s="326" t="str">
        <f>IF(AS338&lt;&gt;"",CONCATENATE(MONTH(AS338),"/",YEAR(AS338)),"")</f>
        <v>7/2025</v>
      </c>
      <c r="AY338" s="328">
        <f ca="1">IF(AQ338&lt;&gt;"",IF(AS338&lt;&gt;"",AQ338-AS338,TODAY()-AQ338),"")</f>
        <v>-6</v>
      </c>
      <c r="AZ338" s="329" t="str">
        <f ca="1">IF(AY338&lt;&gt;"",IF(AY338&lt;=0,"SEM ATRASO",IF(AY338&lt;=10,"1) &lt;= 10 Dias",IF(AND(AY338&gt;10,AY338&lt;=30),"2) &gt; 10 Dias e &lt;= 30 Dias",IF(AND(AY338&gt;30,AY338&lt;=60),"3) &gt;30 Dias e &lt;=60 Dias",IF(AND(AY338&gt;60,AY338&lt;43854),"4) &gt; 60 Dias","INDEFINIDO"))))),"")</f>
        <v>SEM ATRASO</v>
      </c>
      <c r="BA338" s="331" t="s">
        <v>2039</v>
      </c>
      <c r="BB338" s="331">
        <v>45848</v>
      </c>
      <c r="BC338" s="15">
        <v>45854</v>
      </c>
      <c r="BD338" s="12">
        <v>45854</v>
      </c>
      <c r="BE338" s="15">
        <v>45854</v>
      </c>
      <c r="BF338" s="309">
        <f>IF(AND(BB338&lt;&gt;"",BE338&lt;&gt;""),BE338-BB338,"")</f>
        <v>6</v>
      </c>
      <c r="BG338" s="326" t="str">
        <f>IF(BC338&lt;&gt;"",CONCATENATE("S",WEEKNUM(BC338,21)),"")</f>
        <v>S29</v>
      </c>
      <c r="BH338" s="327" t="str">
        <f>IF(BD338&lt;&gt;"",CONCATENATE("S",WEEKNUM(BD338,21)),"")</f>
        <v>S29</v>
      </c>
      <c r="BI338" s="327" t="str">
        <f>IF(BE338&lt;&gt;"",CONCATENATE("S",WEEKNUM(BE338,21)),"")</f>
        <v>S29</v>
      </c>
      <c r="BJ338" s="326" t="str">
        <f>IF(BE338&lt;&gt;"",CONCATENATE(MONTH(BE338),"/",YEAR(BE338)),"")</f>
        <v>7/2025</v>
      </c>
      <c r="BK338" s="325">
        <f ca="1">IF(BE338&lt;&gt;"",IFERROR(IF(BE338="",TODAY()-BC338,BE338-BC338),""),"")</f>
        <v>0</v>
      </c>
      <c r="BL338" s="330" t="str">
        <f ca="1">IF(BK338&lt;&gt;"",IF(BK338&lt;=0,"SEM ATRASO",IF(BK338&lt;=10,"1) &lt;= 10 Dias",IF(AND(BK338&gt;10,BK338&lt;=30),"2) &gt; 10 Dias e &lt;= 30 Dias",IF(AND(BK338&gt;30,BK338&lt;=60),"3) &gt;30 Dias e &lt;=60 Dias",IF(AND(BK338&gt;60,BK338&lt;43854),"4) &gt; 60 Dias","INDEFINIDO"))))),"")</f>
        <v>SEM ATRASO</v>
      </c>
      <c r="BM338" s="331">
        <f>IF(BE338&lt;&gt;"",BE338+5,IF(AND(BE338="",BD338&lt;&gt;""),BD338+5,IF(AND(BE338="",BD338="",AS338&lt;&gt;""),AS338+5,IF(AND(BE338="",BD338="",AS338="",AR338&lt;&gt;""),AR338+5,""))))</f>
        <v>45859</v>
      </c>
      <c r="BN338" s="331"/>
      <c r="BO338" s="331" t="s">
        <v>87</v>
      </c>
      <c r="BP338" s="305"/>
      <c r="BQ338" s="305"/>
      <c r="BR338" s="305"/>
      <c r="BS338" s="305"/>
      <c r="BT338" s="332"/>
      <c r="BU338" s="333"/>
      <c r="BV338" s="329"/>
      <c r="BW338" s="329"/>
      <c r="BX338" s="329"/>
      <c r="BY338" s="329"/>
      <c r="BZ338" s="329"/>
      <c r="CA338" s="641"/>
      <c r="CB338" s="598"/>
    </row>
    <row r="339" spans="1:80" ht="40.5" customHeight="1" thickBot="1" x14ac:dyDescent="0.4">
      <c r="A339" s="589"/>
      <c r="B339" s="458" t="s">
        <v>155</v>
      </c>
      <c r="C339" s="310"/>
      <c r="D339" s="336"/>
      <c r="E339" s="336" t="s">
        <v>643</v>
      </c>
      <c r="F339" s="336" t="s">
        <v>1063</v>
      </c>
      <c r="G339" s="307" t="str">
        <f ca="1">IF(AND(E339&lt;D339,BE339&lt;&gt;"",TODAY()&gt;D339),TODAY()-D339,"")</f>
        <v/>
      </c>
      <c r="H339" s="308">
        <f>IF(BM339&lt;&gt;"",BM339,"")</f>
        <v>45859</v>
      </c>
      <c r="I339" s="309">
        <f>IF(AND(E339&lt;&gt;"",H339&lt;&gt;""),H339-E339,"")</f>
        <v>186</v>
      </c>
      <c r="J339" s="305"/>
      <c r="K339" s="460" t="s">
        <v>80</v>
      </c>
      <c r="L339" s="310" t="s">
        <v>281</v>
      </c>
      <c r="M339" s="311" t="s">
        <v>161</v>
      </c>
      <c r="N339" s="310" t="s">
        <v>1252</v>
      </c>
      <c r="O339" s="337"/>
      <c r="P339" s="539" t="s">
        <v>1733</v>
      </c>
      <c r="Q339" s="339" t="s">
        <v>1736</v>
      </c>
      <c r="R339" s="313" t="str">
        <f>IF(OR(L339&lt;&gt;"",N339&lt;&gt;"",O339&lt;&gt;"",P339&lt;&gt;""),CONCATENATE(L339,"-",N339,"-",P339,"-OM",O339),"")</f>
        <v>P54-PPGMII-P54-CAM-1849/2024-OM</v>
      </c>
      <c r="S339" s="574"/>
      <c r="T339" s="314">
        <v>1</v>
      </c>
      <c r="U339" s="340">
        <v>37.659999999999997</v>
      </c>
      <c r="V339" s="340">
        <v>0</v>
      </c>
      <c r="W339" s="316">
        <f>IF(U339&lt;&gt;"",U339/1000,"")</f>
        <v>3.7659999999999999E-2</v>
      </c>
      <c r="X339" s="316">
        <f>IF(V339&lt;&gt;"",V339/1000,"")</f>
        <v>0</v>
      </c>
      <c r="Y339" s="317">
        <f>IF(OR(U339&lt;&gt;"",V339&lt;&gt;""),U339+V339,"")</f>
        <v>37.659999999999997</v>
      </c>
      <c r="Z339" s="318">
        <f>IF(Y339&lt;&gt;"",Y339/1000,"")</f>
        <v>3.7659999999999999E-2</v>
      </c>
      <c r="AA339" s="574" t="s">
        <v>493</v>
      </c>
      <c r="AB339" s="386"/>
      <c r="AC339" s="331">
        <v>45692</v>
      </c>
      <c r="AD339" s="327">
        <v>45774</v>
      </c>
      <c r="AE339" s="327">
        <v>45798</v>
      </c>
      <c r="AF339" s="14">
        <v>45838</v>
      </c>
      <c r="AG339" s="327">
        <v>45783</v>
      </c>
      <c r="AH339" s="309">
        <f>IF(AND(AD339&lt;&gt;"",AG339&lt;&gt;""),AG339-AD339,"")</f>
        <v>9</v>
      </c>
      <c r="AI339" s="322" t="str">
        <f>IF(AE339&lt;&gt;"",CONCATENATE("S",WEEKNUM(AE339,21)),"")</f>
        <v>S21</v>
      </c>
      <c r="AJ339" s="323" t="str">
        <f>IF(AF339&lt;&gt;"",CONCATENATE("S",WEEKNUM(AF339,21)),"")</f>
        <v>S27</v>
      </c>
      <c r="AK339" s="323" t="str">
        <f>IF(AG339&lt;&gt;"",CONCATENATE("S",WEEKNUM(AG339,21)),"")</f>
        <v>S19</v>
      </c>
      <c r="AL339" s="322" t="str">
        <f>IF(AG339&lt;&gt;"",CONCATENATE(MONTH(AG339),"/",YEAR(AG339)),"")</f>
        <v>5/2025</v>
      </c>
      <c r="AM339" s="324">
        <f ca="1">IF(AG339&lt;&gt;"",IFERROR(IF(AF339="",TODAY()-AE339,AG339-AE339),""),"")</f>
        <v>-15</v>
      </c>
      <c r="AN339" s="325" t="str">
        <f ca="1">IF(AM339&lt;&gt;"",IF(AM339&lt;=0,"SEM ATRASO",IF(AM339&lt;=10,"1) &lt;= 10 Dias",IF(AND(AM339&gt;10,AM339&lt;=30),"2) &gt; 10 Dias e &lt;= 30 Dias",IF(AND(AM339&gt;30,AM339&lt;=60),"3) &gt;30 Dias e &lt;=60 Dias",IF(AND(AM339&gt;60,AM339&lt;43854),"4) &gt; 60 Dias","INDEFINIDO"))))),"")</f>
        <v>SEM ATRASO</v>
      </c>
      <c r="AO339" s="331">
        <v>45776</v>
      </c>
      <c r="AP339" s="331">
        <v>45783</v>
      </c>
      <c r="AQ339" s="15">
        <v>45783</v>
      </c>
      <c r="AR339" s="15">
        <v>45842</v>
      </c>
      <c r="AS339" s="331">
        <v>45842</v>
      </c>
      <c r="AT339" s="309">
        <f>IF(AND(AP339&lt;&gt;"",AS339&lt;&gt;""),AS339-AP339,"")</f>
        <v>59</v>
      </c>
      <c r="AU339" s="326" t="str">
        <f>IF(AQ339&lt;&gt;"",CONCATENATE("S",WEEKNUM(AQ339,21)),"")</f>
        <v>S19</v>
      </c>
      <c r="AV339" s="327" t="str">
        <f>IF(AR339&lt;&gt;"",CONCATENATE("S",WEEKNUM(AR339,21)),"")</f>
        <v>S27</v>
      </c>
      <c r="AW339" s="327" t="str">
        <f>IF(AS339&lt;&gt;"",CONCATENATE("S",WEEKNUM(AS339,21)),"")</f>
        <v>S27</v>
      </c>
      <c r="AX339" s="326" t="str">
        <f>IF(AS339&lt;&gt;"",CONCATENATE(MONTH(AS339),"/",YEAR(AS339)),"")</f>
        <v>7/2025</v>
      </c>
      <c r="AY339" s="328">
        <f ca="1">IF(AQ339&lt;&gt;"",IF(AS339&lt;&gt;"",AQ339-AS339,TODAY()-AQ339),"")</f>
        <v>-59</v>
      </c>
      <c r="AZ339" s="329" t="str">
        <f ca="1">IF(AY339&lt;&gt;"",IF(AY339&lt;=0,"SEM ATRASO",IF(AY339&lt;=10,"1) &lt;= 10 Dias",IF(AND(AY339&gt;10,AY339&lt;=30),"2) &gt; 10 Dias e &lt;= 30 Dias",IF(AND(AY339&gt;30,AY339&lt;=60),"3) &gt;30 Dias e &lt;=60 Dias",IF(AND(AY339&gt;60,AY339&lt;43854),"4) &gt; 60 Dias","INDEFINIDO"))))),"")</f>
        <v>SEM ATRASO</v>
      </c>
      <c r="BA339" s="331" t="s">
        <v>2038</v>
      </c>
      <c r="BB339" s="331">
        <v>45842</v>
      </c>
      <c r="BC339" s="15">
        <v>45854</v>
      </c>
      <c r="BD339" s="12">
        <v>45854</v>
      </c>
      <c r="BE339" s="15">
        <v>45854</v>
      </c>
      <c r="BF339" s="309">
        <f>IF(AND(BB339&lt;&gt;"",BE339&lt;&gt;""),BE339-BB339,"")</f>
        <v>12</v>
      </c>
      <c r="BG339" s="326" t="str">
        <f>IF(BC339&lt;&gt;"",CONCATENATE("S",WEEKNUM(BC339,21)),"")</f>
        <v>S29</v>
      </c>
      <c r="BH339" s="327" t="str">
        <f>IF(BD339&lt;&gt;"",CONCATENATE("S",WEEKNUM(BD339,21)),"")</f>
        <v>S29</v>
      </c>
      <c r="BI339" s="327" t="str">
        <f>IF(BE339&lt;&gt;"",CONCATENATE("S",WEEKNUM(BE339,21)),"")</f>
        <v>S29</v>
      </c>
      <c r="BJ339" s="326" t="str">
        <f>IF(BE339&lt;&gt;"",CONCATENATE(MONTH(BE339),"/",YEAR(BE339)),"")</f>
        <v>7/2025</v>
      </c>
      <c r="BK339" s="325">
        <f ca="1">IF(BE339&lt;&gt;"",IFERROR(IF(BE339="",TODAY()-BC339,BE339-BC339),""),"")</f>
        <v>0</v>
      </c>
      <c r="BL339" s="330" t="str">
        <f ca="1">IF(BK339&lt;&gt;"",IF(BK339&lt;=0,"SEM ATRASO",IF(BK339&lt;=10,"1) &lt;= 10 Dias",IF(AND(BK339&gt;10,BK339&lt;=30),"2) &gt; 10 Dias e &lt;= 30 Dias",IF(AND(BK339&gt;30,BK339&lt;=60),"3) &gt;30 Dias e &lt;=60 Dias",IF(AND(BK339&gt;60,BK339&lt;43854),"4) &gt; 60 Dias","INDEFINIDO"))))),"")</f>
        <v>SEM ATRASO</v>
      </c>
      <c r="BM339" s="331">
        <f>IF(BE339&lt;&gt;"",BE339+5,IF(AND(BE339="",BD339&lt;&gt;""),BD339+5,IF(AND(BE339="",BD339="",AS339&lt;&gt;""),AS339+5,IF(AND(BE339="",BD339="",AS339="",AR339&lt;&gt;""),AR339+5,""))))</f>
        <v>45859</v>
      </c>
      <c r="BN339" s="331"/>
      <c r="BO339" s="331" t="s">
        <v>87</v>
      </c>
      <c r="BP339" s="305"/>
      <c r="BQ339" s="305"/>
      <c r="BR339" s="305"/>
      <c r="BS339" s="305"/>
      <c r="BT339" s="332"/>
      <c r="BU339" s="333"/>
      <c r="BV339" s="329"/>
      <c r="BW339" s="329"/>
      <c r="BX339" s="329"/>
      <c r="BY339" s="329"/>
      <c r="BZ339" s="329"/>
      <c r="CA339" s="641"/>
      <c r="CB339" s="598"/>
    </row>
    <row r="340" spans="1:80" ht="40.5" customHeight="1" thickBot="1" x14ac:dyDescent="0.4">
      <c r="A340" s="589"/>
      <c r="B340" s="458" t="s">
        <v>155</v>
      </c>
      <c r="C340" s="310"/>
      <c r="D340" s="336"/>
      <c r="E340" s="336" t="s">
        <v>643</v>
      </c>
      <c r="F340" s="336" t="s">
        <v>1063</v>
      </c>
      <c r="G340" s="307" t="str">
        <f ca="1">IF(AND(E340&lt;D340,BE340&lt;&gt;"",TODAY()&gt;D340),TODAY()-D340,"")</f>
        <v/>
      </c>
      <c r="H340" s="308">
        <f>IF(BM340&lt;&gt;"",BM340,"")</f>
        <v>45875</v>
      </c>
      <c r="I340" s="309">
        <f>IF(AND(E340&lt;&gt;"",H340&lt;&gt;""),H340-E340,"")</f>
        <v>202</v>
      </c>
      <c r="J340" s="305"/>
      <c r="K340" s="460" t="s">
        <v>80</v>
      </c>
      <c r="L340" s="310" t="s">
        <v>281</v>
      </c>
      <c r="M340" s="311" t="s">
        <v>161</v>
      </c>
      <c r="N340" s="310" t="s">
        <v>1252</v>
      </c>
      <c r="O340" s="337"/>
      <c r="P340" s="539" t="s">
        <v>1733</v>
      </c>
      <c r="Q340" s="339" t="s">
        <v>1737</v>
      </c>
      <c r="R340" s="313" t="str">
        <f>IF(OR(L340&lt;&gt;"",N340&lt;&gt;"",O340&lt;&gt;"",P340&lt;&gt;""),CONCATENATE(L340,"-",N340,"-",P340,"-OM",O340),"")</f>
        <v>P54-PPGMII-P54-CAM-1849/2024-OM</v>
      </c>
      <c r="S340" s="574"/>
      <c r="T340" s="314">
        <v>1</v>
      </c>
      <c r="U340" s="340">
        <v>189.58099999999999</v>
      </c>
      <c r="V340" s="340">
        <v>0</v>
      </c>
      <c r="W340" s="316">
        <f>IF(U340&lt;&gt;"",U340/1000,"")</f>
        <v>0.189581</v>
      </c>
      <c r="X340" s="316">
        <f>IF(V340&lt;&gt;"",V340/1000,"")</f>
        <v>0</v>
      </c>
      <c r="Y340" s="317">
        <f>IF(OR(U340&lt;&gt;"",V340&lt;&gt;""),U340+V340,"")</f>
        <v>189.58099999999999</v>
      </c>
      <c r="Z340" s="318">
        <f>IF(Y340&lt;&gt;"",Y340/1000,"")</f>
        <v>0.189581</v>
      </c>
      <c r="AA340" s="574" t="s">
        <v>493</v>
      </c>
      <c r="AB340" s="386"/>
      <c r="AC340" s="331">
        <v>45692</v>
      </c>
      <c r="AD340" s="327">
        <v>45774</v>
      </c>
      <c r="AE340" s="327">
        <v>45798</v>
      </c>
      <c r="AF340" s="14">
        <v>45838</v>
      </c>
      <c r="AG340" s="327">
        <v>45783</v>
      </c>
      <c r="AH340" s="309">
        <f>IF(AND(AD340&lt;&gt;"",AG340&lt;&gt;""),AG340-AD340,"")</f>
        <v>9</v>
      </c>
      <c r="AI340" s="322" t="str">
        <f>IF(AE340&lt;&gt;"",CONCATENATE("S",WEEKNUM(AE340,21)),"")</f>
        <v>S21</v>
      </c>
      <c r="AJ340" s="323" t="str">
        <f>IF(AF340&lt;&gt;"",CONCATENATE("S",WEEKNUM(AF340,21)),"")</f>
        <v>S27</v>
      </c>
      <c r="AK340" s="323" t="str">
        <f>IF(AG340&lt;&gt;"",CONCATENATE("S",WEEKNUM(AG340,21)),"")</f>
        <v>S19</v>
      </c>
      <c r="AL340" s="322" t="str">
        <f>IF(AG340&lt;&gt;"",CONCATENATE(MONTH(AG340),"/",YEAR(AG340)),"")</f>
        <v>5/2025</v>
      </c>
      <c r="AM340" s="324">
        <f ca="1">IF(AG340&lt;&gt;"",IFERROR(IF(AF340="",TODAY()-AE340,AG340-AE340),""),"")</f>
        <v>-15</v>
      </c>
      <c r="AN340" s="325" t="str">
        <f ca="1">IF(AM340&lt;&gt;"",IF(AM340&lt;=0,"SEM ATRASO",IF(AM340&lt;=10,"1) &lt;= 10 Dias",IF(AND(AM340&gt;10,AM340&lt;=30),"2) &gt; 10 Dias e &lt;= 30 Dias",IF(AND(AM340&gt;30,AM340&lt;=60),"3) &gt;30 Dias e &lt;=60 Dias",IF(AND(AM340&gt;60,AM340&lt;43854),"4) &gt; 60 Dias","INDEFINIDO"))))),"")</f>
        <v>SEM ATRASO</v>
      </c>
      <c r="AO340" s="331">
        <v>45776</v>
      </c>
      <c r="AP340" s="331">
        <v>45848</v>
      </c>
      <c r="AQ340" s="15">
        <v>45848</v>
      </c>
      <c r="AR340" s="15">
        <v>45868</v>
      </c>
      <c r="AS340" s="331">
        <v>45865</v>
      </c>
      <c r="AT340" s="309">
        <f>IF(AND(AP340&lt;&gt;"",AS340&lt;&gt;""),AS340-AP340,"")</f>
        <v>17</v>
      </c>
      <c r="AU340" s="326" t="str">
        <f>IF(AQ340&lt;&gt;"",CONCATENATE("S",WEEKNUM(AQ340,21)),"")</f>
        <v>S28</v>
      </c>
      <c r="AV340" s="327" t="str">
        <f>IF(AR340&lt;&gt;"",CONCATENATE("S",WEEKNUM(AR340,21)),"")</f>
        <v>S31</v>
      </c>
      <c r="AW340" s="327" t="str">
        <f>IF(AS340&lt;&gt;"",CONCATENATE("S",WEEKNUM(AS340,21)),"")</f>
        <v>S30</v>
      </c>
      <c r="AX340" s="326" t="str">
        <f>IF(AS340&lt;&gt;"",CONCATENATE(MONTH(AS340),"/",YEAR(AS340)),"")</f>
        <v>7/2025</v>
      </c>
      <c r="AY340" s="328">
        <f ca="1">IF(AQ340&lt;&gt;"",IF(AS340&lt;&gt;"",AQ340-AS340,TODAY()-AQ340),"")</f>
        <v>-17</v>
      </c>
      <c r="AZ340" s="329" t="str">
        <f ca="1">IF(AY340&lt;&gt;"",IF(AY340&lt;=0,"SEM ATRASO",IF(AY340&lt;=10,"1) &lt;= 10 Dias",IF(AND(AY340&gt;10,AY340&lt;=30),"2) &gt; 10 Dias e &lt;= 30 Dias",IF(AND(AY340&gt;30,AY340&lt;=60),"3) &gt;30 Dias e &lt;=60 Dias",IF(AND(AY340&gt;60,AY340&lt;43854),"4) &gt; 60 Dias","INDEFINIDO"))))),"")</f>
        <v>SEM ATRASO</v>
      </c>
      <c r="BA340" s="331">
        <v>45865</v>
      </c>
      <c r="BB340" s="331">
        <v>45865</v>
      </c>
      <c r="BC340" s="15">
        <v>45870</v>
      </c>
      <c r="BD340" s="15">
        <v>45870</v>
      </c>
      <c r="BE340" s="15">
        <v>45870</v>
      </c>
      <c r="BF340" s="309">
        <f>IF(AND(BB340&lt;&gt;"",BE340&lt;&gt;""),BE340-BB340,"")</f>
        <v>5</v>
      </c>
      <c r="BG340" s="326" t="str">
        <f>IF(BC340&lt;&gt;"",CONCATENATE("S",WEEKNUM(BC340,21)),"")</f>
        <v>S31</v>
      </c>
      <c r="BH340" s="327" t="str">
        <f>IF(BD340&lt;&gt;"",CONCATENATE("S",WEEKNUM(BD340,21)),"")</f>
        <v>S31</v>
      </c>
      <c r="BI340" s="327" t="str">
        <f>IF(BE340&lt;&gt;"",CONCATENATE("S",WEEKNUM(BE340,21)),"")</f>
        <v>S31</v>
      </c>
      <c r="BJ340" s="326" t="str">
        <f>IF(BE340&lt;&gt;"",CONCATENATE(MONTH(BE340),"/",YEAR(BE340)),"")</f>
        <v>8/2025</v>
      </c>
      <c r="BK340" s="325">
        <f ca="1">IF(BE340&lt;&gt;"",IFERROR(IF(BE340="",TODAY()-BC340,BE340-BC340),""),"")</f>
        <v>0</v>
      </c>
      <c r="BL340" s="330" t="str">
        <f ca="1">IF(BK340&lt;&gt;"",IF(BK340&lt;=0,"SEM ATRASO",IF(BK340&lt;=10,"1) &lt;= 10 Dias",IF(AND(BK340&gt;10,BK340&lt;=30),"2) &gt; 10 Dias e &lt;= 30 Dias",IF(AND(BK340&gt;30,BK340&lt;=60),"3) &gt;30 Dias e &lt;=60 Dias",IF(AND(BK340&gt;60,BK340&lt;43854),"4) &gt; 60 Dias","INDEFINIDO"))))),"")</f>
        <v>SEM ATRASO</v>
      </c>
      <c r="BM340" s="331">
        <f>IF(BE340&lt;&gt;"",BE340+5,IF(AND(BE340="",BD340&lt;&gt;""),BD340+5,IF(AND(BE340="",BD340="",AS340&lt;&gt;""),AS340+5,IF(AND(BE340="",BD340="",AS340="",AR340&lt;&gt;""),AR340+5,""))))</f>
        <v>45875</v>
      </c>
      <c r="BN340" s="331"/>
      <c r="BO340" s="331" t="s">
        <v>87</v>
      </c>
      <c r="BP340" s="305"/>
      <c r="BQ340" s="305"/>
      <c r="BR340" s="305"/>
      <c r="BS340" s="305"/>
      <c r="BT340" s="332"/>
      <c r="BU340" s="333"/>
      <c r="BV340" s="329"/>
      <c r="BW340" s="329"/>
      <c r="BX340" s="329"/>
      <c r="BY340" s="329"/>
      <c r="BZ340" s="329"/>
      <c r="CA340" s="641"/>
      <c r="CB340" s="598"/>
    </row>
    <row r="341" spans="1:80" ht="40.5" customHeight="1" thickBot="1" x14ac:dyDescent="0.4">
      <c r="A341" s="589"/>
      <c r="B341" s="458" t="s">
        <v>155</v>
      </c>
      <c r="C341" s="310"/>
      <c r="D341" s="336"/>
      <c r="E341" s="336" t="s">
        <v>643</v>
      </c>
      <c r="F341" s="336" t="s">
        <v>1063</v>
      </c>
      <c r="G341" s="307" t="str">
        <f ca="1">IF(AND(E341&lt;D341,BE341&lt;&gt;"",TODAY()&gt;D341),TODAY()-D341,"")</f>
        <v/>
      </c>
      <c r="H341" s="308">
        <f>IF(BM341&lt;&gt;"",BM341,"")</f>
        <v>45875</v>
      </c>
      <c r="I341" s="309">
        <f>IF(AND(E341&lt;&gt;"",H341&lt;&gt;""),H341-E341,"")</f>
        <v>202</v>
      </c>
      <c r="J341" s="305"/>
      <c r="K341" s="460" t="s">
        <v>80</v>
      </c>
      <c r="L341" s="310" t="s">
        <v>281</v>
      </c>
      <c r="M341" s="311" t="s">
        <v>161</v>
      </c>
      <c r="N341" s="310" t="s">
        <v>1252</v>
      </c>
      <c r="O341" s="337"/>
      <c r="P341" s="539" t="s">
        <v>1733</v>
      </c>
      <c r="Q341" s="339" t="s">
        <v>1738</v>
      </c>
      <c r="R341" s="313" t="str">
        <f>IF(OR(L341&lt;&gt;"",N341&lt;&gt;"",O341&lt;&gt;"",P341&lt;&gt;""),CONCATENATE(L341,"-",N341,"-",P341,"-OM",O341),"")</f>
        <v>P54-PPGMII-P54-CAM-1849/2024-OM</v>
      </c>
      <c r="S341" s="574"/>
      <c r="T341" s="314">
        <v>1</v>
      </c>
      <c r="U341" s="340">
        <v>96.590999999999994</v>
      </c>
      <c r="V341" s="340">
        <v>0</v>
      </c>
      <c r="W341" s="316">
        <f>IF(U341&lt;&gt;"",U341/1000,"")</f>
        <v>9.6590999999999996E-2</v>
      </c>
      <c r="X341" s="316">
        <f>IF(V341&lt;&gt;"",V341/1000,"")</f>
        <v>0</v>
      </c>
      <c r="Y341" s="317">
        <f>IF(OR(U341&lt;&gt;"",V341&lt;&gt;""),U341+V341,"")</f>
        <v>96.590999999999994</v>
      </c>
      <c r="Z341" s="318">
        <f>IF(Y341&lt;&gt;"",Y341/1000,"")</f>
        <v>9.6590999999999996E-2</v>
      </c>
      <c r="AA341" s="574" t="s">
        <v>493</v>
      </c>
      <c r="AB341" s="386"/>
      <c r="AC341" s="331">
        <v>45692</v>
      </c>
      <c r="AD341" s="327">
        <v>45774</v>
      </c>
      <c r="AE341" s="327">
        <v>45798</v>
      </c>
      <c r="AF341" s="14">
        <v>45838</v>
      </c>
      <c r="AG341" s="327">
        <v>45783</v>
      </c>
      <c r="AH341" s="309">
        <f>IF(AND(AD341&lt;&gt;"",AG341&lt;&gt;""),AG341-AD341,"")</f>
        <v>9</v>
      </c>
      <c r="AI341" s="322" t="str">
        <f>IF(AE341&lt;&gt;"",CONCATENATE("S",WEEKNUM(AE341,21)),"")</f>
        <v>S21</v>
      </c>
      <c r="AJ341" s="323" t="str">
        <f>IF(AF341&lt;&gt;"",CONCATENATE("S",WEEKNUM(AF341,21)),"")</f>
        <v>S27</v>
      </c>
      <c r="AK341" s="323" t="str">
        <f>IF(AG341&lt;&gt;"",CONCATENATE("S",WEEKNUM(AG341,21)),"")</f>
        <v>S19</v>
      </c>
      <c r="AL341" s="322" t="str">
        <f>IF(AG341&lt;&gt;"",CONCATENATE(MONTH(AG341),"/",YEAR(AG341)),"")</f>
        <v>5/2025</v>
      </c>
      <c r="AM341" s="324">
        <f ca="1">IF(AG341&lt;&gt;"",IFERROR(IF(AF341="",TODAY()-AE341,AG341-AE341),""),"")</f>
        <v>-15</v>
      </c>
      <c r="AN341" s="325" t="str">
        <f ca="1">IF(AM341&lt;&gt;"",IF(AM341&lt;=0,"SEM ATRASO",IF(AM341&lt;=10,"1) &lt;= 10 Dias",IF(AND(AM341&gt;10,AM341&lt;=30),"2) &gt; 10 Dias e &lt;= 30 Dias",IF(AND(AM341&gt;30,AM341&lt;=60),"3) &gt;30 Dias e &lt;=60 Dias",IF(AND(AM341&gt;60,AM341&lt;43854),"4) &gt; 60 Dias","INDEFINIDO"))))),"")</f>
        <v>SEM ATRASO</v>
      </c>
      <c r="AO341" s="331">
        <v>45776</v>
      </c>
      <c r="AP341" s="331">
        <v>45842</v>
      </c>
      <c r="AQ341" s="15">
        <v>45842</v>
      </c>
      <c r="AR341" s="15">
        <v>45864</v>
      </c>
      <c r="AS341" s="331">
        <v>45864</v>
      </c>
      <c r="AT341" s="309">
        <f>IF(AND(AP341&lt;&gt;"",AS341&lt;&gt;""),AS341-AP341,"")</f>
        <v>22</v>
      </c>
      <c r="AU341" s="326" t="str">
        <f>IF(AQ341&lt;&gt;"",CONCATENATE("S",WEEKNUM(AQ341,21)),"")</f>
        <v>S27</v>
      </c>
      <c r="AV341" s="327" t="str">
        <f>IF(AR341&lt;&gt;"",CONCATENATE("S",WEEKNUM(AR341,21)),"")</f>
        <v>S30</v>
      </c>
      <c r="AW341" s="327" t="str">
        <f>IF(AS341&lt;&gt;"",CONCATENATE("S",WEEKNUM(AS341,21)),"")</f>
        <v>S30</v>
      </c>
      <c r="AX341" s="326" t="str">
        <f>IF(AS341&lt;&gt;"",CONCATENATE(MONTH(AS341),"/",YEAR(AS341)),"")</f>
        <v>7/2025</v>
      </c>
      <c r="AY341" s="328">
        <f ca="1">IF(AQ341&lt;&gt;"",IF(AS341&lt;&gt;"",AQ341-AS341,TODAY()-AQ341),"")</f>
        <v>-22</v>
      </c>
      <c r="AZ341" s="329" t="str">
        <f ca="1">IF(AY341&lt;&gt;"",IF(AY341&lt;=0,"SEM ATRASO",IF(AY341&lt;=10,"1) &lt;= 10 Dias",IF(AND(AY341&gt;10,AY341&lt;=30),"2) &gt; 10 Dias e &lt;= 30 Dias",IF(AND(AY341&gt;30,AY341&lt;=60),"3) &gt;30 Dias e &lt;=60 Dias",IF(AND(AY341&gt;60,AY341&lt;43854),"4) &gt; 60 Dias","INDEFINIDO"))))),"")</f>
        <v>SEM ATRASO</v>
      </c>
      <c r="BA341" s="331">
        <v>45864</v>
      </c>
      <c r="BB341" s="331">
        <v>45871</v>
      </c>
      <c r="BC341" s="15">
        <v>45870</v>
      </c>
      <c r="BD341" s="15">
        <v>45870</v>
      </c>
      <c r="BE341" s="15">
        <v>45870</v>
      </c>
      <c r="BF341" s="309">
        <f>IF(AND(BB341&lt;&gt;"",BE341&lt;&gt;""),BE341-BB341,"")</f>
        <v>-1</v>
      </c>
      <c r="BG341" s="326" t="str">
        <f>IF(BC341&lt;&gt;"",CONCATENATE("S",WEEKNUM(BC341,21)),"")</f>
        <v>S31</v>
      </c>
      <c r="BH341" s="327" t="str">
        <f>IF(BD341&lt;&gt;"",CONCATENATE("S",WEEKNUM(BD341,21)),"")</f>
        <v>S31</v>
      </c>
      <c r="BI341" s="327" t="str">
        <f>IF(BE341&lt;&gt;"",CONCATENATE("S",WEEKNUM(BE341,21)),"")</f>
        <v>S31</v>
      </c>
      <c r="BJ341" s="326" t="str">
        <f>IF(BE341&lt;&gt;"",CONCATENATE(MONTH(BE341),"/",YEAR(BE341)),"")</f>
        <v>8/2025</v>
      </c>
      <c r="BK341" s="325">
        <f ca="1">IF(BE341&lt;&gt;"",IFERROR(IF(BE341="",TODAY()-BC341,BE341-BC341),""),"")</f>
        <v>0</v>
      </c>
      <c r="BL341" s="330" t="str">
        <f ca="1">IF(BK341&lt;&gt;"",IF(BK341&lt;=0,"SEM ATRASO",IF(BK341&lt;=10,"1) &lt;= 10 Dias",IF(AND(BK341&gt;10,BK341&lt;=30),"2) &gt; 10 Dias e &lt;= 30 Dias",IF(AND(BK341&gt;30,BK341&lt;=60),"3) &gt;30 Dias e &lt;=60 Dias",IF(AND(BK341&gt;60,BK341&lt;43854),"4) &gt; 60 Dias","INDEFINIDO"))))),"")</f>
        <v>SEM ATRASO</v>
      </c>
      <c r="BM341" s="331">
        <f>IF(BE341&lt;&gt;"",BE341+5,IF(AND(BE341="",BD341&lt;&gt;""),BD341+5,IF(AND(BE341="",BD341="",AS341&lt;&gt;""),AS341+5,IF(AND(BE341="",BD341="",AS341="",AR341&lt;&gt;""),AR341+5,""))))</f>
        <v>45875</v>
      </c>
      <c r="BN341" s="331"/>
      <c r="BO341" s="331" t="s">
        <v>87</v>
      </c>
      <c r="BP341" s="305"/>
      <c r="BQ341" s="305"/>
      <c r="BR341" s="305"/>
      <c r="BS341" s="305"/>
      <c r="BT341" s="332"/>
      <c r="BU341" s="333"/>
      <c r="BV341" s="329"/>
      <c r="BW341" s="329"/>
      <c r="BX341" s="329"/>
      <c r="BY341" s="329"/>
      <c r="BZ341" s="329"/>
      <c r="CA341" s="641"/>
      <c r="CB341" s="598"/>
    </row>
    <row r="342" spans="1:80" ht="40.5" customHeight="1" thickBot="1" x14ac:dyDescent="0.4">
      <c r="A342" s="589"/>
      <c r="B342" s="458" t="s">
        <v>155</v>
      </c>
      <c r="C342" s="310"/>
      <c r="D342" s="336"/>
      <c r="E342" s="336" t="s">
        <v>643</v>
      </c>
      <c r="F342" s="336" t="s">
        <v>1063</v>
      </c>
      <c r="G342" s="307" t="str">
        <f ca="1">IF(AND(E342&lt;D342,BE342&lt;&gt;"",TODAY()&gt;D342),TODAY()-D342,"")</f>
        <v/>
      </c>
      <c r="H342" s="308">
        <f>IF(BM342&lt;&gt;"",BM342,"")</f>
        <v>45870</v>
      </c>
      <c r="I342" s="309">
        <f>IF(AND(E342&lt;&gt;"",H342&lt;&gt;""),H342-E342,"")</f>
        <v>197</v>
      </c>
      <c r="J342" s="305"/>
      <c r="K342" s="460" t="s">
        <v>80</v>
      </c>
      <c r="L342" s="310" t="s">
        <v>281</v>
      </c>
      <c r="M342" s="311" t="s">
        <v>161</v>
      </c>
      <c r="N342" s="310" t="s">
        <v>1252</v>
      </c>
      <c r="O342" s="337"/>
      <c r="P342" s="539" t="s">
        <v>1733</v>
      </c>
      <c r="Q342" s="339" t="s">
        <v>1739</v>
      </c>
      <c r="R342" s="313" t="str">
        <f>IF(OR(L342&lt;&gt;"",N342&lt;&gt;"",O342&lt;&gt;"",P342&lt;&gt;""),CONCATENATE(L342,"-",N342,"-",P342,"-OM",O342),"")</f>
        <v>P54-PPGMII-P54-CAM-1849/2024-OM</v>
      </c>
      <c r="S342" s="574"/>
      <c r="T342" s="314">
        <v>1</v>
      </c>
      <c r="U342" s="340">
        <v>17.7</v>
      </c>
      <c r="V342" s="340">
        <v>0</v>
      </c>
      <c r="W342" s="316">
        <f>IF(U342&lt;&gt;"",U342/1000,"")</f>
        <v>1.77E-2</v>
      </c>
      <c r="X342" s="316">
        <f>IF(V342&lt;&gt;"",V342/1000,"")</f>
        <v>0</v>
      </c>
      <c r="Y342" s="317">
        <f>IF(OR(U342&lt;&gt;"",V342&lt;&gt;""),U342+V342,"")</f>
        <v>17.7</v>
      </c>
      <c r="Z342" s="318">
        <f>IF(Y342&lt;&gt;"",Y342/1000,"")</f>
        <v>1.77E-2</v>
      </c>
      <c r="AA342" s="574" t="s">
        <v>493</v>
      </c>
      <c r="AB342" s="386"/>
      <c r="AC342" s="331">
        <v>45692</v>
      </c>
      <c r="AD342" s="327">
        <v>45774</v>
      </c>
      <c r="AE342" s="327">
        <v>45798</v>
      </c>
      <c r="AF342" s="14">
        <v>45838</v>
      </c>
      <c r="AG342" s="327">
        <v>45783</v>
      </c>
      <c r="AH342" s="309">
        <f>IF(AND(AD342&lt;&gt;"",AG342&lt;&gt;""),AG342-AD342,"")</f>
        <v>9</v>
      </c>
      <c r="AI342" s="322" t="str">
        <f>IF(AE342&lt;&gt;"",CONCATENATE("S",WEEKNUM(AE342,21)),"")</f>
        <v>S21</v>
      </c>
      <c r="AJ342" s="323" t="str">
        <f>IF(AF342&lt;&gt;"",CONCATENATE("S",WEEKNUM(AF342,21)),"")</f>
        <v>S27</v>
      </c>
      <c r="AK342" s="323" t="str">
        <f>IF(AG342&lt;&gt;"",CONCATENATE("S",WEEKNUM(AG342,21)),"")</f>
        <v>S19</v>
      </c>
      <c r="AL342" s="322" t="str">
        <f>IF(AG342&lt;&gt;"",CONCATENATE(MONTH(AG342),"/",YEAR(AG342)),"")</f>
        <v>5/2025</v>
      </c>
      <c r="AM342" s="324">
        <f ca="1">IF(AG342&lt;&gt;"",IFERROR(IF(AF342="",TODAY()-AE342,AG342-AE342),""),"")</f>
        <v>-15</v>
      </c>
      <c r="AN342" s="325" t="str">
        <f ca="1">IF(AM342&lt;&gt;"",IF(AM342&lt;=0,"SEM ATRASO",IF(AM342&lt;=10,"1) &lt;= 10 Dias",IF(AND(AM342&gt;10,AM342&lt;=30),"2) &gt; 10 Dias e &lt;= 30 Dias",IF(AND(AM342&gt;30,AM342&lt;=60),"3) &gt;30 Dias e &lt;=60 Dias",IF(AND(AM342&gt;60,AM342&lt;43854),"4) &gt; 60 Dias","INDEFINIDO"))))),"")</f>
        <v>SEM ATRASO</v>
      </c>
      <c r="AO342" s="331">
        <v>45776</v>
      </c>
      <c r="AP342" s="331">
        <v>45853</v>
      </c>
      <c r="AQ342" s="15">
        <v>45853</v>
      </c>
      <c r="AR342" s="15">
        <v>45853</v>
      </c>
      <c r="AS342" s="331">
        <v>45853</v>
      </c>
      <c r="AT342" s="309">
        <f>IF(AND(AP342&lt;&gt;"",AS342&lt;&gt;""),AS342-AP342,"")</f>
        <v>0</v>
      </c>
      <c r="AU342" s="326" t="str">
        <f>IF(AQ342&lt;&gt;"",CONCATENATE("S",WEEKNUM(AQ342,21)),"")</f>
        <v>S29</v>
      </c>
      <c r="AV342" s="327" t="str">
        <f>IF(AR342&lt;&gt;"",CONCATENATE("S",WEEKNUM(AR342,21)),"")</f>
        <v>S29</v>
      </c>
      <c r="AW342" s="327" t="str">
        <f>IF(AS342&lt;&gt;"",CONCATENATE("S",WEEKNUM(AS342,21)),"")</f>
        <v>S29</v>
      </c>
      <c r="AX342" s="326" t="str">
        <f>IF(AS342&lt;&gt;"",CONCATENATE(MONTH(AS342),"/",YEAR(AS342)),"")</f>
        <v>7/2025</v>
      </c>
      <c r="AY342" s="328">
        <f ca="1">IF(AQ342&lt;&gt;"",IF(AS342&lt;&gt;"",AQ342-AS342,TODAY()-AQ342),"")</f>
        <v>0</v>
      </c>
      <c r="AZ342" s="329" t="str">
        <f ca="1">IF(AY342&lt;&gt;"",IF(AY342&lt;=0,"SEM ATRASO",IF(AY342&lt;=10,"1) &lt;= 10 Dias",IF(AND(AY342&gt;10,AY342&lt;=30),"2) &gt; 10 Dias e &lt;= 30 Dias",IF(AND(AY342&gt;30,AY342&lt;=60),"3) &gt;30 Dias e &lt;=60 Dias",IF(AND(AY342&gt;60,AY342&lt;43854),"4) &gt; 60 Dias","INDEFINIDO"))))),"")</f>
        <v>SEM ATRASO</v>
      </c>
      <c r="BA342" s="331">
        <v>45860</v>
      </c>
      <c r="BB342" s="331">
        <v>45860</v>
      </c>
      <c r="BC342" s="15">
        <v>45865</v>
      </c>
      <c r="BD342" s="12">
        <v>45865</v>
      </c>
      <c r="BE342" s="15">
        <v>45865</v>
      </c>
      <c r="BF342" s="309">
        <f>IF(AND(BB342&lt;&gt;"",BE342&lt;&gt;""),BE342-BB342,"")</f>
        <v>5</v>
      </c>
      <c r="BG342" s="326" t="str">
        <f>IF(BC342&lt;&gt;"",CONCATENATE("S",WEEKNUM(BC342,21)),"")</f>
        <v>S30</v>
      </c>
      <c r="BH342" s="327" t="str">
        <f>IF(BD342&lt;&gt;"",CONCATENATE("S",WEEKNUM(BD342,21)),"")</f>
        <v>S30</v>
      </c>
      <c r="BI342" s="327" t="str">
        <f>IF(BE342&lt;&gt;"",CONCATENATE("S",WEEKNUM(BE342,21)),"")</f>
        <v>S30</v>
      </c>
      <c r="BJ342" s="326" t="str">
        <f>IF(BE342&lt;&gt;"",CONCATENATE(MONTH(BE342),"/",YEAR(BE342)),"")</f>
        <v>7/2025</v>
      </c>
      <c r="BK342" s="325">
        <f ca="1">IF(BE342&lt;&gt;"",IFERROR(IF(BE342="",TODAY()-BC342,BE342-BC342),""),"")</f>
        <v>0</v>
      </c>
      <c r="BL342" s="330" t="str">
        <f ca="1">IF(BK342&lt;&gt;"",IF(BK342&lt;=0,"SEM ATRASO",IF(BK342&lt;=10,"1) &lt;= 10 Dias",IF(AND(BK342&gt;10,BK342&lt;=30),"2) &gt; 10 Dias e &lt;= 30 Dias",IF(AND(BK342&gt;30,BK342&lt;=60),"3) &gt;30 Dias e &lt;=60 Dias",IF(AND(BK342&gt;60,BK342&lt;43854),"4) &gt; 60 Dias","INDEFINIDO"))))),"")</f>
        <v>SEM ATRASO</v>
      </c>
      <c r="BM342" s="331">
        <f>IF(BE342&lt;&gt;"",BE342+5,IF(AND(BE342="",BD342&lt;&gt;""),BD342+5,IF(AND(BE342="",BD342="",AS342&lt;&gt;""),AS342+5,IF(AND(BE342="",BD342="",AS342="",AR342&lt;&gt;""),AR342+5,""))))</f>
        <v>45870</v>
      </c>
      <c r="BN342" s="331"/>
      <c r="BO342" s="331" t="s">
        <v>87</v>
      </c>
      <c r="BP342" s="305"/>
      <c r="BQ342" s="305"/>
      <c r="BR342" s="305"/>
      <c r="BS342" s="305"/>
      <c r="BT342" s="332"/>
      <c r="BU342" s="333"/>
      <c r="BV342" s="329"/>
      <c r="BW342" s="329"/>
      <c r="BX342" s="329"/>
      <c r="BY342" s="329"/>
      <c r="BZ342" s="329"/>
      <c r="CA342" s="641"/>
      <c r="CB342" s="598"/>
    </row>
    <row r="343" spans="1:80" ht="40.5" customHeight="1" thickBot="1" x14ac:dyDescent="0.4">
      <c r="A343" s="589"/>
      <c r="B343" s="458" t="s">
        <v>155</v>
      </c>
      <c r="C343" s="310"/>
      <c r="D343" s="336"/>
      <c r="E343" s="336" t="s">
        <v>643</v>
      </c>
      <c r="F343" s="336" t="s">
        <v>1063</v>
      </c>
      <c r="G343" s="307" t="str">
        <f ca="1">IF(AND(E343&lt;D343,BE343&lt;&gt;"",TODAY()&gt;D343),TODAY()-D343,"")</f>
        <v/>
      </c>
      <c r="H343" s="308">
        <f>IF(BM343&lt;&gt;"",BM343,"")</f>
        <v>45864</v>
      </c>
      <c r="I343" s="309">
        <f>IF(AND(E343&lt;&gt;"",H343&lt;&gt;""),H343-E343,"")</f>
        <v>191</v>
      </c>
      <c r="J343" s="305"/>
      <c r="K343" s="460" t="s">
        <v>80</v>
      </c>
      <c r="L343" s="310" t="s">
        <v>281</v>
      </c>
      <c r="M343" s="311" t="s">
        <v>161</v>
      </c>
      <c r="N343" s="310" t="s">
        <v>1252</v>
      </c>
      <c r="O343" s="337"/>
      <c r="P343" s="539" t="s">
        <v>1733</v>
      </c>
      <c r="Q343" s="339" t="s">
        <v>1740</v>
      </c>
      <c r="R343" s="313" t="str">
        <f>IF(OR(L343&lt;&gt;"",N343&lt;&gt;"",O343&lt;&gt;"",P343&lt;&gt;""),CONCATENATE(L343,"-",N343,"-",P343,"-OM",O343),"")</f>
        <v>P54-PPGMII-P54-CAM-1849/2024-OM</v>
      </c>
      <c r="S343" s="574"/>
      <c r="T343" s="314">
        <v>1</v>
      </c>
      <c r="U343" s="340">
        <v>30.4</v>
      </c>
      <c r="V343" s="340">
        <v>0</v>
      </c>
      <c r="W343" s="316">
        <f>IF(U343&lt;&gt;"",U343/1000,"")</f>
        <v>3.04E-2</v>
      </c>
      <c r="X343" s="316">
        <f>IF(V343&lt;&gt;"",V343/1000,"")</f>
        <v>0</v>
      </c>
      <c r="Y343" s="317">
        <f>IF(OR(U343&lt;&gt;"",V343&lt;&gt;""),U343+V343,"")</f>
        <v>30.4</v>
      </c>
      <c r="Z343" s="318">
        <f>IF(Y343&lt;&gt;"",Y343/1000,"")</f>
        <v>3.04E-2</v>
      </c>
      <c r="AA343" s="574" t="s">
        <v>493</v>
      </c>
      <c r="AB343" s="386"/>
      <c r="AC343" s="331">
        <v>45692</v>
      </c>
      <c r="AD343" s="327">
        <v>45774</v>
      </c>
      <c r="AE343" s="327">
        <v>45798</v>
      </c>
      <c r="AF343" s="14">
        <v>45838</v>
      </c>
      <c r="AG343" s="327">
        <v>45783</v>
      </c>
      <c r="AH343" s="309">
        <f>IF(AND(AD343&lt;&gt;"",AG343&lt;&gt;""),AG343-AD343,"")</f>
        <v>9</v>
      </c>
      <c r="AI343" s="322" t="str">
        <f>IF(AE343&lt;&gt;"",CONCATENATE("S",WEEKNUM(AE343,21)),"")</f>
        <v>S21</v>
      </c>
      <c r="AJ343" s="323" t="str">
        <f>IF(AF343&lt;&gt;"",CONCATENATE("S",WEEKNUM(AF343,21)),"")</f>
        <v>S27</v>
      </c>
      <c r="AK343" s="323" t="str">
        <f>IF(AG343&lt;&gt;"",CONCATENATE("S",WEEKNUM(AG343,21)),"")</f>
        <v>S19</v>
      </c>
      <c r="AL343" s="322" t="str">
        <f>IF(AG343&lt;&gt;"",CONCATENATE(MONTH(AG343),"/",YEAR(AG343)),"")</f>
        <v>5/2025</v>
      </c>
      <c r="AM343" s="324">
        <f ca="1">IF(AG343&lt;&gt;"",IFERROR(IF(AF343="",TODAY()-AE343,AG343-AE343),""),"")</f>
        <v>-15</v>
      </c>
      <c r="AN343" s="325" t="str">
        <f ca="1">IF(AM343&lt;&gt;"",IF(AM343&lt;=0,"SEM ATRASO",IF(AM343&lt;=10,"1) &lt;= 10 Dias",IF(AND(AM343&gt;10,AM343&lt;=30),"2) &gt; 10 Dias e &lt;= 30 Dias",IF(AND(AM343&gt;30,AM343&lt;=60),"3) &gt;30 Dias e &lt;=60 Dias",IF(AND(AM343&gt;60,AM343&lt;43854),"4) &gt; 60 Dias","INDEFINIDO"))))),"")</f>
        <v>SEM ATRASO</v>
      </c>
      <c r="AO343" s="331">
        <v>45776</v>
      </c>
      <c r="AP343" s="331">
        <v>45834</v>
      </c>
      <c r="AQ343" s="15">
        <v>45834</v>
      </c>
      <c r="AR343" s="15">
        <v>45847</v>
      </c>
      <c r="AS343" s="331">
        <v>45847</v>
      </c>
      <c r="AT343" s="309">
        <f>IF(AND(AP343&lt;&gt;"",AS343&lt;&gt;""),AS343-AP343,"")</f>
        <v>13</v>
      </c>
      <c r="AU343" s="326" t="str">
        <f>IF(AQ343&lt;&gt;"",CONCATENATE("S",WEEKNUM(AQ343,21)),"")</f>
        <v>S26</v>
      </c>
      <c r="AV343" s="327" t="str">
        <f>IF(AR343&lt;&gt;"",CONCATENATE("S",WEEKNUM(AR343,21)),"")</f>
        <v>S28</v>
      </c>
      <c r="AW343" s="327" t="str">
        <f>IF(AS343&lt;&gt;"",CONCATENATE("S",WEEKNUM(AS343,21)),"")</f>
        <v>S28</v>
      </c>
      <c r="AX343" s="326" t="str">
        <f>IF(AS343&lt;&gt;"",CONCATENATE(MONTH(AS343),"/",YEAR(AS343)),"")</f>
        <v>7/2025</v>
      </c>
      <c r="AY343" s="328">
        <f ca="1">IF(AQ343&lt;&gt;"",IF(AS343&lt;&gt;"",AQ343-AS343,TODAY()-AQ343),"")</f>
        <v>-13</v>
      </c>
      <c r="AZ343" s="329" t="str">
        <f ca="1">IF(AY343&lt;&gt;"",IF(AY343&lt;=0,"SEM ATRASO",IF(AY343&lt;=10,"1) &lt;= 10 Dias",IF(AND(AY343&gt;10,AY343&lt;=30),"2) &gt; 10 Dias e &lt;= 30 Dias",IF(AND(AY343&gt;30,AY343&lt;=60),"3) &gt;30 Dias e &lt;=60 Dias",IF(AND(AY343&gt;60,AY343&lt;43854),"4) &gt; 60 Dias","INDEFINIDO"))))),"")</f>
        <v>SEM ATRASO</v>
      </c>
      <c r="BA343" s="331">
        <v>45854</v>
      </c>
      <c r="BB343" s="331">
        <v>45854</v>
      </c>
      <c r="BC343" s="15">
        <v>45859</v>
      </c>
      <c r="BD343" s="12">
        <v>45859</v>
      </c>
      <c r="BE343" s="15">
        <v>45859</v>
      </c>
      <c r="BF343" s="309">
        <f>IF(AND(BB343&lt;&gt;"",BE343&lt;&gt;""),BE343-BB343,"")</f>
        <v>5</v>
      </c>
      <c r="BG343" s="326" t="str">
        <f>IF(BC343&lt;&gt;"",CONCATENATE("S",WEEKNUM(BC343,21)),"")</f>
        <v>S30</v>
      </c>
      <c r="BH343" s="327" t="str">
        <f>IF(BD343&lt;&gt;"",CONCATENATE("S",WEEKNUM(BD343,21)),"")</f>
        <v>S30</v>
      </c>
      <c r="BI343" s="327" t="str">
        <f>IF(BE343&lt;&gt;"",CONCATENATE("S",WEEKNUM(BE343,21)),"")</f>
        <v>S30</v>
      </c>
      <c r="BJ343" s="326" t="str">
        <f>IF(BE343&lt;&gt;"",CONCATENATE(MONTH(BE343),"/",YEAR(BE343)),"")</f>
        <v>7/2025</v>
      </c>
      <c r="BK343" s="325">
        <f ca="1">IF(BE343&lt;&gt;"",IFERROR(IF(BE343="",TODAY()-BC343,BE343-BC343),""),"")</f>
        <v>0</v>
      </c>
      <c r="BL343" s="330" t="str">
        <f ca="1">IF(BK343&lt;&gt;"",IF(BK343&lt;=0,"SEM ATRASO",IF(BK343&lt;=10,"1) &lt;= 10 Dias",IF(AND(BK343&gt;10,BK343&lt;=30),"2) &gt; 10 Dias e &lt;= 30 Dias",IF(AND(BK343&gt;30,BK343&lt;=60),"3) &gt;30 Dias e &lt;=60 Dias",IF(AND(BK343&gt;60,BK343&lt;43854),"4) &gt; 60 Dias","INDEFINIDO"))))),"")</f>
        <v>SEM ATRASO</v>
      </c>
      <c r="BM343" s="331">
        <f>IF(BE343&lt;&gt;"",BE343+5,IF(AND(BE343="",BD343&lt;&gt;""),BD343+5,IF(AND(BE343="",BD343="",AS343&lt;&gt;""),AS343+5,IF(AND(BE343="",BD343="",AS343="",AR343&lt;&gt;""),AR343+5,""))))</f>
        <v>45864</v>
      </c>
      <c r="BN343" s="331"/>
      <c r="BO343" s="331" t="s">
        <v>87</v>
      </c>
      <c r="BP343" s="305"/>
      <c r="BQ343" s="305"/>
      <c r="BR343" s="305"/>
      <c r="BS343" s="305"/>
      <c r="BT343" s="332"/>
      <c r="BU343" s="333"/>
      <c r="BV343" s="329"/>
      <c r="BW343" s="329"/>
      <c r="BX343" s="329"/>
      <c r="BY343" s="329"/>
      <c r="BZ343" s="329"/>
      <c r="CA343" s="641"/>
      <c r="CB343" s="598"/>
    </row>
    <row r="344" spans="1:80" ht="40.5" customHeight="1" thickBot="1" x14ac:dyDescent="0.4">
      <c r="A344" s="589"/>
      <c r="B344" s="458" t="s">
        <v>155</v>
      </c>
      <c r="C344" s="310"/>
      <c r="D344" s="336"/>
      <c r="E344" s="336" t="s">
        <v>643</v>
      </c>
      <c r="F344" s="336" t="s">
        <v>1063</v>
      </c>
      <c r="G344" s="307" t="str">
        <f ca="1">IF(AND(E344&lt;D344,BE344&lt;&gt;"",TODAY()&gt;D344),TODAY()-D344,"")</f>
        <v/>
      </c>
      <c r="H344" s="308">
        <f>IF(BM344&lt;&gt;"",BM344,"")</f>
        <v>45864</v>
      </c>
      <c r="I344" s="309">
        <f>IF(AND(E344&lt;&gt;"",H344&lt;&gt;""),H344-E344,"")</f>
        <v>191</v>
      </c>
      <c r="J344" s="305"/>
      <c r="K344" s="460" t="s">
        <v>80</v>
      </c>
      <c r="L344" s="310" t="s">
        <v>281</v>
      </c>
      <c r="M344" s="311" t="s">
        <v>161</v>
      </c>
      <c r="N344" s="310" t="s">
        <v>1252</v>
      </c>
      <c r="O344" s="337"/>
      <c r="P344" s="539" t="s">
        <v>1733</v>
      </c>
      <c r="Q344" s="339" t="s">
        <v>1783</v>
      </c>
      <c r="R344" s="313" t="str">
        <f>IF(OR(L344&lt;&gt;"",N344&lt;&gt;"",O344&lt;&gt;"",P344&lt;&gt;""),CONCATENATE(L344,"-",N344,"-",P344,"-OM",O344),"")</f>
        <v>P54-PPGMII-P54-CAM-1849/2024-OM</v>
      </c>
      <c r="S344" s="574"/>
      <c r="T344" s="314">
        <v>1</v>
      </c>
      <c r="U344" s="340">
        <v>229.79900000000001</v>
      </c>
      <c r="V344" s="340">
        <v>0</v>
      </c>
      <c r="W344" s="316">
        <f>IF(U344&lt;&gt;"",U344/1000,"")</f>
        <v>0.229799</v>
      </c>
      <c r="X344" s="316">
        <f>IF(V344&lt;&gt;"",V344/1000,"")</f>
        <v>0</v>
      </c>
      <c r="Y344" s="317">
        <f>IF(OR(U344&lt;&gt;"",V344&lt;&gt;""),U344+V344,"")</f>
        <v>229.79900000000001</v>
      </c>
      <c r="Z344" s="318">
        <f>IF(Y344&lt;&gt;"",Y344/1000,"")</f>
        <v>0.229799</v>
      </c>
      <c r="AA344" s="574" t="s">
        <v>493</v>
      </c>
      <c r="AB344" s="386"/>
      <c r="AC344" s="331">
        <v>45692</v>
      </c>
      <c r="AD344" s="327">
        <v>45774</v>
      </c>
      <c r="AE344" s="327">
        <v>45798</v>
      </c>
      <c r="AF344" s="14">
        <v>45838</v>
      </c>
      <c r="AG344" s="327">
        <v>45783</v>
      </c>
      <c r="AH344" s="309">
        <f>IF(AND(AD344&lt;&gt;"",AG344&lt;&gt;""),AG344-AD344,"")</f>
        <v>9</v>
      </c>
      <c r="AI344" s="322" t="str">
        <f>IF(AE344&lt;&gt;"",CONCATENATE("S",WEEKNUM(AE344,21)),"")</f>
        <v>S21</v>
      </c>
      <c r="AJ344" s="323" t="str">
        <f>IF(AF344&lt;&gt;"",CONCATENATE("S",WEEKNUM(AF344,21)),"")</f>
        <v>S27</v>
      </c>
      <c r="AK344" s="323" t="str">
        <f>IF(AG344&lt;&gt;"",CONCATENATE("S",WEEKNUM(AG344,21)),"")</f>
        <v>S19</v>
      </c>
      <c r="AL344" s="322" t="str">
        <f>IF(AG344&lt;&gt;"",CONCATENATE(MONTH(AG344),"/",YEAR(AG344)),"")</f>
        <v>5/2025</v>
      </c>
      <c r="AM344" s="324">
        <f ca="1">IF(AG344&lt;&gt;"",IFERROR(IF(AF344="",TODAY()-AE344,AG344-AE344),""),"")</f>
        <v>-15</v>
      </c>
      <c r="AN344" s="325" t="str">
        <f ca="1">IF(AM344&lt;&gt;"",IF(AM344&lt;=0,"SEM ATRASO",IF(AM344&lt;=10,"1) &lt;= 10 Dias",IF(AND(AM344&gt;10,AM344&lt;=30),"2) &gt; 10 Dias e &lt;= 30 Dias",IF(AND(AM344&gt;30,AM344&lt;=60),"3) &gt;30 Dias e &lt;=60 Dias",IF(AND(AM344&gt;60,AM344&lt;43854),"4) &gt; 60 Dias","INDEFINIDO"))))),"")</f>
        <v>SEM ATRASO</v>
      </c>
      <c r="AO344" s="331">
        <v>45776</v>
      </c>
      <c r="AP344" s="331">
        <v>45834</v>
      </c>
      <c r="AQ344" s="15">
        <v>45834</v>
      </c>
      <c r="AR344" s="15">
        <v>45847</v>
      </c>
      <c r="AS344" s="331">
        <v>45847</v>
      </c>
      <c r="AT344" s="309">
        <f>IF(AND(AP344&lt;&gt;"",AS344&lt;&gt;""),AS344-AP344,"")</f>
        <v>13</v>
      </c>
      <c r="AU344" s="326" t="str">
        <f>IF(AQ344&lt;&gt;"",CONCATENATE("S",WEEKNUM(AQ344,21)),"")</f>
        <v>S26</v>
      </c>
      <c r="AV344" s="327" t="str">
        <f>IF(AR344&lt;&gt;"",CONCATENATE("S",WEEKNUM(AR344,21)),"")</f>
        <v>S28</v>
      </c>
      <c r="AW344" s="327" t="str">
        <f>IF(AS344&lt;&gt;"",CONCATENATE("S",WEEKNUM(AS344,21)),"")</f>
        <v>S28</v>
      </c>
      <c r="AX344" s="326" t="str">
        <f>IF(AS344&lt;&gt;"",CONCATENATE(MONTH(AS344),"/",YEAR(AS344)),"")</f>
        <v>7/2025</v>
      </c>
      <c r="AY344" s="328">
        <f ca="1">IF(AQ344&lt;&gt;"",IF(AS344&lt;&gt;"",AQ344-AS344,TODAY()-AQ344),"")</f>
        <v>-13</v>
      </c>
      <c r="AZ344" s="329" t="str">
        <f ca="1">IF(AY344&lt;&gt;"",IF(AY344&lt;=0,"SEM ATRASO",IF(AY344&lt;=10,"1) &lt;= 10 Dias",IF(AND(AY344&gt;10,AY344&lt;=30),"2) &gt; 10 Dias e &lt;= 30 Dias",IF(AND(AY344&gt;30,AY344&lt;=60),"3) &gt;30 Dias e &lt;=60 Dias",IF(AND(AY344&gt;60,AY344&lt;43854),"4) &gt; 60 Dias","INDEFINIDO"))))),"")</f>
        <v>SEM ATRASO</v>
      </c>
      <c r="BA344" s="331">
        <v>45854</v>
      </c>
      <c r="BB344" s="331">
        <v>45854</v>
      </c>
      <c r="BC344" s="15">
        <v>45859</v>
      </c>
      <c r="BD344" s="12">
        <v>45859</v>
      </c>
      <c r="BE344" s="15">
        <v>45859</v>
      </c>
      <c r="BF344" s="309">
        <f>IF(AND(BB344&lt;&gt;"",BE344&lt;&gt;""),BE344-BB344,"")</f>
        <v>5</v>
      </c>
      <c r="BG344" s="326" t="str">
        <f>IF(BC344&lt;&gt;"",CONCATENATE("S",WEEKNUM(BC344,21)),"")</f>
        <v>S30</v>
      </c>
      <c r="BH344" s="327" t="str">
        <f>IF(BD344&lt;&gt;"",CONCATENATE("S",WEEKNUM(BD344,21)),"")</f>
        <v>S30</v>
      </c>
      <c r="BI344" s="327" t="str">
        <f>IF(BE344&lt;&gt;"",CONCATENATE("S",WEEKNUM(BE344,21)),"")</f>
        <v>S30</v>
      </c>
      <c r="BJ344" s="326" t="str">
        <f>IF(BE344&lt;&gt;"",CONCATENATE(MONTH(BE344),"/",YEAR(BE344)),"")</f>
        <v>7/2025</v>
      </c>
      <c r="BK344" s="325">
        <f ca="1">IF(BE344&lt;&gt;"",IFERROR(IF(BE344="",TODAY()-BC344,BE344-BC344),""),"")</f>
        <v>0</v>
      </c>
      <c r="BL344" s="330" t="str">
        <f ca="1">IF(BK344&lt;&gt;"",IF(BK344&lt;=0,"SEM ATRASO",IF(BK344&lt;=10,"1) &lt;= 10 Dias",IF(AND(BK344&gt;10,BK344&lt;=30),"2) &gt; 10 Dias e &lt;= 30 Dias",IF(AND(BK344&gt;30,BK344&lt;=60),"3) &gt;30 Dias e &lt;=60 Dias",IF(AND(BK344&gt;60,BK344&lt;43854),"4) &gt; 60 Dias","INDEFINIDO"))))),"")</f>
        <v>SEM ATRASO</v>
      </c>
      <c r="BM344" s="331">
        <f>IF(BE344&lt;&gt;"",BE344+5,IF(AND(BE344="",BD344&lt;&gt;""),BD344+5,IF(AND(BE344="",BD344="",AS344&lt;&gt;""),AS344+5,IF(AND(BE344="",BD344="",AS344="",AR344&lt;&gt;""),AR344+5,""))))</f>
        <v>45864</v>
      </c>
      <c r="BN344" s="331"/>
      <c r="BO344" s="331" t="s">
        <v>87</v>
      </c>
      <c r="BP344" s="305"/>
      <c r="BQ344" s="305"/>
      <c r="BR344" s="305"/>
      <c r="BS344" s="305"/>
      <c r="BT344" s="332"/>
      <c r="BU344" s="333"/>
      <c r="BV344" s="329"/>
      <c r="BW344" s="329"/>
      <c r="BX344" s="329"/>
      <c r="BY344" s="329"/>
      <c r="BZ344" s="329"/>
      <c r="CA344" s="641"/>
      <c r="CB344" s="598"/>
    </row>
    <row r="345" spans="1:80" ht="40.5" customHeight="1" thickBot="1" x14ac:dyDescent="0.4">
      <c r="A345" s="589"/>
      <c r="B345" s="458" t="s">
        <v>155</v>
      </c>
      <c r="C345" s="310"/>
      <c r="D345" s="336"/>
      <c r="E345" s="336" t="s">
        <v>643</v>
      </c>
      <c r="F345" s="336" t="s">
        <v>1063</v>
      </c>
      <c r="G345" s="307" t="str">
        <f ca="1">IF(AND(E345&lt;D345,BE345&lt;&gt;"",TODAY()&gt;D345),TODAY()-D345,"")</f>
        <v/>
      </c>
      <c r="H345" s="308">
        <f>IF(BM345&lt;&gt;"",BM345,"")</f>
        <v>45864</v>
      </c>
      <c r="I345" s="309">
        <f>IF(AND(E345&lt;&gt;"",H345&lt;&gt;""),H345-E345,"")</f>
        <v>191</v>
      </c>
      <c r="J345" s="305"/>
      <c r="K345" s="460" t="s">
        <v>80</v>
      </c>
      <c r="L345" s="310" t="s">
        <v>281</v>
      </c>
      <c r="M345" s="311" t="s">
        <v>161</v>
      </c>
      <c r="N345" s="310" t="s">
        <v>1252</v>
      </c>
      <c r="O345" s="337"/>
      <c r="P345" s="539" t="s">
        <v>1733</v>
      </c>
      <c r="Q345" s="339" t="s">
        <v>1784</v>
      </c>
      <c r="R345" s="313" t="str">
        <f>IF(OR(L345&lt;&gt;"",N345&lt;&gt;"",O345&lt;&gt;"",P345&lt;&gt;""),CONCATENATE(L345,"-",N345,"-",P345,"-OM",O345),"")</f>
        <v>P54-PPGMII-P54-CAM-1849/2024-OM</v>
      </c>
      <c r="S345" s="574"/>
      <c r="T345" s="314">
        <v>1</v>
      </c>
      <c r="U345" s="340">
        <v>22.6</v>
      </c>
      <c r="V345" s="340">
        <v>0</v>
      </c>
      <c r="W345" s="316">
        <f>IF(U345&lt;&gt;"",U345/1000,"")</f>
        <v>2.2600000000000002E-2</v>
      </c>
      <c r="X345" s="316">
        <f>IF(V345&lt;&gt;"",V345/1000,"")</f>
        <v>0</v>
      </c>
      <c r="Y345" s="317">
        <f>IF(OR(U345&lt;&gt;"",V345&lt;&gt;""),U345+V345,"")</f>
        <v>22.6</v>
      </c>
      <c r="Z345" s="318">
        <f>IF(Y345&lt;&gt;"",Y345/1000,"")</f>
        <v>2.2600000000000002E-2</v>
      </c>
      <c r="AA345" s="574" t="s">
        <v>493</v>
      </c>
      <c r="AB345" s="386"/>
      <c r="AC345" s="331">
        <v>45692</v>
      </c>
      <c r="AD345" s="327">
        <v>45774</v>
      </c>
      <c r="AE345" s="327">
        <v>45798</v>
      </c>
      <c r="AF345" s="14">
        <v>45838</v>
      </c>
      <c r="AG345" s="327">
        <v>45783</v>
      </c>
      <c r="AH345" s="309">
        <f>IF(AND(AD345&lt;&gt;"",AG345&lt;&gt;""),AG345-AD345,"")</f>
        <v>9</v>
      </c>
      <c r="AI345" s="322" t="str">
        <f>IF(AE345&lt;&gt;"",CONCATENATE("S",WEEKNUM(AE345,21)),"")</f>
        <v>S21</v>
      </c>
      <c r="AJ345" s="323" t="str">
        <f>IF(AF345&lt;&gt;"",CONCATENATE("S",WEEKNUM(AF345,21)),"")</f>
        <v>S27</v>
      </c>
      <c r="AK345" s="323" t="str">
        <f>IF(AG345&lt;&gt;"",CONCATENATE("S",WEEKNUM(AG345,21)),"")</f>
        <v>S19</v>
      </c>
      <c r="AL345" s="322" t="str">
        <f>IF(AG345&lt;&gt;"",CONCATENATE(MONTH(AG345),"/",YEAR(AG345)),"")</f>
        <v>5/2025</v>
      </c>
      <c r="AM345" s="324">
        <f ca="1">IF(AG345&lt;&gt;"",IFERROR(IF(AF345="",TODAY()-AE345,AG345-AE345),""),"")</f>
        <v>-15</v>
      </c>
      <c r="AN345" s="325" t="str">
        <f ca="1">IF(AM345&lt;&gt;"",IF(AM345&lt;=0,"SEM ATRASO",IF(AM345&lt;=10,"1) &lt;= 10 Dias",IF(AND(AM345&gt;10,AM345&lt;=30),"2) &gt; 10 Dias e &lt;= 30 Dias",IF(AND(AM345&gt;30,AM345&lt;=60),"3) &gt;30 Dias e &lt;=60 Dias",IF(AND(AM345&gt;60,AM345&lt;43854),"4) &gt; 60 Dias","INDEFINIDO"))))),"")</f>
        <v>SEM ATRASO</v>
      </c>
      <c r="AO345" s="331">
        <v>45776</v>
      </c>
      <c r="AP345" s="331">
        <v>45834</v>
      </c>
      <c r="AQ345" s="15">
        <v>45834</v>
      </c>
      <c r="AR345" s="15">
        <v>45847</v>
      </c>
      <c r="AS345" s="331">
        <v>45847</v>
      </c>
      <c r="AT345" s="309">
        <f>IF(AND(AP345&lt;&gt;"",AS345&lt;&gt;""),AS345-AP345,"")</f>
        <v>13</v>
      </c>
      <c r="AU345" s="326" t="str">
        <f>IF(AQ345&lt;&gt;"",CONCATENATE("S",WEEKNUM(AQ345,21)),"")</f>
        <v>S26</v>
      </c>
      <c r="AV345" s="327" t="str">
        <f>IF(AR345&lt;&gt;"",CONCATENATE("S",WEEKNUM(AR345,21)),"")</f>
        <v>S28</v>
      </c>
      <c r="AW345" s="327" t="str">
        <f>IF(AS345&lt;&gt;"",CONCATENATE("S",WEEKNUM(AS345,21)),"")</f>
        <v>S28</v>
      </c>
      <c r="AX345" s="326" t="str">
        <f>IF(AS345&lt;&gt;"",CONCATENATE(MONTH(AS345),"/",YEAR(AS345)),"")</f>
        <v>7/2025</v>
      </c>
      <c r="AY345" s="328">
        <f ca="1">IF(AQ345&lt;&gt;"",IF(AS345&lt;&gt;"",AQ345-AS345,TODAY()-AQ345),"")</f>
        <v>-13</v>
      </c>
      <c r="AZ345" s="329" t="str">
        <f ca="1">IF(AY345&lt;&gt;"",IF(AY345&lt;=0,"SEM ATRASO",IF(AY345&lt;=10,"1) &lt;= 10 Dias",IF(AND(AY345&gt;10,AY345&lt;=30),"2) &gt; 10 Dias e &lt;= 30 Dias",IF(AND(AY345&gt;30,AY345&lt;=60),"3) &gt;30 Dias e &lt;=60 Dias",IF(AND(AY345&gt;60,AY345&lt;43854),"4) &gt; 60 Dias","INDEFINIDO"))))),"")</f>
        <v>SEM ATRASO</v>
      </c>
      <c r="BA345" s="331">
        <v>45854</v>
      </c>
      <c r="BB345" s="331">
        <v>45854</v>
      </c>
      <c r="BC345" s="15">
        <v>45859</v>
      </c>
      <c r="BD345" s="12">
        <v>45859</v>
      </c>
      <c r="BE345" s="15">
        <v>45859</v>
      </c>
      <c r="BF345" s="309">
        <f>IF(AND(BB345&lt;&gt;"",BE345&lt;&gt;""),BE345-BB345,"")</f>
        <v>5</v>
      </c>
      <c r="BG345" s="326" t="str">
        <f>IF(BC345&lt;&gt;"",CONCATENATE("S",WEEKNUM(BC345,21)),"")</f>
        <v>S30</v>
      </c>
      <c r="BH345" s="327" t="str">
        <f>IF(BD345&lt;&gt;"",CONCATENATE("S",WEEKNUM(BD345,21)),"")</f>
        <v>S30</v>
      </c>
      <c r="BI345" s="327" t="str">
        <f>IF(BE345&lt;&gt;"",CONCATENATE("S",WEEKNUM(BE345,21)),"")</f>
        <v>S30</v>
      </c>
      <c r="BJ345" s="326" t="str">
        <f>IF(BE345&lt;&gt;"",CONCATENATE(MONTH(BE345),"/",YEAR(BE345)),"")</f>
        <v>7/2025</v>
      </c>
      <c r="BK345" s="325">
        <f ca="1">IF(BE345&lt;&gt;"",IFERROR(IF(BE345="",TODAY()-BC345,BE345-BC345),""),"")</f>
        <v>0</v>
      </c>
      <c r="BL345" s="330" t="str">
        <f ca="1">IF(BK345&lt;&gt;"",IF(BK345&lt;=0,"SEM ATRASO",IF(BK345&lt;=10,"1) &lt;= 10 Dias",IF(AND(BK345&gt;10,BK345&lt;=30),"2) &gt; 10 Dias e &lt;= 30 Dias",IF(AND(BK345&gt;30,BK345&lt;=60),"3) &gt;30 Dias e &lt;=60 Dias",IF(AND(BK345&gt;60,BK345&lt;43854),"4) &gt; 60 Dias","INDEFINIDO"))))),"")</f>
        <v>SEM ATRASO</v>
      </c>
      <c r="BM345" s="331">
        <f>IF(BE345&lt;&gt;"",BE345+5,IF(AND(BE345="",BD345&lt;&gt;""),BD345+5,IF(AND(BE345="",BD345="",AS345&lt;&gt;""),AS345+5,IF(AND(BE345="",BD345="",AS345="",AR345&lt;&gt;""),AR345+5,""))))</f>
        <v>45864</v>
      </c>
      <c r="BN345" s="331"/>
      <c r="BO345" s="331" t="s">
        <v>87</v>
      </c>
      <c r="BP345" s="305"/>
      <c r="BQ345" s="305"/>
      <c r="BR345" s="305"/>
      <c r="BS345" s="305"/>
      <c r="BT345" s="332"/>
      <c r="BU345" s="333"/>
      <c r="BV345" s="329"/>
      <c r="BW345" s="329"/>
      <c r="BX345" s="329"/>
      <c r="BY345" s="329"/>
      <c r="BZ345" s="329"/>
      <c r="CA345" s="641"/>
      <c r="CB345" s="598"/>
    </row>
    <row r="346" spans="1:80" ht="40.5" customHeight="1" thickBot="1" x14ac:dyDescent="0.4">
      <c r="A346" s="589"/>
      <c r="B346" s="458" t="s">
        <v>155</v>
      </c>
      <c r="C346" s="310"/>
      <c r="D346" s="336"/>
      <c r="E346" s="336" t="s">
        <v>643</v>
      </c>
      <c r="F346" s="336" t="s">
        <v>1063</v>
      </c>
      <c r="G346" s="307" t="str">
        <f ca="1">IF(AND(E346&lt;D346,BE346&lt;&gt;"",TODAY()&gt;D346),TODAY()-D346,"")</f>
        <v/>
      </c>
      <c r="H346" s="308">
        <f>IF(BM346&lt;&gt;"",BM346,"")</f>
        <v>45857</v>
      </c>
      <c r="I346" s="309">
        <f>IF(AND(E346&lt;&gt;"",H346&lt;&gt;""),H346-E346,"")</f>
        <v>184</v>
      </c>
      <c r="J346" s="305"/>
      <c r="K346" s="460" t="s">
        <v>80</v>
      </c>
      <c r="L346" s="310" t="s">
        <v>281</v>
      </c>
      <c r="M346" s="311" t="s">
        <v>161</v>
      </c>
      <c r="N346" s="310" t="s">
        <v>1252</v>
      </c>
      <c r="O346" s="337"/>
      <c r="P346" s="539" t="s">
        <v>1733</v>
      </c>
      <c r="Q346" s="339" t="s">
        <v>1785</v>
      </c>
      <c r="R346" s="313" t="str">
        <f>IF(OR(L346&lt;&gt;"",N346&lt;&gt;"",O346&lt;&gt;"",P346&lt;&gt;""),CONCATENATE(L346,"-",N346,"-",P346,"-OM",O346),"")</f>
        <v>P54-PPGMII-P54-CAM-1849/2024-OM</v>
      </c>
      <c r="S346" s="574"/>
      <c r="T346" s="314">
        <v>1</v>
      </c>
      <c r="U346" s="340">
        <v>18.576000000000001</v>
      </c>
      <c r="V346" s="340">
        <v>0</v>
      </c>
      <c r="W346" s="316">
        <f>IF(U346&lt;&gt;"",U346/1000,"")</f>
        <v>1.8576000000000002E-2</v>
      </c>
      <c r="X346" s="316">
        <f>IF(V346&lt;&gt;"",V346/1000,"")</f>
        <v>0</v>
      </c>
      <c r="Y346" s="317">
        <f>IF(OR(U346&lt;&gt;"",V346&lt;&gt;""),U346+V346,"")</f>
        <v>18.576000000000001</v>
      </c>
      <c r="Z346" s="318">
        <f>IF(Y346&lt;&gt;"",Y346/1000,"")</f>
        <v>1.8576000000000002E-2</v>
      </c>
      <c r="AA346" s="574" t="s">
        <v>493</v>
      </c>
      <c r="AB346" s="386"/>
      <c r="AC346" s="331">
        <v>45692</v>
      </c>
      <c r="AD346" s="327">
        <v>45774</v>
      </c>
      <c r="AE346" s="327">
        <v>45798</v>
      </c>
      <c r="AF346" s="14">
        <v>45838</v>
      </c>
      <c r="AG346" s="327">
        <v>45783</v>
      </c>
      <c r="AH346" s="309">
        <f>IF(AND(AD346&lt;&gt;"",AG346&lt;&gt;""),AG346-AD346,"")</f>
        <v>9</v>
      </c>
      <c r="AI346" s="322" t="str">
        <f>IF(AE346&lt;&gt;"",CONCATENATE("S",WEEKNUM(AE346,21)),"")</f>
        <v>S21</v>
      </c>
      <c r="AJ346" s="323" t="str">
        <f>IF(AF346&lt;&gt;"",CONCATENATE("S",WEEKNUM(AF346,21)),"")</f>
        <v>S27</v>
      </c>
      <c r="AK346" s="323" t="str">
        <f>IF(AG346&lt;&gt;"",CONCATENATE("S",WEEKNUM(AG346,21)),"")</f>
        <v>S19</v>
      </c>
      <c r="AL346" s="322" t="str">
        <f>IF(AG346&lt;&gt;"",CONCATENATE(MONTH(AG346),"/",YEAR(AG346)),"")</f>
        <v>5/2025</v>
      </c>
      <c r="AM346" s="324">
        <f ca="1">IF(AG346&lt;&gt;"",IFERROR(IF(AF346="",TODAY()-AE346,AG346-AE346),""),"")</f>
        <v>-15</v>
      </c>
      <c r="AN346" s="325" t="str">
        <f ca="1">IF(AM346&lt;&gt;"",IF(AM346&lt;=0,"SEM ATRASO",IF(AM346&lt;=10,"1) &lt;= 10 Dias",IF(AND(AM346&gt;10,AM346&lt;=30),"2) &gt; 10 Dias e &lt;= 30 Dias",IF(AND(AM346&gt;30,AM346&lt;=60),"3) &gt;30 Dias e &lt;=60 Dias",IF(AND(AM346&gt;60,AM346&lt;43854),"4) &gt; 60 Dias","INDEFINIDO"))))),"")</f>
        <v>SEM ATRASO</v>
      </c>
      <c r="AO346" s="331">
        <v>45776</v>
      </c>
      <c r="AP346" s="331">
        <v>45834</v>
      </c>
      <c r="AQ346" s="15">
        <v>45834</v>
      </c>
      <c r="AR346" s="15">
        <v>45847</v>
      </c>
      <c r="AS346" s="331">
        <v>45847</v>
      </c>
      <c r="AT346" s="309">
        <f>IF(AND(AP346&lt;&gt;"",AS346&lt;&gt;""),AS346-AP346,"")</f>
        <v>13</v>
      </c>
      <c r="AU346" s="326" t="str">
        <f>IF(AQ346&lt;&gt;"",CONCATENATE("S",WEEKNUM(AQ346,21)),"")</f>
        <v>S26</v>
      </c>
      <c r="AV346" s="327" t="str">
        <f>IF(AR346&lt;&gt;"",CONCATENATE("S",WEEKNUM(AR346,21)),"")</f>
        <v>S28</v>
      </c>
      <c r="AW346" s="327" t="str">
        <f>IF(AS346&lt;&gt;"",CONCATENATE("S",WEEKNUM(AS346,21)),"")</f>
        <v>S28</v>
      </c>
      <c r="AX346" s="326" t="str">
        <f>IF(AS346&lt;&gt;"",CONCATENATE(MONTH(AS346),"/",YEAR(AS346)),"")</f>
        <v>7/2025</v>
      </c>
      <c r="AY346" s="328">
        <f ca="1">IF(AQ346&lt;&gt;"",IF(AS346&lt;&gt;"",AQ346-AS346,TODAY()-AQ346),"")</f>
        <v>-13</v>
      </c>
      <c r="AZ346" s="329" t="str">
        <f ca="1">IF(AY346&lt;&gt;"",IF(AY346&lt;=0,"SEM ATRASO",IF(AY346&lt;=10,"1) &lt;= 10 Dias",IF(AND(AY346&gt;10,AY346&lt;=30),"2) &gt; 10 Dias e &lt;= 30 Dias",IF(AND(AY346&gt;30,AY346&lt;=60),"3) &gt;30 Dias e &lt;=60 Dias",IF(AND(AY346&gt;60,AY346&lt;43854),"4) &gt; 60 Dias","INDEFINIDO"))))),"")</f>
        <v>SEM ATRASO</v>
      </c>
      <c r="BA346" s="331">
        <v>45847</v>
      </c>
      <c r="BB346" s="331">
        <v>45847</v>
      </c>
      <c r="BC346" s="15">
        <v>45852</v>
      </c>
      <c r="BD346" s="12">
        <v>45852</v>
      </c>
      <c r="BE346" s="15">
        <v>45852</v>
      </c>
      <c r="BF346" s="309">
        <f>IF(AND(BB346&lt;&gt;"",BE346&lt;&gt;""),BE346-BB346,"")</f>
        <v>5</v>
      </c>
      <c r="BG346" s="326" t="str">
        <f>IF(BC346&lt;&gt;"",CONCATENATE("S",WEEKNUM(BC346,21)),"")</f>
        <v>S29</v>
      </c>
      <c r="BH346" s="327" t="str">
        <f>IF(BD346&lt;&gt;"",CONCATENATE("S",WEEKNUM(BD346,21)),"")</f>
        <v>S29</v>
      </c>
      <c r="BI346" s="327" t="str">
        <f>IF(BE346&lt;&gt;"",CONCATENATE("S",WEEKNUM(BE346,21)),"")</f>
        <v>S29</v>
      </c>
      <c r="BJ346" s="326" t="str">
        <f>IF(BE346&lt;&gt;"",CONCATENATE(MONTH(BE346),"/",YEAR(BE346)),"")</f>
        <v>7/2025</v>
      </c>
      <c r="BK346" s="325">
        <f ca="1">IF(BE346&lt;&gt;"",IFERROR(IF(BE346="",TODAY()-BC346,BE346-BC346),""),"")</f>
        <v>0</v>
      </c>
      <c r="BL346" s="330" t="str">
        <f ca="1">IF(BK346&lt;&gt;"",IF(BK346&lt;=0,"SEM ATRASO",IF(BK346&lt;=10,"1) &lt;= 10 Dias",IF(AND(BK346&gt;10,BK346&lt;=30),"2) &gt; 10 Dias e &lt;= 30 Dias",IF(AND(BK346&gt;30,BK346&lt;=60),"3) &gt;30 Dias e &lt;=60 Dias",IF(AND(BK346&gt;60,BK346&lt;43854),"4) &gt; 60 Dias","INDEFINIDO"))))),"")</f>
        <v>SEM ATRASO</v>
      </c>
      <c r="BM346" s="331">
        <f>IF(BE346&lt;&gt;"",BE346+5,IF(AND(BE346="",BD346&lt;&gt;""),BD346+5,IF(AND(BE346="",BD346="",AS346&lt;&gt;""),AS346+5,IF(AND(BE346="",BD346="",AS346="",AR346&lt;&gt;""),AR346+5,""))))</f>
        <v>45857</v>
      </c>
      <c r="BN346" s="331"/>
      <c r="BO346" s="331" t="s">
        <v>87</v>
      </c>
      <c r="BP346" s="305"/>
      <c r="BQ346" s="305"/>
      <c r="BR346" s="305"/>
      <c r="BS346" s="305"/>
      <c r="BT346" s="332"/>
      <c r="BU346" s="333"/>
      <c r="BV346" s="329"/>
      <c r="BW346" s="329"/>
      <c r="BX346" s="329"/>
      <c r="BY346" s="329"/>
      <c r="BZ346" s="329"/>
      <c r="CA346" s="641"/>
      <c r="CB346" s="598"/>
    </row>
    <row r="347" spans="1:80" ht="40.5" customHeight="1" thickBot="1" x14ac:dyDescent="0.4">
      <c r="A347" s="577"/>
      <c r="B347" s="458" t="s">
        <v>155</v>
      </c>
      <c r="C347" s="310"/>
      <c r="D347" s="336"/>
      <c r="E347" s="336" t="s">
        <v>643</v>
      </c>
      <c r="F347" s="336" t="s">
        <v>1063</v>
      </c>
      <c r="G347" s="307" t="str">
        <f ca="1">IF(AND(E347&lt;D347,BE347&lt;&gt;"",TODAY()&gt;D347),TODAY()-D347,"")</f>
        <v/>
      </c>
      <c r="H347" s="308">
        <f>IF(BM347&lt;&gt;"",BM347,"")</f>
        <v>45857</v>
      </c>
      <c r="I347" s="309">
        <f>IF(AND(E347&lt;&gt;"",H347&lt;&gt;""),H347-E347,"")</f>
        <v>184</v>
      </c>
      <c r="J347" s="305"/>
      <c r="K347" s="460" t="s">
        <v>80</v>
      </c>
      <c r="L347" s="310" t="s">
        <v>281</v>
      </c>
      <c r="M347" s="311" t="s">
        <v>161</v>
      </c>
      <c r="N347" s="310" t="s">
        <v>1252</v>
      </c>
      <c r="O347" s="337"/>
      <c r="P347" s="539" t="s">
        <v>1733</v>
      </c>
      <c r="Q347" s="339" t="s">
        <v>1786</v>
      </c>
      <c r="R347" s="313" t="str">
        <f>IF(OR(L347&lt;&gt;"",N347&lt;&gt;"",O347&lt;&gt;"",P347&lt;&gt;""),CONCATENATE(L347,"-",N347,"-",P347,"-OM",O347),"")</f>
        <v>P54-PPGMII-P54-CAM-1849/2024-OM</v>
      </c>
      <c r="S347" s="574"/>
      <c r="T347" s="314">
        <v>1</v>
      </c>
      <c r="U347" s="340">
        <v>0</v>
      </c>
      <c r="V347" s="340">
        <v>0.53900000000000003</v>
      </c>
      <c r="W347" s="316">
        <f>IF(U347&lt;&gt;"",U347/1000,"")</f>
        <v>0</v>
      </c>
      <c r="X347" s="316">
        <f>IF(V347&lt;&gt;"",V347/1000,"")</f>
        <v>5.3899999999999998E-4</v>
      </c>
      <c r="Y347" s="317">
        <f>IF(OR(U347&lt;&gt;"",V347&lt;&gt;""),U347+V347,"")</f>
        <v>0.53900000000000003</v>
      </c>
      <c r="Z347" s="318">
        <f>IF(Y347&lt;&gt;"",Y347/1000,"")</f>
        <v>5.3899999999999998E-4</v>
      </c>
      <c r="AA347" s="574" t="s">
        <v>493</v>
      </c>
      <c r="AB347" s="386"/>
      <c r="AC347" s="331">
        <v>45692</v>
      </c>
      <c r="AD347" s="327">
        <v>45774</v>
      </c>
      <c r="AE347" s="327">
        <v>45798</v>
      </c>
      <c r="AF347" s="14">
        <v>45838</v>
      </c>
      <c r="AG347" s="327">
        <v>45783</v>
      </c>
      <c r="AH347" s="309">
        <f>IF(AND(AD347&lt;&gt;"",AG347&lt;&gt;""),AG347-AD347,"")</f>
        <v>9</v>
      </c>
      <c r="AI347" s="322" t="str">
        <f>IF(AE347&lt;&gt;"",CONCATENATE("S",WEEKNUM(AE347,21)),"")</f>
        <v>S21</v>
      </c>
      <c r="AJ347" s="323" t="str">
        <f>IF(AF347&lt;&gt;"",CONCATENATE("S",WEEKNUM(AF347,21)),"")</f>
        <v>S27</v>
      </c>
      <c r="AK347" s="323" t="str">
        <f>IF(AG347&lt;&gt;"",CONCATENATE("S",WEEKNUM(AG347,21)),"")</f>
        <v>S19</v>
      </c>
      <c r="AL347" s="322" t="str">
        <f>IF(AG347&lt;&gt;"",CONCATENATE(MONTH(AG347),"/",YEAR(AG347)),"")</f>
        <v>5/2025</v>
      </c>
      <c r="AM347" s="324">
        <f ca="1">IF(AG347&lt;&gt;"",IFERROR(IF(AF347="",TODAY()-AE347,AG347-AE347),""),"")</f>
        <v>-15</v>
      </c>
      <c r="AN347" s="325" t="str">
        <f ca="1">IF(AM347&lt;&gt;"",IF(AM347&lt;=0,"SEM ATRASO",IF(AM347&lt;=10,"1) &lt;= 10 Dias",IF(AND(AM347&gt;10,AM347&lt;=30),"2) &gt; 10 Dias e &lt;= 30 Dias",IF(AND(AM347&gt;30,AM347&lt;=60),"3) &gt;30 Dias e &lt;=60 Dias",IF(AND(AM347&gt;60,AM347&lt;43854),"4) &gt; 60 Dias","INDEFINIDO"))))),"")</f>
        <v>SEM ATRASO</v>
      </c>
      <c r="AO347" s="331">
        <v>45776</v>
      </c>
      <c r="AP347" s="331">
        <v>45834</v>
      </c>
      <c r="AQ347" s="15">
        <v>45834</v>
      </c>
      <c r="AR347" s="15">
        <v>45847</v>
      </c>
      <c r="AS347" s="331">
        <v>45847</v>
      </c>
      <c r="AT347" s="309">
        <f>IF(AND(AP347&lt;&gt;"",AS347&lt;&gt;""),AS347-AP347,"")</f>
        <v>13</v>
      </c>
      <c r="AU347" s="326" t="str">
        <f>IF(AQ347&lt;&gt;"",CONCATENATE("S",WEEKNUM(AQ347,21)),"")</f>
        <v>S26</v>
      </c>
      <c r="AV347" s="327" t="str">
        <f>IF(AR347&lt;&gt;"",CONCATENATE("S",WEEKNUM(AR347,21)),"")</f>
        <v>S28</v>
      </c>
      <c r="AW347" s="327" t="str">
        <f>IF(AS347&lt;&gt;"",CONCATENATE("S",WEEKNUM(AS347,21)),"")</f>
        <v>S28</v>
      </c>
      <c r="AX347" s="326" t="str">
        <f>IF(AS347&lt;&gt;"",CONCATENATE(MONTH(AS347),"/",YEAR(AS347)),"")</f>
        <v>7/2025</v>
      </c>
      <c r="AY347" s="328">
        <f ca="1">IF(AQ347&lt;&gt;"",IF(AS347&lt;&gt;"",AQ347-AS347,TODAY()-AQ347),"")</f>
        <v>-13</v>
      </c>
      <c r="AZ347" s="329" t="str">
        <f ca="1">IF(AY347&lt;&gt;"",IF(AY347&lt;=0,"SEM ATRASO",IF(AY347&lt;=10,"1) &lt;= 10 Dias",IF(AND(AY347&gt;10,AY347&lt;=30),"2) &gt; 10 Dias e &lt;= 30 Dias",IF(AND(AY347&gt;30,AY347&lt;=60),"3) &gt;30 Dias e &lt;=60 Dias",IF(AND(AY347&gt;60,AY347&lt;43854),"4) &gt; 60 Dias","INDEFINIDO"))))),"")</f>
        <v>SEM ATRASO</v>
      </c>
      <c r="BA347" s="331">
        <v>45847</v>
      </c>
      <c r="BB347" s="331">
        <v>45847</v>
      </c>
      <c r="BC347" s="15">
        <v>45852</v>
      </c>
      <c r="BD347" s="12">
        <v>45852</v>
      </c>
      <c r="BE347" s="15">
        <v>45852</v>
      </c>
      <c r="BF347" s="309">
        <f>IF(AND(BB347&lt;&gt;"",BE347&lt;&gt;""),BE347-BB347,"")</f>
        <v>5</v>
      </c>
      <c r="BG347" s="326" t="str">
        <f>IF(BC347&lt;&gt;"",CONCATENATE("S",WEEKNUM(BC347,21)),"")</f>
        <v>S29</v>
      </c>
      <c r="BH347" s="327" t="str">
        <f>IF(BD347&lt;&gt;"",CONCATENATE("S",WEEKNUM(BD347,21)),"")</f>
        <v>S29</v>
      </c>
      <c r="BI347" s="327" t="str">
        <f>IF(BE347&lt;&gt;"",CONCATENATE("S",WEEKNUM(BE347,21)),"")</f>
        <v>S29</v>
      </c>
      <c r="BJ347" s="326" t="str">
        <f>IF(BE347&lt;&gt;"",CONCATENATE(MONTH(BE347),"/",YEAR(BE347)),"")</f>
        <v>7/2025</v>
      </c>
      <c r="BK347" s="325">
        <f ca="1">IF(BE347&lt;&gt;"",IFERROR(IF(BE347="",TODAY()-BC347,BE347-BC347),""),"")</f>
        <v>0</v>
      </c>
      <c r="BL347" s="330" t="str">
        <f ca="1">IF(BK347&lt;&gt;"",IF(BK347&lt;=0,"SEM ATRASO",IF(BK347&lt;=10,"1) &lt;= 10 Dias",IF(AND(BK347&gt;10,BK347&lt;=30),"2) &gt; 10 Dias e &lt;= 30 Dias",IF(AND(BK347&gt;30,BK347&lt;=60),"3) &gt;30 Dias e &lt;=60 Dias",IF(AND(BK347&gt;60,BK347&lt;43854),"4) &gt; 60 Dias","INDEFINIDO"))))),"")</f>
        <v>SEM ATRASO</v>
      </c>
      <c r="BM347" s="331">
        <f>IF(BE347&lt;&gt;"",BE347+5,IF(AND(BE347="",BD347&lt;&gt;""),BD347+5,IF(AND(BE347="",BD347="",AS347&lt;&gt;""),AS347+5,IF(AND(BE347="",BD347="",AS347="",AR347&lt;&gt;""),AR347+5,""))))</f>
        <v>45857</v>
      </c>
      <c r="BN347" s="331"/>
      <c r="BO347" s="331" t="s">
        <v>87</v>
      </c>
      <c r="BP347" s="305"/>
      <c r="BQ347" s="305"/>
      <c r="BR347" s="305"/>
      <c r="BS347" s="305"/>
      <c r="BT347" s="332"/>
      <c r="BU347" s="333"/>
      <c r="BV347" s="329"/>
      <c r="BW347" s="329"/>
      <c r="BX347" s="329"/>
      <c r="BY347" s="329"/>
      <c r="BZ347" s="329"/>
      <c r="CA347" s="641"/>
      <c r="CB347" s="598"/>
    </row>
    <row r="348" spans="1:80" ht="40.5" customHeight="1" x14ac:dyDescent="0.35">
      <c r="A348" s="577"/>
      <c r="B348" s="458" t="s">
        <v>155</v>
      </c>
      <c r="C348" s="310"/>
      <c r="D348" s="336"/>
      <c r="E348" s="336" t="s">
        <v>1083</v>
      </c>
      <c r="F348" s="336" t="s">
        <v>556</v>
      </c>
      <c r="G348" s="307" t="str">
        <f ca="1">IF(AND(E348&lt;D348,BE348&lt;&gt;"",TODAY()&gt;D348),TODAY()-D348,"")</f>
        <v/>
      </c>
      <c r="H348" s="308">
        <f>IF(BM348&lt;&gt;"",BM348,"")</f>
        <v>45873</v>
      </c>
      <c r="I348" s="309">
        <f>IF(AND(E348&lt;&gt;"",H348&lt;&gt;""),H348-E348,"")</f>
        <v>179</v>
      </c>
      <c r="J348" s="305" t="s">
        <v>79</v>
      </c>
      <c r="K348" s="305" t="s">
        <v>80</v>
      </c>
      <c r="L348" s="310" t="s">
        <v>557</v>
      </c>
      <c r="M348" s="311" t="s">
        <v>161</v>
      </c>
      <c r="N348" s="310" t="s">
        <v>1012</v>
      </c>
      <c r="O348" s="337"/>
      <c r="P348" s="539" t="s">
        <v>1452</v>
      </c>
      <c r="Q348" s="339" t="s">
        <v>1107</v>
      </c>
      <c r="R348" s="313" t="str">
        <f>IF(OR(L348&lt;&gt;"",N348&lt;&gt;"",O348&lt;&gt;"",P348&lt;&gt;""),CONCATENATE(L348,"-",N348,"-",P348,"-OM",O348),"")</f>
        <v>P62-PPGMII-P62-PAR-0592/2025-OM</v>
      </c>
      <c r="S348" s="574" t="s">
        <v>1108</v>
      </c>
      <c r="T348" s="314">
        <v>1</v>
      </c>
      <c r="U348" s="340">
        <v>36.35</v>
      </c>
      <c r="V348" s="340">
        <v>0</v>
      </c>
      <c r="W348" s="316">
        <f>IF(U348&lt;&gt;"",U348/1000,"")</f>
        <v>3.635E-2</v>
      </c>
      <c r="X348" s="316">
        <f>IF(V348&lt;&gt;"",V348/1000,"")</f>
        <v>0</v>
      </c>
      <c r="Y348" s="317">
        <f>IF(OR(U348&lt;&gt;"",V348&lt;&gt;""),U348+V348,"")</f>
        <v>36.35</v>
      </c>
      <c r="Z348" s="318">
        <f>IF(Y348&lt;&gt;"",Y348/1000,"")</f>
        <v>3.635E-2</v>
      </c>
      <c r="AA348" s="574" t="s">
        <v>1109</v>
      </c>
      <c r="AB348" s="386"/>
      <c r="AC348" s="331">
        <v>45821</v>
      </c>
      <c r="AD348" s="327">
        <v>45785</v>
      </c>
      <c r="AE348" s="327">
        <v>45742</v>
      </c>
      <c r="AF348" s="14">
        <v>45742</v>
      </c>
      <c r="AG348" s="327">
        <v>45827</v>
      </c>
      <c r="AH348" s="309">
        <f>IF(AND(AD348&lt;&gt;"",AG348&lt;&gt;""),AG348-AD348,"")</f>
        <v>42</v>
      </c>
      <c r="AI348" s="322" t="str">
        <f>IF(AE348&lt;&gt;"",CONCATENATE("S",WEEKNUM(AE348,21)),"")</f>
        <v>S13</v>
      </c>
      <c r="AJ348" s="323" t="str">
        <f>IF(AF348&lt;&gt;"",CONCATENATE("S",WEEKNUM(AF348,21)),"")</f>
        <v>S13</v>
      </c>
      <c r="AK348" s="323" t="str">
        <f>IF(AG348&lt;&gt;"",CONCATENATE("S",WEEKNUM(AG348,21)),"")</f>
        <v>S25</v>
      </c>
      <c r="AL348" s="322" t="str">
        <f>IF(AG348&lt;&gt;"",CONCATENATE(MONTH(AG348),"/",YEAR(AG348)),"")</f>
        <v>6/2025</v>
      </c>
      <c r="AM348" s="324">
        <f ca="1">IF(AG348&lt;&gt;"",IFERROR(IF(AF348="",TODAY()-AE348,AG348-AE348),""),"")</f>
        <v>85</v>
      </c>
      <c r="AN348" s="325" t="str">
        <f ca="1">IF(AM348&lt;&gt;"",IF(AM348&lt;=0,"SEM ATRASO",IF(AM348&lt;=10,"1) &lt;= 10 Dias",IF(AND(AM348&gt;10,AM348&lt;=30),"2) &gt; 10 Dias e &lt;= 30 Dias",IF(AND(AM348&gt;30,AM348&lt;=60),"3) &gt;30 Dias e &lt;=60 Dias",IF(AND(AM348&gt;60,AM348&lt;43854),"4) &gt; 60 Dias","INDEFINIDO"))))),"")</f>
        <v>4) &gt; 60 Dias</v>
      </c>
      <c r="AO348" s="327">
        <v>45833</v>
      </c>
      <c r="AP348" s="331">
        <v>45800</v>
      </c>
      <c r="AQ348" s="14">
        <v>45840</v>
      </c>
      <c r="AR348" s="25">
        <v>45840</v>
      </c>
      <c r="AS348" s="331">
        <v>45838</v>
      </c>
      <c r="AT348" s="309">
        <f>IF(AND(AP348&lt;&gt;"",AS348&lt;&gt;""),AS348-AP348,"")</f>
        <v>38</v>
      </c>
      <c r="AU348" s="326" t="str">
        <f>IF(AQ348&lt;&gt;"",CONCATENATE("S",WEEKNUM(AQ348,21)),"")</f>
        <v>S27</v>
      </c>
      <c r="AV348" s="327" t="str">
        <f>IF(AR348&lt;&gt;"",CONCATENATE("S",WEEKNUM(AR348,21)),"")</f>
        <v>S27</v>
      </c>
      <c r="AW348" s="327" t="str">
        <f>IF(AS348&lt;&gt;"",CONCATENATE("S",WEEKNUM(AS348,21)),"")</f>
        <v>S27</v>
      </c>
      <c r="AX348" s="326" t="str">
        <f>IF(AS348&lt;&gt;"",CONCATENATE(MONTH(AS348),"/",YEAR(AS348)),"")</f>
        <v>6/2025</v>
      </c>
      <c r="AY348" s="328">
        <f ca="1">IF(AQ348&lt;&gt;"",IF(AS348&lt;&gt;"",AQ348-AS348,TODAY()-AQ348),"")</f>
        <v>2</v>
      </c>
      <c r="AZ348" s="329" t="str">
        <f ca="1">IF(AY348&lt;&gt;"",IF(AY348&lt;=0,"SEM ATRASO",IF(AY348&lt;=10,"1) &lt;= 10 Dias",IF(AND(AY348&gt;10,AY348&lt;=30),"2) &gt; 10 Dias e &lt;= 30 Dias",IF(AND(AY348&gt;30,AY348&lt;=60),"3) &gt;30 Dias e &lt;=60 Dias",IF(AND(AY348&gt;60,AY348&lt;43854),"4) &gt; 60 Dias","INDEFINIDO"))))),"")</f>
        <v>1) &lt;= 10 Dias</v>
      </c>
      <c r="BA348" s="344">
        <v>45849</v>
      </c>
      <c r="BB348" s="331">
        <v>45845</v>
      </c>
      <c r="BC348" s="15">
        <v>45766</v>
      </c>
      <c r="BD348" s="15">
        <v>45868</v>
      </c>
      <c r="BE348" s="331">
        <v>45868</v>
      </c>
      <c r="BF348" s="309">
        <f>IF(AND(BB348&lt;&gt;"",BE348&lt;&gt;""),BE348-BB348,"")</f>
        <v>23</v>
      </c>
      <c r="BG348" s="326" t="str">
        <f>IF(BC348&lt;&gt;"",CONCATENATE("S",WEEKNUM(BC348,21)),"")</f>
        <v>S16</v>
      </c>
      <c r="BH348" s="327" t="str">
        <f>IF(BD348&lt;&gt;"",CONCATENATE("S",WEEKNUM(BD348,21)),"")</f>
        <v>S31</v>
      </c>
      <c r="BI348" s="327" t="str">
        <f>IF(BE348&lt;&gt;"",CONCATENATE("S",WEEKNUM(BE348,21)),"")</f>
        <v>S31</v>
      </c>
      <c r="BJ348" s="326" t="str">
        <f>IF(BE348&lt;&gt;"",CONCATENATE(MONTH(BE348),"/",YEAR(BE348)),"")</f>
        <v>7/2025</v>
      </c>
      <c r="BK348" s="325">
        <f ca="1">IF(BE348&lt;&gt;"",IFERROR(IF(BE348="",TODAY()-BC348,BE348-BC348),""),"")</f>
        <v>102</v>
      </c>
      <c r="BL348" s="330" t="str">
        <f ca="1">IF(BK348&lt;&gt;"",IF(BK348&lt;=0,"SEM ATRASO",IF(BK348&lt;=10,"1) &lt;= 10 Dias",IF(AND(BK348&gt;10,BK348&lt;=30),"2) &gt; 10 Dias e &lt;= 30 Dias",IF(AND(BK348&gt;30,BK348&lt;=60),"3) &gt;30 Dias e &lt;=60 Dias",IF(AND(BK348&gt;60,BK348&lt;43854),"4) &gt; 60 Dias","INDEFINIDO"))))),"")</f>
        <v>4) &gt; 60 Dias</v>
      </c>
      <c r="BM348" s="331">
        <f>IF(BE348&lt;&gt;"",BE348+5,IF(AND(BE348="",BD348&lt;&gt;""),BD348+5,IF(AND(BE348="",BD348="",AS348&lt;&gt;""),AS348+5,IF(AND(BE348="",BD348="",AS348="",AR348&lt;&gt;""),AR348+5,""))))</f>
        <v>45873</v>
      </c>
      <c r="BN348" s="331"/>
      <c r="BO348" s="331" t="s">
        <v>87</v>
      </c>
      <c r="BP348" s="305"/>
      <c r="BQ348" s="305"/>
      <c r="BR348" s="305"/>
      <c r="BS348" s="305"/>
      <c r="BT348" s="332"/>
      <c r="BU348" s="333"/>
      <c r="BV348" s="329"/>
      <c r="BW348" s="329"/>
      <c r="BX348" s="329"/>
      <c r="BY348" s="329"/>
      <c r="BZ348" s="329"/>
      <c r="CA348" s="641" t="s">
        <v>1251</v>
      </c>
      <c r="CB348" s="598"/>
    </row>
    <row r="349" spans="1:80" ht="40.5" customHeight="1" x14ac:dyDescent="0.35">
      <c r="A349" s="577"/>
      <c r="B349" s="458" t="s">
        <v>155</v>
      </c>
      <c r="C349" s="310"/>
      <c r="D349" s="336"/>
      <c r="E349" s="336" t="s">
        <v>1083</v>
      </c>
      <c r="F349" s="336" t="s">
        <v>556</v>
      </c>
      <c r="G349" s="307" t="str">
        <f ca="1">IF(AND(E349&lt;D349,BE349&lt;&gt;"",TODAY()&gt;D349),TODAY()-D349,"")</f>
        <v/>
      </c>
      <c r="H349" s="308">
        <f>IF(BM349&lt;&gt;"",BM349,"")</f>
        <v>45863</v>
      </c>
      <c r="I349" s="309">
        <f>IF(AND(E349&lt;&gt;"",H349&lt;&gt;""),H349-E349,"")</f>
        <v>169</v>
      </c>
      <c r="J349" s="305"/>
      <c r="K349" s="305" t="s">
        <v>80</v>
      </c>
      <c r="L349" s="310" t="s">
        <v>557</v>
      </c>
      <c r="M349" s="311" t="s">
        <v>161</v>
      </c>
      <c r="N349" s="310" t="s">
        <v>1012</v>
      </c>
      <c r="O349" s="337">
        <v>2024236444</v>
      </c>
      <c r="P349" s="539" t="s">
        <v>1452</v>
      </c>
      <c r="Q349" s="339" t="s">
        <v>1110</v>
      </c>
      <c r="R349" s="313" t="str">
        <f>IF(OR(L349&lt;&gt;"",N349&lt;&gt;"",O349&lt;&gt;"",P349&lt;&gt;""),CONCATENATE(L349,"-",N349,"-",P349,"-OM",O349),"")</f>
        <v>P62-PPGMII-P62-PAR-0592/2025-OM2024236444</v>
      </c>
      <c r="S349" s="574"/>
      <c r="T349" s="314">
        <v>1</v>
      </c>
      <c r="U349" s="340">
        <v>2.62</v>
      </c>
      <c r="V349" s="340">
        <v>0</v>
      </c>
      <c r="W349" s="316">
        <f>IF(U349&lt;&gt;"",U349/1000,"")</f>
        <v>2.6199999999999999E-3</v>
      </c>
      <c r="X349" s="316">
        <f>IF(V349&lt;&gt;"",V349/1000,"")</f>
        <v>0</v>
      </c>
      <c r="Y349" s="317">
        <f>IF(OR(U349&lt;&gt;"",V349&lt;&gt;""),U349+V349,"")</f>
        <v>2.62</v>
      </c>
      <c r="Z349" s="318">
        <f>IF(Y349&lt;&gt;"",Y349/1000,"")</f>
        <v>2.6199999999999999E-3</v>
      </c>
      <c r="AA349" s="574" t="s">
        <v>1109</v>
      </c>
      <c r="AB349" s="386"/>
      <c r="AC349" s="331">
        <v>45821</v>
      </c>
      <c r="AD349" s="327">
        <v>45733</v>
      </c>
      <c r="AE349" s="327">
        <v>45798</v>
      </c>
      <c r="AF349" s="14">
        <v>45838</v>
      </c>
      <c r="AG349" s="327">
        <v>45783</v>
      </c>
      <c r="AH349" s="309">
        <f>IF(AND(AD349&lt;&gt;"",AG349&lt;&gt;""),AG349-AD349,"")</f>
        <v>50</v>
      </c>
      <c r="AI349" s="322" t="str">
        <f>IF(AE349&lt;&gt;"",CONCATENATE("S",WEEKNUM(AE349,21)),"")</f>
        <v>S21</v>
      </c>
      <c r="AJ349" s="323" t="str">
        <f>IF(AF349&lt;&gt;"",CONCATENATE("S",WEEKNUM(AF349,21)),"")</f>
        <v>S27</v>
      </c>
      <c r="AK349" s="323" t="str">
        <f>IF(AG349&lt;&gt;"",CONCATENATE("S",WEEKNUM(AG349,21)),"")</f>
        <v>S19</v>
      </c>
      <c r="AL349" s="322" t="str">
        <f>IF(AG349&lt;&gt;"",CONCATENATE(MONTH(AG349),"/",YEAR(AG349)),"")</f>
        <v>5/2025</v>
      </c>
      <c r="AM349" s="324">
        <f ca="1">IF(AG349&lt;&gt;"",IFERROR(IF(AF349="",TODAY()-AE349,AG349-AE349),""),"")</f>
        <v>-15</v>
      </c>
      <c r="AN349" s="325" t="str">
        <f ca="1">IF(AM349&lt;&gt;"",IF(AM349&lt;=0,"SEM ATRASO",IF(AM349&lt;=10,"1) &lt;= 10 Dias",IF(AND(AM349&gt;10,AM349&lt;=30),"2) &gt; 10 Dias e &lt;= 30 Dias",IF(AND(AM349&gt;30,AM349&lt;=60),"3) &gt;30 Dias e &lt;=60 Dias",IF(AND(AM349&gt;60,AM349&lt;43854),"4) &gt; 60 Dias","INDEFINIDO"))))),"")</f>
        <v>SEM ATRASO</v>
      </c>
      <c r="AO349" s="327">
        <v>45805</v>
      </c>
      <c r="AP349" s="331">
        <v>45800</v>
      </c>
      <c r="AQ349" s="14">
        <v>45815</v>
      </c>
      <c r="AR349" s="25">
        <v>45845</v>
      </c>
      <c r="AS349" s="331">
        <v>45845</v>
      </c>
      <c r="AT349" s="309">
        <f>IF(AND(AP349&lt;&gt;"",AS349&lt;&gt;""),AS349-AP349,"")</f>
        <v>45</v>
      </c>
      <c r="AU349" s="326" t="str">
        <f>IF(AQ349&lt;&gt;"",CONCATENATE("S",WEEKNUM(AQ349,21)),"")</f>
        <v>S23</v>
      </c>
      <c r="AV349" s="327" t="str">
        <f>IF(AR349&lt;&gt;"",CONCATENATE("S",WEEKNUM(AR349,21)),"")</f>
        <v>S28</v>
      </c>
      <c r="AW349" s="327" t="str">
        <f>IF(AS349&lt;&gt;"",CONCATENATE("S",WEEKNUM(AS349,21)),"")</f>
        <v>S28</v>
      </c>
      <c r="AX349" s="326" t="str">
        <f>IF(AS349&lt;&gt;"",CONCATENATE(MONTH(AS349),"/",YEAR(AS349)),"")</f>
        <v>7/2025</v>
      </c>
      <c r="AY349" s="328">
        <f ca="1">IF(AQ349&lt;&gt;"",IF(AS349&lt;&gt;"",AQ349-AS349,TODAY()-AQ349),"")</f>
        <v>-30</v>
      </c>
      <c r="AZ349" s="329" t="str">
        <f ca="1">IF(AY349&lt;&gt;"",IF(AY349&lt;=0,"SEM ATRASO",IF(AY349&lt;=10,"1) &lt;= 10 Dias",IF(AND(AY349&gt;10,AY349&lt;=30),"2) &gt; 10 Dias e &lt;= 30 Dias",IF(AND(AY349&gt;30,AY349&lt;=60),"3) &gt;30 Dias e &lt;=60 Dias",IF(AND(AY349&gt;60,AY349&lt;43854),"4) &gt; 60 Dias","INDEFINIDO"))))),"")</f>
        <v>SEM ATRASO</v>
      </c>
      <c r="BA349" s="344">
        <v>45821</v>
      </c>
      <c r="BB349" s="331">
        <v>45852</v>
      </c>
      <c r="BC349" s="15">
        <v>45828</v>
      </c>
      <c r="BD349" s="12">
        <v>45858</v>
      </c>
      <c r="BE349" s="15">
        <v>45858</v>
      </c>
      <c r="BF349" s="309">
        <f>IF(AND(BB349&lt;&gt;"",BE349&lt;&gt;""),BE349-BB349,"")</f>
        <v>6</v>
      </c>
      <c r="BG349" s="326" t="str">
        <f>IF(BC349&lt;&gt;"",CONCATENATE("S",WEEKNUM(BC349,21)),"")</f>
        <v>S25</v>
      </c>
      <c r="BH349" s="327" t="str">
        <f>IF(BD349&lt;&gt;"",CONCATENATE("S",WEEKNUM(BD349,21)),"")</f>
        <v>S29</v>
      </c>
      <c r="BI349" s="327" t="str">
        <f>IF(BE349&lt;&gt;"",CONCATENATE("S",WEEKNUM(BE349,21)),"")</f>
        <v>S29</v>
      </c>
      <c r="BJ349" s="326" t="str">
        <f>IF(BE349&lt;&gt;"",CONCATENATE(MONTH(BE349),"/",YEAR(BE349)),"")</f>
        <v>7/2025</v>
      </c>
      <c r="BK349" s="325">
        <f ca="1">IF(BE349&lt;&gt;"",IFERROR(IF(BE349="",TODAY()-BC349,BE349-BC349),""),"")</f>
        <v>30</v>
      </c>
      <c r="BL349" s="330" t="str">
        <f ca="1">IF(BK349&lt;&gt;"",IF(BK349&lt;=0,"SEM ATRASO",IF(BK349&lt;=10,"1) &lt;= 10 Dias",IF(AND(BK349&gt;10,BK349&lt;=30),"2) &gt; 10 Dias e &lt;= 30 Dias",IF(AND(BK349&gt;30,BK349&lt;=60),"3) &gt;30 Dias e &lt;=60 Dias",IF(AND(BK349&gt;60,BK349&lt;43854),"4) &gt; 60 Dias","INDEFINIDO"))))),"")</f>
        <v>2) &gt; 10 Dias e &lt;= 30 Dias</v>
      </c>
      <c r="BM349" s="331">
        <f>IF(BE349&lt;&gt;"",BE349+5,IF(AND(BE349="",BD349&lt;&gt;""),BD349+5,IF(AND(BE349="",BD349="",AS349&lt;&gt;""),AS349+5,IF(AND(BE349="",BD349="",AS349="",AR349&lt;&gt;""),AR349+5,""))))</f>
        <v>45863</v>
      </c>
      <c r="BN349" s="331"/>
      <c r="BO349" s="331" t="s">
        <v>87</v>
      </c>
      <c r="BP349" s="305"/>
      <c r="BQ349" s="305"/>
      <c r="BR349" s="305"/>
      <c r="BS349" s="305"/>
      <c r="BT349" s="332" t="s">
        <v>124</v>
      </c>
      <c r="BU349" s="333" t="s">
        <v>124</v>
      </c>
      <c r="BV349" s="329"/>
      <c r="BW349" s="329"/>
      <c r="BX349" s="329"/>
      <c r="BY349" s="329"/>
      <c r="BZ349" s="329"/>
      <c r="CA349" s="641" t="s">
        <v>573</v>
      </c>
      <c r="CB349" s="598"/>
    </row>
    <row r="350" spans="1:80" ht="40.5" customHeight="1" thickBot="1" x14ac:dyDescent="0.4">
      <c r="A350" s="577"/>
      <c r="B350" s="458" t="s">
        <v>155</v>
      </c>
      <c r="C350" s="310"/>
      <c r="D350" s="336"/>
      <c r="E350" s="336" t="s">
        <v>643</v>
      </c>
      <c r="F350" s="336" t="s">
        <v>1063</v>
      </c>
      <c r="G350" s="307" t="str">
        <f ca="1">IF(AND(E350&lt;D350,BE350&lt;&gt;"",TODAY()&gt;D350),TODAY()-D350,"")</f>
        <v/>
      </c>
      <c r="H350" s="308">
        <f>IF(BM350&lt;&gt;"",BM350,"")</f>
        <v>45888</v>
      </c>
      <c r="I350" s="309">
        <f>IF(AND(E350&lt;&gt;"",H350&lt;&gt;""),H350-E350,"")</f>
        <v>215</v>
      </c>
      <c r="J350" s="305"/>
      <c r="K350" s="460" t="s">
        <v>80</v>
      </c>
      <c r="L350" s="310" t="s">
        <v>557</v>
      </c>
      <c r="M350" s="311" t="s">
        <v>2407</v>
      </c>
      <c r="N350" s="310" t="s">
        <v>1012</v>
      </c>
      <c r="O350" s="337"/>
      <c r="P350" s="539" t="s">
        <v>1741</v>
      </c>
      <c r="Q350" s="339" t="s">
        <v>1742</v>
      </c>
      <c r="R350" s="313" t="str">
        <f>IF(OR(L350&lt;&gt;"",N350&lt;&gt;"",O350&lt;&gt;"",P350&lt;&gt;""),CONCATENATE(L350,"-",N350,"-",P350,"-OM",O350),"")</f>
        <v>P62-PPGMII-P62-PAR-0094/2025-OM</v>
      </c>
      <c r="S350" s="574"/>
      <c r="T350" s="437">
        <v>0.75</v>
      </c>
      <c r="U350" s="340">
        <v>18.239000000000001</v>
      </c>
      <c r="V350" s="340">
        <v>0</v>
      </c>
      <c r="W350" s="316">
        <f>IF(U350&lt;&gt;"",U350/1000,"")</f>
        <v>1.8239000000000002E-2</v>
      </c>
      <c r="X350" s="316">
        <f>IF(V350&lt;&gt;"",V350/1000,"")</f>
        <v>0</v>
      </c>
      <c r="Y350" s="317">
        <f>IF(OR(U350&lt;&gt;"",V350&lt;&gt;""),U350+V350,"")</f>
        <v>18.239000000000001</v>
      </c>
      <c r="Z350" s="318">
        <f>IF(Y350&lt;&gt;"",Y350/1000,"")</f>
        <v>1.8239000000000002E-2</v>
      </c>
      <c r="AA350" s="574" t="s">
        <v>493</v>
      </c>
      <c r="AB350" s="386"/>
      <c r="AC350" s="331">
        <v>45692</v>
      </c>
      <c r="AD350" s="398">
        <v>45782</v>
      </c>
      <c r="AE350" s="398">
        <v>45798</v>
      </c>
      <c r="AF350" s="190">
        <v>45838</v>
      </c>
      <c r="AG350" s="398">
        <v>45792</v>
      </c>
      <c r="AH350" s="309">
        <f>IF(AND(AD350&lt;&gt;"",AG350&lt;&gt;""),AG350-AD350,"")</f>
        <v>10</v>
      </c>
      <c r="AI350" s="322" t="str">
        <f>IF(AE350&lt;&gt;"",CONCATENATE("S",WEEKNUM(AE350,21)),"")</f>
        <v>S21</v>
      </c>
      <c r="AJ350" s="323" t="str">
        <f>IF(AF350&lt;&gt;"",CONCATENATE("S",WEEKNUM(AF350,21)),"")</f>
        <v>S27</v>
      </c>
      <c r="AK350" s="323" t="str">
        <f>IF(AG350&lt;&gt;"",CONCATENATE("S",WEEKNUM(AG350,21)),"")</f>
        <v>S20</v>
      </c>
      <c r="AL350" s="322" t="str">
        <f>IF(AG350&lt;&gt;"",CONCATENATE(MONTH(AG350),"/",YEAR(AG350)),"")</f>
        <v>5/2025</v>
      </c>
      <c r="AM350" s="324">
        <f ca="1">IF(AG350&lt;&gt;"",IFERROR(IF(AF350="",TODAY()-AE350,AG350-AE350),""),"")</f>
        <v>-6</v>
      </c>
      <c r="AN350" s="325" t="str">
        <f ca="1">IF(AM350&lt;&gt;"",IF(AM350&lt;=0,"SEM ATRASO",IF(AM350&lt;=10,"1) &lt;= 10 Dias",IF(AND(AM350&gt;10,AM350&lt;=30),"2) &gt; 10 Dias e &lt;= 30 Dias",IF(AND(AM350&gt;30,AM350&lt;=60),"3) &gt;30 Dias e &lt;=60 Dias",IF(AND(AM350&gt;60,AM350&lt;43854),"4) &gt; 60 Dias","INDEFINIDO"))))),"")</f>
        <v>SEM ATRASO</v>
      </c>
      <c r="AO350" s="438">
        <v>45776</v>
      </c>
      <c r="AP350" s="331">
        <v>45800</v>
      </c>
      <c r="AQ350" s="14">
        <v>45815</v>
      </c>
      <c r="AR350" s="15">
        <v>45866</v>
      </c>
      <c r="AS350" s="15">
        <v>45867</v>
      </c>
      <c r="AT350" s="309">
        <f>IF(AND(AP350&lt;&gt;"",AS350&lt;&gt;""),AS350-AP350,"")</f>
        <v>67</v>
      </c>
      <c r="AU350" s="326" t="str">
        <f>IF(AQ350&lt;&gt;"",CONCATENATE("S",WEEKNUM(AQ350,21)),"")</f>
        <v>S23</v>
      </c>
      <c r="AV350" s="327" t="str">
        <f>IF(AR350&lt;&gt;"",CONCATENATE("S",WEEKNUM(AR350,21)),"")</f>
        <v>S31</v>
      </c>
      <c r="AW350" s="327" t="str">
        <f>IF(AS350&lt;&gt;"",CONCATENATE("S",WEEKNUM(AS350,21)),"")</f>
        <v>S31</v>
      </c>
      <c r="AX350" s="326" t="str">
        <f>IF(AS350&lt;&gt;"",CONCATENATE(MONTH(AS350),"/",YEAR(AS350)),"")</f>
        <v>7/2025</v>
      </c>
      <c r="AY350" s="328">
        <f ca="1">IF(AQ350&lt;&gt;"",IF(AS350&lt;&gt;"",AQ350-AS350,TODAY()-AQ350),"")</f>
        <v>-52</v>
      </c>
      <c r="AZ350" s="329" t="str">
        <f ca="1">IF(AY350&lt;&gt;"",IF(AY350&lt;=0,"SEM ATRASO",IF(AY350&lt;=10,"1) &lt;= 10 Dias",IF(AND(AY350&gt;10,AY350&lt;=30),"2) &gt; 10 Dias e &lt;= 30 Dias",IF(AND(AY350&gt;30,AY350&lt;=60),"3) &gt;30 Dias e &lt;=60 Dias",IF(AND(AY350&gt;60,AY350&lt;43854),"4) &gt; 60 Dias","INDEFINIDO"))))),"")</f>
        <v>SEM ATRASO</v>
      </c>
      <c r="BA350" s="344">
        <v>45873</v>
      </c>
      <c r="BB350" s="438">
        <f>BA350</f>
        <v>45873</v>
      </c>
      <c r="BC350" s="15">
        <v>45883</v>
      </c>
      <c r="BD350" s="24">
        <v>45883</v>
      </c>
      <c r="BE350" s="438">
        <f>BD350</f>
        <v>45883</v>
      </c>
      <c r="BF350" s="309">
        <f>IF(AND(BB350&lt;&gt;"",BE350&lt;&gt;""),BE350-BB350,"")</f>
        <v>10</v>
      </c>
      <c r="BG350" s="326" t="str">
        <f>IF(BC350&lt;&gt;"",CONCATENATE("S",WEEKNUM(BC350,21)),"")</f>
        <v>S33</v>
      </c>
      <c r="BH350" s="327" t="str">
        <f>IF(BD350&lt;&gt;"",CONCATENATE("S",WEEKNUM(BD350,21)),"")</f>
        <v>S33</v>
      </c>
      <c r="BI350" s="327" t="str">
        <f>IF(BE350&lt;&gt;"",CONCATENATE("S",WEEKNUM(BE350,21)),"")</f>
        <v>S33</v>
      </c>
      <c r="BJ350" s="326" t="str">
        <f>IF(BE350&lt;&gt;"",CONCATENATE(MONTH(BE350),"/",YEAR(BE350)),"")</f>
        <v>8/2025</v>
      </c>
      <c r="BK350" s="325">
        <f ca="1">IF(BE350&lt;&gt;"",IFERROR(IF(BE350="",TODAY()-BC350,BE350-BC350),""),"")</f>
        <v>0</v>
      </c>
      <c r="BL350" s="330" t="str">
        <f ca="1">IF(BK350&lt;&gt;"",IF(BK350&lt;=0,"SEM ATRASO",IF(BK350&lt;=10,"1) &lt;= 10 Dias",IF(AND(BK350&gt;10,BK350&lt;=30),"2) &gt; 10 Dias e &lt;= 30 Dias",IF(AND(BK350&gt;30,BK350&lt;=60),"3) &gt;30 Dias e &lt;=60 Dias",IF(AND(BK350&gt;60,BK350&lt;43854),"4) &gt; 60 Dias","INDEFINIDO"))))),"")</f>
        <v>SEM ATRASO</v>
      </c>
      <c r="BM350" s="331">
        <f>IF(BE350&lt;&gt;"",BE350+5,IF(AND(BE350="",BD350&lt;&gt;""),BD350+5,IF(AND(BE350="",BD350="",AS350&lt;&gt;""),AS350+5,IF(AND(BE350="",BD350="",AS350="",AR350&lt;&gt;""),AR350+5,""))))</f>
        <v>45888</v>
      </c>
      <c r="BN350" s="331"/>
      <c r="BO350" s="331" t="s">
        <v>87</v>
      </c>
      <c r="BP350" s="305"/>
      <c r="BQ350" s="305"/>
      <c r="BR350" s="305"/>
      <c r="BS350" s="305"/>
      <c r="BT350" s="332"/>
      <c r="BU350" s="333"/>
      <c r="BV350" s="329"/>
      <c r="BW350" s="329"/>
      <c r="BX350" s="329"/>
      <c r="BY350" s="329"/>
      <c r="BZ350" s="329"/>
      <c r="CA350" s="641"/>
      <c r="CB350" s="598"/>
    </row>
    <row r="351" spans="1:80" ht="40.5" customHeight="1" thickBot="1" x14ac:dyDescent="0.4">
      <c r="A351" s="577"/>
      <c r="B351" s="458" t="s">
        <v>155</v>
      </c>
      <c r="C351" s="310"/>
      <c r="D351" s="336"/>
      <c r="E351" s="336" t="s">
        <v>643</v>
      </c>
      <c r="F351" s="336" t="s">
        <v>1063</v>
      </c>
      <c r="G351" s="307" t="str">
        <f ca="1">IF(AND(E351&lt;D351,BE351&lt;&gt;"",TODAY()&gt;D351),TODAY()-D351,"")</f>
        <v/>
      </c>
      <c r="H351" s="308">
        <f>IF(BM351&lt;&gt;"",BM351,"")</f>
        <v>45888</v>
      </c>
      <c r="I351" s="309">
        <f>IF(AND(E351&lt;&gt;"",H351&lt;&gt;""),H351-E351,"")</f>
        <v>215</v>
      </c>
      <c r="J351" s="305"/>
      <c r="K351" s="460" t="s">
        <v>80</v>
      </c>
      <c r="L351" s="310" t="s">
        <v>557</v>
      </c>
      <c r="M351" s="311" t="s">
        <v>2407</v>
      </c>
      <c r="N351" s="310" t="s">
        <v>1012</v>
      </c>
      <c r="O351" s="337"/>
      <c r="P351" s="539" t="s">
        <v>1741</v>
      </c>
      <c r="Q351" s="339" t="s">
        <v>1743</v>
      </c>
      <c r="R351" s="313" t="str">
        <f>IF(OR(L351&lt;&gt;"",N351&lt;&gt;"",O351&lt;&gt;"",P351&lt;&gt;""),CONCATENATE(L351,"-",N351,"-",P351,"-OM",O351),"")</f>
        <v>P62-PPGMII-P62-PAR-0094/2025-OM</v>
      </c>
      <c r="S351" s="574"/>
      <c r="T351" s="437">
        <v>0.75</v>
      </c>
      <c r="U351" s="340">
        <v>2.2999999999999998</v>
      </c>
      <c r="V351" s="340">
        <v>0</v>
      </c>
      <c r="W351" s="316">
        <f>IF(U351&lt;&gt;"",U351/1000,"")</f>
        <v>2.3E-3</v>
      </c>
      <c r="X351" s="316">
        <f>IF(V351&lt;&gt;"",V351/1000,"")</f>
        <v>0</v>
      </c>
      <c r="Y351" s="317">
        <f>IF(OR(U351&lt;&gt;"",V351&lt;&gt;""),U351+V351,"")</f>
        <v>2.2999999999999998</v>
      </c>
      <c r="Z351" s="318">
        <f>IF(Y351&lt;&gt;"",Y351/1000,"")</f>
        <v>2.3E-3</v>
      </c>
      <c r="AA351" s="574" t="s">
        <v>493</v>
      </c>
      <c r="AB351" s="386"/>
      <c r="AC351" s="331">
        <v>45692</v>
      </c>
      <c r="AD351" s="398">
        <v>45782</v>
      </c>
      <c r="AE351" s="398">
        <v>45798</v>
      </c>
      <c r="AF351" s="190">
        <v>45838</v>
      </c>
      <c r="AG351" s="398">
        <v>45792</v>
      </c>
      <c r="AH351" s="309">
        <f>IF(AND(AD351&lt;&gt;"",AG351&lt;&gt;""),AG351-AD351,"")</f>
        <v>10</v>
      </c>
      <c r="AI351" s="322" t="str">
        <f>IF(AE351&lt;&gt;"",CONCATENATE("S",WEEKNUM(AE351,21)),"")</f>
        <v>S21</v>
      </c>
      <c r="AJ351" s="323" t="str">
        <f>IF(AF351&lt;&gt;"",CONCATENATE("S",WEEKNUM(AF351,21)),"")</f>
        <v>S27</v>
      </c>
      <c r="AK351" s="323" t="str">
        <f>IF(AG351&lt;&gt;"",CONCATENATE("S",WEEKNUM(AG351,21)),"")</f>
        <v>S20</v>
      </c>
      <c r="AL351" s="322" t="str">
        <f>IF(AG351&lt;&gt;"",CONCATENATE(MONTH(AG351),"/",YEAR(AG351)),"")</f>
        <v>5/2025</v>
      </c>
      <c r="AM351" s="324">
        <f ca="1">IF(AG351&lt;&gt;"",IFERROR(IF(AF351="",TODAY()-AE351,AG351-AE351),""),"")</f>
        <v>-6</v>
      </c>
      <c r="AN351" s="325" t="str">
        <f ca="1">IF(AM351&lt;&gt;"",IF(AM351&lt;=0,"SEM ATRASO",IF(AM351&lt;=10,"1) &lt;= 10 Dias",IF(AND(AM351&gt;10,AM351&lt;=30),"2) &gt; 10 Dias e &lt;= 30 Dias",IF(AND(AM351&gt;30,AM351&lt;=60),"3) &gt;30 Dias e &lt;=60 Dias",IF(AND(AM351&gt;60,AM351&lt;43854),"4) &gt; 60 Dias","INDEFINIDO"))))),"")</f>
        <v>SEM ATRASO</v>
      </c>
      <c r="AO351" s="438">
        <v>45776</v>
      </c>
      <c r="AP351" s="331">
        <v>45800</v>
      </c>
      <c r="AQ351" s="14">
        <v>45815</v>
      </c>
      <c r="AR351" s="15">
        <v>45801</v>
      </c>
      <c r="AS351" s="15">
        <v>45867</v>
      </c>
      <c r="AT351" s="309">
        <f>IF(AND(AP351&lt;&gt;"",AS351&lt;&gt;""),AS351-AP351,"")</f>
        <v>67</v>
      </c>
      <c r="AU351" s="326" t="str">
        <f>IF(AQ351&lt;&gt;"",CONCATENATE("S",WEEKNUM(AQ351,21)),"")</f>
        <v>S23</v>
      </c>
      <c r="AV351" s="327" t="str">
        <f>IF(AR351&lt;&gt;"",CONCATENATE("S",WEEKNUM(AR351,21)),"")</f>
        <v>S21</v>
      </c>
      <c r="AW351" s="327" t="str">
        <f>IF(AS351&lt;&gt;"",CONCATENATE("S",WEEKNUM(AS351,21)),"")</f>
        <v>S31</v>
      </c>
      <c r="AX351" s="326" t="str">
        <f>IF(AS351&lt;&gt;"",CONCATENATE(MONTH(AS351),"/",YEAR(AS351)),"")</f>
        <v>7/2025</v>
      </c>
      <c r="AY351" s="328">
        <f ca="1">IF(AQ351&lt;&gt;"",IF(AS351&lt;&gt;"",AQ351-AS351,TODAY()-AQ351),"")</f>
        <v>-52</v>
      </c>
      <c r="AZ351" s="329" t="str">
        <f ca="1">IF(AY351&lt;&gt;"",IF(AY351&lt;=0,"SEM ATRASO",IF(AY351&lt;=10,"1) &lt;= 10 Dias",IF(AND(AY351&gt;10,AY351&lt;=30),"2) &gt; 10 Dias e &lt;= 30 Dias",IF(AND(AY351&gt;30,AY351&lt;=60),"3) &gt;30 Dias e &lt;=60 Dias",IF(AND(AY351&gt;60,AY351&lt;43854),"4) &gt; 60 Dias","INDEFINIDO"))))),"")</f>
        <v>SEM ATRASO</v>
      </c>
      <c r="BA351" s="344">
        <v>45873</v>
      </c>
      <c r="BB351" s="438">
        <f>BA351</f>
        <v>45873</v>
      </c>
      <c r="BC351" s="15">
        <v>45883</v>
      </c>
      <c r="BD351" s="24">
        <v>45883</v>
      </c>
      <c r="BE351" s="438">
        <f>BD351</f>
        <v>45883</v>
      </c>
      <c r="BF351" s="309">
        <f>IF(AND(BB351&lt;&gt;"",BE351&lt;&gt;""),BE351-BB351,"")</f>
        <v>10</v>
      </c>
      <c r="BG351" s="326" t="str">
        <f>IF(BC351&lt;&gt;"",CONCATENATE("S",WEEKNUM(BC351,21)),"")</f>
        <v>S33</v>
      </c>
      <c r="BH351" s="327" t="str">
        <f>IF(BD351&lt;&gt;"",CONCATENATE("S",WEEKNUM(BD351,21)),"")</f>
        <v>S33</v>
      </c>
      <c r="BI351" s="327" t="str">
        <f>IF(BE351&lt;&gt;"",CONCATENATE("S",WEEKNUM(BE351,21)),"")</f>
        <v>S33</v>
      </c>
      <c r="BJ351" s="326" t="str">
        <f>IF(BE351&lt;&gt;"",CONCATENATE(MONTH(BE351),"/",YEAR(BE351)),"")</f>
        <v>8/2025</v>
      </c>
      <c r="BK351" s="325">
        <f ca="1">IF(BE351&lt;&gt;"",IFERROR(IF(BE351="",TODAY()-BC351,BE351-BC351),""),"")</f>
        <v>0</v>
      </c>
      <c r="BL351" s="330" t="str">
        <f ca="1">IF(BK351&lt;&gt;"",IF(BK351&lt;=0,"SEM ATRASO",IF(BK351&lt;=10,"1) &lt;= 10 Dias",IF(AND(BK351&gt;10,BK351&lt;=30),"2) &gt; 10 Dias e &lt;= 30 Dias",IF(AND(BK351&gt;30,BK351&lt;=60),"3) &gt;30 Dias e &lt;=60 Dias",IF(AND(BK351&gt;60,BK351&lt;43854),"4) &gt; 60 Dias","INDEFINIDO"))))),"")</f>
        <v>SEM ATRASO</v>
      </c>
      <c r="BM351" s="331">
        <f>IF(BE351&lt;&gt;"",BE351+5,IF(AND(BE351="",BD351&lt;&gt;""),BD351+5,IF(AND(BE351="",BD351="",AS351&lt;&gt;""),AS351+5,IF(AND(BE351="",BD351="",AS351="",AR351&lt;&gt;""),AR351+5,""))))</f>
        <v>45888</v>
      </c>
      <c r="BN351" s="331"/>
      <c r="BO351" s="331" t="s">
        <v>87</v>
      </c>
      <c r="BP351" s="305"/>
      <c r="BQ351" s="305"/>
      <c r="BR351" s="305"/>
      <c r="BS351" s="305"/>
      <c r="BT351" s="332"/>
      <c r="BU351" s="333"/>
      <c r="BV351" s="329"/>
      <c r="BW351" s="329"/>
      <c r="BX351" s="329"/>
      <c r="BY351" s="329"/>
      <c r="BZ351" s="329"/>
      <c r="CA351" s="641"/>
      <c r="CB351" s="598"/>
    </row>
    <row r="352" spans="1:80" ht="40.5" customHeight="1" thickBot="1" x14ac:dyDescent="0.4">
      <c r="A352" s="577"/>
      <c r="B352" s="458" t="s">
        <v>155</v>
      </c>
      <c r="C352" s="310"/>
      <c r="D352" s="336"/>
      <c r="E352" s="336" t="s">
        <v>643</v>
      </c>
      <c r="F352" s="336" t="s">
        <v>1063</v>
      </c>
      <c r="G352" s="307" t="str">
        <f ca="1">IF(AND(E352&lt;D352,BE352&lt;&gt;"",TODAY()&gt;D352),TODAY()-D352,"")</f>
        <v/>
      </c>
      <c r="H352" s="308">
        <f>IF(BM352&lt;&gt;"",BM352,"")</f>
        <v>45888</v>
      </c>
      <c r="I352" s="309">
        <f>IF(AND(E352&lt;&gt;"",H352&lt;&gt;""),H352-E352,"")</f>
        <v>215</v>
      </c>
      <c r="J352" s="305"/>
      <c r="K352" s="460" t="s">
        <v>80</v>
      </c>
      <c r="L352" s="310" t="s">
        <v>557</v>
      </c>
      <c r="M352" s="311" t="s">
        <v>2407</v>
      </c>
      <c r="N352" s="310" t="s">
        <v>1012</v>
      </c>
      <c r="O352" s="337"/>
      <c r="P352" s="539" t="s">
        <v>1741</v>
      </c>
      <c r="Q352" s="339" t="s">
        <v>1744</v>
      </c>
      <c r="R352" s="313" t="str">
        <f>IF(OR(L352&lt;&gt;"",N352&lt;&gt;"",O352&lt;&gt;"",P352&lt;&gt;""),CONCATENATE(L352,"-",N352,"-",P352,"-OM",O352),"")</f>
        <v>P62-PPGMII-P62-PAR-0094/2025-OM</v>
      </c>
      <c r="S352" s="574"/>
      <c r="T352" s="437">
        <v>0.75</v>
      </c>
      <c r="U352" s="340">
        <v>0</v>
      </c>
      <c r="V352" s="340">
        <v>13.739000000000001</v>
      </c>
      <c r="W352" s="316">
        <f>IF(U352&lt;&gt;"",U352/1000,"")</f>
        <v>0</v>
      </c>
      <c r="X352" s="316">
        <f>IF(V352&lt;&gt;"",V352/1000,"")</f>
        <v>1.3739000000000001E-2</v>
      </c>
      <c r="Y352" s="317">
        <f>IF(OR(U352&lt;&gt;"",V352&lt;&gt;""),U352+V352,"")</f>
        <v>13.739000000000001</v>
      </c>
      <c r="Z352" s="318">
        <f>IF(Y352&lt;&gt;"",Y352/1000,"")</f>
        <v>1.3739000000000001E-2</v>
      </c>
      <c r="AA352" s="574" t="s">
        <v>493</v>
      </c>
      <c r="AB352" s="386"/>
      <c r="AC352" s="331">
        <v>45692</v>
      </c>
      <c r="AD352" s="398">
        <v>45782</v>
      </c>
      <c r="AE352" s="398">
        <v>45798</v>
      </c>
      <c r="AF352" s="190">
        <v>45838</v>
      </c>
      <c r="AG352" s="398">
        <v>45792</v>
      </c>
      <c r="AH352" s="309">
        <f>IF(AND(AD352&lt;&gt;"",AG352&lt;&gt;""),AG352-AD352,"")</f>
        <v>10</v>
      </c>
      <c r="AI352" s="322" t="str">
        <f>IF(AE352&lt;&gt;"",CONCATENATE("S",WEEKNUM(AE352,21)),"")</f>
        <v>S21</v>
      </c>
      <c r="AJ352" s="323" t="str">
        <f>IF(AF352&lt;&gt;"",CONCATENATE("S",WEEKNUM(AF352,21)),"")</f>
        <v>S27</v>
      </c>
      <c r="AK352" s="323" t="str">
        <f>IF(AG352&lt;&gt;"",CONCATENATE("S",WEEKNUM(AG352,21)),"")</f>
        <v>S20</v>
      </c>
      <c r="AL352" s="322" t="str">
        <f>IF(AG352&lt;&gt;"",CONCATENATE(MONTH(AG352),"/",YEAR(AG352)),"")</f>
        <v>5/2025</v>
      </c>
      <c r="AM352" s="324">
        <f ca="1">IF(AG352&lt;&gt;"",IFERROR(IF(AF352="",TODAY()-AE352,AG352-AE352),""),"")</f>
        <v>-6</v>
      </c>
      <c r="AN352" s="325" t="str">
        <f ca="1">IF(AM352&lt;&gt;"",IF(AM352&lt;=0,"SEM ATRASO",IF(AM352&lt;=10,"1) &lt;= 10 Dias",IF(AND(AM352&gt;10,AM352&lt;=30),"2) &gt; 10 Dias e &lt;= 30 Dias",IF(AND(AM352&gt;30,AM352&lt;=60),"3) &gt;30 Dias e &lt;=60 Dias",IF(AND(AM352&gt;60,AM352&lt;43854),"4) &gt; 60 Dias","INDEFINIDO"))))),"")</f>
        <v>SEM ATRASO</v>
      </c>
      <c r="AO352" s="438">
        <v>45776</v>
      </c>
      <c r="AP352" s="331">
        <v>45806</v>
      </c>
      <c r="AQ352" s="14">
        <v>45815</v>
      </c>
      <c r="AR352" s="15">
        <v>45867</v>
      </c>
      <c r="AS352" s="15">
        <v>45867</v>
      </c>
      <c r="AT352" s="309">
        <f>IF(AND(AP352&lt;&gt;"",AS352&lt;&gt;""),AS352-AP352,"")</f>
        <v>61</v>
      </c>
      <c r="AU352" s="326" t="str">
        <f>IF(AQ352&lt;&gt;"",CONCATENATE("S",WEEKNUM(AQ352,21)),"")</f>
        <v>S23</v>
      </c>
      <c r="AV352" s="327" t="str">
        <f>IF(AR352&lt;&gt;"",CONCATENATE("S",WEEKNUM(AR352,21)),"")</f>
        <v>S31</v>
      </c>
      <c r="AW352" s="327" t="str">
        <f>IF(AS352&lt;&gt;"",CONCATENATE("S",WEEKNUM(AS352,21)),"")</f>
        <v>S31</v>
      </c>
      <c r="AX352" s="326" t="str">
        <f>IF(AS352&lt;&gt;"",CONCATENATE(MONTH(AS352),"/",YEAR(AS352)),"")</f>
        <v>7/2025</v>
      </c>
      <c r="AY352" s="328">
        <f ca="1">IF(AQ352&lt;&gt;"",IF(AS352&lt;&gt;"",AQ352-AS352,TODAY()-AQ352),"")</f>
        <v>-52</v>
      </c>
      <c r="AZ352" s="329" t="str">
        <f ca="1">IF(AY352&lt;&gt;"",IF(AY352&lt;=0,"SEM ATRASO",IF(AY352&lt;=10,"1) &lt;= 10 Dias",IF(AND(AY352&gt;10,AY352&lt;=30),"2) &gt; 10 Dias e &lt;= 30 Dias",IF(AND(AY352&gt;30,AY352&lt;=60),"3) &gt;30 Dias e &lt;=60 Dias",IF(AND(AY352&gt;60,AY352&lt;43854),"4) &gt; 60 Dias","INDEFINIDO"))))),"")</f>
        <v>SEM ATRASO</v>
      </c>
      <c r="BA352" s="344">
        <v>45873</v>
      </c>
      <c r="BB352" s="438">
        <f>BA352</f>
        <v>45873</v>
      </c>
      <c r="BC352" s="15">
        <v>45883</v>
      </c>
      <c r="BD352" s="24">
        <v>45883</v>
      </c>
      <c r="BE352" s="438">
        <f>BD352</f>
        <v>45883</v>
      </c>
      <c r="BF352" s="309">
        <f>IF(AND(BB352&lt;&gt;"",BE352&lt;&gt;""),BE352-BB352,"")</f>
        <v>10</v>
      </c>
      <c r="BG352" s="326" t="str">
        <f>IF(BC352&lt;&gt;"",CONCATENATE("S",WEEKNUM(BC352,21)),"")</f>
        <v>S33</v>
      </c>
      <c r="BH352" s="327" t="str">
        <f>IF(BD352&lt;&gt;"",CONCATENATE("S",WEEKNUM(BD352,21)),"")</f>
        <v>S33</v>
      </c>
      <c r="BI352" s="327" t="str">
        <f>IF(BE352&lt;&gt;"",CONCATENATE("S",WEEKNUM(BE352,21)),"")</f>
        <v>S33</v>
      </c>
      <c r="BJ352" s="326" t="str">
        <f>IF(BE352&lt;&gt;"",CONCATENATE(MONTH(BE352),"/",YEAR(BE352)),"")</f>
        <v>8/2025</v>
      </c>
      <c r="BK352" s="325">
        <f ca="1">IF(BE352&lt;&gt;"",IFERROR(IF(BE352="",TODAY()-BC352,BE352-BC352),""),"")</f>
        <v>0</v>
      </c>
      <c r="BL352" s="330" t="str">
        <f ca="1">IF(BK352&lt;&gt;"",IF(BK352&lt;=0,"SEM ATRASO",IF(BK352&lt;=10,"1) &lt;= 10 Dias",IF(AND(BK352&gt;10,BK352&lt;=30),"2) &gt; 10 Dias e &lt;= 30 Dias",IF(AND(BK352&gt;30,BK352&lt;=60),"3) &gt;30 Dias e &lt;=60 Dias",IF(AND(BK352&gt;60,BK352&lt;43854),"4) &gt; 60 Dias","INDEFINIDO"))))),"")</f>
        <v>SEM ATRASO</v>
      </c>
      <c r="BM352" s="331">
        <f>IF(BE352&lt;&gt;"",BE352+5,IF(AND(BE352="",BD352&lt;&gt;""),BD352+5,IF(AND(BE352="",BD352="",AS352&lt;&gt;""),AS352+5,IF(AND(BE352="",BD352="",AS352="",AR352&lt;&gt;""),AR352+5,""))))</f>
        <v>45888</v>
      </c>
      <c r="BN352" s="331"/>
      <c r="BO352" s="331" t="s">
        <v>87</v>
      </c>
      <c r="BP352" s="305"/>
      <c r="BQ352" s="305"/>
      <c r="BR352" s="305"/>
      <c r="BS352" s="305"/>
      <c r="BT352" s="332"/>
      <c r="BU352" s="333"/>
      <c r="BV352" s="329"/>
      <c r="BW352" s="329"/>
      <c r="BX352" s="329"/>
      <c r="BY352" s="329"/>
      <c r="BZ352" s="329"/>
      <c r="CA352" s="641"/>
      <c r="CB352" s="598"/>
    </row>
    <row r="353" spans="1:80" ht="40.5" customHeight="1" thickBot="1" x14ac:dyDescent="0.4">
      <c r="A353" s="577"/>
      <c r="B353" s="458" t="s">
        <v>155</v>
      </c>
      <c r="C353" s="310"/>
      <c r="D353" s="336"/>
      <c r="E353" s="336" t="s">
        <v>643</v>
      </c>
      <c r="F353" s="336" t="s">
        <v>1063</v>
      </c>
      <c r="G353" s="307" t="str">
        <f ca="1">IF(AND(E353&lt;D353,BE353&lt;&gt;"",TODAY()&gt;D353),TODAY()-D353,"")</f>
        <v/>
      </c>
      <c r="H353" s="308">
        <f>IF(BM353&lt;&gt;"",BM353,"")</f>
        <v>45888</v>
      </c>
      <c r="I353" s="309">
        <f>IF(AND(E353&lt;&gt;"",H353&lt;&gt;""),H353-E353,"")</f>
        <v>215</v>
      </c>
      <c r="J353" s="305"/>
      <c r="K353" s="460" t="s">
        <v>80</v>
      </c>
      <c r="L353" s="310" t="s">
        <v>557</v>
      </c>
      <c r="M353" s="311" t="s">
        <v>2407</v>
      </c>
      <c r="N353" s="310" t="s">
        <v>1012</v>
      </c>
      <c r="O353" s="337"/>
      <c r="P353" s="539" t="s">
        <v>1741</v>
      </c>
      <c r="Q353" s="339" t="s">
        <v>1745</v>
      </c>
      <c r="R353" s="313" t="str">
        <f>IF(OR(L353&lt;&gt;"",N353&lt;&gt;"",O353&lt;&gt;"",P353&lt;&gt;""),CONCATENATE(L353,"-",N353,"-",P353,"-OM",O353),"")</f>
        <v>P62-PPGMII-P62-PAR-0094/2025-OM</v>
      </c>
      <c r="S353" s="574"/>
      <c r="T353" s="437">
        <v>0.75</v>
      </c>
      <c r="U353" s="340">
        <v>62.875</v>
      </c>
      <c r="V353" s="340">
        <v>0</v>
      </c>
      <c r="W353" s="316">
        <f>IF(U353&lt;&gt;"",U353/1000,"")</f>
        <v>6.2875E-2</v>
      </c>
      <c r="X353" s="316">
        <f>IF(V353&lt;&gt;"",V353/1000,"")</f>
        <v>0</v>
      </c>
      <c r="Y353" s="317">
        <f>IF(OR(U353&lt;&gt;"",V353&lt;&gt;""),U353+V353,"")</f>
        <v>62.875</v>
      </c>
      <c r="Z353" s="318">
        <f>IF(Y353&lt;&gt;"",Y353/1000,"")</f>
        <v>6.2875E-2</v>
      </c>
      <c r="AA353" s="574" t="s">
        <v>493</v>
      </c>
      <c r="AB353" s="386"/>
      <c r="AC353" s="331">
        <v>45692</v>
      </c>
      <c r="AD353" s="398">
        <v>45782</v>
      </c>
      <c r="AE353" s="398">
        <v>45798</v>
      </c>
      <c r="AF353" s="190">
        <v>45838</v>
      </c>
      <c r="AG353" s="398">
        <v>45792</v>
      </c>
      <c r="AH353" s="309">
        <f>IF(AND(AD353&lt;&gt;"",AG353&lt;&gt;""),AG353-AD353,"")</f>
        <v>10</v>
      </c>
      <c r="AI353" s="322" t="str">
        <f>IF(AE353&lt;&gt;"",CONCATENATE("S",WEEKNUM(AE353,21)),"")</f>
        <v>S21</v>
      </c>
      <c r="AJ353" s="323" t="str">
        <f>IF(AF353&lt;&gt;"",CONCATENATE("S",WEEKNUM(AF353,21)),"")</f>
        <v>S27</v>
      </c>
      <c r="AK353" s="323" t="str">
        <f>IF(AG353&lt;&gt;"",CONCATENATE("S",WEEKNUM(AG353,21)),"")</f>
        <v>S20</v>
      </c>
      <c r="AL353" s="322" t="str">
        <f>IF(AG353&lt;&gt;"",CONCATENATE(MONTH(AG353),"/",YEAR(AG353)),"")</f>
        <v>5/2025</v>
      </c>
      <c r="AM353" s="324">
        <f ca="1">IF(AG353&lt;&gt;"",IFERROR(IF(AF353="",TODAY()-AE353,AG353-AE353),""),"")</f>
        <v>-6</v>
      </c>
      <c r="AN353" s="325" t="str">
        <f ca="1">IF(AM353&lt;&gt;"",IF(AM353&lt;=0,"SEM ATRASO",IF(AM353&lt;=10,"1) &lt;= 10 Dias",IF(AND(AM353&gt;10,AM353&lt;=30),"2) &gt; 10 Dias e &lt;= 30 Dias",IF(AND(AM353&gt;30,AM353&lt;=60),"3) &gt;30 Dias e &lt;=60 Dias",IF(AND(AM353&gt;60,AM353&lt;43854),"4) &gt; 60 Dias","INDEFINIDO"))))),"")</f>
        <v>SEM ATRASO</v>
      </c>
      <c r="AO353" s="438">
        <v>45776</v>
      </c>
      <c r="AP353" s="331">
        <v>45863</v>
      </c>
      <c r="AQ353" s="15">
        <v>45867</v>
      </c>
      <c r="AR353" s="15">
        <v>45828</v>
      </c>
      <c r="AS353" s="15">
        <v>45867</v>
      </c>
      <c r="AT353" s="309">
        <f>IF(AND(AP353&lt;&gt;"",AS353&lt;&gt;""),AS353-AP353,"")</f>
        <v>4</v>
      </c>
      <c r="AU353" s="326" t="str">
        <f>IF(AQ353&lt;&gt;"",CONCATENATE("S",WEEKNUM(AQ353,21)),"")</f>
        <v>S31</v>
      </c>
      <c r="AV353" s="327" t="str">
        <f>IF(AR353&lt;&gt;"",CONCATENATE("S",WEEKNUM(AR353,21)),"")</f>
        <v>S25</v>
      </c>
      <c r="AW353" s="327" t="str">
        <f>IF(AS353&lt;&gt;"",CONCATENATE("S",WEEKNUM(AS353,21)),"")</f>
        <v>S31</v>
      </c>
      <c r="AX353" s="326" t="str">
        <f>IF(AS353&lt;&gt;"",CONCATENATE(MONTH(AS353),"/",YEAR(AS353)),"")</f>
        <v>7/2025</v>
      </c>
      <c r="AY353" s="328">
        <f ca="1">IF(AQ353&lt;&gt;"",IF(AS353&lt;&gt;"",AQ353-AS353,TODAY()-AQ353),"")</f>
        <v>0</v>
      </c>
      <c r="AZ353" s="329" t="str">
        <f ca="1">IF(AY353&lt;&gt;"",IF(AY353&lt;=0,"SEM ATRASO",IF(AY353&lt;=10,"1) &lt;= 10 Dias",IF(AND(AY353&gt;10,AY353&lt;=30),"2) &gt; 10 Dias e &lt;= 30 Dias",IF(AND(AY353&gt;30,AY353&lt;=60),"3) &gt;30 Dias e &lt;=60 Dias",IF(AND(AY353&gt;60,AY353&lt;43854),"4) &gt; 60 Dias","INDEFINIDO"))))),"")</f>
        <v>SEM ATRASO</v>
      </c>
      <c r="BA353" s="344">
        <v>45873</v>
      </c>
      <c r="BB353" s="438">
        <f>BA353</f>
        <v>45873</v>
      </c>
      <c r="BC353" s="15">
        <v>45883</v>
      </c>
      <c r="BD353" s="24">
        <v>45883</v>
      </c>
      <c r="BE353" s="438">
        <f>BD353</f>
        <v>45883</v>
      </c>
      <c r="BF353" s="309">
        <f>IF(AND(BB353&lt;&gt;"",BE353&lt;&gt;""),BE353-BB353,"")</f>
        <v>10</v>
      </c>
      <c r="BG353" s="326" t="str">
        <f>IF(BC353&lt;&gt;"",CONCATENATE("S",WEEKNUM(BC353,21)),"")</f>
        <v>S33</v>
      </c>
      <c r="BH353" s="327" t="str">
        <f>IF(BD353&lt;&gt;"",CONCATENATE("S",WEEKNUM(BD353,21)),"")</f>
        <v>S33</v>
      </c>
      <c r="BI353" s="327" t="str">
        <f>IF(BE353&lt;&gt;"",CONCATENATE("S",WEEKNUM(BE353,21)),"")</f>
        <v>S33</v>
      </c>
      <c r="BJ353" s="326" t="str">
        <f>IF(BE353&lt;&gt;"",CONCATENATE(MONTH(BE353),"/",YEAR(BE353)),"")</f>
        <v>8/2025</v>
      </c>
      <c r="BK353" s="325">
        <f ca="1">IF(BE353&lt;&gt;"",IFERROR(IF(BE353="",TODAY()-BC353,BE353-BC353),""),"")</f>
        <v>0</v>
      </c>
      <c r="BL353" s="330" t="str">
        <f ca="1">IF(BK353&lt;&gt;"",IF(BK353&lt;=0,"SEM ATRASO",IF(BK353&lt;=10,"1) &lt;= 10 Dias",IF(AND(BK353&gt;10,BK353&lt;=30),"2) &gt; 10 Dias e &lt;= 30 Dias",IF(AND(BK353&gt;30,BK353&lt;=60),"3) &gt;30 Dias e &lt;=60 Dias",IF(AND(BK353&gt;60,BK353&lt;43854),"4) &gt; 60 Dias","INDEFINIDO"))))),"")</f>
        <v>SEM ATRASO</v>
      </c>
      <c r="BM353" s="331">
        <f>IF(BE353&lt;&gt;"",BE353+5,IF(AND(BE353="",BD353&lt;&gt;""),BD353+5,IF(AND(BE353="",BD353="",AS353&lt;&gt;""),AS353+5,IF(AND(BE353="",BD353="",AS353="",AR353&lt;&gt;""),AR353+5,""))))</f>
        <v>45888</v>
      </c>
      <c r="BN353" s="331"/>
      <c r="BO353" s="331" t="s">
        <v>87</v>
      </c>
      <c r="BP353" s="305"/>
      <c r="BQ353" s="305"/>
      <c r="BR353" s="305"/>
      <c r="BS353" s="305"/>
      <c r="BT353" s="332"/>
      <c r="BU353" s="333"/>
      <c r="BV353" s="329"/>
      <c r="BW353" s="329"/>
      <c r="BX353" s="329"/>
      <c r="BY353" s="329"/>
      <c r="BZ353" s="329"/>
      <c r="CA353" s="641"/>
      <c r="CB353" s="598"/>
    </row>
    <row r="354" spans="1:80" ht="40.5" customHeight="1" thickBot="1" x14ac:dyDescent="0.4">
      <c r="A354" s="577"/>
      <c r="B354" s="458" t="s">
        <v>155</v>
      </c>
      <c r="C354" s="310"/>
      <c r="D354" s="336"/>
      <c r="E354" s="336" t="s">
        <v>643</v>
      </c>
      <c r="F354" s="336" t="s">
        <v>1063</v>
      </c>
      <c r="G354" s="307" t="str">
        <f ca="1">IF(AND(E354&lt;D354,BE354&lt;&gt;"",TODAY()&gt;D354),TODAY()-D354,"")</f>
        <v/>
      </c>
      <c r="H354" s="308">
        <f>IF(BM354&lt;&gt;"",BM354,"")</f>
        <v>45888</v>
      </c>
      <c r="I354" s="309">
        <f>IF(AND(E354&lt;&gt;"",H354&lt;&gt;""),H354-E354,"")</f>
        <v>215</v>
      </c>
      <c r="J354" s="305"/>
      <c r="K354" s="460" t="s">
        <v>80</v>
      </c>
      <c r="L354" s="310" t="s">
        <v>557</v>
      </c>
      <c r="M354" s="311" t="s">
        <v>2407</v>
      </c>
      <c r="N354" s="310" t="s">
        <v>1012</v>
      </c>
      <c r="O354" s="337"/>
      <c r="P354" s="539" t="s">
        <v>1741</v>
      </c>
      <c r="Q354" s="339" t="s">
        <v>1746</v>
      </c>
      <c r="R354" s="313" t="str">
        <f>IF(OR(L354&lt;&gt;"",N354&lt;&gt;"",O354&lt;&gt;"",P354&lt;&gt;""),CONCATENATE(L354,"-",N354,"-",P354,"-OM",O354),"")</f>
        <v>P62-PPGMII-P62-PAR-0094/2025-OM</v>
      </c>
      <c r="S354" s="574"/>
      <c r="T354" s="437">
        <v>0.75</v>
      </c>
      <c r="U354" s="340">
        <v>11.3</v>
      </c>
      <c r="V354" s="340">
        <v>0</v>
      </c>
      <c r="W354" s="316">
        <f>IF(U354&lt;&gt;"",U354/1000,"")</f>
        <v>1.1300000000000001E-2</v>
      </c>
      <c r="X354" s="316">
        <f>IF(V354&lt;&gt;"",V354/1000,"")</f>
        <v>0</v>
      </c>
      <c r="Y354" s="317">
        <f>IF(OR(U354&lt;&gt;"",V354&lt;&gt;""),U354+V354,"")</f>
        <v>11.3</v>
      </c>
      <c r="Z354" s="318">
        <f>IF(Y354&lt;&gt;"",Y354/1000,"")</f>
        <v>1.1300000000000001E-2</v>
      </c>
      <c r="AA354" s="574" t="s">
        <v>493</v>
      </c>
      <c r="AB354" s="386"/>
      <c r="AC354" s="331">
        <v>45692</v>
      </c>
      <c r="AD354" s="398">
        <v>45782</v>
      </c>
      <c r="AE354" s="398">
        <v>45798</v>
      </c>
      <c r="AF354" s="190">
        <v>45838</v>
      </c>
      <c r="AG354" s="398">
        <v>45792</v>
      </c>
      <c r="AH354" s="309">
        <f>IF(AND(AD354&lt;&gt;"",AG354&lt;&gt;""),AG354-AD354,"")</f>
        <v>10</v>
      </c>
      <c r="AI354" s="322" t="str">
        <f>IF(AE354&lt;&gt;"",CONCATENATE("S",WEEKNUM(AE354,21)),"")</f>
        <v>S21</v>
      </c>
      <c r="AJ354" s="323" t="str">
        <f>IF(AF354&lt;&gt;"",CONCATENATE("S",WEEKNUM(AF354,21)),"")</f>
        <v>S27</v>
      </c>
      <c r="AK354" s="323" t="str">
        <f>IF(AG354&lt;&gt;"",CONCATENATE("S",WEEKNUM(AG354,21)),"")</f>
        <v>S20</v>
      </c>
      <c r="AL354" s="322" t="str">
        <f>IF(AG354&lt;&gt;"",CONCATENATE(MONTH(AG354),"/",YEAR(AG354)),"")</f>
        <v>5/2025</v>
      </c>
      <c r="AM354" s="324">
        <f ca="1">IF(AG354&lt;&gt;"",IFERROR(IF(AF354="",TODAY()-AE354,AG354-AE354),""),"")</f>
        <v>-6</v>
      </c>
      <c r="AN354" s="325" t="str">
        <f ca="1">IF(AM354&lt;&gt;"",IF(AM354&lt;=0,"SEM ATRASO",IF(AM354&lt;=10,"1) &lt;= 10 Dias",IF(AND(AM354&gt;10,AM354&lt;=30),"2) &gt; 10 Dias e &lt;= 30 Dias",IF(AND(AM354&gt;30,AM354&lt;=60),"3) &gt;30 Dias e &lt;=60 Dias",IF(AND(AM354&gt;60,AM354&lt;43854),"4) &gt; 60 Dias","INDEFINIDO"))))),"")</f>
        <v>SEM ATRASO</v>
      </c>
      <c r="AO354" s="438">
        <v>45776</v>
      </c>
      <c r="AP354" s="331">
        <v>45812</v>
      </c>
      <c r="AQ354" s="15">
        <v>45867</v>
      </c>
      <c r="AR354" s="15">
        <v>45813</v>
      </c>
      <c r="AS354" s="15">
        <v>45867</v>
      </c>
      <c r="AT354" s="309">
        <f>IF(AND(AP354&lt;&gt;"",AS354&lt;&gt;""),AS354-AP354,"")</f>
        <v>55</v>
      </c>
      <c r="AU354" s="326" t="str">
        <f>IF(AQ354&lt;&gt;"",CONCATENATE("S",WEEKNUM(AQ354,21)),"")</f>
        <v>S31</v>
      </c>
      <c r="AV354" s="327" t="str">
        <f>IF(AR354&lt;&gt;"",CONCATENATE("S",WEEKNUM(AR354,21)),"")</f>
        <v>S23</v>
      </c>
      <c r="AW354" s="327" t="str">
        <f>IF(AS354&lt;&gt;"",CONCATENATE("S",WEEKNUM(AS354,21)),"")</f>
        <v>S31</v>
      </c>
      <c r="AX354" s="326" t="str">
        <f>IF(AS354&lt;&gt;"",CONCATENATE(MONTH(AS354),"/",YEAR(AS354)),"")</f>
        <v>7/2025</v>
      </c>
      <c r="AY354" s="328">
        <f ca="1">IF(AQ354&lt;&gt;"",IF(AS354&lt;&gt;"",AQ354-AS354,TODAY()-AQ354),"")</f>
        <v>0</v>
      </c>
      <c r="AZ354" s="329" t="str">
        <f ca="1">IF(AY354&lt;&gt;"",IF(AY354&lt;=0,"SEM ATRASO",IF(AY354&lt;=10,"1) &lt;= 10 Dias",IF(AND(AY354&gt;10,AY354&lt;=30),"2) &gt; 10 Dias e &lt;= 30 Dias",IF(AND(AY354&gt;30,AY354&lt;=60),"3) &gt;30 Dias e &lt;=60 Dias",IF(AND(AY354&gt;60,AY354&lt;43854),"4) &gt; 60 Dias","INDEFINIDO"))))),"")</f>
        <v>SEM ATRASO</v>
      </c>
      <c r="BA354" s="344">
        <v>45873</v>
      </c>
      <c r="BB354" s="438">
        <f>BA354</f>
        <v>45873</v>
      </c>
      <c r="BC354" s="15">
        <v>45883</v>
      </c>
      <c r="BD354" s="24">
        <v>45883</v>
      </c>
      <c r="BE354" s="438">
        <f>BD354</f>
        <v>45883</v>
      </c>
      <c r="BF354" s="309">
        <f>IF(AND(BB354&lt;&gt;"",BE354&lt;&gt;""),BE354-BB354,"")</f>
        <v>10</v>
      </c>
      <c r="BG354" s="326" t="str">
        <f>IF(BC354&lt;&gt;"",CONCATENATE("S",WEEKNUM(BC354,21)),"")</f>
        <v>S33</v>
      </c>
      <c r="BH354" s="327" t="str">
        <f>IF(BD354&lt;&gt;"",CONCATENATE("S",WEEKNUM(BD354,21)),"")</f>
        <v>S33</v>
      </c>
      <c r="BI354" s="327" t="str">
        <f>IF(BE354&lt;&gt;"",CONCATENATE("S",WEEKNUM(BE354,21)),"")</f>
        <v>S33</v>
      </c>
      <c r="BJ354" s="326" t="str">
        <f>IF(BE354&lt;&gt;"",CONCATENATE(MONTH(BE354),"/",YEAR(BE354)),"")</f>
        <v>8/2025</v>
      </c>
      <c r="BK354" s="325">
        <f ca="1">IF(BE354&lt;&gt;"",IFERROR(IF(BE354="",TODAY()-BC354,BE354-BC354),""),"")</f>
        <v>0</v>
      </c>
      <c r="BL354" s="330" t="str">
        <f ca="1">IF(BK354&lt;&gt;"",IF(BK354&lt;=0,"SEM ATRASO",IF(BK354&lt;=10,"1) &lt;= 10 Dias",IF(AND(BK354&gt;10,BK354&lt;=30),"2) &gt; 10 Dias e &lt;= 30 Dias",IF(AND(BK354&gt;30,BK354&lt;=60),"3) &gt;30 Dias e &lt;=60 Dias",IF(AND(BK354&gt;60,BK354&lt;43854),"4) &gt; 60 Dias","INDEFINIDO"))))),"")</f>
        <v>SEM ATRASO</v>
      </c>
      <c r="BM354" s="331">
        <f>IF(BE354&lt;&gt;"",BE354+5,IF(AND(BE354="",BD354&lt;&gt;""),BD354+5,IF(AND(BE354="",BD354="",AS354&lt;&gt;""),AS354+5,IF(AND(BE354="",BD354="",AS354="",AR354&lt;&gt;""),AR354+5,""))))</f>
        <v>45888</v>
      </c>
      <c r="BN354" s="331"/>
      <c r="BO354" s="331" t="s">
        <v>87</v>
      </c>
      <c r="BP354" s="305"/>
      <c r="BQ354" s="305"/>
      <c r="BR354" s="305"/>
      <c r="BS354" s="305"/>
      <c r="BT354" s="332"/>
      <c r="BU354" s="333"/>
      <c r="BV354" s="329"/>
      <c r="BW354" s="329"/>
      <c r="BX354" s="329"/>
      <c r="BY354" s="329"/>
      <c r="BZ354" s="329"/>
      <c r="CA354" s="641"/>
      <c r="CB354" s="598"/>
    </row>
    <row r="355" spans="1:80" ht="40.5" customHeight="1" thickBot="1" x14ac:dyDescent="0.4">
      <c r="A355" s="577"/>
      <c r="B355" s="458" t="s">
        <v>155</v>
      </c>
      <c r="C355" s="310"/>
      <c r="D355" s="336"/>
      <c r="E355" s="336" t="s">
        <v>643</v>
      </c>
      <c r="F355" s="336" t="s">
        <v>1063</v>
      </c>
      <c r="G355" s="307" t="str">
        <f ca="1">IF(AND(E355&lt;D355,BE355&lt;&gt;"",TODAY()&gt;D355),TODAY()-D355,"")</f>
        <v/>
      </c>
      <c r="H355" s="308">
        <f>IF(BM355&lt;&gt;"",BM355,"")</f>
        <v>45888</v>
      </c>
      <c r="I355" s="309">
        <f>IF(AND(E355&lt;&gt;"",H355&lt;&gt;""),H355-E355,"")</f>
        <v>215</v>
      </c>
      <c r="J355" s="305"/>
      <c r="K355" s="460" t="s">
        <v>80</v>
      </c>
      <c r="L355" s="310" t="s">
        <v>557</v>
      </c>
      <c r="M355" s="311" t="s">
        <v>2407</v>
      </c>
      <c r="N355" s="310" t="s">
        <v>1012</v>
      </c>
      <c r="O355" s="337"/>
      <c r="P355" s="539" t="s">
        <v>1741</v>
      </c>
      <c r="Q355" s="339" t="s">
        <v>1747</v>
      </c>
      <c r="R355" s="313" t="str">
        <f>IF(OR(L355&lt;&gt;"",N355&lt;&gt;"",O355&lt;&gt;"",P355&lt;&gt;""),CONCATENATE(L355,"-",N355,"-",P355,"-OM",O355),"")</f>
        <v>P62-PPGMII-P62-PAR-0094/2025-OM</v>
      </c>
      <c r="S355" s="574"/>
      <c r="T355" s="437">
        <v>0.75</v>
      </c>
      <c r="U355" s="340">
        <v>0</v>
      </c>
      <c r="V355" s="340">
        <v>11.82</v>
      </c>
      <c r="W355" s="316">
        <f>IF(U355&lt;&gt;"",U355/1000,"")</f>
        <v>0</v>
      </c>
      <c r="X355" s="316">
        <f>IF(V355&lt;&gt;"",V355/1000,"")</f>
        <v>1.1820000000000001E-2</v>
      </c>
      <c r="Y355" s="317">
        <f>IF(OR(U355&lt;&gt;"",V355&lt;&gt;""),U355+V355,"")</f>
        <v>11.82</v>
      </c>
      <c r="Z355" s="318">
        <f>IF(Y355&lt;&gt;"",Y355/1000,"")</f>
        <v>1.1820000000000001E-2</v>
      </c>
      <c r="AA355" s="574" t="s">
        <v>493</v>
      </c>
      <c r="AB355" s="386"/>
      <c r="AC355" s="331">
        <v>45692</v>
      </c>
      <c r="AD355" s="398">
        <v>45782</v>
      </c>
      <c r="AE355" s="398">
        <v>45798</v>
      </c>
      <c r="AF355" s="190">
        <v>45838</v>
      </c>
      <c r="AG355" s="398">
        <v>45792</v>
      </c>
      <c r="AH355" s="309">
        <f>IF(AND(AD355&lt;&gt;"",AG355&lt;&gt;""),AG355-AD355,"")</f>
        <v>10</v>
      </c>
      <c r="AI355" s="322" t="str">
        <f>IF(AE355&lt;&gt;"",CONCATENATE("S",WEEKNUM(AE355,21)),"")</f>
        <v>S21</v>
      </c>
      <c r="AJ355" s="323" t="str">
        <f>IF(AF355&lt;&gt;"",CONCATENATE("S",WEEKNUM(AF355,21)),"")</f>
        <v>S27</v>
      </c>
      <c r="AK355" s="323" t="str">
        <f>IF(AG355&lt;&gt;"",CONCATENATE("S",WEEKNUM(AG355,21)),"")</f>
        <v>S20</v>
      </c>
      <c r="AL355" s="322" t="str">
        <f>IF(AG355&lt;&gt;"",CONCATENATE(MONTH(AG355),"/",YEAR(AG355)),"")</f>
        <v>5/2025</v>
      </c>
      <c r="AM355" s="324">
        <f ca="1">IF(AG355&lt;&gt;"",IFERROR(IF(AF355="",TODAY()-AE355,AG355-AE355),""),"")</f>
        <v>-6</v>
      </c>
      <c r="AN355" s="325" t="str">
        <f ca="1">IF(AM355&lt;&gt;"",IF(AM355&lt;=0,"SEM ATRASO",IF(AM355&lt;=10,"1) &lt;= 10 Dias",IF(AND(AM355&gt;10,AM355&lt;=30),"2) &gt; 10 Dias e &lt;= 30 Dias",IF(AND(AM355&gt;30,AM355&lt;=60),"3) &gt;30 Dias e &lt;=60 Dias",IF(AND(AM355&gt;60,AM355&lt;43854),"4) &gt; 60 Dias","INDEFINIDO"))))),"")</f>
        <v>SEM ATRASO</v>
      </c>
      <c r="AO355" s="438">
        <v>45776</v>
      </c>
      <c r="AP355" s="331">
        <v>45828</v>
      </c>
      <c r="AQ355" s="15">
        <v>45867</v>
      </c>
      <c r="AR355" s="15">
        <v>45828</v>
      </c>
      <c r="AS355" s="15">
        <v>45867</v>
      </c>
      <c r="AT355" s="309">
        <f>IF(AND(AP355&lt;&gt;"",AS355&lt;&gt;""),AS355-AP355,"")</f>
        <v>39</v>
      </c>
      <c r="AU355" s="326" t="str">
        <f>IF(AQ355&lt;&gt;"",CONCATENATE("S",WEEKNUM(AQ355,21)),"")</f>
        <v>S31</v>
      </c>
      <c r="AV355" s="327" t="str">
        <f>IF(AR355&lt;&gt;"",CONCATENATE("S",WEEKNUM(AR355,21)),"")</f>
        <v>S25</v>
      </c>
      <c r="AW355" s="327" t="str">
        <f>IF(AS355&lt;&gt;"",CONCATENATE("S",WEEKNUM(AS355,21)),"")</f>
        <v>S31</v>
      </c>
      <c r="AX355" s="326" t="str">
        <f>IF(AS355&lt;&gt;"",CONCATENATE(MONTH(AS355),"/",YEAR(AS355)),"")</f>
        <v>7/2025</v>
      </c>
      <c r="AY355" s="328">
        <f ca="1">IF(AQ355&lt;&gt;"",IF(AS355&lt;&gt;"",AQ355-AS355,TODAY()-AQ355),"")</f>
        <v>0</v>
      </c>
      <c r="AZ355" s="329" t="str">
        <f ca="1">IF(AY355&lt;&gt;"",IF(AY355&lt;=0,"SEM ATRASO",IF(AY355&lt;=10,"1) &lt;= 10 Dias",IF(AND(AY355&gt;10,AY355&lt;=30),"2) &gt; 10 Dias e &lt;= 30 Dias",IF(AND(AY355&gt;30,AY355&lt;=60),"3) &gt;30 Dias e &lt;=60 Dias",IF(AND(AY355&gt;60,AY355&lt;43854),"4) &gt; 60 Dias","INDEFINIDO"))))),"")</f>
        <v>SEM ATRASO</v>
      </c>
      <c r="BA355" s="344">
        <v>45873</v>
      </c>
      <c r="BB355" s="438">
        <f>BA355</f>
        <v>45873</v>
      </c>
      <c r="BC355" s="15">
        <v>45883</v>
      </c>
      <c r="BD355" s="24">
        <v>45883</v>
      </c>
      <c r="BE355" s="438">
        <f>BD355</f>
        <v>45883</v>
      </c>
      <c r="BF355" s="309">
        <f>IF(AND(BB355&lt;&gt;"",BE355&lt;&gt;""),BE355-BB355,"")</f>
        <v>10</v>
      </c>
      <c r="BG355" s="326" t="str">
        <f>IF(BC355&lt;&gt;"",CONCATENATE("S",WEEKNUM(BC355,21)),"")</f>
        <v>S33</v>
      </c>
      <c r="BH355" s="327" t="str">
        <f>IF(BD355&lt;&gt;"",CONCATENATE("S",WEEKNUM(BD355,21)),"")</f>
        <v>S33</v>
      </c>
      <c r="BI355" s="327" t="str">
        <f>IF(BE355&lt;&gt;"",CONCATENATE("S",WEEKNUM(BE355,21)),"")</f>
        <v>S33</v>
      </c>
      <c r="BJ355" s="326" t="str">
        <f>IF(BE355&lt;&gt;"",CONCATENATE(MONTH(BE355),"/",YEAR(BE355)),"")</f>
        <v>8/2025</v>
      </c>
      <c r="BK355" s="325">
        <f ca="1">IF(BE355&lt;&gt;"",IFERROR(IF(BE355="",TODAY()-BC355,BE355-BC355),""),"")</f>
        <v>0</v>
      </c>
      <c r="BL355" s="330" t="str">
        <f ca="1">IF(BK355&lt;&gt;"",IF(BK355&lt;=0,"SEM ATRASO",IF(BK355&lt;=10,"1) &lt;= 10 Dias",IF(AND(BK355&gt;10,BK355&lt;=30),"2) &gt; 10 Dias e &lt;= 30 Dias",IF(AND(BK355&gt;30,BK355&lt;=60),"3) &gt;30 Dias e &lt;=60 Dias",IF(AND(BK355&gt;60,BK355&lt;43854),"4) &gt; 60 Dias","INDEFINIDO"))))),"")</f>
        <v>SEM ATRASO</v>
      </c>
      <c r="BM355" s="331">
        <f>IF(BE355&lt;&gt;"",BE355+5,IF(AND(BE355="",BD355&lt;&gt;""),BD355+5,IF(AND(BE355="",BD355="",AS355&lt;&gt;""),AS355+5,IF(AND(BE355="",BD355="",AS355="",AR355&lt;&gt;""),AR355+5,""))))</f>
        <v>45888</v>
      </c>
      <c r="BN355" s="331"/>
      <c r="BO355" s="331" t="s">
        <v>87</v>
      </c>
      <c r="BP355" s="305"/>
      <c r="BQ355" s="305"/>
      <c r="BR355" s="305"/>
      <c r="BS355" s="305"/>
      <c r="BT355" s="332"/>
      <c r="BU355" s="333"/>
      <c r="BV355" s="329"/>
      <c r="BW355" s="329"/>
      <c r="BX355" s="329"/>
      <c r="BY355" s="329"/>
      <c r="BZ355" s="329"/>
      <c r="CA355" s="641"/>
      <c r="CB355" s="598"/>
    </row>
    <row r="356" spans="1:80" ht="40.5" customHeight="1" x14ac:dyDescent="0.35">
      <c r="A356" s="577"/>
      <c r="B356" s="458" t="s">
        <v>155</v>
      </c>
      <c r="C356" s="310"/>
      <c r="D356" s="336"/>
      <c r="E356" s="336" t="s">
        <v>595</v>
      </c>
      <c r="F356" s="336" t="s">
        <v>2011</v>
      </c>
      <c r="G356" s="307" t="str">
        <f ca="1">IF(AND(E356&lt;D356,BE356&lt;&gt;"",TODAY()&gt;D356),TODAY()-D356,"")</f>
        <v/>
      </c>
      <c r="H356" s="308">
        <f>IF(BM356&lt;&gt;"",BM356,"")</f>
        <v>45875</v>
      </c>
      <c r="I356" s="309">
        <f>IF(AND(E356&lt;&gt;"",H356&lt;&gt;""),H356-E356,"")</f>
        <v>204</v>
      </c>
      <c r="J356" s="305" t="s">
        <v>79</v>
      </c>
      <c r="K356" s="305" t="s">
        <v>80</v>
      </c>
      <c r="L356" s="310" t="s">
        <v>557</v>
      </c>
      <c r="M356" s="311" t="s">
        <v>161</v>
      </c>
      <c r="N356" s="310" t="s">
        <v>1012</v>
      </c>
      <c r="O356" s="337"/>
      <c r="P356" s="539" t="s">
        <v>1453</v>
      </c>
      <c r="Q356" s="339" t="s">
        <v>1748</v>
      </c>
      <c r="R356" s="313" t="str">
        <f>IF(OR(L356&lt;&gt;"",N356&lt;&gt;"",O356&lt;&gt;"",P356&lt;&gt;""),CONCATENATE(L356,"-",N356,"-",P356,"-OM",O356),"")</f>
        <v>P62-PPGMII-P62-PAR-0207/2025-OM</v>
      </c>
      <c r="S356" s="574" t="s">
        <v>1154</v>
      </c>
      <c r="T356" s="314">
        <v>1</v>
      </c>
      <c r="U356" s="340">
        <v>147.77499999999998</v>
      </c>
      <c r="V356" s="340">
        <v>0</v>
      </c>
      <c r="W356" s="316">
        <f>IF(U356&lt;&gt;"",U356/1000,"")</f>
        <v>0.14777499999999999</v>
      </c>
      <c r="X356" s="316">
        <f>IF(V356&lt;&gt;"",V356/1000,"")</f>
        <v>0</v>
      </c>
      <c r="Y356" s="317">
        <f>IF(OR(U356&lt;&gt;"",V356&lt;&gt;""),U356+V356,"")</f>
        <v>147.77499999999998</v>
      </c>
      <c r="Z356" s="318">
        <f>IF(Y356&lt;&gt;"",Y356/1000,"")</f>
        <v>0.14777499999999999</v>
      </c>
      <c r="AA356" s="574" t="s">
        <v>2091</v>
      </c>
      <c r="AB356" s="386"/>
      <c r="AC356" s="331">
        <v>45715</v>
      </c>
      <c r="AD356" s="327">
        <v>45811</v>
      </c>
      <c r="AE356" s="327">
        <v>45851</v>
      </c>
      <c r="AF356" s="25">
        <v>45851</v>
      </c>
      <c r="AG356" s="327">
        <v>45827</v>
      </c>
      <c r="AH356" s="309">
        <f>IF(AND(AD356&lt;&gt;"",AG356&lt;&gt;""),AG356-AD356,"")</f>
        <v>16</v>
      </c>
      <c r="AI356" s="322" t="str">
        <f>IF(AE356&lt;&gt;"",CONCATENATE("S",WEEKNUM(AE356,21)),"")</f>
        <v>S28</v>
      </c>
      <c r="AJ356" s="323" t="str">
        <f>IF(AF356&lt;&gt;"",CONCATENATE("S",WEEKNUM(AF356,21)),"")</f>
        <v>S28</v>
      </c>
      <c r="AK356" s="323" t="str">
        <f>IF(AG356&lt;&gt;"",CONCATENATE("S",WEEKNUM(AG356,21)),"")</f>
        <v>S25</v>
      </c>
      <c r="AL356" s="322" t="str">
        <f>IF(AG356&lt;&gt;"",CONCATENATE(MONTH(AG356),"/",YEAR(AG356)),"")</f>
        <v>6/2025</v>
      </c>
      <c r="AM356" s="324">
        <f ca="1">IF(AG356&lt;&gt;"",IFERROR(IF(AF356="",TODAY()-AE356,AG356-AE356),""),"")</f>
        <v>-24</v>
      </c>
      <c r="AN356" s="325" t="str">
        <f ca="1">IF(AM356&lt;&gt;"",IF(AM356&lt;=0,"SEM ATRASO",IF(AM356&lt;=10,"1) &lt;= 10 Dias",IF(AND(AM356&gt;10,AM356&lt;=30),"2) &gt; 10 Dias e &lt;= 30 Dias",IF(AND(AM356&gt;30,AM356&lt;=60),"3) &gt;30 Dias e &lt;=60 Dias",IF(AND(AM356&gt;60,AM356&lt;43854),"4) &gt; 60 Dias","INDEFINIDO"))))),"")</f>
        <v>SEM ATRASO</v>
      </c>
      <c r="AO356" s="14">
        <v>45833</v>
      </c>
      <c r="AP356" s="331">
        <v>45799</v>
      </c>
      <c r="AQ356" s="14">
        <v>45840</v>
      </c>
      <c r="AR356" s="25">
        <v>45840</v>
      </c>
      <c r="AS356" s="331">
        <v>45838</v>
      </c>
      <c r="AT356" s="309">
        <f>IF(AND(AP356&lt;&gt;"",AS356&lt;&gt;""),AS356-AP356,"")</f>
        <v>39</v>
      </c>
      <c r="AU356" s="326" t="str">
        <f>IF(AQ356&lt;&gt;"",CONCATENATE("S",WEEKNUM(AQ356,21)),"")</f>
        <v>S27</v>
      </c>
      <c r="AV356" s="327" t="str">
        <f>IF(AR356&lt;&gt;"",CONCATENATE("S",WEEKNUM(AR356,21)),"")</f>
        <v>S27</v>
      </c>
      <c r="AW356" s="327" t="str">
        <f>IF(AS356&lt;&gt;"",CONCATENATE("S",WEEKNUM(AS356,21)),"")</f>
        <v>S27</v>
      </c>
      <c r="AX356" s="326" t="str">
        <f>IF(AS356&lt;&gt;"",CONCATENATE(MONTH(AS356),"/",YEAR(AS356)),"")</f>
        <v>6/2025</v>
      </c>
      <c r="AY356" s="328">
        <f ca="1">IF(AQ356&lt;&gt;"",IF(AS356&lt;&gt;"",AQ356-AS356,TODAY()-AQ356),"")</f>
        <v>2</v>
      </c>
      <c r="AZ356" s="329" t="str">
        <f ca="1">IF(AY356&lt;&gt;"",IF(AY356&lt;=0,"SEM ATRASO",IF(AY356&lt;=10,"1) &lt;= 10 Dias",IF(AND(AY356&gt;10,AY356&lt;=30),"2) &gt; 10 Dias e &lt;= 30 Dias",IF(AND(AY356&gt;30,AY356&lt;=60),"3) &gt;30 Dias e &lt;=60 Dias",IF(AND(AY356&gt;60,AY356&lt;43854),"4) &gt; 60 Dias","INDEFINIDO"))))),"")</f>
        <v>1) &lt;= 10 Dias</v>
      </c>
      <c r="BA356" s="14">
        <v>45853</v>
      </c>
      <c r="BB356" s="331">
        <v>45838</v>
      </c>
      <c r="BC356" s="14">
        <v>45766</v>
      </c>
      <c r="BD356" s="12">
        <v>45846</v>
      </c>
      <c r="BE356" s="331">
        <v>45870</v>
      </c>
      <c r="BF356" s="309">
        <f>IF(AND(BB356&lt;&gt;"",BE356&lt;&gt;""),BE356-BB356,"")</f>
        <v>32</v>
      </c>
      <c r="BG356" s="326" t="str">
        <f>IF(BC356&lt;&gt;"",CONCATENATE("S",WEEKNUM(BC356,21)),"")</f>
        <v>S16</v>
      </c>
      <c r="BH356" s="327" t="str">
        <f>IF(BD356&lt;&gt;"",CONCATENATE("S",WEEKNUM(BD356,21)),"")</f>
        <v>S28</v>
      </c>
      <c r="BI356" s="327" t="str">
        <f>IF(BE356&lt;&gt;"",CONCATENATE("S",WEEKNUM(BE356,21)),"")</f>
        <v>S31</v>
      </c>
      <c r="BJ356" s="326" t="str">
        <f>IF(BE356&lt;&gt;"",CONCATENATE(MONTH(BE356),"/",YEAR(BE356)),"")</f>
        <v>8/2025</v>
      </c>
      <c r="BK356" s="325">
        <f ca="1">IF(BE356&lt;&gt;"",IFERROR(IF(BE356="",TODAY()-BC356,BE356-BC356),""),"")</f>
        <v>104</v>
      </c>
      <c r="BL356" s="330" t="str">
        <f ca="1">IF(BK356&lt;&gt;"",IF(BK356&lt;=0,"SEM ATRASO",IF(BK356&lt;=10,"1) &lt;= 10 Dias",IF(AND(BK356&gt;10,BK356&lt;=30),"2) &gt; 10 Dias e &lt;= 30 Dias",IF(AND(BK356&gt;30,BK356&lt;=60),"3) &gt;30 Dias e &lt;=60 Dias",IF(AND(BK356&gt;60,BK356&lt;43854),"4) &gt; 60 Dias","INDEFINIDO"))))),"")</f>
        <v>4) &gt; 60 Dias</v>
      </c>
      <c r="BM356" s="331">
        <f>IF(BE356&lt;&gt;"",BE356+5,IF(AND(BE356="",BD356&lt;&gt;""),BD356+5,IF(AND(BE356="",BD356="",AS356&lt;&gt;""),AS356+5,IF(AND(BE356="",BD356="",AS356="",AR356&lt;&gt;""),AR356+5,""))))</f>
        <v>45875</v>
      </c>
      <c r="BN356" s="331"/>
      <c r="BO356" s="331" t="s">
        <v>87</v>
      </c>
      <c r="BP356" s="305"/>
      <c r="BQ356" s="305"/>
      <c r="BR356" s="305"/>
      <c r="BS356" s="305"/>
      <c r="BT356" s="332"/>
      <c r="BU356" s="333"/>
      <c r="BV356" s="329"/>
      <c r="BW356" s="329"/>
      <c r="BX356" s="329"/>
      <c r="BY356" s="329"/>
      <c r="BZ356" s="329"/>
      <c r="CA356" s="641"/>
      <c r="CB356" s="598"/>
    </row>
    <row r="357" spans="1:80" ht="40.5" customHeight="1" x14ac:dyDescent="0.35">
      <c r="A357" s="577"/>
      <c r="B357" s="458" t="s">
        <v>155</v>
      </c>
      <c r="C357" s="310"/>
      <c r="D357" s="336"/>
      <c r="E357" s="336" t="s">
        <v>595</v>
      </c>
      <c r="F357" s="336" t="s">
        <v>2011</v>
      </c>
      <c r="G357" s="307" t="str">
        <f ca="1">IF(AND(E357&lt;D357,BE357&lt;&gt;"",TODAY()&gt;D357),TODAY()-D357,"")</f>
        <v/>
      </c>
      <c r="H357" s="308">
        <f>IF(BM357&lt;&gt;"",BM357,"")</f>
        <v>45875</v>
      </c>
      <c r="I357" s="309">
        <f>IF(AND(E357&lt;&gt;"",H357&lt;&gt;""),H357-E357,"")</f>
        <v>204</v>
      </c>
      <c r="J357" s="305" t="s">
        <v>79</v>
      </c>
      <c r="K357" s="305" t="s">
        <v>80</v>
      </c>
      <c r="L357" s="310" t="s">
        <v>557</v>
      </c>
      <c r="M357" s="311" t="s">
        <v>161</v>
      </c>
      <c r="N357" s="310" t="s">
        <v>1012</v>
      </c>
      <c r="O357" s="337"/>
      <c r="P357" s="539" t="s">
        <v>1453</v>
      </c>
      <c r="Q357" s="339" t="s">
        <v>1749</v>
      </c>
      <c r="R357" s="313" t="str">
        <f>IF(OR(L357&lt;&gt;"",N357&lt;&gt;"",O357&lt;&gt;"",P357&lt;&gt;""),CONCATENATE(L357,"-",N357,"-",P357,"-OM",O357),"")</f>
        <v>P62-PPGMII-P62-PAR-0207/2025-OM</v>
      </c>
      <c r="S357" s="574" t="s">
        <v>1154</v>
      </c>
      <c r="T357" s="314">
        <v>1</v>
      </c>
      <c r="U357" s="340">
        <v>46.528000000000006</v>
      </c>
      <c r="V357" s="340">
        <v>0</v>
      </c>
      <c r="W357" s="316">
        <f>IF(U357&lt;&gt;"",U357/1000,"")</f>
        <v>4.6528000000000007E-2</v>
      </c>
      <c r="X357" s="316">
        <f>IF(V357&lt;&gt;"",V357/1000,"")</f>
        <v>0</v>
      </c>
      <c r="Y357" s="317">
        <f>IF(OR(U357&lt;&gt;"",V357&lt;&gt;""),U357+V357,"")</f>
        <v>46.528000000000006</v>
      </c>
      <c r="Z357" s="318">
        <f>IF(Y357&lt;&gt;"",Y357/1000,"")</f>
        <v>4.6528000000000007E-2</v>
      </c>
      <c r="AA357" s="574" t="s">
        <v>2091</v>
      </c>
      <c r="AB357" s="386"/>
      <c r="AC357" s="331">
        <v>45715</v>
      </c>
      <c r="AD357" s="327">
        <v>45811</v>
      </c>
      <c r="AE357" s="327">
        <v>45851</v>
      </c>
      <c r="AF357" s="25">
        <v>45851</v>
      </c>
      <c r="AG357" s="327">
        <v>45827</v>
      </c>
      <c r="AH357" s="309">
        <f>IF(AND(AD357&lt;&gt;"",AG357&lt;&gt;""),AG357-AD357,"")</f>
        <v>16</v>
      </c>
      <c r="AI357" s="322" t="str">
        <f>IF(AE357&lt;&gt;"",CONCATENATE("S",WEEKNUM(AE357,21)),"")</f>
        <v>S28</v>
      </c>
      <c r="AJ357" s="323" t="str">
        <f>IF(AF357&lt;&gt;"",CONCATENATE("S",WEEKNUM(AF357,21)),"")</f>
        <v>S28</v>
      </c>
      <c r="AK357" s="323" t="str">
        <f>IF(AG357&lt;&gt;"",CONCATENATE("S",WEEKNUM(AG357,21)),"")</f>
        <v>S25</v>
      </c>
      <c r="AL357" s="322" t="str">
        <f>IF(AG357&lt;&gt;"",CONCATENATE(MONTH(AG357),"/",YEAR(AG357)),"")</f>
        <v>6/2025</v>
      </c>
      <c r="AM357" s="324">
        <f ca="1">IF(AG357&lt;&gt;"",IFERROR(IF(AF357="",TODAY()-AE357,AG357-AE357),""),"")</f>
        <v>-24</v>
      </c>
      <c r="AN357" s="325" t="str">
        <f ca="1">IF(AM357&lt;&gt;"",IF(AM357&lt;=0,"SEM ATRASO",IF(AM357&lt;=10,"1) &lt;= 10 Dias",IF(AND(AM357&gt;10,AM357&lt;=30),"2) &gt; 10 Dias e &lt;= 30 Dias",IF(AND(AM357&gt;30,AM357&lt;=60),"3) &gt;30 Dias e &lt;=60 Dias",IF(AND(AM357&gt;60,AM357&lt;43854),"4) &gt; 60 Dias","INDEFINIDO"))))),"")</f>
        <v>SEM ATRASO</v>
      </c>
      <c r="AO357" s="14">
        <v>45833</v>
      </c>
      <c r="AP357" s="331">
        <v>45804</v>
      </c>
      <c r="AQ357" s="14">
        <v>45840</v>
      </c>
      <c r="AR357" s="25">
        <v>45840</v>
      </c>
      <c r="AS357" s="331">
        <v>45838</v>
      </c>
      <c r="AT357" s="309">
        <f>IF(AND(AP357&lt;&gt;"",AS357&lt;&gt;""),AS357-AP357,"")</f>
        <v>34</v>
      </c>
      <c r="AU357" s="326" t="str">
        <f>IF(AQ357&lt;&gt;"",CONCATENATE("S",WEEKNUM(AQ357,21)),"")</f>
        <v>S27</v>
      </c>
      <c r="AV357" s="327" t="str">
        <f>IF(AR357&lt;&gt;"",CONCATENATE("S",WEEKNUM(AR357,21)),"")</f>
        <v>S27</v>
      </c>
      <c r="AW357" s="327" t="str">
        <f>IF(AS357&lt;&gt;"",CONCATENATE("S",WEEKNUM(AS357,21)),"")</f>
        <v>S27</v>
      </c>
      <c r="AX357" s="326" t="str">
        <f>IF(AS357&lt;&gt;"",CONCATENATE(MONTH(AS357),"/",YEAR(AS357)),"")</f>
        <v>6/2025</v>
      </c>
      <c r="AY357" s="328">
        <f ca="1">IF(AQ357&lt;&gt;"",IF(AS357&lt;&gt;"",AQ357-AS357,TODAY()-AQ357),"")</f>
        <v>2</v>
      </c>
      <c r="AZ357" s="329" t="str">
        <f ca="1">IF(AY357&lt;&gt;"",IF(AY357&lt;=0,"SEM ATRASO",IF(AY357&lt;=10,"1) &lt;= 10 Dias",IF(AND(AY357&gt;10,AY357&lt;=30),"2) &gt; 10 Dias e &lt;= 30 Dias",IF(AND(AY357&gt;30,AY357&lt;=60),"3) &gt;30 Dias e &lt;=60 Dias",IF(AND(AY357&gt;60,AY357&lt;43854),"4) &gt; 60 Dias","INDEFINIDO"))))),"")</f>
        <v>1) &lt;= 10 Dias</v>
      </c>
      <c r="BA357" s="14">
        <v>45853</v>
      </c>
      <c r="BB357" s="331">
        <v>45838</v>
      </c>
      <c r="BC357" s="14">
        <v>45766</v>
      </c>
      <c r="BD357" s="12">
        <v>45846</v>
      </c>
      <c r="BE357" s="331">
        <v>45870</v>
      </c>
      <c r="BF357" s="309">
        <f>IF(AND(BB357&lt;&gt;"",BE357&lt;&gt;""),BE357-BB357,"")</f>
        <v>32</v>
      </c>
      <c r="BG357" s="326" t="str">
        <f>IF(BC357&lt;&gt;"",CONCATENATE("S",WEEKNUM(BC357,21)),"")</f>
        <v>S16</v>
      </c>
      <c r="BH357" s="327" t="str">
        <f>IF(BD357&lt;&gt;"",CONCATENATE("S",WEEKNUM(BD357,21)),"")</f>
        <v>S28</v>
      </c>
      <c r="BI357" s="327" t="str">
        <f>IF(BE357&lt;&gt;"",CONCATENATE("S",WEEKNUM(BE357,21)),"")</f>
        <v>S31</v>
      </c>
      <c r="BJ357" s="326" t="str">
        <f>IF(BE357&lt;&gt;"",CONCATENATE(MONTH(BE357),"/",YEAR(BE357)),"")</f>
        <v>8/2025</v>
      </c>
      <c r="BK357" s="325">
        <f ca="1">IF(BE357&lt;&gt;"",IFERROR(IF(BE357="",TODAY()-BC357,BE357-BC357),""),"")</f>
        <v>104</v>
      </c>
      <c r="BL357" s="330" t="str">
        <f ca="1">IF(BK357&lt;&gt;"",IF(BK357&lt;=0,"SEM ATRASO",IF(BK357&lt;=10,"1) &lt;= 10 Dias",IF(AND(BK357&gt;10,BK357&lt;=30),"2) &gt; 10 Dias e &lt;= 30 Dias",IF(AND(BK357&gt;30,BK357&lt;=60),"3) &gt;30 Dias e &lt;=60 Dias",IF(AND(BK357&gt;60,BK357&lt;43854),"4) &gt; 60 Dias","INDEFINIDO"))))),"")</f>
        <v>4) &gt; 60 Dias</v>
      </c>
      <c r="BM357" s="331">
        <f>IF(BE357&lt;&gt;"",BE357+5,IF(AND(BE357="",BD357&lt;&gt;""),BD357+5,IF(AND(BE357="",BD357="",AS357&lt;&gt;""),AS357+5,IF(AND(BE357="",BD357="",AS357="",AR357&lt;&gt;""),AR357+5,""))))</f>
        <v>45875</v>
      </c>
      <c r="BN357" s="331"/>
      <c r="BO357" s="331" t="s">
        <v>87</v>
      </c>
      <c r="BP357" s="305"/>
      <c r="BQ357" s="305"/>
      <c r="BR357" s="305"/>
      <c r="BS357" s="305"/>
      <c r="BT357" s="332"/>
      <c r="BU357" s="333"/>
      <c r="BV357" s="329"/>
      <c r="BW357" s="329"/>
      <c r="BX357" s="329"/>
      <c r="BY357" s="329"/>
      <c r="BZ357" s="329"/>
      <c r="CA357" s="641"/>
      <c r="CB357" s="598"/>
    </row>
    <row r="358" spans="1:80" ht="40.5" customHeight="1" x14ac:dyDescent="0.35">
      <c r="A358" s="577"/>
      <c r="B358" s="458" t="s">
        <v>155</v>
      </c>
      <c r="C358" s="310"/>
      <c r="D358" s="336"/>
      <c r="E358" s="336" t="s">
        <v>1118</v>
      </c>
      <c r="F358" s="336" t="s">
        <v>2011</v>
      </c>
      <c r="G358" s="307" t="str">
        <f ca="1">IF(AND(E358&lt;D358,BE358&lt;&gt;"",TODAY()&gt;D358),TODAY()-D358,"")</f>
        <v/>
      </c>
      <c r="H358" s="308">
        <f>IF(BM358&lt;&gt;"",BM358,"")</f>
        <v>45873</v>
      </c>
      <c r="I358" s="309">
        <f>IF(AND(E358&lt;&gt;"",H358&lt;&gt;""),H358-E358,"")</f>
        <v>164</v>
      </c>
      <c r="J358" s="305" t="s">
        <v>79</v>
      </c>
      <c r="K358" s="305" t="s">
        <v>80</v>
      </c>
      <c r="L358" s="310" t="s">
        <v>557</v>
      </c>
      <c r="M358" s="311" t="s">
        <v>161</v>
      </c>
      <c r="N358" s="310" t="s">
        <v>1012</v>
      </c>
      <c r="O358" s="337"/>
      <c r="P358" s="539" t="s">
        <v>1454</v>
      </c>
      <c r="Q358" s="339" t="s">
        <v>1153</v>
      </c>
      <c r="R358" s="313" t="str">
        <f>IF(OR(L358&lt;&gt;"",N358&lt;&gt;"",O358&lt;&gt;"",P358&lt;&gt;""),CONCATENATE(L358,"-",N358,"-",P358,"-OM",O358),"")</f>
        <v>P62-PPGMII-P62-PAR-0737/2025-OM</v>
      </c>
      <c r="S358" s="574" t="s">
        <v>1154</v>
      </c>
      <c r="T358" s="314">
        <v>1</v>
      </c>
      <c r="U358" s="340">
        <v>47.277000000000001</v>
      </c>
      <c r="V358" s="340">
        <v>0</v>
      </c>
      <c r="W358" s="316">
        <f>IF(U358&lt;&gt;"",U358/1000,"")</f>
        <v>4.7277E-2</v>
      </c>
      <c r="X358" s="316">
        <f>IF(V358&lt;&gt;"",V358/1000,"")</f>
        <v>0</v>
      </c>
      <c r="Y358" s="317">
        <f>IF(OR(U358&lt;&gt;"",V358&lt;&gt;""),U358+V358,"")</f>
        <v>47.277000000000001</v>
      </c>
      <c r="Z358" s="318">
        <f>IF(Y358&lt;&gt;"",Y358/1000,"")</f>
        <v>4.7277E-2</v>
      </c>
      <c r="AA358" s="574" t="s">
        <v>1155</v>
      </c>
      <c r="AB358" s="386"/>
      <c r="AC358" s="331">
        <v>45821</v>
      </c>
      <c r="AD358" s="327">
        <v>45811</v>
      </c>
      <c r="AE358" s="327">
        <v>45851</v>
      </c>
      <c r="AF358" s="18">
        <v>45851</v>
      </c>
      <c r="AG358" s="327">
        <v>45827</v>
      </c>
      <c r="AH358" s="309">
        <f>IF(AND(AD358&lt;&gt;"",AG358&lt;&gt;""),AG358-AD358,"")</f>
        <v>16</v>
      </c>
      <c r="AI358" s="322" t="str">
        <f>IF(AE358&lt;&gt;"",CONCATENATE("S",WEEKNUM(AE358,21)),"")</f>
        <v>S28</v>
      </c>
      <c r="AJ358" s="323" t="str">
        <f>IF(AF358&lt;&gt;"",CONCATENATE("S",WEEKNUM(AF358,21)),"")</f>
        <v>S28</v>
      </c>
      <c r="AK358" s="323" t="str">
        <f>IF(AG358&lt;&gt;"",CONCATENATE("S",WEEKNUM(AG358,21)),"")</f>
        <v>S25</v>
      </c>
      <c r="AL358" s="322" t="str">
        <f>IF(AG358&lt;&gt;"",CONCATENATE(MONTH(AG358),"/",YEAR(AG358)),"")</f>
        <v>6/2025</v>
      </c>
      <c r="AM358" s="324">
        <f ca="1">IF(AG358&lt;&gt;"",IFERROR(IF(AF358="",TODAY()-AE358,AG358-AE358),""),"")</f>
        <v>-24</v>
      </c>
      <c r="AN358" s="325" t="str">
        <f ca="1">IF(AM358&lt;&gt;"",IF(AM358&lt;=0,"SEM ATRASO",IF(AM358&lt;=10,"1) &lt;= 10 Dias",IF(AND(AM358&gt;10,AM358&lt;=30),"2) &gt; 10 Dias e &lt;= 30 Dias",IF(AND(AM358&gt;30,AM358&lt;=60),"3) &gt;30 Dias e &lt;=60 Dias",IF(AND(AM358&gt;60,AM358&lt;43854),"4) &gt; 60 Dias","INDEFINIDO"))))),"")</f>
        <v>SEM ATRASO</v>
      </c>
      <c r="AO358" s="14">
        <v>45833</v>
      </c>
      <c r="AP358" s="331">
        <v>45796</v>
      </c>
      <c r="AQ358" s="14">
        <v>45840</v>
      </c>
      <c r="AR358" s="481">
        <v>45840</v>
      </c>
      <c r="AS358" s="331">
        <v>45838</v>
      </c>
      <c r="AT358" s="309">
        <f>IF(AND(AP358&lt;&gt;"",AS358&lt;&gt;""),AS358-AP358,"")</f>
        <v>42</v>
      </c>
      <c r="AU358" s="326" t="str">
        <f>IF(AQ358&lt;&gt;"",CONCATENATE("S",WEEKNUM(AQ358,21)),"")</f>
        <v>S27</v>
      </c>
      <c r="AV358" s="327" t="str">
        <f>IF(AR358&lt;&gt;"",CONCATENATE("S",WEEKNUM(AR358,21)),"")</f>
        <v>S27</v>
      </c>
      <c r="AW358" s="327" t="str">
        <f>IF(AS358&lt;&gt;"",CONCATENATE("S",WEEKNUM(AS358,21)),"")</f>
        <v>S27</v>
      </c>
      <c r="AX358" s="326" t="str">
        <f>IF(AS358&lt;&gt;"",CONCATENATE(MONTH(AS358),"/",YEAR(AS358)),"")</f>
        <v>6/2025</v>
      </c>
      <c r="AY358" s="328">
        <f ca="1">IF(AQ358&lt;&gt;"",IF(AS358&lt;&gt;"",AQ358-AS358,TODAY()-AQ358),"")</f>
        <v>2</v>
      </c>
      <c r="AZ358" s="329" t="str">
        <f ca="1">IF(AY358&lt;&gt;"",IF(AY358&lt;=0,"SEM ATRASO",IF(AY358&lt;=10,"1) &lt;= 10 Dias",IF(AND(AY358&gt;10,AY358&lt;=30),"2) &gt; 10 Dias e &lt;= 30 Dias",IF(AND(AY358&gt;30,AY358&lt;=60),"3) &gt;30 Dias e &lt;=60 Dias",IF(AND(AY358&gt;60,AY358&lt;43854),"4) &gt; 60 Dias","INDEFINIDO"))))),"")</f>
        <v>1) &lt;= 10 Dias</v>
      </c>
      <c r="BA358" s="14">
        <v>45853</v>
      </c>
      <c r="BB358" s="331">
        <v>45845</v>
      </c>
      <c r="BC358" s="14">
        <v>45766</v>
      </c>
      <c r="BD358" s="15">
        <v>45868</v>
      </c>
      <c r="BE358" s="331">
        <v>45868</v>
      </c>
      <c r="BF358" s="309">
        <f>IF(AND(BB358&lt;&gt;"",BE358&lt;&gt;""),BE358-BB358,"")</f>
        <v>23</v>
      </c>
      <c r="BG358" s="326" t="str">
        <f>IF(BC358&lt;&gt;"",CONCATENATE("S",WEEKNUM(BC358,21)),"")</f>
        <v>S16</v>
      </c>
      <c r="BH358" s="327" t="str">
        <f>IF(BD358&lt;&gt;"",CONCATENATE("S",WEEKNUM(BD358,21)),"")</f>
        <v>S31</v>
      </c>
      <c r="BI358" s="327" t="str">
        <f>IF(BE358&lt;&gt;"",CONCATENATE("S",WEEKNUM(BE358,21)),"")</f>
        <v>S31</v>
      </c>
      <c r="BJ358" s="326" t="str">
        <f>IF(BE358&lt;&gt;"",CONCATENATE(MONTH(BE358),"/",YEAR(BE358)),"")</f>
        <v>7/2025</v>
      </c>
      <c r="BK358" s="325">
        <f ca="1">IF(BE358&lt;&gt;"",IFERROR(IF(BE358="",TODAY()-BC358,BE358-BC358),""),"")</f>
        <v>102</v>
      </c>
      <c r="BL358" s="330" t="str">
        <f ca="1">IF(BK358&lt;&gt;"",IF(BK358&lt;=0,"SEM ATRASO",IF(BK358&lt;=10,"1) &lt;= 10 Dias",IF(AND(BK358&gt;10,BK358&lt;=30),"2) &gt; 10 Dias e &lt;= 30 Dias",IF(AND(BK358&gt;30,BK358&lt;=60),"3) &gt;30 Dias e &lt;=60 Dias",IF(AND(BK358&gt;60,BK358&lt;43854),"4) &gt; 60 Dias","INDEFINIDO"))))),"")</f>
        <v>4) &gt; 60 Dias</v>
      </c>
      <c r="BM358" s="331">
        <f>IF(BE358&lt;&gt;"",BE358+5,IF(AND(BE358="",BD358&lt;&gt;""),BD358+5,IF(AND(BE358="",BD358="",AS358&lt;&gt;""),AS358+5,IF(AND(BE358="",BD358="",AS358="",AR358&lt;&gt;""),AR358+5,""))))</f>
        <v>45873</v>
      </c>
      <c r="BN358" s="331"/>
      <c r="BO358" s="331" t="s">
        <v>87</v>
      </c>
      <c r="BP358" s="305"/>
      <c r="BQ358" s="305"/>
      <c r="BR358" s="305"/>
      <c r="BS358" s="305"/>
      <c r="BT358" s="332"/>
      <c r="BU358" s="333"/>
      <c r="BV358" s="329"/>
      <c r="BW358" s="329"/>
      <c r="BX358" s="329"/>
      <c r="BY358" s="329"/>
      <c r="BZ358" s="329"/>
      <c r="CA358" s="641"/>
      <c r="CB358" s="598"/>
    </row>
    <row r="359" spans="1:80" ht="40.5" customHeight="1" x14ac:dyDescent="0.35">
      <c r="A359" s="577"/>
      <c r="B359" s="458" t="s">
        <v>155</v>
      </c>
      <c r="C359" s="310"/>
      <c r="D359" s="336"/>
      <c r="E359" s="336" t="s">
        <v>1118</v>
      </c>
      <c r="F359" s="336" t="s">
        <v>2011</v>
      </c>
      <c r="G359" s="307" t="str">
        <f ca="1">IF(AND(E359&lt;D359,BE359&lt;&gt;"",TODAY()&gt;D359),TODAY()-D359,"")</f>
        <v/>
      </c>
      <c r="H359" s="308">
        <f>IF(BM359&lt;&gt;"",BM359,"")</f>
        <v>45873</v>
      </c>
      <c r="I359" s="309">
        <f>IF(AND(E359&lt;&gt;"",H359&lt;&gt;""),H359-E359,"")</f>
        <v>164</v>
      </c>
      <c r="J359" s="305" t="s">
        <v>79</v>
      </c>
      <c r="K359" s="305" t="s">
        <v>80</v>
      </c>
      <c r="L359" s="310" t="s">
        <v>557</v>
      </c>
      <c r="M359" s="311" t="s">
        <v>161</v>
      </c>
      <c r="N359" s="310" t="s">
        <v>1012</v>
      </c>
      <c r="O359" s="337"/>
      <c r="P359" s="539" t="s">
        <v>1454</v>
      </c>
      <c r="Q359" s="339" t="s">
        <v>1157</v>
      </c>
      <c r="R359" s="313" t="str">
        <f>IF(OR(L359&lt;&gt;"",N359&lt;&gt;"",O359&lt;&gt;"",P359&lt;&gt;""),CONCATENATE(L359,"-",N359,"-",P359,"-OM",O359),"")</f>
        <v>P62-PPGMII-P62-PAR-0737/2025-OM</v>
      </c>
      <c r="S359" s="574" t="s">
        <v>1150</v>
      </c>
      <c r="T359" s="314">
        <v>1</v>
      </c>
      <c r="U359" s="340">
        <v>7.08</v>
      </c>
      <c r="V359" s="340">
        <v>0</v>
      </c>
      <c r="W359" s="316">
        <f>IF(U359&lt;&gt;"",U359/1000,"")</f>
        <v>7.0800000000000004E-3</v>
      </c>
      <c r="X359" s="316">
        <f>IF(V359&lt;&gt;"",V359/1000,"")</f>
        <v>0</v>
      </c>
      <c r="Y359" s="317">
        <f>IF(OR(U359&lt;&gt;"",V359&lt;&gt;""),U359+V359,"")</f>
        <v>7.08</v>
      </c>
      <c r="Z359" s="318">
        <f>IF(Y359&lt;&gt;"",Y359/1000,"")</f>
        <v>7.0800000000000004E-3</v>
      </c>
      <c r="AA359" s="574" t="s">
        <v>1155</v>
      </c>
      <c r="AB359" s="386"/>
      <c r="AC359" s="331">
        <v>45821</v>
      </c>
      <c r="AD359" s="327">
        <v>45787</v>
      </c>
      <c r="AE359" s="327">
        <v>45834</v>
      </c>
      <c r="AF359" s="25">
        <v>45834</v>
      </c>
      <c r="AG359" s="327">
        <v>45836</v>
      </c>
      <c r="AH359" s="309">
        <f>IF(AND(AD359&lt;&gt;"",AG359&lt;&gt;""),AG359-AD359,"")</f>
        <v>49</v>
      </c>
      <c r="AI359" s="322" t="str">
        <f>IF(AE359&lt;&gt;"",CONCATENATE("S",WEEKNUM(AE359,21)),"")</f>
        <v>S26</v>
      </c>
      <c r="AJ359" s="323" t="str">
        <f>IF(AF359&lt;&gt;"",CONCATENATE("S",WEEKNUM(AF359,21)),"")</f>
        <v>S26</v>
      </c>
      <c r="AK359" s="323" t="str">
        <f>IF(AG359&lt;&gt;"",CONCATENATE("S",WEEKNUM(AG359,21)),"")</f>
        <v>S26</v>
      </c>
      <c r="AL359" s="322" t="str">
        <f>IF(AG359&lt;&gt;"",CONCATENATE(MONTH(AG359),"/",YEAR(AG359)),"")</f>
        <v>6/2025</v>
      </c>
      <c r="AM359" s="324">
        <f ca="1">IF(AG359&lt;&gt;"",IFERROR(IF(AF359="",TODAY()-AE359,AG359-AE359),""),"")</f>
        <v>2</v>
      </c>
      <c r="AN359" s="325" t="str">
        <f ca="1">IF(AM359&lt;&gt;"",IF(AM359&lt;=0,"SEM ATRASO",IF(AM359&lt;=10,"1) &lt;= 10 Dias",IF(AND(AM359&gt;10,AM359&lt;=30),"2) &gt; 10 Dias e &lt;= 30 Dias",IF(AND(AM359&gt;30,AM359&lt;=60),"3) &gt;30 Dias e &lt;=60 Dias",IF(AND(AM359&gt;60,AM359&lt;43854),"4) &gt; 60 Dias","INDEFINIDO"))))),"")</f>
        <v>1) &lt;= 10 Dias</v>
      </c>
      <c r="AO359" s="14">
        <v>45833</v>
      </c>
      <c r="AP359" s="331">
        <v>45800</v>
      </c>
      <c r="AQ359" s="14">
        <v>45840</v>
      </c>
      <c r="AR359" s="25">
        <v>45840</v>
      </c>
      <c r="AS359" s="331">
        <v>45838</v>
      </c>
      <c r="AT359" s="309">
        <f>IF(AND(AP359&lt;&gt;"",AS359&lt;&gt;""),AS359-AP359,"")</f>
        <v>38</v>
      </c>
      <c r="AU359" s="326" t="str">
        <f>IF(AQ359&lt;&gt;"",CONCATENATE("S",WEEKNUM(AQ359,21)),"")</f>
        <v>S27</v>
      </c>
      <c r="AV359" s="327" t="str">
        <f>IF(AR359&lt;&gt;"",CONCATENATE("S",WEEKNUM(AR359,21)),"")</f>
        <v>S27</v>
      </c>
      <c r="AW359" s="327" t="str">
        <f>IF(AS359&lt;&gt;"",CONCATENATE("S",WEEKNUM(AS359,21)),"")</f>
        <v>S27</v>
      </c>
      <c r="AX359" s="326" t="str">
        <f>IF(AS359&lt;&gt;"",CONCATENATE(MONTH(AS359),"/",YEAR(AS359)),"")</f>
        <v>6/2025</v>
      </c>
      <c r="AY359" s="328">
        <f ca="1">IF(AQ359&lt;&gt;"",IF(AS359&lt;&gt;"",AQ359-AS359,TODAY()-AQ359),"")</f>
        <v>2</v>
      </c>
      <c r="AZ359" s="329" t="str">
        <f ca="1">IF(AY359&lt;&gt;"",IF(AY359&lt;=0,"SEM ATRASO",IF(AY359&lt;=10,"1) &lt;= 10 Dias",IF(AND(AY359&gt;10,AY359&lt;=30),"2) &gt; 10 Dias e &lt;= 30 Dias",IF(AND(AY359&gt;30,AY359&lt;=60),"3) &gt;30 Dias e &lt;=60 Dias",IF(AND(AY359&gt;60,AY359&lt;43854),"4) &gt; 60 Dias","INDEFINIDO"))))),"")</f>
        <v>1) &lt;= 10 Dias</v>
      </c>
      <c r="BA359" s="14">
        <v>45853</v>
      </c>
      <c r="BB359" s="331">
        <v>45845</v>
      </c>
      <c r="BC359" s="14">
        <v>45766</v>
      </c>
      <c r="BD359" s="15">
        <v>45868</v>
      </c>
      <c r="BE359" s="331">
        <v>45868</v>
      </c>
      <c r="BF359" s="309">
        <f>IF(AND(BB359&lt;&gt;"",BE359&lt;&gt;""),BE359-BB359,"")</f>
        <v>23</v>
      </c>
      <c r="BG359" s="326" t="str">
        <f>IF(BC359&lt;&gt;"",CONCATENATE("S",WEEKNUM(BC359,21)),"")</f>
        <v>S16</v>
      </c>
      <c r="BH359" s="327" t="str">
        <f>IF(BD359&lt;&gt;"",CONCATENATE("S",WEEKNUM(BD359,21)),"")</f>
        <v>S31</v>
      </c>
      <c r="BI359" s="327" t="str">
        <f>IF(BE359&lt;&gt;"",CONCATENATE("S",WEEKNUM(BE359,21)),"")</f>
        <v>S31</v>
      </c>
      <c r="BJ359" s="326" t="str">
        <f>IF(BE359&lt;&gt;"",CONCATENATE(MONTH(BE359),"/",YEAR(BE359)),"")</f>
        <v>7/2025</v>
      </c>
      <c r="BK359" s="325">
        <f ca="1">IF(BE359&lt;&gt;"",IFERROR(IF(BE359="",TODAY()-BC359,BE359-BC359),""),"")</f>
        <v>102</v>
      </c>
      <c r="BL359" s="330" t="str">
        <f ca="1">IF(BK359&lt;&gt;"",IF(BK359&lt;=0,"SEM ATRASO",IF(BK359&lt;=10,"1) &lt;= 10 Dias",IF(AND(BK359&gt;10,BK359&lt;=30),"2) &gt; 10 Dias e &lt;= 30 Dias",IF(AND(BK359&gt;30,BK359&lt;=60),"3) &gt;30 Dias e &lt;=60 Dias",IF(AND(BK359&gt;60,BK359&lt;43854),"4) &gt; 60 Dias","INDEFINIDO"))))),"")</f>
        <v>4) &gt; 60 Dias</v>
      </c>
      <c r="BM359" s="331">
        <f>IF(BE359&lt;&gt;"",BE359+5,IF(AND(BE359="",BD359&lt;&gt;""),BD359+5,IF(AND(BE359="",BD359="",AS359&lt;&gt;""),AS359+5,IF(AND(BE359="",BD359="",AS359="",AR359&lt;&gt;""),AR359+5,""))))</f>
        <v>45873</v>
      </c>
      <c r="BN359" s="331"/>
      <c r="BO359" s="331" t="s">
        <v>87</v>
      </c>
      <c r="BP359" s="305"/>
      <c r="BQ359" s="305"/>
      <c r="BR359" s="305"/>
      <c r="BS359" s="305"/>
      <c r="BT359" s="332"/>
      <c r="BU359" s="333"/>
      <c r="BV359" s="329"/>
      <c r="BW359" s="329"/>
      <c r="BX359" s="329"/>
      <c r="BY359" s="329"/>
      <c r="BZ359" s="329"/>
      <c r="CA359" s="641"/>
      <c r="CB359" s="598"/>
    </row>
    <row r="360" spans="1:80" ht="40.5" customHeight="1" thickBot="1" x14ac:dyDescent="0.4">
      <c r="A360" s="577"/>
      <c r="B360" s="458" t="s">
        <v>155</v>
      </c>
      <c r="C360" s="430"/>
      <c r="D360" s="527"/>
      <c r="E360" s="527" t="s">
        <v>1118</v>
      </c>
      <c r="F360" s="527" t="s">
        <v>2011</v>
      </c>
      <c r="G360" s="307" t="str">
        <f ca="1">IF(AND(E360&lt;D360,BE360&lt;&gt;"",TODAY()&gt;D360),TODAY()-D360,"")</f>
        <v/>
      </c>
      <c r="H360" s="308">
        <f>IF(BM360&lt;&gt;"",BM360,"")</f>
        <v>45873</v>
      </c>
      <c r="I360" s="309">
        <f>IF(AND(E360&lt;&gt;"",H360&lt;&gt;""),H360-E360,"")</f>
        <v>164</v>
      </c>
      <c r="J360" s="460" t="s">
        <v>79</v>
      </c>
      <c r="K360" s="460" t="s">
        <v>80</v>
      </c>
      <c r="L360" s="310" t="s">
        <v>557</v>
      </c>
      <c r="M360" s="311" t="s">
        <v>161</v>
      </c>
      <c r="N360" s="430" t="s">
        <v>1012</v>
      </c>
      <c r="O360" s="431"/>
      <c r="P360" s="539" t="s">
        <v>1455</v>
      </c>
      <c r="Q360" s="339" t="s">
        <v>1149</v>
      </c>
      <c r="R360" s="313" t="str">
        <f>IF(OR(L360&lt;&gt;"",N360&lt;&gt;"",O360&lt;&gt;"",P360&lt;&gt;""),CONCATENATE(L360,"-",N360,"-",P360,"-OM",O360),"")</f>
        <v>P62-PPGMII-P62-PAR-0736/2025-OM</v>
      </c>
      <c r="S360" s="591" t="s">
        <v>1150</v>
      </c>
      <c r="T360" s="314">
        <v>1</v>
      </c>
      <c r="U360" s="340">
        <v>50.6</v>
      </c>
      <c r="V360" s="340">
        <v>0</v>
      </c>
      <c r="W360" s="316">
        <f>IF(U360&lt;&gt;"",U360/1000,"")</f>
        <v>5.0599999999999999E-2</v>
      </c>
      <c r="X360" s="316">
        <f>IF(V360&lt;&gt;"",V360/1000,"")</f>
        <v>0</v>
      </c>
      <c r="Y360" s="317">
        <f>IF(OR(U360&lt;&gt;"",V360&lt;&gt;""),U360+V360,"")</f>
        <v>50.6</v>
      </c>
      <c r="Z360" s="318">
        <f>IF(Y360&lt;&gt;"",Y360/1000,"")</f>
        <v>5.0599999999999999E-2</v>
      </c>
      <c r="AA360" s="574" t="s">
        <v>1151</v>
      </c>
      <c r="AB360" s="592"/>
      <c r="AC360" s="331">
        <v>45797</v>
      </c>
      <c r="AD360" s="465">
        <v>45787</v>
      </c>
      <c r="AE360" s="465">
        <v>45834</v>
      </c>
      <c r="AF360" s="221">
        <v>45834</v>
      </c>
      <c r="AG360" s="465">
        <v>45838</v>
      </c>
      <c r="AH360" s="309">
        <f>IF(AND(AD360&lt;&gt;"",AG360&lt;&gt;""),AG360-AD360,"")</f>
        <v>51</v>
      </c>
      <c r="AI360" s="322" t="str">
        <f>IF(AE360&lt;&gt;"",CONCATENATE("S",WEEKNUM(AE360,21)),"")</f>
        <v>S26</v>
      </c>
      <c r="AJ360" s="323" t="str">
        <f>IF(AF360&lt;&gt;"",CONCATENATE("S",WEEKNUM(AF360,21)),"")</f>
        <v>S26</v>
      </c>
      <c r="AK360" s="323" t="str">
        <f>IF(AG360&lt;&gt;"",CONCATENATE("S",WEEKNUM(AG360,21)),"")</f>
        <v>S27</v>
      </c>
      <c r="AL360" s="322" t="str">
        <f>IF(AG360&lt;&gt;"",CONCATENATE(MONTH(AG360),"/",YEAR(AG360)),"")</f>
        <v>6/2025</v>
      </c>
      <c r="AM360" s="324">
        <f ca="1">IF(AG360&lt;&gt;"",IFERROR(IF(AF360="",TODAY()-AE360,AG360-AE360),""),"")</f>
        <v>4</v>
      </c>
      <c r="AN360" s="325" t="str">
        <f ca="1">IF(AM360&lt;&gt;"",IF(AM360&lt;=0,"SEM ATRASO",IF(AM360&lt;=10,"1) &lt;= 10 Dias",IF(AND(AM360&gt;10,AM360&lt;=30),"2) &gt; 10 Dias e &lt;= 30 Dias",IF(AND(AM360&gt;30,AM360&lt;=60),"3) &gt;30 Dias e &lt;=60 Dias",IF(AND(AM360&gt;60,AM360&lt;43854),"4) &gt; 60 Dias","INDEFINIDO"))))),"")</f>
        <v>1) &lt;= 10 Dias</v>
      </c>
      <c r="AO360" s="464">
        <v>45833</v>
      </c>
      <c r="AP360" s="331">
        <v>45797</v>
      </c>
      <c r="AQ360" s="186">
        <v>45840</v>
      </c>
      <c r="AR360" s="186">
        <v>45840</v>
      </c>
      <c r="AS360" s="464">
        <v>45838</v>
      </c>
      <c r="AT360" s="309">
        <f>IF(AND(AP360&lt;&gt;"",AS360&lt;&gt;""),AS360-AP360,"")</f>
        <v>41</v>
      </c>
      <c r="AU360" s="326" t="str">
        <f>IF(AQ360&lt;&gt;"",CONCATENATE("S",WEEKNUM(AQ360,21)),"")</f>
        <v>S27</v>
      </c>
      <c r="AV360" s="327" t="str">
        <f>IF(AR360&lt;&gt;"",CONCATENATE("S",WEEKNUM(AR360,21)),"")</f>
        <v>S27</v>
      </c>
      <c r="AW360" s="327" t="str">
        <f>IF(AS360&lt;&gt;"",CONCATENATE("S",WEEKNUM(AS360,21)),"")</f>
        <v>S27</v>
      </c>
      <c r="AX360" s="326" t="str">
        <f>IF(AS360&lt;&gt;"",CONCATENATE(MONTH(AS360),"/",YEAR(AS360)),"")</f>
        <v>6/2025</v>
      </c>
      <c r="AY360" s="328">
        <f ca="1">IF(AQ360&lt;&gt;"",IF(AS360&lt;&gt;"",AQ360-AS360,TODAY()-AQ360),"")</f>
        <v>2</v>
      </c>
      <c r="AZ360" s="329" t="str">
        <f ca="1">IF(AY360&lt;&gt;"",IF(AY360&lt;=0,"SEM ATRASO",IF(AY360&lt;=10,"1) &lt;= 10 Dias",IF(AND(AY360&gt;10,AY360&lt;=30),"2) &gt; 10 Dias e &lt;= 30 Dias",IF(AND(AY360&gt;30,AY360&lt;=60),"3) &gt;30 Dias e &lt;=60 Dias",IF(AND(AY360&gt;60,AY360&lt;43854),"4) &gt; 60 Dias","INDEFINIDO"))))),"")</f>
        <v>1) &lt;= 10 Dias</v>
      </c>
      <c r="BA360" s="559">
        <v>45853</v>
      </c>
      <c r="BB360" s="331">
        <v>45845</v>
      </c>
      <c r="BC360" s="186">
        <v>45766</v>
      </c>
      <c r="BD360" s="15">
        <v>45868</v>
      </c>
      <c r="BE360" s="331">
        <v>45868</v>
      </c>
      <c r="BF360" s="309">
        <f>IF(AND(BB360&lt;&gt;"",BE360&lt;&gt;""),BE360-BB360,"")</f>
        <v>23</v>
      </c>
      <c r="BG360" s="326" t="str">
        <f>IF(BC360&lt;&gt;"",CONCATENATE("S",WEEKNUM(BC360,21)),"")</f>
        <v>S16</v>
      </c>
      <c r="BH360" s="327" t="str">
        <f>IF(BD360&lt;&gt;"",CONCATENATE("S",WEEKNUM(BD360,21)),"")</f>
        <v>S31</v>
      </c>
      <c r="BI360" s="327" t="str">
        <f>IF(BE360&lt;&gt;"",CONCATENATE("S",WEEKNUM(BE360,21)),"")</f>
        <v>S31</v>
      </c>
      <c r="BJ360" s="326" t="str">
        <f>IF(BE360&lt;&gt;"",CONCATENATE(MONTH(BE360),"/",YEAR(BE360)),"")</f>
        <v>7/2025</v>
      </c>
      <c r="BK360" s="325">
        <f ca="1">IF(BE360&lt;&gt;"",IFERROR(IF(BE360="",TODAY()-BC360,BE360-BC360),""),"")</f>
        <v>102</v>
      </c>
      <c r="BL360" s="330" t="str">
        <f ca="1">IF(BK360&lt;&gt;"",IF(BK360&lt;=0,"SEM ATRASO",IF(BK360&lt;=10,"1) &lt;= 10 Dias",IF(AND(BK360&gt;10,BK360&lt;=30),"2) &gt; 10 Dias e &lt;= 30 Dias",IF(AND(BK360&gt;30,BK360&lt;=60),"3) &gt;30 Dias e &lt;=60 Dias",IF(AND(BK360&gt;60,BK360&lt;43854),"4) &gt; 60 Dias","INDEFINIDO"))))),"")</f>
        <v>4) &gt; 60 Dias</v>
      </c>
      <c r="BM360" s="331">
        <f>IF(BE360&lt;&gt;"",BE360+5,IF(AND(BE360="",BD360&lt;&gt;""),BD360+5,IF(AND(BE360="",BD360="",AS360&lt;&gt;""),AS360+5,IF(AND(BE360="",BD360="",AS360="",AR360&lt;&gt;""),AR360+5,""))))</f>
        <v>45873</v>
      </c>
      <c r="BN360" s="464"/>
      <c r="BO360" s="331" t="s">
        <v>87</v>
      </c>
      <c r="BP360" s="460"/>
      <c r="BQ360" s="460"/>
      <c r="BR360" s="460"/>
      <c r="BS360" s="460"/>
      <c r="BT360" s="467"/>
      <c r="BU360" s="468"/>
      <c r="BV360" s="466"/>
      <c r="BW360" s="466"/>
      <c r="BX360" s="466"/>
      <c r="BY360" s="466"/>
      <c r="BZ360" s="466"/>
      <c r="CA360" s="635"/>
      <c r="CB360" s="613"/>
    </row>
    <row r="361" spans="1:80" ht="40.5" customHeight="1" thickBot="1" x14ac:dyDescent="0.4">
      <c r="A361" s="577"/>
      <c r="B361" s="458" t="s">
        <v>155</v>
      </c>
      <c r="C361" s="430"/>
      <c r="D361" s="527"/>
      <c r="E361" s="527" t="s">
        <v>1118</v>
      </c>
      <c r="F361" s="527" t="s">
        <v>2011</v>
      </c>
      <c r="G361" s="307" t="str">
        <f ca="1">IF(AND(E361&lt;D361,BE361&lt;&gt;"",TODAY()&gt;D361),TODAY()-D361,"")</f>
        <v/>
      </c>
      <c r="H361" s="308">
        <f>IF(BM361&lt;&gt;"",BM361,"")</f>
        <v>45873</v>
      </c>
      <c r="I361" s="309">
        <f>IF(AND(E361&lt;&gt;"",H361&lt;&gt;""),H361-E361,"")</f>
        <v>164</v>
      </c>
      <c r="J361" s="460" t="s">
        <v>79</v>
      </c>
      <c r="K361" s="460" t="s">
        <v>80</v>
      </c>
      <c r="L361" s="310" t="s">
        <v>557</v>
      </c>
      <c r="M361" s="311" t="s">
        <v>161</v>
      </c>
      <c r="N361" s="430" t="s">
        <v>1012</v>
      </c>
      <c r="O361" s="431"/>
      <c r="P361" s="539" t="s">
        <v>1455</v>
      </c>
      <c r="Q361" s="339" t="s">
        <v>1152</v>
      </c>
      <c r="R361" s="313" t="str">
        <f>IF(OR(L361&lt;&gt;"",N361&lt;&gt;"",O361&lt;&gt;"",P361&lt;&gt;""),CONCATENATE(L361,"-",N361,"-",P361,"-OM",O361),"")</f>
        <v>P62-PPGMII-P62-PAR-0736/2025-OM</v>
      </c>
      <c r="S361" s="591" t="s">
        <v>1060</v>
      </c>
      <c r="T361" s="314">
        <v>1</v>
      </c>
      <c r="U361" s="340">
        <v>6.8</v>
      </c>
      <c r="V361" s="340">
        <v>0</v>
      </c>
      <c r="W361" s="316">
        <f>IF(U361&lt;&gt;"",U361/1000,"")</f>
        <v>6.7999999999999996E-3</v>
      </c>
      <c r="X361" s="316">
        <f>IF(V361&lt;&gt;"",V361/1000,"")</f>
        <v>0</v>
      </c>
      <c r="Y361" s="317">
        <f>IF(OR(U361&lt;&gt;"",V361&lt;&gt;""),U361+V361,"")</f>
        <v>6.8</v>
      </c>
      <c r="Z361" s="318">
        <f>IF(Y361&lt;&gt;"",Y361/1000,"")</f>
        <v>6.7999999999999996E-3</v>
      </c>
      <c r="AA361" s="574" t="s">
        <v>1151</v>
      </c>
      <c r="AB361" s="592"/>
      <c r="AC361" s="331">
        <v>45797</v>
      </c>
      <c r="AD361" s="465">
        <v>45811</v>
      </c>
      <c r="AE361" s="465">
        <v>45851</v>
      </c>
      <c r="AF361" s="221">
        <v>45851</v>
      </c>
      <c r="AG361" s="465">
        <v>45827</v>
      </c>
      <c r="AH361" s="309">
        <f>IF(AND(AD361&lt;&gt;"",AG361&lt;&gt;""),AG361-AD361,"")</f>
        <v>16</v>
      </c>
      <c r="AI361" s="322" t="str">
        <f>IF(AE361&lt;&gt;"",CONCATENATE("S",WEEKNUM(AE361,21)),"")</f>
        <v>S28</v>
      </c>
      <c r="AJ361" s="323" t="str">
        <f>IF(AF361&lt;&gt;"",CONCATENATE("S",WEEKNUM(AF361,21)),"")</f>
        <v>S28</v>
      </c>
      <c r="AK361" s="323" t="str">
        <f>IF(AG361&lt;&gt;"",CONCATENATE("S",WEEKNUM(AG361,21)),"")</f>
        <v>S25</v>
      </c>
      <c r="AL361" s="322" t="str">
        <f>IF(AG361&lt;&gt;"",CONCATENATE(MONTH(AG361),"/",YEAR(AG361)),"")</f>
        <v>6/2025</v>
      </c>
      <c r="AM361" s="324">
        <f ca="1">IF(AG361&lt;&gt;"",IFERROR(IF(AF361="",TODAY()-AE361,AG361-AE361),""),"")</f>
        <v>-24</v>
      </c>
      <c r="AN361" s="325" t="str">
        <f ca="1">IF(AM361&lt;&gt;"",IF(AM361&lt;=0,"SEM ATRASO",IF(AM361&lt;=10,"1) &lt;= 10 Dias",IF(AND(AM361&gt;10,AM361&lt;=30),"2) &gt; 10 Dias e &lt;= 30 Dias",IF(AND(AM361&gt;30,AM361&lt;=60),"3) &gt;30 Dias e &lt;=60 Dias",IF(AND(AM361&gt;60,AM361&lt;43854),"4) &gt; 60 Dias","INDEFINIDO"))))),"")</f>
        <v>SEM ATRASO</v>
      </c>
      <c r="AO361" s="465">
        <v>45833</v>
      </c>
      <c r="AP361" s="331">
        <v>45807</v>
      </c>
      <c r="AQ361" s="221">
        <v>45840</v>
      </c>
      <c r="AR361" s="221">
        <v>45840</v>
      </c>
      <c r="AS361" s="464">
        <v>45838</v>
      </c>
      <c r="AT361" s="309">
        <f>IF(AND(AP361&lt;&gt;"",AS361&lt;&gt;""),AS361-AP361,"")</f>
        <v>31</v>
      </c>
      <c r="AU361" s="326" t="str">
        <f>IF(AQ361&lt;&gt;"",CONCATENATE("S",WEEKNUM(AQ361,21)),"")</f>
        <v>S27</v>
      </c>
      <c r="AV361" s="327" t="str">
        <f>IF(AR361&lt;&gt;"",CONCATENATE("S",WEEKNUM(AR361,21)),"")</f>
        <v>S27</v>
      </c>
      <c r="AW361" s="327" t="str">
        <f>IF(AS361&lt;&gt;"",CONCATENATE("S",WEEKNUM(AS361,21)),"")</f>
        <v>S27</v>
      </c>
      <c r="AX361" s="326" t="str">
        <f>IF(AS361&lt;&gt;"",CONCATENATE(MONTH(AS361),"/",YEAR(AS361)),"")</f>
        <v>6/2025</v>
      </c>
      <c r="AY361" s="328">
        <f ca="1">IF(AQ361&lt;&gt;"",IF(AS361&lt;&gt;"",AQ361-AS361,TODAY()-AQ361),"")</f>
        <v>2</v>
      </c>
      <c r="AZ361" s="329" t="str">
        <f ca="1">IF(AY361&lt;&gt;"",IF(AY361&lt;=0,"SEM ATRASO",IF(AY361&lt;=10,"1) &lt;= 10 Dias",IF(AND(AY361&gt;10,AY361&lt;=30),"2) &gt; 10 Dias e &lt;= 30 Dias",IF(AND(AY361&gt;30,AY361&lt;=60),"3) &gt;30 Dias e &lt;=60 Dias",IF(AND(AY361&gt;60,AY361&lt;43854),"4) &gt; 60 Dias","INDEFINIDO"))))),"")</f>
        <v>1) &lt;= 10 Dias</v>
      </c>
      <c r="BA361" s="559">
        <v>45853</v>
      </c>
      <c r="BB361" s="331">
        <v>45845</v>
      </c>
      <c r="BC361" s="186">
        <v>45766</v>
      </c>
      <c r="BD361" s="15">
        <v>45868</v>
      </c>
      <c r="BE361" s="331">
        <v>45868</v>
      </c>
      <c r="BF361" s="309">
        <f>IF(AND(BB361&lt;&gt;"",BE361&lt;&gt;""),BE361-BB361,"")</f>
        <v>23</v>
      </c>
      <c r="BG361" s="326" t="str">
        <f>IF(BC361&lt;&gt;"",CONCATENATE("S",WEEKNUM(BC361,21)),"")</f>
        <v>S16</v>
      </c>
      <c r="BH361" s="327" t="str">
        <f>IF(BD361&lt;&gt;"",CONCATENATE("S",WEEKNUM(BD361,21)),"")</f>
        <v>S31</v>
      </c>
      <c r="BI361" s="327" t="str">
        <f>IF(BE361&lt;&gt;"",CONCATENATE("S",WEEKNUM(BE361,21)),"")</f>
        <v>S31</v>
      </c>
      <c r="BJ361" s="326" t="str">
        <f>IF(BE361&lt;&gt;"",CONCATENATE(MONTH(BE361),"/",YEAR(BE361)),"")</f>
        <v>7/2025</v>
      </c>
      <c r="BK361" s="325">
        <f ca="1">IF(BE361&lt;&gt;"",IFERROR(IF(BE361="",TODAY()-BC361,BE361-BC361),""),"")</f>
        <v>102</v>
      </c>
      <c r="BL361" s="330" t="str">
        <f ca="1">IF(BK361&lt;&gt;"",IF(BK361&lt;=0,"SEM ATRASO",IF(BK361&lt;=10,"1) &lt;= 10 Dias",IF(AND(BK361&gt;10,BK361&lt;=30),"2) &gt; 10 Dias e &lt;= 30 Dias",IF(AND(BK361&gt;30,BK361&lt;=60),"3) &gt;30 Dias e &lt;=60 Dias",IF(AND(BK361&gt;60,BK361&lt;43854),"4) &gt; 60 Dias","INDEFINIDO"))))),"")</f>
        <v>4) &gt; 60 Dias</v>
      </c>
      <c r="BM361" s="331">
        <f>IF(BE361&lt;&gt;"",BE361+5,IF(AND(BE361="",BD361&lt;&gt;""),BD361+5,IF(AND(BE361="",BD361="",AS361&lt;&gt;""),AS361+5,IF(AND(BE361="",BD361="",AS361="",AR361&lt;&gt;""),AR361+5,""))))</f>
        <v>45873</v>
      </c>
      <c r="BN361" s="464"/>
      <c r="BO361" s="331" t="s">
        <v>87</v>
      </c>
      <c r="BP361" s="460"/>
      <c r="BQ361" s="460"/>
      <c r="BR361" s="460"/>
      <c r="BS361" s="460"/>
      <c r="BT361" s="467"/>
      <c r="BU361" s="468"/>
      <c r="BV361" s="466"/>
      <c r="BW361" s="466"/>
      <c r="BX361" s="466"/>
      <c r="BY361" s="466"/>
      <c r="BZ361" s="466"/>
      <c r="CA361" s="635"/>
      <c r="CB361" s="613"/>
    </row>
    <row r="362" spans="1:80" ht="40.5" customHeight="1" thickBot="1" x14ac:dyDescent="0.4">
      <c r="A362" s="577"/>
      <c r="B362" s="458" t="s">
        <v>155</v>
      </c>
      <c r="C362" s="430"/>
      <c r="D362" s="527"/>
      <c r="E362" s="527" t="s">
        <v>1057</v>
      </c>
      <c r="F362" s="527" t="s">
        <v>273</v>
      </c>
      <c r="G362" s="307" t="str">
        <f ca="1">IF(AND(E362&lt;D362,BE362&lt;&gt;"",TODAY()&gt;D362),TODAY()-D362,"")</f>
        <v/>
      </c>
      <c r="H362" s="308">
        <f>IF(BM362&lt;&gt;"",BM362,"")</f>
        <v>45875</v>
      </c>
      <c r="I362" s="309">
        <f>IF(AND(E362&lt;&gt;"",H362&lt;&gt;""),H362-E362,"")</f>
        <v>422</v>
      </c>
      <c r="J362" s="460" t="s">
        <v>79</v>
      </c>
      <c r="K362" s="460" t="s">
        <v>80</v>
      </c>
      <c r="L362" s="310" t="s">
        <v>557</v>
      </c>
      <c r="M362" s="311" t="s">
        <v>161</v>
      </c>
      <c r="N362" s="430" t="s">
        <v>1012</v>
      </c>
      <c r="O362" s="431"/>
      <c r="P362" s="539" t="s">
        <v>1456</v>
      </c>
      <c r="Q362" s="339" t="s">
        <v>1062</v>
      </c>
      <c r="R362" s="313" t="str">
        <f>IF(OR(L362&lt;&gt;"",N362&lt;&gt;"",O362&lt;&gt;"",P362&lt;&gt;""),CONCATENATE(L362,"-",N362,"-",P362,"-OM",O362),"")</f>
        <v>P62-PPGMII-P62-PAR-0264P/2024-OM</v>
      </c>
      <c r="S362" s="591" t="s">
        <v>1065</v>
      </c>
      <c r="T362" s="314">
        <v>1</v>
      </c>
      <c r="U362" s="340">
        <v>43.725000000000001</v>
      </c>
      <c r="V362" s="340">
        <v>0</v>
      </c>
      <c r="W362" s="316">
        <f>IF(U362&lt;&gt;"",U362/1000,"")</f>
        <v>4.3725E-2</v>
      </c>
      <c r="X362" s="316">
        <f>IF(V362&lt;&gt;"",V362/1000,"")</f>
        <v>0</v>
      </c>
      <c r="Y362" s="317">
        <f>IF(OR(U362&lt;&gt;"",V362&lt;&gt;""),U362+V362,"")</f>
        <v>43.725000000000001</v>
      </c>
      <c r="Z362" s="318">
        <f>IF(Y362&lt;&gt;"",Y362/1000,"")</f>
        <v>4.3725E-2</v>
      </c>
      <c r="AA362" s="574" t="s">
        <v>1066</v>
      </c>
      <c r="AB362" s="592"/>
      <c r="AC362" s="331">
        <v>45821</v>
      </c>
      <c r="AD362" s="465">
        <v>45785</v>
      </c>
      <c r="AE362" s="465">
        <v>45742</v>
      </c>
      <c r="AF362" s="221">
        <v>45742</v>
      </c>
      <c r="AG362" s="465">
        <v>45827</v>
      </c>
      <c r="AH362" s="309">
        <f>IF(AND(AD362&lt;&gt;"",AG362&lt;&gt;""),AG362-AD362,"")</f>
        <v>42</v>
      </c>
      <c r="AI362" s="322" t="str">
        <f>IF(AE362&lt;&gt;"",CONCATENATE("S",WEEKNUM(AE362,21)),"")</f>
        <v>S13</v>
      </c>
      <c r="AJ362" s="323" t="str">
        <f>IF(AF362&lt;&gt;"",CONCATENATE("S",WEEKNUM(AF362,21)),"")</f>
        <v>S13</v>
      </c>
      <c r="AK362" s="323" t="str">
        <f>IF(AG362&lt;&gt;"",CONCATENATE("S",WEEKNUM(AG362,21)),"")</f>
        <v>S25</v>
      </c>
      <c r="AL362" s="322" t="str">
        <f>IF(AG362&lt;&gt;"",CONCATENATE(MONTH(AG362),"/",YEAR(AG362)),"")</f>
        <v>6/2025</v>
      </c>
      <c r="AM362" s="324">
        <f ca="1">IF(AG362&lt;&gt;"",IFERROR(IF(AF362="",TODAY()-AE362,AG362-AE362),""),"")</f>
        <v>85</v>
      </c>
      <c r="AN362" s="325" t="str">
        <f ca="1">IF(AM362&lt;&gt;"",IF(AM362&lt;=0,"SEM ATRASO",IF(AM362&lt;=10,"1) &lt;= 10 Dias",IF(AND(AM362&gt;10,AM362&lt;=30),"2) &gt; 10 Dias e &lt;= 30 Dias",IF(AND(AM362&gt;30,AM362&lt;=60),"3) &gt;30 Dias e &lt;=60 Dias",IF(AND(AM362&gt;60,AM362&lt;43854),"4) &gt; 60 Dias","INDEFINIDO"))))),"")</f>
        <v>4) &gt; 60 Dias</v>
      </c>
      <c r="AO362" s="465">
        <v>45833</v>
      </c>
      <c r="AP362" s="331">
        <v>45798</v>
      </c>
      <c r="AQ362" s="221">
        <v>45840</v>
      </c>
      <c r="AR362" s="221">
        <v>45840</v>
      </c>
      <c r="AS362" s="464">
        <v>45838</v>
      </c>
      <c r="AT362" s="309">
        <f>IF(AND(AP362&lt;&gt;"",AS362&lt;&gt;""),AS362-AP362,"")</f>
        <v>40</v>
      </c>
      <c r="AU362" s="326" t="str">
        <f>IF(AQ362&lt;&gt;"",CONCATENATE("S",WEEKNUM(AQ362,21)),"")</f>
        <v>S27</v>
      </c>
      <c r="AV362" s="327" t="str">
        <f>IF(AR362&lt;&gt;"",CONCATENATE("S",WEEKNUM(AR362,21)),"")</f>
        <v>S27</v>
      </c>
      <c r="AW362" s="327" t="str">
        <f>IF(AS362&lt;&gt;"",CONCATENATE("S",WEEKNUM(AS362,21)),"")</f>
        <v>S27</v>
      </c>
      <c r="AX362" s="326" t="str">
        <f>IF(AS362&lt;&gt;"",CONCATENATE(MONTH(AS362),"/",YEAR(AS362)),"")</f>
        <v>6/2025</v>
      </c>
      <c r="AY362" s="328">
        <f ca="1">IF(AQ362&lt;&gt;"",IF(AS362&lt;&gt;"",AQ362-AS362,TODAY()-AQ362),"")</f>
        <v>2</v>
      </c>
      <c r="AZ362" s="329" t="str">
        <f ca="1">IF(AY362&lt;&gt;"",IF(AY362&lt;=0,"SEM ATRASO",IF(AY362&lt;=10,"1) &lt;= 10 Dias",IF(AND(AY362&gt;10,AY362&lt;=30),"2) &gt; 10 Dias e &lt;= 30 Dias",IF(AND(AY362&gt;30,AY362&lt;=60),"3) &gt;30 Dias e &lt;=60 Dias",IF(AND(AY362&gt;60,AY362&lt;43854),"4) &gt; 60 Dias","INDEFINIDO"))))),"")</f>
        <v>1) &lt;= 10 Dias</v>
      </c>
      <c r="BA362" s="464">
        <v>45853</v>
      </c>
      <c r="BB362" s="331">
        <v>45838</v>
      </c>
      <c r="BC362" s="186">
        <v>45766</v>
      </c>
      <c r="BD362" s="12">
        <v>45856</v>
      </c>
      <c r="BE362" s="464">
        <v>45870</v>
      </c>
      <c r="BF362" s="309">
        <f>IF(AND(BB362&lt;&gt;"",BE362&lt;&gt;""),BE362-BB362,"")</f>
        <v>32</v>
      </c>
      <c r="BG362" s="326" t="str">
        <f>IF(BC362&lt;&gt;"",CONCATENATE("S",WEEKNUM(BC362,21)),"")</f>
        <v>S16</v>
      </c>
      <c r="BH362" s="327" t="str">
        <f>IF(BD362&lt;&gt;"",CONCATENATE("S",WEEKNUM(BD362,21)),"")</f>
        <v>S29</v>
      </c>
      <c r="BI362" s="327" t="str">
        <f>IF(BE362&lt;&gt;"",CONCATENATE("S",WEEKNUM(BE362,21)),"")</f>
        <v>S31</v>
      </c>
      <c r="BJ362" s="326" t="str">
        <f>IF(BE362&lt;&gt;"",CONCATENATE(MONTH(BE362),"/",YEAR(BE362)),"")</f>
        <v>8/2025</v>
      </c>
      <c r="BK362" s="325">
        <f ca="1">IF(BE362&lt;&gt;"",IFERROR(IF(BE362="",TODAY()-BC362,BE362-BC362),""),"")</f>
        <v>104</v>
      </c>
      <c r="BL362" s="330" t="str">
        <f ca="1">IF(BK362&lt;&gt;"",IF(BK362&lt;=0,"SEM ATRASO",IF(BK362&lt;=10,"1) &lt;= 10 Dias",IF(AND(BK362&gt;10,BK362&lt;=30),"2) &gt; 10 Dias e &lt;= 30 Dias",IF(AND(BK362&gt;30,BK362&lt;=60),"3) &gt;30 Dias e &lt;=60 Dias",IF(AND(BK362&gt;60,BK362&lt;43854),"4) &gt; 60 Dias","INDEFINIDO"))))),"")</f>
        <v>4) &gt; 60 Dias</v>
      </c>
      <c r="BM362" s="331">
        <f>IF(BE362&lt;&gt;"",BE362+5,IF(AND(BE362="",BD362&lt;&gt;""),BD362+5,IF(AND(BE362="",BD362="",AS362&lt;&gt;""),AS362+5,IF(AND(BE362="",BD362="",AS362="",AR362&lt;&gt;""),AR362+5,""))))</f>
        <v>45875</v>
      </c>
      <c r="BN362" s="464"/>
      <c r="BO362" s="331" t="s">
        <v>87</v>
      </c>
      <c r="BP362" s="460"/>
      <c r="BQ362" s="460"/>
      <c r="BR362" s="460"/>
      <c r="BS362" s="460"/>
      <c r="BT362" s="467"/>
      <c r="BU362" s="468"/>
      <c r="BV362" s="466"/>
      <c r="BW362" s="466"/>
      <c r="BX362" s="466"/>
      <c r="BY362" s="466"/>
      <c r="BZ362" s="466"/>
      <c r="CA362" s="635"/>
      <c r="CB362" s="613"/>
    </row>
    <row r="363" spans="1:80" ht="40.5" customHeight="1" thickBot="1" x14ac:dyDescent="0.4">
      <c r="A363" s="577"/>
      <c r="B363" s="458" t="s">
        <v>155</v>
      </c>
      <c r="C363" s="430"/>
      <c r="D363" s="527"/>
      <c r="E363" s="527" t="s">
        <v>1057</v>
      </c>
      <c r="F363" s="527" t="s">
        <v>273</v>
      </c>
      <c r="G363" s="307" t="str">
        <f ca="1">IF(AND(E363&lt;D363,BE363&lt;&gt;"",TODAY()&gt;D363),TODAY()-D363,"")</f>
        <v/>
      </c>
      <c r="H363" s="308">
        <f>IF(BM363&lt;&gt;"",BM363,"")</f>
        <v>45875</v>
      </c>
      <c r="I363" s="309">
        <f>IF(AND(E363&lt;&gt;"",H363&lt;&gt;""),H363-E363,"")</f>
        <v>422</v>
      </c>
      <c r="J363" s="460" t="s">
        <v>79</v>
      </c>
      <c r="K363" s="460" t="s">
        <v>80</v>
      </c>
      <c r="L363" s="310" t="s">
        <v>557</v>
      </c>
      <c r="M363" s="311" t="s">
        <v>161</v>
      </c>
      <c r="N363" s="430" t="s">
        <v>1012</v>
      </c>
      <c r="O363" s="431"/>
      <c r="P363" s="539" t="s">
        <v>1456</v>
      </c>
      <c r="Q363" s="339" t="s">
        <v>1064</v>
      </c>
      <c r="R363" s="313" t="str">
        <f>IF(OR(L363&lt;&gt;"",N363&lt;&gt;"",O363&lt;&gt;"",P363&lt;&gt;""),CONCATENATE(L363,"-",N363,"-",P363,"-OM",O363),"")</f>
        <v>P62-PPGMII-P62-PAR-0264P/2024-OM</v>
      </c>
      <c r="S363" s="591" t="s">
        <v>1065</v>
      </c>
      <c r="T363" s="314">
        <v>1</v>
      </c>
      <c r="U363" s="340">
        <v>44.372999999999998</v>
      </c>
      <c r="V363" s="340">
        <v>0</v>
      </c>
      <c r="W363" s="316">
        <f>IF(U363&lt;&gt;"",U363/1000,"")</f>
        <v>4.4372999999999996E-2</v>
      </c>
      <c r="X363" s="316">
        <f>IF(V363&lt;&gt;"",V363/1000,"")</f>
        <v>0</v>
      </c>
      <c r="Y363" s="317">
        <f>IF(OR(U363&lt;&gt;"",V363&lt;&gt;""),U363+V363,"")</f>
        <v>44.372999999999998</v>
      </c>
      <c r="Z363" s="318">
        <f>IF(Y363&lt;&gt;"",Y363/1000,"")</f>
        <v>4.4372999999999996E-2</v>
      </c>
      <c r="AA363" s="574" t="s">
        <v>1066</v>
      </c>
      <c r="AB363" s="592"/>
      <c r="AC363" s="331">
        <v>45821</v>
      </c>
      <c r="AD363" s="465">
        <v>45819</v>
      </c>
      <c r="AE363" s="465">
        <v>45742</v>
      </c>
      <c r="AF363" s="473">
        <v>45742</v>
      </c>
      <c r="AG363" s="465">
        <v>45826</v>
      </c>
      <c r="AH363" s="309">
        <f>IF(AND(AD363&lt;&gt;"",AG363&lt;&gt;""),AG363-AD363,"")</f>
        <v>7</v>
      </c>
      <c r="AI363" s="322" t="str">
        <f>IF(AE363&lt;&gt;"",CONCATENATE("S",WEEKNUM(AE363,21)),"")</f>
        <v>S13</v>
      </c>
      <c r="AJ363" s="323" t="str">
        <f>IF(AF363&lt;&gt;"",CONCATENATE("S",WEEKNUM(AF363,21)),"")</f>
        <v>S13</v>
      </c>
      <c r="AK363" s="323" t="str">
        <f>IF(AG363&lt;&gt;"",CONCATENATE("S",WEEKNUM(AG363,21)),"")</f>
        <v>S25</v>
      </c>
      <c r="AL363" s="322" t="str">
        <f>IF(AG363&lt;&gt;"",CONCATENATE(MONTH(AG363),"/",YEAR(AG363)),"")</f>
        <v>6/2025</v>
      </c>
      <c r="AM363" s="324">
        <f ca="1">IF(AG363&lt;&gt;"",IFERROR(IF(AF363="",TODAY()-AE363,AG363-AE363),""),"")</f>
        <v>84</v>
      </c>
      <c r="AN363" s="325" t="str">
        <f ca="1">IF(AM363&lt;&gt;"",IF(AM363&lt;=0,"SEM ATRASO",IF(AM363&lt;=10,"1) &lt;= 10 Dias",IF(AND(AM363&gt;10,AM363&lt;=30),"2) &gt; 10 Dias e &lt;= 30 Dias",IF(AND(AM363&gt;30,AM363&lt;=60),"3) &gt;30 Dias e &lt;=60 Dias",IF(AND(AM363&gt;60,AM363&lt;43854),"4) &gt; 60 Dias","INDEFINIDO"))))),"")</f>
        <v>4) &gt; 60 Dias</v>
      </c>
      <c r="AO363" s="221">
        <v>45833</v>
      </c>
      <c r="AP363" s="331">
        <v>45813</v>
      </c>
      <c r="AQ363" s="221">
        <v>45840</v>
      </c>
      <c r="AR363" s="473">
        <v>45840</v>
      </c>
      <c r="AS363" s="464">
        <v>45838</v>
      </c>
      <c r="AT363" s="309">
        <f>IF(AND(AP363&lt;&gt;"",AS363&lt;&gt;""),AS363-AP363,"")</f>
        <v>25</v>
      </c>
      <c r="AU363" s="326" t="str">
        <f>IF(AQ363&lt;&gt;"",CONCATENATE("S",WEEKNUM(AQ363,21)),"")</f>
        <v>S27</v>
      </c>
      <c r="AV363" s="327" t="str">
        <f>IF(AR363&lt;&gt;"",CONCATENATE("S",WEEKNUM(AR363,21)),"")</f>
        <v>S27</v>
      </c>
      <c r="AW363" s="327" t="str">
        <f>IF(AS363&lt;&gt;"",CONCATENATE("S",WEEKNUM(AS363,21)),"")</f>
        <v>S27</v>
      </c>
      <c r="AX363" s="326" t="str">
        <f>IF(AS363&lt;&gt;"",CONCATENATE(MONTH(AS363),"/",YEAR(AS363)),"")</f>
        <v>6/2025</v>
      </c>
      <c r="AY363" s="328">
        <f ca="1">IF(AQ363&lt;&gt;"",IF(AS363&lt;&gt;"",AQ363-AS363,TODAY()-AQ363),"")</f>
        <v>2</v>
      </c>
      <c r="AZ363" s="329" t="str">
        <f ca="1">IF(AY363&lt;&gt;"",IF(AY363&lt;=0,"SEM ATRASO",IF(AY363&lt;=10,"1) &lt;= 10 Dias",IF(AND(AY363&gt;10,AY363&lt;=30),"2) &gt; 10 Dias e &lt;= 30 Dias",IF(AND(AY363&gt;30,AY363&lt;=60),"3) &gt;30 Dias e &lt;=60 Dias",IF(AND(AY363&gt;60,AY363&lt;43854),"4) &gt; 60 Dias","INDEFINIDO"))))),"")</f>
        <v>1) &lt;= 10 Dias</v>
      </c>
      <c r="BA363" s="221">
        <v>45849</v>
      </c>
      <c r="BB363" s="331">
        <v>45838</v>
      </c>
      <c r="BC363" s="221">
        <v>45766</v>
      </c>
      <c r="BD363" s="12">
        <v>45859</v>
      </c>
      <c r="BE363" s="464">
        <v>45870</v>
      </c>
      <c r="BF363" s="309">
        <f>IF(AND(BB363&lt;&gt;"",BE363&lt;&gt;""),BE363-BB363,"")</f>
        <v>32</v>
      </c>
      <c r="BG363" s="326" t="str">
        <f>IF(BC363&lt;&gt;"",CONCATENATE("S",WEEKNUM(BC363,21)),"")</f>
        <v>S16</v>
      </c>
      <c r="BH363" s="327" t="str">
        <f>IF(BD363&lt;&gt;"",CONCATENATE("S",WEEKNUM(BD363,21)),"")</f>
        <v>S30</v>
      </c>
      <c r="BI363" s="327" t="str">
        <f>IF(BE363&lt;&gt;"",CONCATENATE("S",WEEKNUM(BE363,21)),"")</f>
        <v>S31</v>
      </c>
      <c r="BJ363" s="326" t="str">
        <f>IF(BE363&lt;&gt;"",CONCATENATE(MONTH(BE363),"/",YEAR(BE363)),"")</f>
        <v>8/2025</v>
      </c>
      <c r="BK363" s="325">
        <f ca="1">IF(BE363&lt;&gt;"",IFERROR(IF(BE363="",TODAY()-BC363,BE363-BC363),""),"")</f>
        <v>104</v>
      </c>
      <c r="BL363" s="330" t="str">
        <f ca="1">IF(BK363&lt;&gt;"",IF(BK363&lt;=0,"SEM ATRASO",IF(BK363&lt;=10,"1) &lt;= 10 Dias",IF(AND(BK363&gt;10,BK363&lt;=30),"2) &gt; 10 Dias e &lt;= 30 Dias",IF(AND(BK363&gt;30,BK363&lt;=60),"3) &gt;30 Dias e &lt;=60 Dias",IF(AND(BK363&gt;60,BK363&lt;43854),"4) &gt; 60 Dias","INDEFINIDO"))))),"")</f>
        <v>4) &gt; 60 Dias</v>
      </c>
      <c r="BM363" s="331">
        <f>IF(BE363&lt;&gt;"",BE363+5,IF(AND(BE363="",BD363&lt;&gt;""),BD363+5,IF(AND(BE363="",BD363="",AS363&lt;&gt;""),AS363+5,IF(AND(BE363="",BD363="",AS363="",AR363&lt;&gt;""),AR363+5,""))))</f>
        <v>45875</v>
      </c>
      <c r="BN363" s="464"/>
      <c r="BO363" s="331" t="s">
        <v>87</v>
      </c>
      <c r="BP363" s="460"/>
      <c r="BQ363" s="460"/>
      <c r="BR363" s="460"/>
      <c r="BS363" s="460"/>
      <c r="BT363" s="467"/>
      <c r="BU363" s="468"/>
      <c r="BV363" s="466"/>
      <c r="BW363" s="466"/>
      <c r="BX363" s="466"/>
      <c r="BY363" s="466"/>
      <c r="BZ363" s="466"/>
      <c r="CA363" s="641" t="s">
        <v>1251</v>
      </c>
      <c r="CB363" s="613"/>
    </row>
    <row r="364" spans="1:80" ht="40.5" customHeight="1" thickBot="1" x14ac:dyDescent="0.4">
      <c r="A364" s="577"/>
      <c r="B364" s="458" t="s">
        <v>155</v>
      </c>
      <c r="C364" s="430"/>
      <c r="D364" s="527"/>
      <c r="E364" s="527" t="s">
        <v>1057</v>
      </c>
      <c r="F364" s="527" t="s">
        <v>273</v>
      </c>
      <c r="G364" s="307" t="str">
        <f ca="1">IF(AND(E364&lt;D364,BE364&lt;&gt;"",TODAY()&gt;D364),TODAY()-D364,"")</f>
        <v/>
      </c>
      <c r="H364" s="308">
        <f>IF(BM364&lt;&gt;"",BM364,"")</f>
        <v>45875</v>
      </c>
      <c r="I364" s="309">
        <f>IF(AND(E364&lt;&gt;"",H364&lt;&gt;""),H364-E364,"")</f>
        <v>422</v>
      </c>
      <c r="J364" s="460" t="s">
        <v>79</v>
      </c>
      <c r="K364" s="460" t="s">
        <v>80</v>
      </c>
      <c r="L364" s="310" t="s">
        <v>557</v>
      </c>
      <c r="M364" s="311" t="s">
        <v>161</v>
      </c>
      <c r="N364" s="430" t="s">
        <v>1012</v>
      </c>
      <c r="O364" s="431"/>
      <c r="P364" s="539" t="s">
        <v>1456</v>
      </c>
      <c r="Q364" s="339" t="s">
        <v>1750</v>
      </c>
      <c r="R364" s="313" t="str">
        <f>IF(OR(L364&lt;&gt;"",N364&lt;&gt;"",O364&lt;&gt;"",P364&lt;&gt;""),CONCATENATE(L364,"-",N364,"-",P364,"-OM",O364),"")</f>
        <v>P62-PPGMII-P62-PAR-0264P/2024-OM</v>
      </c>
      <c r="S364" s="591" t="s">
        <v>1065</v>
      </c>
      <c r="T364" s="314">
        <v>1</v>
      </c>
      <c r="U364" s="340">
        <v>8.1669999999999998</v>
      </c>
      <c r="V364" s="340">
        <v>0</v>
      </c>
      <c r="W364" s="316">
        <f>IF(U364&lt;&gt;"",U364/1000,"")</f>
        <v>8.1670000000000006E-3</v>
      </c>
      <c r="X364" s="316">
        <f>IF(V364&lt;&gt;"",V364/1000,"")</f>
        <v>0</v>
      </c>
      <c r="Y364" s="317">
        <f>IF(OR(U364&lt;&gt;"",V364&lt;&gt;""),U364+V364,"")</f>
        <v>8.1669999999999998</v>
      </c>
      <c r="Z364" s="318">
        <f>IF(Y364&lt;&gt;"",Y364/1000,"")</f>
        <v>8.1670000000000006E-3</v>
      </c>
      <c r="AA364" s="574" t="s">
        <v>1066</v>
      </c>
      <c r="AB364" s="592"/>
      <c r="AC364" s="331">
        <v>45821</v>
      </c>
      <c r="AD364" s="465">
        <v>45819</v>
      </c>
      <c r="AE364" s="465">
        <v>45742</v>
      </c>
      <c r="AF364" s="473">
        <v>45742</v>
      </c>
      <c r="AG364" s="465">
        <v>45826</v>
      </c>
      <c r="AH364" s="309">
        <f>IF(AND(AD364&lt;&gt;"",AG364&lt;&gt;""),AG364-AD364,"")</f>
        <v>7</v>
      </c>
      <c r="AI364" s="322" t="str">
        <f>IF(AE364&lt;&gt;"",CONCATENATE("S",WEEKNUM(AE364,21)),"")</f>
        <v>S13</v>
      </c>
      <c r="AJ364" s="323" t="str">
        <f>IF(AF364&lt;&gt;"",CONCATENATE("S",WEEKNUM(AF364,21)),"")</f>
        <v>S13</v>
      </c>
      <c r="AK364" s="323" t="str">
        <f>IF(AG364&lt;&gt;"",CONCATENATE("S",WEEKNUM(AG364,21)),"")</f>
        <v>S25</v>
      </c>
      <c r="AL364" s="322" t="str">
        <f>IF(AG364&lt;&gt;"",CONCATENATE(MONTH(AG364),"/",YEAR(AG364)),"")</f>
        <v>6/2025</v>
      </c>
      <c r="AM364" s="324">
        <f ca="1">IF(AG364&lt;&gt;"",IFERROR(IF(AF364="",TODAY()-AE364,AG364-AE364),""),"")</f>
        <v>84</v>
      </c>
      <c r="AN364" s="325" t="str">
        <f ca="1">IF(AM364&lt;&gt;"",IF(AM364&lt;=0,"SEM ATRASO",IF(AM364&lt;=10,"1) &lt;= 10 Dias",IF(AND(AM364&gt;10,AM364&lt;=30),"2) &gt; 10 Dias e &lt;= 30 Dias",IF(AND(AM364&gt;30,AM364&lt;=60),"3) &gt;30 Dias e &lt;=60 Dias",IF(AND(AM364&gt;60,AM364&lt;43854),"4) &gt; 60 Dias","INDEFINIDO"))))),"")</f>
        <v>4) &gt; 60 Dias</v>
      </c>
      <c r="AO364" s="221">
        <v>45833</v>
      </c>
      <c r="AP364" s="331">
        <v>45832</v>
      </c>
      <c r="AQ364" s="221">
        <v>45840</v>
      </c>
      <c r="AR364" s="473">
        <v>45840</v>
      </c>
      <c r="AS364" s="464">
        <v>45838</v>
      </c>
      <c r="AT364" s="309">
        <f>IF(AND(AP364&lt;&gt;"",AS364&lt;&gt;""),AS364-AP364,"")</f>
        <v>6</v>
      </c>
      <c r="AU364" s="326" t="str">
        <f>IF(AQ364&lt;&gt;"",CONCATENATE("S",WEEKNUM(AQ364,21)),"")</f>
        <v>S27</v>
      </c>
      <c r="AV364" s="327" t="str">
        <f>IF(AR364&lt;&gt;"",CONCATENATE("S",WEEKNUM(AR364,21)),"")</f>
        <v>S27</v>
      </c>
      <c r="AW364" s="327" t="str">
        <f>IF(AS364&lt;&gt;"",CONCATENATE("S",WEEKNUM(AS364,21)),"")</f>
        <v>S27</v>
      </c>
      <c r="AX364" s="326" t="str">
        <f>IF(AS364&lt;&gt;"",CONCATENATE(MONTH(AS364),"/",YEAR(AS364)),"")</f>
        <v>6/2025</v>
      </c>
      <c r="AY364" s="328">
        <f ca="1">IF(AQ364&lt;&gt;"",IF(AS364&lt;&gt;"",AQ364-AS364,TODAY()-AQ364),"")</f>
        <v>2</v>
      </c>
      <c r="AZ364" s="329" t="str">
        <f ca="1">IF(AY364&lt;&gt;"",IF(AY364&lt;=0,"SEM ATRASO",IF(AY364&lt;=10,"1) &lt;= 10 Dias",IF(AND(AY364&gt;10,AY364&lt;=30),"2) &gt; 10 Dias e &lt;= 30 Dias",IF(AND(AY364&gt;30,AY364&lt;=60),"3) &gt;30 Dias e &lt;=60 Dias",IF(AND(AY364&gt;60,AY364&lt;43854),"4) &gt; 60 Dias","INDEFINIDO"))))),"")</f>
        <v>1) &lt;= 10 Dias</v>
      </c>
      <c r="BA364" s="221">
        <v>45849</v>
      </c>
      <c r="BB364" s="331">
        <v>45838</v>
      </c>
      <c r="BC364" s="221">
        <v>45766</v>
      </c>
      <c r="BD364" s="12">
        <v>45856</v>
      </c>
      <c r="BE364" s="464">
        <v>45870</v>
      </c>
      <c r="BF364" s="309">
        <f>IF(AND(BB364&lt;&gt;"",BE364&lt;&gt;""),BE364-BB364,"")</f>
        <v>32</v>
      </c>
      <c r="BG364" s="326" t="str">
        <f>IF(BC364&lt;&gt;"",CONCATENATE("S",WEEKNUM(BC364,21)),"")</f>
        <v>S16</v>
      </c>
      <c r="BH364" s="327" t="str">
        <f>IF(BD364&lt;&gt;"",CONCATENATE("S",WEEKNUM(BD364,21)),"")</f>
        <v>S29</v>
      </c>
      <c r="BI364" s="327" t="str">
        <f>IF(BE364&lt;&gt;"",CONCATENATE("S",WEEKNUM(BE364,21)),"")</f>
        <v>S31</v>
      </c>
      <c r="BJ364" s="326" t="str">
        <f>IF(BE364&lt;&gt;"",CONCATENATE(MONTH(BE364),"/",YEAR(BE364)),"")</f>
        <v>8/2025</v>
      </c>
      <c r="BK364" s="325">
        <f ca="1">IF(BE364&lt;&gt;"",IFERROR(IF(BE364="",TODAY()-BC364,BE364-BC364),""),"")</f>
        <v>104</v>
      </c>
      <c r="BL364" s="330" t="str">
        <f ca="1">IF(BK364&lt;&gt;"",IF(BK364&lt;=0,"SEM ATRASO",IF(BK364&lt;=10,"1) &lt;= 10 Dias",IF(AND(BK364&gt;10,BK364&lt;=30),"2) &gt; 10 Dias e &lt;= 30 Dias",IF(AND(BK364&gt;30,BK364&lt;=60),"3) &gt;30 Dias e &lt;=60 Dias",IF(AND(BK364&gt;60,BK364&lt;43854),"4) &gt; 60 Dias","INDEFINIDO"))))),"")</f>
        <v>4) &gt; 60 Dias</v>
      </c>
      <c r="BM364" s="331">
        <f>IF(BE364&lt;&gt;"",BE364+5,IF(AND(BE364="",BD364&lt;&gt;""),BD364+5,IF(AND(BE364="",BD364="",AS364&lt;&gt;""),AS364+5,IF(AND(BE364="",BD364="",AS364="",AR364&lt;&gt;""),AR364+5,""))))</f>
        <v>45875</v>
      </c>
      <c r="BN364" s="464"/>
      <c r="BO364" s="331" t="s">
        <v>87</v>
      </c>
      <c r="BP364" s="460"/>
      <c r="BQ364" s="460"/>
      <c r="BR364" s="460"/>
      <c r="BS364" s="460"/>
      <c r="BT364" s="467"/>
      <c r="BU364" s="468"/>
      <c r="BV364" s="466"/>
      <c r="BW364" s="466"/>
      <c r="BX364" s="466"/>
      <c r="BY364" s="466"/>
      <c r="BZ364" s="466"/>
      <c r="CA364" s="641" t="s">
        <v>1251</v>
      </c>
      <c r="CB364" s="613"/>
    </row>
    <row r="365" spans="1:80" ht="40.5" customHeight="1" thickBot="1" x14ac:dyDescent="0.4">
      <c r="A365" s="577"/>
      <c r="B365" s="458" t="s">
        <v>155</v>
      </c>
      <c r="C365" s="430"/>
      <c r="D365" s="527"/>
      <c r="E365" s="527" t="s">
        <v>1057</v>
      </c>
      <c r="F365" s="527" t="s">
        <v>273</v>
      </c>
      <c r="G365" s="307" t="str">
        <f ca="1">IF(AND(E365&lt;D365,BE365&lt;&gt;"",TODAY()&gt;D365),TODAY()-D365,"")</f>
        <v/>
      </c>
      <c r="H365" s="308">
        <f>IF(BM365&lt;&gt;"",BM365,"")</f>
        <v>45875</v>
      </c>
      <c r="I365" s="309">
        <f>IF(AND(E365&lt;&gt;"",H365&lt;&gt;""),H365-E365,"")</f>
        <v>422</v>
      </c>
      <c r="J365" s="460" t="s">
        <v>79</v>
      </c>
      <c r="K365" s="460" t="s">
        <v>80</v>
      </c>
      <c r="L365" s="310" t="s">
        <v>557</v>
      </c>
      <c r="M365" s="311" t="s">
        <v>161</v>
      </c>
      <c r="N365" s="430" t="s">
        <v>1012</v>
      </c>
      <c r="O365" s="431"/>
      <c r="P365" s="539" t="s">
        <v>1456</v>
      </c>
      <c r="Q365" s="339" t="s">
        <v>1751</v>
      </c>
      <c r="R365" s="313" t="str">
        <f>IF(OR(L365&lt;&gt;"",N365&lt;&gt;"",O365&lt;&gt;"",P365&lt;&gt;""),CONCATENATE(L365,"-",N365,"-",P365,"-OM",O365),"")</f>
        <v>P62-PPGMII-P62-PAR-0264P/2024-OM</v>
      </c>
      <c r="S365" s="591" t="s">
        <v>1065</v>
      </c>
      <c r="T365" s="314">
        <v>1</v>
      </c>
      <c r="U365" s="340">
        <v>5.6980000000000004</v>
      </c>
      <c r="V365" s="340">
        <v>0</v>
      </c>
      <c r="W365" s="316">
        <f>IF(U365&lt;&gt;"",U365/1000,"")</f>
        <v>5.6980000000000008E-3</v>
      </c>
      <c r="X365" s="316">
        <f>IF(V365&lt;&gt;"",V365/1000,"")</f>
        <v>0</v>
      </c>
      <c r="Y365" s="317">
        <f>IF(OR(U365&lt;&gt;"",V365&lt;&gt;""),U365+V365,"")</f>
        <v>5.6980000000000004</v>
      </c>
      <c r="Z365" s="318">
        <f>IF(Y365&lt;&gt;"",Y365/1000,"")</f>
        <v>5.6980000000000008E-3</v>
      </c>
      <c r="AA365" s="574" t="s">
        <v>1066</v>
      </c>
      <c r="AB365" s="592"/>
      <c r="AC365" s="331">
        <v>45821</v>
      </c>
      <c r="AD365" s="465">
        <v>45819</v>
      </c>
      <c r="AE365" s="465">
        <v>45742</v>
      </c>
      <c r="AF365" s="473">
        <v>45742</v>
      </c>
      <c r="AG365" s="465">
        <v>45826</v>
      </c>
      <c r="AH365" s="309">
        <f>IF(AND(AD365&lt;&gt;"",AG365&lt;&gt;""),AG365-AD365,"")</f>
        <v>7</v>
      </c>
      <c r="AI365" s="322" t="str">
        <f>IF(AE365&lt;&gt;"",CONCATENATE("S",WEEKNUM(AE365,21)),"")</f>
        <v>S13</v>
      </c>
      <c r="AJ365" s="323" t="str">
        <f>IF(AF365&lt;&gt;"",CONCATENATE("S",WEEKNUM(AF365,21)),"")</f>
        <v>S13</v>
      </c>
      <c r="AK365" s="323" t="str">
        <f>IF(AG365&lt;&gt;"",CONCATENATE("S",WEEKNUM(AG365,21)),"")</f>
        <v>S25</v>
      </c>
      <c r="AL365" s="322" t="str">
        <f>IF(AG365&lt;&gt;"",CONCATENATE(MONTH(AG365),"/",YEAR(AG365)),"")</f>
        <v>6/2025</v>
      </c>
      <c r="AM365" s="324">
        <f ca="1">IF(AG365&lt;&gt;"",IFERROR(IF(AF365="",TODAY()-AE365,AG365-AE365),""),"")</f>
        <v>84</v>
      </c>
      <c r="AN365" s="325" t="str">
        <f ca="1">IF(AM365&lt;&gt;"",IF(AM365&lt;=0,"SEM ATRASO",IF(AM365&lt;=10,"1) &lt;= 10 Dias",IF(AND(AM365&gt;10,AM365&lt;=30),"2) &gt; 10 Dias e &lt;= 30 Dias",IF(AND(AM365&gt;30,AM365&lt;=60),"3) &gt;30 Dias e &lt;=60 Dias",IF(AND(AM365&gt;60,AM365&lt;43854),"4) &gt; 60 Dias","INDEFINIDO"))))),"")</f>
        <v>4) &gt; 60 Dias</v>
      </c>
      <c r="AO365" s="221">
        <v>45833</v>
      </c>
      <c r="AP365" s="331">
        <v>45859</v>
      </c>
      <c r="AQ365" s="221">
        <v>45840</v>
      </c>
      <c r="AR365" s="473">
        <v>45840</v>
      </c>
      <c r="AS365" s="464">
        <v>45838</v>
      </c>
      <c r="AT365" s="309">
        <f>IF(AND(AP365&lt;&gt;"",AS365&lt;&gt;""),AS365-AP365,"")</f>
        <v>-21</v>
      </c>
      <c r="AU365" s="326" t="str">
        <f>IF(AQ365&lt;&gt;"",CONCATENATE("S",WEEKNUM(AQ365,21)),"")</f>
        <v>S27</v>
      </c>
      <c r="AV365" s="327" t="str">
        <f>IF(AR365&lt;&gt;"",CONCATENATE("S",WEEKNUM(AR365,21)),"")</f>
        <v>S27</v>
      </c>
      <c r="AW365" s="327" t="str">
        <f>IF(AS365&lt;&gt;"",CONCATENATE("S",WEEKNUM(AS365,21)),"")</f>
        <v>S27</v>
      </c>
      <c r="AX365" s="326" t="str">
        <f>IF(AS365&lt;&gt;"",CONCATENATE(MONTH(AS365),"/",YEAR(AS365)),"")</f>
        <v>6/2025</v>
      </c>
      <c r="AY365" s="328">
        <f ca="1">IF(AQ365&lt;&gt;"",IF(AS365&lt;&gt;"",AQ365-AS365,TODAY()-AQ365),"")</f>
        <v>2</v>
      </c>
      <c r="AZ365" s="329" t="str">
        <f ca="1">IF(AY365&lt;&gt;"",IF(AY365&lt;=0,"SEM ATRASO",IF(AY365&lt;=10,"1) &lt;= 10 Dias",IF(AND(AY365&gt;10,AY365&lt;=30),"2) &gt; 10 Dias e &lt;= 30 Dias",IF(AND(AY365&gt;30,AY365&lt;=60),"3) &gt;30 Dias e &lt;=60 Dias",IF(AND(AY365&gt;60,AY365&lt;43854),"4) &gt; 60 Dias","INDEFINIDO"))))),"")</f>
        <v>1) &lt;= 10 Dias</v>
      </c>
      <c r="BA365" s="221">
        <v>45849</v>
      </c>
      <c r="BB365" s="331">
        <v>45838</v>
      </c>
      <c r="BC365" s="221">
        <v>45766</v>
      </c>
      <c r="BD365" s="12">
        <v>45856</v>
      </c>
      <c r="BE365" s="464">
        <v>45870</v>
      </c>
      <c r="BF365" s="309">
        <f>IF(AND(BB365&lt;&gt;"",BE365&lt;&gt;""),BE365-BB365,"")</f>
        <v>32</v>
      </c>
      <c r="BG365" s="326" t="str">
        <f>IF(BC365&lt;&gt;"",CONCATENATE("S",WEEKNUM(BC365,21)),"")</f>
        <v>S16</v>
      </c>
      <c r="BH365" s="327" t="str">
        <f>IF(BD365&lt;&gt;"",CONCATENATE("S",WEEKNUM(BD365,21)),"")</f>
        <v>S29</v>
      </c>
      <c r="BI365" s="327" t="str">
        <f>IF(BE365&lt;&gt;"",CONCATENATE("S",WEEKNUM(BE365,21)),"")</f>
        <v>S31</v>
      </c>
      <c r="BJ365" s="326" t="str">
        <f>IF(BE365&lt;&gt;"",CONCATENATE(MONTH(BE365),"/",YEAR(BE365)),"")</f>
        <v>8/2025</v>
      </c>
      <c r="BK365" s="325">
        <f ca="1">IF(BE365&lt;&gt;"",IFERROR(IF(BE365="",TODAY()-BC365,BE365-BC365),""),"")</f>
        <v>104</v>
      </c>
      <c r="BL365" s="330" t="str">
        <f ca="1">IF(BK365&lt;&gt;"",IF(BK365&lt;=0,"SEM ATRASO",IF(BK365&lt;=10,"1) &lt;= 10 Dias",IF(AND(BK365&gt;10,BK365&lt;=30),"2) &gt; 10 Dias e &lt;= 30 Dias",IF(AND(BK365&gt;30,BK365&lt;=60),"3) &gt;30 Dias e &lt;=60 Dias",IF(AND(BK365&gt;60,BK365&lt;43854),"4) &gt; 60 Dias","INDEFINIDO"))))),"")</f>
        <v>4) &gt; 60 Dias</v>
      </c>
      <c r="BM365" s="331">
        <f>IF(BE365&lt;&gt;"",BE365+5,IF(AND(BE365="",BD365&lt;&gt;""),BD365+5,IF(AND(BE365="",BD365="",AS365&lt;&gt;""),AS365+5,IF(AND(BE365="",BD365="",AS365="",AR365&lt;&gt;""),AR365+5,""))))</f>
        <v>45875</v>
      </c>
      <c r="BN365" s="464"/>
      <c r="BO365" s="331" t="s">
        <v>87</v>
      </c>
      <c r="BP365" s="460"/>
      <c r="BQ365" s="460"/>
      <c r="BR365" s="460"/>
      <c r="BS365" s="460"/>
      <c r="BT365" s="467"/>
      <c r="BU365" s="468"/>
      <c r="BV365" s="466"/>
      <c r="BW365" s="466"/>
      <c r="BX365" s="466"/>
      <c r="BY365" s="466"/>
      <c r="BZ365" s="466"/>
      <c r="CA365" s="641" t="s">
        <v>1251</v>
      </c>
      <c r="CB365" s="613"/>
    </row>
    <row r="366" spans="1:80" ht="40.5" customHeight="1" thickBot="1" x14ac:dyDescent="0.4">
      <c r="A366" s="593"/>
      <c r="B366" s="458" t="s">
        <v>155</v>
      </c>
      <c r="C366" s="310"/>
      <c r="D366" s="336"/>
      <c r="E366" s="336" t="s">
        <v>1057</v>
      </c>
      <c r="F366" s="336" t="s">
        <v>273</v>
      </c>
      <c r="G366" s="307" t="str">
        <f ca="1">IF(AND(E366&lt;D366,BE366&lt;&gt;"",TODAY()&gt;D366),TODAY()-D366,"")</f>
        <v/>
      </c>
      <c r="H366" s="308">
        <f>IF(BM366&lt;&gt;"",BM366,"")</f>
        <v>45875</v>
      </c>
      <c r="I366" s="309">
        <f>IF(AND(E366&lt;&gt;"",H366&lt;&gt;""),H366-E366,"")</f>
        <v>422</v>
      </c>
      <c r="J366" s="460" t="s">
        <v>79</v>
      </c>
      <c r="K366" s="460" t="s">
        <v>80</v>
      </c>
      <c r="L366" s="310" t="s">
        <v>557</v>
      </c>
      <c r="M366" s="311" t="s">
        <v>161</v>
      </c>
      <c r="N366" s="310" t="s">
        <v>1012</v>
      </c>
      <c r="O366" s="337"/>
      <c r="P366" s="539" t="s">
        <v>1456</v>
      </c>
      <c r="Q366" s="339" t="s">
        <v>1067</v>
      </c>
      <c r="R366" s="313" t="str">
        <f>IF(OR(L366&lt;&gt;"",N366&lt;&gt;"",O366&lt;&gt;"",P366&lt;&gt;""),CONCATENATE(L366,"-",N366,"-",P366,"-OM",O366),"")</f>
        <v>P62-PPGMII-P62-PAR-0264P/2024-OM</v>
      </c>
      <c r="S366" s="574" t="s">
        <v>1065</v>
      </c>
      <c r="T366" s="314">
        <v>1</v>
      </c>
      <c r="U366" s="340">
        <v>4.22</v>
      </c>
      <c r="V366" s="340">
        <v>0</v>
      </c>
      <c r="W366" s="316">
        <f>IF(U366&lt;&gt;"",U366/1000,"")</f>
        <v>4.2199999999999998E-3</v>
      </c>
      <c r="X366" s="316">
        <f>IF(V366&lt;&gt;"",V366/1000,"")</f>
        <v>0</v>
      </c>
      <c r="Y366" s="317">
        <f>IF(OR(U366&lt;&gt;"",V366&lt;&gt;""),U366+V366,"")</f>
        <v>4.22</v>
      </c>
      <c r="Z366" s="318">
        <f>IF(Y366&lt;&gt;"",Y366/1000,"")</f>
        <v>4.2199999999999998E-3</v>
      </c>
      <c r="AA366" s="574" t="s">
        <v>1066</v>
      </c>
      <c r="AB366" s="386"/>
      <c r="AC366" s="331">
        <v>45821</v>
      </c>
      <c r="AD366" s="327">
        <v>45819</v>
      </c>
      <c r="AE366" s="327">
        <v>45742</v>
      </c>
      <c r="AF366" s="25">
        <v>45742</v>
      </c>
      <c r="AG366" s="327">
        <v>45826</v>
      </c>
      <c r="AH366" s="309">
        <f>IF(AND(AD366&lt;&gt;"",AG366&lt;&gt;""),AG366-AD366,"")</f>
        <v>7</v>
      </c>
      <c r="AI366" s="322" t="str">
        <f>IF(AE366&lt;&gt;"",CONCATENATE("S",WEEKNUM(AE366,21)),"")</f>
        <v>S13</v>
      </c>
      <c r="AJ366" s="323" t="str">
        <f>IF(AF366&lt;&gt;"",CONCATENATE("S",WEEKNUM(AF366,21)),"")</f>
        <v>S13</v>
      </c>
      <c r="AK366" s="323" t="str">
        <f>IF(AG366&lt;&gt;"",CONCATENATE("S",WEEKNUM(AG366,21)),"")</f>
        <v>S25</v>
      </c>
      <c r="AL366" s="322" t="str">
        <f>IF(AG366&lt;&gt;"",CONCATENATE(MONTH(AG366),"/",YEAR(AG366)),"")</f>
        <v>6/2025</v>
      </c>
      <c r="AM366" s="324">
        <f ca="1">IF(AG366&lt;&gt;"",IFERROR(IF(AF366="",TODAY()-AE366,AG366-AE366),""),"")</f>
        <v>84</v>
      </c>
      <c r="AN366" s="325" t="str">
        <f ca="1">IF(AM366&lt;&gt;"",IF(AM366&lt;=0,"SEM ATRASO",IF(AM366&lt;=10,"1) &lt;= 10 Dias",IF(AND(AM366&gt;10,AM366&lt;=30),"2) &gt; 10 Dias e &lt;= 30 Dias",IF(AND(AM366&gt;30,AM366&lt;=60),"3) &gt;30 Dias e &lt;=60 Dias",IF(AND(AM366&gt;60,AM366&lt;43854),"4) &gt; 60 Dias","INDEFINIDO"))))),"")</f>
        <v>4) &gt; 60 Dias</v>
      </c>
      <c r="AO366" s="14">
        <v>45833</v>
      </c>
      <c r="AP366" s="331">
        <v>45839</v>
      </c>
      <c r="AQ366" s="14">
        <v>45840</v>
      </c>
      <c r="AR366" s="25">
        <v>45840</v>
      </c>
      <c r="AS366" s="331">
        <v>45838</v>
      </c>
      <c r="AT366" s="309">
        <f>IF(AND(AP366&lt;&gt;"",AS366&lt;&gt;""),AS366-AP366,"")</f>
        <v>-1</v>
      </c>
      <c r="AU366" s="326" t="str">
        <f>IF(AQ366&lt;&gt;"",CONCATENATE("S",WEEKNUM(AQ366,21)),"")</f>
        <v>S27</v>
      </c>
      <c r="AV366" s="327" t="str">
        <f>IF(AR366&lt;&gt;"",CONCATENATE("S",WEEKNUM(AR366,21)),"")</f>
        <v>S27</v>
      </c>
      <c r="AW366" s="327" t="str">
        <f>IF(AS366&lt;&gt;"",CONCATENATE("S",WEEKNUM(AS366,21)),"")</f>
        <v>S27</v>
      </c>
      <c r="AX366" s="326" t="str">
        <f>IF(AS366&lt;&gt;"",CONCATENATE(MONTH(AS366),"/",YEAR(AS366)),"")</f>
        <v>6/2025</v>
      </c>
      <c r="AY366" s="328">
        <f ca="1">IF(AQ366&lt;&gt;"",IF(AS366&lt;&gt;"",AQ366-AS366,TODAY()-AQ366),"")</f>
        <v>2</v>
      </c>
      <c r="AZ366" s="329" t="str">
        <f ca="1">IF(AY366&lt;&gt;"",IF(AY366&lt;=0,"SEM ATRASO",IF(AY366&lt;=10,"1) &lt;= 10 Dias",IF(AND(AY366&gt;10,AY366&lt;=30),"2) &gt; 10 Dias e &lt;= 30 Dias",IF(AND(AY366&gt;30,AY366&lt;=60),"3) &gt;30 Dias e &lt;=60 Dias",IF(AND(AY366&gt;60,AY366&lt;43854),"4) &gt; 60 Dias","INDEFINIDO"))))),"")</f>
        <v>1) &lt;= 10 Dias</v>
      </c>
      <c r="BA366" s="14">
        <v>45849</v>
      </c>
      <c r="BB366" s="331">
        <v>45838</v>
      </c>
      <c r="BC366" s="14">
        <v>45766</v>
      </c>
      <c r="BD366" s="12">
        <v>45864</v>
      </c>
      <c r="BE366" s="331">
        <v>45870</v>
      </c>
      <c r="BF366" s="309">
        <f>IF(AND(BB366&lt;&gt;"",BE366&lt;&gt;""),BE366-BB366,"")</f>
        <v>32</v>
      </c>
      <c r="BG366" s="326" t="str">
        <f>IF(BC366&lt;&gt;"",CONCATENATE("S",WEEKNUM(BC366,21)),"")</f>
        <v>S16</v>
      </c>
      <c r="BH366" s="327" t="str">
        <f>IF(BD366&lt;&gt;"",CONCATENATE("S",WEEKNUM(BD366,21)),"")</f>
        <v>S30</v>
      </c>
      <c r="BI366" s="327" t="str">
        <f>IF(BE366&lt;&gt;"",CONCATENATE("S",WEEKNUM(BE366,21)),"")</f>
        <v>S31</v>
      </c>
      <c r="BJ366" s="326" t="str">
        <f>IF(BE366&lt;&gt;"",CONCATENATE(MONTH(BE366),"/",YEAR(BE366)),"")</f>
        <v>8/2025</v>
      </c>
      <c r="BK366" s="325">
        <f ca="1">IF(BE366&lt;&gt;"",IFERROR(IF(BE366="",TODAY()-BC366,BE366-BC366),""),"")</f>
        <v>104</v>
      </c>
      <c r="BL366" s="330" t="str">
        <f ca="1">IF(BK366&lt;&gt;"",IF(BK366&lt;=0,"SEM ATRASO",IF(BK366&lt;=10,"1) &lt;= 10 Dias",IF(AND(BK366&gt;10,BK366&lt;=30),"2) &gt; 10 Dias e &lt;= 30 Dias",IF(AND(BK366&gt;30,BK366&lt;=60),"3) &gt;30 Dias e &lt;=60 Dias",IF(AND(BK366&gt;60,BK366&lt;43854),"4) &gt; 60 Dias","INDEFINIDO"))))),"")</f>
        <v>4) &gt; 60 Dias</v>
      </c>
      <c r="BM366" s="331">
        <f>IF(BE366&lt;&gt;"",BE366+5,IF(AND(BE366="",BD366&lt;&gt;""),BD366+5,IF(AND(BE366="",BD366="",AS366&lt;&gt;""),AS366+5,IF(AND(BE366="",BD366="",AS366="",AR366&lt;&gt;""),AR366+5,""))))</f>
        <v>45875</v>
      </c>
      <c r="BN366" s="331"/>
      <c r="BO366" s="331" t="s">
        <v>87</v>
      </c>
      <c r="BP366" s="305"/>
      <c r="BQ366" s="305"/>
      <c r="BR366" s="305"/>
      <c r="BS366" s="305"/>
      <c r="BT366" s="332"/>
      <c r="BU366" s="333"/>
      <c r="BV366" s="329"/>
      <c r="BW366" s="329"/>
      <c r="BX366" s="329"/>
      <c r="BY366" s="329"/>
      <c r="BZ366" s="329"/>
      <c r="CA366" s="641" t="s">
        <v>1251</v>
      </c>
      <c r="CB366" s="599"/>
    </row>
    <row r="367" spans="1:80" ht="40.5" customHeight="1" thickBot="1" x14ac:dyDescent="0.4">
      <c r="A367" s="593"/>
      <c r="B367" s="458" t="s">
        <v>155</v>
      </c>
      <c r="C367" s="310"/>
      <c r="D367" s="336"/>
      <c r="E367" s="336" t="s">
        <v>1057</v>
      </c>
      <c r="F367" s="336" t="s">
        <v>273</v>
      </c>
      <c r="G367" s="307" t="str">
        <f ca="1">IF(AND(E367&lt;D367,BE367&lt;&gt;"",TODAY()&gt;D367),TODAY()-D367,"")</f>
        <v/>
      </c>
      <c r="H367" s="308">
        <f>IF(BM367&lt;&gt;"",BM367,"")</f>
        <v>45875</v>
      </c>
      <c r="I367" s="309">
        <f>IF(AND(E367&lt;&gt;"",H367&lt;&gt;""),H367-E367,"")</f>
        <v>422</v>
      </c>
      <c r="J367" s="460" t="s">
        <v>79</v>
      </c>
      <c r="K367" s="460" t="s">
        <v>80</v>
      </c>
      <c r="L367" s="310" t="s">
        <v>557</v>
      </c>
      <c r="M367" s="311" t="s">
        <v>161</v>
      </c>
      <c r="N367" s="310" t="s">
        <v>1012</v>
      </c>
      <c r="O367" s="337"/>
      <c r="P367" s="539" t="s">
        <v>1456</v>
      </c>
      <c r="Q367" s="339" t="s">
        <v>1752</v>
      </c>
      <c r="R367" s="313" t="str">
        <f>IF(OR(L367&lt;&gt;"",N367&lt;&gt;"",O367&lt;&gt;"",P367&lt;&gt;""),CONCATENATE(L367,"-",N367,"-",P367,"-OM",O367),"")</f>
        <v>P62-PPGMII-P62-PAR-0264P/2024-OM</v>
      </c>
      <c r="S367" s="574" t="s">
        <v>1065</v>
      </c>
      <c r="T367" s="314">
        <v>1</v>
      </c>
      <c r="U367" s="340">
        <v>40.076999999999998</v>
      </c>
      <c r="V367" s="340">
        <v>0</v>
      </c>
      <c r="W367" s="316">
        <f>IF(U367&lt;&gt;"",U367/1000,"")</f>
        <v>4.0077000000000002E-2</v>
      </c>
      <c r="X367" s="316">
        <f>IF(V367&lt;&gt;"",V367/1000,"")</f>
        <v>0</v>
      </c>
      <c r="Y367" s="317">
        <f>IF(OR(U367&lt;&gt;"",V367&lt;&gt;""),U367+V367,"")</f>
        <v>40.076999999999998</v>
      </c>
      <c r="Z367" s="318">
        <f>IF(Y367&lt;&gt;"",Y367/1000,"")</f>
        <v>4.0077000000000002E-2</v>
      </c>
      <c r="AA367" s="574" t="s">
        <v>1066</v>
      </c>
      <c r="AB367" s="386"/>
      <c r="AC367" s="331">
        <v>45821</v>
      </c>
      <c r="AD367" s="327">
        <v>45819</v>
      </c>
      <c r="AE367" s="327">
        <v>45742</v>
      </c>
      <c r="AF367" s="25">
        <v>45742</v>
      </c>
      <c r="AG367" s="327">
        <v>45826</v>
      </c>
      <c r="AH367" s="309">
        <f>IF(AND(AD367&lt;&gt;"",AG367&lt;&gt;""),AG367-AD367,"")</f>
        <v>7</v>
      </c>
      <c r="AI367" s="322" t="str">
        <f>IF(AE367&lt;&gt;"",CONCATENATE("S",WEEKNUM(AE367,21)),"")</f>
        <v>S13</v>
      </c>
      <c r="AJ367" s="323" t="str">
        <f>IF(AF367&lt;&gt;"",CONCATENATE("S",WEEKNUM(AF367,21)),"")</f>
        <v>S13</v>
      </c>
      <c r="AK367" s="323" t="str">
        <f>IF(AG367&lt;&gt;"",CONCATENATE("S",WEEKNUM(AG367,21)),"")</f>
        <v>S25</v>
      </c>
      <c r="AL367" s="322" t="str">
        <f>IF(AG367&lt;&gt;"",CONCATENATE(MONTH(AG367),"/",YEAR(AG367)),"")</f>
        <v>6/2025</v>
      </c>
      <c r="AM367" s="324">
        <f ca="1">IF(AG367&lt;&gt;"",IFERROR(IF(AF367="",TODAY()-AE367,AG367-AE367),""),"")</f>
        <v>84</v>
      </c>
      <c r="AN367" s="325" t="str">
        <f ca="1">IF(AM367&lt;&gt;"",IF(AM367&lt;=0,"SEM ATRASO",IF(AM367&lt;=10,"1) &lt;= 10 Dias",IF(AND(AM367&gt;10,AM367&lt;=30),"2) &gt; 10 Dias e &lt;= 30 Dias",IF(AND(AM367&gt;30,AM367&lt;=60),"3) &gt;30 Dias e &lt;=60 Dias",IF(AND(AM367&gt;60,AM367&lt;43854),"4) &gt; 60 Dias","INDEFINIDO"))))),"")</f>
        <v>4) &gt; 60 Dias</v>
      </c>
      <c r="AO367" s="14">
        <v>45833</v>
      </c>
      <c r="AP367" s="331">
        <v>45852</v>
      </c>
      <c r="AQ367" s="14">
        <v>45840</v>
      </c>
      <c r="AR367" s="25">
        <v>45840</v>
      </c>
      <c r="AS367" s="331">
        <v>45838</v>
      </c>
      <c r="AT367" s="309">
        <f>IF(AND(AP367&lt;&gt;"",AS367&lt;&gt;""),AS367-AP367,"")</f>
        <v>-14</v>
      </c>
      <c r="AU367" s="326" t="str">
        <f>IF(AQ367&lt;&gt;"",CONCATENATE("S",WEEKNUM(AQ367,21)),"")</f>
        <v>S27</v>
      </c>
      <c r="AV367" s="327" t="str">
        <f>IF(AR367&lt;&gt;"",CONCATENATE("S",WEEKNUM(AR367,21)),"")</f>
        <v>S27</v>
      </c>
      <c r="AW367" s="327" t="str">
        <f>IF(AS367&lt;&gt;"",CONCATENATE("S",WEEKNUM(AS367,21)),"")</f>
        <v>S27</v>
      </c>
      <c r="AX367" s="326" t="str">
        <f>IF(AS367&lt;&gt;"",CONCATENATE(MONTH(AS367),"/",YEAR(AS367)),"")</f>
        <v>6/2025</v>
      </c>
      <c r="AY367" s="328">
        <f ca="1">IF(AQ367&lt;&gt;"",IF(AS367&lt;&gt;"",AQ367-AS367,TODAY()-AQ367),"")</f>
        <v>2</v>
      </c>
      <c r="AZ367" s="329" t="str">
        <f ca="1">IF(AY367&lt;&gt;"",IF(AY367&lt;=0,"SEM ATRASO",IF(AY367&lt;=10,"1) &lt;= 10 Dias",IF(AND(AY367&gt;10,AY367&lt;=30),"2) &gt; 10 Dias e &lt;= 30 Dias",IF(AND(AY367&gt;30,AY367&lt;=60),"3) &gt;30 Dias e &lt;=60 Dias",IF(AND(AY367&gt;60,AY367&lt;43854),"4) &gt; 60 Dias","INDEFINIDO"))))),"")</f>
        <v>1) &lt;= 10 Dias</v>
      </c>
      <c r="BA367" s="14">
        <v>45849</v>
      </c>
      <c r="BB367" s="331">
        <v>45838</v>
      </c>
      <c r="BC367" s="14">
        <v>45766</v>
      </c>
      <c r="BD367" s="12">
        <v>45856</v>
      </c>
      <c r="BE367" s="331">
        <v>45870</v>
      </c>
      <c r="BF367" s="309">
        <f>IF(AND(BB367&lt;&gt;"",BE367&lt;&gt;""),BE367-BB367,"")</f>
        <v>32</v>
      </c>
      <c r="BG367" s="326" t="str">
        <f>IF(BC367&lt;&gt;"",CONCATENATE("S",WEEKNUM(BC367,21)),"")</f>
        <v>S16</v>
      </c>
      <c r="BH367" s="327" t="str">
        <f>IF(BD367&lt;&gt;"",CONCATENATE("S",WEEKNUM(BD367,21)),"")</f>
        <v>S29</v>
      </c>
      <c r="BI367" s="327" t="str">
        <f>IF(BE367&lt;&gt;"",CONCATENATE("S",WEEKNUM(BE367,21)),"")</f>
        <v>S31</v>
      </c>
      <c r="BJ367" s="326" t="str">
        <f>IF(BE367&lt;&gt;"",CONCATENATE(MONTH(BE367),"/",YEAR(BE367)),"")</f>
        <v>8/2025</v>
      </c>
      <c r="BK367" s="325">
        <f ca="1">IF(BE367&lt;&gt;"",IFERROR(IF(BE367="",TODAY()-BC367,BE367-BC367),""),"")</f>
        <v>104</v>
      </c>
      <c r="BL367" s="330" t="str">
        <f ca="1">IF(BK367&lt;&gt;"",IF(BK367&lt;=0,"SEM ATRASO",IF(BK367&lt;=10,"1) &lt;= 10 Dias",IF(AND(BK367&gt;10,BK367&lt;=30),"2) &gt; 10 Dias e &lt;= 30 Dias",IF(AND(BK367&gt;30,BK367&lt;=60),"3) &gt;30 Dias e &lt;=60 Dias",IF(AND(BK367&gt;60,BK367&lt;43854),"4) &gt; 60 Dias","INDEFINIDO"))))),"")</f>
        <v>4) &gt; 60 Dias</v>
      </c>
      <c r="BM367" s="331">
        <f>IF(BE367&lt;&gt;"",BE367+5,IF(AND(BE367="",BD367&lt;&gt;""),BD367+5,IF(AND(BE367="",BD367="",AS367&lt;&gt;""),AS367+5,IF(AND(BE367="",BD367="",AS367="",AR367&lt;&gt;""),AR367+5,""))))</f>
        <v>45875</v>
      </c>
      <c r="BN367" s="331"/>
      <c r="BO367" s="331" t="s">
        <v>87</v>
      </c>
      <c r="BP367" s="305"/>
      <c r="BQ367" s="305"/>
      <c r="BR367" s="305"/>
      <c r="BS367" s="305"/>
      <c r="BT367" s="332"/>
      <c r="BU367" s="333"/>
      <c r="BV367" s="329"/>
      <c r="BW367" s="329"/>
      <c r="BX367" s="329"/>
      <c r="BY367" s="329"/>
      <c r="BZ367" s="329"/>
      <c r="CA367" s="641" t="s">
        <v>1251</v>
      </c>
      <c r="CB367" s="599"/>
    </row>
    <row r="368" spans="1:80" ht="40.5" customHeight="1" thickBot="1" x14ac:dyDescent="0.4">
      <c r="A368" s="593"/>
      <c r="B368" s="458" t="s">
        <v>155</v>
      </c>
      <c r="C368" s="310"/>
      <c r="D368" s="336"/>
      <c r="E368" s="336" t="s">
        <v>1057</v>
      </c>
      <c r="F368" s="336" t="s">
        <v>273</v>
      </c>
      <c r="G368" s="307" t="str">
        <f ca="1">IF(AND(E368&lt;D368,BE368&lt;&gt;"",TODAY()&gt;D368),TODAY()-D368,"")</f>
        <v/>
      </c>
      <c r="H368" s="308">
        <f>IF(BM368&lt;&gt;"",BM368,"")</f>
        <v>45875</v>
      </c>
      <c r="I368" s="309">
        <f>IF(AND(E368&lt;&gt;"",H368&lt;&gt;""),H368-E368,"")</f>
        <v>422</v>
      </c>
      <c r="J368" s="460" t="s">
        <v>79</v>
      </c>
      <c r="K368" s="460" t="s">
        <v>80</v>
      </c>
      <c r="L368" s="310" t="s">
        <v>557</v>
      </c>
      <c r="M368" s="311" t="s">
        <v>161</v>
      </c>
      <c r="N368" s="310" t="s">
        <v>1012</v>
      </c>
      <c r="O368" s="337"/>
      <c r="P368" s="539" t="s">
        <v>1456</v>
      </c>
      <c r="Q368" s="339" t="s">
        <v>1753</v>
      </c>
      <c r="R368" s="313" t="str">
        <f>IF(OR(L368&lt;&gt;"",N368&lt;&gt;"",O368&lt;&gt;"",P368&lt;&gt;""),CONCATENATE(L368,"-",N368,"-",P368,"-OM",O368),"")</f>
        <v>P62-PPGMII-P62-PAR-0264P/2024-OM</v>
      </c>
      <c r="S368" s="574" t="s">
        <v>1065</v>
      </c>
      <c r="T368" s="314">
        <v>1</v>
      </c>
      <c r="U368" s="340">
        <v>9.5470000000000006</v>
      </c>
      <c r="V368" s="340">
        <v>0</v>
      </c>
      <c r="W368" s="316">
        <f>IF(U368&lt;&gt;"",U368/1000,"")</f>
        <v>9.5469999999999999E-3</v>
      </c>
      <c r="X368" s="316">
        <f>IF(V368&lt;&gt;"",V368/1000,"")</f>
        <v>0</v>
      </c>
      <c r="Y368" s="317">
        <f>IF(OR(U368&lt;&gt;"",V368&lt;&gt;""),U368+V368,"")</f>
        <v>9.5470000000000006</v>
      </c>
      <c r="Z368" s="318">
        <f>IF(Y368&lt;&gt;"",Y368/1000,"")</f>
        <v>9.5469999999999999E-3</v>
      </c>
      <c r="AA368" s="574" t="s">
        <v>1066</v>
      </c>
      <c r="AB368" s="386"/>
      <c r="AC368" s="331">
        <v>45821</v>
      </c>
      <c r="AD368" s="327">
        <v>45819</v>
      </c>
      <c r="AE368" s="327">
        <v>45742</v>
      </c>
      <c r="AF368" s="25">
        <v>45742</v>
      </c>
      <c r="AG368" s="327">
        <v>45826</v>
      </c>
      <c r="AH368" s="309">
        <f>IF(AND(AD368&lt;&gt;"",AG368&lt;&gt;""),AG368-AD368,"")</f>
        <v>7</v>
      </c>
      <c r="AI368" s="322" t="str">
        <f>IF(AE368&lt;&gt;"",CONCATENATE("S",WEEKNUM(AE368,21)),"")</f>
        <v>S13</v>
      </c>
      <c r="AJ368" s="323" t="str">
        <f>IF(AF368&lt;&gt;"",CONCATENATE("S",WEEKNUM(AF368,21)),"")</f>
        <v>S13</v>
      </c>
      <c r="AK368" s="323" t="str">
        <f>IF(AG368&lt;&gt;"",CONCATENATE("S",WEEKNUM(AG368,21)),"")</f>
        <v>S25</v>
      </c>
      <c r="AL368" s="322" t="str">
        <f>IF(AG368&lt;&gt;"",CONCATENATE(MONTH(AG368),"/",YEAR(AG368)),"")</f>
        <v>6/2025</v>
      </c>
      <c r="AM368" s="324">
        <f ca="1">IF(AG368&lt;&gt;"",IFERROR(IF(AF368="",TODAY()-AE368,AG368-AE368),""),"")</f>
        <v>84</v>
      </c>
      <c r="AN368" s="325" t="str">
        <f ca="1">IF(AM368&lt;&gt;"",IF(AM368&lt;=0,"SEM ATRASO",IF(AM368&lt;=10,"1) &lt;= 10 Dias",IF(AND(AM368&gt;10,AM368&lt;=30),"2) &gt; 10 Dias e &lt;= 30 Dias",IF(AND(AM368&gt;30,AM368&lt;=60),"3) &gt;30 Dias e &lt;=60 Dias",IF(AND(AM368&gt;60,AM368&lt;43854),"4) &gt; 60 Dias","INDEFINIDO"))))),"")</f>
        <v>4) &gt; 60 Dias</v>
      </c>
      <c r="AO368" s="14">
        <v>45833</v>
      </c>
      <c r="AP368" s="331">
        <v>45839</v>
      </c>
      <c r="AQ368" s="14">
        <v>45840</v>
      </c>
      <c r="AR368" s="25">
        <v>45840</v>
      </c>
      <c r="AS368" s="331">
        <v>45838</v>
      </c>
      <c r="AT368" s="309">
        <f>IF(AND(AP368&lt;&gt;"",AS368&lt;&gt;""),AS368-AP368,"")</f>
        <v>-1</v>
      </c>
      <c r="AU368" s="326" t="str">
        <f>IF(AQ368&lt;&gt;"",CONCATENATE("S",WEEKNUM(AQ368,21)),"")</f>
        <v>S27</v>
      </c>
      <c r="AV368" s="327" t="str">
        <f>IF(AR368&lt;&gt;"",CONCATENATE("S",WEEKNUM(AR368,21)),"")</f>
        <v>S27</v>
      </c>
      <c r="AW368" s="327" t="str">
        <f>IF(AS368&lt;&gt;"",CONCATENATE("S",WEEKNUM(AS368,21)),"")</f>
        <v>S27</v>
      </c>
      <c r="AX368" s="326" t="str">
        <f>IF(AS368&lt;&gt;"",CONCATENATE(MONTH(AS368),"/",YEAR(AS368)),"")</f>
        <v>6/2025</v>
      </c>
      <c r="AY368" s="328">
        <f ca="1">IF(AQ368&lt;&gt;"",IF(AS368&lt;&gt;"",AQ368-AS368,TODAY()-AQ368),"")</f>
        <v>2</v>
      </c>
      <c r="AZ368" s="329" t="str">
        <f ca="1">IF(AY368&lt;&gt;"",IF(AY368&lt;=0,"SEM ATRASO",IF(AY368&lt;=10,"1) &lt;= 10 Dias",IF(AND(AY368&gt;10,AY368&lt;=30),"2) &gt; 10 Dias e &lt;= 30 Dias",IF(AND(AY368&gt;30,AY368&lt;=60),"3) &gt;30 Dias e &lt;=60 Dias",IF(AND(AY368&gt;60,AY368&lt;43854),"4) &gt; 60 Dias","INDEFINIDO"))))),"")</f>
        <v>1) &lt;= 10 Dias</v>
      </c>
      <c r="BA368" s="14">
        <v>45849</v>
      </c>
      <c r="BB368" s="331">
        <v>45838</v>
      </c>
      <c r="BC368" s="14">
        <v>45766</v>
      </c>
      <c r="BD368" s="12">
        <v>45856</v>
      </c>
      <c r="BE368" s="331">
        <v>45870</v>
      </c>
      <c r="BF368" s="309">
        <f>IF(AND(BB368&lt;&gt;"",BE368&lt;&gt;""),BE368-BB368,"")</f>
        <v>32</v>
      </c>
      <c r="BG368" s="326" t="str">
        <f>IF(BC368&lt;&gt;"",CONCATENATE("S",WEEKNUM(BC368,21)),"")</f>
        <v>S16</v>
      </c>
      <c r="BH368" s="327" t="str">
        <f>IF(BD368&lt;&gt;"",CONCATENATE("S",WEEKNUM(BD368,21)),"")</f>
        <v>S29</v>
      </c>
      <c r="BI368" s="327" t="str">
        <f>IF(BE368&lt;&gt;"",CONCATENATE("S",WEEKNUM(BE368,21)),"")</f>
        <v>S31</v>
      </c>
      <c r="BJ368" s="326" t="str">
        <f>IF(BE368&lt;&gt;"",CONCATENATE(MONTH(BE368),"/",YEAR(BE368)),"")</f>
        <v>8/2025</v>
      </c>
      <c r="BK368" s="325">
        <f ca="1">IF(BE368&lt;&gt;"",IFERROR(IF(BE368="",TODAY()-BC368,BE368-BC368),""),"")</f>
        <v>104</v>
      </c>
      <c r="BL368" s="330" t="str">
        <f ca="1">IF(BK368&lt;&gt;"",IF(BK368&lt;=0,"SEM ATRASO",IF(BK368&lt;=10,"1) &lt;= 10 Dias",IF(AND(BK368&gt;10,BK368&lt;=30),"2) &gt; 10 Dias e &lt;= 30 Dias",IF(AND(BK368&gt;30,BK368&lt;=60),"3) &gt;30 Dias e &lt;=60 Dias",IF(AND(BK368&gt;60,BK368&lt;43854),"4) &gt; 60 Dias","INDEFINIDO"))))),"")</f>
        <v>4) &gt; 60 Dias</v>
      </c>
      <c r="BM368" s="331">
        <f>IF(BE368&lt;&gt;"",BE368+5,IF(AND(BE368="",BD368&lt;&gt;""),BD368+5,IF(AND(BE368="",BD368="",AS368&lt;&gt;""),AS368+5,IF(AND(BE368="",BD368="",AS368="",AR368&lt;&gt;""),AR368+5,""))))</f>
        <v>45875</v>
      </c>
      <c r="BN368" s="331"/>
      <c r="BO368" s="331" t="s">
        <v>87</v>
      </c>
      <c r="BP368" s="305"/>
      <c r="BQ368" s="305"/>
      <c r="BR368" s="305"/>
      <c r="BS368" s="305"/>
      <c r="BT368" s="332"/>
      <c r="BU368" s="333"/>
      <c r="BV368" s="329"/>
      <c r="BW368" s="329"/>
      <c r="BX368" s="329"/>
      <c r="BY368" s="329"/>
      <c r="BZ368" s="329"/>
      <c r="CA368" s="641" t="s">
        <v>1251</v>
      </c>
      <c r="CB368" s="599"/>
    </row>
    <row r="369" spans="1:80" ht="40.5" customHeight="1" thickBot="1" x14ac:dyDescent="0.4">
      <c r="A369" s="593"/>
      <c r="B369" s="458" t="s">
        <v>155</v>
      </c>
      <c r="C369" s="310"/>
      <c r="D369" s="336"/>
      <c r="E369" s="336" t="s">
        <v>1057</v>
      </c>
      <c r="F369" s="336" t="s">
        <v>273</v>
      </c>
      <c r="G369" s="307" t="str">
        <f ca="1">IF(AND(E369&lt;D369,BE369&lt;&gt;"",TODAY()&gt;D369),TODAY()-D369,"")</f>
        <v/>
      </c>
      <c r="H369" s="308">
        <f>IF(BM369&lt;&gt;"",BM369,"")</f>
        <v>45861</v>
      </c>
      <c r="I369" s="309">
        <f>IF(AND(E369&lt;&gt;"",H369&lt;&gt;""),H369-E369,"")</f>
        <v>408</v>
      </c>
      <c r="J369" s="460"/>
      <c r="K369" s="460" t="s">
        <v>80</v>
      </c>
      <c r="L369" s="310" t="s">
        <v>557</v>
      </c>
      <c r="M369" s="311" t="s">
        <v>161</v>
      </c>
      <c r="N369" s="310" t="s">
        <v>1012</v>
      </c>
      <c r="O369" s="337">
        <v>2019633288</v>
      </c>
      <c r="P369" s="539" t="s">
        <v>1456</v>
      </c>
      <c r="Q369" s="339" t="s">
        <v>1754</v>
      </c>
      <c r="R369" s="313" t="str">
        <f>IF(OR(L369&lt;&gt;"",N369&lt;&gt;"",O369&lt;&gt;"",P369&lt;&gt;""),CONCATENATE(L369,"-",N369,"-",P369,"-OM",O369),"")</f>
        <v>P62-PPGMII-P62-PAR-0264P/2024-OM2019633288</v>
      </c>
      <c r="S369" s="574"/>
      <c r="T369" s="314">
        <v>1</v>
      </c>
      <c r="U369" s="340">
        <v>9.7349999999999994</v>
      </c>
      <c r="V369" s="340">
        <v>0</v>
      </c>
      <c r="W369" s="316">
        <f>IF(U369&lt;&gt;"",U369/1000,"")</f>
        <v>9.7349999999999989E-3</v>
      </c>
      <c r="X369" s="316">
        <f>IF(V369&lt;&gt;"",V369/1000,"")</f>
        <v>0</v>
      </c>
      <c r="Y369" s="317">
        <f>IF(OR(U369&lt;&gt;"",V369&lt;&gt;""),U369+V369,"")</f>
        <v>9.7349999999999994</v>
      </c>
      <c r="Z369" s="318">
        <f>IF(Y369&lt;&gt;"",Y369/1000,"")</f>
        <v>9.7349999999999989E-3</v>
      </c>
      <c r="AA369" s="574" t="s">
        <v>1066</v>
      </c>
      <c r="AB369" s="386"/>
      <c r="AC369" s="331">
        <v>45821</v>
      </c>
      <c r="AD369" s="327">
        <v>45774</v>
      </c>
      <c r="AE369" s="327">
        <v>45798</v>
      </c>
      <c r="AF369" s="25">
        <v>45838</v>
      </c>
      <c r="AG369" s="327">
        <v>45783</v>
      </c>
      <c r="AH369" s="309">
        <f>IF(AND(AD369&lt;&gt;"",AG369&lt;&gt;""),AG369-AD369,"")</f>
        <v>9</v>
      </c>
      <c r="AI369" s="322" t="str">
        <f>IF(AE369&lt;&gt;"",CONCATENATE("S",WEEKNUM(AE369,21)),"")</f>
        <v>S21</v>
      </c>
      <c r="AJ369" s="323" t="str">
        <f>IF(AF369&lt;&gt;"",CONCATENATE("S",WEEKNUM(AF369,21)),"")</f>
        <v>S27</v>
      </c>
      <c r="AK369" s="323" t="str">
        <f>IF(AG369&lt;&gt;"",CONCATENATE("S",WEEKNUM(AG369,21)),"")</f>
        <v>S19</v>
      </c>
      <c r="AL369" s="322" t="str">
        <f>IF(AG369&lt;&gt;"",CONCATENATE(MONTH(AG369),"/",YEAR(AG369)),"")</f>
        <v>5/2025</v>
      </c>
      <c r="AM369" s="324">
        <f ca="1">IF(AG369&lt;&gt;"",IFERROR(IF(AF369="",TODAY()-AE369,AG369-AE369),""),"")</f>
        <v>-15</v>
      </c>
      <c r="AN369" s="325" t="str">
        <f ca="1">IF(AM369&lt;&gt;"",IF(AM369&lt;=0,"SEM ATRASO",IF(AM369&lt;=10,"1) &lt;= 10 Dias",IF(AND(AM369&gt;10,AM369&lt;=30),"2) &gt; 10 Dias e &lt;= 30 Dias",IF(AND(AM369&gt;30,AM369&lt;=60),"3) &gt;30 Dias e &lt;=60 Dias",IF(AND(AM369&gt;60,AM369&lt;43854),"4) &gt; 60 Dias","INDEFINIDO"))))),"")</f>
        <v>SEM ATRASO</v>
      </c>
      <c r="AO369" s="14">
        <v>45776</v>
      </c>
      <c r="AP369" s="331">
        <v>45800</v>
      </c>
      <c r="AQ369" s="14">
        <v>45751</v>
      </c>
      <c r="AR369" s="25">
        <v>45852</v>
      </c>
      <c r="AS369" s="331">
        <v>45852</v>
      </c>
      <c r="AT369" s="309">
        <f>IF(AND(AP369&lt;&gt;"",AS369&lt;&gt;""),AS369-AP369,"")</f>
        <v>52</v>
      </c>
      <c r="AU369" s="326" t="str">
        <f>IF(AQ369&lt;&gt;"",CONCATENATE("S",WEEKNUM(AQ369,21)),"")</f>
        <v>S14</v>
      </c>
      <c r="AV369" s="327" t="str">
        <f>IF(AR369&lt;&gt;"",CONCATENATE("S",WEEKNUM(AR369,21)),"")</f>
        <v>S29</v>
      </c>
      <c r="AW369" s="327" t="str">
        <f>IF(AS369&lt;&gt;"",CONCATENATE("S",WEEKNUM(AS369,21)),"")</f>
        <v>S29</v>
      </c>
      <c r="AX369" s="326" t="str">
        <f>IF(AS369&lt;&gt;"",CONCATENATE(MONTH(AS369),"/",YEAR(AS369)),"")</f>
        <v>7/2025</v>
      </c>
      <c r="AY369" s="328">
        <f ca="1">IF(AQ369&lt;&gt;"",IF(AS369&lt;&gt;"",AQ369-AS369,TODAY()-AQ369),"")</f>
        <v>-101</v>
      </c>
      <c r="AZ369" s="329" t="str">
        <f ca="1">IF(AY369&lt;&gt;"",IF(AY369&lt;=0,"SEM ATRASO",IF(AY369&lt;=10,"1) &lt;= 10 Dias",IF(AND(AY369&gt;10,AY369&lt;=30),"2) &gt; 10 Dias e &lt;= 30 Dias",IF(AND(AY369&gt;30,AY369&lt;=60),"3) &gt;30 Dias e &lt;=60 Dias",IF(AND(AY369&gt;60,AY369&lt;43854),"4) &gt; 60 Dias","INDEFINIDO"))))),"")</f>
        <v>SEM ATRASO</v>
      </c>
      <c r="BA369" s="14">
        <v>45821</v>
      </c>
      <c r="BB369" s="331">
        <v>45852</v>
      </c>
      <c r="BC369" s="14">
        <v>45833</v>
      </c>
      <c r="BD369" s="12">
        <v>45856</v>
      </c>
      <c r="BE369" s="15">
        <v>45856</v>
      </c>
      <c r="BF369" s="309">
        <f>IF(AND(BB369&lt;&gt;"",BE369&lt;&gt;""),BE369-BB369,"")</f>
        <v>4</v>
      </c>
      <c r="BG369" s="326" t="str">
        <f>IF(BC369&lt;&gt;"",CONCATENATE("S",WEEKNUM(BC369,21)),"")</f>
        <v>S26</v>
      </c>
      <c r="BH369" s="327" t="str">
        <f>IF(BD369&lt;&gt;"",CONCATENATE("S",WEEKNUM(BD369,21)),"")</f>
        <v>S29</v>
      </c>
      <c r="BI369" s="327" t="str">
        <f>IF(BE369&lt;&gt;"",CONCATENATE("S",WEEKNUM(BE369,21)),"")</f>
        <v>S29</v>
      </c>
      <c r="BJ369" s="326" t="str">
        <f>IF(BE369&lt;&gt;"",CONCATENATE(MONTH(BE369),"/",YEAR(BE369)),"")</f>
        <v>7/2025</v>
      </c>
      <c r="BK369" s="325">
        <f ca="1">IF(BE369&lt;&gt;"",IFERROR(IF(BE369="",TODAY()-BC369,BE369-BC369),""),"")</f>
        <v>23</v>
      </c>
      <c r="BL369" s="330" t="str">
        <f ca="1">IF(BK369&lt;&gt;"",IF(BK369&lt;=0,"SEM ATRASO",IF(BK369&lt;=10,"1) &lt;= 10 Dias",IF(AND(BK369&gt;10,BK369&lt;=30),"2) &gt; 10 Dias e &lt;= 30 Dias",IF(AND(BK369&gt;30,BK369&lt;=60),"3) &gt;30 Dias e &lt;=60 Dias",IF(AND(BK369&gt;60,BK369&lt;43854),"4) &gt; 60 Dias","INDEFINIDO"))))),"")</f>
        <v>2) &gt; 10 Dias e &lt;= 30 Dias</v>
      </c>
      <c r="BM369" s="331">
        <f>IF(BE369&lt;&gt;"",BE369+5,IF(AND(BE369="",BD369&lt;&gt;""),BD369+5,IF(AND(BE369="",BD369="",AS369&lt;&gt;""),AS369+5,IF(AND(BE369="",BD369="",AS369="",AR369&lt;&gt;""),AR369+5,""))))</f>
        <v>45861</v>
      </c>
      <c r="BN369" s="331"/>
      <c r="BO369" s="331" t="s">
        <v>87</v>
      </c>
      <c r="BP369" s="305"/>
      <c r="BQ369" s="305"/>
      <c r="BR369" s="305"/>
      <c r="BS369" s="305"/>
      <c r="BT369" s="332" t="s">
        <v>124</v>
      </c>
      <c r="BU369" s="333" t="s">
        <v>124</v>
      </c>
      <c r="BV369" s="329"/>
      <c r="BW369" s="329"/>
      <c r="BX369" s="329"/>
      <c r="BY369" s="329"/>
      <c r="BZ369" s="329"/>
      <c r="CA369" s="641" t="s">
        <v>573</v>
      </c>
      <c r="CB369" s="599"/>
    </row>
    <row r="370" spans="1:80" ht="40.5" customHeight="1" thickBot="1" x14ac:dyDescent="0.4">
      <c r="A370" s="593"/>
      <c r="B370" s="458" t="s">
        <v>155</v>
      </c>
      <c r="C370" s="310" t="s">
        <v>278</v>
      </c>
      <c r="D370" s="336"/>
      <c r="E370" s="336" t="s">
        <v>86</v>
      </c>
      <c r="F370" s="336" t="s">
        <v>556</v>
      </c>
      <c r="G370" s="307" t="str">
        <f ca="1">IF(AND(E370&lt;D370,BE370&lt;&gt;"",TODAY()&gt;D370),TODAY()-D370,"")</f>
        <v/>
      </c>
      <c r="H370" s="308">
        <f>IF(BM370&lt;&gt;"",BM370,"")</f>
        <v>45885</v>
      </c>
      <c r="I370" s="309">
        <f>IF(AND(E370&lt;&gt;"",H370&lt;&gt;""),H370-E370,"")</f>
        <v>215</v>
      </c>
      <c r="J370" s="460" t="s">
        <v>280</v>
      </c>
      <c r="K370" s="460" t="s">
        <v>80</v>
      </c>
      <c r="L370" s="310" t="s">
        <v>557</v>
      </c>
      <c r="M370" s="311" t="s">
        <v>2407</v>
      </c>
      <c r="N370" s="310" t="s">
        <v>1012</v>
      </c>
      <c r="O370" s="337">
        <v>2023876623</v>
      </c>
      <c r="P370" s="539" t="s">
        <v>1457</v>
      </c>
      <c r="Q370" s="339" t="s">
        <v>594</v>
      </c>
      <c r="R370" s="313" t="str">
        <f>IF(OR(L370&lt;&gt;"",N370&lt;&gt;"",O370&lt;&gt;"",P370&lt;&gt;""),CONCATENATE(L370,"-",N370,"-",P370,"-OM",O370),"")</f>
        <v>P62-PPGMII-P62-PAR-0173/2024-OM2023876623</v>
      </c>
      <c r="S370" s="574" t="s">
        <v>957</v>
      </c>
      <c r="T370" s="314">
        <v>0.25</v>
      </c>
      <c r="U370" s="340">
        <v>2.72</v>
      </c>
      <c r="V370" s="340">
        <v>0</v>
      </c>
      <c r="W370" s="316">
        <f>IF(U370&lt;&gt;"",U370/1000,"")</f>
        <v>2.7200000000000002E-3</v>
      </c>
      <c r="X370" s="316">
        <f>IF(V370&lt;&gt;"",V370/1000,"")</f>
        <v>0</v>
      </c>
      <c r="Y370" s="317">
        <f>IF(OR(U370&lt;&gt;"",V370&lt;&gt;""),U370+V370,"")</f>
        <v>2.72</v>
      </c>
      <c r="Z370" s="318">
        <f>IF(Y370&lt;&gt;"",Y370/1000,"")</f>
        <v>2.7200000000000002E-3</v>
      </c>
      <c r="AA370" s="574" t="s">
        <v>2092</v>
      </c>
      <c r="AB370" s="386"/>
      <c r="AC370" s="331">
        <v>45710</v>
      </c>
      <c r="AD370" s="327">
        <v>45782</v>
      </c>
      <c r="AE370" s="327">
        <v>45816</v>
      </c>
      <c r="AF370" s="14">
        <v>45816</v>
      </c>
      <c r="AG370" s="327">
        <v>45797</v>
      </c>
      <c r="AH370" s="309">
        <f>IF(AND(AD370&lt;&gt;"",AG370&lt;&gt;""),AG370-AD370,"")</f>
        <v>15</v>
      </c>
      <c r="AI370" s="322" t="str">
        <f>IF(AE370&lt;&gt;"",CONCATENATE("S",WEEKNUM(AE370,21)),"")</f>
        <v>S23</v>
      </c>
      <c r="AJ370" s="323" t="str">
        <f>IF(AF370&lt;&gt;"",CONCATENATE("S",WEEKNUM(AF370,21)),"")</f>
        <v>S23</v>
      </c>
      <c r="AK370" s="323" t="str">
        <f>IF(AG370&lt;&gt;"",CONCATENATE("S",WEEKNUM(AG370,21)),"")</f>
        <v>S21</v>
      </c>
      <c r="AL370" s="322" t="str">
        <f>IF(AG370&lt;&gt;"",CONCATENATE(MONTH(AG370),"/",YEAR(AG370)),"")</f>
        <v>5/2025</v>
      </c>
      <c r="AM370" s="324">
        <f ca="1">IF(AG370&lt;&gt;"",IFERROR(IF(AF370="",TODAY()-AE370,AG370-AE370),""),"")</f>
        <v>-19</v>
      </c>
      <c r="AN370" s="325" t="str">
        <f ca="1">IF(AM370&lt;&gt;"",IF(AM370&lt;=0,"SEM ATRASO",IF(AM370&lt;=10,"1) &lt;= 10 Dias",IF(AND(AM370&gt;10,AM370&lt;=30),"2) &gt; 10 Dias e &lt;= 30 Dias",IF(AND(AM370&gt;30,AM370&lt;=60),"3) &gt;30 Dias e &lt;=60 Dias",IF(AND(AM370&gt;60,AM370&lt;43854),"4) &gt; 60 Dias","INDEFINIDO"))))),"")</f>
        <v>SEM ATRASO</v>
      </c>
      <c r="AO370" s="331">
        <v>45776</v>
      </c>
      <c r="AP370" s="331">
        <v>45805</v>
      </c>
      <c r="AQ370" s="15">
        <v>45751</v>
      </c>
      <c r="AR370" s="15">
        <v>45852</v>
      </c>
      <c r="AS370" s="331">
        <v>45852</v>
      </c>
      <c r="AT370" s="309">
        <f>IF(AND(AP370&lt;&gt;"",AS370&lt;&gt;""),AS370-AP370,"")</f>
        <v>47</v>
      </c>
      <c r="AU370" s="326" t="str">
        <f>IF(AQ370&lt;&gt;"",CONCATENATE("S",WEEKNUM(AQ370,21)),"")</f>
        <v>S14</v>
      </c>
      <c r="AV370" s="327" t="str">
        <f>IF(AR370&lt;&gt;"",CONCATENATE("S",WEEKNUM(AR370,21)),"")</f>
        <v>S29</v>
      </c>
      <c r="AW370" s="327" t="str">
        <f>IF(AS370&lt;&gt;"",CONCATENATE("S",WEEKNUM(AS370,21)),"")</f>
        <v>S29</v>
      </c>
      <c r="AX370" s="326" t="str">
        <f>IF(AS370&lt;&gt;"",CONCATENATE(MONTH(AS370),"/",YEAR(AS370)),"")</f>
        <v>7/2025</v>
      </c>
      <c r="AY370" s="328">
        <f ca="1">IF(AQ370&lt;&gt;"",IF(AS370&lt;&gt;"",AQ370-AS370,TODAY()-AQ370),"")</f>
        <v>-101</v>
      </c>
      <c r="AZ370" s="329" t="str">
        <f ca="1">IF(AY370&lt;&gt;"",IF(AY370&lt;=0,"SEM ATRASO",IF(AY370&lt;=10,"1) &lt;= 10 Dias",IF(AND(AY370&gt;10,AY370&lt;=30),"2) &gt; 10 Dias e &lt;= 30 Dias",IF(AND(AY370&gt;30,AY370&lt;=60),"3) &gt;30 Dias e &lt;=60 Dias",IF(AND(AY370&gt;60,AY370&lt;43854),"4) &gt; 60 Dias","INDEFINIDO"))))),"")</f>
        <v>SEM ATRASO</v>
      </c>
      <c r="BA370" s="560">
        <v>45873</v>
      </c>
      <c r="BB370" s="438">
        <f>BA370</f>
        <v>45873</v>
      </c>
      <c r="BC370" s="15">
        <v>45833</v>
      </c>
      <c r="BD370" s="521">
        <v>45880</v>
      </c>
      <c r="BE370" s="438">
        <f>BD370</f>
        <v>45880</v>
      </c>
      <c r="BF370" s="309">
        <f>IF(AND(BB370&lt;&gt;"",BE370&lt;&gt;""),BE370-BB370,"")</f>
        <v>7</v>
      </c>
      <c r="BG370" s="326" t="str">
        <f>IF(BC370&lt;&gt;"",CONCATENATE("S",WEEKNUM(BC370,21)),"")</f>
        <v>S26</v>
      </c>
      <c r="BH370" s="327" t="str">
        <f>IF(BD370&lt;&gt;"",CONCATENATE("S",WEEKNUM(BD370,21)),"")</f>
        <v>S33</v>
      </c>
      <c r="BI370" s="327" t="str">
        <f>IF(BE370&lt;&gt;"",CONCATENATE("S",WEEKNUM(BE370,21)),"")</f>
        <v>S33</v>
      </c>
      <c r="BJ370" s="326" t="str">
        <f>IF(BE370&lt;&gt;"",CONCATENATE(MONTH(BE370),"/",YEAR(BE370)),"")</f>
        <v>8/2025</v>
      </c>
      <c r="BK370" s="325">
        <f ca="1">IF(BE370&lt;&gt;"",IFERROR(IF(BE370="",TODAY()-BC370,BE370-BC370),""),"")</f>
        <v>47</v>
      </c>
      <c r="BL370" s="330" t="str">
        <f ca="1">IF(BK370&lt;&gt;"",IF(BK370&lt;=0,"SEM ATRASO",IF(BK370&lt;=10,"1) &lt;= 10 Dias",IF(AND(BK370&gt;10,BK370&lt;=30),"2) &gt; 10 Dias e &lt;= 30 Dias",IF(AND(BK370&gt;30,BK370&lt;=60),"3) &gt;30 Dias e &lt;=60 Dias",IF(AND(BK370&gt;60,BK370&lt;43854),"4) &gt; 60 Dias","INDEFINIDO"))))),"")</f>
        <v>3) &gt;30 Dias e &lt;=60 Dias</v>
      </c>
      <c r="BM370" s="331">
        <f>IF(BE370&lt;&gt;"",BE370+5,IF(AND(BE370="",BD370&lt;&gt;""),BD370+5,IF(AND(BE370="",BD370="",AS370&lt;&gt;""),AS370+5,IF(AND(BE370="",BD370="",AS370="",AR370&lt;&gt;""),AR370+5,""))))</f>
        <v>45885</v>
      </c>
      <c r="BN370" s="331"/>
      <c r="BO370" s="331" t="s">
        <v>87</v>
      </c>
      <c r="BP370" s="305"/>
      <c r="BQ370" s="305"/>
      <c r="BR370" s="305"/>
      <c r="BS370" s="305"/>
      <c r="BT370" s="332" t="s">
        <v>124</v>
      </c>
      <c r="BU370" s="333" t="s">
        <v>124</v>
      </c>
      <c r="BV370" s="329"/>
      <c r="BW370" s="329"/>
      <c r="BX370" s="329"/>
      <c r="BY370" s="329"/>
      <c r="BZ370" s="329"/>
      <c r="CA370" s="635" t="s">
        <v>951</v>
      </c>
      <c r="CB370" s="599"/>
    </row>
    <row r="371" spans="1:80" ht="40.5" customHeight="1" thickBot="1" x14ac:dyDescent="0.4">
      <c r="A371" s="593"/>
      <c r="B371" s="458" t="s">
        <v>155</v>
      </c>
      <c r="C371" s="310"/>
      <c r="D371" s="336"/>
      <c r="E371" s="336" t="s">
        <v>643</v>
      </c>
      <c r="F371" s="336" t="s">
        <v>1063</v>
      </c>
      <c r="G371" s="307" t="str">
        <f ca="1">IF(AND(E371&lt;D371,BE371&lt;&gt;"",TODAY()&gt;D371),TODAY()-D371,"")</f>
        <v/>
      </c>
      <c r="H371" s="308">
        <f>IF(BM371&lt;&gt;"",BM371,"")</f>
        <v>45846</v>
      </c>
      <c r="I371" s="309">
        <f>IF(AND(E371&lt;&gt;"",H371&lt;&gt;""),H371-E371,"")</f>
        <v>173</v>
      </c>
      <c r="J371" s="460"/>
      <c r="K371" s="460" t="s">
        <v>80</v>
      </c>
      <c r="L371" s="310" t="s">
        <v>281</v>
      </c>
      <c r="M371" s="311" t="s">
        <v>161</v>
      </c>
      <c r="N371" s="310" t="s">
        <v>1252</v>
      </c>
      <c r="O371" s="337"/>
      <c r="P371" s="539" t="s">
        <v>1755</v>
      </c>
      <c r="Q371" s="339" t="s">
        <v>1756</v>
      </c>
      <c r="R371" s="313" t="str">
        <f>IF(OR(L371&lt;&gt;"",N371&lt;&gt;"",O371&lt;&gt;"",P371&lt;&gt;""),CONCATENATE(L371,"-",N371,"-",P371,"-OM",O371),"")</f>
        <v>P54-PPGMII-P54-CAM-0749/2025-OM</v>
      </c>
      <c r="S371" s="574"/>
      <c r="T371" s="314">
        <v>1</v>
      </c>
      <c r="U371" s="340">
        <v>230.9</v>
      </c>
      <c r="V371" s="340">
        <v>0</v>
      </c>
      <c r="W371" s="316">
        <f>IF(U371&lt;&gt;"",U371/1000,"")</f>
        <v>0.23089999999999999</v>
      </c>
      <c r="X371" s="316">
        <f>IF(V371&lt;&gt;"",V371/1000,"")</f>
        <v>0</v>
      </c>
      <c r="Y371" s="317">
        <f>IF(OR(U371&lt;&gt;"",V371&lt;&gt;""),U371+V371,"")</f>
        <v>230.9</v>
      </c>
      <c r="Z371" s="318">
        <f>IF(Y371&lt;&gt;"",Y371/1000,"")</f>
        <v>0.23089999999999999</v>
      </c>
      <c r="AA371" s="574" t="s">
        <v>493</v>
      </c>
      <c r="AB371" s="386"/>
      <c r="AC371" s="331">
        <v>45692</v>
      </c>
      <c r="AD371" s="327">
        <v>45774</v>
      </c>
      <c r="AE371" s="327">
        <v>45798</v>
      </c>
      <c r="AF371" s="25">
        <v>45838</v>
      </c>
      <c r="AG371" s="327">
        <v>45783</v>
      </c>
      <c r="AH371" s="309">
        <f>IF(AND(AD371&lt;&gt;"",AG371&lt;&gt;""),AG371-AD371,"")</f>
        <v>9</v>
      </c>
      <c r="AI371" s="322" t="str">
        <f>IF(AE371&lt;&gt;"",CONCATENATE("S",WEEKNUM(AE371,21)),"")</f>
        <v>S21</v>
      </c>
      <c r="AJ371" s="323" t="str">
        <f>IF(AF371&lt;&gt;"",CONCATENATE("S",WEEKNUM(AF371,21)),"")</f>
        <v>S27</v>
      </c>
      <c r="AK371" s="323" t="str">
        <f>IF(AG371&lt;&gt;"",CONCATENATE("S",WEEKNUM(AG371,21)),"")</f>
        <v>S19</v>
      </c>
      <c r="AL371" s="322" t="str">
        <f>IF(AG371&lt;&gt;"",CONCATENATE(MONTH(AG371),"/",YEAR(AG371)),"")</f>
        <v>5/2025</v>
      </c>
      <c r="AM371" s="324">
        <f ca="1">IF(AG371&lt;&gt;"",IFERROR(IF(AF371="",TODAY()-AE371,AG371-AE371),""),"")</f>
        <v>-15</v>
      </c>
      <c r="AN371" s="325" t="str">
        <f ca="1">IF(AM371&lt;&gt;"",IF(AM371&lt;=0,"SEM ATRASO",IF(AM371&lt;=10,"1) &lt;= 10 Dias",IF(AND(AM371&gt;10,AM371&lt;=30),"2) &gt; 10 Dias e &lt;= 30 Dias",IF(AND(AM371&gt;30,AM371&lt;=60),"3) &gt;30 Dias e &lt;=60 Dias",IF(AND(AM371&gt;60,AM371&lt;43854),"4) &gt; 60 Dias","INDEFINIDO"))))),"")</f>
        <v>SEM ATRASO</v>
      </c>
      <c r="AO371" s="14">
        <v>45776</v>
      </c>
      <c r="AP371" s="331">
        <v>45790</v>
      </c>
      <c r="AQ371" s="15">
        <v>45824</v>
      </c>
      <c r="AR371" s="15">
        <v>45824</v>
      </c>
      <c r="AS371" s="331">
        <v>45824</v>
      </c>
      <c r="AT371" s="309">
        <f>IF(AND(AP371&lt;&gt;"",AS371&lt;&gt;""),AS371-AP371,"")</f>
        <v>34</v>
      </c>
      <c r="AU371" s="326" t="str">
        <f>IF(AQ371&lt;&gt;"",CONCATENATE("S",WEEKNUM(AQ371,21)),"")</f>
        <v>S25</v>
      </c>
      <c r="AV371" s="327" t="str">
        <f>IF(AR371&lt;&gt;"",CONCATENATE("S",WEEKNUM(AR371,21)),"")</f>
        <v>S25</v>
      </c>
      <c r="AW371" s="327" t="str">
        <f>IF(AS371&lt;&gt;"",CONCATENATE("S",WEEKNUM(AS371,21)),"")</f>
        <v>S25</v>
      </c>
      <c r="AX371" s="326" t="str">
        <f>IF(AS371&lt;&gt;"",CONCATENATE(MONTH(AS371),"/",YEAR(AS371)),"")</f>
        <v>6/2025</v>
      </c>
      <c r="AY371" s="328">
        <f ca="1">IF(AQ371&lt;&gt;"",IF(AS371&lt;&gt;"",AQ371-AS371,TODAY()-AQ371),"")</f>
        <v>0</v>
      </c>
      <c r="AZ371" s="329" t="str">
        <f ca="1">IF(AY371&lt;&gt;"",IF(AY371&lt;=0,"SEM ATRASO",IF(AY371&lt;=10,"1) &lt;= 10 Dias",IF(AND(AY371&gt;10,AY371&lt;=30),"2) &gt; 10 Dias e &lt;= 30 Dias",IF(AND(AY371&gt;30,AY371&lt;=60),"3) &gt;30 Dias e &lt;=60 Dias",IF(AND(AY371&gt;60,AY371&lt;43854),"4) &gt; 60 Dias","INDEFINIDO"))))),"")</f>
        <v>SEM ATRASO</v>
      </c>
      <c r="BA371" s="331">
        <v>45824</v>
      </c>
      <c r="BB371" s="331">
        <v>45831</v>
      </c>
      <c r="BC371" s="15">
        <v>45838</v>
      </c>
      <c r="BD371" s="26">
        <v>45841</v>
      </c>
      <c r="BE371" s="15">
        <v>45841</v>
      </c>
      <c r="BF371" s="309">
        <f>IF(AND(BB371&lt;&gt;"",BE371&lt;&gt;""),BE371-BB371,"")</f>
        <v>10</v>
      </c>
      <c r="BG371" s="326" t="str">
        <f>IF(BC371&lt;&gt;"",CONCATENATE("S",WEEKNUM(BC371,21)),"")</f>
        <v>S27</v>
      </c>
      <c r="BH371" s="327" t="str">
        <f>IF(BD371&lt;&gt;"",CONCATENATE("S",WEEKNUM(BD371,21)),"")</f>
        <v>S27</v>
      </c>
      <c r="BI371" s="327" t="str">
        <f>IF(BE371&lt;&gt;"",CONCATENATE("S",WEEKNUM(BE371,21)),"")</f>
        <v>S27</v>
      </c>
      <c r="BJ371" s="326" t="str">
        <f>IF(BE371&lt;&gt;"",CONCATENATE(MONTH(BE371),"/",YEAR(BE371)),"")</f>
        <v>7/2025</v>
      </c>
      <c r="BK371" s="325">
        <f ca="1">IF(BE371&lt;&gt;"",IFERROR(IF(BE371="",TODAY()-BC371,BE371-BC371),""),"")</f>
        <v>3</v>
      </c>
      <c r="BL371" s="330" t="str">
        <f ca="1">IF(BK371&lt;&gt;"",IF(BK371&lt;=0,"SEM ATRASO",IF(BK371&lt;=10,"1) &lt;= 10 Dias",IF(AND(BK371&gt;10,BK371&lt;=30),"2) &gt; 10 Dias e &lt;= 30 Dias",IF(AND(BK371&gt;30,BK371&lt;=60),"3) &gt;30 Dias e &lt;=60 Dias",IF(AND(BK371&gt;60,BK371&lt;43854),"4) &gt; 60 Dias","INDEFINIDO"))))),"")</f>
        <v>1) &lt;= 10 Dias</v>
      </c>
      <c r="BM371" s="331">
        <f>IF(BE371&lt;&gt;"",BE371+5,IF(AND(BE371="",BD371&lt;&gt;""),BD371+5,IF(AND(BE371="",BD371="",AS371&lt;&gt;""),AS371+5,IF(AND(BE371="",BD371="",AS371="",AR371&lt;&gt;""),AR371+5,""))))</f>
        <v>45846</v>
      </c>
      <c r="BN371" s="331"/>
      <c r="BO371" s="331" t="s">
        <v>87</v>
      </c>
      <c r="BP371" s="305"/>
      <c r="BQ371" s="305"/>
      <c r="BR371" s="305"/>
      <c r="BS371" s="305"/>
      <c r="BT371" s="332"/>
      <c r="BU371" s="333"/>
      <c r="BV371" s="329"/>
      <c r="BW371" s="329"/>
      <c r="BX371" s="329"/>
      <c r="BY371" s="329"/>
      <c r="BZ371" s="329"/>
      <c r="CA371" s="635"/>
      <c r="CB371" s="599"/>
    </row>
    <row r="372" spans="1:80" ht="40.5" customHeight="1" thickBot="1" x14ac:dyDescent="0.4">
      <c r="A372" s="593"/>
      <c r="B372" s="305" t="s">
        <v>155</v>
      </c>
      <c r="C372" s="310" t="s">
        <v>278</v>
      </c>
      <c r="D372" s="336"/>
      <c r="E372" s="336">
        <v>1</v>
      </c>
      <c r="F372" s="336">
        <v>1</v>
      </c>
      <c r="G372" s="307" t="str">
        <f ca="1">IF(AND(E372&lt;D372,BE372&lt;&gt;"",TODAY()&gt;D372),TODAY()-D372,"")</f>
        <v/>
      </c>
      <c r="H372" s="308">
        <f>IF(BM372&lt;&gt;"",BM372,"")</f>
        <v>45875</v>
      </c>
      <c r="I372" s="309">
        <f>IF(AND(E372&lt;&gt;"",H372&lt;&gt;""),H372-E372,"")</f>
        <v>45874</v>
      </c>
      <c r="J372" s="460" t="s">
        <v>280</v>
      </c>
      <c r="K372" s="460" t="s">
        <v>80</v>
      </c>
      <c r="L372" s="310" t="s">
        <v>880</v>
      </c>
      <c r="M372" s="311" t="s">
        <v>161</v>
      </c>
      <c r="N372" s="310" t="s">
        <v>947</v>
      </c>
      <c r="O372" s="337">
        <v>2023876623</v>
      </c>
      <c r="P372" s="539" t="s">
        <v>1458</v>
      </c>
      <c r="Q372" s="339" t="s">
        <v>956</v>
      </c>
      <c r="R372" s="313" t="str">
        <f>IF(OR(L372&lt;&gt;"",N372&lt;&gt;"",O372&lt;&gt;"",P372&lt;&gt;""),CONCATENATE(L372,"-",N372,"-",P372,"-OM",O372),"")</f>
        <v>P52-PPGM-ACOM-1594P/2024-OM2023876623</v>
      </c>
      <c r="S372" s="574" t="s">
        <v>957</v>
      </c>
      <c r="T372" s="314">
        <v>1</v>
      </c>
      <c r="U372" s="340">
        <v>11.06</v>
      </c>
      <c r="V372" s="340">
        <v>0</v>
      </c>
      <c r="W372" s="316">
        <f>IF(U372&lt;&gt;"",U372/1000,"")</f>
        <v>1.106E-2</v>
      </c>
      <c r="X372" s="316">
        <f>IF(V372&lt;&gt;"",V372/1000,"")</f>
        <v>0</v>
      </c>
      <c r="Y372" s="317">
        <f>IF(OR(U372&lt;&gt;"",V372&lt;&gt;""),U372+V372,"")</f>
        <v>11.06</v>
      </c>
      <c r="Z372" s="318">
        <f>IF(Y372&lt;&gt;"",Y372/1000,"")</f>
        <v>1.106E-2</v>
      </c>
      <c r="AA372" s="574"/>
      <c r="AB372" s="386"/>
      <c r="AC372" s="331">
        <v>45777</v>
      </c>
      <c r="AD372" s="327">
        <v>45782</v>
      </c>
      <c r="AE372" s="327">
        <v>45816</v>
      </c>
      <c r="AF372" s="14">
        <v>45816</v>
      </c>
      <c r="AG372" s="327">
        <v>45797</v>
      </c>
      <c r="AH372" s="309">
        <f>IF(AND(AD372&lt;&gt;"",AG372&lt;&gt;""),AG372-AD372,"")</f>
        <v>15</v>
      </c>
      <c r="AI372" s="322" t="str">
        <f>IF(AE372&lt;&gt;"",CONCATENATE("S",WEEKNUM(AE372,21)),"")</f>
        <v>S23</v>
      </c>
      <c r="AJ372" s="323" t="str">
        <f>IF(AF372&lt;&gt;"",CONCATENATE("S",WEEKNUM(AF372,21)),"")</f>
        <v>S23</v>
      </c>
      <c r="AK372" s="323" t="str">
        <f>IF(AG372&lt;&gt;"",CONCATENATE("S",WEEKNUM(AG372,21)),"")</f>
        <v>S21</v>
      </c>
      <c r="AL372" s="322" t="str">
        <f>IF(AG372&lt;&gt;"",CONCATENATE(MONTH(AG372),"/",YEAR(AG372)),"")</f>
        <v>5/2025</v>
      </c>
      <c r="AM372" s="324">
        <f ca="1">IF(AG372&lt;&gt;"",IFERROR(IF(AF372="",TODAY()-AE372,AG372-AE372),""),"")</f>
        <v>-19</v>
      </c>
      <c r="AN372" s="325" t="str">
        <f ca="1">IF(AM372&lt;&gt;"",IF(AM372&lt;=0,"SEM ATRASO",IF(AM372&lt;=10,"1) &lt;= 10 Dias",IF(AND(AM372&gt;10,AM372&lt;=30),"2) &gt; 10 Dias e &lt;= 30 Dias",IF(AND(AM372&gt;30,AM372&lt;=60),"3) &gt;30 Dias e &lt;=60 Dias",IF(AND(AM372&gt;60,AM372&lt;43854),"4) &gt; 60 Dias","INDEFINIDO"))))),"")</f>
        <v>SEM ATRASO</v>
      </c>
      <c r="AO372" s="331">
        <v>45899</v>
      </c>
      <c r="AP372" s="331">
        <v>45805</v>
      </c>
      <c r="AQ372" s="15">
        <v>45824</v>
      </c>
      <c r="AR372" s="15">
        <v>45824</v>
      </c>
      <c r="AS372" s="331">
        <v>45827</v>
      </c>
      <c r="AT372" s="309">
        <f>IF(AND(AP372&lt;&gt;"",AS372&lt;&gt;""),AS372-AP372,"")</f>
        <v>22</v>
      </c>
      <c r="AU372" s="326" t="str">
        <f>IF(AQ372&lt;&gt;"",CONCATENATE("S",WEEKNUM(AQ372,21)),"")</f>
        <v>S25</v>
      </c>
      <c r="AV372" s="327" t="str">
        <f>IF(AR372&lt;&gt;"",CONCATENATE("S",WEEKNUM(AR372,21)),"")</f>
        <v>S25</v>
      </c>
      <c r="AW372" s="327" t="str">
        <f>IF(AS372&lt;&gt;"",CONCATENATE("S",WEEKNUM(AS372,21)),"")</f>
        <v>S25</v>
      </c>
      <c r="AX372" s="326" t="str">
        <f>IF(AS372&lt;&gt;"",CONCATENATE(MONTH(AS372),"/",YEAR(AS372)),"")</f>
        <v>6/2025</v>
      </c>
      <c r="AY372" s="328">
        <f ca="1">IF(AQ372&lt;&gt;"",IF(AS372&lt;&gt;"",AQ372-AS372,TODAY()-AQ372),"")</f>
        <v>-3</v>
      </c>
      <c r="AZ372" s="329" t="str">
        <f ca="1">IF(AY372&lt;&gt;"",IF(AY372&lt;=0,"SEM ATRASO",IF(AY372&lt;=10,"1) &lt;= 10 Dias",IF(AND(AY372&gt;10,AY372&lt;=30),"2) &gt; 10 Dias e &lt;= 30 Dias",IF(AND(AY372&gt;30,AY372&lt;=60),"3) &gt;30 Dias e &lt;=60 Dias",IF(AND(AY372&gt;60,AY372&lt;43854),"4) &gt; 60 Dias","INDEFINIDO"))))),"")</f>
        <v>SEM ATRASO</v>
      </c>
      <c r="BA372" s="331">
        <v>45826</v>
      </c>
      <c r="BB372" s="331">
        <v>45754</v>
      </c>
      <c r="BC372" s="15">
        <v>45766</v>
      </c>
      <c r="BD372" s="481">
        <v>45870</v>
      </c>
      <c r="BE372" s="331">
        <v>45870</v>
      </c>
      <c r="BF372" s="309">
        <f>IF(AND(BB372&lt;&gt;"",BE372&lt;&gt;""),BE372-BB372,"")</f>
        <v>116</v>
      </c>
      <c r="BG372" s="326" t="str">
        <f>IF(BC372&lt;&gt;"",CONCATENATE("S",WEEKNUM(BC372,21)),"")</f>
        <v>S16</v>
      </c>
      <c r="BH372" s="327" t="str">
        <f>IF(BD372&lt;&gt;"",CONCATENATE("S",WEEKNUM(BD372,21)),"")</f>
        <v>S31</v>
      </c>
      <c r="BI372" s="327" t="str">
        <f>IF(BE372&lt;&gt;"",CONCATENATE("S",WEEKNUM(BE372,21)),"")</f>
        <v>S31</v>
      </c>
      <c r="BJ372" s="326" t="str">
        <f>IF(BE372&lt;&gt;"",CONCATENATE(MONTH(BE372),"/",YEAR(BE372)),"")</f>
        <v>8/2025</v>
      </c>
      <c r="BK372" s="325">
        <f ca="1">IF(BE372&lt;&gt;"",IFERROR(IF(BE372="",TODAY()-BC372,BE372-BC372),""),"")</f>
        <v>104</v>
      </c>
      <c r="BL372" s="330" t="str">
        <f ca="1">IF(BK372&lt;&gt;"",IF(BK372&lt;=0,"SEM ATRASO",IF(BK372&lt;=10,"1) &lt;= 10 Dias",IF(AND(BK372&gt;10,BK372&lt;=30),"2) &gt; 10 Dias e &lt;= 30 Dias",IF(AND(BK372&gt;30,BK372&lt;=60),"3) &gt;30 Dias e &lt;=60 Dias",IF(AND(BK372&gt;60,BK372&lt;43854),"4) &gt; 60 Dias","INDEFINIDO"))))),"")</f>
        <v>4) &gt; 60 Dias</v>
      </c>
      <c r="BM372" s="331">
        <f>IF(BE372&lt;&gt;"",BE372+5,IF(AND(BE372="",BD372&lt;&gt;""),BD372+5,IF(AND(BE372="",BD372="",AS372&lt;&gt;""),AS372+5,IF(AND(BE372="",BD372="",AS372="",AR372&lt;&gt;""),AR372+5,""))))</f>
        <v>45875</v>
      </c>
      <c r="BN372" s="331"/>
      <c r="BO372" s="331" t="s">
        <v>87</v>
      </c>
      <c r="BP372" s="305"/>
      <c r="BQ372" s="305"/>
      <c r="BR372" s="305"/>
      <c r="BS372" s="305"/>
      <c r="BT372" s="332">
        <v>-3</v>
      </c>
      <c r="BU372" s="333" t="s">
        <v>1255</v>
      </c>
      <c r="BV372" s="329"/>
      <c r="BW372" s="329"/>
      <c r="BX372" s="329"/>
      <c r="BY372" s="329"/>
      <c r="BZ372" s="329"/>
      <c r="CA372" s="635" t="s">
        <v>951</v>
      </c>
      <c r="CB372" s="599"/>
    </row>
    <row r="373" spans="1:80" ht="40.5" customHeight="1" thickBot="1" x14ac:dyDescent="0.4">
      <c r="A373" s="593"/>
      <c r="B373" s="458" t="s">
        <v>155</v>
      </c>
      <c r="C373" s="310" t="s">
        <v>278</v>
      </c>
      <c r="D373" s="336"/>
      <c r="E373" s="336">
        <v>1</v>
      </c>
      <c r="F373" s="336">
        <v>1</v>
      </c>
      <c r="G373" s="307" t="str">
        <f ca="1">IF(AND(E373&lt;D373,BE373&lt;&gt;"",TODAY()&gt;D373),TODAY()-D373,"")</f>
        <v/>
      </c>
      <c r="H373" s="308">
        <f>IF(BM373&lt;&gt;"",BM373,"")</f>
        <v>45885</v>
      </c>
      <c r="I373" s="309">
        <f>IF(AND(E373&lt;&gt;"",H373&lt;&gt;""),H373-E373,"")</f>
        <v>45884</v>
      </c>
      <c r="J373" s="460" t="s">
        <v>280</v>
      </c>
      <c r="K373" s="460" t="s">
        <v>80</v>
      </c>
      <c r="L373" s="310" t="s">
        <v>880</v>
      </c>
      <c r="M373" s="311" t="s">
        <v>2407</v>
      </c>
      <c r="N373" s="310" t="s">
        <v>947</v>
      </c>
      <c r="O373" s="337">
        <v>2023876623</v>
      </c>
      <c r="P373" s="539" t="s">
        <v>1458</v>
      </c>
      <c r="Q373" s="339" t="s">
        <v>968</v>
      </c>
      <c r="R373" s="313" t="str">
        <f>IF(OR(L373&lt;&gt;"",N373&lt;&gt;"",O373&lt;&gt;"",P373&lt;&gt;""),CONCATENATE(L373,"-",N373,"-",P373,"-OM",O373),"")</f>
        <v>P52-PPGM-ACOM-1594P/2024-OM2023876623</v>
      </c>
      <c r="S373" s="574" t="s">
        <v>957</v>
      </c>
      <c r="T373" s="314">
        <v>0.25</v>
      </c>
      <c r="U373" s="340">
        <v>5.6</v>
      </c>
      <c r="V373" s="340">
        <v>0</v>
      </c>
      <c r="W373" s="316">
        <f>IF(U373&lt;&gt;"",U373/1000,"")</f>
        <v>5.5999999999999999E-3</v>
      </c>
      <c r="X373" s="316">
        <f>IF(V373&lt;&gt;"",V373/1000,"")</f>
        <v>0</v>
      </c>
      <c r="Y373" s="317">
        <f>IF(OR(U373&lt;&gt;"",V373&lt;&gt;""),U373+V373,"")</f>
        <v>5.6</v>
      </c>
      <c r="Z373" s="318">
        <f>IF(Y373&lt;&gt;"",Y373/1000,"")</f>
        <v>5.5999999999999999E-3</v>
      </c>
      <c r="AA373" s="574"/>
      <c r="AB373" s="386"/>
      <c r="AC373" s="331">
        <v>45777</v>
      </c>
      <c r="AD373" s="327">
        <v>45782</v>
      </c>
      <c r="AE373" s="327">
        <v>45816</v>
      </c>
      <c r="AF373" s="14">
        <v>45816</v>
      </c>
      <c r="AG373" s="327">
        <v>45797</v>
      </c>
      <c r="AH373" s="309">
        <f>IF(AND(AD373&lt;&gt;"",AG373&lt;&gt;""),AG373-AD373,"")</f>
        <v>15</v>
      </c>
      <c r="AI373" s="322" t="str">
        <f>IF(AE373&lt;&gt;"",CONCATENATE("S",WEEKNUM(AE373,21)),"")</f>
        <v>S23</v>
      </c>
      <c r="AJ373" s="323" t="str">
        <f>IF(AF373&lt;&gt;"",CONCATENATE("S",WEEKNUM(AF373,21)),"")</f>
        <v>S23</v>
      </c>
      <c r="AK373" s="323" t="str">
        <f>IF(AG373&lt;&gt;"",CONCATENATE("S",WEEKNUM(AG373,21)),"")</f>
        <v>S21</v>
      </c>
      <c r="AL373" s="322" t="str">
        <f>IF(AG373&lt;&gt;"",CONCATENATE(MONTH(AG373),"/",YEAR(AG373)),"")</f>
        <v>5/2025</v>
      </c>
      <c r="AM373" s="324">
        <f ca="1">IF(AG373&lt;&gt;"",IFERROR(IF(AF373="",TODAY()-AE373,AG373-AE373),""),"")</f>
        <v>-19</v>
      </c>
      <c r="AN373" s="325" t="str">
        <f ca="1">IF(AM373&lt;&gt;"",IF(AM373&lt;=0,"SEM ATRASO",IF(AM373&lt;=10,"1) &lt;= 10 Dias",IF(AND(AM373&gt;10,AM373&lt;=30),"2) &gt; 10 Dias e &lt;= 30 Dias",IF(AND(AM373&gt;30,AM373&lt;=60),"3) &gt;30 Dias e &lt;=60 Dias",IF(AND(AM373&gt;60,AM373&lt;43854),"4) &gt; 60 Dias","INDEFINIDO"))))),"")</f>
        <v>SEM ATRASO</v>
      </c>
      <c r="AO373" s="331">
        <v>45776</v>
      </c>
      <c r="AP373" s="331">
        <v>45805</v>
      </c>
      <c r="AQ373" s="15">
        <v>45751</v>
      </c>
      <c r="AR373" s="15">
        <v>45852</v>
      </c>
      <c r="AS373" s="331">
        <v>45852</v>
      </c>
      <c r="AT373" s="309">
        <f>IF(AND(AP373&lt;&gt;"",AS373&lt;&gt;""),AS373-AP373,"")</f>
        <v>47</v>
      </c>
      <c r="AU373" s="326" t="str">
        <f>IF(AQ373&lt;&gt;"",CONCATENATE("S",WEEKNUM(AQ373,21)),"")</f>
        <v>S14</v>
      </c>
      <c r="AV373" s="327" t="str">
        <f>IF(AR373&lt;&gt;"",CONCATENATE("S",WEEKNUM(AR373,21)),"")</f>
        <v>S29</v>
      </c>
      <c r="AW373" s="327" t="str">
        <f>IF(AS373&lt;&gt;"",CONCATENATE("S",WEEKNUM(AS373,21)),"")</f>
        <v>S29</v>
      </c>
      <c r="AX373" s="326" t="str">
        <f>IF(AS373&lt;&gt;"",CONCATENATE(MONTH(AS373),"/",YEAR(AS373)),"")</f>
        <v>7/2025</v>
      </c>
      <c r="AY373" s="328">
        <f ca="1">IF(AQ373&lt;&gt;"",IF(AS373&lt;&gt;"",AQ373-AS373,TODAY()-AQ373),"")</f>
        <v>-101</v>
      </c>
      <c r="AZ373" s="329" t="str">
        <f ca="1">IF(AY373&lt;&gt;"",IF(AY373&lt;=0,"SEM ATRASO",IF(AY373&lt;=10,"1) &lt;= 10 Dias",IF(AND(AY373&gt;10,AY373&lt;=30),"2) &gt; 10 Dias e &lt;= 30 Dias",IF(AND(AY373&gt;30,AY373&lt;=60),"3) &gt;30 Dias e &lt;=60 Dias",IF(AND(AY373&gt;60,AY373&lt;43854),"4) &gt; 60 Dias","INDEFINIDO"))))),"")</f>
        <v>SEM ATRASO</v>
      </c>
      <c r="BA373" s="560">
        <v>45873</v>
      </c>
      <c r="BB373" s="438">
        <f>BA373</f>
        <v>45873</v>
      </c>
      <c r="BC373" s="15">
        <v>45833</v>
      </c>
      <c r="BD373" s="521">
        <v>45880</v>
      </c>
      <c r="BE373" s="438">
        <f>BD373</f>
        <v>45880</v>
      </c>
      <c r="BF373" s="309">
        <f>IF(AND(BB373&lt;&gt;"",BE373&lt;&gt;""),BE373-BB373,"")</f>
        <v>7</v>
      </c>
      <c r="BG373" s="326" t="str">
        <f>IF(BC373&lt;&gt;"",CONCATENATE("S",WEEKNUM(BC373,21)),"")</f>
        <v>S26</v>
      </c>
      <c r="BH373" s="327" t="str">
        <f>IF(BD373&lt;&gt;"",CONCATENATE("S",WEEKNUM(BD373,21)),"")</f>
        <v>S33</v>
      </c>
      <c r="BI373" s="327" t="str">
        <f>IF(BE373&lt;&gt;"",CONCATENATE("S",WEEKNUM(BE373,21)),"")</f>
        <v>S33</v>
      </c>
      <c r="BJ373" s="326" t="str">
        <f>IF(BE373&lt;&gt;"",CONCATENATE(MONTH(BE373),"/",YEAR(BE373)),"")</f>
        <v>8/2025</v>
      </c>
      <c r="BK373" s="325">
        <f ca="1">IF(BE373&lt;&gt;"",IFERROR(IF(BE373="",TODAY()-BC373,BE373-BC373),""),"")</f>
        <v>47</v>
      </c>
      <c r="BL373" s="330" t="str">
        <f ca="1">IF(BK373&lt;&gt;"",IF(BK373&lt;=0,"SEM ATRASO",IF(BK373&lt;=10,"1) &lt;= 10 Dias",IF(AND(BK373&gt;10,BK373&lt;=30),"2) &gt; 10 Dias e &lt;= 30 Dias",IF(AND(BK373&gt;30,BK373&lt;=60),"3) &gt;30 Dias e &lt;=60 Dias",IF(AND(BK373&gt;60,BK373&lt;43854),"4) &gt; 60 Dias","INDEFINIDO"))))),"")</f>
        <v>3) &gt;30 Dias e &lt;=60 Dias</v>
      </c>
      <c r="BM373" s="331">
        <f>IF(BE373&lt;&gt;"",BE373+5,IF(AND(BE373="",BD373&lt;&gt;""),BD373+5,IF(AND(BE373="",BD373="",AS373&lt;&gt;""),AS373+5,IF(AND(BE373="",BD373="",AS373="",AR373&lt;&gt;""),AR373+5,""))))</f>
        <v>45885</v>
      </c>
      <c r="BN373" s="331"/>
      <c r="BO373" s="331" t="s">
        <v>87</v>
      </c>
      <c r="BP373" s="305"/>
      <c r="BQ373" s="305"/>
      <c r="BR373" s="305"/>
      <c r="BS373" s="305"/>
      <c r="BT373" s="332" t="s">
        <v>124</v>
      </c>
      <c r="BU373" s="333" t="s">
        <v>124</v>
      </c>
      <c r="BV373" s="329"/>
      <c r="BW373" s="329"/>
      <c r="BX373" s="329"/>
      <c r="BY373" s="329"/>
      <c r="BZ373" s="329"/>
      <c r="CA373" s="640" t="s">
        <v>951</v>
      </c>
      <c r="CB373" s="599"/>
    </row>
    <row r="374" spans="1:80" ht="40.5" customHeight="1" thickBot="1" x14ac:dyDescent="0.4">
      <c r="A374" s="593"/>
      <c r="B374" s="458" t="s">
        <v>155</v>
      </c>
      <c r="C374" s="310" t="s">
        <v>278</v>
      </c>
      <c r="D374" s="336"/>
      <c r="E374" s="336">
        <v>1</v>
      </c>
      <c r="F374" s="336">
        <v>1</v>
      </c>
      <c r="G374" s="307" t="str">
        <f ca="1">IF(AND(E374&lt;D374,BE374&lt;&gt;"",TODAY()&gt;D374),TODAY()-D374,"")</f>
        <v/>
      </c>
      <c r="H374" s="308">
        <f>IF(BM374&lt;&gt;"",BM374,"")</f>
        <v>45885</v>
      </c>
      <c r="I374" s="309">
        <f>IF(AND(E374&lt;&gt;"",H374&lt;&gt;""),H374-E374,"")</f>
        <v>45884</v>
      </c>
      <c r="J374" s="460" t="s">
        <v>280</v>
      </c>
      <c r="K374" s="460" t="s">
        <v>80</v>
      </c>
      <c r="L374" s="310" t="s">
        <v>880</v>
      </c>
      <c r="M374" s="311" t="s">
        <v>2407</v>
      </c>
      <c r="N374" s="310" t="s">
        <v>947</v>
      </c>
      <c r="O374" s="337">
        <v>2023876623</v>
      </c>
      <c r="P374" s="539" t="s">
        <v>1458</v>
      </c>
      <c r="Q374" s="339" t="s">
        <v>969</v>
      </c>
      <c r="R374" s="313" t="str">
        <f>IF(OR(L374&lt;&gt;"",N374&lt;&gt;"",O374&lt;&gt;"",P374&lt;&gt;""),CONCATENATE(L374,"-",N374,"-",P374,"-OM",O374),"")</f>
        <v>P52-PPGM-ACOM-1594P/2024-OM2023876623</v>
      </c>
      <c r="S374" s="574" t="s">
        <v>957</v>
      </c>
      <c r="T374" s="314">
        <v>0.25</v>
      </c>
      <c r="U374" s="340">
        <v>6.3380000000000001</v>
      </c>
      <c r="V374" s="340">
        <v>0</v>
      </c>
      <c r="W374" s="316">
        <f>IF(U374&lt;&gt;"",U374/1000,"")</f>
        <v>6.3379999999999999E-3</v>
      </c>
      <c r="X374" s="316">
        <f>IF(V374&lt;&gt;"",V374/1000,"")</f>
        <v>0</v>
      </c>
      <c r="Y374" s="317">
        <f>IF(OR(U374&lt;&gt;"",V374&lt;&gt;""),U374+V374,"")</f>
        <v>6.3380000000000001</v>
      </c>
      <c r="Z374" s="318">
        <f>IF(Y374&lt;&gt;"",Y374/1000,"")</f>
        <v>6.3379999999999999E-3</v>
      </c>
      <c r="AA374" s="574"/>
      <c r="AB374" s="386"/>
      <c r="AC374" s="331">
        <v>45777</v>
      </c>
      <c r="AD374" s="327">
        <v>45782</v>
      </c>
      <c r="AE374" s="327">
        <v>45816</v>
      </c>
      <c r="AF374" s="14">
        <v>45816</v>
      </c>
      <c r="AG374" s="327">
        <v>45797</v>
      </c>
      <c r="AH374" s="309">
        <f>IF(AND(AD374&lt;&gt;"",AG374&lt;&gt;""),AG374-AD374,"")</f>
        <v>15</v>
      </c>
      <c r="AI374" s="322" t="str">
        <f>IF(AE374&lt;&gt;"",CONCATENATE("S",WEEKNUM(AE374,21)),"")</f>
        <v>S23</v>
      </c>
      <c r="AJ374" s="323" t="str">
        <f>IF(AF374&lt;&gt;"",CONCATENATE("S",WEEKNUM(AF374,21)),"")</f>
        <v>S23</v>
      </c>
      <c r="AK374" s="323" t="str">
        <f>IF(AG374&lt;&gt;"",CONCATENATE("S",WEEKNUM(AG374,21)),"")</f>
        <v>S21</v>
      </c>
      <c r="AL374" s="322" t="str">
        <f>IF(AG374&lt;&gt;"",CONCATENATE(MONTH(AG374),"/",YEAR(AG374)),"")</f>
        <v>5/2025</v>
      </c>
      <c r="AM374" s="324">
        <f ca="1">IF(AG374&lt;&gt;"",IFERROR(IF(AF374="",TODAY()-AE374,AG374-AE374),""),"")</f>
        <v>-19</v>
      </c>
      <c r="AN374" s="325" t="str">
        <f ca="1">IF(AM374&lt;&gt;"",IF(AM374&lt;=0,"SEM ATRASO",IF(AM374&lt;=10,"1) &lt;= 10 Dias",IF(AND(AM374&gt;10,AM374&lt;=30),"2) &gt; 10 Dias e &lt;= 30 Dias",IF(AND(AM374&gt;30,AM374&lt;=60),"3) &gt;30 Dias e &lt;=60 Dias",IF(AND(AM374&gt;60,AM374&lt;43854),"4) &gt; 60 Dias","INDEFINIDO"))))),"")</f>
        <v>SEM ATRASO</v>
      </c>
      <c r="AO374" s="331">
        <v>45776</v>
      </c>
      <c r="AP374" s="331">
        <v>45805</v>
      </c>
      <c r="AQ374" s="15">
        <v>45751</v>
      </c>
      <c r="AR374" s="15">
        <v>45852</v>
      </c>
      <c r="AS374" s="331">
        <v>45852</v>
      </c>
      <c r="AT374" s="309">
        <f>IF(AND(AP374&lt;&gt;"",AS374&lt;&gt;""),AS374-AP374,"")</f>
        <v>47</v>
      </c>
      <c r="AU374" s="326" t="str">
        <f>IF(AQ374&lt;&gt;"",CONCATENATE("S",WEEKNUM(AQ374,21)),"")</f>
        <v>S14</v>
      </c>
      <c r="AV374" s="327" t="str">
        <f>IF(AR374&lt;&gt;"",CONCATENATE("S",WEEKNUM(AR374,21)),"")</f>
        <v>S29</v>
      </c>
      <c r="AW374" s="327" t="str">
        <f>IF(AS374&lt;&gt;"",CONCATENATE("S",WEEKNUM(AS374,21)),"")</f>
        <v>S29</v>
      </c>
      <c r="AX374" s="326" t="str">
        <f>IF(AS374&lt;&gt;"",CONCATENATE(MONTH(AS374),"/",YEAR(AS374)),"")</f>
        <v>7/2025</v>
      </c>
      <c r="AY374" s="328">
        <f ca="1">IF(AQ374&lt;&gt;"",IF(AS374&lt;&gt;"",AQ374-AS374,TODAY()-AQ374),"")</f>
        <v>-101</v>
      </c>
      <c r="AZ374" s="329" t="str">
        <f ca="1">IF(AY374&lt;&gt;"",IF(AY374&lt;=0,"SEM ATRASO",IF(AY374&lt;=10,"1) &lt;= 10 Dias",IF(AND(AY374&gt;10,AY374&lt;=30),"2) &gt; 10 Dias e &lt;= 30 Dias",IF(AND(AY374&gt;30,AY374&lt;=60),"3) &gt;30 Dias e &lt;=60 Dias",IF(AND(AY374&gt;60,AY374&lt;43854),"4) &gt; 60 Dias","INDEFINIDO"))))),"")</f>
        <v>SEM ATRASO</v>
      </c>
      <c r="BA374" s="560">
        <v>45873</v>
      </c>
      <c r="BB374" s="438">
        <f>BA374</f>
        <v>45873</v>
      </c>
      <c r="BC374" s="15">
        <v>45833</v>
      </c>
      <c r="BD374" s="521">
        <v>45880</v>
      </c>
      <c r="BE374" s="438">
        <f>BD374</f>
        <v>45880</v>
      </c>
      <c r="BF374" s="309">
        <f>IF(AND(BB374&lt;&gt;"",BE374&lt;&gt;""),BE374-BB374,"")</f>
        <v>7</v>
      </c>
      <c r="BG374" s="326" t="str">
        <f>IF(BC374&lt;&gt;"",CONCATENATE("S",WEEKNUM(BC374,21)),"")</f>
        <v>S26</v>
      </c>
      <c r="BH374" s="327" t="str">
        <f>IF(BD374&lt;&gt;"",CONCATENATE("S",WEEKNUM(BD374,21)),"")</f>
        <v>S33</v>
      </c>
      <c r="BI374" s="327" t="str">
        <f>IF(BE374&lt;&gt;"",CONCATENATE("S",WEEKNUM(BE374,21)),"")</f>
        <v>S33</v>
      </c>
      <c r="BJ374" s="326" t="str">
        <f>IF(BE374&lt;&gt;"",CONCATENATE(MONTH(BE374),"/",YEAR(BE374)),"")</f>
        <v>8/2025</v>
      </c>
      <c r="BK374" s="325">
        <f ca="1">IF(BE374&lt;&gt;"",IFERROR(IF(BE374="",TODAY()-BC374,BE374-BC374),""),"")</f>
        <v>47</v>
      </c>
      <c r="BL374" s="330" t="str">
        <f ca="1">IF(BK374&lt;&gt;"",IF(BK374&lt;=0,"SEM ATRASO",IF(BK374&lt;=10,"1) &lt;= 10 Dias",IF(AND(BK374&gt;10,BK374&lt;=30),"2) &gt; 10 Dias e &lt;= 30 Dias",IF(AND(BK374&gt;30,BK374&lt;=60),"3) &gt;30 Dias e &lt;=60 Dias",IF(AND(BK374&gt;60,BK374&lt;43854),"4) &gt; 60 Dias","INDEFINIDO"))))),"")</f>
        <v>3) &gt;30 Dias e &lt;=60 Dias</v>
      </c>
      <c r="BM374" s="331">
        <f>IF(BE374&lt;&gt;"",BE374+5,IF(AND(BE374="",BD374&lt;&gt;""),BD374+5,IF(AND(BE374="",BD374="",AS374&lt;&gt;""),AS374+5,IF(AND(BE374="",BD374="",AS374="",AR374&lt;&gt;""),AR374+5,""))))</f>
        <v>45885</v>
      </c>
      <c r="BN374" s="331"/>
      <c r="BO374" s="331" t="s">
        <v>87</v>
      </c>
      <c r="BP374" s="305"/>
      <c r="BQ374" s="305"/>
      <c r="BR374" s="305"/>
      <c r="BS374" s="305"/>
      <c r="BT374" s="332" t="s">
        <v>124</v>
      </c>
      <c r="BU374" s="333" t="s">
        <v>124</v>
      </c>
      <c r="BV374" s="329"/>
      <c r="BW374" s="329"/>
      <c r="BX374" s="329"/>
      <c r="BY374" s="329"/>
      <c r="BZ374" s="329"/>
      <c r="CA374" s="640" t="s">
        <v>951</v>
      </c>
      <c r="CB374" s="599"/>
    </row>
    <row r="375" spans="1:80" ht="40.5" customHeight="1" thickBot="1" x14ac:dyDescent="0.4">
      <c r="A375" s="593"/>
      <c r="B375" s="305" t="s">
        <v>155</v>
      </c>
      <c r="C375" s="310" t="s">
        <v>278</v>
      </c>
      <c r="D375" s="336"/>
      <c r="E375" s="336">
        <v>1</v>
      </c>
      <c r="F375" s="336">
        <v>1</v>
      </c>
      <c r="G375" s="307" t="str">
        <f ca="1">IF(AND(E375&lt;D375,BE375&lt;&gt;"",TODAY()&gt;D375),TODAY()-D375,"")</f>
        <v/>
      </c>
      <c r="H375" s="308">
        <f>IF(BM375&lt;&gt;"",BM375,"")</f>
        <v>45875</v>
      </c>
      <c r="I375" s="309">
        <f>IF(AND(E375&lt;&gt;"",H375&lt;&gt;""),H375-E375,"")</f>
        <v>45874</v>
      </c>
      <c r="J375" s="460" t="s">
        <v>280</v>
      </c>
      <c r="K375" s="460" t="s">
        <v>80</v>
      </c>
      <c r="L375" s="310" t="s">
        <v>880</v>
      </c>
      <c r="M375" s="311" t="s">
        <v>161</v>
      </c>
      <c r="N375" s="310" t="s">
        <v>947</v>
      </c>
      <c r="O375" s="337">
        <v>2023876623</v>
      </c>
      <c r="P375" s="539" t="s">
        <v>1458</v>
      </c>
      <c r="Q375" s="339" t="s">
        <v>970</v>
      </c>
      <c r="R375" s="313" t="str">
        <f>IF(OR(L375&lt;&gt;"",N375&lt;&gt;"",O375&lt;&gt;"",P375&lt;&gt;""),CONCATENATE(L375,"-",N375,"-",P375,"-OM",O375),"")</f>
        <v>P52-PPGM-ACOM-1594P/2024-OM2023876623</v>
      </c>
      <c r="S375" s="574" t="s">
        <v>957</v>
      </c>
      <c r="T375" s="314">
        <v>1</v>
      </c>
      <c r="U375" s="340">
        <v>12.955</v>
      </c>
      <c r="V375" s="340">
        <v>0</v>
      </c>
      <c r="W375" s="316">
        <f>IF(U375&lt;&gt;"",U375/1000,"")</f>
        <v>1.2955E-2</v>
      </c>
      <c r="X375" s="316">
        <f>IF(V375&lt;&gt;"",V375/1000,"")</f>
        <v>0</v>
      </c>
      <c r="Y375" s="317">
        <f>IF(OR(U375&lt;&gt;"",V375&lt;&gt;""),U375+V375,"")</f>
        <v>12.955</v>
      </c>
      <c r="Z375" s="318">
        <f>IF(Y375&lt;&gt;"",Y375/1000,"")</f>
        <v>1.2955E-2</v>
      </c>
      <c r="AA375" s="574"/>
      <c r="AB375" s="386"/>
      <c r="AC375" s="331">
        <v>45777</v>
      </c>
      <c r="AD375" s="327">
        <v>45782</v>
      </c>
      <c r="AE375" s="327">
        <v>45816</v>
      </c>
      <c r="AF375" s="14">
        <v>45816</v>
      </c>
      <c r="AG375" s="327">
        <v>45797</v>
      </c>
      <c r="AH375" s="309">
        <f>IF(AND(AD375&lt;&gt;"",AG375&lt;&gt;""),AG375-AD375,"")</f>
        <v>15</v>
      </c>
      <c r="AI375" s="322" t="str">
        <f>IF(AE375&lt;&gt;"",CONCATENATE("S",WEEKNUM(AE375,21)),"")</f>
        <v>S23</v>
      </c>
      <c r="AJ375" s="323" t="str">
        <f>IF(AF375&lt;&gt;"",CONCATENATE("S",WEEKNUM(AF375,21)),"")</f>
        <v>S23</v>
      </c>
      <c r="AK375" s="323" t="str">
        <f>IF(AG375&lt;&gt;"",CONCATENATE("S",WEEKNUM(AG375,21)),"")</f>
        <v>S21</v>
      </c>
      <c r="AL375" s="322" t="str">
        <f>IF(AG375&lt;&gt;"",CONCATENATE(MONTH(AG375),"/",YEAR(AG375)),"")</f>
        <v>5/2025</v>
      </c>
      <c r="AM375" s="324">
        <f ca="1">IF(AG375&lt;&gt;"",IFERROR(IF(AF375="",TODAY()-AE375,AG375-AE375),""),"")</f>
        <v>-19</v>
      </c>
      <c r="AN375" s="325" t="str">
        <f ca="1">IF(AM375&lt;&gt;"",IF(AM375&lt;=0,"SEM ATRASO",IF(AM375&lt;=10,"1) &lt;= 10 Dias",IF(AND(AM375&gt;10,AM375&lt;=30),"2) &gt; 10 Dias e &lt;= 30 Dias",IF(AND(AM375&gt;30,AM375&lt;=60),"3) &gt;30 Dias e &lt;=60 Dias",IF(AND(AM375&gt;60,AM375&lt;43854),"4) &gt; 60 Dias","INDEFINIDO"))))),"")</f>
        <v>SEM ATRASO</v>
      </c>
      <c r="AO375" s="331">
        <v>45899</v>
      </c>
      <c r="AP375" s="331">
        <v>45805</v>
      </c>
      <c r="AQ375" s="15">
        <v>45824</v>
      </c>
      <c r="AR375" s="15">
        <v>45824</v>
      </c>
      <c r="AS375" s="331">
        <v>45827</v>
      </c>
      <c r="AT375" s="309">
        <f>IF(AND(AP375&lt;&gt;"",AS375&lt;&gt;""),AS375-AP375,"")</f>
        <v>22</v>
      </c>
      <c r="AU375" s="326" t="str">
        <f>IF(AQ375&lt;&gt;"",CONCATENATE("S",WEEKNUM(AQ375,21)),"")</f>
        <v>S25</v>
      </c>
      <c r="AV375" s="327" t="str">
        <f>IF(AR375&lt;&gt;"",CONCATENATE("S",WEEKNUM(AR375,21)),"")</f>
        <v>S25</v>
      </c>
      <c r="AW375" s="327" t="str">
        <f>IF(AS375&lt;&gt;"",CONCATENATE("S",WEEKNUM(AS375,21)),"")</f>
        <v>S25</v>
      </c>
      <c r="AX375" s="326" t="str">
        <f>IF(AS375&lt;&gt;"",CONCATENATE(MONTH(AS375),"/",YEAR(AS375)),"")</f>
        <v>6/2025</v>
      </c>
      <c r="AY375" s="328">
        <f ca="1">IF(AQ375&lt;&gt;"",IF(AS375&lt;&gt;"",AQ375-AS375,TODAY()-AQ375),"")</f>
        <v>-3</v>
      </c>
      <c r="AZ375" s="329" t="str">
        <f ca="1">IF(AY375&lt;&gt;"",IF(AY375&lt;=0,"SEM ATRASO",IF(AY375&lt;=10,"1) &lt;= 10 Dias",IF(AND(AY375&gt;10,AY375&lt;=30),"2) &gt; 10 Dias e &lt;= 30 Dias",IF(AND(AY375&gt;30,AY375&lt;=60),"3) &gt;30 Dias e &lt;=60 Dias",IF(AND(AY375&gt;60,AY375&lt;43854),"4) &gt; 60 Dias","INDEFINIDO"))))),"")</f>
        <v>SEM ATRASO</v>
      </c>
      <c r="BA375" s="331">
        <v>45826</v>
      </c>
      <c r="BB375" s="331">
        <v>45754</v>
      </c>
      <c r="BC375" s="15">
        <v>45766</v>
      </c>
      <c r="BD375" s="481">
        <v>45870</v>
      </c>
      <c r="BE375" s="331">
        <v>45870</v>
      </c>
      <c r="BF375" s="309">
        <f>IF(AND(BB375&lt;&gt;"",BE375&lt;&gt;""),BE375-BB375,"")</f>
        <v>116</v>
      </c>
      <c r="BG375" s="326" t="str">
        <f>IF(BC375&lt;&gt;"",CONCATENATE("S",WEEKNUM(BC375,21)),"")</f>
        <v>S16</v>
      </c>
      <c r="BH375" s="327" t="str">
        <f>IF(BD375&lt;&gt;"",CONCATENATE("S",WEEKNUM(BD375,21)),"")</f>
        <v>S31</v>
      </c>
      <c r="BI375" s="327" t="str">
        <f>IF(BE375&lt;&gt;"",CONCATENATE("S",WEEKNUM(BE375,21)),"")</f>
        <v>S31</v>
      </c>
      <c r="BJ375" s="326" t="str">
        <f>IF(BE375&lt;&gt;"",CONCATENATE(MONTH(BE375),"/",YEAR(BE375)),"")</f>
        <v>8/2025</v>
      </c>
      <c r="BK375" s="325">
        <f ca="1">IF(BE375&lt;&gt;"",IFERROR(IF(BE375="",TODAY()-BC375,BE375-BC375),""),"")</f>
        <v>104</v>
      </c>
      <c r="BL375" s="330" t="str">
        <f ca="1">IF(BK375&lt;&gt;"",IF(BK375&lt;=0,"SEM ATRASO",IF(BK375&lt;=10,"1) &lt;= 10 Dias",IF(AND(BK375&gt;10,BK375&lt;=30),"2) &gt; 10 Dias e &lt;= 30 Dias",IF(AND(BK375&gt;30,BK375&lt;=60),"3) &gt;30 Dias e &lt;=60 Dias",IF(AND(BK375&gt;60,BK375&lt;43854),"4) &gt; 60 Dias","INDEFINIDO"))))),"")</f>
        <v>4) &gt; 60 Dias</v>
      </c>
      <c r="BM375" s="331">
        <f>IF(BE375&lt;&gt;"",BE375+5,IF(AND(BE375="",BD375&lt;&gt;""),BD375+5,IF(AND(BE375="",BD375="",AS375&lt;&gt;""),AS375+5,IF(AND(BE375="",BD375="",AS375="",AR375&lt;&gt;""),AR375+5,""))))</f>
        <v>45875</v>
      </c>
      <c r="BN375" s="331"/>
      <c r="BO375" s="331" t="s">
        <v>87</v>
      </c>
      <c r="BP375" s="305"/>
      <c r="BQ375" s="305"/>
      <c r="BR375" s="305"/>
      <c r="BS375" s="305"/>
      <c r="BT375" s="332">
        <v>-3</v>
      </c>
      <c r="BU375" s="333" t="s">
        <v>1255</v>
      </c>
      <c r="BV375" s="329"/>
      <c r="BW375" s="329"/>
      <c r="BX375" s="329"/>
      <c r="BY375" s="329"/>
      <c r="BZ375" s="329"/>
      <c r="CA375" s="640" t="s">
        <v>951</v>
      </c>
      <c r="CB375" s="599"/>
    </row>
    <row r="376" spans="1:80" ht="40.5" customHeight="1" thickBot="1" x14ac:dyDescent="0.4">
      <c r="A376" s="593"/>
      <c r="B376" s="305" t="s">
        <v>155</v>
      </c>
      <c r="C376" s="310"/>
      <c r="D376" s="336"/>
      <c r="E376" s="336">
        <v>1</v>
      </c>
      <c r="F376" s="336">
        <v>1</v>
      </c>
      <c r="G376" s="307" t="str">
        <f ca="1">IF(AND(E376&lt;D376,BE376&lt;&gt;"",TODAY()&gt;D376),TODAY()-D376,"")</f>
        <v/>
      </c>
      <c r="H376" s="308">
        <f>IF(BM376&lt;&gt;"",BM376,"")</f>
        <v>45875</v>
      </c>
      <c r="I376" s="309">
        <f>IF(AND(E376&lt;&gt;"",H376&lt;&gt;""),H376-E376,"")</f>
        <v>45874</v>
      </c>
      <c r="J376" s="460" t="s">
        <v>156</v>
      </c>
      <c r="K376" s="460" t="s">
        <v>80</v>
      </c>
      <c r="L376" s="310" t="s">
        <v>880</v>
      </c>
      <c r="M376" s="311" t="s">
        <v>161</v>
      </c>
      <c r="N376" s="310" t="s">
        <v>1252</v>
      </c>
      <c r="O376" s="337">
        <v>2029267541</v>
      </c>
      <c r="P376" s="539" t="s">
        <v>1458</v>
      </c>
      <c r="Q376" s="339" t="s">
        <v>971</v>
      </c>
      <c r="R376" s="313" t="str">
        <f>IF(OR(L376&lt;&gt;"",N376&lt;&gt;"",O376&lt;&gt;"",P376&lt;&gt;""),CONCATENATE(L376,"-",N376,"-",P376,"-OM",O376),"")</f>
        <v>P52-PPGMII-P54-CAM-1594P/2024-OM2029267541</v>
      </c>
      <c r="S376" s="574"/>
      <c r="T376" s="314">
        <v>1</v>
      </c>
      <c r="U376" s="340">
        <v>5.6</v>
      </c>
      <c r="V376" s="340">
        <v>0</v>
      </c>
      <c r="W376" s="316">
        <f>IF(U376&lt;&gt;"",U376/1000,"")</f>
        <v>5.5999999999999999E-3</v>
      </c>
      <c r="X376" s="316">
        <f>IF(V376&lt;&gt;"",V376/1000,"")</f>
        <v>0</v>
      </c>
      <c r="Y376" s="317">
        <f>IF(OR(U376&lt;&gt;"",V376&lt;&gt;""),U376+V376,"")</f>
        <v>5.6</v>
      </c>
      <c r="Z376" s="318">
        <f>IF(Y376&lt;&gt;"",Y376/1000,"")</f>
        <v>5.5999999999999999E-3</v>
      </c>
      <c r="AA376" s="574"/>
      <c r="AB376" s="386"/>
      <c r="AC376" s="331">
        <v>45777</v>
      </c>
      <c r="AD376" s="327"/>
      <c r="AE376" s="327">
        <v>45778</v>
      </c>
      <c r="AF376" s="14">
        <v>45814</v>
      </c>
      <c r="AG376" s="327">
        <v>45807</v>
      </c>
      <c r="AH376" s="309" t="str">
        <f>IF(AND(AD376&lt;&gt;"",AG376&lt;&gt;""),AG376-AD376,"")</f>
        <v/>
      </c>
      <c r="AI376" s="322" t="str">
        <f>IF(AE376&lt;&gt;"",CONCATENATE("S",WEEKNUM(AE376,21)),"")</f>
        <v>S18</v>
      </c>
      <c r="AJ376" s="323" t="str">
        <f>IF(AF376&lt;&gt;"",CONCATENATE("S",WEEKNUM(AF376,21)),"")</f>
        <v>S23</v>
      </c>
      <c r="AK376" s="323" t="str">
        <f>IF(AG376&lt;&gt;"",CONCATENATE("S",WEEKNUM(AG376,21)),"")</f>
        <v>S22</v>
      </c>
      <c r="AL376" s="322" t="str">
        <f>IF(AG376&lt;&gt;"",CONCATENATE(MONTH(AG376),"/",YEAR(AG376)),"")</f>
        <v>5/2025</v>
      </c>
      <c r="AM376" s="324">
        <f ca="1">IF(AG376&lt;&gt;"",IFERROR(IF(AF376="",TODAY()-AE376,AG376-AE376),""),"")</f>
        <v>29</v>
      </c>
      <c r="AN376" s="325" t="str">
        <f ca="1">IF(AM376&lt;&gt;"",IF(AM376&lt;=0,"SEM ATRASO",IF(AM376&lt;=10,"1) &lt;= 10 Dias",IF(AND(AM376&gt;10,AM376&lt;=30),"2) &gt; 10 Dias e &lt;= 30 Dias",IF(AND(AM376&gt;30,AM376&lt;=60),"3) &gt;30 Dias e &lt;=60 Dias",IF(AND(AM376&gt;60,AM376&lt;43854),"4) &gt; 60 Dias","INDEFINIDO"))))),"")</f>
        <v>2) &gt; 10 Dias e &lt;= 30 Dias</v>
      </c>
      <c r="AO376" s="331">
        <v>45783</v>
      </c>
      <c r="AP376" s="331">
        <v>45805</v>
      </c>
      <c r="AQ376" s="15">
        <v>45793</v>
      </c>
      <c r="AR376" s="15">
        <v>45838</v>
      </c>
      <c r="AS376" s="331">
        <v>45812</v>
      </c>
      <c r="AT376" s="309">
        <f>IF(AND(AP376&lt;&gt;"",AS376&lt;&gt;""),AS376-AP376,"")</f>
        <v>7</v>
      </c>
      <c r="AU376" s="326" t="str">
        <f>IF(AQ376&lt;&gt;"",CONCATENATE("S",WEEKNUM(AQ376,21)),"")</f>
        <v>S20</v>
      </c>
      <c r="AV376" s="327" t="str">
        <f>IF(AR376&lt;&gt;"",CONCATENATE("S",WEEKNUM(AR376,21)),"")</f>
        <v>S27</v>
      </c>
      <c r="AW376" s="327" t="str">
        <f>IF(AS376&lt;&gt;"",CONCATENATE("S",WEEKNUM(AS376,21)),"")</f>
        <v>S23</v>
      </c>
      <c r="AX376" s="326" t="str">
        <f>IF(AS376&lt;&gt;"",CONCATENATE(MONTH(AS376),"/",YEAR(AS376)),"")</f>
        <v>6/2025</v>
      </c>
      <c r="AY376" s="328">
        <f ca="1">IF(AQ376&lt;&gt;"",IF(AS376&lt;&gt;"",AQ376-AS376,TODAY()-AQ376),"")</f>
        <v>-19</v>
      </c>
      <c r="AZ376" s="329" t="str">
        <f ca="1">IF(AY376&lt;&gt;"",IF(AY376&lt;=0,"SEM ATRASO",IF(AY376&lt;=10,"1) &lt;= 10 Dias",IF(AND(AY376&gt;10,AY376&lt;=30),"2) &gt; 10 Dias e &lt;= 30 Dias",IF(AND(AY376&gt;30,AY376&lt;=60),"3) &gt;30 Dias e &lt;=60 Dias",IF(AND(AY376&gt;60,AY376&lt;43854),"4) &gt; 60 Dias","INDEFINIDO"))))),"")</f>
        <v>SEM ATRASO</v>
      </c>
      <c r="BA376" s="331">
        <v>45801</v>
      </c>
      <c r="BB376" s="331">
        <v>45754</v>
      </c>
      <c r="BC376" s="15">
        <v>45766</v>
      </c>
      <c r="BD376" s="481">
        <v>45870</v>
      </c>
      <c r="BE376" s="331">
        <v>45870</v>
      </c>
      <c r="BF376" s="309">
        <f>IF(AND(BB376&lt;&gt;"",BE376&lt;&gt;""),BE376-BB376,"")</f>
        <v>116</v>
      </c>
      <c r="BG376" s="326" t="str">
        <f>IF(BC376&lt;&gt;"",CONCATENATE("S",WEEKNUM(BC376,21)),"")</f>
        <v>S16</v>
      </c>
      <c r="BH376" s="327" t="str">
        <f>IF(BD376&lt;&gt;"",CONCATENATE("S",WEEKNUM(BD376,21)),"")</f>
        <v>S31</v>
      </c>
      <c r="BI376" s="327" t="str">
        <f>IF(BE376&lt;&gt;"",CONCATENATE("S",WEEKNUM(BE376,21)),"")</f>
        <v>S31</v>
      </c>
      <c r="BJ376" s="326" t="str">
        <f>IF(BE376&lt;&gt;"",CONCATENATE(MONTH(BE376),"/",YEAR(BE376)),"")</f>
        <v>8/2025</v>
      </c>
      <c r="BK376" s="325">
        <f ca="1">IF(BE376&lt;&gt;"",IFERROR(IF(BE376="",TODAY()-BC376,BE376-BC376),""),"")</f>
        <v>104</v>
      </c>
      <c r="BL376" s="330" t="str">
        <f ca="1">IF(BK376&lt;&gt;"",IF(BK376&lt;=0,"SEM ATRASO",IF(BK376&lt;=10,"1) &lt;= 10 Dias",IF(AND(BK376&gt;10,BK376&lt;=30),"2) &gt; 10 Dias e &lt;= 30 Dias",IF(AND(BK376&gt;30,BK376&lt;=60),"3) &gt;30 Dias e &lt;=60 Dias",IF(AND(BK376&gt;60,BK376&lt;43854),"4) &gt; 60 Dias","INDEFINIDO"))))),"")</f>
        <v>4) &gt; 60 Dias</v>
      </c>
      <c r="BM376" s="331">
        <f>IF(BE376&lt;&gt;"",BE376+5,IF(AND(BE376="",BD376&lt;&gt;""),BD376+5,IF(AND(BE376="",BD376="",AS376&lt;&gt;""),AS376+5,IF(AND(BE376="",BD376="",AS376="",AR376&lt;&gt;""),AR376+5,""))))</f>
        <v>45875</v>
      </c>
      <c r="BN376" s="331"/>
      <c r="BO376" s="331" t="s">
        <v>87</v>
      </c>
      <c r="BP376" s="305"/>
      <c r="BQ376" s="305"/>
      <c r="BR376" s="305"/>
      <c r="BS376" s="305"/>
      <c r="BT376" s="332">
        <v>-3</v>
      </c>
      <c r="BU376" s="333" t="s">
        <v>1255</v>
      </c>
      <c r="BV376" s="329"/>
      <c r="BW376" s="329"/>
      <c r="BX376" s="329"/>
      <c r="BY376" s="329"/>
      <c r="BZ376" s="329"/>
      <c r="CA376" s="640" t="s">
        <v>100</v>
      </c>
      <c r="CB376" s="599"/>
    </row>
    <row r="377" spans="1:80" ht="40.5" customHeight="1" thickBot="1" x14ac:dyDescent="0.4">
      <c r="A377" s="593"/>
      <c r="B377" s="458" t="s">
        <v>155</v>
      </c>
      <c r="C377" s="310" t="s">
        <v>278</v>
      </c>
      <c r="D377" s="336">
        <v>45660</v>
      </c>
      <c r="E377" s="336" t="s">
        <v>643</v>
      </c>
      <c r="F377" s="336" t="s">
        <v>1063</v>
      </c>
      <c r="G377" s="307" t="str">
        <f ca="1">IF(AND(E377&lt;D377,BE377&lt;&gt;"",TODAY()&gt;D377),TODAY()-D377,"")</f>
        <v/>
      </c>
      <c r="H377" s="308">
        <f>IF(BM377&lt;&gt;"",BM377,"")</f>
        <v>45875</v>
      </c>
      <c r="I377" s="309">
        <f>IF(AND(E377&lt;&gt;"",H377&lt;&gt;""),H377-E377,"")</f>
        <v>202</v>
      </c>
      <c r="J377" s="460" t="s">
        <v>280</v>
      </c>
      <c r="K377" s="460" t="s">
        <v>80</v>
      </c>
      <c r="L377" s="310" t="s">
        <v>281</v>
      </c>
      <c r="M377" s="311" t="s">
        <v>161</v>
      </c>
      <c r="N377" s="310" t="s">
        <v>1252</v>
      </c>
      <c r="O377" s="337">
        <v>2029277342</v>
      </c>
      <c r="P377" s="539" t="s">
        <v>1459</v>
      </c>
      <c r="Q377" s="339" t="s">
        <v>495</v>
      </c>
      <c r="R377" s="313" t="str">
        <f>IF(OR(L377&lt;&gt;"",N377&lt;&gt;"",O377&lt;&gt;"",P377&lt;&gt;""),CONCATENATE(L377,"-",N377,"-",P377,"-OM",O377),"")</f>
        <v>P54-PPGMII-P54-CAM-0340/2025-OM2029277342</v>
      </c>
      <c r="S377" s="574" t="s">
        <v>453</v>
      </c>
      <c r="T377" s="314">
        <v>1</v>
      </c>
      <c r="U377" s="340">
        <v>0</v>
      </c>
      <c r="V377" s="340">
        <v>770.68999999999994</v>
      </c>
      <c r="W377" s="316">
        <f>IF(U377&lt;&gt;"",U377/1000,"")</f>
        <v>0</v>
      </c>
      <c r="X377" s="316">
        <f>IF(V377&lt;&gt;"",V377/1000,"")</f>
        <v>0.77068999999999999</v>
      </c>
      <c r="Y377" s="317">
        <f>IF(OR(U377&lt;&gt;"",V377&lt;&gt;""),U377+V377,"")</f>
        <v>770.68999999999994</v>
      </c>
      <c r="Z377" s="318">
        <f>IF(Y377&lt;&gt;"",Y377/1000,"")</f>
        <v>0.77068999999999999</v>
      </c>
      <c r="AA377" s="574" t="s">
        <v>496</v>
      </c>
      <c r="AB377" s="386"/>
      <c r="AC377" s="331">
        <v>45699</v>
      </c>
      <c r="AD377" s="327">
        <v>45649</v>
      </c>
      <c r="AE377" s="327">
        <v>45748</v>
      </c>
      <c r="AF377" s="14">
        <v>45748</v>
      </c>
      <c r="AG377" s="327">
        <v>45734</v>
      </c>
      <c r="AH377" s="309">
        <f>IF(AND(AD377&lt;&gt;"",AG377&lt;&gt;""),AG377-AD377,"")</f>
        <v>85</v>
      </c>
      <c r="AI377" s="322" t="str">
        <f>IF(AE377&lt;&gt;"",CONCATENATE("S",WEEKNUM(AE377,21)),"")</f>
        <v>S14</v>
      </c>
      <c r="AJ377" s="323" t="str">
        <f>IF(AF377&lt;&gt;"",CONCATENATE("S",WEEKNUM(AF377,21)),"")</f>
        <v>S14</v>
      </c>
      <c r="AK377" s="323" t="str">
        <f>IF(AG377&lt;&gt;"",CONCATENATE("S",WEEKNUM(AG377,21)),"")</f>
        <v>S12</v>
      </c>
      <c r="AL377" s="322" t="str">
        <f>IF(AG377&lt;&gt;"",CONCATENATE(MONTH(AG377),"/",YEAR(AG377)),"")</f>
        <v>3/2025</v>
      </c>
      <c r="AM377" s="324">
        <f ca="1">IF(AG377&lt;&gt;"",IFERROR(IF(AF377="",TODAY()-AE377,AG377-AE377),""),"")</f>
        <v>-14</v>
      </c>
      <c r="AN377" s="325" t="str">
        <f ca="1">IF(AM377&lt;&gt;"",IF(AM377&lt;=0,"SEM ATRASO",IF(AM377&lt;=10,"1) &lt;= 10 Dias",IF(AND(AM377&gt;10,AM377&lt;=30),"2) &gt; 10 Dias e &lt;= 30 Dias",IF(AND(AM377&gt;30,AM377&lt;=60),"3) &gt;30 Dias e &lt;=60 Dias",IF(AND(AM377&gt;60,AM377&lt;43854),"4) &gt; 60 Dias","INDEFINIDO"))))),"")</f>
        <v>SEM ATRASO</v>
      </c>
      <c r="AO377" s="331">
        <v>45761</v>
      </c>
      <c r="AP377" s="331">
        <v>45805</v>
      </c>
      <c r="AQ377" s="15">
        <v>45765</v>
      </c>
      <c r="AR377" s="15">
        <v>45822</v>
      </c>
      <c r="AS377" s="331">
        <v>45822</v>
      </c>
      <c r="AT377" s="309">
        <f>IF(AND(AP377&lt;&gt;"",AS377&lt;&gt;""),AS377-AP377,"")</f>
        <v>17</v>
      </c>
      <c r="AU377" s="326" t="str">
        <f>IF(AQ377&lt;&gt;"",CONCATENATE("S",WEEKNUM(AQ377,21)),"")</f>
        <v>S16</v>
      </c>
      <c r="AV377" s="327" t="str">
        <f>IF(AR377&lt;&gt;"",CONCATENATE("S",WEEKNUM(AR377,21)),"")</f>
        <v>S24</v>
      </c>
      <c r="AW377" s="327" t="str">
        <f>IF(AS377&lt;&gt;"",CONCATENATE("S",WEEKNUM(AS377,21)),"")</f>
        <v>S24</v>
      </c>
      <c r="AX377" s="326" t="str">
        <f>IF(AS377&lt;&gt;"",CONCATENATE(MONTH(AS377),"/",YEAR(AS377)),"")</f>
        <v>6/2025</v>
      </c>
      <c r="AY377" s="328">
        <f ca="1">IF(AQ377&lt;&gt;"",IF(AS377&lt;&gt;"",AQ377-AS377,TODAY()-AQ377),"")</f>
        <v>-57</v>
      </c>
      <c r="AZ377" s="329" t="str">
        <f ca="1">IF(AY377&lt;&gt;"",IF(AY377&lt;=0,"SEM ATRASO",IF(AY377&lt;=10,"1) &lt;= 10 Dias",IF(AND(AY377&gt;10,AY377&lt;=30),"2) &gt; 10 Dias e &lt;= 30 Dias",IF(AND(AY377&gt;30,AY377&lt;=60),"3) &gt;30 Dias e &lt;=60 Dias",IF(AND(AY377&gt;60,AY377&lt;43854),"4) &gt; 60 Dias","INDEFINIDO"))))),"")</f>
        <v>SEM ATRASO</v>
      </c>
      <c r="BA377" s="498">
        <v>45775</v>
      </c>
      <c r="BB377" s="331">
        <v>45829</v>
      </c>
      <c r="BC377" s="15">
        <v>45766</v>
      </c>
      <c r="BD377" s="25">
        <v>45834</v>
      </c>
      <c r="BE377" s="331">
        <v>45870</v>
      </c>
      <c r="BF377" s="309">
        <f>IF(AND(BB377&lt;&gt;"",BE377&lt;&gt;""),BE377-BB377,"")</f>
        <v>41</v>
      </c>
      <c r="BG377" s="326" t="str">
        <f>IF(BC377&lt;&gt;"",CONCATENATE("S",WEEKNUM(BC377,21)),"")</f>
        <v>S16</v>
      </c>
      <c r="BH377" s="327" t="str">
        <f>IF(BD377&lt;&gt;"",CONCATENATE("S",WEEKNUM(BD377,21)),"")</f>
        <v>S26</v>
      </c>
      <c r="BI377" s="327" t="str">
        <f>IF(BE377&lt;&gt;"",CONCATENATE("S",WEEKNUM(BE377,21)),"")</f>
        <v>S31</v>
      </c>
      <c r="BJ377" s="326" t="str">
        <f>IF(BE377&lt;&gt;"",CONCATENATE(MONTH(BE377),"/",YEAR(BE377)),"")</f>
        <v>8/2025</v>
      </c>
      <c r="BK377" s="325">
        <f ca="1">IF(BE377&lt;&gt;"",IFERROR(IF(BE377="",TODAY()-BC377,BE377-BC377),""),"")</f>
        <v>104</v>
      </c>
      <c r="BL377" s="330" t="str">
        <f ca="1">IF(BK377&lt;&gt;"",IF(BK377&lt;=0,"SEM ATRASO",IF(BK377&lt;=10,"1) &lt;= 10 Dias",IF(AND(BK377&gt;10,BK377&lt;=30),"2) &gt; 10 Dias e &lt;= 30 Dias",IF(AND(BK377&gt;30,BK377&lt;=60),"3) &gt;30 Dias e &lt;=60 Dias",IF(AND(BK377&gt;60,BK377&lt;43854),"4) &gt; 60 Dias","INDEFINIDO"))))),"")</f>
        <v>4) &gt; 60 Dias</v>
      </c>
      <c r="BM377" s="331">
        <f>IF(BE377&lt;&gt;"",BE377+5,IF(AND(BE377="",BD377&lt;&gt;""),BD377+5,IF(AND(BE377="",BD377="",AS377&lt;&gt;""),AS377+5,IF(AND(BE377="",BD377="",AS377="",AR377&lt;&gt;""),AR377+5,""))))</f>
        <v>45875</v>
      </c>
      <c r="BN377" s="331"/>
      <c r="BO377" s="331" t="s">
        <v>87</v>
      </c>
      <c r="BP377" s="305"/>
      <c r="BQ377" s="305"/>
      <c r="BR377" s="305"/>
      <c r="BS377" s="305"/>
      <c r="BT377" s="332">
        <v>-3</v>
      </c>
      <c r="BU377" s="333" t="s">
        <v>1255</v>
      </c>
      <c r="BV377" s="329"/>
      <c r="BW377" s="329"/>
      <c r="BX377" s="329"/>
      <c r="BY377" s="329"/>
      <c r="BZ377" s="329"/>
      <c r="CA377" s="635" t="s">
        <v>112</v>
      </c>
      <c r="CB377" s="599"/>
    </row>
    <row r="378" spans="1:80" ht="40.5" customHeight="1" thickBot="1" x14ac:dyDescent="0.4">
      <c r="A378" s="593"/>
      <c r="B378" s="458" t="s">
        <v>155</v>
      </c>
      <c r="C378" s="310"/>
      <c r="D378" s="336"/>
      <c r="E378" s="336" t="s">
        <v>1972</v>
      </c>
      <c r="F378" s="336" t="s">
        <v>1063</v>
      </c>
      <c r="G378" s="307" t="str">
        <f ca="1">IF(AND(E378&lt;D378,BE378&lt;&gt;"",TODAY()&gt;D378),TODAY()-D378,"")</f>
        <v/>
      </c>
      <c r="H378" s="308">
        <f>IF(BM378&lt;&gt;"",BM378,"")</f>
        <v>45875</v>
      </c>
      <c r="I378" s="309">
        <f>IF(AND(E378&lt;&gt;"",H378&lt;&gt;""),H378-E378,"")</f>
        <v>246</v>
      </c>
      <c r="J378" s="460" t="s">
        <v>79</v>
      </c>
      <c r="K378" s="460" t="s">
        <v>80</v>
      </c>
      <c r="L378" s="310" t="s">
        <v>281</v>
      </c>
      <c r="M378" s="311" t="s">
        <v>161</v>
      </c>
      <c r="N378" s="310" t="s">
        <v>1252</v>
      </c>
      <c r="O378" s="337"/>
      <c r="P378" s="539" t="s">
        <v>1460</v>
      </c>
      <c r="Q378" s="339" t="s">
        <v>462</v>
      </c>
      <c r="R378" s="313" t="str">
        <f>IF(OR(L378&lt;&gt;"",N378&lt;&gt;"",O378&lt;&gt;"",P378&lt;&gt;""),CONCATENATE(L378,"-",N378,"-",P378,"-OM",O378),"")</f>
        <v>P54-PPGMII-P54-CAM-1641/2024-OM</v>
      </c>
      <c r="S378" s="574" t="s">
        <v>1081</v>
      </c>
      <c r="T378" s="314">
        <v>1</v>
      </c>
      <c r="U378" s="340">
        <v>0</v>
      </c>
      <c r="V378" s="340">
        <v>847.92000000000019</v>
      </c>
      <c r="W378" s="316">
        <f>IF(U378&lt;&gt;"",U378/1000,"")</f>
        <v>0</v>
      </c>
      <c r="X378" s="316">
        <f>IF(V378&lt;&gt;"",V378/1000,"")</f>
        <v>0.84792000000000023</v>
      </c>
      <c r="Y378" s="317">
        <f>IF(OR(U378&lt;&gt;"",V378&lt;&gt;""),U378+V378,"")</f>
        <v>847.92000000000019</v>
      </c>
      <c r="Z378" s="318">
        <f>IF(Y378&lt;&gt;"",Y378/1000,"")</f>
        <v>0.84792000000000023</v>
      </c>
      <c r="AA378" s="574" t="s">
        <v>463</v>
      </c>
      <c r="AB378" s="386"/>
      <c r="AC378" s="331">
        <v>45674</v>
      </c>
      <c r="AD378" s="327">
        <v>45811</v>
      </c>
      <c r="AE378" s="327">
        <v>45851</v>
      </c>
      <c r="AF378" s="14">
        <v>45851</v>
      </c>
      <c r="AG378" s="327">
        <v>45827</v>
      </c>
      <c r="AH378" s="309">
        <f>IF(AND(AD378&lt;&gt;"",AG378&lt;&gt;""),AG378-AD378,"")</f>
        <v>16</v>
      </c>
      <c r="AI378" s="322" t="str">
        <f>IF(AE378&lt;&gt;"",CONCATENATE("S",WEEKNUM(AE378,21)),"")</f>
        <v>S28</v>
      </c>
      <c r="AJ378" s="323" t="str">
        <f>IF(AF378&lt;&gt;"",CONCATENATE("S",WEEKNUM(AF378,21)),"")</f>
        <v>S28</v>
      </c>
      <c r="AK378" s="323" t="str">
        <f>IF(AG378&lt;&gt;"",CONCATENATE("S",WEEKNUM(AG378,21)),"")</f>
        <v>S25</v>
      </c>
      <c r="AL378" s="322" t="str">
        <f>IF(AG378&lt;&gt;"",CONCATENATE(MONTH(AG378),"/",YEAR(AG378)),"")</f>
        <v>6/2025</v>
      </c>
      <c r="AM378" s="324">
        <f ca="1">IF(AG378&lt;&gt;"",IFERROR(IF(AF378="",TODAY()-AE378,AG378-AE378),""),"")</f>
        <v>-24</v>
      </c>
      <c r="AN378" s="325" t="str">
        <f ca="1">IF(AM378&lt;&gt;"",IF(AM378&lt;=0,"SEM ATRASO",IF(AM378&lt;=10,"1) &lt;= 10 Dias",IF(AND(AM378&gt;10,AM378&lt;=30),"2) &gt; 10 Dias e &lt;= 30 Dias",IF(AND(AM378&gt;30,AM378&lt;=60),"3) &gt;30 Dias e &lt;=60 Dias",IF(AND(AM378&gt;60,AM378&lt;43854),"4) &gt; 60 Dias","INDEFINIDO"))))),"")</f>
        <v>SEM ATRASO</v>
      </c>
      <c r="AO378" s="327">
        <v>45833</v>
      </c>
      <c r="AP378" s="331">
        <v>45814</v>
      </c>
      <c r="AQ378" s="14">
        <v>45840</v>
      </c>
      <c r="AR378" s="14">
        <v>45840</v>
      </c>
      <c r="AS378" s="331">
        <v>45838</v>
      </c>
      <c r="AT378" s="309">
        <f>IF(AND(AP378&lt;&gt;"",AS378&lt;&gt;""),AS378-AP378,"")</f>
        <v>24</v>
      </c>
      <c r="AU378" s="326" t="str">
        <f>IF(AQ378&lt;&gt;"",CONCATENATE("S",WEEKNUM(AQ378,21)),"")</f>
        <v>S27</v>
      </c>
      <c r="AV378" s="327" t="str">
        <f>IF(AR378&lt;&gt;"",CONCATENATE("S",WEEKNUM(AR378,21)),"")</f>
        <v>S27</v>
      </c>
      <c r="AW378" s="327" t="str">
        <f>IF(AS378&lt;&gt;"",CONCATENATE("S",WEEKNUM(AS378,21)),"")</f>
        <v>S27</v>
      </c>
      <c r="AX378" s="326" t="str">
        <f>IF(AS378&lt;&gt;"",CONCATENATE(MONTH(AS378),"/",YEAR(AS378)),"")</f>
        <v>6/2025</v>
      </c>
      <c r="AY378" s="328">
        <f ca="1">IF(AQ378&lt;&gt;"",IF(AS378&lt;&gt;"",AQ378-AS378,TODAY()-AQ378),"")</f>
        <v>2</v>
      </c>
      <c r="AZ378" s="329" t="str">
        <f ca="1">IF(AY378&lt;&gt;"",IF(AY378&lt;=0,"SEM ATRASO",IF(AY378&lt;=10,"1) &lt;= 10 Dias",IF(AND(AY378&gt;10,AY378&lt;=30),"2) &gt; 10 Dias e &lt;= 30 Dias",IF(AND(AY378&gt;30,AY378&lt;=60),"3) &gt;30 Dias e &lt;=60 Dias",IF(AND(AY378&gt;60,AY378&lt;43854),"4) &gt; 60 Dias","INDEFINIDO"))))),"")</f>
        <v>1) &lt;= 10 Dias</v>
      </c>
      <c r="BA378" s="331">
        <v>45853</v>
      </c>
      <c r="BB378" s="331">
        <v>45838</v>
      </c>
      <c r="BC378" s="15">
        <v>45766</v>
      </c>
      <c r="BD378" s="12">
        <v>45831</v>
      </c>
      <c r="BE378" s="331">
        <v>45870</v>
      </c>
      <c r="BF378" s="309">
        <f>IF(AND(BB378&lt;&gt;"",BE378&lt;&gt;""),BE378-BB378,"")</f>
        <v>32</v>
      </c>
      <c r="BG378" s="326" t="str">
        <f>IF(BC378&lt;&gt;"",CONCATENATE("S",WEEKNUM(BC378,21)),"")</f>
        <v>S16</v>
      </c>
      <c r="BH378" s="327" t="str">
        <f>IF(BD378&lt;&gt;"",CONCATENATE("S",WEEKNUM(BD378,21)),"")</f>
        <v>S26</v>
      </c>
      <c r="BI378" s="327" t="str">
        <f>IF(BE378&lt;&gt;"",CONCATENATE("S",WEEKNUM(BE378,21)),"")</f>
        <v>S31</v>
      </c>
      <c r="BJ378" s="326" t="str">
        <f>IF(BE378&lt;&gt;"",CONCATENATE(MONTH(BE378),"/",YEAR(BE378)),"")</f>
        <v>8/2025</v>
      </c>
      <c r="BK378" s="325">
        <f ca="1">IF(BE378&lt;&gt;"",IFERROR(IF(BE378="",TODAY()-BC378,BE378-BC378),""),"")</f>
        <v>104</v>
      </c>
      <c r="BL378" s="330" t="str">
        <f ca="1">IF(BK378&lt;&gt;"",IF(BK378&lt;=0,"SEM ATRASO",IF(BK378&lt;=10,"1) &lt;= 10 Dias",IF(AND(BK378&gt;10,BK378&lt;=30),"2) &gt; 10 Dias e &lt;= 30 Dias",IF(AND(BK378&gt;30,BK378&lt;=60),"3) &gt;30 Dias e &lt;=60 Dias",IF(AND(BK378&gt;60,BK378&lt;43854),"4) &gt; 60 Dias","INDEFINIDO"))))),"")</f>
        <v>4) &gt; 60 Dias</v>
      </c>
      <c r="BM378" s="331">
        <f>IF(BE378&lt;&gt;"",BE378+5,IF(AND(BE378="",BD378&lt;&gt;""),BD378+5,IF(AND(BE378="",BD378="",AS378&lt;&gt;""),AS378+5,IF(AND(BE378="",BD378="",AS378="",AR378&lt;&gt;""),AR378+5,""))))</f>
        <v>45875</v>
      </c>
      <c r="BN378" s="331"/>
      <c r="BO378" s="331" t="s">
        <v>87</v>
      </c>
      <c r="BP378" s="305"/>
      <c r="BQ378" s="305"/>
      <c r="BR378" s="305"/>
      <c r="BS378" s="305"/>
      <c r="BT378" s="332"/>
      <c r="BU378" s="333"/>
      <c r="BV378" s="329"/>
      <c r="BW378" s="329"/>
      <c r="BX378" s="329"/>
      <c r="BY378" s="329"/>
      <c r="BZ378" s="329"/>
      <c r="CA378" s="634"/>
      <c r="CB378" s="599"/>
    </row>
    <row r="379" spans="1:80" ht="40.5" customHeight="1" thickBot="1" x14ac:dyDescent="0.4">
      <c r="A379" s="593"/>
      <c r="B379" s="458" t="s">
        <v>155</v>
      </c>
      <c r="C379" s="310"/>
      <c r="D379" s="336"/>
      <c r="E379" s="336" t="s">
        <v>1068</v>
      </c>
      <c r="F379" s="336" t="s">
        <v>273</v>
      </c>
      <c r="G379" s="307" t="str">
        <f ca="1">IF(AND(E379&lt;D379,BE379&lt;&gt;"",TODAY()&gt;D379),TODAY()-D379,"")</f>
        <v/>
      </c>
      <c r="H379" s="308">
        <f>IF(BM379&lt;&gt;"",BM379,"")</f>
        <v>45873</v>
      </c>
      <c r="I379" s="309">
        <f>IF(AND(E379&lt;&gt;"",H379&lt;&gt;""),H379-E379,"")</f>
        <v>412</v>
      </c>
      <c r="J379" s="460" t="s">
        <v>79</v>
      </c>
      <c r="K379" s="460" t="s">
        <v>80</v>
      </c>
      <c r="L379" s="310" t="s">
        <v>557</v>
      </c>
      <c r="M379" s="311" t="s">
        <v>161</v>
      </c>
      <c r="N379" s="310" t="s">
        <v>1012</v>
      </c>
      <c r="O379" s="337"/>
      <c r="P379" s="539" t="s">
        <v>1461</v>
      </c>
      <c r="Q379" s="339" t="s">
        <v>1080</v>
      </c>
      <c r="R379" s="313" t="str">
        <f>IF(OR(L379&lt;&gt;"",N379&lt;&gt;"",O379&lt;&gt;"",P379&lt;&gt;""),CONCATENATE(L379,"-",N379,"-",P379,"-OM",O379),"")</f>
        <v>P62-PPGMII-P62-PAR-0361P/2024-OM</v>
      </c>
      <c r="S379" s="574" t="s">
        <v>1212</v>
      </c>
      <c r="T379" s="314">
        <v>1</v>
      </c>
      <c r="U379" s="340">
        <v>6.14</v>
      </c>
      <c r="V379" s="340">
        <v>0</v>
      </c>
      <c r="W379" s="316">
        <f>IF(U379&lt;&gt;"",U379/1000,"")</f>
        <v>6.1399999999999996E-3</v>
      </c>
      <c r="X379" s="316">
        <f>IF(V379&lt;&gt;"",V379/1000,"")</f>
        <v>0</v>
      </c>
      <c r="Y379" s="317">
        <f>IF(OR(U379&lt;&gt;"",V379&lt;&gt;""),U379+V379,"")</f>
        <v>6.14</v>
      </c>
      <c r="Z379" s="318">
        <f>IF(Y379&lt;&gt;"",Y379/1000,"")</f>
        <v>6.1399999999999996E-3</v>
      </c>
      <c r="AA379" s="574" t="s">
        <v>1082</v>
      </c>
      <c r="AB379" s="386"/>
      <c r="AC379" s="331">
        <v>45821</v>
      </c>
      <c r="AD379" s="327">
        <v>45811</v>
      </c>
      <c r="AE379" s="327">
        <v>45851</v>
      </c>
      <c r="AF379" s="25">
        <v>45851</v>
      </c>
      <c r="AG379" s="327">
        <v>45827</v>
      </c>
      <c r="AH379" s="309">
        <f>IF(AND(AD379&lt;&gt;"",AG379&lt;&gt;""),AG379-AD379,"")</f>
        <v>16</v>
      </c>
      <c r="AI379" s="322" t="str">
        <f>IF(AE379&lt;&gt;"",CONCATENATE("S",WEEKNUM(AE379,21)),"")</f>
        <v>S28</v>
      </c>
      <c r="AJ379" s="323" t="str">
        <f>IF(AF379&lt;&gt;"",CONCATENATE("S",WEEKNUM(AF379,21)),"")</f>
        <v>S28</v>
      </c>
      <c r="AK379" s="323" t="str">
        <f>IF(AG379&lt;&gt;"",CONCATENATE("S",WEEKNUM(AG379,21)),"")</f>
        <v>S25</v>
      </c>
      <c r="AL379" s="322" t="str">
        <f>IF(AG379&lt;&gt;"",CONCATENATE(MONTH(AG379),"/",YEAR(AG379)),"")</f>
        <v>6/2025</v>
      </c>
      <c r="AM379" s="324">
        <f ca="1">IF(AG379&lt;&gt;"",IFERROR(IF(AF379="",TODAY()-AE379,AG379-AE379),""),"")</f>
        <v>-24</v>
      </c>
      <c r="AN379" s="325" t="str">
        <f ca="1">IF(AM379&lt;&gt;"",IF(AM379&lt;=0,"SEM ATRASO",IF(AM379&lt;=10,"1) &lt;= 10 Dias",IF(AND(AM379&gt;10,AM379&lt;=30),"2) &gt; 10 Dias e &lt;= 30 Dias",IF(AND(AM379&gt;30,AM379&lt;=60),"3) &gt;30 Dias e &lt;=60 Dias",IF(AND(AM379&gt;60,AM379&lt;43854),"4) &gt; 60 Dias","INDEFINIDO"))))),"")</f>
        <v>SEM ATRASO</v>
      </c>
      <c r="AO379" s="14">
        <v>45833</v>
      </c>
      <c r="AP379" s="331">
        <v>45800</v>
      </c>
      <c r="AQ379" s="14">
        <v>45840</v>
      </c>
      <c r="AR379" s="25">
        <v>45840</v>
      </c>
      <c r="AS379" s="331">
        <v>45840</v>
      </c>
      <c r="AT379" s="309">
        <f>IF(AND(AP379&lt;&gt;"",AS379&lt;&gt;""),AS379-AP379,"")</f>
        <v>40</v>
      </c>
      <c r="AU379" s="326" t="str">
        <f>IF(AQ379&lt;&gt;"",CONCATENATE("S",WEEKNUM(AQ379,21)),"")</f>
        <v>S27</v>
      </c>
      <c r="AV379" s="327" t="str">
        <f>IF(AR379&lt;&gt;"",CONCATENATE("S",WEEKNUM(AR379,21)),"")</f>
        <v>S27</v>
      </c>
      <c r="AW379" s="327" t="str">
        <f>IF(AS379&lt;&gt;"",CONCATENATE("S",WEEKNUM(AS379,21)),"")</f>
        <v>S27</v>
      </c>
      <c r="AX379" s="326" t="str">
        <f>IF(AS379&lt;&gt;"",CONCATENATE(MONTH(AS379),"/",YEAR(AS379)),"")</f>
        <v>7/2025</v>
      </c>
      <c r="AY379" s="328">
        <f ca="1">IF(AQ379&lt;&gt;"",IF(AS379&lt;&gt;"",AQ379-AS379,TODAY()-AQ379),"")</f>
        <v>0</v>
      </c>
      <c r="AZ379" s="329" t="str">
        <f ca="1">IF(AY379&lt;&gt;"",IF(AY379&lt;=0,"SEM ATRASO",IF(AY379&lt;=10,"1) &lt;= 10 Dias",IF(AND(AY379&gt;10,AY379&lt;=30),"2) &gt; 10 Dias e &lt;= 30 Dias",IF(AND(AY379&gt;30,AY379&lt;=60),"3) &gt;30 Dias e &lt;=60 Dias",IF(AND(AY379&gt;60,AY379&lt;43854),"4) &gt; 60 Dias","INDEFINIDO"))))),"")</f>
        <v>SEM ATRASO</v>
      </c>
      <c r="BA379" s="14">
        <v>45853</v>
      </c>
      <c r="BB379" s="331">
        <v>45847</v>
      </c>
      <c r="BC379" s="14">
        <v>45766</v>
      </c>
      <c r="BD379" s="15">
        <v>45868</v>
      </c>
      <c r="BE379" s="331">
        <v>45868</v>
      </c>
      <c r="BF379" s="309">
        <f>IF(AND(BB379&lt;&gt;"",BE379&lt;&gt;""),BE379-BB379,"")</f>
        <v>21</v>
      </c>
      <c r="BG379" s="326" t="str">
        <f>IF(BC379&lt;&gt;"",CONCATENATE("S",WEEKNUM(BC379,21)),"")</f>
        <v>S16</v>
      </c>
      <c r="BH379" s="327" t="str">
        <f>IF(BD379&lt;&gt;"",CONCATENATE("S",WEEKNUM(BD379,21)),"")</f>
        <v>S31</v>
      </c>
      <c r="BI379" s="327" t="str">
        <f>IF(BE379&lt;&gt;"",CONCATENATE("S",WEEKNUM(BE379,21)),"")</f>
        <v>S31</v>
      </c>
      <c r="BJ379" s="326" t="str">
        <f>IF(BE379&lt;&gt;"",CONCATENATE(MONTH(BE379),"/",YEAR(BE379)),"")</f>
        <v>7/2025</v>
      </c>
      <c r="BK379" s="325">
        <f ca="1">IF(BE379&lt;&gt;"",IFERROR(IF(BE379="",TODAY()-BC379,BE379-BC379),""),"")</f>
        <v>102</v>
      </c>
      <c r="BL379" s="330" t="str">
        <f ca="1">IF(BK379&lt;&gt;"",IF(BK379&lt;=0,"SEM ATRASO",IF(BK379&lt;=10,"1) &lt;= 10 Dias",IF(AND(BK379&gt;10,BK379&lt;=30),"2) &gt; 10 Dias e &lt;= 30 Dias",IF(AND(BK379&gt;30,BK379&lt;=60),"3) &gt;30 Dias e &lt;=60 Dias",IF(AND(BK379&gt;60,BK379&lt;43854),"4) &gt; 60 Dias","INDEFINIDO"))))),"")</f>
        <v>4) &gt; 60 Dias</v>
      </c>
      <c r="BM379" s="331">
        <f>IF(BE379&lt;&gt;"",BE379+5,IF(AND(BE379="",BD379&lt;&gt;""),BD379+5,IF(AND(BE379="",BD379="",AS379&lt;&gt;""),AS379+5,IF(AND(BE379="",BD379="",AS379="",AR379&lt;&gt;""),AR379+5,""))))</f>
        <v>45873</v>
      </c>
      <c r="BN379" s="331"/>
      <c r="BO379" s="331" t="s">
        <v>87</v>
      </c>
      <c r="BP379" s="305"/>
      <c r="BQ379" s="305"/>
      <c r="BR379" s="305"/>
      <c r="BS379" s="305"/>
      <c r="BT379" s="332"/>
      <c r="BU379" s="333"/>
      <c r="BV379" s="329"/>
      <c r="BW379" s="329"/>
      <c r="BX379" s="329"/>
      <c r="BY379" s="329"/>
      <c r="BZ379" s="329"/>
      <c r="CA379" s="641"/>
      <c r="CB379" s="599"/>
    </row>
    <row r="380" spans="1:80" ht="40.5" customHeight="1" thickBot="1" x14ac:dyDescent="0.4">
      <c r="A380" s="593"/>
      <c r="B380" s="458" t="s">
        <v>155</v>
      </c>
      <c r="C380" s="310"/>
      <c r="D380" s="336"/>
      <c r="E380" s="336" t="s">
        <v>643</v>
      </c>
      <c r="F380" s="336" t="s">
        <v>1063</v>
      </c>
      <c r="G380" s="307" t="str">
        <f ca="1">IF(AND(E380&lt;D380,BE380&lt;&gt;"",TODAY()&gt;D380),TODAY()-D380,"")</f>
        <v/>
      </c>
      <c r="H380" s="308">
        <f>IF(BM380&lt;&gt;"",BM380,"")</f>
        <v>45889</v>
      </c>
      <c r="I380" s="309">
        <f>IF(AND(E380&lt;&gt;"",H380&lt;&gt;""),H380-E380,"")</f>
        <v>216</v>
      </c>
      <c r="J380" s="460"/>
      <c r="K380" s="460" t="s">
        <v>80</v>
      </c>
      <c r="L380" s="310" t="s">
        <v>281</v>
      </c>
      <c r="M380" s="311" t="s">
        <v>2407</v>
      </c>
      <c r="N380" s="310" t="s">
        <v>1252</v>
      </c>
      <c r="O380" s="337"/>
      <c r="P380" s="539" t="s">
        <v>1757</v>
      </c>
      <c r="Q380" s="339" t="s">
        <v>1758</v>
      </c>
      <c r="R380" s="313" t="str">
        <f>IF(OR(L380&lt;&gt;"",N380&lt;&gt;"",O380&lt;&gt;"",P380&lt;&gt;""),CONCATENATE(L380,"-",N380,"-",P380,"-OM",O380),"")</f>
        <v>P54-PPGMII-P54-CAM-1194P/2024-OM</v>
      </c>
      <c r="S380" s="574"/>
      <c r="T380" s="437">
        <v>0.75</v>
      </c>
      <c r="U380" s="340">
        <v>152.34</v>
      </c>
      <c r="V380" s="340">
        <v>0</v>
      </c>
      <c r="W380" s="316">
        <f>IF(U380&lt;&gt;"",U380/1000,"")</f>
        <v>0.15234</v>
      </c>
      <c r="X380" s="316">
        <f>IF(V380&lt;&gt;"",V380/1000,"")</f>
        <v>0</v>
      </c>
      <c r="Y380" s="317">
        <f>IF(OR(U380&lt;&gt;"",V380&lt;&gt;""),U380+V380,"")</f>
        <v>152.34</v>
      </c>
      <c r="Z380" s="318">
        <f>IF(Y380&lt;&gt;"",Y380/1000,"")</f>
        <v>0.15234</v>
      </c>
      <c r="AA380" s="574" t="s">
        <v>493</v>
      </c>
      <c r="AB380" s="386"/>
      <c r="AC380" s="331">
        <v>45692</v>
      </c>
      <c r="AD380" s="327">
        <v>45782</v>
      </c>
      <c r="AE380" s="327">
        <v>45816</v>
      </c>
      <c r="AF380" s="14">
        <v>45816</v>
      </c>
      <c r="AG380" s="327">
        <v>45797</v>
      </c>
      <c r="AH380" s="309">
        <f>IF(AND(AD380&lt;&gt;"",AG380&lt;&gt;""),AG380-AD380,"")</f>
        <v>15</v>
      </c>
      <c r="AI380" s="322" t="str">
        <f>IF(AE380&lt;&gt;"",CONCATENATE("S",WEEKNUM(AE380,21)),"")</f>
        <v>S23</v>
      </c>
      <c r="AJ380" s="323" t="str">
        <f>IF(AF380&lt;&gt;"",CONCATENATE("S",WEEKNUM(AF380,21)),"")</f>
        <v>S23</v>
      </c>
      <c r="AK380" s="323" t="str">
        <f>IF(AG380&lt;&gt;"",CONCATENATE("S",WEEKNUM(AG380,21)),"")</f>
        <v>S21</v>
      </c>
      <c r="AL380" s="322" t="str">
        <f>IF(AG380&lt;&gt;"",CONCATENATE(MONTH(AG380),"/",YEAR(AG380)),"")</f>
        <v>5/2025</v>
      </c>
      <c r="AM380" s="324">
        <f ca="1">IF(AG380&lt;&gt;"",IFERROR(IF(AF380="",TODAY()-AE380,AG380-AE380),""),"")</f>
        <v>-19</v>
      </c>
      <c r="AN380" s="325" t="str">
        <f ca="1">IF(AM380&lt;&gt;"",IF(AM380&lt;=0,"SEM ATRASO",IF(AM380&lt;=10,"1) &lt;= 10 Dias",IF(AND(AM380&gt;10,AM380&lt;=30),"2) &gt; 10 Dias e &lt;= 30 Dias",IF(AND(AM380&gt;30,AM380&lt;=60),"3) &gt;30 Dias e &lt;=60 Dias",IF(AND(AM380&gt;60,AM380&lt;43854),"4) &gt; 60 Dias","INDEFINIDO"))))),"")</f>
        <v>SEM ATRASO</v>
      </c>
      <c r="AO380" s="331">
        <v>45776</v>
      </c>
      <c r="AP380" s="331">
        <v>45811</v>
      </c>
      <c r="AQ380" s="14">
        <v>45821</v>
      </c>
      <c r="AR380" s="15">
        <v>45866</v>
      </c>
      <c r="AS380" s="331">
        <v>45866</v>
      </c>
      <c r="AT380" s="309">
        <f>IF(AND(AP380&lt;&gt;"",AS380&lt;&gt;""),AS380-AP380,"")</f>
        <v>55</v>
      </c>
      <c r="AU380" s="326" t="str">
        <f>IF(AQ380&lt;&gt;"",CONCATENATE("S",WEEKNUM(AQ380,21)),"")</f>
        <v>S24</v>
      </c>
      <c r="AV380" s="327" t="str">
        <f>IF(AR380&lt;&gt;"",CONCATENATE("S",WEEKNUM(AR380,21)),"")</f>
        <v>S31</v>
      </c>
      <c r="AW380" s="327" t="str">
        <f>IF(AS380&lt;&gt;"",CONCATENATE("S",WEEKNUM(AS380,21)),"")</f>
        <v>S31</v>
      </c>
      <c r="AX380" s="326" t="str">
        <f>IF(AS380&lt;&gt;"",CONCATENATE(MONTH(AS380),"/",YEAR(AS380)),"")</f>
        <v>7/2025</v>
      </c>
      <c r="AY380" s="328">
        <f ca="1">IF(AQ380&lt;&gt;"",IF(AS380&lt;&gt;"",AQ380-AS380,TODAY()-AQ380),"")</f>
        <v>-45</v>
      </c>
      <c r="AZ380" s="329" t="str">
        <f ca="1">IF(AY380&lt;&gt;"",IF(AY380&lt;=0,"SEM ATRASO",IF(AY380&lt;=10,"1) &lt;= 10 Dias",IF(AND(AY380&gt;10,AY380&lt;=30),"2) &gt; 10 Dias e &lt;= 30 Dias",IF(AND(AY380&gt;30,AY380&lt;=60),"3) &gt;30 Dias e &lt;=60 Dias",IF(AND(AY380&gt;60,AY380&lt;43854),"4) &gt; 60 Dias","INDEFINIDO"))))),"")</f>
        <v>SEM ATRASO</v>
      </c>
      <c r="BA380" s="14">
        <v>45879</v>
      </c>
      <c r="BB380" s="438">
        <f>BA380</f>
        <v>45879</v>
      </c>
      <c r="BC380" s="14">
        <v>45885</v>
      </c>
      <c r="BD380" s="24">
        <v>45885</v>
      </c>
      <c r="BE380" s="438">
        <v>45884</v>
      </c>
      <c r="BF380" s="309">
        <f>IF(AND(BB380&lt;&gt;"",BE380&lt;&gt;""),BE380-BB380,"")</f>
        <v>5</v>
      </c>
      <c r="BG380" s="326" t="str">
        <f>IF(BC380&lt;&gt;"",CONCATENATE("S",WEEKNUM(BC380,21)),"")</f>
        <v>S33</v>
      </c>
      <c r="BH380" s="327" t="str">
        <f>IF(BD380&lt;&gt;"",CONCATENATE("S",WEEKNUM(BD380,21)),"")</f>
        <v>S33</v>
      </c>
      <c r="BI380" s="327" t="str">
        <f>IF(BE380&lt;&gt;"",CONCATENATE("S",WEEKNUM(BE380,21)),"")</f>
        <v>S33</v>
      </c>
      <c r="BJ380" s="326" t="str">
        <f>IF(BE380&lt;&gt;"",CONCATENATE(MONTH(BE380),"/",YEAR(BE380)),"")</f>
        <v>8/2025</v>
      </c>
      <c r="BK380" s="325">
        <f ca="1">IF(BE380&lt;&gt;"",IFERROR(IF(BE380="",TODAY()-BC380,BE380-BC380),""),"")</f>
        <v>-1</v>
      </c>
      <c r="BL380" s="330" t="str">
        <f ca="1">IF(BK380&lt;&gt;"",IF(BK380&lt;=0,"SEM ATRASO",IF(BK380&lt;=10,"1) &lt;= 10 Dias",IF(AND(BK380&gt;10,BK380&lt;=30),"2) &gt; 10 Dias e &lt;= 30 Dias",IF(AND(BK380&gt;30,BK380&lt;=60),"3) &gt;30 Dias e &lt;=60 Dias",IF(AND(BK380&gt;60,BK380&lt;43854),"4) &gt; 60 Dias","INDEFINIDO"))))),"")</f>
        <v>SEM ATRASO</v>
      </c>
      <c r="BM380" s="331">
        <f>IF(BE380&lt;&gt;"",BE380+5,IF(AND(BE380="",BD380&lt;&gt;""),BD380+5,IF(AND(BE380="",BD380="",AS380&lt;&gt;""),AS380+5,IF(AND(BE380="",BD380="",AS380="",AR380&lt;&gt;""),AR380+5,""))))</f>
        <v>45889</v>
      </c>
      <c r="BN380" s="331"/>
      <c r="BO380" s="331" t="s">
        <v>87</v>
      </c>
      <c r="BP380" s="305"/>
      <c r="BQ380" s="305"/>
      <c r="BR380" s="305"/>
      <c r="BS380" s="305"/>
      <c r="BT380" s="332"/>
      <c r="BU380" s="333"/>
      <c r="BV380" s="329"/>
      <c r="BW380" s="329"/>
      <c r="BX380" s="329"/>
      <c r="BY380" s="329"/>
      <c r="BZ380" s="329"/>
      <c r="CA380" s="641"/>
      <c r="CB380" s="599"/>
    </row>
    <row r="381" spans="1:80" ht="40.5" customHeight="1" thickBot="1" x14ac:dyDescent="0.4">
      <c r="A381" s="593"/>
      <c r="B381" s="458" t="s">
        <v>155</v>
      </c>
      <c r="C381" s="310"/>
      <c r="D381" s="336"/>
      <c r="E381" s="336" t="s">
        <v>1158</v>
      </c>
      <c r="F381" s="336" t="s">
        <v>255</v>
      </c>
      <c r="G381" s="307" t="str">
        <f ca="1">IF(AND(E381&lt;D381,BE381&lt;&gt;"",TODAY()&gt;D381),TODAY()-D381,"")</f>
        <v/>
      </c>
      <c r="H381" s="308">
        <f>IF(BM381&lt;&gt;"",BM381,"")</f>
        <v>45875</v>
      </c>
      <c r="I381" s="309">
        <f>IF(AND(E381&lt;&gt;"",H381&lt;&gt;""),H381-E381,"")</f>
        <v>316</v>
      </c>
      <c r="J381" s="460" t="s">
        <v>79</v>
      </c>
      <c r="K381" s="460" t="s">
        <v>80</v>
      </c>
      <c r="L381" s="310" t="s">
        <v>557</v>
      </c>
      <c r="M381" s="311" t="s">
        <v>161</v>
      </c>
      <c r="N381" s="310" t="s">
        <v>2050</v>
      </c>
      <c r="O381" s="337"/>
      <c r="P381" s="539" t="s">
        <v>1462</v>
      </c>
      <c r="Q381" s="339" t="s">
        <v>1211</v>
      </c>
      <c r="R381" s="313" t="str">
        <f>IF(OR(L381&lt;&gt;"",N381&lt;&gt;"",O381&lt;&gt;"",P381&lt;&gt;""),CONCATENATE(L381,"-",N381,"-",P381,"-OM",O381),"")</f>
        <v>P62-PPGMII-P62-CAM-1174P/2024-OM</v>
      </c>
      <c r="S381" s="574" t="s">
        <v>1243</v>
      </c>
      <c r="T381" s="314">
        <v>1</v>
      </c>
      <c r="U381" s="340">
        <v>0</v>
      </c>
      <c r="V381" s="340">
        <v>49.88</v>
      </c>
      <c r="W381" s="316">
        <f>IF(U381&lt;&gt;"",U381/1000,"")</f>
        <v>0</v>
      </c>
      <c r="X381" s="316">
        <f>IF(V381&lt;&gt;"",V381/1000,"")</f>
        <v>4.9880000000000001E-2</v>
      </c>
      <c r="Y381" s="317">
        <f>IF(OR(U381&lt;&gt;"",V381&lt;&gt;""),U381+V381,"")</f>
        <v>49.88</v>
      </c>
      <c r="Z381" s="318">
        <f>IF(Y381&lt;&gt;"",Y381/1000,"")</f>
        <v>4.9880000000000001E-2</v>
      </c>
      <c r="AA381" s="574" t="s">
        <v>1213</v>
      </c>
      <c r="AB381" s="386"/>
      <c r="AC381" s="331">
        <v>45821</v>
      </c>
      <c r="AD381" s="327">
        <v>45811</v>
      </c>
      <c r="AE381" s="327">
        <v>45851</v>
      </c>
      <c r="AF381" s="14">
        <v>45851</v>
      </c>
      <c r="AG381" s="327">
        <v>45827</v>
      </c>
      <c r="AH381" s="309">
        <f>IF(AND(AD381&lt;&gt;"",AG381&lt;&gt;""),AG381-AD381,"")</f>
        <v>16</v>
      </c>
      <c r="AI381" s="322" t="str">
        <f>IF(AE381&lt;&gt;"",CONCATENATE("S",WEEKNUM(AE381,21)),"")</f>
        <v>S28</v>
      </c>
      <c r="AJ381" s="323" t="str">
        <f>IF(AF381&lt;&gt;"",CONCATENATE("S",WEEKNUM(AF381,21)),"")</f>
        <v>S28</v>
      </c>
      <c r="AK381" s="323" t="str">
        <f>IF(AG381&lt;&gt;"",CONCATENATE("S",WEEKNUM(AG381,21)),"")</f>
        <v>S25</v>
      </c>
      <c r="AL381" s="322" t="str">
        <f>IF(AG381&lt;&gt;"",CONCATENATE(MONTH(AG381),"/",YEAR(AG381)),"")</f>
        <v>6/2025</v>
      </c>
      <c r="AM381" s="324">
        <f ca="1">IF(AG381&lt;&gt;"",IFERROR(IF(AF381="",TODAY()-AE381,AG381-AE381),""),"")</f>
        <v>-24</v>
      </c>
      <c r="AN381" s="325" t="str">
        <f ca="1">IF(AM381&lt;&gt;"",IF(AM381&lt;=0,"SEM ATRASO",IF(AM381&lt;=10,"1) &lt;= 10 Dias",IF(AND(AM381&gt;10,AM381&lt;=30),"2) &gt; 10 Dias e &lt;= 30 Dias",IF(AND(AM381&gt;30,AM381&lt;=60),"3) &gt;30 Dias e &lt;=60 Dias",IF(AND(AM381&gt;60,AM381&lt;43854),"4) &gt; 60 Dias","INDEFINIDO"))))),"")</f>
        <v>SEM ATRASO</v>
      </c>
      <c r="AO381" s="327">
        <v>45833</v>
      </c>
      <c r="AP381" s="331">
        <v>45838</v>
      </c>
      <c r="AQ381" s="14">
        <v>45840</v>
      </c>
      <c r="AR381" s="25">
        <v>45840</v>
      </c>
      <c r="AS381" s="331">
        <v>45840</v>
      </c>
      <c r="AT381" s="309">
        <f>IF(AND(AP381&lt;&gt;"",AS381&lt;&gt;""),AS381-AP381,"")</f>
        <v>2</v>
      </c>
      <c r="AU381" s="326" t="str">
        <f>IF(AQ381&lt;&gt;"",CONCATENATE("S",WEEKNUM(AQ381,21)),"")</f>
        <v>S27</v>
      </c>
      <c r="AV381" s="327" t="str">
        <f>IF(AR381&lt;&gt;"",CONCATENATE("S",WEEKNUM(AR381,21)),"")</f>
        <v>S27</v>
      </c>
      <c r="AW381" s="327" t="str">
        <f>IF(AS381&lt;&gt;"",CONCATENATE("S",WEEKNUM(AS381,21)),"")</f>
        <v>S27</v>
      </c>
      <c r="AX381" s="326" t="str">
        <f>IF(AS381&lt;&gt;"",CONCATENATE(MONTH(AS381),"/",YEAR(AS381)),"")</f>
        <v>7/2025</v>
      </c>
      <c r="AY381" s="328">
        <f ca="1">IF(AQ381&lt;&gt;"",IF(AS381&lt;&gt;"",AQ381-AS381,TODAY()-AQ381),"")</f>
        <v>0</v>
      </c>
      <c r="AZ381" s="329" t="str">
        <f ca="1">IF(AY381&lt;&gt;"",IF(AY381&lt;=0,"SEM ATRASO",IF(AY381&lt;=10,"1) &lt;= 10 Dias",IF(AND(AY381&gt;10,AY381&lt;=30),"2) &gt; 10 Dias e &lt;= 30 Dias",IF(AND(AY381&gt;30,AY381&lt;=60),"3) &gt;30 Dias e &lt;=60 Dias",IF(AND(AY381&gt;60,AY381&lt;43854),"4) &gt; 60 Dias","INDEFINIDO"))))),"")</f>
        <v>SEM ATRASO</v>
      </c>
      <c r="BA381" s="331">
        <v>45853</v>
      </c>
      <c r="BB381" s="331">
        <v>45840</v>
      </c>
      <c r="BC381" s="15">
        <v>45766</v>
      </c>
      <c r="BD381" s="12">
        <v>45861</v>
      </c>
      <c r="BE381" s="331">
        <v>45870</v>
      </c>
      <c r="BF381" s="309">
        <f>IF(AND(BB381&lt;&gt;"",BE381&lt;&gt;""),BE381-BB381,"")</f>
        <v>30</v>
      </c>
      <c r="BG381" s="326" t="str">
        <f>IF(BC381&lt;&gt;"",CONCATENATE("S",WEEKNUM(BC381,21)),"")</f>
        <v>S16</v>
      </c>
      <c r="BH381" s="327" t="str">
        <f>IF(BD381&lt;&gt;"",CONCATENATE("S",WEEKNUM(BD381,21)),"")</f>
        <v>S30</v>
      </c>
      <c r="BI381" s="327" t="str">
        <f>IF(BE381&lt;&gt;"",CONCATENATE("S",WEEKNUM(BE381,21)),"")</f>
        <v>S31</v>
      </c>
      <c r="BJ381" s="326" t="str">
        <f>IF(BE381&lt;&gt;"",CONCATENATE(MONTH(BE381),"/",YEAR(BE381)),"")</f>
        <v>8/2025</v>
      </c>
      <c r="BK381" s="325">
        <f ca="1">IF(BE381&lt;&gt;"",IFERROR(IF(BE381="",TODAY()-BC381,BE381-BC381),""),"")</f>
        <v>104</v>
      </c>
      <c r="BL381" s="330" t="str">
        <f ca="1">IF(BK381&lt;&gt;"",IF(BK381&lt;=0,"SEM ATRASO",IF(BK381&lt;=10,"1) &lt;= 10 Dias",IF(AND(BK381&gt;10,BK381&lt;=30),"2) &gt; 10 Dias e &lt;= 30 Dias",IF(AND(BK381&gt;30,BK381&lt;=60),"3) &gt;30 Dias e &lt;=60 Dias",IF(AND(BK381&gt;60,BK381&lt;43854),"4) &gt; 60 Dias","INDEFINIDO"))))),"")</f>
        <v>4) &gt; 60 Dias</v>
      </c>
      <c r="BM381" s="331">
        <f>IF(BE381&lt;&gt;"",BE381+5,IF(AND(BE381="",BD381&lt;&gt;""),BD381+5,IF(AND(BE381="",BD381="",AS381&lt;&gt;""),AS381+5,IF(AND(BE381="",BD381="",AS381="",AR381&lt;&gt;""),AR381+5,""))))</f>
        <v>45875</v>
      </c>
      <c r="BN381" s="331"/>
      <c r="BO381" s="331" t="s">
        <v>87</v>
      </c>
      <c r="BP381" s="305"/>
      <c r="BQ381" s="305"/>
      <c r="BR381" s="305"/>
      <c r="BS381" s="305"/>
      <c r="BT381" s="332"/>
      <c r="BU381" s="333"/>
      <c r="BV381" s="329"/>
      <c r="BW381" s="329"/>
      <c r="BX381" s="329"/>
      <c r="BY381" s="329"/>
      <c r="BZ381" s="329"/>
      <c r="CA381" s="658"/>
      <c r="CB381" s="599"/>
    </row>
    <row r="382" spans="1:80" ht="40.5" customHeight="1" thickBot="1" x14ac:dyDescent="0.4">
      <c r="A382" s="593"/>
      <c r="B382" s="458" t="s">
        <v>155</v>
      </c>
      <c r="C382" s="310"/>
      <c r="D382" s="336"/>
      <c r="E382" s="336" t="s">
        <v>1184</v>
      </c>
      <c r="F382" s="336" t="s">
        <v>255</v>
      </c>
      <c r="G382" s="307" t="str">
        <f ca="1">IF(AND(E382&lt;D382,BE382&lt;&gt;"",TODAY()&gt;D382),TODAY()-D382,"")</f>
        <v/>
      </c>
      <c r="H382" s="308">
        <f>IF(BM382&lt;&gt;"",BM382,"")</f>
        <v>45875</v>
      </c>
      <c r="I382" s="309">
        <f>IF(AND(E382&lt;&gt;"",H382&lt;&gt;""),H382-E382,"")</f>
        <v>230</v>
      </c>
      <c r="J382" s="460" t="s">
        <v>79</v>
      </c>
      <c r="K382" s="460" t="s">
        <v>80</v>
      </c>
      <c r="L382" s="310" t="s">
        <v>557</v>
      </c>
      <c r="M382" s="311" t="s">
        <v>161</v>
      </c>
      <c r="N382" s="310" t="s">
        <v>2050</v>
      </c>
      <c r="O382" s="337">
        <v>2028716878</v>
      </c>
      <c r="P382" s="539" t="s">
        <v>1463</v>
      </c>
      <c r="Q382" s="339" t="s">
        <v>1242</v>
      </c>
      <c r="R382" s="313" t="str">
        <f>IF(OR(L382&lt;&gt;"",N382&lt;&gt;"",O382&lt;&gt;"",P382&lt;&gt;""),CONCATENATE(L382,"-",N382,"-",P382,"-OM",O382),"")</f>
        <v>P62-PPGMII-P62-CAM-1962P/2024-OM2028716878</v>
      </c>
      <c r="S382" s="574" t="s">
        <v>105</v>
      </c>
      <c r="T382" s="314">
        <v>1</v>
      </c>
      <c r="U382" s="340">
        <v>0</v>
      </c>
      <c r="V382" s="340">
        <v>156.178</v>
      </c>
      <c r="W382" s="316">
        <f>IF(U382&lt;&gt;"",U382/1000,"")</f>
        <v>0</v>
      </c>
      <c r="X382" s="316">
        <f>IF(V382&lt;&gt;"",V382/1000,"")</f>
        <v>0.15617799999999998</v>
      </c>
      <c r="Y382" s="317">
        <f>IF(OR(U382&lt;&gt;"",V382&lt;&gt;""),U382+V382,"")</f>
        <v>156.178</v>
      </c>
      <c r="Z382" s="318">
        <f>IF(Y382&lt;&gt;"",Y382/1000,"")</f>
        <v>0.15617799999999998</v>
      </c>
      <c r="AA382" s="574" t="s">
        <v>1244</v>
      </c>
      <c r="AB382" s="386">
        <v>45729</v>
      </c>
      <c r="AC382" s="331">
        <v>45821</v>
      </c>
      <c r="AD382" s="327">
        <v>45729</v>
      </c>
      <c r="AE382" s="327">
        <v>45759</v>
      </c>
      <c r="AF382" s="14">
        <v>45822</v>
      </c>
      <c r="AG382" s="327">
        <v>45792</v>
      </c>
      <c r="AH382" s="309">
        <f>IF(AND(AD382&lt;&gt;"",AG382&lt;&gt;""),AG382-AD382,"")</f>
        <v>63</v>
      </c>
      <c r="AI382" s="322" t="str">
        <f>IF(AE382&lt;&gt;"",CONCATENATE("S",WEEKNUM(AE382,21)),"")</f>
        <v>S15</v>
      </c>
      <c r="AJ382" s="323" t="str">
        <f>IF(AF382&lt;&gt;"",CONCATENATE("S",WEEKNUM(AF382,21)),"")</f>
        <v>S24</v>
      </c>
      <c r="AK382" s="323" t="str">
        <f>IF(AG382&lt;&gt;"",CONCATENATE("S",WEEKNUM(AG382,21)),"")</f>
        <v>S20</v>
      </c>
      <c r="AL382" s="322" t="str">
        <f>IF(AG382&lt;&gt;"",CONCATENATE(MONTH(AG382),"/",YEAR(AG382)),"")</f>
        <v>5/2025</v>
      </c>
      <c r="AM382" s="324">
        <f ca="1">IF(AG382&lt;&gt;"",IFERROR(IF(AF382="",TODAY()-AE382,AG382-AE382),""),"")</f>
        <v>33</v>
      </c>
      <c r="AN382" s="325" t="str">
        <f ca="1">IF(AM382&lt;&gt;"",IF(AM382&lt;=0,"SEM ATRASO",IF(AM382&lt;=10,"1) &lt;= 10 Dias",IF(AND(AM382&gt;10,AM382&lt;=30),"2) &gt; 10 Dias e &lt;= 30 Dias",IF(AND(AM382&gt;30,AM382&lt;=60),"3) &gt;30 Dias e &lt;=60 Dias",IF(AND(AM382&gt;60,AM382&lt;43854),"4) &gt; 60 Dias","INDEFINIDO"))))),"")</f>
        <v>3) &gt;30 Dias e &lt;=60 Dias</v>
      </c>
      <c r="AO382" s="327">
        <v>45747</v>
      </c>
      <c r="AP382" s="331">
        <v>45807</v>
      </c>
      <c r="AQ382" s="14">
        <v>45769</v>
      </c>
      <c r="AR382" s="25">
        <v>45811</v>
      </c>
      <c r="AS382" s="331">
        <v>45804</v>
      </c>
      <c r="AT382" s="309">
        <f>IF(AND(AP382&lt;&gt;"",AS382&lt;&gt;""),AS382-AP382,"")</f>
        <v>-3</v>
      </c>
      <c r="AU382" s="326" t="str">
        <f>IF(AQ382&lt;&gt;"",CONCATENATE("S",WEEKNUM(AQ382,21)),"")</f>
        <v>S17</v>
      </c>
      <c r="AV382" s="327" t="str">
        <f>IF(AR382&lt;&gt;"",CONCATENATE("S",WEEKNUM(AR382,21)),"")</f>
        <v>S23</v>
      </c>
      <c r="AW382" s="327" t="str">
        <f>IF(AS382&lt;&gt;"",CONCATENATE("S",WEEKNUM(AS382,21)),"")</f>
        <v>S22</v>
      </c>
      <c r="AX382" s="326" t="str">
        <f>IF(AS382&lt;&gt;"",CONCATENATE(MONTH(AS382),"/",YEAR(AS382)),"")</f>
        <v>5/2025</v>
      </c>
      <c r="AY382" s="328">
        <f ca="1">IF(AQ382&lt;&gt;"",IF(AS382&lt;&gt;"",AQ382-AS382,TODAY()-AQ382),"")</f>
        <v>-35</v>
      </c>
      <c r="AZ382" s="329" t="str">
        <f ca="1">IF(AY382&lt;&gt;"",IF(AY382&lt;=0,"SEM ATRASO",IF(AY382&lt;=10,"1) &lt;= 10 Dias",IF(AND(AY382&gt;10,AY382&lt;=30),"2) &gt; 10 Dias e &lt;= 30 Dias",IF(AND(AY382&gt;30,AY382&lt;=60),"3) &gt;30 Dias e &lt;=60 Dias",IF(AND(AY382&gt;60,AY382&lt;43854),"4) &gt; 60 Dias","INDEFINIDO"))))),"")</f>
        <v>SEM ATRASO</v>
      </c>
      <c r="BA382" s="331">
        <v>45783</v>
      </c>
      <c r="BB382" s="331">
        <v>45804</v>
      </c>
      <c r="BC382" s="15">
        <v>45766</v>
      </c>
      <c r="BD382" s="12">
        <v>45826</v>
      </c>
      <c r="BE382" s="331">
        <v>45870</v>
      </c>
      <c r="BF382" s="309">
        <f>IF(AND(BB382&lt;&gt;"",BE382&lt;&gt;""),BE382-BB382,"")</f>
        <v>66</v>
      </c>
      <c r="BG382" s="326" t="str">
        <f>IF(BC382&lt;&gt;"",CONCATENATE("S",WEEKNUM(BC382,21)),"")</f>
        <v>S16</v>
      </c>
      <c r="BH382" s="327" t="str">
        <f>IF(BD382&lt;&gt;"",CONCATENATE("S",WEEKNUM(BD382,21)),"")</f>
        <v>S25</v>
      </c>
      <c r="BI382" s="327" t="str">
        <f>IF(BE382&lt;&gt;"",CONCATENATE("S",WEEKNUM(BE382,21)),"")</f>
        <v>S31</v>
      </c>
      <c r="BJ382" s="326" t="str">
        <f>IF(BE382&lt;&gt;"",CONCATENATE(MONTH(BE382),"/",YEAR(BE382)),"")</f>
        <v>8/2025</v>
      </c>
      <c r="BK382" s="325">
        <f ca="1">IF(BE382&lt;&gt;"",IFERROR(IF(BE382="",TODAY()-BC382,BE382-BC382),""),"")</f>
        <v>104</v>
      </c>
      <c r="BL382" s="330" t="str">
        <f ca="1">IF(BK382&lt;&gt;"",IF(BK382&lt;=0,"SEM ATRASO",IF(BK382&lt;=10,"1) &lt;= 10 Dias",IF(AND(BK382&gt;10,BK382&lt;=30),"2) &gt; 10 Dias e &lt;= 30 Dias",IF(AND(BK382&gt;30,BK382&lt;=60),"3) &gt;30 Dias e &lt;=60 Dias",IF(AND(BK382&gt;60,BK382&lt;43854),"4) &gt; 60 Dias","INDEFINIDO"))))),"")</f>
        <v>4) &gt; 60 Dias</v>
      </c>
      <c r="BM382" s="331">
        <f>IF(BE382&lt;&gt;"",BE382+5,IF(AND(BE382="",BD382&lt;&gt;""),BD382+5,IF(AND(BE382="",BD382="",AS382&lt;&gt;""),AS382+5,IF(AND(BE382="",BD382="",AS382="",AR382&lt;&gt;""),AR382+5,""))))</f>
        <v>45875</v>
      </c>
      <c r="BN382" s="331"/>
      <c r="BO382" s="331" t="s">
        <v>87</v>
      </c>
      <c r="BP382" s="305"/>
      <c r="BQ382" s="305"/>
      <c r="BR382" s="305"/>
      <c r="BS382" s="305"/>
      <c r="BT382" s="332">
        <v>-3</v>
      </c>
      <c r="BU382" s="333" t="s">
        <v>1255</v>
      </c>
      <c r="BV382" s="329"/>
      <c r="BW382" s="329"/>
      <c r="BX382" s="329"/>
      <c r="BY382" s="329"/>
      <c r="BZ382" s="329"/>
      <c r="CA382" s="658" t="s">
        <v>978</v>
      </c>
      <c r="CB382" s="599"/>
    </row>
    <row r="383" spans="1:80" ht="40.5" customHeight="1" thickBot="1" x14ac:dyDescent="0.4">
      <c r="A383" s="614"/>
      <c r="B383" s="458" t="s">
        <v>155</v>
      </c>
      <c r="C383" s="326" t="s">
        <v>278</v>
      </c>
      <c r="D383" s="331">
        <v>45663</v>
      </c>
      <c r="E383" s="323" t="s">
        <v>1994</v>
      </c>
      <c r="F383" s="323" t="s">
        <v>273</v>
      </c>
      <c r="G383" s="307" t="str">
        <f ca="1">IF(AND(E383&lt;D383,BE383&lt;&gt;"",TODAY()&gt;D383),TODAY()-D383,"")</f>
        <v/>
      </c>
      <c r="H383" s="308">
        <f>IF(BM383&lt;&gt;"",BM383,"")</f>
        <v>45889</v>
      </c>
      <c r="I383" s="309">
        <f>IF(AND(E383&lt;&gt;"",H383&lt;&gt;""),H383-E383,"")</f>
        <v>93</v>
      </c>
      <c r="J383" s="460" t="s">
        <v>280</v>
      </c>
      <c r="K383" s="567" t="s">
        <v>80</v>
      </c>
      <c r="L383" s="310" t="s">
        <v>557</v>
      </c>
      <c r="M383" s="305" t="s">
        <v>2407</v>
      </c>
      <c r="N383" s="326" t="s">
        <v>1012</v>
      </c>
      <c r="O383" s="326"/>
      <c r="P383" s="539" t="s">
        <v>1579</v>
      </c>
      <c r="Q383" s="383" t="s">
        <v>1584</v>
      </c>
      <c r="R383" s="313" t="str">
        <f>IF(OR(L383&lt;&gt;"",N383&lt;&gt;"",O383&lt;&gt;"",P383&lt;&gt;""),CONCATENATE(L383,"-",N383,"-",P383,"-OM",O383),"")</f>
        <v>P62-PPGMII-P62-PAR-1565/2025-OM</v>
      </c>
      <c r="S383" s="326" t="s">
        <v>964</v>
      </c>
      <c r="T383" s="624">
        <v>0.75</v>
      </c>
      <c r="U383" s="340">
        <v>2.1</v>
      </c>
      <c r="V383" s="340">
        <v>0</v>
      </c>
      <c r="W383" s="316">
        <f>IF(U383&lt;&gt;"",U383/1000,"")</f>
        <v>2.1000000000000003E-3</v>
      </c>
      <c r="X383" s="316">
        <f>IF(V383&lt;&gt;"",V383/1000,"")</f>
        <v>0</v>
      </c>
      <c r="Y383" s="317">
        <f>IF(OR(U383&lt;&gt;"",V383&lt;&gt;""),U383+V383,"")</f>
        <v>2.1</v>
      </c>
      <c r="Z383" s="318">
        <f>IF(Y383&lt;&gt;"",Y383/1000,"")</f>
        <v>2.1000000000000003E-3</v>
      </c>
      <c r="AA383" s="574" t="s">
        <v>2162</v>
      </c>
      <c r="AB383" s="327"/>
      <c r="AC383" s="327">
        <v>45787</v>
      </c>
      <c r="AD383" s="327">
        <v>45814</v>
      </c>
      <c r="AE383" s="327">
        <v>45828</v>
      </c>
      <c r="AF383" s="14">
        <v>45828</v>
      </c>
      <c r="AG383" s="327">
        <v>45828</v>
      </c>
      <c r="AH383" s="309">
        <f>IF(AND(AD383&lt;&gt;"",AG383&lt;&gt;""),AG383-AD383,"")</f>
        <v>14</v>
      </c>
      <c r="AI383" s="322" t="str">
        <f>IF(AE383&lt;&gt;"",CONCATENATE("S",WEEKNUM(AE383,21)),"")</f>
        <v>S25</v>
      </c>
      <c r="AJ383" s="323" t="str">
        <f>IF(AF383&lt;&gt;"",CONCATENATE("S",WEEKNUM(AF383,21)),"")</f>
        <v>S25</v>
      </c>
      <c r="AK383" s="323" t="str">
        <f>IF(AG383&lt;&gt;"",CONCATENATE("S",WEEKNUM(AG383,21)),"")</f>
        <v>S25</v>
      </c>
      <c r="AL383" s="322" t="str">
        <f>IF(AG383&lt;&gt;"",CONCATENATE(MONTH(AG383),"/",YEAR(AG383)),"")</f>
        <v>6/2025</v>
      </c>
      <c r="AM383" s="324">
        <f ca="1">IF(AG383&lt;&gt;"",IFERROR(IF(AF383="",TODAY()-AE383,AG383-AE383),""),"")</f>
        <v>0</v>
      </c>
      <c r="AN383" s="325" t="str">
        <f ca="1">IF(AM383&lt;&gt;"",IF(AM383&lt;=0,"SEM ATRASO",IF(AM383&lt;=10,"1) &lt;= 10 Dias",IF(AND(AM383&gt;10,AM383&lt;=30),"2) &gt; 10 Dias e &lt;= 30 Dias",IF(AND(AM383&gt;30,AM383&lt;=60),"3) &gt;30 Dias e &lt;=60 Dias",IF(AND(AM383&gt;60,AM383&lt;43854),"4) &gt; 60 Dias","INDEFINIDO"))))),"")</f>
        <v>SEM ATRASO</v>
      </c>
      <c r="AO383" s="331">
        <v>45828</v>
      </c>
      <c r="AP383" s="331">
        <v>45863</v>
      </c>
      <c r="AQ383" s="14">
        <v>45870</v>
      </c>
      <c r="AR383" s="14">
        <v>45870</v>
      </c>
      <c r="AS383" s="327">
        <v>45870</v>
      </c>
      <c r="AT383" s="309">
        <f>IF(AND(AP383&lt;&gt;"",AS383&lt;&gt;""),AS383-AP383,"")</f>
        <v>7</v>
      </c>
      <c r="AU383" s="326" t="str">
        <f>IF(AQ383&lt;&gt;"",CONCATENATE("S",WEEKNUM(AQ383,21)),"")</f>
        <v>S31</v>
      </c>
      <c r="AV383" s="327" t="str">
        <f>IF(AR383&lt;&gt;"",CONCATENATE("S",WEEKNUM(AR383,21)),"")</f>
        <v>S31</v>
      </c>
      <c r="AW383" s="327" t="str">
        <f>IF(AS383&lt;&gt;"",CONCATENATE("S",WEEKNUM(AS383,21)),"")</f>
        <v>S31</v>
      </c>
      <c r="AX383" s="326" t="str">
        <f>IF(AS383&lt;&gt;"",CONCATENATE(MONTH(AS383),"/",YEAR(AS383)),"")</f>
        <v>8/2025</v>
      </c>
      <c r="AY383" s="328">
        <f ca="1">IF(AQ383&lt;&gt;"",IF(AS383&lt;&gt;"",AQ383-AS383,TODAY()-AQ383),"")</f>
        <v>0</v>
      </c>
      <c r="AZ383" s="329" t="str">
        <f ca="1">IF(AY383&lt;&gt;"",IF(AY383&lt;=0,"SEM ATRASO",IF(AY383&lt;=10,"1) &lt;= 10 Dias",IF(AND(AY383&gt;10,AY383&lt;=30),"2) &gt; 10 Dias e &lt;= 30 Dias",IF(AND(AY383&gt;30,AY383&lt;=60),"3) &gt;30 Dias e &lt;=60 Dias",IF(AND(AY383&gt;60,AY383&lt;43854),"4) &gt; 60 Dias","INDEFINIDO"))))),"")</f>
        <v>SEM ATRASO</v>
      </c>
      <c r="BA383" s="327">
        <v>45879</v>
      </c>
      <c r="BB383" s="331">
        <f>BA383</f>
        <v>45879</v>
      </c>
      <c r="BC383" s="14">
        <v>45888</v>
      </c>
      <c r="BD383" s="243">
        <v>45885</v>
      </c>
      <c r="BE383" s="331">
        <v>45884</v>
      </c>
      <c r="BF383" s="309">
        <f>IF(AND(BB383&lt;&gt;"",BE383&lt;&gt;""),BE383-BB383,"")</f>
        <v>5</v>
      </c>
      <c r="BG383" s="326" t="str">
        <f>IF(BC383&lt;&gt;"",CONCATENATE("S",WEEKNUM(BC383,21)),"")</f>
        <v>S34</v>
      </c>
      <c r="BH383" s="327" t="str">
        <f>IF(BD383&lt;&gt;"",CONCATENATE("S",WEEKNUM(BD383,21)),"")</f>
        <v>S33</v>
      </c>
      <c r="BI383" s="327" t="str">
        <f>IF(BE383&lt;&gt;"",CONCATENATE("S",WEEKNUM(BE383,21)),"")</f>
        <v>S33</v>
      </c>
      <c r="BJ383" s="326" t="str">
        <f>IF(BE383&lt;&gt;"",CONCATENATE(MONTH(BE383),"/",YEAR(BE383)),"")</f>
        <v>8/2025</v>
      </c>
      <c r="BK383" s="325">
        <f ca="1">IF(BE383&lt;&gt;"",IFERROR(IF(BE383="",TODAY()-BC383,BE383-BC383),""),"")</f>
        <v>-4</v>
      </c>
      <c r="BL383" s="330" t="str">
        <f ca="1">IF(BK383&lt;&gt;"",IF(BK383&lt;=0,"SEM ATRASO",IF(BK383&lt;=10,"1) &lt;= 10 Dias",IF(AND(BK383&gt;10,BK383&lt;=30),"2) &gt; 10 Dias e &lt;= 30 Dias",IF(AND(BK383&gt;30,BK383&lt;=60),"3) &gt;30 Dias e &lt;=60 Dias",IF(AND(BK383&gt;60,BK383&lt;43854),"4) &gt; 60 Dias","INDEFINIDO"))))),"")</f>
        <v>SEM ATRASO</v>
      </c>
      <c r="BM383" s="331">
        <f>IF(BE383&lt;&gt;"",BE383+5,IF(AND(BE383="",BD383&lt;&gt;""),BD383+5,IF(AND(BE383="",BD383="",AS383&lt;&gt;""),AS383+5,IF(AND(BE383="",BD383="",AS383="",AR383&lt;&gt;""),AR383+5,""))))</f>
        <v>45889</v>
      </c>
      <c r="BN383" s="327"/>
      <c r="BO383" s="327" t="s">
        <v>87</v>
      </c>
      <c r="BP383" s="305"/>
      <c r="BQ383" s="305"/>
      <c r="BR383" s="305"/>
      <c r="BS383" s="305"/>
      <c r="BT383" s="305" t="s">
        <v>124</v>
      </c>
      <c r="BU383" s="305" t="s">
        <v>124</v>
      </c>
      <c r="BV383" s="305"/>
      <c r="BW383" s="305"/>
      <c r="BX383" s="305"/>
      <c r="BY383" s="305"/>
      <c r="BZ383" s="305"/>
      <c r="CA383" s="660" t="s">
        <v>974</v>
      </c>
      <c r="CB383" s="326"/>
    </row>
    <row r="384" spans="1:80" ht="40.5" customHeight="1" thickBot="1" x14ac:dyDescent="0.4">
      <c r="A384" s="593"/>
      <c r="B384" s="458" t="s">
        <v>155</v>
      </c>
      <c r="C384" s="310"/>
      <c r="D384" s="336"/>
      <c r="E384" s="336" t="s">
        <v>95</v>
      </c>
      <c r="F384" s="336" t="s">
        <v>273</v>
      </c>
      <c r="G384" s="307" t="str">
        <f ca="1">IF(AND(E384&lt;D384,BE384&lt;&gt;"",TODAY()&gt;D384),TODAY()-D384,"")</f>
        <v/>
      </c>
      <c r="H384" s="308">
        <f>IF(BM384&lt;&gt;"",BM384,"")</f>
        <v>45875</v>
      </c>
      <c r="I384" s="309">
        <f>IF(AND(E384&lt;&gt;"",H384&lt;&gt;""),H384-E384,"")</f>
        <v>168</v>
      </c>
      <c r="J384" s="460" t="s">
        <v>79</v>
      </c>
      <c r="K384" s="460" t="s">
        <v>80</v>
      </c>
      <c r="L384" s="310" t="s">
        <v>81</v>
      </c>
      <c r="M384" s="311" t="s">
        <v>161</v>
      </c>
      <c r="N384" s="310" t="s">
        <v>1011</v>
      </c>
      <c r="O384" s="337"/>
      <c r="P384" s="539" t="s">
        <v>1464</v>
      </c>
      <c r="Q384" s="339" t="s">
        <v>104</v>
      </c>
      <c r="R384" s="313" t="str">
        <f>IF(OR(L384&lt;&gt;"",N384&lt;&gt;"",O384&lt;&gt;"",P384&lt;&gt;""),CONCATENATE(L384,"-",N384,"-",P384,"-OM",O384),"")</f>
        <v>P31-PPGMII-P31-CAM-0702/2025-OM</v>
      </c>
      <c r="S384" s="574" t="s">
        <v>1246</v>
      </c>
      <c r="T384" s="314">
        <v>1</v>
      </c>
      <c r="U384" s="340">
        <v>0</v>
      </c>
      <c r="V384" s="340">
        <v>69.309999999999988</v>
      </c>
      <c r="W384" s="316">
        <f>IF(U384&lt;&gt;"",U384/1000,"")</f>
        <v>0</v>
      </c>
      <c r="X384" s="316">
        <f>IF(V384&lt;&gt;"",V384/1000,"")</f>
        <v>6.9309999999999983E-2</v>
      </c>
      <c r="Y384" s="317">
        <f>IF(OR(U384&lt;&gt;"",V384&lt;&gt;""),U384+V384,"")</f>
        <v>69.309999999999988</v>
      </c>
      <c r="Z384" s="318">
        <f>IF(Y384&lt;&gt;"",Y384/1000,"")</f>
        <v>6.9309999999999983E-2</v>
      </c>
      <c r="AA384" s="574" t="s">
        <v>2068</v>
      </c>
      <c r="AB384" s="386"/>
      <c r="AC384" s="331" t="s">
        <v>95</v>
      </c>
      <c r="AD384" s="327">
        <v>45811</v>
      </c>
      <c r="AE384" s="327">
        <v>45851</v>
      </c>
      <c r="AF384" s="25">
        <v>45851</v>
      </c>
      <c r="AG384" s="327">
        <v>45827</v>
      </c>
      <c r="AH384" s="309">
        <f>IF(AND(AD384&lt;&gt;"",AG384&lt;&gt;""),AG384-AD384,"")</f>
        <v>16</v>
      </c>
      <c r="AI384" s="322" t="str">
        <f>IF(AE384&lt;&gt;"",CONCATENATE("S",WEEKNUM(AE384,21)),"")</f>
        <v>S28</v>
      </c>
      <c r="AJ384" s="323" t="str">
        <f>IF(AF384&lt;&gt;"",CONCATENATE("S",WEEKNUM(AF384,21)),"")</f>
        <v>S28</v>
      </c>
      <c r="AK384" s="323" t="str">
        <f>IF(AG384&lt;&gt;"",CONCATENATE("S",WEEKNUM(AG384,21)),"")</f>
        <v>S25</v>
      </c>
      <c r="AL384" s="322" t="str">
        <f>IF(AG384&lt;&gt;"",CONCATENATE(MONTH(AG384),"/",YEAR(AG384)),"")</f>
        <v>6/2025</v>
      </c>
      <c r="AM384" s="324">
        <f ca="1">IF(AG384&lt;&gt;"",IFERROR(IF(AF384="",TODAY()-AE384,AG384-AE384),""),"")</f>
        <v>-24</v>
      </c>
      <c r="AN384" s="325" t="str">
        <f ca="1">IF(AM384&lt;&gt;"",IF(AM384&lt;=0,"SEM ATRASO",IF(AM384&lt;=10,"1) &lt;= 10 Dias",IF(AND(AM384&gt;10,AM384&lt;=30),"2) &gt; 10 Dias e &lt;= 30 Dias",IF(AND(AM384&gt;30,AM384&lt;=60),"3) &gt;30 Dias e &lt;=60 Dias",IF(AND(AM384&gt;60,AM384&lt;43854),"4) &gt; 60 Dias","INDEFINIDO"))))),"")</f>
        <v>SEM ATRASO</v>
      </c>
      <c r="AO384" s="327">
        <v>45833</v>
      </c>
      <c r="AP384" s="331">
        <v>45814</v>
      </c>
      <c r="AQ384" s="14">
        <v>45840</v>
      </c>
      <c r="AR384" s="25">
        <v>45840</v>
      </c>
      <c r="AS384" s="331">
        <v>45840</v>
      </c>
      <c r="AT384" s="309">
        <f>IF(AND(AP384&lt;&gt;"",AS384&lt;&gt;""),AS384-AP384,"")</f>
        <v>26</v>
      </c>
      <c r="AU384" s="326" t="str">
        <f>IF(AQ384&lt;&gt;"",CONCATENATE("S",WEEKNUM(AQ384,21)),"")</f>
        <v>S27</v>
      </c>
      <c r="AV384" s="327" t="str">
        <f>IF(AR384&lt;&gt;"",CONCATENATE("S",WEEKNUM(AR384,21)),"")</f>
        <v>S27</v>
      </c>
      <c r="AW384" s="327" t="str">
        <f>IF(AS384&lt;&gt;"",CONCATENATE("S",WEEKNUM(AS384,21)),"")</f>
        <v>S27</v>
      </c>
      <c r="AX384" s="326" t="str">
        <f>IF(AS384&lt;&gt;"",CONCATENATE(MONTH(AS384),"/",YEAR(AS384)),"")</f>
        <v>7/2025</v>
      </c>
      <c r="AY384" s="328">
        <f ca="1">IF(AQ384&lt;&gt;"",IF(AS384&lt;&gt;"",AQ384-AS384,TODAY()-AQ384),"")</f>
        <v>0</v>
      </c>
      <c r="AZ384" s="329" t="str">
        <f ca="1">IF(AY384&lt;&gt;"",IF(AY384&lt;=0,"SEM ATRASO",IF(AY384&lt;=10,"1) &lt;= 10 Dias",IF(AND(AY384&gt;10,AY384&lt;=30),"2) &gt; 10 Dias e &lt;= 30 Dias",IF(AND(AY384&gt;30,AY384&lt;=60),"3) &gt;30 Dias e &lt;=60 Dias",IF(AND(AY384&gt;60,AY384&lt;43854),"4) &gt; 60 Dias","INDEFINIDO"))))),"")</f>
        <v>SEM ATRASO</v>
      </c>
      <c r="BA384" s="327">
        <v>45853</v>
      </c>
      <c r="BB384" s="331">
        <v>45840</v>
      </c>
      <c r="BC384" s="14">
        <v>45766</v>
      </c>
      <c r="BD384" s="12">
        <v>45826</v>
      </c>
      <c r="BE384" s="331">
        <v>45870</v>
      </c>
      <c r="BF384" s="309">
        <f>IF(AND(BB384&lt;&gt;"",BE384&lt;&gt;""),BE384-BB384,"")</f>
        <v>30</v>
      </c>
      <c r="BG384" s="326" t="str">
        <f>IF(BC384&lt;&gt;"",CONCATENATE("S",WEEKNUM(BC384,21)),"")</f>
        <v>S16</v>
      </c>
      <c r="BH384" s="327" t="str">
        <f>IF(BD384&lt;&gt;"",CONCATENATE("S",WEEKNUM(BD384,21)),"")</f>
        <v>S25</v>
      </c>
      <c r="BI384" s="327" t="str">
        <f>IF(BE384&lt;&gt;"",CONCATENATE("S",WEEKNUM(BE384,21)),"")</f>
        <v>S31</v>
      </c>
      <c r="BJ384" s="326" t="str">
        <f>IF(BE384&lt;&gt;"",CONCATENATE(MONTH(BE384),"/",YEAR(BE384)),"")</f>
        <v>8/2025</v>
      </c>
      <c r="BK384" s="325">
        <f ca="1">IF(BE384&lt;&gt;"",IFERROR(IF(BE384="",TODAY()-BC384,BE384-BC384),""),"")</f>
        <v>104</v>
      </c>
      <c r="BL384" s="330" t="str">
        <f ca="1">IF(BK384&lt;&gt;"",IF(BK384&lt;=0,"SEM ATRASO",IF(BK384&lt;=10,"1) &lt;= 10 Dias",IF(AND(BK384&gt;10,BK384&lt;=30),"2) &gt; 10 Dias e &lt;= 30 Dias",IF(AND(BK384&gt;30,BK384&lt;=60),"3) &gt;30 Dias e &lt;=60 Dias",IF(AND(BK384&gt;60,BK384&lt;43854),"4) &gt; 60 Dias","INDEFINIDO"))))),"")</f>
        <v>4) &gt; 60 Dias</v>
      </c>
      <c r="BM384" s="331">
        <f>IF(BE384&lt;&gt;"",BE384+5,IF(AND(BE384="",BD384&lt;&gt;""),BD384+5,IF(AND(BE384="",BD384="",AS384&lt;&gt;""),AS384+5,IF(AND(BE384="",BD384="",AS384="",AR384&lt;&gt;""),AR384+5,""))))</f>
        <v>45875</v>
      </c>
      <c r="BN384" s="331"/>
      <c r="BO384" s="331" t="s">
        <v>87</v>
      </c>
      <c r="BP384" s="305"/>
      <c r="BQ384" s="305"/>
      <c r="BR384" s="305"/>
      <c r="BS384" s="305"/>
      <c r="BT384" s="332"/>
      <c r="BU384" s="333"/>
      <c r="BV384" s="329"/>
      <c r="BW384" s="329"/>
      <c r="BX384" s="329"/>
      <c r="BY384" s="329"/>
      <c r="BZ384" s="329"/>
      <c r="CA384" s="640"/>
      <c r="CB384" s="599"/>
    </row>
    <row r="385" spans="1:80" ht="40.5" customHeight="1" thickBot="1" x14ac:dyDescent="0.4">
      <c r="A385" s="593"/>
      <c r="B385" s="458" t="s">
        <v>155</v>
      </c>
      <c r="C385" s="310"/>
      <c r="D385" s="336"/>
      <c r="E385" s="336" t="s">
        <v>1186</v>
      </c>
      <c r="F385" s="336" t="s">
        <v>255</v>
      </c>
      <c r="G385" s="307" t="str">
        <f ca="1">IF(AND(E385&lt;D385,BE385&lt;&gt;"",TODAY()&gt;D385),TODAY()-D385,"")</f>
        <v/>
      </c>
      <c r="H385" s="308">
        <f>IF(BM385&lt;&gt;"",BM385,"")</f>
        <v>45873</v>
      </c>
      <c r="I385" s="309">
        <f>IF(AND(E385&lt;&gt;"",H385&lt;&gt;""),H385-E385,"")</f>
        <v>227</v>
      </c>
      <c r="J385" s="460" t="s">
        <v>156</v>
      </c>
      <c r="K385" s="460" t="s">
        <v>80</v>
      </c>
      <c r="L385" s="310" t="s">
        <v>557</v>
      </c>
      <c r="M385" s="311" t="s">
        <v>161</v>
      </c>
      <c r="N385" s="310" t="s">
        <v>2050</v>
      </c>
      <c r="O385" s="337">
        <v>2028684064</v>
      </c>
      <c r="P385" s="539" t="s">
        <v>1465</v>
      </c>
      <c r="Q385" s="339" t="s">
        <v>1245</v>
      </c>
      <c r="R385" s="313" t="str">
        <f>IF(OR(L385&lt;&gt;"",N385&lt;&gt;"",O385&lt;&gt;"",P385&lt;&gt;""),CONCATENATE(L385,"-",N385,"-",P385,"-OM",O385),"")</f>
        <v>P62-PPGMII-P62-CAM-1971P/2024-OM2028684064</v>
      </c>
      <c r="S385" s="574"/>
      <c r="T385" s="314">
        <v>1</v>
      </c>
      <c r="U385" s="340">
        <v>0</v>
      </c>
      <c r="V385" s="340">
        <v>7.0350000000000001</v>
      </c>
      <c r="W385" s="316">
        <f>IF(U385&lt;&gt;"",U385/1000,"")</f>
        <v>0</v>
      </c>
      <c r="X385" s="316">
        <f>IF(V385&lt;&gt;"",V385/1000,"")</f>
        <v>7.0350000000000005E-3</v>
      </c>
      <c r="Y385" s="317">
        <f>IF(OR(U385&lt;&gt;"",V385&lt;&gt;""),U385+V385,"")</f>
        <v>7.0350000000000001</v>
      </c>
      <c r="Z385" s="318">
        <f>IF(Y385&lt;&gt;"",Y385/1000,"")</f>
        <v>7.0350000000000005E-3</v>
      </c>
      <c r="AA385" s="574" t="s">
        <v>1247</v>
      </c>
      <c r="AB385" s="386"/>
      <c r="AC385" s="331">
        <v>45821</v>
      </c>
      <c r="AD385" s="327">
        <v>45782</v>
      </c>
      <c r="AE385" s="327">
        <v>45798</v>
      </c>
      <c r="AF385" s="25">
        <v>45838</v>
      </c>
      <c r="AG385" s="327">
        <v>45792</v>
      </c>
      <c r="AH385" s="309">
        <f>IF(AND(AD385&lt;&gt;"",AG385&lt;&gt;""),AG385-AD385,"")</f>
        <v>10</v>
      </c>
      <c r="AI385" s="322" t="str">
        <f>IF(AE385&lt;&gt;"",CONCATENATE("S",WEEKNUM(AE385,21)),"")</f>
        <v>S21</v>
      </c>
      <c r="AJ385" s="323" t="str">
        <f>IF(AF385&lt;&gt;"",CONCATENATE("S",WEEKNUM(AF385,21)),"")</f>
        <v>S27</v>
      </c>
      <c r="AK385" s="323" t="str">
        <f>IF(AG385&lt;&gt;"",CONCATENATE("S",WEEKNUM(AG385,21)),"")</f>
        <v>S20</v>
      </c>
      <c r="AL385" s="322" t="str">
        <f>IF(AG385&lt;&gt;"",CONCATENATE(MONTH(AG385),"/",YEAR(AG385)),"")</f>
        <v>5/2025</v>
      </c>
      <c r="AM385" s="324">
        <f ca="1">IF(AG385&lt;&gt;"",IFERROR(IF(AF385="",TODAY()-AE385,AG385-AE385),""),"")</f>
        <v>-6</v>
      </c>
      <c r="AN385" s="325" t="str">
        <f ca="1">IF(AM385&lt;&gt;"",IF(AM385&lt;=0,"SEM ATRASO",IF(AM385&lt;=10,"1) &lt;= 10 Dias",IF(AND(AM385&gt;10,AM385&lt;=30),"2) &gt; 10 Dias e &lt;= 30 Dias",IF(AND(AM385&gt;30,AM385&lt;=60),"3) &gt;30 Dias e &lt;=60 Dias",IF(AND(AM385&gt;60,AM385&lt;43854),"4) &gt; 60 Dias","INDEFINIDO"))))),"")</f>
        <v>SEM ATRASO</v>
      </c>
      <c r="AO385" s="14">
        <v>45805</v>
      </c>
      <c r="AP385" s="331">
        <v>45818</v>
      </c>
      <c r="AQ385" s="14">
        <v>45815</v>
      </c>
      <c r="AR385" s="25">
        <v>45845</v>
      </c>
      <c r="AS385" s="331">
        <v>45811</v>
      </c>
      <c r="AT385" s="309">
        <f>IF(AND(AP385&lt;&gt;"",AS385&lt;&gt;""),AS385-AP385,"")</f>
        <v>-7</v>
      </c>
      <c r="AU385" s="326" t="str">
        <f>IF(AQ385&lt;&gt;"",CONCATENATE("S",WEEKNUM(AQ385,21)),"")</f>
        <v>S23</v>
      </c>
      <c r="AV385" s="327" t="str">
        <f>IF(AR385&lt;&gt;"",CONCATENATE("S",WEEKNUM(AR385,21)),"")</f>
        <v>S28</v>
      </c>
      <c r="AW385" s="327" t="str">
        <f>IF(AS385&lt;&gt;"",CONCATENATE("S",WEEKNUM(AS385,21)),"")</f>
        <v>S23</v>
      </c>
      <c r="AX385" s="326" t="str">
        <f>IF(AS385&lt;&gt;"",CONCATENATE(MONTH(AS385),"/",YEAR(AS385)),"")</f>
        <v>6/2025</v>
      </c>
      <c r="AY385" s="328">
        <f ca="1">IF(AQ385&lt;&gt;"",IF(AS385&lt;&gt;"",AQ385-AS385,TODAY()-AQ385),"")</f>
        <v>4</v>
      </c>
      <c r="AZ385" s="329" t="str">
        <f ca="1">IF(AY385&lt;&gt;"",IF(AY385&lt;=0,"SEM ATRASO",IF(AY385&lt;=10,"1) &lt;= 10 Dias",IF(AND(AY385&gt;10,AY385&lt;=30),"2) &gt; 10 Dias e &lt;= 30 Dias",IF(AND(AY385&gt;30,AY385&lt;=60),"3) &gt;30 Dias e &lt;=60 Dias",IF(AND(AY385&gt;60,AY385&lt;43854),"4) &gt; 60 Dias","INDEFINIDO"))))),"")</f>
        <v>1) &lt;= 10 Dias</v>
      </c>
      <c r="BA385" s="14">
        <v>45821</v>
      </c>
      <c r="BB385" s="331">
        <v>45818</v>
      </c>
      <c r="BC385" s="14">
        <v>45766</v>
      </c>
      <c r="BD385" s="15">
        <v>45868</v>
      </c>
      <c r="BE385" s="331">
        <v>45868</v>
      </c>
      <c r="BF385" s="309">
        <f>IF(AND(BB385&lt;&gt;"",BE385&lt;&gt;""),BE385-BB385,"")</f>
        <v>50</v>
      </c>
      <c r="BG385" s="326" t="str">
        <f>IF(BC385&lt;&gt;"",CONCATENATE("S",WEEKNUM(BC385,21)),"")</f>
        <v>S16</v>
      </c>
      <c r="BH385" s="327" t="str">
        <f>IF(BD385&lt;&gt;"",CONCATENATE("S",WEEKNUM(BD385,21)),"")</f>
        <v>S31</v>
      </c>
      <c r="BI385" s="327" t="str">
        <f>IF(BE385&lt;&gt;"",CONCATENATE("S",WEEKNUM(BE385,21)),"")</f>
        <v>S31</v>
      </c>
      <c r="BJ385" s="326" t="str">
        <f>IF(BE385&lt;&gt;"",CONCATENATE(MONTH(BE385),"/",YEAR(BE385)),"")</f>
        <v>7/2025</v>
      </c>
      <c r="BK385" s="325">
        <f ca="1">IF(BE385&lt;&gt;"",IFERROR(IF(BE385="",TODAY()-BC385,BE385-BC385),""),"")</f>
        <v>102</v>
      </c>
      <c r="BL385" s="330" t="str">
        <f ca="1">IF(BK385&lt;&gt;"",IF(BK385&lt;=0,"SEM ATRASO",IF(BK385&lt;=10,"1) &lt;= 10 Dias",IF(AND(BK385&gt;10,BK385&lt;=30),"2) &gt; 10 Dias e &lt;= 30 Dias",IF(AND(BK385&gt;30,BK385&lt;=60),"3) &gt;30 Dias e &lt;=60 Dias",IF(AND(BK385&gt;60,BK385&lt;43854),"4) &gt; 60 Dias","INDEFINIDO"))))),"")</f>
        <v>4) &gt; 60 Dias</v>
      </c>
      <c r="BM385" s="331">
        <f>IF(BE385&lt;&gt;"",BE385+5,IF(AND(BE385="",BD385&lt;&gt;""),BD385+5,IF(AND(BE385="",BD385="",AS385&lt;&gt;""),AS385+5,IF(AND(BE385="",BD385="",AS385="",AR385&lt;&gt;""),AR385+5,""))))</f>
        <v>45873</v>
      </c>
      <c r="BN385" s="331"/>
      <c r="BO385" s="331" t="s">
        <v>87</v>
      </c>
      <c r="BP385" s="305"/>
      <c r="BQ385" s="305"/>
      <c r="BR385" s="305"/>
      <c r="BS385" s="305"/>
      <c r="BT385" s="332">
        <v>-3</v>
      </c>
      <c r="BU385" s="333" t="s">
        <v>1255</v>
      </c>
      <c r="BV385" s="329"/>
      <c r="BW385" s="329"/>
      <c r="BX385" s="329"/>
      <c r="BY385" s="329"/>
      <c r="BZ385" s="329"/>
      <c r="CA385" s="641" t="s">
        <v>112</v>
      </c>
      <c r="CB385" s="599"/>
    </row>
    <row r="386" spans="1:80" ht="40.5" customHeight="1" thickBot="1" x14ac:dyDescent="0.4">
      <c r="A386" s="593"/>
      <c r="B386" s="458" t="s">
        <v>155</v>
      </c>
      <c r="C386" s="310"/>
      <c r="D386" s="336"/>
      <c r="E386" s="336" t="s">
        <v>659</v>
      </c>
      <c r="F386" s="336" t="s">
        <v>556</v>
      </c>
      <c r="G386" s="307" t="str">
        <f ca="1">IF(AND(E386&lt;D386,BE386&lt;&gt;"",TODAY()&gt;D386),TODAY()-D386,"")</f>
        <v/>
      </c>
      <c r="H386" s="308">
        <f>IF(BM386&lt;&gt;"",BM386,"")</f>
        <v>45873</v>
      </c>
      <c r="I386" s="309">
        <f>IF(AND(E386&lt;&gt;"",H386&lt;&gt;""),H386-E386,"")</f>
        <v>199</v>
      </c>
      <c r="J386" s="460" t="s">
        <v>79</v>
      </c>
      <c r="K386" s="460" t="s">
        <v>80</v>
      </c>
      <c r="L386" s="310" t="s">
        <v>557</v>
      </c>
      <c r="M386" s="311" t="s">
        <v>161</v>
      </c>
      <c r="N386" s="310" t="s">
        <v>1012</v>
      </c>
      <c r="O386" s="337"/>
      <c r="P386" s="539" t="s">
        <v>1466</v>
      </c>
      <c r="Q386" s="339" t="s">
        <v>672</v>
      </c>
      <c r="R386" s="313" t="str">
        <f>IF(OR(L386&lt;&gt;"",N386&lt;&gt;"",O386&lt;&gt;"",P386&lt;&gt;""),CONCATENATE(L386,"-",N386,"-",P386,"-OM",O386),"")</f>
        <v>P62-PPGMII-P62-PAR-0354/2025-OM</v>
      </c>
      <c r="S386" s="574" t="s">
        <v>1128</v>
      </c>
      <c r="T386" s="314">
        <v>1</v>
      </c>
      <c r="U386" s="340">
        <v>344.96499999999997</v>
      </c>
      <c r="V386" s="340">
        <v>0</v>
      </c>
      <c r="W386" s="316">
        <f>IF(U386&lt;&gt;"",U386/1000,"")</f>
        <v>0.34496499999999997</v>
      </c>
      <c r="X386" s="316">
        <f>IF(V386&lt;&gt;"",V386/1000,"")</f>
        <v>0</v>
      </c>
      <c r="Y386" s="317">
        <f>IF(OR(U386&lt;&gt;"",V386&lt;&gt;""),U386+V386,"")</f>
        <v>344.96499999999997</v>
      </c>
      <c r="Z386" s="318">
        <f>IF(Y386&lt;&gt;"",Y386/1000,"")</f>
        <v>0.34496499999999997</v>
      </c>
      <c r="AA386" s="574" t="s">
        <v>2093</v>
      </c>
      <c r="AB386" s="386"/>
      <c r="AC386" s="331">
        <v>45710</v>
      </c>
      <c r="AD386" s="327">
        <v>45811</v>
      </c>
      <c r="AE386" s="327">
        <v>45851</v>
      </c>
      <c r="AF386" s="14">
        <v>45851</v>
      </c>
      <c r="AG386" s="327">
        <v>45827</v>
      </c>
      <c r="AH386" s="309">
        <f>IF(AND(AD386&lt;&gt;"",AG386&lt;&gt;""),AG386-AD386,"")</f>
        <v>16</v>
      </c>
      <c r="AI386" s="322" t="str">
        <f>IF(AE386&lt;&gt;"",CONCATENATE("S",WEEKNUM(AE386,21)),"")</f>
        <v>S28</v>
      </c>
      <c r="AJ386" s="323" t="str">
        <f>IF(AF386&lt;&gt;"",CONCATENATE("S",WEEKNUM(AF386,21)),"")</f>
        <v>S28</v>
      </c>
      <c r="AK386" s="323" t="str">
        <f>IF(AG386&lt;&gt;"",CONCATENATE("S",WEEKNUM(AG386,21)),"")</f>
        <v>S25</v>
      </c>
      <c r="AL386" s="322" t="str">
        <f>IF(AG386&lt;&gt;"",CONCATENATE(MONTH(AG386),"/",YEAR(AG386)),"")</f>
        <v>6/2025</v>
      </c>
      <c r="AM386" s="324">
        <f ca="1">IF(AG386&lt;&gt;"",IFERROR(IF(AF386="",TODAY()-AE386,AG386-AE386),""),"")</f>
        <v>-24</v>
      </c>
      <c r="AN386" s="325" t="str">
        <f ca="1">IF(AM386&lt;&gt;"",IF(AM386&lt;=0,"SEM ATRASO",IF(AM386&lt;=10,"1) &lt;= 10 Dias",IF(AND(AM386&gt;10,AM386&lt;=30),"2) &gt; 10 Dias e &lt;= 30 Dias",IF(AND(AM386&gt;30,AM386&lt;=60),"3) &gt;30 Dias e &lt;=60 Dias",IF(AND(AM386&gt;60,AM386&lt;43854),"4) &gt; 60 Dias","INDEFINIDO"))))),"")</f>
        <v>SEM ATRASO</v>
      </c>
      <c r="AO386" s="331">
        <v>45833</v>
      </c>
      <c r="AP386" s="331">
        <v>45811</v>
      </c>
      <c r="AQ386" s="15">
        <v>45840</v>
      </c>
      <c r="AR386" s="15">
        <v>45840</v>
      </c>
      <c r="AS386" s="331">
        <v>45838</v>
      </c>
      <c r="AT386" s="309">
        <f>IF(AND(AP386&lt;&gt;"",AS386&lt;&gt;""),AS386-AP386,"")</f>
        <v>27</v>
      </c>
      <c r="AU386" s="326" t="str">
        <f>IF(AQ386&lt;&gt;"",CONCATENATE("S",WEEKNUM(AQ386,21)),"")</f>
        <v>S27</v>
      </c>
      <c r="AV386" s="327" t="str">
        <f>IF(AR386&lt;&gt;"",CONCATENATE("S",WEEKNUM(AR386,21)),"")</f>
        <v>S27</v>
      </c>
      <c r="AW386" s="327" t="str">
        <f>IF(AS386&lt;&gt;"",CONCATENATE("S",WEEKNUM(AS386,21)),"")</f>
        <v>S27</v>
      </c>
      <c r="AX386" s="326" t="str">
        <f>IF(AS386&lt;&gt;"",CONCATENATE(MONTH(AS386),"/",YEAR(AS386)),"")</f>
        <v>6/2025</v>
      </c>
      <c r="AY386" s="328">
        <f ca="1">IF(AQ386&lt;&gt;"",IF(AS386&lt;&gt;"",AQ386-AS386,TODAY()-AQ386),"")</f>
        <v>2</v>
      </c>
      <c r="AZ386" s="329" t="str">
        <f ca="1">IF(AY386&lt;&gt;"",IF(AY386&lt;=0,"SEM ATRASO",IF(AY386&lt;=10,"1) &lt;= 10 Dias",IF(AND(AY386&gt;10,AY386&lt;=30),"2) &gt; 10 Dias e &lt;= 30 Dias",IF(AND(AY386&gt;30,AY386&lt;=60),"3) &gt;30 Dias e &lt;=60 Dias",IF(AND(AY386&gt;60,AY386&lt;43854),"4) &gt; 60 Dias","INDEFINIDO"))))),"")</f>
        <v>1) &lt;= 10 Dias</v>
      </c>
      <c r="BA386" s="331">
        <v>45853</v>
      </c>
      <c r="BB386" s="331">
        <v>45845</v>
      </c>
      <c r="BC386" s="15">
        <v>45766</v>
      </c>
      <c r="BD386" s="15">
        <v>45868</v>
      </c>
      <c r="BE386" s="331">
        <v>45868</v>
      </c>
      <c r="BF386" s="309">
        <f>IF(AND(BB386&lt;&gt;"",BE386&lt;&gt;""),BE386-BB386,"")</f>
        <v>23</v>
      </c>
      <c r="BG386" s="326" t="str">
        <f>IF(BC386&lt;&gt;"",CONCATENATE("S",WEEKNUM(BC386,21)),"")</f>
        <v>S16</v>
      </c>
      <c r="BH386" s="327" t="str">
        <f>IF(BD386&lt;&gt;"",CONCATENATE("S",WEEKNUM(BD386,21)),"")</f>
        <v>S31</v>
      </c>
      <c r="BI386" s="327" t="str">
        <f>IF(BE386&lt;&gt;"",CONCATENATE("S",WEEKNUM(BE386,21)),"")</f>
        <v>S31</v>
      </c>
      <c r="BJ386" s="326" t="str">
        <f>IF(BE386&lt;&gt;"",CONCATENATE(MONTH(BE386),"/",YEAR(BE386)),"")</f>
        <v>7/2025</v>
      </c>
      <c r="BK386" s="325">
        <f ca="1">IF(BE386&lt;&gt;"",IFERROR(IF(BE386="",TODAY()-BC386,BE386-BC386),""),"")</f>
        <v>102</v>
      </c>
      <c r="BL386" s="330" t="str">
        <f ca="1">IF(BK386&lt;&gt;"",IF(BK386&lt;=0,"SEM ATRASO",IF(BK386&lt;=10,"1) &lt;= 10 Dias",IF(AND(BK386&gt;10,BK386&lt;=30),"2) &gt; 10 Dias e &lt;= 30 Dias",IF(AND(BK386&gt;30,BK386&lt;=60),"3) &gt;30 Dias e &lt;=60 Dias",IF(AND(BK386&gt;60,BK386&lt;43854),"4) &gt; 60 Dias","INDEFINIDO"))))),"")</f>
        <v>4) &gt; 60 Dias</v>
      </c>
      <c r="BM386" s="331">
        <f>IF(BE386&lt;&gt;"",BE386+5,IF(AND(BE386="",BD386&lt;&gt;""),BD386+5,IF(AND(BE386="",BD386="",AS386&lt;&gt;""),AS386+5,IF(AND(BE386="",BD386="",AS386="",AR386&lt;&gt;""),AR386+5,""))))</f>
        <v>45873</v>
      </c>
      <c r="BN386" s="331"/>
      <c r="BO386" s="331" t="s">
        <v>87</v>
      </c>
      <c r="BP386" s="305"/>
      <c r="BQ386" s="305"/>
      <c r="BR386" s="305"/>
      <c r="BS386" s="305"/>
      <c r="BT386" s="332"/>
      <c r="BU386" s="333"/>
      <c r="BV386" s="329"/>
      <c r="BW386" s="329"/>
      <c r="BX386" s="329"/>
      <c r="BY386" s="329"/>
      <c r="BZ386" s="329"/>
      <c r="CA386" s="635"/>
      <c r="CB386" s="599"/>
    </row>
    <row r="387" spans="1:80" ht="40.5" customHeight="1" thickBot="1" x14ac:dyDescent="0.4">
      <c r="A387" s="593"/>
      <c r="B387" s="305" t="s">
        <v>155</v>
      </c>
      <c r="C387" s="310"/>
      <c r="D387" s="336"/>
      <c r="E387" s="336" t="s">
        <v>1101</v>
      </c>
      <c r="F387" s="336" t="s">
        <v>556</v>
      </c>
      <c r="G387" s="307" t="str">
        <f ca="1">IF(AND(E387&lt;D387,BE387&lt;&gt;"",TODAY()&gt;D387),TODAY()-D387,"")</f>
        <v/>
      </c>
      <c r="H387" s="308">
        <f>IF(BM387&lt;&gt;"",BM387,"")</f>
        <v>45875</v>
      </c>
      <c r="I387" s="309">
        <f>IF(AND(E387&lt;&gt;"",H387&lt;&gt;""),H387-E387,"")</f>
        <v>174</v>
      </c>
      <c r="J387" s="460" t="s">
        <v>156</v>
      </c>
      <c r="K387" s="460" t="s">
        <v>80</v>
      </c>
      <c r="L387" s="310" t="s">
        <v>557</v>
      </c>
      <c r="M387" s="311" t="s">
        <v>161</v>
      </c>
      <c r="N387" s="310" t="s">
        <v>1012</v>
      </c>
      <c r="O387" s="337">
        <v>2029612433</v>
      </c>
      <c r="P387" s="539" t="s">
        <v>1467</v>
      </c>
      <c r="Q387" s="339" t="s">
        <v>1759</v>
      </c>
      <c r="R387" s="313" t="str">
        <f>IF(OR(L387&lt;&gt;"",N387&lt;&gt;"",O387&lt;&gt;"",P387&lt;&gt;""),CONCATENATE(L387,"-",N387,"-",P387,"-OM",O387),"")</f>
        <v>P62-PPGMII-P62-PAR-0631/2025-OM2029612433</v>
      </c>
      <c r="S387" s="574"/>
      <c r="T387" s="314">
        <v>1</v>
      </c>
      <c r="U387" s="340">
        <v>34.457000000000001</v>
      </c>
      <c r="V387" s="340">
        <v>0</v>
      </c>
      <c r="W387" s="316">
        <f>IF(U387&lt;&gt;"",U387/1000,"")</f>
        <v>3.4457000000000002E-2</v>
      </c>
      <c r="X387" s="316">
        <f>IF(V387&lt;&gt;"",V387/1000,"")</f>
        <v>0</v>
      </c>
      <c r="Y387" s="317">
        <f>IF(OR(U387&lt;&gt;"",V387&lt;&gt;""),U387+V387,"")</f>
        <v>34.457000000000001</v>
      </c>
      <c r="Z387" s="318">
        <f>IF(Y387&lt;&gt;"",Y387/1000,"")</f>
        <v>3.4457000000000002E-2</v>
      </c>
      <c r="AA387" s="574" t="s">
        <v>1129</v>
      </c>
      <c r="AB387" s="386"/>
      <c r="AC387" s="331">
        <v>45821</v>
      </c>
      <c r="AD387" s="327">
        <v>45782</v>
      </c>
      <c r="AE387" s="327">
        <v>45798</v>
      </c>
      <c r="AF387" s="14">
        <v>45838</v>
      </c>
      <c r="AG387" s="327">
        <v>45792</v>
      </c>
      <c r="AH387" s="309">
        <f>IF(AND(AD387&lt;&gt;"",AG387&lt;&gt;""),AG387-AD387,"")</f>
        <v>10</v>
      </c>
      <c r="AI387" s="322" t="str">
        <f>IF(AE387&lt;&gt;"",CONCATENATE("S",WEEKNUM(AE387,21)),"")</f>
        <v>S21</v>
      </c>
      <c r="AJ387" s="323" t="str">
        <f>IF(AF387&lt;&gt;"",CONCATENATE("S",WEEKNUM(AF387,21)),"")</f>
        <v>S27</v>
      </c>
      <c r="AK387" s="323" t="str">
        <f>IF(AG387&lt;&gt;"",CONCATENATE("S",WEEKNUM(AG387,21)),"")</f>
        <v>S20</v>
      </c>
      <c r="AL387" s="322" t="str">
        <f>IF(AG387&lt;&gt;"",CONCATENATE(MONTH(AG387),"/",YEAR(AG387)),"")</f>
        <v>5/2025</v>
      </c>
      <c r="AM387" s="324">
        <f ca="1">IF(AG387&lt;&gt;"",IFERROR(IF(AF387="",TODAY()-AE387,AG387-AE387),""),"")</f>
        <v>-6</v>
      </c>
      <c r="AN387" s="325" t="str">
        <f ca="1">IF(AM387&lt;&gt;"",IF(AM387&lt;=0,"SEM ATRASO",IF(AM387&lt;=10,"1) &lt;= 10 Dias",IF(AND(AM387&gt;10,AM387&lt;=30),"2) &gt; 10 Dias e &lt;= 30 Dias",IF(AND(AM387&gt;30,AM387&lt;=60),"3) &gt;30 Dias e &lt;=60 Dias",IF(AND(AM387&gt;60,AM387&lt;43854),"4) &gt; 60 Dias","INDEFINIDO"))))),"")</f>
        <v>SEM ATRASO</v>
      </c>
      <c r="AO387" s="327">
        <v>45805</v>
      </c>
      <c r="AP387" s="331">
        <v>45812</v>
      </c>
      <c r="AQ387" s="14">
        <v>45815</v>
      </c>
      <c r="AR387" s="25">
        <v>45845</v>
      </c>
      <c r="AS387" s="331">
        <v>45811</v>
      </c>
      <c r="AT387" s="309">
        <f>IF(AND(AP387&lt;&gt;"",AS387&lt;&gt;""),AS387-AP387,"")</f>
        <v>-1</v>
      </c>
      <c r="AU387" s="326" t="str">
        <f>IF(AQ387&lt;&gt;"",CONCATENATE("S",WEEKNUM(AQ387,21)),"")</f>
        <v>S23</v>
      </c>
      <c r="AV387" s="327" t="str">
        <f>IF(AR387&lt;&gt;"",CONCATENATE("S",WEEKNUM(AR387,21)),"")</f>
        <v>S28</v>
      </c>
      <c r="AW387" s="327" t="str">
        <f>IF(AS387&lt;&gt;"",CONCATENATE("S",WEEKNUM(AS387,21)),"")</f>
        <v>S23</v>
      </c>
      <c r="AX387" s="326" t="str">
        <f>IF(AS387&lt;&gt;"",CONCATENATE(MONTH(AS387),"/",YEAR(AS387)),"")</f>
        <v>6/2025</v>
      </c>
      <c r="AY387" s="328">
        <f ca="1">IF(AQ387&lt;&gt;"",IF(AS387&lt;&gt;"",AQ387-AS387,TODAY()-AQ387),"")</f>
        <v>4</v>
      </c>
      <c r="AZ387" s="329" t="str">
        <f ca="1">IF(AY387&lt;&gt;"",IF(AY387&lt;=0,"SEM ATRASO",IF(AY387&lt;=10,"1) &lt;= 10 Dias",IF(AND(AY387&gt;10,AY387&lt;=30),"2) &gt; 10 Dias e &lt;= 30 Dias",IF(AND(AY387&gt;30,AY387&lt;=60),"3) &gt;30 Dias e &lt;=60 Dias",IF(AND(AY387&gt;60,AY387&lt;43854),"4) &gt; 60 Dias","INDEFINIDO"))))),"")</f>
        <v>1) &lt;= 10 Dias</v>
      </c>
      <c r="BA387" s="331">
        <v>45821</v>
      </c>
      <c r="BB387" s="331">
        <v>45754</v>
      </c>
      <c r="BC387" s="15">
        <v>45766</v>
      </c>
      <c r="BD387" s="481">
        <v>45870</v>
      </c>
      <c r="BE387" s="331">
        <v>45870</v>
      </c>
      <c r="BF387" s="309">
        <f>IF(AND(BB387&lt;&gt;"",BE387&lt;&gt;""),BE387-BB387,"")</f>
        <v>116</v>
      </c>
      <c r="BG387" s="326" t="str">
        <f>IF(BC387&lt;&gt;"",CONCATENATE("S",WEEKNUM(BC387,21)),"")</f>
        <v>S16</v>
      </c>
      <c r="BH387" s="327" t="str">
        <f>IF(BD387&lt;&gt;"",CONCATENATE("S",WEEKNUM(BD387,21)),"")</f>
        <v>S31</v>
      </c>
      <c r="BI387" s="327" t="str">
        <f>IF(BE387&lt;&gt;"",CONCATENATE("S",WEEKNUM(BE387,21)),"")</f>
        <v>S31</v>
      </c>
      <c r="BJ387" s="326" t="str">
        <f>IF(BE387&lt;&gt;"",CONCATENATE(MONTH(BE387),"/",YEAR(BE387)),"")</f>
        <v>8/2025</v>
      </c>
      <c r="BK387" s="325">
        <f ca="1">IF(BE387&lt;&gt;"",IFERROR(IF(BE387="",TODAY()-BC387,BE387-BC387),""),"")</f>
        <v>104</v>
      </c>
      <c r="BL387" s="330" t="str">
        <f ca="1">IF(BK387&lt;&gt;"",IF(BK387&lt;=0,"SEM ATRASO",IF(BK387&lt;=10,"1) &lt;= 10 Dias",IF(AND(BK387&gt;10,BK387&lt;=30),"2) &gt; 10 Dias e &lt;= 30 Dias",IF(AND(BK387&gt;30,BK387&lt;=60),"3) &gt;30 Dias e &lt;=60 Dias",IF(AND(BK387&gt;60,BK387&lt;43854),"4) &gt; 60 Dias","INDEFINIDO"))))),"")</f>
        <v>4) &gt; 60 Dias</v>
      </c>
      <c r="BM387" s="331">
        <f>IF(BE387&lt;&gt;"",BE387+5,IF(AND(BE387="",BD387&lt;&gt;""),BD387+5,IF(AND(BE387="",BD387="",AS387&lt;&gt;""),AS387+5,IF(AND(BE387="",BD387="",AS387="",AR387&lt;&gt;""),AR387+5,""))))</f>
        <v>45875</v>
      </c>
      <c r="BN387" s="331"/>
      <c r="BO387" s="331" t="s">
        <v>87</v>
      </c>
      <c r="BP387" s="305"/>
      <c r="BQ387" s="305"/>
      <c r="BR387" s="305"/>
      <c r="BS387" s="305"/>
      <c r="BT387" s="332">
        <v>-3</v>
      </c>
      <c r="BU387" s="333" t="s">
        <v>1255</v>
      </c>
      <c r="BV387" s="329"/>
      <c r="BW387" s="329"/>
      <c r="BX387" s="329"/>
      <c r="BY387" s="329"/>
      <c r="BZ387" s="329"/>
      <c r="CA387" s="635" t="s">
        <v>112</v>
      </c>
      <c r="CB387" s="599"/>
    </row>
    <row r="388" spans="1:80" ht="40.5" customHeight="1" thickBot="1" x14ac:dyDescent="0.4">
      <c r="A388" s="593"/>
      <c r="B388" s="305" t="s">
        <v>155</v>
      </c>
      <c r="C388" s="310"/>
      <c r="D388" s="336"/>
      <c r="E388" s="336" t="s">
        <v>1101</v>
      </c>
      <c r="F388" s="336" t="s">
        <v>556</v>
      </c>
      <c r="G388" s="307" t="str">
        <f ca="1">IF(AND(E388&lt;D388,BE388&lt;&gt;"",TODAY()&gt;D388),TODAY()-D388,"")</f>
        <v/>
      </c>
      <c r="H388" s="308">
        <f>IF(BM388&lt;&gt;"",BM388,"")</f>
        <v>45875</v>
      </c>
      <c r="I388" s="309">
        <f>IF(AND(E388&lt;&gt;"",H388&lt;&gt;""),H388-E388,"")</f>
        <v>174</v>
      </c>
      <c r="J388" s="460" t="s">
        <v>156</v>
      </c>
      <c r="K388" s="460" t="s">
        <v>80</v>
      </c>
      <c r="L388" s="310" t="s">
        <v>557</v>
      </c>
      <c r="M388" s="311" t="s">
        <v>161</v>
      </c>
      <c r="N388" s="310" t="s">
        <v>1012</v>
      </c>
      <c r="O388" s="337">
        <v>2029612433</v>
      </c>
      <c r="P388" s="539" t="s">
        <v>1467</v>
      </c>
      <c r="Q388" s="339" t="s">
        <v>1127</v>
      </c>
      <c r="R388" s="313" t="str">
        <f>IF(OR(L388&lt;&gt;"",N388&lt;&gt;"",O388&lt;&gt;"",P388&lt;&gt;""),CONCATENATE(L388,"-",N388,"-",P388,"-OM",O388),"")</f>
        <v>P62-PPGMII-P62-PAR-0631/2025-OM2029612433</v>
      </c>
      <c r="S388" s="574"/>
      <c r="T388" s="314">
        <v>1</v>
      </c>
      <c r="U388" s="340">
        <v>24.14</v>
      </c>
      <c r="V388" s="340">
        <v>0</v>
      </c>
      <c r="W388" s="316">
        <f>IF(U388&lt;&gt;"",U388/1000,"")</f>
        <v>2.4140000000000002E-2</v>
      </c>
      <c r="X388" s="316">
        <f>IF(V388&lt;&gt;"",V388/1000,"")</f>
        <v>0</v>
      </c>
      <c r="Y388" s="317">
        <f>IF(OR(U388&lt;&gt;"",V388&lt;&gt;""),U388+V388,"")</f>
        <v>24.14</v>
      </c>
      <c r="Z388" s="318">
        <f>IF(Y388&lt;&gt;"",Y388/1000,"")</f>
        <v>2.4140000000000002E-2</v>
      </c>
      <c r="AA388" s="574" t="s">
        <v>1129</v>
      </c>
      <c r="AB388" s="386"/>
      <c r="AC388" s="331">
        <v>45821</v>
      </c>
      <c r="AD388" s="327">
        <v>45782</v>
      </c>
      <c r="AE388" s="327">
        <v>45798</v>
      </c>
      <c r="AF388" s="14">
        <v>45838</v>
      </c>
      <c r="AG388" s="327">
        <v>45792</v>
      </c>
      <c r="AH388" s="309">
        <f>IF(AND(AD388&lt;&gt;"",AG388&lt;&gt;""),AG388-AD388,"")</f>
        <v>10</v>
      </c>
      <c r="AI388" s="322" t="str">
        <f>IF(AE388&lt;&gt;"",CONCATENATE("S",WEEKNUM(AE388,21)),"")</f>
        <v>S21</v>
      </c>
      <c r="AJ388" s="323" t="str">
        <f>IF(AF388&lt;&gt;"",CONCATENATE("S",WEEKNUM(AF388,21)),"")</f>
        <v>S27</v>
      </c>
      <c r="AK388" s="323" t="str">
        <f>IF(AG388&lt;&gt;"",CONCATENATE("S",WEEKNUM(AG388,21)),"")</f>
        <v>S20</v>
      </c>
      <c r="AL388" s="322" t="str">
        <f>IF(AG388&lt;&gt;"",CONCATENATE(MONTH(AG388),"/",YEAR(AG388)),"")</f>
        <v>5/2025</v>
      </c>
      <c r="AM388" s="324">
        <f ca="1">IF(AG388&lt;&gt;"",IFERROR(IF(AF388="",TODAY()-AE388,AG388-AE388),""),"")</f>
        <v>-6</v>
      </c>
      <c r="AN388" s="325" t="str">
        <f ca="1">IF(AM388&lt;&gt;"",IF(AM388&lt;=0,"SEM ATRASO",IF(AM388&lt;=10,"1) &lt;= 10 Dias",IF(AND(AM388&gt;10,AM388&lt;=30),"2) &gt; 10 Dias e &lt;= 30 Dias",IF(AND(AM388&gt;30,AM388&lt;=60),"3) &gt;30 Dias e &lt;=60 Dias",IF(AND(AM388&gt;60,AM388&lt;43854),"4) &gt; 60 Dias","INDEFINIDO"))))),"")</f>
        <v>SEM ATRASO</v>
      </c>
      <c r="AO388" s="327">
        <v>45805</v>
      </c>
      <c r="AP388" s="331">
        <v>45805</v>
      </c>
      <c r="AQ388" s="14">
        <v>45815</v>
      </c>
      <c r="AR388" s="25">
        <v>45845</v>
      </c>
      <c r="AS388" s="331">
        <v>45811</v>
      </c>
      <c r="AT388" s="309">
        <f>IF(AND(AP388&lt;&gt;"",AS388&lt;&gt;""),AS388-AP388,"")</f>
        <v>6</v>
      </c>
      <c r="AU388" s="326" t="str">
        <f>IF(AQ388&lt;&gt;"",CONCATENATE("S",WEEKNUM(AQ388,21)),"")</f>
        <v>S23</v>
      </c>
      <c r="AV388" s="327" t="str">
        <f>IF(AR388&lt;&gt;"",CONCATENATE("S",WEEKNUM(AR388,21)),"")</f>
        <v>S28</v>
      </c>
      <c r="AW388" s="327" t="str">
        <f>IF(AS388&lt;&gt;"",CONCATENATE("S",WEEKNUM(AS388,21)),"")</f>
        <v>S23</v>
      </c>
      <c r="AX388" s="326" t="str">
        <f>IF(AS388&lt;&gt;"",CONCATENATE(MONTH(AS388),"/",YEAR(AS388)),"")</f>
        <v>6/2025</v>
      </c>
      <c r="AY388" s="328">
        <f ca="1">IF(AQ388&lt;&gt;"",IF(AS388&lt;&gt;"",AQ388-AS388,TODAY()-AQ388),"")</f>
        <v>4</v>
      </c>
      <c r="AZ388" s="329" t="str">
        <f ca="1">IF(AY388&lt;&gt;"",IF(AY388&lt;=0,"SEM ATRASO",IF(AY388&lt;=10,"1) &lt;= 10 Dias",IF(AND(AY388&gt;10,AY388&lt;=30),"2) &gt; 10 Dias e &lt;= 30 Dias",IF(AND(AY388&gt;30,AY388&lt;=60),"3) &gt;30 Dias e &lt;=60 Dias",IF(AND(AY388&gt;60,AY388&lt;43854),"4) &gt; 60 Dias","INDEFINIDO"))))),"")</f>
        <v>1) &lt;= 10 Dias</v>
      </c>
      <c r="BA388" s="331">
        <v>45821</v>
      </c>
      <c r="BB388" s="331">
        <v>45754</v>
      </c>
      <c r="BC388" s="15">
        <v>45766</v>
      </c>
      <c r="BD388" s="481">
        <v>45870</v>
      </c>
      <c r="BE388" s="331">
        <v>45870</v>
      </c>
      <c r="BF388" s="309">
        <f>IF(AND(BB388&lt;&gt;"",BE388&lt;&gt;""),BE388-BB388,"")</f>
        <v>116</v>
      </c>
      <c r="BG388" s="326" t="str">
        <f>IF(BC388&lt;&gt;"",CONCATENATE("S",WEEKNUM(BC388,21)),"")</f>
        <v>S16</v>
      </c>
      <c r="BH388" s="327" t="str">
        <f>IF(BD388&lt;&gt;"",CONCATENATE("S",WEEKNUM(BD388,21)),"")</f>
        <v>S31</v>
      </c>
      <c r="BI388" s="327" t="str">
        <f>IF(BE388&lt;&gt;"",CONCATENATE("S",WEEKNUM(BE388,21)),"")</f>
        <v>S31</v>
      </c>
      <c r="BJ388" s="326" t="str">
        <f>IF(BE388&lt;&gt;"",CONCATENATE(MONTH(BE388),"/",YEAR(BE388)),"")</f>
        <v>8/2025</v>
      </c>
      <c r="BK388" s="325">
        <f ca="1">IF(BE388&lt;&gt;"",IFERROR(IF(BE388="",TODAY()-BC388,BE388-BC388),""),"")</f>
        <v>104</v>
      </c>
      <c r="BL388" s="330" t="str">
        <f ca="1">IF(BK388&lt;&gt;"",IF(BK388&lt;=0,"SEM ATRASO",IF(BK388&lt;=10,"1) &lt;= 10 Dias",IF(AND(BK388&gt;10,BK388&lt;=30),"2) &gt; 10 Dias e &lt;= 30 Dias",IF(AND(BK388&gt;30,BK388&lt;=60),"3) &gt;30 Dias e &lt;=60 Dias",IF(AND(BK388&gt;60,BK388&lt;43854),"4) &gt; 60 Dias","INDEFINIDO"))))),"")</f>
        <v>4) &gt; 60 Dias</v>
      </c>
      <c r="BM388" s="331">
        <f>IF(BE388&lt;&gt;"",BE388+5,IF(AND(BE388="",BD388&lt;&gt;""),BD388+5,IF(AND(BE388="",BD388="",AS388&lt;&gt;""),AS388+5,IF(AND(BE388="",BD388="",AS388="",AR388&lt;&gt;""),AR388+5,""))))</f>
        <v>45875</v>
      </c>
      <c r="BN388" s="331"/>
      <c r="BO388" s="331" t="s">
        <v>87</v>
      </c>
      <c r="BP388" s="305"/>
      <c r="BQ388" s="305"/>
      <c r="BR388" s="305"/>
      <c r="BS388" s="305"/>
      <c r="BT388" s="332">
        <v>-3</v>
      </c>
      <c r="BU388" s="333" t="s">
        <v>1255</v>
      </c>
      <c r="BV388" s="329"/>
      <c r="BW388" s="329"/>
      <c r="BX388" s="329"/>
      <c r="BY388" s="329"/>
      <c r="BZ388" s="329"/>
      <c r="CA388" s="635" t="s">
        <v>112</v>
      </c>
      <c r="CB388" s="599"/>
    </row>
    <row r="389" spans="1:80" ht="40.5" customHeight="1" thickBot="1" x14ac:dyDescent="0.4">
      <c r="A389" s="593"/>
      <c r="B389" s="458" t="s">
        <v>155</v>
      </c>
      <c r="C389" s="310"/>
      <c r="D389" s="336"/>
      <c r="E389" s="336" t="s">
        <v>643</v>
      </c>
      <c r="F389" s="336" t="s">
        <v>1063</v>
      </c>
      <c r="G389" s="307" t="str">
        <f ca="1">IF(AND(E389&lt;D389,BE389&lt;&gt;"",TODAY()&gt;D389),TODAY()-D389,"")</f>
        <v/>
      </c>
      <c r="H389" s="308">
        <f>IF(BM389&lt;&gt;"",BM389,"")</f>
        <v>45864</v>
      </c>
      <c r="I389" s="309">
        <f>IF(AND(E389&lt;&gt;"",H389&lt;&gt;""),H389-E389,"")</f>
        <v>191</v>
      </c>
      <c r="J389" s="460"/>
      <c r="K389" s="460" t="s">
        <v>80</v>
      </c>
      <c r="L389" s="310" t="s">
        <v>281</v>
      </c>
      <c r="M389" s="311" t="s">
        <v>161</v>
      </c>
      <c r="N389" s="310" t="s">
        <v>1252</v>
      </c>
      <c r="O389" s="337"/>
      <c r="P389" s="539" t="s">
        <v>1760</v>
      </c>
      <c r="Q389" s="339" t="s">
        <v>1761</v>
      </c>
      <c r="R389" s="313" t="str">
        <f>IF(OR(L389&lt;&gt;"",N389&lt;&gt;"",O389&lt;&gt;"",P389&lt;&gt;""),CONCATENATE(L389,"-",N389,"-",P389,"-OM",O389),"")</f>
        <v>P54-PPGMII-P54-CAM-1133P/2024-OM</v>
      </c>
      <c r="S389" s="574"/>
      <c r="T389" s="314">
        <v>1</v>
      </c>
      <c r="U389" s="340">
        <v>4.8470000000000004</v>
      </c>
      <c r="V389" s="340">
        <v>0</v>
      </c>
      <c r="W389" s="316">
        <f>IF(U389&lt;&gt;"",U389/1000,"")</f>
        <v>4.8470000000000006E-3</v>
      </c>
      <c r="X389" s="316">
        <f>IF(V389&lt;&gt;"",V389/1000,"")</f>
        <v>0</v>
      </c>
      <c r="Y389" s="317">
        <f>IF(OR(U389&lt;&gt;"",V389&lt;&gt;""),U389+V389,"")</f>
        <v>4.8470000000000004</v>
      </c>
      <c r="Z389" s="318">
        <f>IF(Y389&lt;&gt;"",Y389/1000,"")</f>
        <v>4.8470000000000006E-3</v>
      </c>
      <c r="AA389" s="574" t="s">
        <v>493</v>
      </c>
      <c r="AB389" s="386"/>
      <c r="AC389" s="331">
        <v>45692</v>
      </c>
      <c r="AD389" s="327">
        <v>45811</v>
      </c>
      <c r="AE389" s="327">
        <v>45851</v>
      </c>
      <c r="AF389" s="25">
        <v>45851</v>
      </c>
      <c r="AG389" s="327">
        <v>45827</v>
      </c>
      <c r="AH389" s="309">
        <f>IF(AND(AD389&lt;&gt;"",AG389&lt;&gt;""),AG389-AD389,"")</f>
        <v>16</v>
      </c>
      <c r="AI389" s="322" t="str">
        <f>IF(AE389&lt;&gt;"",CONCATENATE("S",WEEKNUM(AE389,21)),"")</f>
        <v>S28</v>
      </c>
      <c r="AJ389" s="323" t="str">
        <f>IF(AF389&lt;&gt;"",CONCATENATE("S",WEEKNUM(AF389,21)),"")</f>
        <v>S28</v>
      </c>
      <c r="AK389" s="323" t="str">
        <f>IF(AG389&lt;&gt;"",CONCATENATE("S",WEEKNUM(AG389,21)),"")</f>
        <v>S25</v>
      </c>
      <c r="AL389" s="322" t="str">
        <f>IF(AG389&lt;&gt;"",CONCATENATE(MONTH(AG389),"/",YEAR(AG389)),"")</f>
        <v>6/2025</v>
      </c>
      <c r="AM389" s="324">
        <f ca="1">IF(AG389&lt;&gt;"",IFERROR(IF(AF389="",TODAY()-AE389,AG389-AE389),""),"")</f>
        <v>-24</v>
      </c>
      <c r="AN389" s="325" t="str">
        <f ca="1">IF(AM389&lt;&gt;"",IF(AM389&lt;=0,"SEM ATRASO",IF(AM389&lt;=10,"1) &lt;= 10 Dias",IF(AND(AM389&gt;10,AM389&lt;=30),"2) &gt; 10 Dias e &lt;= 30 Dias",IF(AND(AM389&gt;30,AM389&lt;=60),"3) &gt;30 Dias e &lt;=60 Dias",IF(AND(AM389&gt;60,AM389&lt;43854),"4) &gt; 60 Dias","INDEFINIDO"))))),"")</f>
        <v>SEM ATRASO</v>
      </c>
      <c r="AO389" s="327">
        <v>45833</v>
      </c>
      <c r="AP389" s="331">
        <v>45805</v>
      </c>
      <c r="AQ389" s="14">
        <v>45840</v>
      </c>
      <c r="AR389" s="15">
        <v>45845</v>
      </c>
      <c r="AS389" s="331">
        <v>45845</v>
      </c>
      <c r="AT389" s="309">
        <f>IF(AND(AP389&lt;&gt;"",AS389&lt;&gt;""),AS389-AP389,"")</f>
        <v>40</v>
      </c>
      <c r="AU389" s="326" t="str">
        <f>IF(AQ389&lt;&gt;"",CONCATENATE("S",WEEKNUM(AQ389,21)),"")</f>
        <v>S27</v>
      </c>
      <c r="AV389" s="327" t="str">
        <f>IF(AR389&lt;&gt;"",CONCATENATE("S",WEEKNUM(AR389,21)),"")</f>
        <v>S28</v>
      </c>
      <c r="AW389" s="327" t="str">
        <f>IF(AS389&lt;&gt;"",CONCATENATE("S",WEEKNUM(AS389,21)),"")</f>
        <v>S28</v>
      </c>
      <c r="AX389" s="326" t="str">
        <f>IF(AS389&lt;&gt;"",CONCATENATE(MONTH(AS389),"/",YEAR(AS389)),"")</f>
        <v>7/2025</v>
      </c>
      <c r="AY389" s="328">
        <f ca="1">IF(AQ389&lt;&gt;"",IF(AS389&lt;&gt;"",AQ389-AS389,TODAY()-AQ389),"")</f>
        <v>-5</v>
      </c>
      <c r="AZ389" s="329" t="str">
        <f ca="1">IF(AY389&lt;&gt;"",IF(AY389&lt;=0,"SEM ATRASO",IF(AY389&lt;=10,"1) &lt;= 10 Dias",IF(AND(AY389&gt;10,AY389&lt;=30),"2) &gt; 10 Dias e &lt;= 30 Dias",IF(AND(AY389&gt;30,AY389&lt;=60),"3) &gt;30 Dias e &lt;=60 Dias",IF(AND(AY389&gt;60,AY389&lt;43854),"4) &gt; 60 Dias","INDEFINIDO"))))),"")</f>
        <v>SEM ATRASO</v>
      </c>
      <c r="BA389" s="331">
        <v>45852</v>
      </c>
      <c r="BB389" s="331">
        <v>45852</v>
      </c>
      <c r="BC389" s="15">
        <v>45859</v>
      </c>
      <c r="BD389" s="481">
        <v>45859</v>
      </c>
      <c r="BE389" s="15">
        <v>45859</v>
      </c>
      <c r="BF389" s="309">
        <f>IF(AND(BB389&lt;&gt;"",BE389&lt;&gt;""),BE389-BB389,"")</f>
        <v>7</v>
      </c>
      <c r="BG389" s="326" t="str">
        <f>IF(BC389&lt;&gt;"",CONCATENATE("S",WEEKNUM(BC389,21)),"")</f>
        <v>S30</v>
      </c>
      <c r="BH389" s="327" t="str">
        <f>IF(BD389&lt;&gt;"",CONCATENATE("S",WEEKNUM(BD389,21)),"")</f>
        <v>S30</v>
      </c>
      <c r="BI389" s="327" t="str">
        <f>IF(BE389&lt;&gt;"",CONCATENATE("S",WEEKNUM(BE389,21)),"")</f>
        <v>S30</v>
      </c>
      <c r="BJ389" s="326" t="str">
        <f>IF(BE389&lt;&gt;"",CONCATENATE(MONTH(BE389),"/",YEAR(BE389)),"")</f>
        <v>7/2025</v>
      </c>
      <c r="BK389" s="325">
        <f ca="1">IF(BE389&lt;&gt;"",IFERROR(IF(BE389="",TODAY()-BC389,BE389-BC389),""),"")</f>
        <v>0</v>
      </c>
      <c r="BL389" s="330" t="str">
        <f ca="1">IF(BK389&lt;&gt;"",IF(BK389&lt;=0,"SEM ATRASO",IF(BK389&lt;=10,"1) &lt;= 10 Dias",IF(AND(BK389&gt;10,BK389&lt;=30),"2) &gt; 10 Dias e &lt;= 30 Dias",IF(AND(BK389&gt;30,BK389&lt;=60),"3) &gt;30 Dias e &lt;=60 Dias",IF(AND(BK389&gt;60,BK389&lt;43854),"4) &gt; 60 Dias","INDEFINIDO"))))),"")</f>
        <v>SEM ATRASO</v>
      </c>
      <c r="BM389" s="331">
        <f>IF(BE389&lt;&gt;"",BE389+5,IF(AND(BE389="",BD389&lt;&gt;""),BD389+5,IF(AND(BE389="",BD389="",AS389&lt;&gt;""),AS389+5,IF(AND(BE389="",BD389="",AS389="",AR389&lt;&gt;""),AR389+5,""))))</f>
        <v>45864</v>
      </c>
      <c r="BN389" s="331"/>
      <c r="BO389" s="331" t="s">
        <v>87</v>
      </c>
      <c r="BP389" s="305"/>
      <c r="BQ389" s="305"/>
      <c r="BR389" s="305"/>
      <c r="BS389" s="305"/>
      <c r="BT389" s="332"/>
      <c r="BU389" s="333"/>
      <c r="BV389" s="329"/>
      <c r="BW389" s="329"/>
      <c r="BX389" s="329"/>
      <c r="BY389" s="329"/>
      <c r="BZ389" s="329"/>
      <c r="CA389" s="635"/>
      <c r="CB389" s="599"/>
    </row>
    <row r="390" spans="1:80" ht="40.5" customHeight="1" thickBot="1" x14ac:dyDescent="0.4">
      <c r="A390" s="593"/>
      <c r="B390" s="458" t="s">
        <v>155</v>
      </c>
      <c r="C390" s="310"/>
      <c r="D390" s="336"/>
      <c r="E390" s="336" t="s">
        <v>659</v>
      </c>
      <c r="F390" s="336" t="s">
        <v>255</v>
      </c>
      <c r="G390" s="307" t="str">
        <f ca="1">IF(AND(E390&lt;D390,BE390&lt;&gt;"",TODAY()&gt;D390),TODAY()-D390,"")</f>
        <v/>
      </c>
      <c r="H390" s="308">
        <f>IF(BM390&lt;&gt;"",BM390,"")</f>
        <v>45873</v>
      </c>
      <c r="I390" s="309">
        <f>IF(AND(E390&lt;&gt;"",H390&lt;&gt;""),H390-E390,"")</f>
        <v>199</v>
      </c>
      <c r="J390" s="460"/>
      <c r="K390" s="460" t="s">
        <v>80</v>
      </c>
      <c r="L390" s="310" t="s">
        <v>557</v>
      </c>
      <c r="M390" s="311" t="s">
        <v>161</v>
      </c>
      <c r="N390" s="310" t="s">
        <v>1012</v>
      </c>
      <c r="O390" s="337">
        <v>2029277691</v>
      </c>
      <c r="P390" s="539" t="s">
        <v>1468</v>
      </c>
      <c r="Q390" s="339" t="s">
        <v>675</v>
      </c>
      <c r="R390" s="313" t="str">
        <f>IF(OR(L390&lt;&gt;"",N390&lt;&gt;"",O390&lt;&gt;"",P390&lt;&gt;""),CONCATENATE(L390,"-",N390,"-",P390,"-OM",O390),"")</f>
        <v>P62-PPGMII-P62-PAR-0369/2025-OM2029277691</v>
      </c>
      <c r="S390" s="574"/>
      <c r="T390" s="314">
        <v>1</v>
      </c>
      <c r="U390" s="340">
        <v>396</v>
      </c>
      <c r="V390" s="340">
        <v>0</v>
      </c>
      <c r="W390" s="316">
        <f>IF(U390&lt;&gt;"",U390/1000,"")</f>
        <v>0.39600000000000002</v>
      </c>
      <c r="X390" s="316">
        <f>IF(V390&lt;&gt;"",V390/1000,"")</f>
        <v>0</v>
      </c>
      <c r="Y390" s="317">
        <f>IF(OR(U390&lt;&gt;"",V390&lt;&gt;""),U390+V390,"")</f>
        <v>396</v>
      </c>
      <c r="Z390" s="318">
        <f>IF(Y390&lt;&gt;"",Y390/1000,"")</f>
        <v>0.39600000000000002</v>
      </c>
      <c r="AA390" s="574" t="s">
        <v>2094</v>
      </c>
      <c r="AB390" s="386"/>
      <c r="AC390" s="331">
        <v>45710</v>
      </c>
      <c r="AD390" s="327">
        <v>45691</v>
      </c>
      <c r="AE390" s="327">
        <v>45778</v>
      </c>
      <c r="AF390" s="14">
        <v>45814</v>
      </c>
      <c r="AG390" s="327">
        <v>45807</v>
      </c>
      <c r="AH390" s="309">
        <f>IF(AND(AD390&lt;&gt;"",AG390&lt;&gt;""),AG390-AD390,"")</f>
        <v>116</v>
      </c>
      <c r="AI390" s="322" t="str">
        <f>IF(AE390&lt;&gt;"",CONCATENATE("S",WEEKNUM(AE390,21)),"")</f>
        <v>S18</v>
      </c>
      <c r="AJ390" s="323" t="str">
        <f>IF(AF390&lt;&gt;"",CONCATENATE("S",WEEKNUM(AF390,21)),"")</f>
        <v>S23</v>
      </c>
      <c r="AK390" s="323" t="str">
        <f>IF(AG390&lt;&gt;"",CONCATENATE("S",WEEKNUM(AG390,21)),"")</f>
        <v>S22</v>
      </c>
      <c r="AL390" s="322" t="str">
        <f>IF(AG390&lt;&gt;"",CONCATENATE(MONTH(AG390),"/",YEAR(AG390)),"")</f>
        <v>5/2025</v>
      </c>
      <c r="AM390" s="324">
        <f ca="1">IF(AG390&lt;&gt;"",IFERROR(IF(AF390="",TODAY()-AE390,AG390-AE390),""),"")</f>
        <v>29</v>
      </c>
      <c r="AN390" s="325" t="str">
        <f ca="1">IF(AM390&lt;&gt;"",IF(AM390&lt;=0,"SEM ATRASO",IF(AM390&lt;=10,"1) &lt;= 10 Dias",IF(AND(AM390&gt;10,AM390&lt;=30),"2) &gt; 10 Dias e &lt;= 30 Dias",IF(AND(AM390&gt;30,AM390&lt;=60),"3) &gt;30 Dias e &lt;=60 Dias",IF(AND(AM390&gt;60,AM390&lt;43854),"4) &gt; 60 Dias","INDEFINIDO"))))),"")</f>
        <v>2) &gt; 10 Dias e &lt;= 30 Dias</v>
      </c>
      <c r="AO390" s="327">
        <v>45783</v>
      </c>
      <c r="AP390" s="331">
        <v>45806</v>
      </c>
      <c r="AQ390" s="14">
        <v>45793</v>
      </c>
      <c r="AR390" s="25">
        <v>45845</v>
      </c>
      <c r="AS390" s="331">
        <v>45812</v>
      </c>
      <c r="AT390" s="309">
        <f>IF(AND(AP390&lt;&gt;"",AS390&lt;&gt;""),AS390-AP390,"")</f>
        <v>6</v>
      </c>
      <c r="AU390" s="326" t="str">
        <f>IF(AQ390&lt;&gt;"",CONCATENATE("S",WEEKNUM(AQ390,21)),"")</f>
        <v>S20</v>
      </c>
      <c r="AV390" s="327" t="str">
        <f>IF(AR390&lt;&gt;"",CONCATENATE("S",WEEKNUM(AR390,21)),"")</f>
        <v>S28</v>
      </c>
      <c r="AW390" s="327" t="str">
        <f>IF(AS390&lt;&gt;"",CONCATENATE("S",WEEKNUM(AS390,21)),"")</f>
        <v>S23</v>
      </c>
      <c r="AX390" s="326" t="str">
        <f>IF(AS390&lt;&gt;"",CONCATENATE(MONTH(AS390),"/",YEAR(AS390)),"")</f>
        <v>6/2025</v>
      </c>
      <c r="AY390" s="328">
        <f ca="1">IF(AQ390&lt;&gt;"",IF(AS390&lt;&gt;"",AQ390-AS390,TODAY()-AQ390),"")</f>
        <v>-19</v>
      </c>
      <c r="AZ390" s="329" t="str">
        <f ca="1">IF(AY390&lt;&gt;"",IF(AY390&lt;=0,"SEM ATRASO",IF(AY390&lt;=10,"1) &lt;= 10 Dias",IF(AND(AY390&gt;10,AY390&lt;=30),"2) &gt; 10 Dias e &lt;= 30 Dias",IF(AND(AY390&gt;30,AY390&lt;=60),"3) &gt;30 Dias e &lt;=60 Dias",IF(AND(AY390&gt;60,AY390&lt;43854),"4) &gt; 60 Dias","INDEFINIDO"))))),"")</f>
        <v>SEM ATRASO</v>
      </c>
      <c r="BA390" s="331">
        <v>45801</v>
      </c>
      <c r="BB390" s="331">
        <v>45819</v>
      </c>
      <c r="BC390" s="15">
        <v>45766</v>
      </c>
      <c r="BD390" s="15">
        <v>45868</v>
      </c>
      <c r="BE390" s="331">
        <v>45868</v>
      </c>
      <c r="BF390" s="309">
        <f>IF(AND(BB390&lt;&gt;"",BE390&lt;&gt;""),BE390-BB390,"")</f>
        <v>49</v>
      </c>
      <c r="BG390" s="326" t="str">
        <f>IF(BC390&lt;&gt;"",CONCATENATE("S",WEEKNUM(BC390,21)),"")</f>
        <v>S16</v>
      </c>
      <c r="BH390" s="327" t="str">
        <f>IF(BD390&lt;&gt;"",CONCATENATE("S",WEEKNUM(BD390,21)),"")</f>
        <v>S31</v>
      </c>
      <c r="BI390" s="327" t="str">
        <f>IF(BE390&lt;&gt;"",CONCATENATE("S",WEEKNUM(BE390,21)),"")</f>
        <v>S31</v>
      </c>
      <c r="BJ390" s="326" t="str">
        <f>IF(BE390&lt;&gt;"",CONCATENATE(MONTH(BE390),"/",YEAR(BE390)),"")</f>
        <v>7/2025</v>
      </c>
      <c r="BK390" s="325">
        <f ca="1">IF(BE390&lt;&gt;"",IFERROR(IF(BE390="",TODAY()-BC390,BE390-BC390),""),"")</f>
        <v>102</v>
      </c>
      <c r="BL390" s="330" t="str">
        <f ca="1">IF(BK390&lt;&gt;"",IF(BK390&lt;=0,"SEM ATRASO",IF(BK390&lt;=10,"1) &lt;= 10 Dias",IF(AND(BK390&gt;10,BK390&lt;=30),"2) &gt; 10 Dias e &lt;= 30 Dias",IF(AND(BK390&gt;30,BK390&lt;=60),"3) &gt;30 Dias e &lt;=60 Dias",IF(AND(BK390&gt;60,BK390&lt;43854),"4) &gt; 60 Dias","INDEFINIDO"))))),"")</f>
        <v>4) &gt; 60 Dias</v>
      </c>
      <c r="BM390" s="331">
        <f>IF(BE390&lt;&gt;"",BE390+5,IF(AND(BE390="",BD390&lt;&gt;""),BD390+5,IF(AND(BE390="",BD390="",AS390&lt;&gt;""),AS390+5,IF(AND(BE390="",BD390="",AS390="",AR390&lt;&gt;""),AR390+5,""))))</f>
        <v>45873</v>
      </c>
      <c r="BN390" s="331"/>
      <c r="BO390" s="331" t="s">
        <v>87</v>
      </c>
      <c r="BP390" s="305"/>
      <c r="BQ390" s="305"/>
      <c r="BR390" s="305"/>
      <c r="BS390" s="305"/>
      <c r="BT390" s="332">
        <v>-3</v>
      </c>
      <c r="BU390" s="333" t="s">
        <v>1255</v>
      </c>
      <c r="BV390" s="329"/>
      <c r="BW390" s="329"/>
      <c r="BX390" s="329"/>
      <c r="BY390" s="329"/>
      <c r="BZ390" s="329"/>
      <c r="CA390" s="635" t="s">
        <v>100</v>
      </c>
      <c r="CB390" s="599"/>
    </row>
    <row r="391" spans="1:80" ht="40.5" customHeight="1" thickBot="1" x14ac:dyDescent="0.4">
      <c r="A391" s="593"/>
      <c r="B391" s="458" t="s">
        <v>155</v>
      </c>
      <c r="C391" s="310"/>
      <c r="D391" s="336"/>
      <c r="E391" s="336" t="s">
        <v>659</v>
      </c>
      <c r="F391" s="336" t="s">
        <v>255</v>
      </c>
      <c r="G391" s="307" t="str">
        <f ca="1">IF(AND(E391&lt;D391,BE391&lt;&gt;"",TODAY()&gt;D391),TODAY()-D391,"")</f>
        <v/>
      </c>
      <c r="H391" s="308">
        <f>IF(BM391&lt;&gt;"",BM391,"")</f>
        <v>45873</v>
      </c>
      <c r="I391" s="309">
        <f>IF(AND(E391&lt;&gt;"",H391&lt;&gt;""),H391-E391,"")</f>
        <v>199</v>
      </c>
      <c r="J391" s="460"/>
      <c r="K391" s="460" t="s">
        <v>80</v>
      </c>
      <c r="L391" s="310" t="s">
        <v>557</v>
      </c>
      <c r="M391" s="311" t="s">
        <v>161</v>
      </c>
      <c r="N391" s="310" t="s">
        <v>1012</v>
      </c>
      <c r="O391" s="337">
        <v>2029277691</v>
      </c>
      <c r="P391" s="539" t="s">
        <v>1468</v>
      </c>
      <c r="Q391" s="339" t="s">
        <v>1762</v>
      </c>
      <c r="R391" s="313" t="str">
        <f>IF(OR(L391&lt;&gt;"",N391&lt;&gt;"",O391&lt;&gt;"",P391&lt;&gt;""),CONCATENATE(L391,"-",N391,"-",P391,"-OM",O391),"")</f>
        <v>P62-PPGMII-P62-PAR-0369/2025-OM2029277691</v>
      </c>
      <c r="S391" s="574"/>
      <c r="T391" s="314">
        <v>1</v>
      </c>
      <c r="U391" s="340">
        <v>64</v>
      </c>
      <c r="V391" s="340">
        <v>0</v>
      </c>
      <c r="W391" s="316">
        <f>IF(U391&lt;&gt;"",U391/1000,"")</f>
        <v>6.4000000000000001E-2</v>
      </c>
      <c r="X391" s="316">
        <f>IF(V391&lt;&gt;"",V391/1000,"")</f>
        <v>0</v>
      </c>
      <c r="Y391" s="317">
        <f>IF(OR(U391&lt;&gt;"",V391&lt;&gt;""),U391+V391,"")</f>
        <v>64</v>
      </c>
      <c r="Z391" s="318">
        <f>IF(Y391&lt;&gt;"",Y391/1000,"")</f>
        <v>6.4000000000000001E-2</v>
      </c>
      <c r="AA391" s="574" t="s">
        <v>2094</v>
      </c>
      <c r="AB391" s="386"/>
      <c r="AC391" s="331">
        <v>45710</v>
      </c>
      <c r="AD391" s="327">
        <v>45691</v>
      </c>
      <c r="AE391" s="327">
        <v>45778</v>
      </c>
      <c r="AF391" s="14">
        <v>45814</v>
      </c>
      <c r="AG391" s="327">
        <v>45807</v>
      </c>
      <c r="AH391" s="309">
        <f>IF(AND(AD391&lt;&gt;"",AG391&lt;&gt;""),AG391-AD391,"")</f>
        <v>116</v>
      </c>
      <c r="AI391" s="322" t="str">
        <f>IF(AE391&lt;&gt;"",CONCATENATE("S",WEEKNUM(AE391,21)),"")</f>
        <v>S18</v>
      </c>
      <c r="AJ391" s="323" t="str">
        <f>IF(AF391&lt;&gt;"",CONCATENATE("S",WEEKNUM(AF391,21)),"")</f>
        <v>S23</v>
      </c>
      <c r="AK391" s="323" t="str">
        <f>IF(AG391&lt;&gt;"",CONCATENATE("S",WEEKNUM(AG391,21)),"")</f>
        <v>S22</v>
      </c>
      <c r="AL391" s="322" t="str">
        <f>IF(AG391&lt;&gt;"",CONCATENATE(MONTH(AG391),"/",YEAR(AG391)),"")</f>
        <v>5/2025</v>
      </c>
      <c r="AM391" s="324">
        <f ca="1">IF(AG391&lt;&gt;"",IFERROR(IF(AF391="",TODAY()-AE391,AG391-AE391),""),"")</f>
        <v>29</v>
      </c>
      <c r="AN391" s="325" t="str">
        <f ca="1">IF(AM391&lt;&gt;"",IF(AM391&lt;=0,"SEM ATRASO",IF(AM391&lt;=10,"1) &lt;= 10 Dias",IF(AND(AM391&gt;10,AM391&lt;=30),"2) &gt; 10 Dias e &lt;= 30 Dias",IF(AND(AM391&gt;30,AM391&lt;=60),"3) &gt;30 Dias e &lt;=60 Dias",IF(AND(AM391&gt;60,AM391&lt;43854),"4) &gt; 60 Dias","INDEFINIDO"))))),"")</f>
        <v>2) &gt; 10 Dias e &lt;= 30 Dias</v>
      </c>
      <c r="AO391" s="327">
        <v>45783</v>
      </c>
      <c r="AP391" s="331">
        <v>45807</v>
      </c>
      <c r="AQ391" s="14">
        <v>45793</v>
      </c>
      <c r="AR391" s="25">
        <v>45845</v>
      </c>
      <c r="AS391" s="331">
        <v>45812</v>
      </c>
      <c r="AT391" s="309">
        <f>IF(AND(AP391&lt;&gt;"",AS391&lt;&gt;""),AS391-AP391,"")</f>
        <v>5</v>
      </c>
      <c r="AU391" s="326" t="str">
        <f>IF(AQ391&lt;&gt;"",CONCATENATE("S",WEEKNUM(AQ391,21)),"")</f>
        <v>S20</v>
      </c>
      <c r="AV391" s="327" t="str">
        <f>IF(AR391&lt;&gt;"",CONCATENATE("S",WEEKNUM(AR391,21)),"")</f>
        <v>S28</v>
      </c>
      <c r="AW391" s="327" t="str">
        <f>IF(AS391&lt;&gt;"",CONCATENATE("S",WEEKNUM(AS391,21)),"")</f>
        <v>S23</v>
      </c>
      <c r="AX391" s="326" t="str">
        <f>IF(AS391&lt;&gt;"",CONCATENATE(MONTH(AS391),"/",YEAR(AS391)),"")</f>
        <v>6/2025</v>
      </c>
      <c r="AY391" s="328">
        <f ca="1">IF(AQ391&lt;&gt;"",IF(AS391&lt;&gt;"",AQ391-AS391,TODAY()-AQ391),"")</f>
        <v>-19</v>
      </c>
      <c r="AZ391" s="329" t="str">
        <f ca="1">IF(AY391&lt;&gt;"",IF(AY391&lt;=0,"SEM ATRASO",IF(AY391&lt;=10,"1) &lt;= 10 Dias",IF(AND(AY391&gt;10,AY391&lt;=30),"2) &gt; 10 Dias e &lt;= 30 Dias",IF(AND(AY391&gt;30,AY391&lt;=60),"3) &gt;30 Dias e &lt;=60 Dias",IF(AND(AY391&gt;60,AY391&lt;43854),"4) &gt; 60 Dias","INDEFINIDO"))))),"")</f>
        <v>SEM ATRASO</v>
      </c>
      <c r="BA391" s="331">
        <v>45801</v>
      </c>
      <c r="BB391" s="331">
        <v>45819</v>
      </c>
      <c r="BC391" s="15">
        <v>45766</v>
      </c>
      <c r="BD391" s="15">
        <v>45868</v>
      </c>
      <c r="BE391" s="331">
        <v>45868</v>
      </c>
      <c r="BF391" s="309">
        <f>IF(AND(BB391&lt;&gt;"",BE391&lt;&gt;""),BE391-BB391,"")</f>
        <v>49</v>
      </c>
      <c r="BG391" s="326" t="str">
        <f>IF(BC391&lt;&gt;"",CONCATENATE("S",WEEKNUM(BC391,21)),"")</f>
        <v>S16</v>
      </c>
      <c r="BH391" s="327" t="str">
        <f>IF(BD391&lt;&gt;"",CONCATENATE("S",WEEKNUM(BD391,21)),"")</f>
        <v>S31</v>
      </c>
      <c r="BI391" s="327" t="str">
        <f>IF(BE391&lt;&gt;"",CONCATENATE("S",WEEKNUM(BE391,21)),"")</f>
        <v>S31</v>
      </c>
      <c r="BJ391" s="326" t="str">
        <f>IF(BE391&lt;&gt;"",CONCATENATE(MONTH(BE391),"/",YEAR(BE391)),"")</f>
        <v>7/2025</v>
      </c>
      <c r="BK391" s="325">
        <f ca="1">IF(BE391&lt;&gt;"",IFERROR(IF(BE391="",TODAY()-BC391,BE391-BC391),""),"")</f>
        <v>102</v>
      </c>
      <c r="BL391" s="330" t="str">
        <f ca="1">IF(BK391&lt;&gt;"",IF(BK391&lt;=0,"SEM ATRASO",IF(BK391&lt;=10,"1) &lt;= 10 Dias",IF(AND(BK391&gt;10,BK391&lt;=30),"2) &gt; 10 Dias e &lt;= 30 Dias",IF(AND(BK391&gt;30,BK391&lt;=60),"3) &gt;30 Dias e &lt;=60 Dias",IF(AND(BK391&gt;60,BK391&lt;43854),"4) &gt; 60 Dias","INDEFINIDO"))))),"")</f>
        <v>4) &gt; 60 Dias</v>
      </c>
      <c r="BM391" s="331">
        <f>IF(BE391&lt;&gt;"",BE391+5,IF(AND(BE391="",BD391&lt;&gt;""),BD391+5,IF(AND(BE391="",BD391="",AS391&lt;&gt;""),AS391+5,IF(AND(BE391="",BD391="",AS391="",AR391&lt;&gt;""),AR391+5,""))))</f>
        <v>45873</v>
      </c>
      <c r="BN391" s="331"/>
      <c r="BO391" s="331" t="s">
        <v>87</v>
      </c>
      <c r="BP391" s="305"/>
      <c r="BQ391" s="305"/>
      <c r="BR391" s="305"/>
      <c r="BS391" s="305"/>
      <c r="BT391" s="332">
        <v>-3</v>
      </c>
      <c r="BU391" s="333" t="s">
        <v>1255</v>
      </c>
      <c r="BV391" s="329"/>
      <c r="BW391" s="329"/>
      <c r="BX391" s="329"/>
      <c r="BY391" s="329"/>
      <c r="BZ391" s="329"/>
      <c r="CA391" s="635" t="s">
        <v>100</v>
      </c>
      <c r="CB391" s="599"/>
    </row>
    <row r="392" spans="1:80" ht="40.5" customHeight="1" thickBot="1" x14ac:dyDescent="0.4">
      <c r="A392" s="593"/>
      <c r="B392" s="458" t="s">
        <v>155</v>
      </c>
      <c r="C392" s="310"/>
      <c r="D392" s="336"/>
      <c r="E392" s="336" t="s">
        <v>568</v>
      </c>
      <c r="F392" s="336" t="s">
        <v>1063</v>
      </c>
      <c r="G392" s="307" t="str">
        <f ca="1">IF(AND(E392&lt;D392,BE392&lt;&gt;"",TODAY()&gt;D392),TODAY()-D392,"")</f>
        <v/>
      </c>
      <c r="H392" s="308">
        <f>IF(BM392&lt;&gt;"",BM392,"")</f>
        <v>45875</v>
      </c>
      <c r="I392" s="309">
        <f>IF(AND(E392&lt;&gt;"",H392&lt;&gt;""),H392-E392,"")</f>
        <v>208</v>
      </c>
      <c r="J392" s="460" t="s">
        <v>156</v>
      </c>
      <c r="K392" s="460" t="s">
        <v>80</v>
      </c>
      <c r="L392" s="310" t="s">
        <v>281</v>
      </c>
      <c r="M392" s="311" t="s">
        <v>161</v>
      </c>
      <c r="N392" s="310" t="s">
        <v>1252</v>
      </c>
      <c r="O392" s="337">
        <v>2024420345</v>
      </c>
      <c r="P392" s="539" t="s">
        <v>1469</v>
      </c>
      <c r="Q392" s="339" t="s">
        <v>516</v>
      </c>
      <c r="R392" s="313" t="str">
        <f>IF(OR(L392&lt;&gt;"",N392&lt;&gt;"",O392&lt;&gt;"",P392&lt;&gt;""),CONCATENATE(L392,"-",N392,"-",P392,"-OM",O392),"")</f>
        <v>P54-PPGMII-P54-CAM-0106/2025-OM2024420345</v>
      </c>
      <c r="S392" s="574"/>
      <c r="T392" s="314">
        <v>1</v>
      </c>
      <c r="U392" s="340">
        <v>0</v>
      </c>
      <c r="V392" s="340">
        <v>704.46</v>
      </c>
      <c r="W392" s="316">
        <f>IF(U392&lt;&gt;"",U392/1000,"")</f>
        <v>0</v>
      </c>
      <c r="X392" s="316">
        <f>IF(V392&lt;&gt;"",V392/1000,"")</f>
        <v>0.70446000000000009</v>
      </c>
      <c r="Y392" s="317">
        <f>IF(OR(U392&lt;&gt;"",V392&lt;&gt;""),U392+V392,"")</f>
        <v>704.46</v>
      </c>
      <c r="Z392" s="318">
        <f>IF(Y392&lt;&gt;"",Y392/1000,"")</f>
        <v>0.70446000000000009</v>
      </c>
      <c r="AA392" s="574" t="s">
        <v>2095</v>
      </c>
      <c r="AB392" s="386"/>
      <c r="AC392" s="331">
        <v>45692</v>
      </c>
      <c r="AD392" s="327">
        <v>45782</v>
      </c>
      <c r="AE392" s="327">
        <v>45798</v>
      </c>
      <c r="AF392" s="14">
        <v>45838</v>
      </c>
      <c r="AG392" s="327">
        <v>45792</v>
      </c>
      <c r="AH392" s="309">
        <f>IF(AND(AD392&lt;&gt;"",AG392&lt;&gt;""),AG392-AD392,"")</f>
        <v>10</v>
      </c>
      <c r="AI392" s="322" t="str">
        <f>IF(AE392&lt;&gt;"",CONCATENATE("S",WEEKNUM(AE392,21)),"")</f>
        <v>S21</v>
      </c>
      <c r="AJ392" s="323" t="str">
        <f>IF(AF392&lt;&gt;"",CONCATENATE("S",WEEKNUM(AF392,21)),"")</f>
        <v>S27</v>
      </c>
      <c r="AK392" s="323" t="str">
        <f>IF(AG392&lt;&gt;"",CONCATENATE("S",WEEKNUM(AG392,21)),"")</f>
        <v>S20</v>
      </c>
      <c r="AL392" s="322" t="str">
        <f>IF(AG392&lt;&gt;"",CONCATENATE(MONTH(AG392),"/",YEAR(AG392)),"")</f>
        <v>5/2025</v>
      </c>
      <c r="AM392" s="324">
        <f ca="1">IF(AG392&lt;&gt;"",IFERROR(IF(AF392="",TODAY()-AE392,AG392-AE392),""),"")</f>
        <v>-6</v>
      </c>
      <c r="AN392" s="325" t="str">
        <f ca="1">IF(AM392&lt;&gt;"",IF(AM392&lt;=0,"SEM ATRASO",IF(AM392&lt;=10,"1) &lt;= 10 Dias",IF(AND(AM392&gt;10,AM392&lt;=30),"2) &gt; 10 Dias e &lt;= 30 Dias",IF(AND(AM392&gt;30,AM392&lt;=60),"3) &gt;30 Dias e &lt;=60 Dias",IF(AND(AM392&gt;60,AM392&lt;43854),"4) &gt; 60 Dias","INDEFINIDO"))))),"")</f>
        <v>SEM ATRASO</v>
      </c>
      <c r="AO392" s="327">
        <v>45805</v>
      </c>
      <c r="AP392" s="331">
        <v>45807</v>
      </c>
      <c r="AQ392" s="14">
        <v>45815</v>
      </c>
      <c r="AR392" s="25">
        <v>45845</v>
      </c>
      <c r="AS392" s="331">
        <v>45804</v>
      </c>
      <c r="AT392" s="309">
        <f>IF(AND(AP392&lt;&gt;"",AS392&lt;&gt;""),AS392-AP392,"")</f>
        <v>-3</v>
      </c>
      <c r="AU392" s="326" t="str">
        <f>IF(AQ392&lt;&gt;"",CONCATENATE("S",WEEKNUM(AQ392,21)),"")</f>
        <v>S23</v>
      </c>
      <c r="AV392" s="327" t="str">
        <f>IF(AR392&lt;&gt;"",CONCATENATE("S",WEEKNUM(AR392,21)),"")</f>
        <v>S28</v>
      </c>
      <c r="AW392" s="327" t="str">
        <f>IF(AS392&lt;&gt;"",CONCATENATE("S",WEEKNUM(AS392,21)),"")</f>
        <v>S22</v>
      </c>
      <c r="AX392" s="326" t="str">
        <f>IF(AS392&lt;&gt;"",CONCATENATE(MONTH(AS392),"/",YEAR(AS392)),"")</f>
        <v>5/2025</v>
      </c>
      <c r="AY392" s="328">
        <f ca="1">IF(AQ392&lt;&gt;"",IF(AS392&lt;&gt;"",AQ392-AS392,TODAY()-AQ392),"")</f>
        <v>11</v>
      </c>
      <c r="AZ392" s="329" t="str">
        <f ca="1">IF(AY392&lt;&gt;"",IF(AY392&lt;=0,"SEM ATRASO",IF(AY392&lt;=10,"1) &lt;= 10 Dias",IF(AND(AY392&gt;10,AY392&lt;=30),"2) &gt; 10 Dias e &lt;= 30 Dias",IF(AND(AY392&gt;30,AY392&lt;=60),"3) &gt;30 Dias e &lt;=60 Dias",IF(AND(AY392&gt;60,AY392&lt;43854),"4) &gt; 60 Dias","INDEFINIDO"))))),"")</f>
        <v>2) &gt; 10 Dias e &lt;= 30 Dias</v>
      </c>
      <c r="BA392" s="331">
        <v>45821</v>
      </c>
      <c r="BB392" s="331">
        <v>45811</v>
      </c>
      <c r="BC392" s="15">
        <v>45826</v>
      </c>
      <c r="BD392" s="481">
        <v>45826</v>
      </c>
      <c r="BE392" s="331">
        <v>45870</v>
      </c>
      <c r="BF392" s="309">
        <f>IF(AND(BB392&lt;&gt;"",BE392&lt;&gt;""),BE392-BB392,"")</f>
        <v>59</v>
      </c>
      <c r="BG392" s="326" t="str">
        <f>IF(BC392&lt;&gt;"",CONCATENATE("S",WEEKNUM(BC392,21)),"")</f>
        <v>S25</v>
      </c>
      <c r="BH392" s="327" t="str">
        <f>IF(BD392&lt;&gt;"",CONCATENATE("S",WEEKNUM(BD392,21)),"")</f>
        <v>S25</v>
      </c>
      <c r="BI392" s="327" t="str">
        <f>IF(BE392&lt;&gt;"",CONCATENATE("S",WEEKNUM(BE392,21)),"")</f>
        <v>S31</v>
      </c>
      <c r="BJ392" s="326" t="str">
        <f>IF(BE392&lt;&gt;"",CONCATENATE(MONTH(BE392),"/",YEAR(BE392)),"")</f>
        <v>8/2025</v>
      </c>
      <c r="BK392" s="325">
        <f ca="1">IF(BE392&lt;&gt;"",IFERROR(IF(BE392="",TODAY()-BC392,BE392-BC392),""),"")</f>
        <v>44</v>
      </c>
      <c r="BL392" s="330" t="str">
        <f ca="1">IF(BK392&lt;&gt;"",IF(BK392&lt;=0,"SEM ATRASO",IF(BK392&lt;=10,"1) &lt;= 10 Dias",IF(AND(BK392&gt;10,BK392&lt;=30),"2) &gt; 10 Dias e &lt;= 30 Dias",IF(AND(BK392&gt;30,BK392&lt;=60),"3) &gt;30 Dias e &lt;=60 Dias",IF(AND(BK392&gt;60,BK392&lt;43854),"4) &gt; 60 Dias","INDEFINIDO"))))),"")</f>
        <v>3) &gt;30 Dias e &lt;=60 Dias</v>
      </c>
      <c r="BM392" s="331">
        <f>IF(BE392&lt;&gt;"",BE392+5,IF(AND(BE392="",BD392&lt;&gt;""),BD392+5,IF(AND(BE392="",BD392="",AS392&lt;&gt;""),AS392+5,IF(AND(BE392="",BD392="",AS392="",AR392&lt;&gt;""),AR392+5,""))))</f>
        <v>45875</v>
      </c>
      <c r="BN392" s="331"/>
      <c r="BO392" s="331" t="s">
        <v>87</v>
      </c>
      <c r="BP392" s="305"/>
      <c r="BQ392" s="305"/>
      <c r="BR392" s="305"/>
      <c r="BS392" s="305"/>
      <c r="BT392" s="332">
        <v>-3</v>
      </c>
      <c r="BU392" s="333" t="s">
        <v>1255</v>
      </c>
      <c r="BV392" s="329"/>
      <c r="BW392" s="329"/>
      <c r="BX392" s="329"/>
      <c r="BY392" s="329"/>
      <c r="BZ392" s="329"/>
      <c r="CA392" s="635" t="s">
        <v>573</v>
      </c>
      <c r="CB392" s="599"/>
    </row>
    <row r="393" spans="1:80" ht="40.5" customHeight="1" thickBot="1" x14ac:dyDescent="0.4">
      <c r="A393" s="593"/>
      <c r="B393" s="458" t="s">
        <v>155</v>
      </c>
      <c r="C393" s="310"/>
      <c r="D393" s="336"/>
      <c r="E393" s="336" t="s">
        <v>659</v>
      </c>
      <c r="F393" s="336" t="s">
        <v>556</v>
      </c>
      <c r="G393" s="307" t="str">
        <f ca="1">IF(AND(E393&lt;D393,BE393&lt;&gt;"",TODAY()&gt;D393),TODAY()-D393,"")</f>
        <v/>
      </c>
      <c r="H393" s="308">
        <f>IF(BM393&lt;&gt;"",BM393,"")</f>
        <v>45873</v>
      </c>
      <c r="I393" s="309">
        <f>IF(AND(E393&lt;&gt;"",H393&lt;&gt;""),H393-E393,"")</f>
        <v>199</v>
      </c>
      <c r="J393" s="460" t="s">
        <v>79</v>
      </c>
      <c r="K393" s="460" t="s">
        <v>80</v>
      </c>
      <c r="L393" s="310" t="s">
        <v>557</v>
      </c>
      <c r="M393" s="311" t="s">
        <v>161</v>
      </c>
      <c r="N393" s="310" t="s">
        <v>1012</v>
      </c>
      <c r="O393" s="337"/>
      <c r="P393" s="539" t="s">
        <v>1470</v>
      </c>
      <c r="Q393" s="339" t="s">
        <v>668</v>
      </c>
      <c r="R393" s="313" t="str">
        <f>IF(OR(L393&lt;&gt;"",N393&lt;&gt;"",O393&lt;&gt;"",P393&lt;&gt;""),CONCATENATE(L393,"-",N393,"-",P393,"-OM",O393),"")</f>
        <v>P62-PPGMII-P62-PAR-0351/2025-OM</v>
      </c>
      <c r="S393" s="574" t="s">
        <v>1099</v>
      </c>
      <c r="T393" s="314">
        <v>1</v>
      </c>
      <c r="U393" s="340">
        <v>92.418000000000006</v>
      </c>
      <c r="V393" s="340">
        <v>0</v>
      </c>
      <c r="W393" s="316">
        <f>IF(U393&lt;&gt;"",U393/1000,"")</f>
        <v>9.2418E-2</v>
      </c>
      <c r="X393" s="316">
        <f>IF(V393&lt;&gt;"",V393/1000,"")</f>
        <v>0</v>
      </c>
      <c r="Y393" s="317">
        <f>IF(OR(U393&lt;&gt;"",V393&lt;&gt;""),U393+V393,"")</f>
        <v>92.418000000000006</v>
      </c>
      <c r="Z393" s="318">
        <f>IF(Y393&lt;&gt;"",Y393/1000,"")</f>
        <v>9.2418E-2</v>
      </c>
      <c r="AA393" s="574" t="s">
        <v>2096</v>
      </c>
      <c r="AB393" s="386"/>
      <c r="AC393" s="331">
        <v>45710</v>
      </c>
      <c r="AD393" s="327">
        <v>45811</v>
      </c>
      <c r="AE393" s="327">
        <v>45851</v>
      </c>
      <c r="AF393" s="14">
        <v>45851</v>
      </c>
      <c r="AG393" s="327">
        <v>45827</v>
      </c>
      <c r="AH393" s="309">
        <f>IF(AND(AD393&lt;&gt;"",AG393&lt;&gt;""),AG393-AD393,"")</f>
        <v>16</v>
      </c>
      <c r="AI393" s="322" t="str">
        <f>IF(AE393&lt;&gt;"",CONCATENATE("S",WEEKNUM(AE393,21)),"")</f>
        <v>S28</v>
      </c>
      <c r="AJ393" s="323" t="str">
        <f>IF(AF393&lt;&gt;"",CONCATENATE("S",WEEKNUM(AF393,21)),"")</f>
        <v>S28</v>
      </c>
      <c r="AK393" s="323" t="str">
        <f>IF(AG393&lt;&gt;"",CONCATENATE("S",WEEKNUM(AG393,21)),"")</f>
        <v>S25</v>
      </c>
      <c r="AL393" s="322" t="str">
        <f>IF(AG393&lt;&gt;"",CONCATENATE(MONTH(AG393),"/",YEAR(AG393)),"")</f>
        <v>6/2025</v>
      </c>
      <c r="AM393" s="324">
        <f ca="1">IF(AG393&lt;&gt;"",IFERROR(IF(AF393="",TODAY()-AE393,AG393-AE393),""),"")</f>
        <v>-24</v>
      </c>
      <c r="AN393" s="325" t="str">
        <f ca="1">IF(AM393&lt;&gt;"",IF(AM393&lt;=0,"SEM ATRASO",IF(AM393&lt;=10,"1) &lt;= 10 Dias",IF(AND(AM393&gt;10,AM393&lt;=30),"2) &gt; 10 Dias e &lt;= 30 Dias",IF(AND(AM393&gt;30,AM393&lt;=60),"3) &gt;30 Dias e &lt;=60 Dias",IF(AND(AM393&gt;60,AM393&lt;43854),"4) &gt; 60 Dias","INDEFINIDO"))))),"")</f>
        <v>SEM ATRASO</v>
      </c>
      <c r="AO393" s="327">
        <v>45833</v>
      </c>
      <c r="AP393" s="331">
        <v>45804</v>
      </c>
      <c r="AQ393" s="14">
        <v>45840</v>
      </c>
      <c r="AR393" s="25">
        <v>45840</v>
      </c>
      <c r="AS393" s="331">
        <v>45838</v>
      </c>
      <c r="AT393" s="309">
        <f>IF(AND(AP393&lt;&gt;"",AS393&lt;&gt;""),AS393-AP393,"")</f>
        <v>34</v>
      </c>
      <c r="AU393" s="326" t="str">
        <f>IF(AQ393&lt;&gt;"",CONCATENATE("S",WEEKNUM(AQ393,21)),"")</f>
        <v>S27</v>
      </c>
      <c r="AV393" s="327" t="str">
        <f>IF(AR393&lt;&gt;"",CONCATENATE("S",WEEKNUM(AR393,21)),"")</f>
        <v>S27</v>
      </c>
      <c r="AW393" s="327" t="str">
        <f>IF(AS393&lt;&gt;"",CONCATENATE("S",WEEKNUM(AS393,21)),"")</f>
        <v>S27</v>
      </c>
      <c r="AX393" s="326" t="str">
        <f>IF(AS393&lt;&gt;"",CONCATENATE(MONTH(AS393),"/",YEAR(AS393)),"")</f>
        <v>6/2025</v>
      </c>
      <c r="AY393" s="328">
        <f ca="1">IF(AQ393&lt;&gt;"",IF(AS393&lt;&gt;"",AQ393-AS393,TODAY()-AQ393),"")</f>
        <v>2</v>
      </c>
      <c r="AZ393" s="329" t="str">
        <f ca="1">IF(AY393&lt;&gt;"",IF(AY393&lt;=0,"SEM ATRASO",IF(AY393&lt;=10,"1) &lt;= 10 Dias",IF(AND(AY393&gt;10,AY393&lt;=30),"2) &gt; 10 Dias e &lt;= 30 Dias",IF(AND(AY393&gt;30,AY393&lt;=60),"3) &gt;30 Dias e &lt;=60 Dias",IF(AND(AY393&gt;60,AY393&lt;43854),"4) &gt; 60 Dias","INDEFINIDO"))))),"")</f>
        <v>1) &lt;= 10 Dias</v>
      </c>
      <c r="BA393" s="331">
        <v>45853</v>
      </c>
      <c r="BB393" s="331">
        <v>45845</v>
      </c>
      <c r="BC393" s="15">
        <v>45766</v>
      </c>
      <c r="BD393" s="15">
        <v>45868</v>
      </c>
      <c r="BE393" s="331">
        <v>45868</v>
      </c>
      <c r="BF393" s="309">
        <f>IF(AND(BB393&lt;&gt;"",BE393&lt;&gt;""),BE393-BB393,"")</f>
        <v>23</v>
      </c>
      <c r="BG393" s="326" t="str">
        <f>IF(BC393&lt;&gt;"",CONCATENATE("S",WEEKNUM(BC393,21)),"")</f>
        <v>S16</v>
      </c>
      <c r="BH393" s="327" t="str">
        <f>IF(BD393&lt;&gt;"",CONCATENATE("S",WEEKNUM(BD393,21)),"")</f>
        <v>S31</v>
      </c>
      <c r="BI393" s="327" t="str">
        <f>IF(BE393&lt;&gt;"",CONCATENATE("S",WEEKNUM(BE393,21)),"")</f>
        <v>S31</v>
      </c>
      <c r="BJ393" s="326" t="str">
        <f>IF(BE393&lt;&gt;"",CONCATENATE(MONTH(BE393),"/",YEAR(BE393)),"")</f>
        <v>7/2025</v>
      </c>
      <c r="BK393" s="325">
        <f ca="1">IF(BE393&lt;&gt;"",IFERROR(IF(BE393="",TODAY()-BC393,BE393-BC393),""),"")</f>
        <v>102</v>
      </c>
      <c r="BL393" s="330" t="str">
        <f ca="1">IF(BK393&lt;&gt;"",IF(BK393&lt;=0,"SEM ATRASO",IF(BK393&lt;=10,"1) &lt;= 10 Dias",IF(AND(BK393&gt;10,BK393&lt;=30),"2) &gt; 10 Dias e &lt;= 30 Dias",IF(AND(BK393&gt;30,BK393&lt;=60),"3) &gt;30 Dias e &lt;=60 Dias",IF(AND(BK393&gt;60,BK393&lt;43854),"4) &gt; 60 Dias","INDEFINIDO"))))),"")</f>
        <v>4) &gt; 60 Dias</v>
      </c>
      <c r="BM393" s="331">
        <f>IF(BE393&lt;&gt;"",BE393+5,IF(AND(BE393="",BD393&lt;&gt;""),BD393+5,IF(AND(BE393="",BD393="",AS393&lt;&gt;""),AS393+5,IF(AND(BE393="",BD393="",AS393="",AR393&lt;&gt;""),AR393+5,""))))</f>
        <v>45873</v>
      </c>
      <c r="BN393" s="331"/>
      <c r="BO393" s="331" t="s">
        <v>87</v>
      </c>
      <c r="BP393" s="305"/>
      <c r="BQ393" s="305"/>
      <c r="BR393" s="305"/>
      <c r="BS393" s="305"/>
      <c r="BT393" s="332"/>
      <c r="BU393" s="333"/>
      <c r="BV393" s="329"/>
      <c r="BW393" s="329"/>
      <c r="BX393" s="329"/>
      <c r="BY393" s="329"/>
      <c r="BZ393" s="329"/>
      <c r="CA393" s="635"/>
      <c r="CB393" s="599"/>
    </row>
    <row r="394" spans="1:80" ht="40.5" customHeight="1" thickBot="1" x14ac:dyDescent="0.4">
      <c r="A394" s="593"/>
      <c r="B394" s="458" t="s">
        <v>155</v>
      </c>
      <c r="C394" s="310"/>
      <c r="D394" s="336"/>
      <c r="E394" s="336" t="s">
        <v>659</v>
      </c>
      <c r="F394" s="336" t="s">
        <v>556</v>
      </c>
      <c r="G394" s="307" t="str">
        <f ca="1">IF(AND(E394&lt;D394,BE394&lt;&gt;"",TODAY()&gt;D394),TODAY()-D394,"")</f>
        <v/>
      </c>
      <c r="H394" s="308">
        <f>IF(BM394&lt;&gt;"",BM394,"")</f>
        <v>45873</v>
      </c>
      <c r="I394" s="309">
        <f>IF(AND(E394&lt;&gt;"",H394&lt;&gt;""),H394-E394,"")</f>
        <v>199</v>
      </c>
      <c r="J394" s="460" t="s">
        <v>79</v>
      </c>
      <c r="K394" s="460" t="s">
        <v>80</v>
      </c>
      <c r="L394" s="310" t="s">
        <v>557</v>
      </c>
      <c r="M394" s="311" t="s">
        <v>161</v>
      </c>
      <c r="N394" s="310" t="s">
        <v>1012</v>
      </c>
      <c r="O394" s="337"/>
      <c r="P394" s="539" t="s">
        <v>1470</v>
      </c>
      <c r="Q394" s="339" t="s">
        <v>1763</v>
      </c>
      <c r="R394" s="313" t="str">
        <f>IF(OR(L394&lt;&gt;"",N394&lt;&gt;"",O394&lt;&gt;"",P394&lt;&gt;""),CONCATENATE(L394,"-",N394,"-",P394,"-OM",O394),"")</f>
        <v>P62-PPGMII-P62-PAR-0351/2025-OM</v>
      </c>
      <c r="S394" s="574" t="s">
        <v>1099</v>
      </c>
      <c r="T394" s="314">
        <v>1</v>
      </c>
      <c r="U394" s="340">
        <v>9.1660000000000004</v>
      </c>
      <c r="V394" s="340">
        <v>0</v>
      </c>
      <c r="W394" s="316">
        <f>IF(U394&lt;&gt;"",U394/1000,"")</f>
        <v>9.1660000000000005E-3</v>
      </c>
      <c r="X394" s="316">
        <f>IF(V394&lt;&gt;"",V394/1000,"")</f>
        <v>0</v>
      </c>
      <c r="Y394" s="317">
        <f>IF(OR(U394&lt;&gt;"",V394&lt;&gt;""),U394+V394,"")</f>
        <v>9.1660000000000004</v>
      </c>
      <c r="Z394" s="318">
        <f>IF(Y394&lt;&gt;"",Y394/1000,"")</f>
        <v>9.1660000000000005E-3</v>
      </c>
      <c r="AA394" s="574" t="s">
        <v>2096</v>
      </c>
      <c r="AB394" s="386"/>
      <c r="AC394" s="331">
        <v>45710</v>
      </c>
      <c r="AD394" s="327">
        <v>45811</v>
      </c>
      <c r="AE394" s="327">
        <v>45851</v>
      </c>
      <c r="AF394" s="14">
        <v>45851</v>
      </c>
      <c r="AG394" s="327">
        <v>45827</v>
      </c>
      <c r="AH394" s="309">
        <f>IF(AND(AD394&lt;&gt;"",AG394&lt;&gt;""),AG394-AD394,"")</f>
        <v>16</v>
      </c>
      <c r="AI394" s="322" t="str">
        <f>IF(AE394&lt;&gt;"",CONCATENATE("S",WEEKNUM(AE394,21)),"")</f>
        <v>S28</v>
      </c>
      <c r="AJ394" s="323" t="str">
        <f>IF(AF394&lt;&gt;"",CONCATENATE("S",WEEKNUM(AF394,21)),"")</f>
        <v>S28</v>
      </c>
      <c r="AK394" s="323" t="str">
        <f>IF(AG394&lt;&gt;"",CONCATENATE("S",WEEKNUM(AG394,21)),"")</f>
        <v>S25</v>
      </c>
      <c r="AL394" s="322" t="str">
        <f>IF(AG394&lt;&gt;"",CONCATENATE(MONTH(AG394),"/",YEAR(AG394)),"")</f>
        <v>6/2025</v>
      </c>
      <c r="AM394" s="324">
        <f ca="1">IF(AG394&lt;&gt;"",IFERROR(IF(AF394="",TODAY()-AE394,AG394-AE394),""),"")</f>
        <v>-24</v>
      </c>
      <c r="AN394" s="325" t="str">
        <f ca="1">IF(AM394&lt;&gt;"",IF(AM394&lt;=0,"SEM ATRASO",IF(AM394&lt;=10,"1) &lt;= 10 Dias",IF(AND(AM394&gt;10,AM394&lt;=30),"2) &gt; 10 Dias e &lt;= 30 Dias",IF(AND(AM394&gt;30,AM394&lt;=60),"3) &gt;30 Dias e &lt;=60 Dias",IF(AND(AM394&gt;60,AM394&lt;43854),"4) &gt; 60 Dias","INDEFINIDO"))))),"")</f>
        <v>SEM ATRASO</v>
      </c>
      <c r="AO394" s="327">
        <v>45833</v>
      </c>
      <c r="AP394" s="331">
        <v>45811</v>
      </c>
      <c r="AQ394" s="14">
        <v>45840</v>
      </c>
      <c r="AR394" s="25">
        <v>45840</v>
      </c>
      <c r="AS394" s="331">
        <v>45838</v>
      </c>
      <c r="AT394" s="309">
        <f>IF(AND(AP394&lt;&gt;"",AS394&lt;&gt;""),AS394-AP394,"")</f>
        <v>27</v>
      </c>
      <c r="AU394" s="326" t="str">
        <f>IF(AQ394&lt;&gt;"",CONCATENATE("S",WEEKNUM(AQ394,21)),"")</f>
        <v>S27</v>
      </c>
      <c r="AV394" s="327" t="str">
        <f>IF(AR394&lt;&gt;"",CONCATENATE("S",WEEKNUM(AR394,21)),"")</f>
        <v>S27</v>
      </c>
      <c r="AW394" s="327" t="str">
        <f>IF(AS394&lt;&gt;"",CONCATENATE("S",WEEKNUM(AS394,21)),"")</f>
        <v>S27</v>
      </c>
      <c r="AX394" s="326" t="str">
        <f>IF(AS394&lt;&gt;"",CONCATENATE(MONTH(AS394),"/",YEAR(AS394)),"")</f>
        <v>6/2025</v>
      </c>
      <c r="AY394" s="328">
        <f ca="1">IF(AQ394&lt;&gt;"",IF(AS394&lt;&gt;"",AQ394-AS394,TODAY()-AQ394),"")</f>
        <v>2</v>
      </c>
      <c r="AZ394" s="329" t="str">
        <f ca="1">IF(AY394&lt;&gt;"",IF(AY394&lt;=0,"SEM ATRASO",IF(AY394&lt;=10,"1) &lt;= 10 Dias",IF(AND(AY394&gt;10,AY394&lt;=30),"2) &gt; 10 Dias e &lt;= 30 Dias",IF(AND(AY394&gt;30,AY394&lt;=60),"3) &gt;30 Dias e &lt;=60 Dias",IF(AND(AY394&gt;60,AY394&lt;43854),"4) &gt; 60 Dias","INDEFINIDO"))))),"")</f>
        <v>1) &lt;= 10 Dias</v>
      </c>
      <c r="BA394" s="331">
        <v>45853</v>
      </c>
      <c r="BB394" s="331">
        <v>45845</v>
      </c>
      <c r="BC394" s="15">
        <v>45766</v>
      </c>
      <c r="BD394" s="15">
        <v>45868</v>
      </c>
      <c r="BE394" s="331">
        <v>45868</v>
      </c>
      <c r="BF394" s="309">
        <f>IF(AND(BB394&lt;&gt;"",BE394&lt;&gt;""),BE394-BB394,"")</f>
        <v>23</v>
      </c>
      <c r="BG394" s="326" t="str">
        <f>IF(BC394&lt;&gt;"",CONCATENATE("S",WEEKNUM(BC394,21)),"")</f>
        <v>S16</v>
      </c>
      <c r="BH394" s="327" t="str">
        <f>IF(BD394&lt;&gt;"",CONCATENATE("S",WEEKNUM(BD394,21)),"")</f>
        <v>S31</v>
      </c>
      <c r="BI394" s="327" t="str">
        <f>IF(BE394&lt;&gt;"",CONCATENATE("S",WEEKNUM(BE394,21)),"")</f>
        <v>S31</v>
      </c>
      <c r="BJ394" s="326" t="str">
        <f>IF(BE394&lt;&gt;"",CONCATENATE(MONTH(BE394),"/",YEAR(BE394)),"")</f>
        <v>7/2025</v>
      </c>
      <c r="BK394" s="325">
        <f ca="1">IF(BE394&lt;&gt;"",IFERROR(IF(BE394="",TODAY()-BC394,BE394-BC394),""),"")</f>
        <v>102</v>
      </c>
      <c r="BL394" s="330" t="str">
        <f ca="1">IF(BK394&lt;&gt;"",IF(BK394&lt;=0,"SEM ATRASO",IF(BK394&lt;=10,"1) &lt;= 10 Dias",IF(AND(BK394&gt;10,BK394&lt;=30),"2) &gt; 10 Dias e &lt;= 30 Dias",IF(AND(BK394&gt;30,BK394&lt;=60),"3) &gt;30 Dias e &lt;=60 Dias",IF(AND(BK394&gt;60,BK394&lt;43854),"4) &gt; 60 Dias","INDEFINIDO"))))),"")</f>
        <v>4) &gt; 60 Dias</v>
      </c>
      <c r="BM394" s="331">
        <f>IF(BE394&lt;&gt;"",BE394+5,IF(AND(BE394="",BD394&lt;&gt;""),BD394+5,IF(AND(BE394="",BD394="",AS394&lt;&gt;""),AS394+5,IF(AND(BE394="",BD394="",AS394="",AR394&lt;&gt;""),AR394+5,""))))</f>
        <v>45873</v>
      </c>
      <c r="BN394" s="331"/>
      <c r="BO394" s="331" t="s">
        <v>87</v>
      </c>
      <c r="BP394" s="305"/>
      <c r="BQ394" s="305"/>
      <c r="BR394" s="305"/>
      <c r="BS394" s="305"/>
      <c r="BT394" s="332"/>
      <c r="BU394" s="333"/>
      <c r="BV394" s="329"/>
      <c r="BW394" s="329"/>
      <c r="BX394" s="329"/>
      <c r="BY394" s="329"/>
      <c r="BZ394" s="329"/>
      <c r="CA394" s="635"/>
      <c r="CB394" s="599"/>
    </row>
    <row r="395" spans="1:80" ht="40.5" customHeight="1" thickBot="1" x14ac:dyDescent="0.4">
      <c r="A395" s="593"/>
      <c r="B395" s="458" t="s">
        <v>155</v>
      </c>
      <c r="C395" s="310"/>
      <c r="D395" s="336"/>
      <c r="E395" s="336" t="s">
        <v>1083</v>
      </c>
      <c r="F395" s="336" t="s">
        <v>556</v>
      </c>
      <c r="G395" s="307" t="str">
        <f ca="1">IF(AND(E395&lt;D395,BE395&lt;&gt;"",TODAY()&gt;D395),TODAY()-D395,"")</f>
        <v/>
      </c>
      <c r="H395" s="308">
        <f>IF(BM395&lt;&gt;"",BM395,"")</f>
        <v>45863</v>
      </c>
      <c r="I395" s="309">
        <f>IF(AND(E395&lt;&gt;"",H395&lt;&gt;""),H395-E395,"")</f>
        <v>169</v>
      </c>
      <c r="J395" s="460"/>
      <c r="K395" s="460" t="s">
        <v>80</v>
      </c>
      <c r="L395" s="310" t="s">
        <v>557</v>
      </c>
      <c r="M395" s="311" t="s">
        <v>161</v>
      </c>
      <c r="N395" s="310" t="s">
        <v>1012</v>
      </c>
      <c r="O395" s="337">
        <v>2019633355</v>
      </c>
      <c r="P395" s="539" t="s">
        <v>1471</v>
      </c>
      <c r="Q395" s="339" t="s">
        <v>1098</v>
      </c>
      <c r="R395" s="313" t="str">
        <f>IF(OR(L395&lt;&gt;"",N395&lt;&gt;"",O395&lt;&gt;"",P395&lt;&gt;""),CONCATENATE(L395,"-",N395,"-",P395,"-OM",O395),"")</f>
        <v>P62-PPGMII-P62-PAR-0586/2025-OM2019633355</v>
      </c>
      <c r="S395" s="574"/>
      <c r="T395" s="314">
        <v>1</v>
      </c>
      <c r="U395" s="340">
        <v>230.9</v>
      </c>
      <c r="V395" s="340">
        <v>0</v>
      </c>
      <c r="W395" s="316">
        <f>IF(U395&lt;&gt;"",U395/1000,"")</f>
        <v>0.23089999999999999</v>
      </c>
      <c r="X395" s="316">
        <f>IF(V395&lt;&gt;"",V395/1000,"")</f>
        <v>0</v>
      </c>
      <c r="Y395" s="317">
        <f>IF(OR(U395&lt;&gt;"",V395&lt;&gt;""),U395+V395,"")</f>
        <v>230.9</v>
      </c>
      <c r="Z395" s="318">
        <f>IF(Y395&lt;&gt;"",Y395/1000,"")</f>
        <v>0.23089999999999999</v>
      </c>
      <c r="AA395" s="574" t="s">
        <v>1100</v>
      </c>
      <c r="AB395" s="386"/>
      <c r="AC395" s="331">
        <v>45821</v>
      </c>
      <c r="AD395" s="327">
        <v>45774</v>
      </c>
      <c r="AE395" s="327">
        <v>45798</v>
      </c>
      <c r="AF395" s="14">
        <v>45838</v>
      </c>
      <c r="AG395" s="327">
        <v>45783</v>
      </c>
      <c r="AH395" s="309">
        <f>IF(AND(AD395&lt;&gt;"",AG395&lt;&gt;""),AG395-AD395,"")</f>
        <v>9</v>
      </c>
      <c r="AI395" s="322" t="str">
        <f>IF(AE395&lt;&gt;"",CONCATENATE("S",WEEKNUM(AE395,21)),"")</f>
        <v>S21</v>
      </c>
      <c r="AJ395" s="323" t="str">
        <f>IF(AF395&lt;&gt;"",CONCATENATE("S",WEEKNUM(AF395,21)),"")</f>
        <v>S27</v>
      </c>
      <c r="AK395" s="323" t="str">
        <f>IF(AG395&lt;&gt;"",CONCATENATE("S",WEEKNUM(AG395,21)),"")</f>
        <v>S19</v>
      </c>
      <c r="AL395" s="322" t="str">
        <f>IF(AG395&lt;&gt;"",CONCATENATE(MONTH(AG395),"/",YEAR(AG395)),"")</f>
        <v>5/2025</v>
      </c>
      <c r="AM395" s="324">
        <f ca="1">IF(AG395&lt;&gt;"",IFERROR(IF(AF395="",TODAY()-AE395,AG395-AE395),""),"")</f>
        <v>-15</v>
      </c>
      <c r="AN395" s="325" t="str">
        <f ca="1">IF(AM395&lt;&gt;"",IF(AM395&lt;=0,"SEM ATRASO",IF(AM395&lt;=10,"1) &lt;= 10 Dias",IF(AND(AM395&gt;10,AM395&lt;=30),"2) &gt; 10 Dias e &lt;= 30 Dias",IF(AND(AM395&gt;30,AM395&lt;=60),"3) &gt;30 Dias e &lt;=60 Dias",IF(AND(AM395&gt;60,AM395&lt;43854),"4) &gt; 60 Dias","INDEFINIDO"))))),"")</f>
        <v>SEM ATRASO</v>
      </c>
      <c r="AO395" s="327">
        <v>45805</v>
      </c>
      <c r="AP395" s="331">
        <v>45812</v>
      </c>
      <c r="AQ395" s="14">
        <v>45815</v>
      </c>
      <c r="AR395" s="25">
        <v>45845</v>
      </c>
      <c r="AS395" s="331">
        <v>45845</v>
      </c>
      <c r="AT395" s="309">
        <f>IF(AND(AP395&lt;&gt;"",AS395&lt;&gt;""),AS395-AP395,"")</f>
        <v>33</v>
      </c>
      <c r="AU395" s="326" t="str">
        <f>IF(AQ395&lt;&gt;"",CONCATENATE("S",WEEKNUM(AQ395,21)),"")</f>
        <v>S23</v>
      </c>
      <c r="AV395" s="327" t="str">
        <f>IF(AR395&lt;&gt;"",CONCATENATE("S",WEEKNUM(AR395,21)),"")</f>
        <v>S28</v>
      </c>
      <c r="AW395" s="327" t="str">
        <f>IF(AS395&lt;&gt;"",CONCATENATE("S",WEEKNUM(AS395,21)),"")</f>
        <v>S28</v>
      </c>
      <c r="AX395" s="326" t="str">
        <f>IF(AS395&lt;&gt;"",CONCATENATE(MONTH(AS395),"/",YEAR(AS395)),"")</f>
        <v>7/2025</v>
      </c>
      <c r="AY395" s="328">
        <f ca="1">IF(AQ395&lt;&gt;"",IF(AS395&lt;&gt;"",AQ395-AS395,TODAY()-AQ395),"")</f>
        <v>-30</v>
      </c>
      <c r="AZ395" s="329" t="str">
        <f ca="1">IF(AY395&lt;&gt;"",IF(AY395&lt;=0,"SEM ATRASO",IF(AY395&lt;=10,"1) &lt;= 10 Dias",IF(AND(AY395&gt;10,AY395&lt;=30),"2) &gt; 10 Dias e &lt;= 30 Dias",IF(AND(AY395&gt;30,AY395&lt;=60),"3) &gt;30 Dias e &lt;=60 Dias",IF(AND(AY395&gt;60,AY395&lt;43854),"4) &gt; 60 Dias","INDEFINIDO"))))),"")</f>
        <v>SEM ATRASO</v>
      </c>
      <c r="BA395" s="331">
        <v>45821</v>
      </c>
      <c r="BB395" s="331">
        <v>45852</v>
      </c>
      <c r="BC395" s="15">
        <v>45828</v>
      </c>
      <c r="BD395" s="481">
        <v>45858</v>
      </c>
      <c r="BE395" s="15">
        <v>45858</v>
      </c>
      <c r="BF395" s="309">
        <f>IF(AND(BB395&lt;&gt;"",BE395&lt;&gt;""),BE395-BB395,"")</f>
        <v>6</v>
      </c>
      <c r="BG395" s="326" t="str">
        <f>IF(BC395&lt;&gt;"",CONCATENATE("S",WEEKNUM(BC395,21)),"")</f>
        <v>S25</v>
      </c>
      <c r="BH395" s="327" t="str">
        <f>IF(BD395&lt;&gt;"",CONCATENATE("S",WEEKNUM(BD395,21)),"")</f>
        <v>S29</v>
      </c>
      <c r="BI395" s="327" t="str">
        <f>IF(BE395&lt;&gt;"",CONCATENATE("S",WEEKNUM(BE395,21)),"")</f>
        <v>S29</v>
      </c>
      <c r="BJ395" s="326" t="str">
        <f>IF(BE395&lt;&gt;"",CONCATENATE(MONTH(BE395),"/",YEAR(BE395)),"")</f>
        <v>7/2025</v>
      </c>
      <c r="BK395" s="325">
        <f ca="1">IF(BE395&lt;&gt;"",IFERROR(IF(BE395="",TODAY()-BC395,BE395-BC395),""),"")</f>
        <v>30</v>
      </c>
      <c r="BL395" s="330" t="str">
        <f ca="1">IF(BK395&lt;&gt;"",IF(BK395&lt;=0,"SEM ATRASO",IF(BK395&lt;=10,"1) &lt;= 10 Dias",IF(AND(BK395&gt;10,BK395&lt;=30),"2) &gt; 10 Dias e &lt;= 30 Dias",IF(AND(BK395&gt;30,BK395&lt;=60),"3) &gt;30 Dias e &lt;=60 Dias",IF(AND(BK395&gt;60,BK395&lt;43854),"4) &gt; 60 Dias","INDEFINIDO"))))),"")</f>
        <v>2) &gt; 10 Dias e &lt;= 30 Dias</v>
      </c>
      <c r="BM395" s="331">
        <f>IF(BE395&lt;&gt;"",BE395+5,IF(AND(BE395="",BD395&lt;&gt;""),BD395+5,IF(AND(BE395="",BD395="",AS395&lt;&gt;""),AS395+5,IF(AND(BE395="",BD395="",AS395="",AR395&lt;&gt;""),AR395+5,""))))</f>
        <v>45863</v>
      </c>
      <c r="BN395" s="331"/>
      <c r="BO395" s="331" t="s">
        <v>87</v>
      </c>
      <c r="BP395" s="305"/>
      <c r="BQ395" s="305"/>
      <c r="BR395" s="305"/>
      <c r="BS395" s="305"/>
      <c r="BT395" s="332" t="s">
        <v>124</v>
      </c>
      <c r="BU395" s="333" t="s">
        <v>124</v>
      </c>
      <c r="BV395" s="329"/>
      <c r="BW395" s="329"/>
      <c r="BX395" s="329"/>
      <c r="BY395" s="329"/>
      <c r="BZ395" s="329"/>
      <c r="CA395" s="635" t="s">
        <v>573</v>
      </c>
      <c r="CB395" s="599"/>
    </row>
    <row r="396" spans="1:80" ht="40.5" customHeight="1" thickBot="1" x14ac:dyDescent="0.4">
      <c r="A396" s="593"/>
      <c r="B396" s="458" t="s">
        <v>155</v>
      </c>
      <c r="C396" s="310"/>
      <c r="D396" s="336"/>
      <c r="E396" s="336" t="s">
        <v>643</v>
      </c>
      <c r="F396" s="336" t="s">
        <v>1063</v>
      </c>
      <c r="G396" s="307" t="str">
        <f ca="1">IF(AND(E396&lt;D396,BE396&lt;&gt;"",TODAY()&gt;D396),TODAY()-D396,"")</f>
        <v/>
      </c>
      <c r="H396" s="308">
        <f>IF(BM396&lt;&gt;"",BM396,"")</f>
        <v>45836</v>
      </c>
      <c r="I396" s="309">
        <f>IF(AND(E396&lt;&gt;"",H396&lt;&gt;""),H396-E396,"")</f>
        <v>163</v>
      </c>
      <c r="J396" s="460"/>
      <c r="K396" s="460" t="s">
        <v>80</v>
      </c>
      <c r="L396" s="310" t="s">
        <v>281</v>
      </c>
      <c r="M396" s="311" t="s">
        <v>161</v>
      </c>
      <c r="N396" s="310" t="s">
        <v>1252</v>
      </c>
      <c r="O396" s="337"/>
      <c r="P396" s="539" t="s">
        <v>1764</v>
      </c>
      <c r="Q396" s="339" t="s">
        <v>1765</v>
      </c>
      <c r="R396" s="313" t="str">
        <f>IF(OR(L396&lt;&gt;"",N396&lt;&gt;"",O396&lt;&gt;"",P396&lt;&gt;""),CONCATENATE(L396,"-",N396,"-",P396,"-OM",O396),"")</f>
        <v>P54-PPGMII-P54-CAM-0342P/2024-OM</v>
      </c>
      <c r="S396" s="574"/>
      <c r="T396" s="314">
        <v>1</v>
      </c>
      <c r="U396" s="340">
        <v>4.7480000000000002</v>
      </c>
      <c r="V396" s="340">
        <v>0</v>
      </c>
      <c r="W396" s="316">
        <f>IF(U396&lt;&gt;"",U396/1000,"")</f>
        <v>4.7480000000000005E-3</v>
      </c>
      <c r="X396" s="316">
        <f>IF(V396&lt;&gt;"",V396/1000,"")</f>
        <v>0</v>
      </c>
      <c r="Y396" s="317">
        <f>IF(OR(U396&lt;&gt;"",V396&lt;&gt;""),U396+V396,"")</f>
        <v>4.7480000000000002</v>
      </c>
      <c r="Z396" s="318">
        <f>IF(Y396&lt;&gt;"",Y396/1000,"")</f>
        <v>4.7480000000000005E-3</v>
      </c>
      <c r="AA396" s="574" t="s">
        <v>493</v>
      </c>
      <c r="AB396" s="386"/>
      <c r="AC396" s="331">
        <v>45692</v>
      </c>
      <c r="AD396" s="327">
        <v>45782</v>
      </c>
      <c r="AE396" s="327">
        <v>45798</v>
      </c>
      <c r="AF396" s="14">
        <v>45838</v>
      </c>
      <c r="AG396" s="327">
        <v>45792</v>
      </c>
      <c r="AH396" s="309">
        <f>IF(AND(AD396&lt;&gt;"",AG396&lt;&gt;""),AG396-AD396,"")</f>
        <v>10</v>
      </c>
      <c r="AI396" s="322" t="str">
        <f>IF(AE396&lt;&gt;"",CONCATENATE("S",WEEKNUM(AE396,21)),"")</f>
        <v>S21</v>
      </c>
      <c r="AJ396" s="323" t="str">
        <f>IF(AF396&lt;&gt;"",CONCATENATE("S",WEEKNUM(AF396,21)),"")</f>
        <v>S27</v>
      </c>
      <c r="AK396" s="323" t="str">
        <f>IF(AG396&lt;&gt;"",CONCATENATE("S",WEEKNUM(AG396,21)),"")</f>
        <v>S20</v>
      </c>
      <c r="AL396" s="322" t="str">
        <f>IF(AG396&lt;&gt;"",CONCATENATE(MONTH(AG396),"/",YEAR(AG396)),"")</f>
        <v>5/2025</v>
      </c>
      <c r="AM396" s="324">
        <f ca="1">IF(AG396&lt;&gt;"",IFERROR(IF(AF396="",TODAY()-AE396,AG396-AE396),""),"")</f>
        <v>-6</v>
      </c>
      <c r="AN396" s="325" t="str">
        <f ca="1">IF(AM396&lt;&gt;"",IF(AM396&lt;=0,"SEM ATRASO",IF(AM396&lt;=10,"1) &lt;= 10 Dias",IF(AND(AM396&gt;10,AM396&lt;=30),"2) &gt; 10 Dias e &lt;= 30 Dias",IF(AND(AM396&gt;30,AM396&lt;=60),"3) &gt;30 Dias e &lt;=60 Dias",IF(AND(AM396&gt;60,AM396&lt;43854),"4) &gt; 60 Dias","INDEFINIDO"))))),"")</f>
        <v>SEM ATRASO</v>
      </c>
      <c r="AO396" s="327" t="s">
        <v>2033</v>
      </c>
      <c r="AP396" s="331">
        <v>45805</v>
      </c>
      <c r="AQ396" s="14">
        <v>45818</v>
      </c>
      <c r="AR396" s="15">
        <v>45818</v>
      </c>
      <c r="AS396" s="331">
        <v>45818</v>
      </c>
      <c r="AT396" s="309">
        <f>IF(AND(AP396&lt;&gt;"",AS396&lt;&gt;""),AS396-AP396,"")</f>
        <v>13</v>
      </c>
      <c r="AU396" s="326" t="str">
        <f>IF(AQ396&lt;&gt;"",CONCATENATE("S",WEEKNUM(AQ396,21)),"")</f>
        <v>S24</v>
      </c>
      <c r="AV396" s="327" t="str">
        <f>IF(AR396&lt;&gt;"",CONCATENATE("S",WEEKNUM(AR396,21)),"")</f>
        <v>S24</v>
      </c>
      <c r="AW396" s="327" t="str">
        <f>IF(AS396&lt;&gt;"",CONCATENATE("S",WEEKNUM(AS396,21)),"")</f>
        <v>S24</v>
      </c>
      <c r="AX396" s="326" t="str">
        <f>IF(AS396&lt;&gt;"",CONCATENATE(MONTH(AS396),"/",YEAR(AS396)),"")</f>
        <v>6/2025</v>
      </c>
      <c r="AY396" s="328">
        <f ca="1">IF(AQ396&lt;&gt;"",IF(AS396&lt;&gt;"",AQ396-AS396,TODAY()-AQ396),"")</f>
        <v>0</v>
      </c>
      <c r="AZ396" s="329" t="str">
        <f ca="1">IF(AY396&lt;&gt;"",IF(AY396&lt;=0,"SEM ATRASO",IF(AY396&lt;=10,"1) &lt;= 10 Dias",IF(AND(AY396&gt;10,AY396&lt;=30),"2) &gt; 10 Dias e &lt;= 30 Dias",IF(AND(AY396&gt;30,AY396&lt;=60),"3) &gt;30 Dias e &lt;=60 Dias",IF(AND(AY396&gt;60,AY396&lt;43854),"4) &gt; 60 Dias","INDEFINIDO"))))),"")</f>
        <v>SEM ATRASO</v>
      </c>
      <c r="BA396" s="331">
        <v>45818</v>
      </c>
      <c r="BB396" s="331">
        <v>45825</v>
      </c>
      <c r="BC396" s="15">
        <v>45831</v>
      </c>
      <c r="BD396" s="481">
        <v>45831</v>
      </c>
      <c r="BE396" s="15">
        <v>45831</v>
      </c>
      <c r="BF396" s="309">
        <f>IF(AND(BB396&lt;&gt;"",BE396&lt;&gt;""),BE396-BB396,"")</f>
        <v>6</v>
      </c>
      <c r="BG396" s="326" t="str">
        <f>IF(BC396&lt;&gt;"",CONCATENATE("S",WEEKNUM(BC396,21)),"")</f>
        <v>S26</v>
      </c>
      <c r="BH396" s="327" t="str">
        <f>IF(BD396&lt;&gt;"",CONCATENATE("S",WEEKNUM(BD396,21)),"")</f>
        <v>S26</v>
      </c>
      <c r="BI396" s="327" t="str">
        <f>IF(BE396&lt;&gt;"",CONCATENATE("S",WEEKNUM(BE396,21)),"")</f>
        <v>S26</v>
      </c>
      <c r="BJ396" s="326" t="str">
        <f>IF(BE396&lt;&gt;"",CONCATENATE(MONTH(BE396),"/",YEAR(BE396)),"")</f>
        <v>6/2025</v>
      </c>
      <c r="BK396" s="325">
        <f ca="1">IF(BE396&lt;&gt;"",IFERROR(IF(BE396="",TODAY()-BC396,BE396-BC396),""),"")</f>
        <v>0</v>
      </c>
      <c r="BL396" s="330" t="str">
        <f ca="1">IF(BK396&lt;&gt;"",IF(BK396&lt;=0,"SEM ATRASO",IF(BK396&lt;=10,"1) &lt;= 10 Dias",IF(AND(BK396&gt;10,BK396&lt;=30),"2) &gt; 10 Dias e &lt;= 30 Dias",IF(AND(BK396&gt;30,BK396&lt;=60),"3) &gt;30 Dias e &lt;=60 Dias",IF(AND(BK396&gt;60,BK396&lt;43854),"4) &gt; 60 Dias","INDEFINIDO"))))),"")</f>
        <v>SEM ATRASO</v>
      </c>
      <c r="BM396" s="331">
        <f>IF(BE396&lt;&gt;"",BE396+5,IF(AND(BE396="",BD396&lt;&gt;""),BD396+5,IF(AND(BE396="",BD396="",AS396&lt;&gt;""),AS396+5,IF(AND(BE396="",BD396="",AS396="",AR396&lt;&gt;""),AR396+5,""))))</f>
        <v>45836</v>
      </c>
      <c r="BN396" s="331"/>
      <c r="BO396" s="331" t="s">
        <v>87</v>
      </c>
      <c r="BP396" s="305"/>
      <c r="BQ396" s="305"/>
      <c r="BR396" s="305"/>
      <c r="BS396" s="305"/>
      <c r="BT396" s="332"/>
      <c r="BU396" s="333"/>
      <c r="BV396" s="329"/>
      <c r="BW396" s="329"/>
      <c r="BX396" s="329"/>
      <c r="BY396" s="329"/>
      <c r="BZ396" s="329"/>
      <c r="CA396" s="635"/>
      <c r="CB396" s="599"/>
    </row>
    <row r="397" spans="1:80" ht="40.5" customHeight="1" thickBot="1" x14ac:dyDescent="0.4">
      <c r="A397" s="593"/>
      <c r="B397" s="458" t="s">
        <v>155</v>
      </c>
      <c r="C397" s="310"/>
      <c r="D397" s="336"/>
      <c r="E397" s="336" t="s">
        <v>681</v>
      </c>
      <c r="F397" s="336" t="s">
        <v>273</v>
      </c>
      <c r="G397" s="307" t="str">
        <f ca="1">IF(AND(E397&lt;D397,BE397&lt;&gt;"",TODAY()&gt;D397),TODAY()-D397,"")</f>
        <v/>
      </c>
      <c r="H397" s="308">
        <f>IF(BM397&lt;&gt;"",BM397,"")</f>
        <v>45836</v>
      </c>
      <c r="I397" s="309">
        <f>IF(AND(E397&lt;&gt;"",H397&lt;&gt;""),H397-E397,"")</f>
        <v>281</v>
      </c>
      <c r="J397" s="460"/>
      <c r="K397" s="460" t="s">
        <v>80</v>
      </c>
      <c r="L397" s="310" t="s">
        <v>557</v>
      </c>
      <c r="M397" s="311" t="s">
        <v>161</v>
      </c>
      <c r="N397" s="310" t="s">
        <v>1012</v>
      </c>
      <c r="O397" s="337"/>
      <c r="P397" s="539" t="s">
        <v>1766</v>
      </c>
      <c r="Q397" s="339" t="s">
        <v>1767</v>
      </c>
      <c r="R397" s="313" t="str">
        <f>IF(OR(L397&lt;&gt;"",N397&lt;&gt;"",O397&lt;&gt;"",P397&lt;&gt;""),CONCATENATE(L397,"-",N397,"-",P397,"-OM",O397),"")</f>
        <v>P62-PPGMII-P62-PAR-1167P/2024-OM</v>
      </c>
      <c r="S397" s="574"/>
      <c r="T397" s="314">
        <v>1</v>
      </c>
      <c r="U397" s="340">
        <v>2.16</v>
      </c>
      <c r="V397" s="340">
        <v>0</v>
      </c>
      <c r="W397" s="316">
        <f>IF(U397&lt;&gt;"",U397/1000,"")</f>
        <v>2.16E-3</v>
      </c>
      <c r="X397" s="316">
        <f>IF(V397&lt;&gt;"",V397/1000,"")</f>
        <v>0</v>
      </c>
      <c r="Y397" s="317">
        <f>IF(OR(U397&lt;&gt;"",V397&lt;&gt;""),U397+V397,"")</f>
        <v>2.16</v>
      </c>
      <c r="Z397" s="318">
        <f>IF(Y397&lt;&gt;"",Y397/1000,"")</f>
        <v>2.16E-3</v>
      </c>
      <c r="AA397" s="574" t="s">
        <v>2097</v>
      </c>
      <c r="AB397" s="386"/>
      <c r="AC397" s="331">
        <v>45692</v>
      </c>
      <c r="AD397" s="327">
        <v>45782</v>
      </c>
      <c r="AE397" s="327">
        <v>45798</v>
      </c>
      <c r="AF397" s="14">
        <v>45838</v>
      </c>
      <c r="AG397" s="327">
        <v>45792</v>
      </c>
      <c r="AH397" s="309">
        <f>IF(AND(AD397&lt;&gt;"",AG397&lt;&gt;""),AG397-AD397,"")</f>
        <v>10</v>
      </c>
      <c r="AI397" s="322" t="str">
        <f>IF(AE397&lt;&gt;"",CONCATENATE("S",WEEKNUM(AE397,21)),"")</f>
        <v>S21</v>
      </c>
      <c r="AJ397" s="323" t="str">
        <f>IF(AF397&lt;&gt;"",CONCATENATE("S",WEEKNUM(AF397,21)),"")</f>
        <v>S27</v>
      </c>
      <c r="AK397" s="323" t="str">
        <f>IF(AG397&lt;&gt;"",CONCATENATE("S",WEEKNUM(AG397,21)),"")</f>
        <v>S20</v>
      </c>
      <c r="AL397" s="322" t="str">
        <f>IF(AG397&lt;&gt;"",CONCATENATE(MONTH(AG397),"/",YEAR(AG397)),"")</f>
        <v>5/2025</v>
      </c>
      <c r="AM397" s="324">
        <f ca="1">IF(AG397&lt;&gt;"",IFERROR(IF(AF397="",TODAY()-AE397,AG397-AE397),""),"")</f>
        <v>-6</v>
      </c>
      <c r="AN397" s="325" t="str">
        <f ca="1">IF(AM397&lt;&gt;"",IF(AM397&lt;=0,"SEM ATRASO",IF(AM397&lt;=10,"1) &lt;= 10 Dias",IF(AND(AM397&gt;10,AM397&lt;=30),"2) &gt; 10 Dias e &lt;= 30 Dias",IF(AND(AM397&gt;30,AM397&lt;=60),"3) &gt;30 Dias e &lt;=60 Dias",IF(AND(AM397&gt;60,AM397&lt;43854),"4) &gt; 60 Dias","INDEFINIDO"))))),"")</f>
        <v>SEM ATRASO</v>
      </c>
      <c r="AO397" s="331" t="s">
        <v>2021</v>
      </c>
      <c r="AP397" s="331">
        <v>45806</v>
      </c>
      <c r="AQ397" s="14">
        <v>45811</v>
      </c>
      <c r="AR397" s="15">
        <v>45811</v>
      </c>
      <c r="AS397" s="331">
        <v>45811</v>
      </c>
      <c r="AT397" s="309">
        <f>IF(AND(AP397&lt;&gt;"",AS397&lt;&gt;""),AS397-AP397,"")</f>
        <v>5</v>
      </c>
      <c r="AU397" s="326" t="str">
        <f>IF(AQ397&lt;&gt;"",CONCATENATE("S",WEEKNUM(AQ397,21)),"")</f>
        <v>S23</v>
      </c>
      <c r="AV397" s="327" t="str">
        <f>IF(AR397&lt;&gt;"",CONCATENATE("S",WEEKNUM(AR397,21)),"")</f>
        <v>S23</v>
      </c>
      <c r="AW397" s="327" t="str">
        <f>IF(AS397&lt;&gt;"",CONCATENATE("S",WEEKNUM(AS397,21)),"")</f>
        <v>S23</v>
      </c>
      <c r="AX397" s="326" t="str">
        <f>IF(AS397&lt;&gt;"",CONCATENATE(MONTH(AS397),"/",YEAR(AS397)),"")</f>
        <v>6/2025</v>
      </c>
      <c r="AY397" s="328">
        <f ca="1">IF(AQ397&lt;&gt;"",IF(AS397&lt;&gt;"",AQ397-AS397,TODAY()-AQ397),"")</f>
        <v>0</v>
      </c>
      <c r="AZ397" s="329" t="str">
        <f ca="1">IF(AY397&lt;&gt;"",IF(AY397&lt;=0,"SEM ATRASO",IF(AY397&lt;=10,"1) &lt;= 10 Dias",IF(AND(AY397&gt;10,AY397&lt;=30),"2) &gt; 10 Dias e &lt;= 30 Dias",IF(AND(AY397&gt;30,AY397&lt;=60),"3) &gt;30 Dias e &lt;=60 Dias",IF(AND(AY397&gt;60,AY397&lt;43854),"4) &gt; 60 Dias","INDEFINIDO"))))),"")</f>
        <v>SEM ATRASO</v>
      </c>
      <c r="BA397" s="331">
        <v>45811</v>
      </c>
      <c r="BB397" s="331">
        <v>45818</v>
      </c>
      <c r="BC397" s="15">
        <v>45831</v>
      </c>
      <c r="BD397" s="481">
        <v>45831</v>
      </c>
      <c r="BE397" s="15">
        <v>45831</v>
      </c>
      <c r="BF397" s="309">
        <f>IF(AND(BB397&lt;&gt;"",BE397&lt;&gt;""),BE397-BB397,"")</f>
        <v>13</v>
      </c>
      <c r="BG397" s="326" t="str">
        <f>IF(BC397&lt;&gt;"",CONCATENATE("S",WEEKNUM(BC397,21)),"")</f>
        <v>S26</v>
      </c>
      <c r="BH397" s="327" t="str">
        <f>IF(BD397&lt;&gt;"",CONCATENATE("S",WEEKNUM(BD397,21)),"")</f>
        <v>S26</v>
      </c>
      <c r="BI397" s="327" t="str">
        <f>IF(BE397&lt;&gt;"",CONCATENATE("S",WEEKNUM(BE397,21)),"")</f>
        <v>S26</v>
      </c>
      <c r="BJ397" s="326" t="str">
        <f>IF(BE397&lt;&gt;"",CONCATENATE(MONTH(BE397),"/",YEAR(BE397)),"")</f>
        <v>6/2025</v>
      </c>
      <c r="BK397" s="325">
        <f ca="1">IF(BE397&lt;&gt;"",IFERROR(IF(BE397="",TODAY()-BC397,BE397-BC397),""),"")</f>
        <v>0</v>
      </c>
      <c r="BL397" s="330" t="str">
        <f ca="1">IF(BK397&lt;&gt;"",IF(BK397&lt;=0,"SEM ATRASO",IF(BK397&lt;=10,"1) &lt;= 10 Dias",IF(AND(BK397&gt;10,BK397&lt;=30),"2) &gt; 10 Dias e &lt;= 30 Dias",IF(AND(BK397&gt;30,BK397&lt;=60),"3) &gt;30 Dias e &lt;=60 Dias",IF(AND(BK397&gt;60,BK397&lt;43854),"4) &gt; 60 Dias","INDEFINIDO"))))),"")</f>
        <v>SEM ATRASO</v>
      </c>
      <c r="BM397" s="331">
        <f>IF(BE397&lt;&gt;"",BE397+5,IF(AND(BE397="",BD397&lt;&gt;""),BD397+5,IF(AND(BE397="",BD397="",AS397&lt;&gt;""),AS397+5,IF(AND(BE397="",BD397="",AS397="",AR397&lt;&gt;""),AR397+5,""))))</f>
        <v>45836</v>
      </c>
      <c r="BN397" s="331"/>
      <c r="BO397" s="331" t="s">
        <v>87</v>
      </c>
      <c r="BP397" s="305"/>
      <c r="BQ397" s="305"/>
      <c r="BR397" s="305"/>
      <c r="BS397" s="305"/>
      <c r="BT397" s="332"/>
      <c r="BU397" s="333"/>
      <c r="BV397" s="329"/>
      <c r="BW397" s="329"/>
      <c r="BX397" s="329"/>
      <c r="BY397" s="329"/>
      <c r="BZ397" s="329"/>
      <c r="CA397" s="635"/>
      <c r="CB397" s="599"/>
    </row>
    <row r="398" spans="1:80" ht="40.5" customHeight="1" thickBot="1" x14ac:dyDescent="0.4">
      <c r="A398" s="593"/>
      <c r="B398" s="458" t="s">
        <v>155</v>
      </c>
      <c r="C398" s="310"/>
      <c r="D398" s="336"/>
      <c r="E398" s="336">
        <v>1</v>
      </c>
      <c r="F398" s="336">
        <v>1</v>
      </c>
      <c r="G398" s="307" t="str">
        <f ca="1">IF(AND(E398&lt;D398,BE398&lt;&gt;"",TODAY()&gt;D398),TODAY()-D398,"")</f>
        <v/>
      </c>
      <c r="H398" s="308">
        <f>IF(BM398&lt;&gt;"",BM398,"")</f>
        <v>45864</v>
      </c>
      <c r="I398" s="309">
        <f>IF(AND(E398&lt;&gt;"",H398&lt;&gt;""),H398-E398,"")</f>
        <v>45863</v>
      </c>
      <c r="J398" s="460"/>
      <c r="K398" s="460" t="s">
        <v>80</v>
      </c>
      <c r="L398" s="310" t="s">
        <v>557</v>
      </c>
      <c r="M398" s="311" t="s">
        <v>161</v>
      </c>
      <c r="N398" s="310" t="s">
        <v>569</v>
      </c>
      <c r="O398" s="337"/>
      <c r="P398" s="539" t="s">
        <v>1768</v>
      </c>
      <c r="Q398" s="339" t="s">
        <v>1769</v>
      </c>
      <c r="R398" s="313" t="str">
        <f>IF(OR(L398&lt;&gt;"",N398&lt;&gt;"",O398&lt;&gt;"",P398&lt;&gt;""),CONCATENATE(L398,"-",N398,"-",P398,"-OM",O398),"")</f>
        <v>P62-PPGM-PAR-1162P/2024-OM</v>
      </c>
      <c r="S398" s="574"/>
      <c r="T398" s="314">
        <v>1</v>
      </c>
      <c r="U398" s="340">
        <v>309.86500000000001</v>
      </c>
      <c r="V398" s="340">
        <v>0</v>
      </c>
      <c r="W398" s="316">
        <f>IF(U398&lt;&gt;"",U398/1000,"")</f>
        <v>0.309865</v>
      </c>
      <c r="X398" s="316">
        <f>IF(V398&lt;&gt;"",V398/1000,"")</f>
        <v>0</v>
      </c>
      <c r="Y398" s="317">
        <f>IF(OR(U398&lt;&gt;"",V398&lt;&gt;""),U398+V398,"")</f>
        <v>309.86500000000001</v>
      </c>
      <c r="Z398" s="318">
        <f>IF(Y398&lt;&gt;"",Y398/1000,"")</f>
        <v>0.309865</v>
      </c>
      <c r="AA398" s="574"/>
      <c r="AB398" s="386"/>
      <c r="AC398" s="331">
        <v>45692</v>
      </c>
      <c r="AD398" s="327">
        <v>45782</v>
      </c>
      <c r="AE398" s="327">
        <v>45798</v>
      </c>
      <c r="AF398" s="14">
        <v>45838</v>
      </c>
      <c r="AG398" s="327">
        <v>45792</v>
      </c>
      <c r="AH398" s="309">
        <f>IF(AND(AD398&lt;&gt;"",AG398&lt;&gt;""),AG398-AD398,"")</f>
        <v>10</v>
      </c>
      <c r="AI398" s="322" t="str">
        <f>IF(AE398&lt;&gt;"",CONCATENATE("S",WEEKNUM(AE398,21)),"")</f>
        <v>S21</v>
      </c>
      <c r="AJ398" s="323" t="str">
        <f>IF(AF398&lt;&gt;"",CONCATENATE("S",WEEKNUM(AF398,21)),"")</f>
        <v>S27</v>
      </c>
      <c r="AK398" s="323" t="str">
        <f>IF(AG398&lt;&gt;"",CONCATENATE("S",WEEKNUM(AG398,21)),"")</f>
        <v>S20</v>
      </c>
      <c r="AL398" s="322" t="str">
        <f>IF(AG398&lt;&gt;"",CONCATENATE(MONTH(AG398),"/",YEAR(AG398)),"")</f>
        <v>5/2025</v>
      </c>
      <c r="AM398" s="324">
        <f ca="1">IF(AG398&lt;&gt;"",IFERROR(IF(AF398="",TODAY()-AE398,AG398-AE398),""),"")</f>
        <v>-6</v>
      </c>
      <c r="AN398" s="325" t="str">
        <f ca="1">IF(AM398&lt;&gt;"",IF(AM398&lt;=0,"SEM ATRASO",IF(AM398&lt;=10,"1) &lt;= 10 Dias",IF(AND(AM398&gt;10,AM398&lt;=30),"2) &gt; 10 Dias e &lt;= 30 Dias",IF(AND(AM398&gt;30,AM398&lt;=60),"3) &gt;30 Dias e &lt;=60 Dias",IF(AND(AM398&gt;60,AM398&lt;43854),"4) &gt; 60 Dias","INDEFINIDO"))))),"")</f>
        <v>SEM ATRASO</v>
      </c>
      <c r="AO398" s="331" t="s">
        <v>2022</v>
      </c>
      <c r="AP398" s="331">
        <v>45810</v>
      </c>
      <c r="AQ398" s="14">
        <v>45840</v>
      </c>
      <c r="AR398" s="15">
        <v>45840</v>
      </c>
      <c r="AS398" s="331">
        <v>45840</v>
      </c>
      <c r="AT398" s="309">
        <f>IF(AND(AP398&lt;&gt;"",AS398&lt;&gt;""),AS398-AP398,"")</f>
        <v>30</v>
      </c>
      <c r="AU398" s="326" t="str">
        <f>IF(AQ398&lt;&gt;"",CONCATENATE("S",WEEKNUM(AQ398,21)),"")</f>
        <v>S27</v>
      </c>
      <c r="AV398" s="327" t="str">
        <f>IF(AR398&lt;&gt;"",CONCATENATE("S",WEEKNUM(AR398,21)),"")</f>
        <v>S27</v>
      </c>
      <c r="AW398" s="327" t="str">
        <f>IF(AS398&lt;&gt;"",CONCATENATE("S",WEEKNUM(AS398,21)),"")</f>
        <v>S27</v>
      </c>
      <c r="AX398" s="326" t="str">
        <f>IF(AS398&lt;&gt;"",CONCATENATE(MONTH(AS398),"/",YEAR(AS398)),"")</f>
        <v>7/2025</v>
      </c>
      <c r="AY398" s="328">
        <f ca="1">IF(AQ398&lt;&gt;"",IF(AS398&lt;&gt;"",AQ398-AS398,TODAY()-AQ398),"")</f>
        <v>0</v>
      </c>
      <c r="AZ398" s="329" t="str">
        <f ca="1">IF(AY398&lt;&gt;"",IF(AY398&lt;=0,"SEM ATRASO",IF(AY398&lt;=10,"1) &lt;= 10 Dias",IF(AND(AY398&gt;10,AY398&lt;=30),"2) &gt; 10 Dias e &lt;= 30 Dias",IF(AND(AY398&gt;30,AY398&lt;=60),"3) &gt;30 Dias e &lt;=60 Dias",IF(AND(AY398&gt;60,AY398&lt;43854),"4) &gt; 60 Dias","INDEFINIDO"))))),"")</f>
        <v>SEM ATRASO</v>
      </c>
      <c r="BA398" s="331">
        <v>45840</v>
      </c>
      <c r="BB398" s="331">
        <v>45847</v>
      </c>
      <c r="BC398" s="15">
        <v>45859</v>
      </c>
      <c r="BD398" s="481">
        <v>45859</v>
      </c>
      <c r="BE398" s="15">
        <v>45859</v>
      </c>
      <c r="BF398" s="309">
        <f>IF(AND(BB398&lt;&gt;"",BE398&lt;&gt;""),BE398-BB398,"")</f>
        <v>12</v>
      </c>
      <c r="BG398" s="326" t="str">
        <f>IF(BC398&lt;&gt;"",CONCATENATE("S",WEEKNUM(BC398,21)),"")</f>
        <v>S30</v>
      </c>
      <c r="BH398" s="327" t="str">
        <f>IF(BD398&lt;&gt;"",CONCATENATE("S",WEEKNUM(BD398,21)),"")</f>
        <v>S30</v>
      </c>
      <c r="BI398" s="327" t="str">
        <f>IF(BE398&lt;&gt;"",CONCATENATE("S",WEEKNUM(BE398,21)),"")</f>
        <v>S30</v>
      </c>
      <c r="BJ398" s="326" t="str">
        <f>IF(BE398&lt;&gt;"",CONCATENATE(MONTH(BE398),"/",YEAR(BE398)),"")</f>
        <v>7/2025</v>
      </c>
      <c r="BK398" s="325">
        <f ca="1">IF(BE398&lt;&gt;"",IFERROR(IF(BE398="",TODAY()-BC398,BE398-BC398),""),"")</f>
        <v>0</v>
      </c>
      <c r="BL398" s="330" t="str">
        <f ca="1">IF(BK398&lt;&gt;"",IF(BK398&lt;=0,"SEM ATRASO",IF(BK398&lt;=10,"1) &lt;= 10 Dias",IF(AND(BK398&gt;10,BK398&lt;=30),"2) &gt; 10 Dias e &lt;= 30 Dias",IF(AND(BK398&gt;30,BK398&lt;=60),"3) &gt;30 Dias e &lt;=60 Dias",IF(AND(BK398&gt;60,BK398&lt;43854),"4) &gt; 60 Dias","INDEFINIDO"))))),"")</f>
        <v>SEM ATRASO</v>
      </c>
      <c r="BM398" s="331">
        <f>IF(BE398&lt;&gt;"",BE398+5,IF(AND(BE398="",BD398&lt;&gt;""),BD398+5,IF(AND(BE398="",BD398="",AS398&lt;&gt;""),AS398+5,IF(AND(BE398="",BD398="",AS398="",AR398&lt;&gt;""),AR398+5,""))))</f>
        <v>45864</v>
      </c>
      <c r="BN398" s="331"/>
      <c r="BO398" s="331" t="s">
        <v>87</v>
      </c>
      <c r="BP398" s="305"/>
      <c r="BQ398" s="305"/>
      <c r="BR398" s="305"/>
      <c r="BS398" s="305"/>
      <c r="BT398" s="332"/>
      <c r="BU398" s="333"/>
      <c r="BV398" s="329"/>
      <c r="BW398" s="329"/>
      <c r="BX398" s="329"/>
      <c r="BY398" s="329"/>
      <c r="BZ398" s="329"/>
      <c r="CA398" s="635"/>
      <c r="CB398" s="599"/>
    </row>
    <row r="399" spans="1:80" ht="40.5" customHeight="1" thickBot="1" x14ac:dyDescent="0.4">
      <c r="A399" s="593"/>
      <c r="B399" s="458" t="s">
        <v>155</v>
      </c>
      <c r="C399" s="310"/>
      <c r="D399" s="336"/>
      <c r="E399" s="336">
        <v>1</v>
      </c>
      <c r="F399" s="336">
        <v>1</v>
      </c>
      <c r="G399" s="307" t="str">
        <f ca="1">IF(AND(E399&lt;D399,BE399&lt;&gt;"",TODAY()&gt;D399),TODAY()-D399,"")</f>
        <v/>
      </c>
      <c r="H399" s="308">
        <f>IF(BM399&lt;&gt;"",BM399,"")</f>
        <v>45841</v>
      </c>
      <c r="I399" s="309">
        <f>IF(AND(E399&lt;&gt;"",H399&lt;&gt;""),H399-E399,"")</f>
        <v>45840</v>
      </c>
      <c r="J399" s="460"/>
      <c r="K399" s="460" t="s">
        <v>80</v>
      </c>
      <c r="L399" s="310" t="s">
        <v>557</v>
      </c>
      <c r="M399" s="311" t="s">
        <v>161</v>
      </c>
      <c r="N399" s="310" t="s">
        <v>569</v>
      </c>
      <c r="O399" s="337"/>
      <c r="P399" s="539" t="s">
        <v>1768</v>
      </c>
      <c r="Q399" s="339" t="s">
        <v>1770</v>
      </c>
      <c r="R399" s="313" t="str">
        <f>IF(OR(L399&lt;&gt;"",N399&lt;&gt;"",O399&lt;&gt;"",P399&lt;&gt;""),CONCATENATE(L399,"-",N399,"-",P399,"-OM",O399),"")</f>
        <v>P62-PPGM-PAR-1162P/2024-OM</v>
      </c>
      <c r="S399" s="574"/>
      <c r="T399" s="314">
        <v>1</v>
      </c>
      <c r="U399" s="340">
        <v>36.299999999999997</v>
      </c>
      <c r="V399" s="340">
        <v>0</v>
      </c>
      <c r="W399" s="316">
        <f>IF(U399&lt;&gt;"",U399/1000,"")</f>
        <v>3.6299999999999999E-2</v>
      </c>
      <c r="X399" s="316">
        <f>IF(V399&lt;&gt;"",V399/1000,"")</f>
        <v>0</v>
      </c>
      <c r="Y399" s="317">
        <f>IF(OR(U399&lt;&gt;"",V399&lt;&gt;""),U399+V399,"")</f>
        <v>36.299999999999997</v>
      </c>
      <c r="Z399" s="318">
        <f>IF(Y399&lt;&gt;"",Y399/1000,"")</f>
        <v>3.6299999999999999E-2</v>
      </c>
      <c r="AA399" s="574"/>
      <c r="AB399" s="386"/>
      <c r="AC399" s="331">
        <v>45692</v>
      </c>
      <c r="AD399" s="327">
        <v>45782</v>
      </c>
      <c r="AE399" s="327">
        <v>45798</v>
      </c>
      <c r="AF399" s="14">
        <v>45838</v>
      </c>
      <c r="AG399" s="327">
        <v>45792</v>
      </c>
      <c r="AH399" s="309">
        <f>IF(AND(AD399&lt;&gt;"",AG399&lt;&gt;""),AG399-AD399,"")</f>
        <v>10</v>
      </c>
      <c r="AI399" s="322" t="str">
        <f>IF(AE399&lt;&gt;"",CONCATENATE("S",WEEKNUM(AE399,21)),"")</f>
        <v>S21</v>
      </c>
      <c r="AJ399" s="323" t="str">
        <f>IF(AF399&lt;&gt;"",CONCATENATE("S",WEEKNUM(AF399,21)),"")</f>
        <v>S27</v>
      </c>
      <c r="AK399" s="323" t="str">
        <f>IF(AG399&lt;&gt;"",CONCATENATE("S",WEEKNUM(AG399,21)),"")</f>
        <v>S20</v>
      </c>
      <c r="AL399" s="322" t="str">
        <f>IF(AG399&lt;&gt;"",CONCATENATE(MONTH(AG399),"/",YEAR(AG399)),"")</f>
        <v>5/2025</v>
      </c>
      <c r="AM399" s="324">
        <f ca="1">IF(AG399&lt;&gt;"",IFERROR(IF(AF399="",TODAY()-AE399,AG399-AE399),""),"")</f>
        <v>-6</v>
      </c>
      <c r="AN399" s="325" t="str">
        <f ca="1">IF(AM399&lt;&gt;"",IF(AM399&lt;=0,"SEM ATRASO",IF(AM399&lt;=10,"1) &lt;= 10 Dias",IF(AND(AM399&gt;10,AM399&lt;=30),"2) &gt; 10 Dias e &lt;= 30 Dias",IF(AND(AM399&gt;30,AM399&lt;=60),"3) &gt;30 Dias e &lt;=60 Dias",IF(AND(AM399&gt;60,AM399&lt;43854),"4) &gt; 60 Dias","INDEFINIDO"))))),"")</f>
        <v>SEM ATRASO</v>
      </c>
      <c r="AO399" s="331" t="s">
        <v>2033</v>
      </c>
      <c r="AP399" s="331">
        <v>45805</v>
      </c>
      <c r="AQ399" s="14">
        <v>45806</v>
      </c>
      <c r="AR399" s="15">
        <v>45806</v>
      </c>
      <c r="AS399" s="331">
        <v>45806</v>
      </c>
      <c r="AT399" s="309">
        <f>IF(AND(AP399&lt;&gt;"",AS399&lt;&gt;""),AS399-AP399,"")</f>
        <v>1</v>
      </c>
      <c r="AU399" s="326" t="str">
        <f>IF(AQ399&lt;&gt;"",CONCATENATE("S",WEEKNUM(AQ399,21)),"")</f>
        <v>S22</v>
      </c>
      <c r="AV399" s="327" t="str">
        <f>IF(AR399&lt;&gt;"",CONCATENATE("S",WEEKNUM(AR399,21)),"")</f>
        <v>S22</v>
      </c>
      <c r="AW399" s="327" t="str">
        <f>IF(AS399&lt;&gt;"",CONCATENATE("S",WEEKNUM(AS399,21)),"")</f>
        <v>S22</v>
      </c>
      <c r="AX399" s="326" t="str">
        <f>IF(AS399&lt;&gt;"",CONCATENATE(MONTH(AS399),"/",YEAR(AS399)),"")</f>
        <v>5/2025</v>
      </c>
      <c r="AY399" s="328">
        <f ca="1">IF(AQ399&lt;&gt;"",IF(AS399&lt;&gt;"",AQ399-AS399,TODAY()-AQ399),"")</f>
        <v>0</v>
      </c>
      <c r="AZ399" s="329" t="str">
        <f ca="1">IF(AY399&lt;&gt;"",IF(AY399&lt;=0,"SEM ATRASO",IF(AY399&lt;=10,"1) &lt;= 10 Dias",IF(AND(AY399&gt;10,AY399&lt;=30),"2) &gt; 10 Dias e &lt;= 30 Dias",IF(AND(AY399&gt;30,AY399&lt;=60),"3) &gt;30 Dias e &lt;=60 Dias",IF(AND(AY399&gt;60,AY399&lt;43854),"4) &gt; 60 Dias","INDEFINIDO"))))),"")</f>
        <v>SEM ATRASO</v>
      </c>
      <c r="BA399" s="331">
        <v>45806</v>
      </c>
      <c r="BB399" s="331">
        <v>45813</v>
      </c>
      <c r="BC399" s="15">
        <v>45836</v>
      </c>
      <c r="BD399" s="481">
        <v>45836</v>
      </c>
      <c r="BE399" s="15">
        <v>45836</v>
      </c>
      <c r="BF399" s="309">
        <f>IF(AND(BB399&lt;&gt;"",BE399&lt;&gt;""),BE399-BB399,"")</f>
        <v>23</v>
      </c>
      <c r="BG399" s="326" t="str">
        <f>IF(BC399&lt;&gt;"",CONCATENATE("S",WEEKNUM(BC399,21)),"")</f>
        <v>S26</v>
      </c>
      <c r="BH399" s="327" t="str">
        <f>IF(BD399&lt;&gt;"",CONCATENATE("S",WEEKNUM(BD399,21)),"")</f>
        <v>S26</v>
      </c>
      <c r="BI399" s="327" t="str">
        <f>IF(BE399&lt;&gt;"",CONCATENATE("S",WEEKNUM(BE399,21)),"")</f>
        <v>S26</v>
      </c>
      <c r="BJ399" s="326" t="str">
        <f>IF(BE399&lt;&gt;"",CONCATENATE(MONTH(BE399),"/",YEAR(BE399)),"")</f>
        <v>6/2025</v>
      </c>
      <c r="BK399" s="325">
        <f ca="1">IF(BE399&lt;&gt;"",IFERROR(IF(BE399="",TODAY()-BC399,BE399-BC399),""),"")</f>
        <v>0</v>
      </c>
      <c r="BL399" s="330" t="str">
        <f ca="1">IF(BK399&lt;&gt;"",IF(BK399&lt;=0,"SEM ATRASO",IF(BK399&lt;=10,"1) &lt;= 10 Dias",IF(AND(BK399&gt;10,BK399&lt;=30),"2) &gt; 10 Dias e &lt;= 30 Dias",IF(AND(BK399&gt;30,BK399&lt;=60),"3) &gt;30 Dias e &lt;=60 Dias",IF(AND(BK399&gt;60,BK399&lt;43854),"4) &gt; 60 Dias","INDEFINIDO"))))),"")</f>
        <v>SEM ATRASO</v>
      </c>
      <c r="BM399" s="331">
        <f>IF(BE399&lt;&gt;"",BE399+5,IF(AND(BE399="",BD399&lt;&gt;""),BD399+5,IF(AND(BE399="",BD399="",AS399&lt;&gt;""),AS399+5,IF(AND(BE399="",BD399="",AS399="",AR399&lt;&gt;""),AR399+5,""))))</f>
        <v>45841</v>
      </c>
      <c r="BN399" s="331"/>
      <c r="BO399" s="331" t="s">
        <v>87</v>
      </c>
      <c r="BP399" s="305"/>
      <c r="BQ399" s="305"/>
      <c r="BR399" s="305"/>
      <c r="BS399" s="305"/>
      <c r="BT399" s="332"/>
      <c r="BU399" s="333"/>
      <c r="BV399" s="329"/>
      <c r="BW399" s="329"/>
      <c r="BX399" s="329"/>
      <c r="BY399" s="329"/>
      <c r="BZ399" s="329"/>
      <c r="CA399" s="635"/>
      <c r="CB399" s="599"/>
    </row>
    <row r="400" spans="1:80" ht="40.5" customHeight="1" thickBot="1" x14ac:dyDescent="0.4">
      <c r="A400" s="593"/>
      <c r="B400" s="458" t="s">
        <v>155</v>
      </c>
      <c r="C400" s="310"/>
      <c r="D400" s="336"/>
      <c r="E400" s="336" t="s">
        <v>86</v>
      </c>
      <c r="F400" s="336" t="s">
        <v>556</v>
      </c>
      <c r="G400" s="307" t="str">
        <f ca="1">IF(AND(E400&lt;D400,BE400&lt;&gt;"",TODAY()&gt;D400),TODAY()-D400,"")</f>
        <v/>
      </c>
      <c r="H400" s="308">
        <f>IF(BM400&lt;&gt;"",BM400,"")</f>
        <v>45875</v>
      </c>
      <c r="I400" s="309">
        <f>IF(AND(E400&lt;&gt;"",H400&lt;&gt;""),H400-E400,"")</f>
        <v>205</v>
      </c>
      <c r="J400" s="460" t="s">
        <v>156</v>
      </c>
      <c r="K400" s="460" t="s">
        <v>80</v>
      </c>
      <c r="L400" s="310" t="s">
        <v>557</v>
      </c>
      <c r="M400" s="311" t="s">
        <v>176</v>
      </c>
      <c r="N400" s="310" t="s">
        <v>1012</v>
      </c>
      <c r="O400" s="337">
        <v>2027697454</v>
      </c>
      <c r="P400" s="539" t="s">
        <v>1472</v>
      </c>
      <c r="Q400" s="339" t="s">
        <v>1771</v>
      </c>
      <c r="R400" s="313" t="str">
        <f>IF(OR(L400&lt;&gt;"",N400&lt;&gt;"",O400&lt;&gt;"",P400&lt;&gt;""),CONCATENATE(L400,"-",N400,"-",P400,"-OM",O400),"")</f>
        <v>P62-PPGMII-P62-PAR-0143/2025-OM2027697454</v>
      </c>
      <c r="S400" s="574"/>
      <c r="T400" s="314">
        <v>1</v>
      </c>
      <c r="U400" s="340">
        <v>318.97500000000002</v>
      </c>
      <c r="V400" s="340">
        <v>0</v>
      </c>
      <c r="W400" s="316">
        <f>IF(U400&lt;&gt;"",U400/1000,"")</f>
        <v>0.31897500000000001</v>
      </c>
      <c r="X400" s="316">
        <f>IF(V400&lt;&gt;"",V400/1000,"")</f>
        <v>0</v>
      </c>
      <c r="Y400" s="317">
        <f>IF(OR(U400&lt;&gt;"",V400&lt;&gt;""),U400+V400,"")</f>
        <v>318.97500000000002</v>
      </c>
      <c r="Z400" s="318">
        <f>IF(Y400&lt;&gt;"",Y400/1000,"")</f>
        <v>0.31897500000000001</v>
      </c>
      <c r="AA400" s="574" t="s">
        <v>2098</v>
      </c>
      <c r="AB400" s="386"/>
      <c r="AC400" s="331">
        <v>45710</v>
      </c>
      <c r="AD400" s="327">
        <v>45782</v>
      </c>
      <c r="AE400" s="327">
        <v>45798</v>
      </c>
      <c r="AF400" s="25">
        <v>45838</v>
      </c>
      <c r="AG400" s="327">
        <v>45792</v>
      </c>
      <c r="AH400" s="309">
        <f>IF(AND(AD400&lt;&gt;"",AG400&lt;&gt;""),AG400-AD400,"")</f>
        <v>10</v>
      </c>
      <c r="AI400" s="322" t="str">
        <f>IF(AE400&lt;&gt;"",CONCATENATE("S",WEEKNUM(AE400,21)),"")</f>
        <v>S21</v>
      </c>
      <c r="AJ400" s="323" t="str">
        <f>IF(AF400&lt;&gt;"",CONCATENATE("S",WEEKNUM(AF400,21)),"")</f>
        <v>S27</v>
      </c>
      <c r="AK400" s="323" t="str">
        <f>IF(AG400&lt;&gt;"",CONCATENATE("S",WEEKNUM(AG400,21)),"")</f>
        <v>S20</v>
      </c>
      <c r="AL400" s="322" t="str">
        <f>IF(AG400&lt;&gt;"",CONCATENATE(MONTH(AG400),"/",YEAR(AG400)),"")</f>
        <v>5/2025</v>
      </c>
      <c r="AM400" s="324">
        <f ca="1">IF(AG400&lt;&gt;"",IFERROR(IF(AF400="",TODAY()-AE400,AG400-AE400),""),"")</f>
        <v>-6</v>
      </c>
      <c r="AN400" s="325" t="str">
        <f ca="1">IF(AM400&lt;&gt;"",IF(AM400&lt;=0,"SEM ATRASO",IF(AM400&lt;=10,"1) &lt;= 10 Dias",IF(AND(AM400&gt;10,AM400&lt;=30),"2) &gt; 10 Dias e &lt;= 30 Dias",IF(AND(AM400&gt;30,AM400&lt;=60),"3) &gt;30 Dias e &lt;=60 Dias",IF(AND(AM400&gt;60,AM400&lt;43854),"4) &gt; 60 Dias","INDEFINIDO"))))),"")</f>
        <v>SEM ATRASO</v>
      </c>
      <c r="AO400" s="327">
        <v>45805</v>
      </c>
      <c r="AP400" s="331">
        <v>45810</v>
      </c>
      <c r="AQ400" s="14">
        <v>45815</v>
      </c>
      <c r="AR400" s="25">
        <v>45845</v>
      </c>
      <c r="AS400" s="331">
        <v>45810</v>
      </c>
      <c r="AT400" s="309">
        <f>IF(AND(AP400&lt;&gt;"",AS400&lt;&gt;""),AS400-AP400,"")</f>
        <v>0</v>
      </c>
      <c r="AU400" s="326" t="str">
        <f>IF(AQ400&lt;&gt;"",CONCATENATE("S",WEEKNUM(AQ400,21)),"")</f>
        <v>S23</v>
      </c>
      <c r="AV400" s="327" t="str">
        <f>IF(AR400&lt;&gt;"",CONCATENATE("S",WEEKNUM(AR400,21)),"")</f>
        <v>S28</v>
      </c>
      <c r="AW400" s="327" t="str">
        <f>IF(AS400&lt;&gt;"",CONCATENATE("S",WEEKNUM(AS400,21)),"")</f>
        <v>S23</v>
      </c>
      <c r="AX400" s="326" t="str">
        <f>IF(AS400&lt;&gt;"",CONCATENATE(MONTH(AS400),"/",YEAR(AS400)),"")</f>
        <v>6/2025</v>
      </c>
      <c r="AY400" s="328">
        <f ca="1">IF(AQ400&lt;&gt;"",IF(AS400&lt;&gt;"",AQ400-AS400,TODAY()-AQ400),"")</f>
        <v>5</v>
      </c>
      <c r="AZ400" s="329" t="str">
        <f ca="1">IF(AY400&lt;&gt;"",IF(AY400&lt;=0,"SEM ATRASO",IF(AY400&lt;=10,"1) &lt;= 10 Dias",IF(AND(AY400&gt;10,AY400&lt;=30),"2) &gt; 10 Dias e &lt;= 30 Dias",IF(AND(AY400&gt;30,AY400&lt;=60),"3) &gt;30 Dias e &lt;=60 Dias",IF(AND(AY400&gt;60,AY400&lt;43854),"4) &gt; 60 Dias","INDEFINIDO"))))),"")</f>
        <v>1) &lt;= 10 Dias</v>
      </c>
      <c r="BA400" s="327">
        <v>45821</v>
      </c>
      <c r="BB400" s="331">
        <v>45754</v>
      </c>
      <c r="BC400" s="14">
        <v>45766</v>
      </c>
      <c r="BD400" s="481">
        <v>45870</v>
      </c>
      <c r="BE400" s="331">
        <v>45870</v>
      </c>
      <c r="BF400" s="309">
        <f>IF(AND(BB400&lt;&gt;"",BE400&lt;&gt;""),BE400-BB400,"")</f>
        <v>116</v>
      </c>
      <c r="BG400" s="326" t="str">
        <f>IF(BC400&lt;&gt;"",CONCATENATE("S",WEEKNUM(BC400,21)),"")</f>
        <v>S16</v>
      </c>
      <c r="BH400" s="327" t="str">
        <f>IF(BD400&lt;&gt;"",CONCATENATE("S",WEEKNUM(BD400,21)),"")</f>
        <v>S31</v>
      </c>
      <c r="BI400" s="327" t="str">
        <f>IF(BE400&lt;&gt;"",CONCATENATE("S",WEEKNUM(BE400,21)),"")</f>
        <v>S31</v>
      </c>
      <c r="BJ400" s="326" t="str">
        <f>IF(BE400&lt;&gt;"",CONCATENATE(MONTH(BE400),"/",YEAR(BE400)),"")</f>
        <v>8/2025</v>
      </c>
      <c r="BK400" s="325">
        <f ca="1">IF(BE400&lt;&gt;"",IFERROR(IF(BE400="",TODAY()-BC400,BE400-BC400),""),"")</f>
        <v>104</v>
      </c>
      <c r="BL400" s="330" t="str">
        <f ca="1">IF(BK400&lt;&gt;"",IF(BK400&lt;=0,"SEM ATRASO",IF(BK400&lt;=10,"1) &lt;= 10 Dias",IF(AND(BK400&gt;10,BK400&lt;=30),"2) &gt; 10 Dias e &lt;= 30 Dias",IF(AND(BK400&gt;30,BK400&lt;=60),"3) &gt;30 Dias e &lt;=60 Dias",IF(AND(BK400&gt;60,BK400&lt;43854),"4) &gt; 60 Dias","INDEFINIDO"))))),"")</f>
        <v>4) &gt; 60 Dias</v>
      </c>
      <c r="BM400" s="331">
        <f>IF(BE400&lt;&gt;"",BE400+5,IF(AND(BE400="",BD400&lt;&gt;""),BD400+5,IF(AND(BE400="",BD400="",AS400&lt;&gt;""),AS400+5,IF(AND(BE400="",BD400="",AS400="",AR400&lt;&gt;""),AR400+5,""))))</f>
        <v>45875</v>
      </c>
      <c r="BN400" s="331"/>
      <c r="BO400" s="331" t="s">
        <v>87</v>
      </c>
      <c r="BP400" s="305"/>
      <c r="BQ400" s="305"/>
      <c r="BR400" s="305"/>
      <c r="BS400" s="305"/>
      <c r="BT400" s="332">
        <v>-3</v>
      </c>
      <c r="BU400" s="333" t="s">
        <v>1255</v>
      </c>
      <c r="BV400" s="329"/>
      <c r="BW400" s="329"/>
      <c r="BX400" s="329"/>
      <c r="BY400" s="329"/>
      <c r="BZ400" s="329"/>
      <c r="CA400" s="641" t="s">
        <v>112</v>
      </c>
      <c r="CB400" s="599"/>
    </row>
    <row r="401" spans="1:80" ht="40.5" customHeight="1" thickBot="1" x14ac:dyDescent="0.4">
      <c r="A401" s="593"/>
      <c r="B401" s="458" t="s">
        <v>155</v>
      </c>
      <c r="C401" s="310"/>
      <c r="D401" s="336"/>
      <c r="E401" s="336" t="s">
        <v>86</v>
      </c>
      <c r="F401" s="336" t="s">
        <v>556</v>
      </c>
      <c r="G401" s="307" t="str">
        <f ca="1">IF(AND(E401&lt;D401,BE401&lt;&gt;"",TODAY()&gt;D401),TODAY()-D401,"")</f>
        <v/>
      </c>
      <c r="H401" s="308">
        <f>IF(BM401&lt;&gt;"",BM401,"")</f>
        <v>45875</v>
      </c>
      <c r="I401" s="309">
        <f>IF(AND(E401&lt;&gt;"",H401&lt;&gt;""),H401-E401,"")</f>
        <v>205</v>
      </c>
      <c r="J401" s="460" t="s">
        <v>156</v>
      </c>
      <c r="K401" s="460" t="s">
        <v>80</v>
      </c>
      <c r="L401" s="310" t="s">
        <v>557</v>
      </c>
      <c r="M401" s="311" t="s">
        <v>176</v>
      </c>
      <c r="N401" s="310" t="s">
        <v>1012</v>
      </c>
      <c r="O401" s="337">
        <v>2027697454</v>
      </c>
      <c r="P401" s="539" t="s">
        <v>1472</v>
      </c>
      <c r="Q401" s="339" t="s">
        <v>1772</v>
      </c>
      <c r="R401" s="313" t="str">
        <f>IF(OR(L401&lt;&gt;"",N401&lt;&gt;"",O401&lt;&gt;"",P401&lt;&gt;""),CONCATENATE(L401,"-",N401,"-",P401,"-OM",O401),"")</f>
        <v>P62-PPGMII-P62-PAR-0143/2025-OM2027697454</v>
      </c>
      <c r="S401" s="574"/>
      <c r="T401" s="314">
        <v>1</v>
      </c>
      <c r="U401" s="340">
        <v>72.39</v>
      </c>
      <c r="V401" s="340">
        <v>0</v>
      </c>
      <c r="W401" s="316">
        <f>IF(U401&lt;&gt;"",U401/1000,"")</f>
        <v>7.2389999999999996E-2</v>
      </c>
      <c r="X401" s="316">
        <f>IF(V401&lt;&gt;"",V401/1000,"")</f>
        <v>0</v>
      </c>
      <c r="Y401" s="317">
        <f>IF(OR(U401&lt;&gt;"",V401&lt;&gt;""),U401+V401,"")</f>
        <v>72.39</v>
      </c>
      <c r="Z401" s="318">
        <f>IF(Y401&lt;&gt;"",Y401/1000,"")</f>
        <v>7.2389999999999996E-2</v>
      </c>
      <c r="AA401" s="574" t="s">
        <v>2098</v>
      </c>
      <c r="AB401" s="386"/>
      <c r="AC401" s="331">
        <v>45710</v>
      </c>
      <c r="AD401" s="327">
        <v>45782</v>
      </c>
      <c r="AE401" s="327">
        <v>45798</v>
      </c>
      <c r="AF401" s="25">
        <v>45838</v>
      </c>
      <c r="AG401" s="327">
        <v>45792</v>
      </c>
      <c r="AH401" s="309">
        <f>IF(AND(AD401&lt;&gt;"",AG401&lt;&gt;""),AG401-AD401,"")</f>
        <v>10</v>
      </c>
      <c r="AI401" s="322" t="str">
        <f>IF(AE401&lt;&gt;"",CONCATENATE("S",WEEKNUM(AE401,21)),"")</f>
        <v>S21</v>
      </c>
      <c r="AJ401" s="323" t="str">
        <f>IF(AF401&lt;&gt;"",CONCATENATE("S",WEEKNUM(AF401,21)),"")</f>
        <v>S27</v>
      </c>
      <c r="AK401" s="323" t="str">
        <f>IF(AG401&lt;&gt;"",CONCATENATE("S",WEEKNUM(AG401,21)),"")</f>
        <v>S20</v>
      </c>
      <c r="AL401" s="322" t="str">
        <f>IF(AG401&lt;&gt;"",CONCATENATE(MONTH(AG401),"/",YEAR(AG401)),"")</f>
        <v>5/2025</v>
      </c>
      <c r="AM401" s="324">
        <f ca="1">IF(AG401&lt;&gt;"",IFERROR(IF(AF401="",TODAY()-AE401,AG401-AE401),""),"")</f>
        <v>-6</v>
      </c>
      <c r="AN401" s="325" t="str">
        <f ca="1">IF(AM401&lt;&gt;"",IF(AM401&lt;=0,"SEM ATRASO",IF(AM401&lt;=10,"1) &lt;= 10 Dias",IF(AND(AM401&gt;10,AM401&lt;=30),"2) &gt; 10 Dias e &lt;= 30 Dias",IF(AND(AM401&gt;30,AM401&lt;=60),"3) &gt;30 Dias e &lt;=60 Dias",IF(AND(AM401&gt;60,AM401&lt;43854),"4) &gt; 60 Dias","INDEFINIDO"))))),"")</f>
        <v>SEM ATRASO</v>
      </c>
      <c r="AO401" s="327">
        <v>45805</v>
      </c>
      <c r="AP401" s="331">
        <v>45806</v>
      </c>
      <c r="AQ401" s="14">
        <v>45815</v>
      </c>
      <c r="AR401" s="25">
        <v>45845</v>
      </c>
      <c r="AS401" s="331">
        <v>45810</v>
      </c>
      <c r="AT401" s="309">
        <f>IF(AND(AP401&lt;&gt;"",AS401&lt;&gt;""),AS401-AP401,"")</f>
        <v>4</v>
      </c>
      <c r="AU401" s="326" t="str">
        <f>IF(AQ401&lt;&gt;"",CONCATENATE("S",WEEKNUM(AQ401,21)),"")</f>
        <v>S23</v>
      </c>
      <c r="AV401" s="327" t="str">
        <f>IF(AR401&lt;&gt;"",CONCATENATE("S",WEEKNUM(AR401,21)),"")</f>
        <v>S28</v>
      </c>
      <c r="AW401" s="327" t="str">
        <f>IF(AS401&lt;&gt;"",CONCATENATE("S",WEEKNUM(AS401,21)),"")</f>
        <v>S23</v>
      </c>
      <c r="AX401" s="326" t="str">
        <f>IF(AS401&lt;&gt;"",CONCATENATE(MONTH(AS401),"/",YEAR(AS401)),"")</f>
        <v>6/2025</v>
      </c>
      <c r="AY401" s="328">
        <f ca="1">IF(AQ401&lt;&gt;"",IF(AS401&lt;&gt;"",AQ401-AS401,TODAY()-AQ401),"")</f>
        <v>5</v>
      </c>
      <c r="AZ401" s="329" t="str">
        <f ca="1">IF(AY401&lt;&gt;"",IF(AY401&lt;=0,"SEM ATRASO",IF(AY401&lt;=10,"1) &lt;= 10 Dias",IF(AND(AY401&gt;10,AY401&lt;=30),"2) &gt; 10 Dias e &lt;= 30 Dias",IF(AND(AY401&gt;30,AY401&lt;=60),"3) &gt;30 Dias e &lt;=60 Dias",IF(AND(AY401&gt;60,AY401&lt;43854),"4) &gt; 60 Dias","INDEFINIDO"))))),"")</f>
        <v>1) &lt;= 10 Dias</v>
      </c>
      <c r="BA401" s="327">
        <v>45821</v>
      </c>
      <c r="BB401" s="331">
        <v>45754</v>
      </c>
      <c r="BC401" s="14">
        <v>45766</v>
      </c>
      <c r="BD401" s="481">
        <v>45870</v>
      </c>
      <c r="BE401" s="331">
        <v>45870</v>
      </c>
      <c r="BF401" s="309">
        <f>IF(AND(BB401&lt;&gt;"",BE401&lt;&gt;""),BE401-BB401,"")</f>
        <v>116</v>
      </c>
      <c r="BG401" s="326" t="str">
        <f>IF(BC401&lt;&gt;"",CONCATENATE("S",WEEKNUM(BC401,21)),"")</f>
        <v>S16</v>
      </c>
      <c r="BH401" s="327" t="str">
        <f>IF(BD401&lt;&gt;"",CONCATENATE("S",WEEKNUM(BD401,21)),"")</f>
        <v>S31</v>
      </c>
      <c r="BI401" s="327" t="str">
        <f>IF(BE401&lt;&gt;"",CONCATENATE("S",WEEKNUM(BE401,21)),"")</f>
        <v>S31</v>
      </c>
      <c r="BJ401" s="326" t="str">
        <f>IF(BE401&lt;&gt;"",CONCATENATE(MONTH(BE401),"/",YEAR(BE401)),"")</f>
        <v>8/2025</v>
      </c>
      <c r="BK401" s="325">
        <f ca="1">IF(BE401&lt;&gt;"",IFERROR(IF(BE401="",TODAY()-BC401,BE401-BC401),""),"")</f>
        <v>104</v>
      </c>
      <c r="BL401" s="330" t="str">
        <f ca="1">IF(BK401&lt;&gt;"",IF(BK401&lt;=0,"SEM ATRASO",IF(BK401&lt;=10,"1) &lt;= 10 Dias",IF(AND(BK401&gt;10,BK401&lt;=30),"2) &gt; 10 Dias e &lt;= 30 Dias",IF(AND(BK401&gt;30,BK401&lt;=60),"3) &gt;30 Dias e &lt;=60 Dias",IF(AND(BK401&gt;60,BK401&lt;43854),"4) &gt; 60 Dias","INDEFINIDO"))))),"")</f>
        <v>4) &gt; 60 Dias</v>
      </c>
      <c r="BM401" s="331">
        <f>IF(BE401&lt;&gt;"",BE401+5,IF(AND(BE401="",BD401&lt;&gt;""),BD401+5,IF(AND(BE401="",BD401="",AS401&lt;&gt;""),AS401+5,IF(AND(BE401="",BD401="",AS401="",AR401&lt;&gt;""),AR401+5,""))))</f>
        <v>45875</v>
      </c>
      <c r="BN401" s="331"/>
      <c r="BO401" s="331" t="s">
        <v>87</v>
      </c>
      <c r="BP401" s="305"/>
      <c r="BQ401" s="305"/>
      <c r="BR401" s="305"/>
      <c r="BS401" s="305"/>
      <c r="BT401" s="332">
        <v>-3</v>
      </c>
      <c r="BU401" s="333" t="s">
        <v>1255</v>
      </c>
      <c r="BV401" s="329"/>
      <c r="BW401" s="329"/>
      <c r="BX401" s="329"/>
      <c r="BY401" s="329"/>
      <c r="BZ401" s="329"/>
      <c r="CA401" s="641" t="s">
        <v>112</v>
      </c>
      <c r="CB401" s="599"/>
    </row>
    <row r="402" spans="1:80" ht="40.5" customHeight="1" thickBot="1" x14ac:dyDescent="0.4">
      <c r="A402" s="593"/>
      <c r="B402" s="458" t="s">
        <v>155</v>
      </c>
      <c r="C402" s="310"/>
      <c r="D402" s="336"/>
      <c r="E402" s="336" t="s">
        <v>623</v>
      </c>
      <c r="F402" s="336" t="s">
        <v>2011</v>
      </c>
      <c r="G402" s="307" t="str">
        <f ca="1">IF(AND(E402&lt;D402,BE402&lt;&gt;"",TODAY()&gt;D402),TODAY()-D402,"")</f>
        <v/>
      </c>
      <c r="H402" s="308">
        <f>IF(BM402&lt;&gt;"",BM402,"")</f>
        <v>45873</v>
      </c>
      <c r="I402" s="309">
        <f>IF(AND(E402&lt;&gt;"",H402&lt;&gt;""),H402-E402,"")</f>
        <v>201</v>
      </c>
      <c r="J402" s="460" t="s">
        <v>519</v>
      </c>
      <c r="K402" s="460" t="s">
        <v>80</v>
      </c>
      <c r="L402" s="310" t="s">
        <v>557</v>
      </c>
      <c r="M402" s="311" t="s">
        <v>161</v>
      </c>
      <c r="N402" s="310" t="s">
        <v>1012</v>
      </c>
      <c r="O402" s="337">
        <v>2029258083</v>
      </c>
      <c r="P402" s="539" t="s">
        <v>1473</v>
      </c>
      <c r="Q402" s="339" t="s">
        <v>636</v>
      </c>
      <c r="R402" s="313" t="str">
        <f>IF(OR(L402&lt;&gt;"",N402&lt;&gt;"",O402&lt;&gt;"",P402&lt;&gt;""),CONCATENATE(L402,"-",N402,"-",P402,"-OM",O402),"")</f>
        <v>P62-PPGMII-P62-PAR-0278/2025-OM2029258083</v>
      </c>
      <c r="S402" s="574"/>
      <c r="T402" s="314">
        <v>1</v>
      </c>
      <c r="U402" s="340">
        <v>59.945999999999998</v>
      </c>
      <c r="V402" s="340">
        <v>0</v>
      </c>
      <c r="W402" s="316">
        <f>IF(U402&lt;&gt;"",U402/1000,"")</f>
        <v>5.9945999999999999E-2</v>
      </c>
      <c r="X402" s="316">
        <f>IF(V402&lt;&gt;"",V402/1000,"")</f>
        <v>0</v>
      </c>
      <c r="Y402" s="317">
        <f>IF(OR(U402&lt;&gt;"",V402&lt;&gt;""),U402+V402,"")</f>
        <v>59.945999999999998</v>
      </c>
      <c r="Z402" s="318">
        <f>IF(Y402&lt;&gt;"",Y402/1000,"")</f>
        <v>5.9945999999999999E-2</v>
      </c>
      <c r="AA402" s="574" t="s">
        <v>2099</v>
      </c>
      <c r="AB402" s="386"/>
      <c r="AC402" s="331">
        <v>45715</v>
      </c>
      <c r="AD402" s="327">
        <v>45778</v>
      </c>
      <c r="AE402" s="327">
        <v>45778</v>
      </c>
      <c r="AF402" s="25">
        <v>45814</v>
      </c>
      <c r="AG402" s="327">
        <v>45807</v>
      </c>
      <c r="AH402" s="309">
        <f>IF(AND(AD402&lt;&gt;"",AG402&lt;&gt;""),AG402-AD402,"")</f>
        <v>29</v>
      </c>
      <c r="AI402" s="322" t="str">
        <f>IF(AE402&lt;&gt;"",CONCATENATE("S",WEEKNUM(AE402,21)),"")</f>
        <v>S18</v>
      </c>
      <c r="AJ402" s="323" t="str">
        <f>IF(AF402&lt;&gt;"",CONCATENATE("S",WEEKNUM(AF402,21)),"")</f>
        <v>S23</v>
      </c>
      <c r="AK402" s="323" t="str">
        <f>IF(AG402&lt;&gt;"",CONCATENATE("S",WEEKNUM(AG402,21)),"")</f>
        <v>S22</v>
      </c>
      <c r="AL402" s="322" t="str">
        <f>IF(AG402&lt;&gt;"",CONCATENATE(MONTH(AG402),"/",YEAR(AG402)),"")</f>
        <v>5/2025</v>
      </c>
      <c r="AM402" s="324">
        <f ca="1">IF(AG402&lt;&gt;"",IFERROR(IF(AF402="",TODAY()-AE402,AG402-AE402),""),"")</f>
        <v>29</v>
      </c>
      <c r="AN402" s="325" t="str">
        <f ca="1">IF(AM402&lt;&gt;"",IF(AM402&lt;=0,"SEM ATRASO",IF(AM402&lt;=10,"1) &lt;= 10 Dias",IF(AND(AM402&gt;10,AM402&lt;=30),"2) &gt; 10 Dias e &lt;= 30 Dias",IF(AND(AM402&gt;30,AM402&lt;=60),"3) &gt;30 Dias e &lt;=60 Dias",IF(AND(AM402&gt;60,AM402&lt;43854),"4) &gt; 60 Dias","INDEFINIDO"))))),"")</f>
        <v>2) &gt; 10 Dias e &lt;= 30 Dias</v>
      </c>
      <c r="AO402" s="327">
        <v>45783</v>
      </c>
      <c r="AP402" s="331">
        <v>45810</v>
      </c>
      <c r="AQ402" s="14">
        <v>45793</v>
      </c>
      <c r="AR402" s="25">
        <v>45835</v>
      </c>
      <c r="AS402" s="331">
        <v>45812</v>
      </c>
      <c r="AT402" s="309">
        <f>IF(AND(AP402&lt;&gt;"",AS402&lt;&gt;""),AS402-AP402,"")</f>
        <v>2</v>
      </c>
      <c r="AU402" s="326" t="str">
        <f>IF(AQ402&lt;&gt;"",CONCATENATE("S",WEEKNUM(AQ402,21)),"")</f>
        <v>S20</v>
      </c>
      <c r="AV402" s="327" t="str">
        <f>IF(AR402&lt;&gt;"",CONCATENATE("S",WEEKNUM(AR402,21)),"")</f>
        <v>S26</v>
      </c>
      <c r="AW402" s="327" t="str">
        <f>IF(AS402&lt;&gt;"",CONCATENATE("S",WEEKNUM(AS402,21)),"")</f>
        <v>S23</v>
      </c>
      <c r="AX402" s="326" t="str">
        <f>IF(AS402&lt;&gt;"",CONCATENATE(MONTH(AS402),"/",YEAR(AS402)),"")</f>
        <v>6/2025</v>
      </c>
      <c r="AY402" s="328">
        <f ca="1">IF(AQ402&lt;&gt;"",IF(AS402&lt;&gt;"",AQ402-AS402,TODAY()-AQ402),"")</f>
        <v>-19</v>
      </c>
      <c r="AZ402" s="329" t="str">
        <f ca="1">IF(AY402&lt;&gt;"",IF(AY402&lt;=0,"SEM ATRASO",IF(AY402&lt;=10,"1) &lt;= 10 Dias",IF(AND(AY402&gt;10,AY402&lt;=30),"2) &gt; 10 Dias e &lt;= 30 Dias",IF(AND(AY402&gt;30,AY402&lt;=60),"3) &gt;30 Dias e &lt;=60 Dias",IF(AND(AY402&gt;60,AY402&lt;43854),"4) &gt; 60 Dias","INDEFINIDO"))))),"")</f>
        <v>SEM ATRASO</v>
      </c>
      <c r="BA402" s="327">
        <v>45794</v>
      </c>
      <c r="BB402" s="331">
        <v>45819</v>
      </c>
      <c r="BC402" s="14">
        <v>45766</v>
      </c>
      <c r="BD402" s="15">
        <v>45868</v>
      </c>
      <c r="BE402" s="331">
        <v>45868</v>
      </c>
      <c r="BF402" s="309">
        <f>IF(AND(BB402&lt;&gt;"",BE402&lt;&gt;""),BE402-BB402,"")</f>
        <v>49</v>
      </c>
      <c r="BG402" s="326" t="str">
        <f>IF(BC402&lt;&gt;"",CONCATENATE("S",WEEKNUM(BC402,21)),"")</f>
        <v>S16</v>
      </c>
      <c r="BH402" s="327" t="str">
        <f>IF(BD402&lt;&gt;"",CONCATENATE("S",WEEKNUM(BD402,21)),"")</f>
        <v>S31</v>
      </c>
      <c r="BI402" s="327" t="str">
        <f>IF(BE402&lt;&gt;"",CONCATENATE("S",WEEKNUM(BE402,21)),"")</f>
        <v>S31</v>
      </c>
      <c r="BJ402" s="326" t="str">
        <f>IF(BE402&lt;&gt;"",CONCATENATE(MONTH(BE402),"/",YEAR(BE402)),"")</f>
        <v>7/2025</v>
      </c>
      <c r="BK402" s="325">
        <f ca="1">IF(BE402&lt;&gt;"",IFERROR(IF(BE402="",TODAY()-BC402,BE402-BC402),""),"")</f>
        <v>102</v>
      </c>
      <c r="BL402" s="330" t="str">
        <f ca="1">IF(BK402&lt;&gt;"",IF(BK402&lt;=0,"SEM ATRASO",IF(BK402&lt;=10,"1) &lt;= 10 Dias",IF(AND(BK402&gt;10,BK402&lt;=30),"2) &gt; 10 Dias e &lt;= 30 Dias",IF(AND(BK402&gt;30,BK402&lt;=60),"3) &gt;30 Dias e &lt;=60 Dias",IF(AND(BK402&gt;60,BK402&lt;43854),"4) &gt; 60 Dias","INDEFINIDO"))))),"")</f>
        <v>4) &gt; 60 Dias</v>
      </c>
      <c r="BM402" s="331">
        <f>IF(BE402&lt;&gt;"",BE402+5,IF(AND(BE402="",BD402&lt;&gt;""),BD402+5,IF(AND(BE402="",BD402="",AS402&lt;&gt;""),AS402+5,IF(AND(BE402="",BD402="",AS402="",AR402&lt;&gt;""),AR402+5,""))))</f>
        <v>45873</v>
      </c>
      <c r="BN402" s="331"/>
      <c r="BO402" s="331" t="s">
        <v>87</v>
      </c>
      <c r="BP402" s="305"/>
      <c r="BQ402" s="305"/>
      <c r="BR402" s="305"/>
      <c r="BS402" s="305"/>
      <c r="BT402" s="332">
        <v>-3</v>
      </c>
      <c r="BU402" s="333" t="s">
        <v>1255</v>
      </c>
      <c r="BV402" s="329"/>
      <c r="BW402" s="329"/>
      <c r="BX402" s="329"/>
      <c r="BY402" s="329"/>
      <c r="BZ402" s="329"/>
      <c r="CA402" s="640" t="s">
        <v>100</v>
      </c>
      <c r="CB402" s="599"/>
    </row>
    <row r="403" spans="1:80" ht="40.5" customHeight="1" thickBot="1" x14ac:dyDescent="0.4">
      <c r="A403" s="593"/>
      <c r="B403" s="458" t="s">
        <v>155</v>
      </c>
      <c r="C403" s="310"/>
      <c r="D403" s="336"/>
      <c r="E403" s="336" t="s">
        <v>623</v>
      </c>
      <c r="F403" s="336" t="s">
        <v>2011</v>
      </c>
      <c r="G403" s="307" t="str">
        <f ca="1">IF(AND(E403&lt;D403,BE403&lt;&gt;"",TODAY()&gt;D403),TODAY()-D403,"")</f>
        <v/>
      </c>
      <c r="H403" s="308">
        <f>IF(BM403&lt;&gt;"",BM403,"")</f>
        <v>45873</v>
      </c>
      <c r="I403" s="309">
        <f>IF(AND(E403&lt;&gt;"",H403&lt;&gt;""),H403-E403,"")</f>
        <v>201</v>
      </c>
      <c r="J403" s="460" t="s">
        <v>519</v>
      </c>
      <c r="K403" s="460" t="s">
        <v>80</v>
      </c>
      <c r="L403" s="310" t="s">
        <v>557</v>
      </c>
      <c r="M403" s="311" t="s">
        <v>161</v>
      </c>
      <c r="N403" s="310" t="s">
        <v>1012</v>
      </c>
      <c r="O403" s="337">
        <v>2029258083</v>
      </c>
      <c r="P403" s="539" t="s">
        <v>1473</v>
      </c>
      <c r="Q403" s="339" t="s">
        <v>1773</v>
      </c>
      <c r="R403" s="313" t="str">
        <f>IF(OR(L403&lt;&gt;"",N403&lt;&gt;"",O403&lt;&gt;"",P403&lt;&gt;""),CONCATENATE(L403,"-",N403,"-",P403,"-OM",O403),"")</f>
        <v>P62-PPGMII-P62-PAR-0278/2025-OM2029258083</v>
      </c>
      <c r="S403" s="574"/>
      <c r="T403" s="314">
        <v>1</v>
      </c>
      <c r="U403" s="340">
        <v>4.12</v>
      </c>
      <c r="V403" s="340">
        <v>0</v>
      </c>
      <c r="W403" s="316">
        <f>IF(U403&lt;&gt;"",U403/1000,"")</f>
        <v>4.1200000000000004E-3</v>
      </c>
      <c r="X403" s="316">
        <f>IF(V403&lt;&gt;"",V403/1000,"")</f>
        <v>0</v>
      </c>
      <c r="Y403" s="317">
        <f>IF(OR(U403&lt;&gt;"",V403&lt;&gt;""),U403+V403,"")</f>
        <v>4.12</v>
      </c>
      <c r="Z403" s="318">
        <f>IF(Y403&lt;&gt;"",Y403/1000,"")</f>
        <v>4.1200000000000004E-3</v>
      </c>
      <c r="AA403" s="574" t="s">
        <v>2099</v>
      </c>
      <c r="AB403" s="386"/>
      <c r="AC403" s="331">
        <v>45715</v>
      </c>
      <c r="AD403" s="327">
        <v>45778</v>
      </c>
      <c r="AE403" s="327">
        <v>45778</v>
      </c>
      <c r="AF403" s="25">
        <v>45814</v>
      </c>
      <c r="AG403" s="327">
        <v>45807</v>
      </c>
      <c r="AH403" s="309">
        <f>IF(AND(AD403&lt;&gt;"",AG403&lt;&gt;""),AG403-AD403,"")</f>
        <v>29</v>
      </c>
      <c r="AI403" s="322" t="str">
        <f>IF(AE403&lt;&gt;"",CONCATENATE("S",WEEKNUM(AE403,21)),"")</f>
        <v>S18</v>
      </c>
      <c r="AJ403" s="323" t="str">
        <f>IF(AF403&lt;&gt;"",CONCATENATE("S",WEEKNUM(AF403,21)),"")</f>
        <v>S23</v>
      </c>
      <c r="AK403" s="323" t="str">
        <f>IF(AG403&lt;&gt;"",CONCATENATE("S",WEEKNUM(AG403,21)),"")</f>
        <v>S22</v>
      </c>
      <c r="AL403" s="322" t="str">
        <f>IF(AG403&lt;&gt;"",CONCATENATE(MONTH(AG403),"/",YEAR(AG403)),"")</f>
        <v>5/2025</v>
      </c>
      <c r="AM403" s="324">
        <f ca="1">IF(AG403&lt;&gt;"",IFERROR(IF(AF403="",TODAY()-AE403,AG403-AE403),""),"")</f>
        <v>29</v>
      </c>
      <c r="AN403" s="325" t="str">
        <f ca="1">IF(AM403&lt;&gt;"",IF(AM403&lt;=0,"SEM ATRASO",IF(AM403&lt;=10,"1) &lt;= 10 Dias",IF(AND(AM403&gt;10,AM403&lt;=30),"2) &gt; 10 Dias e &lt;= 30 Dias",IF(AND(AM403&gt;30,AM403&lt;=60),"3) &gt;30 Dias e &lt;=60 Dias",IF(AND(AM403&gt;60,AM403&lt;43854),"4) &gt; 60 Dias","INDEFINIDO"))))),"")</f>
        <v>2) &gt; 10 Dias e &lt;= 30 Dias</v>
      </c>
      <c r="AO403" s="327">
        <v>45783</v>
      </c>
      <c r="AP403" s="331">
        <v>45806</v>
      </c>
      <c r="AQ403" s="14">
        <v>45793</v>
      </c>
      <c r="AR403" s="25">
        <v>45835</v>
      </c>
      <c r="AS403" s="331">
        <v>45812</v>
      </c>
      <c r="AT403" s="309">
        <f>IF(AND(AP403&lt;&gt;"",AS403&lt;&gt;""),AS403-AP403,"")</f>
        <v>6</v>
      </c>
      <c r="AU403" s="326" t="str">
        <f>IF(AQ403&lt;&gt;"",CONCATENATE("S",WEEKNUM(AQ403,21)),"")</f>
        <v>S20</v>
      </c>
      <c r="AV403" s="327" t="str">
        <f>IF(AR403&lt;&gt;"",CONCATENATE("S",WEEKNUM(AR403,21)),"")</f>
        <v>S26</v>
      </c>
      <c r="AW403" s="327" t="str">
        <f>IF(AS403&lt;&gt;"",CONCATENATE("S",WEEKNUM(AS403,21)),"")</f>
        <v>S23</v>
      </c>
      <c r="AX403" s="326" t="str">
        <f>IF(AS403&lt;&gt;"",CONCATENATE(MONTH(AS403),"/",YEAR(AS403)),"")</f>
        <v>6/2025</v>
      </c>
      <c r="AY403" s="328">
        <f ca="1">IF(AQ403&lt;&gt;"",IF(AS403&lt;&gt;"",AQ403-AS403,TODAY()-AQ403),"")</f>
        <v>-19</v>
      </c>
      <c r="AZ403" s="329" t="str">
        <f ca="1">IF(AY403&lt;&gt;"",IF(AY403&lt;=0,"SEM ATRASO",IF(AY403&lt;=10,"1) &lt;= 10 Dias",IF(AND(AY403&gt;10,AY403&lt;=30),"2) &gt; 10 Dias e &lt;= 30 Dias",IF(AND(AY403&gt;30,AY403&lt;=60),"3) &gt;30 Dias e &lt;=60 Dias",IF(AND(AY403&gt;60,AY403&lt;43854),"4) &gt; 60 Dias","INDEFINIDO"))))),"")</f>
        <v>SEM ATRASO</v>
      </c>
      <c r="BA403" s="327">
        <v>45794</v>
      </c>
      <c r="BB403" s="331">
        <v>45819</v>
      </c>
      <c r="BC403" s="14">
        <v>45766</v>
      </c>
      <c r="BD403" s="15">
        <v>45868</v>
      </c>
      <c r="BE403" s="331">
        <v>45868</v>
      </c>
      <c r="BF403" s="309">
        <f>IF(AND(BB403&lt;&gt;"",BE403&lt;&gt;""),BE403-BB403,"")</f>
        <v>49</v>
      </c>
      <c r="BG403" s="326" t="str">
        <f>IF(BC403&lt;&gt;"",CONCATENATE("S",WEEKNUM(BC403,21)),"")</f>
        <v>S16</v>
      </c>
      <c r="BH403" s="327" t="str">
        <f>IF(BD403&lt;&gt;"",CONCATENATE("S",WEEKNUM(BD403,21)),"")</f>
        <v>S31</v>
      </c>
      <c r="BI403" s="327" t="str">
        <f>IF(BE403&lt;&gt;"",CONCATENATE("S",WEEKNUM(BE403,21)),"")</f>
        <v>S31</v>
      </c>
      <c r="BJ403" s="326" t="str">
        <f>IF(BE403&lt;&gt;"",CONCATENATE(MONTH(BE403),"/",YEAR(BE403)),"")</f>
        <v>7/2025</v>
      </c>
      <c r="BK403" s="325">
        <f ca="1">IF(BE403&lt;&gt;"",IFERROR(IF(BE403="",TODAY()-BC403,BE403-BC403),""),"")</f>
        <v>102</v>
      </c>
      <c r="BL403" s="330" t="str">
        <f ca="1">IF(BK403&lt;&gt;"",IF(BK403&lt;=0,"SEM ATRASO",IF(BK403&lt;=10,"1) &lt;= 10 Dias",IF(AND(BK403&gt;10,BK403&lt;=30),"2) &gt; 10 Dias e &lt;= 30 Dias",IF(AND(BK403&gt;30,BK403&lt;=60),"3) &gt;30 Dias e &lt;=60 Dias",IF(AND(BK403&gt;60,BK403&lt;43854),"4) &gt; 60 Dias","INDEFINIDO"))))),"")</f>
        <v>4) &gt; 60 Dias</v>
      </c>
      <c r="BM403" s="331">
        <f>IF(BE403&lt;&gt;"",BE403+5,IF(AND(BE403="",BD403&lt;&gt;""),BD403+5,IF(AND(BE403="",BD403="",AS403&lt;&gt;""),AS403+5,IF(AND(BE403="",BD403="",AS403="",AR403&lt;&gt;""),AR403+5,""))))</f>
        <v>45873</v>
      </c>
      <c r="BN403" s="331"/>
      <c r="BO403" s="331" t="s">
        <v>87</v>
      </c>
      <c r="BP403" s="305"/>
      <c r="BQ403" s="305"/>
      <c r="BR403" s="305"/>
      <c r="BS403" s="305"/>
      <c r="BT403" s="332">
        <v>-3</v>
      </c>
      <c r="BU403" s="333" t="s">
        <v>1255</v>
      </c>
      <c r="BV403" s="329"/>
      <c r="BW403" s="329"/>
      <c r="BX403" s="329"/>
      <c r="BY403" s="329"/>
      <c r="BZ403" s="329"/>
      <c r="CA403" s="640" t="s">
        <v>100</v>
      </c>
      <c r="CB403" s="599"/>
    </row>
    <row r="404" spans="1:80" ht="40.5" customHeight="1" thickBot="1" x14ac:dyDescent="0.4">
      <c r="A404" s="593"/>
      <c r="B404" s="458" t="s">
        <v>155</v>
      </c>
      <c r="C404" s="310"/>
      <c r="D404" s="336"/>
      <c r="E404" s="336" t="s">
        <v>1071</v>
      </c>
      <c r="F404" s="336" t="s">
        <v>1063</v>
      </c>
      <c r="G404" s="307" t="str">
        <f ca="1">IF(AND(E404&lt;D404,BE404&lt;&gt;"",TODAY()&gt;D404),TODAY()-D404,"")</f>
        <v/>
      </c>
      <c r="H404" s="308">
        <f>IF(BM404&lt;&gt;"",BM404,"")</f>
        <v>45875</v>
      </c>
      <c r="I404" s="309">
        <f>IF(AND(E404&lt;&gt;"",H404&lt;&gt;""),H404-E404,"")</f>
        <v>191</v>
      </c>
      <c r="J404" s="460"/>
      <c r="K404" s="460" t="s">
        <v>80</v>
      </c>
      <c r="L404" s="310" t="s">
        <v>281</v>
      </c>
      <c r="M404" s="311" t="s">
        <v>161</v>
      </c>
      <c r="N404" s="310" t="s">
        <v>1252</v>
      </c>
      <c r="O404" s="337">
        <v>2029269551</v>
      </c>
      <c r="P404" s="539" t="s">
        <v>1474</v>
      </c>
      <c r="Q404" s="339" t="s">
        <v>528</v>
      </c>
      <c r="R404" s="313" t="str">
        <f>IF(OR(L404&lt;&gt;"",N404&lt;&gt;"",O404&lt;&gt;"",P404&lt;&gt;""),CONCATENATE(L404,"-",N404,"-",P404,"-OM",O404),"")</f>
        <v>P54-PPGMII-P54-CAM-0461/2025-OM2029269551</v>
      </c>
      <c r="S404" s="574"/>
      <c r="T404" s="314">
        <v>1</v>
      </c>
      <c r="U404" s="340">
        <v>0</v>
      </c>
      <c r="V404" s="340">
        <v>508.93799999999987</v>
      </c>
      <c r="W404" s="316">
        <f>IF(U404&lt;&gt;"",U404/1000,"")</f>
        <v>0</v>
      </c>
      <c r="X404" s="316">
        <f>IF(V404&lt;&gt;"",V404/1000,"")</f>
        <v>0.50893799999999989</v>
      </c>
      <c r="Y404" s="317">
        <f>IF(OR(U404&lt;&gt;"",V404&lt;&gt;""),U404+V404,"")</f>
        <v>508.93799999999987</v>
      </c>
      <c r="Z404" s="318">
        <f>IF(Y404&lt;&gt;"",Y404/1000,"")</f>
        <v>0.50893799999999989</v>
      </c>
      <c r="AA404" s="574" t="s">
        <v>529</v>
      </c>
      <c r="AB404" s="386"/>
      <c r="AC404" s="331">
        <v>45702</v>
      </c>
      <c r="AD404" s="327">
        <v>45702</v>
      </c>
      <c r="AE404" s="327">
        <v>45737</v>
      </c>
      <c r="AF404" s="14">
        <v>45744</v>
      </c>
      <c r="AG404" s="327">
        <v>45744</v>
      </c>
      <c r="AH404" s="309">
        <f>IF(AND(AD404&lt;&gt;"",AG404&lt;&gt;""),AG404-AD404,"")</f>
        <v>42</v>
      </c>
      <c r="AI404" s="322" t="str">
        <f>IF(AE404&lt;&gt;"",CONCATENATE("S",WEEKNUM(AE404,21)),"")</f>
        <v>S12</v>
      </c>
      <c r="AJ404" s="323" t="str">
        <f>IF(AF404&lt;&gt;"",CONCATENATE("S",WEEKNUM(AF404,21)),"")</f>
        <v>S13</v>
      </c>
      <c r="AK404" s="323" t="str">
        <f>IF(AG404&lt;&gt;"",CONCATENATE("S",WEEKNUM(AG404,21)),"")</f>
        <v>S13</v>
      </c>
      <c r="AL404" s="322" t="str">
        <f>IF(AG404&lt;&gt;"",CONCATENATE(MONTH(AG404),"/",YEAR(AG404)),"")</f>
        <v>3/2025</v>
      </c>
      <c r="AM404" s="324">
        <f ca="1">IF(AG404&lt;&gt;"",IFERROR(IF(AF404="",TODAY()-AE404,AG404-AE404),""),"")</f>
        <v>7</v>
      </c>
      <c r="AN404" s="325" t="str">
        <f ca="1">IF(AM404&lt;&gt;"",IF(AM404&lt;=0,"SEM ATRASO",IF(AM404&lt;=10,"1) &lt;= 10 Dias",IF(AND(AM404&gt;10,AM404&lt;=30),"2) &gt; 10 Dias e &lt;= 30 Dias",IF(AND(AM404&gt;30,AM404&lt;=60),"3) &gt;30 Dias e &lt;=60 Dias",IF(AND(AM404&gt;60,AM404&lt;43854),"4) &gt; 60 Dias","INDEFINIDO"))))),"")</f>
        <v>1) &lt;= 10 Dias</v>
      </c>
      <c r="AO404" s="331">
        <v>45742</v>
      </c>
      <c r="AP404" s="331">
        <v>45812</v>
      </c>
      <c r="AQ404" s="14">
        <v>45752</v>
      </c>
      <c r="AR404" s="15">
        <v>45806</v>
      </c>
      <c r="AS404" s="331">
        <v>45806</v>
      </c>
      <c r="AT404" s="309">
        <f>IF(AND(AP404&lt;&gt;"",AS404&lt;&gt;""),AS404-AP404,"")</f>
        <v>-6</v>
      </c>
      <c r="AU404" s="326" t="str">
        <f>IF(AQ404&lt;&gt;"",CONCATENATE("S",WEEKNUM(AQ404,21)),"")</f>
        <v>S14</v>
      </c>
      <c r="AV404" s="327" t="str">
        <f>IF(AR404&lt;&gt;"",CONCATENATE("S",WEEKNUM(AR404,21)),"")</f>
        <v>S22</v>
      </c>
      <c r="AW404" s="327" t="str">
        <f>IF(AS404&lt;&gt;"",CONCATENATE("S",WEEKNUM(AS404,21)),"")</f>
        <v>S22</v>
      </c>
      <c r="AX404" s="326" t="str">
        <f>IF(AS404&lt;&gt;"",CONCATENATE(MONTH(AS404),"/",YEAR(AS404)),"")</f>
        <v>5/2025</v>
      </c>
      <c r="AY404" s="328">
        <f ca="1">IF(AQ404&lt;&gt;"",IF(AS404&lt;&gt;"",AQ404-AS404,TODAY()-AQ404),"")</f>
        <v>-54</v>
      </c>
      <c r="AZ404" s="329" t="str">
        <f ca="1">IF(AY404&lt;&gt;"",IF(AY404&lt;=0,"SEM ATRASO",IF(AY404&lt;=10,"1) &lt;= 10 Dias",IF(AND(AY404&gt;10,AY404&lt;=30),"2) &gt; 10 Dias e &lt;= 30 Dias",IF(AND(AY404&gt;30,AY404&lt;=60),"3) &gt;30 Dias e &lt;=60 Dias",IF(AND(AY404&gt;60,AY404&lt;43854),"4) &gt; 60 Dias","INDEFINIDO"))))),"")</f>
        <v>SEM ATRASO</v>
      </c>
      <c r="BA404" s="331">
        <v>45806</v>
      </c>
      <c r="BB404" s="331">
        <v>45813</v>
      </c>
      <c r="BC404" s="15">
        <v>45813</v>
      </c>
      <c r="BD404" s="481">
        <v>45824</v>
      </c>
      <c r="BE404" s="331">
        <v>45870</v>
      </c>
      <c r="BF404" s="309">
        <f>IF(AND(BB404&lt;&gt;"",BE404&lt;&gt;""),BE404-BB404,"")</f>
        <v>57</v>
      </c>
      <c r="BG404" s="326" t="str">
        <f>IF(BC404&lt;&gt;"",CONCATENATE("S",WEEKNUM(BC404,21)),"")</f>
        <v>S23</v>
      </c>
      <c r="BH404" s="327" t="str">
        <f>IF(BD404&lt;&gt;"",CONCATENATE("S",WEEKNUM(BD404,21)),"")</f>
        <v>S25</v>
      </c>
      <c r="BI404" s="327" t="str">
        <f>IF(BE404&lt;&gt;"",CONCATENATE("S",WEEKNUM(BE404,21)),"")</f>
        <v>S31</v>
      </c>
      <c r="BJ404" s="326" t="str">
        <f>IF(BE404&lt;&gt;"",CONCATENATE(MONTH(BE404),"/",YEAR(BE404)),"")</f>
        <v>8/2025</v>
      </c>
      <c r="BK404" s="325">
        <f ca="1">IF(BE404&lt;&gt;"",IFERROR(IF(BE404="",TODAY()-BC404,BE404-BC404),""),"")</f>
        <v>57</v>
      </c>
      <c r="BL404" s="330" t="str">
        <f ca="1">IF(BK404&lt;&gt;"",IF(BK404&lt;=0,"SEM ATRASO",IF(BK404&lt;=10,"1) &lt;= 10 Dias",IF(AND(BK404&gt;10,BK404&lt;=30),"2) &gt; 10 Dias e &lt;= 30 Dias",IF(AND(BK404&gt;30,BK404&lt;=60),"3) &gt;30 Dias e &lt;=60 Dias",IF(AND(BK404&gt;60,BK404&lt;43854),"4) &gt; 60 Dias","INDEFINIDO"))))),"")</f>
        <v>3) &gt;30 Dias e &lt;=60 Dias</v>
      </c>
      <c r="BM404" s="331">
        <f>IF(BE404&lt;&gt;"",BE404+5,IF(AND(BE404="",BD404&lt;&gt;""),BD404+5,IF(AND(BE404="",BD404="",AS404&lt;&gt;""),AS404+5,IF(AND(BE404="",BD404="",AS404="",AR404&lt;&gt;""),AR404+5,""))))</f>
        <v>45875</v>
      </c>
      <c r="BN404" s="331"/>
      <c r="BO404" s="331" t="s">
        <v>87</v>
      </c>
      <c r="BP404" s="305"/>
      <c r="BQ404" s="305"/>
      <c r="BR404" s="305"/>
      <c r="BS404" s="305"/>
      <c r="BT404" s="332">
        <v>-3</v>
      </c>
      <c r="BU404" s="333" t="s">
        <v>1255</v>
      </c>
      <c r="BV404" s="329"/>
      <c r="BW404" s="329"/>
      <c r="BX404" s="329"/>
      <c r="BY404" s="329"/>
      <c r="BZ404" s="329"/>
      <c r="CA404" s="640" t="s">
        <v>506</v>
      </c>
      <c r="CB404" s="599" t="s">
        <v>115</v>
      </c>
    </row>
    <row r="405" spans="1:80" ht="40.5" customHeight="1" thickBot="1" x14ac:dyDescent="0.4">
      <c r="A405" s="593"/>
      <c r="B405" s="458" t="s">
        <v>155</v>
      </c>
      <c r="C405" s="310" t="s">
        <v>278</v>
      </c>
      <c r="D405" s="336"/>
      <c r="E405" s="336" t="s">
        <v>1071</v>
      </c>
      <c r="F405" s="336" t="s">
        <v>1063</v>
      </c>
      <c r="G405" s="307" t="str">
        <f ca="1">IF(AND(E405&lt;D405,BE405&lt;&gt;"",TODAY()&gt;D405),TODAY()-D405,"")</f>
        <v/>
      </c>
      <c r="H405" s="308">
        <f>IF(BM405&lt;&gt;"",BM405,"")</f>
        <v>45875</v>
      </c>
      <c r="I405" s="309">
        <f>IF(AND(E405&lt;&gt;"",H405&lt;&gt;""),H405-E405,"")</f>
        <v>191</v>
      </c>
      <c r="J405" s="460" t="s">
        <v>280</v>
      </c>
      <c r="K405" s="460" t="s">
        <v>80</v>
      </c>
      <c r="L405" s="310" t="s">
        <v>281</v>
      </c>
      <c r="M405" s="311" t="s">
        <v>161</v>
      </c>
      <c r="N405" s="310" t="s">
        <v>1252</v>
      </c>
      <c r="O405" s="337">
        <v>2028578101</v>
      </c>
      <c r="P405" s="539" t="s">
        <v>1475</v>
      </c>
      <c r="Q405" s="339" t="s">
        <v>525</v>
      </c>
      <c r="R405" s="313" t="str">
        <f>IF(OR(L405&lt;&gt;"",N405&lt;&gt;"",O405&lt;&gt;"",P405&lt;&gt;""),CONCATENATE(L405,"-",N405,"-",P405,"-OM",O405),"")</f>
        <v>P54-PPGMII-P54-CAM-0464/2025-OM2028578101</v>
      </c>
      <c r="S405" s="574" t="s">
        <v>960</v>
      </c>
      <c r="T405" s="314">
        <v>1</v>
      </c>
      <c r="U405" s="340">
        <v>0</v>
      </c>
      <c r="V405" s="340">
        <v>37.454999999999998</v>
      </c>
      <c r="W405" s="316">
        <f>IF(U405&lt;&gt;"",U405/1000,"")</f>
        <v>0</v>
      </c>
      <c r="X405" s="316">
        <f>IF(V405&lt;&gt;"",V405/1000,"")</f>
        <v>3.7454999999999995E-2</v>
      </c>
      <c r="Y405" s="317">
        <f>IF(OR(U405&lt;&gt;"",V405&lt;&gt;""),U405+V405,"")</f>
        <v>37.454999999999998</v>
      </c>
      <c r="Z405" s="318">
        <f>IF(Y405&lt;&gt;"",Y405/1000,"")</f>
        <v>3.7454999999999995E-2</v>
      </c>
      <c r="AA405" s="574" t="s">
        <v>526</v>
      </c>
      <c r="AB405" s="386"/>
      <c r="AC405" s="331">
        <v>45702</v>
      </c>
      <c r="AD405" s="327">
        <v>45797</v>
      </c>
      <c r="AE405" s="327">
        <v>45816</v>
      </c>
      <c r="AF405" s="25">
        <v>45816</v>
      </c>
      <c r="AG405" s="327">
        <v>45816</v>
      </c>
      <c r="AH405" s="309">
        <f>IF(AND(AD405&lt;&gt;"",AG405&lt;&gt;""),AG405-AD405,"")</f>
        <v>19</v>
      </c>
      <c r="AI405" s="322" t="str">
        <f>IF(AE405&lt;&gt;"",CONCATENATE("S",WEEKNUM(AE405,21)),"")</f>
        <v>S23</v>
      </c>
      <c r="AJ405" s="323" t="str">
        <f>IF(AF405&lt;&gt;"",CONCATENATE("S",WEEKNUM(AF405,21)),"")</f>
        <v>S23</v>
      </c>
      <c r="AK405" s="323" t="str">
        <f>IF(AG405&lt;&gt;"",CONCATENATE("S",WEEKNUM(AG405,21)),"")</f>
        <v>S23</v>
      </c>
      <c r="AL405" s="322" t="str">
        <f>IF(AG405&lt;&gt;"",CONCATENATE(MONTH(AG405),"/",YEAR(AG405)),"")</f>
        <v>6/2025</v>
      </c>
      <c r="AM405" s="324">
        <f ca="1">IF(AG405&lt;&gt;"",IFERROR(IF(AF405="",TODAY()-AE405,AG405-AE405),""),"")</f>
        <v>0</v>
      </c>
      <c r="AN405" s="325" t="str">
        <f ca="1">IF(AM405&lt;&gt;"",IF(AM405&lt;=0,"SEM ATRASO",IF(AM405&lt;=10,"1) &lt;= 10 Dias",IF(AND(AM405&gt;10,AM405&lt;=30),"2) &gt; 10 Dias e &lt;= 30 Dias",IF(AND(AM405&gt;30,AM405&lt;=60),"3) &gt;30 Dias e &lt;=60 Dias",IF(AND(AM405&gt;60,AM405&lt;43854),"4) &gt; 60 Dias","INDEFINIDO"))))),"")</f>
        <v>SEM ATRASO</v>
      </c>
      <c r="AO405" s="327">
        <v>45818</v>
      </c>
      <c r="AP405" s="331">
        <v>45806</v>
      </c>
      <c r="AQ405" s="14">
        <v>45828</v>
      </c>
      <c r="AR405" s="25">
        <v>45828</v>
      </c>
      <c r="AS405" s="331">
        <v>45827</v>
      </c>
      <c r="AT405" s="309">
        <f>IF(AND(AP405&lt;&gt;"",AS405&lt;&gt;""),AS405-AP405,"")</f>
        <v>21</v>
      </c>
      <c r="AU405" s="326" t="str">
        <f>IF(AQ405&lt;&gt;"",CONCATENATE("S",WEEKNUM(AQ405,21)),"")</f>
        <v>S25</v>
      </c>
      <c r="AV405" s="327" t="str">
        <f>IF(AR405&lt;&gt;"",CONCATENATE("S",WEEKNUM(AR405,21)),"")</f>
        <v>S25</v>
      </c>
      <c r="AW405" s="327" t="str">
        <f>IF(AS405&lt;&gt;"",CONCATENATE("S",WEEKNUM(AS405,21)),"")</f>
        <v>S25</v>
      </c>
      <c r="AX405" s="326" t="str">
        <f>IF(AS405&lt;&gt;"",CONCATENATE(MONTH(AS405),"/",YEAR(AS405)),"")</f>
        <v>6/2025</v>
      </c>
      <c r="AY405" s="328">
        <f ca="1">IF(AQ405&lt;&gt;"",IF(AS405&lt;&gt;"",AQ405-AS405,TODAY()-AQ405),"")</f>
        <v>1</v>
      </c>
      <c r="AZ405" s="329" t="str">
        <f ca="1">IF(AY405&lt;&gt;"",IF(AY405&lt;=0,"SEM ATRASO",IF(AY405&lt;=10,"1) &lt;= 10 Dias",IF(AND(AY405&gt;10,AY405&lt;=30),"2) &gt; 10 Dias e &lt;= 30 Dias",IF(AND(AY405&gt;30,AY405&lt;=60),"3) &gt;30 Dias e &lt;=60 Dias",IF(AND(AY405&gt;60,AY405&lt;43854),"4) &gt; 60 Dias","INDEFINIDO"))))),"")</f>
        <v>1) &lt;= 10 Dias</v>
      </c>
      <c r="BA405" s="327">
        <v>45829</v>
      </c>
      <c r="BB405" s="331">
        <v>45827</v>
      </c>
      <c r="BC405" s="14">
        <v>45766</v>
      </c>
      <c r="BD405" s="12">
        <v>45826</v>
      </c>
      <c r="BE405" s="331">
        <v>45870</v>
      </c>
      <c r="BF405" s="309">
        <f>IF(AND(BB405&lt;&gt;"",BE405&lt;&gt;""),BE405-BB405,"")</f>
        <v>43</v>
      </c>
      <c r="BG405" s="326" t="str">
        <f>IF(BC405&lt;&gt;"",CONCATENATE("S",WEEKNUM(BC405,21)),"")</f>
        <v>S16</v>
      </c>
      <c r="BH405" s="327" t="str">
        <f>IF(BD405&lt;&gt;"",CONCATENATE("S",WEEKNUM(BD405,21)),"")</f>
        <v>S25</v>
      </c>
      <c r="BI405" s="327" t="str">
        <f>IF(BE405&lt;&gt;"",CONCATENATE("S",WEEKNUM(BE405,21)),"")</f>
        <v>S31</v>
      </c>
      <c r="BJ405" s="326" t="str">
        <f>IF(BE405&lt;&gt;"",CONCATENATE(MONTH(BE405),"/",YEAR(BE405)),"")</f>
        <v>8/2025</v>
      </c>
      <c r="BK405" s="325">
        <f ca="1">IF(BE405&lt;&gt;"",IFERROR(IF(BE405="",TODAY()-BC405,BE405-BC405),""),"")</f>
        <v>104</v>
      </c>
      <c r="BL405" s="330" t="str">
        <f ca="1">IF(BK405&lt;&gt;"",IF(BK405&lt;=0,"SEM ATRASO",IF(BK405&lt;=10,"1) &lt;= 10 Dias",IF(AND(BK405&gt;10,BK405&lt;=30),"2) &gt; 10 Dias e &lt;= 30 Dias",IF(AND(BK405&gt;30,BK405&lt;=60),"3) &gt;30 Dias e &lt;=60 Dias",IF(AND(BK405&gt;60,BK405&lt;43854),"4) &gt; 60 Dias","INDEFINIDO"))))),"")</f>
        <v>4) &gt; 60 Dias</v>
      </c>
      <c r="BM405" s="331">
        <f>IF(BE405&lt;&gt;"",BE405+5,IF(AND(BE405="",BD405&lt;&gt;""),BD405+5,IF(AND(BE405="",BD405="",AS405&lt;&gt;""),AS405+5,IF(AND(BE405="",BD405="",AS405="",AR405&lt;&gt;""),AR405+5,""))))</f>
        <v>45875</v>
      </c>
      <c r="BN405" s="331"/>
      <c r="BO405" s="331" t="s">
        <v>87</v>
      </c>
      <c r="BP405" s="305"/>
      <c r="BQ405" s="305"/>
      <c r="BR405" s="305"/>
      <c r="BS405" s="305"/>
      <c r="BT405" s="332">
        <v>-3</v>
      </c>
      <c r="BU405" s="333" t="s">
        <v>1255</v>
      </c>
      <c r="BV405" s="329"/>
      <c r="BW405" s="329"/>
      <c r="BX405" s="329"/>
      <c r="BY405" s="329"/>
      <c r="BZ405" s="329"/>
      <c r="CA405" s="640" t="s">
        <v>961</v>
      </c>
      <c r="CB405" s="599"/>
    </row>
    <row r="406" spans="1:80" ht="40.5" customHeight="1" thickBot="1" x14ac:dyDescent="0.4">
      <c r="A406" s="593"/>
      <c r="B406" s="458" t="s">
        <v>155</v>
      </c>
      <c r="C406" s="310"/>
      <c r="D406" s="336"/>
      <c r="E406" s="336">
        <v>1</v>
      </c>
      <c r="F406" s="336">
        <v>1</v>
      </c>
      <c r="G406" s="307" t="str">
        <f ca="1">IF(AND(E406&lt;D406,BE406&lt;&gt;"",TODAY()&gt;D406),TODAY()-D406,"")</f>
        <v/>
      </c>
      <c r="H406" s="308">
        <f>IF(BM406&lt;&gt;"",BM406,"")</f>
        <v>45875</v>
      </c>
      <c r="I406" s="309">
        <f>IF(AND(E406&lt;&gt;"",H406&lt;&gt;""),H406-E406,"")</f>
        <v>45874</v>
      </c>
      <c r="J406" s="460" t="s">
        <v>79</v>
      </c>
      <c r="K406" s="460" t="s">
        <v>80</v>
      </c>
      <c r="L406" s="310" t="s">
        <v>880</v>
      </c>
      <c r="M406" s="311" t="s">
        <v>161</v>
      </c>
      <c r="N406" s="310" t="s">
        <v>1012</v>
      </c>
      <c r="O406" s="337"/>
      <c r="P406" s="539" t="s">
        <v>1476</v>
      </c>
      <c r="Q406" s="339" t="s">
        <v>959</v>
      </c>
      <c r="R406" s="313" t="str">
        <f>IF(OR(L406&lt;&gt;"",N406&lt;&gt;"",O406&lt;&gt;"",P406&lt;&gt;""),CONCATENATE(L406,"-",N406,"-",P406,"-OM",O406),"")</f>
        <v>P52-PPGMII-P62-PAR-0234P/2025-OM</v>
      </c>
      <c r="S406" s="574" t="s">
        <v>1234</v>
      </c>
      <c r="T406" s="314">
        <v>1</v>
      </c>
      <c r="U406" s="340">
        <v>0</v>
      </c>
      <c r="V406" s="340">
        <v>47.676000000000002</v>
      </c>
      <c r="W406" s="316">
        <f>IF(U406&lt;&gt;"",U406/1000,"")</f>
        <v>0</v>
      </c>
      <c r="X406" s="316">
        <f>IF(V406&lt;&gt;"",V406/1000,"")</f>
        <v>4.7676000000000003E-2</v>
      </c>
      <c r="Y406" s="317">
        <f>IF(OR(U406&lt;&gt;"",V406&lt;&gt;""),U406+V406,"")</f>
        <v>47.676000000000002</v>
      </c>
      <c r="Z406" s="318">
        <f>IF(Y406&lt;&gt;"",Y406/1000,"")</f>
        <v>4.7676000000000003E-2</v>
      </c>
      <c r="AA406" s="574"/>
      <c r="AB406" s="386"/>
      <c r="AC406" s="331">
        <v>45785</v>
      </c>
      <c r="AD406" s="327">
        <v>45811</v>
      </c>
      <c r="AE406" s="327">
        <v>45851</v>
      </c>
      <c r="AF406" s="14">
        <v>45851</v>
      </c>
      <c r="AG406" s="327">
        <v>45827</v>
      </c>
      <c r="AH406" s="309">
        <f>IF(AND(AD406&lt;&gt;"",AG406&lt;&gt;""),AG406-AD406,"")</f>
        <v>16</v>
      </c>
      <c r="AI406" s="322" t="str">
        <f>IF(AE406&lt;&gt;"",CONCATENATE("S",WEEKNUM(AE406,21)),"")</f>
        <v>S28</v>
      </c>
      <c r="AJ406" s="323" t="str">
        <f>IF(AF406&lt;&gt;"",CONCATENATE("S",WEEKNUM(AF406,21)),"")</f>
        <v>S28</v>
      </c>
      <c r="AK406" s="323" t="str">
        <f>IF(AG406&lt;&gt;"",CONCATENATE("S",WEEKNUM(AG406,21)),"")</f>
        <v>S25</v>
      </c>
      <c r="AL406" s="322" t="str">
        <f>IF(AG406&lt;&gt;"",CONCATENATE(MONTH(AG406),"/",YEAR(AG406)),"")</f>
        <v>6/2025</v>
      </c>
      <c r="AM406" s="324">
        <f ca="1">IF(AG406&lt;&gt;"",IFERROR(IF(AF406="",TODAY()-AE406,AG406-AE406),""),"")</f>
        <v>-24</v>
      </c>
      <c r="AN406" s="325" t="str">
        <f ca="1">IF(AM406&lt;&gt;"",IF(AM406&lt;=0,"SEM ATRASO",IF(AM406&lt;=10,"1) &lt;= 10 Dias",IF(AND(AM406&gt;10,AM406&lt;=30),"2) &gt; 10 Dias e &lt;= 30 Dias",IF(AND(AM406&gt;30,AM406&lt;=60),"3) &gt;30 Dias e &lt;=60 Dias",IF(AND(AM406&gt;60,AM406&lt;43854),"4) &gt; 60 Dias","INDEFINIDO"))))),"")</f>
        <v>SEM ATRASO</v>
      </c>
      <c r="AO406" s="331">
        <v>45833</v>
      </c>
      <c r="AP406" s="331">
        <v>45812</v>
      </c>
      <c r="AQ406" s="14">
        <v>45840</v>
      </c>
      <c r="AR406" s="25">
        <v>45840</v>
      </c>
      <c r="AS406" s="331">
        <v>45840</v>
      </c>
      <c r="AT406" s="309">
        <f>IF(AND(AP406&lt;&gt;"",AS406&lt;&gt;""),AS406-AP406,"")</f>
        <v>28</v>
      </c>
      <c r="AU406" s="326" t="str">
        <f>IF(AQ406&lt;&gt;"",CONCATENATE("S",WEEKNUM(AQ406,21)),"")</f>
        <v>S27</v>
      </c>
      <c r="AV406" s="327" t="str">
        <f>IF(AR406&lt;&gt;"",CONCATENATE("S",WEEKNUM(AR406,21)),"")</f>
        <v>S27</v>
      </c>
      <c r="AW406" s="327" t="str">
        <f>IF(AS406&lt;&gt;"",CONCATENATE("S",WEEKNUM(AS406,21)),"")</f>
        <v>S27</v>
      </c>
      <c r="AX406" s="326" t="str">
        <f>IF(AS406&lt;&gt;"",CONCATENATE(MONTH(AS406),"/",YEAR(AS406)),"")</f>
        <v>7/2025</v>
      </c>
      <c r="AY406" s="328">
        <f ca="1">IF(AQ406&lt;&gt;"",IF(AS406&lt;&gt;"",AQ406-AS406,TODAY()-AQ406),"")</f>
        <v>0</v>
      </c>
      <c r="AZ406" s="329" t="str">
        <f ca="1">IF(AY406&lt;&gt;"",IF(AY406&lt;=0,"SEM ATRASO",IF(AY406&lt;=10,"1) &lt;= 10 Dias",IF(AND(AY406&gt;10,AY406&lt;=30),"2) &gt; 10 Dias e &lt;= 30 Dias",IF(AND(AY406&gt;30,AY406&lt;=60),"3) &gt;30 Dias e &lt;=60 Dias",IF(AND(AY406&gt;60,AY406&lt;43854),"4) &gt; 60 Dias","INDEFINIDO"))))),"")</f>
        <v>SEM ATRASO</v>
      </c>
      <c r="BA406" s="331">
        <v>45853</v>
      </c>
      <c r="BB406" s="331">
        <v>45840</v>
      </c>
      <c r="BC406" s="15">
        <v>45766</v>
      </c>
      <c r="BD406" s="12">
        <v>45838</v>
      </c>
      <c r="BE406" s="331">
        <v>45870</v>
      </c>
      <c r="BF406" s="309">
        <f>IF(AND(BB406&lt;&gt;"",BE406&lt;&gt;""),BE406-BB406,"")</f>
        <v>30</v>
      </c>
      <c r="BG406" s="326" t="str">
        <f>IF(BC406&lt;&gt;"",CONCATENATE("S",WEEKNUM(BC406,21)),"")</f>
        <v>S16</v>
      </c>
      <c r="BH406" s="327" t="str">
        <f>IF(BD406&lt;&gt;"",CONCATENATE("S",WEEKNUM(BD406,21)),"")</f>
        <v>S27</v>
      </c>
      <c r="BI406" s="327" t="str">
        <f>IF(BE406&lt;&gt;"",CONCATENATE("S",WEEKNUM(BE406,21)),"")</f>
        <v>S31</v>
      </c>
      <c r="BJ406" s="326" t="str">
        <f>IF(BE406&lt;&gt;"",CONCATENATE(MONTH(BE406),"/",YEAR(BE406)),"")</f>
        <v>8/2025</v>
      </c>
      <c r="BK406" s="325">
        <f ca="1">IF(BE406&lt;&gt;"",IFERROR(IF(BE406="",TODAY()-BC406,BE406-BC406),""),"")</f>
        <v>104</v>
      </c>
      <c r="BL406" s="330" t="str">
        <f ca="1">IF(BK406&lt;&gt;"",IF(BK406&lt;=0,"SEM ATRASO",IF(BK406&lt;=10,"1) &lt;= 10 Dias",IF(AND(BK406&gt;10,BK406&lt;=30),"2) &gt; 10 Dias e &lt;= 30 Dias",IF(AND(BK406&gt;30,BK406&lt;=60),"3) &gt;30 Dias e &lt;=60 Dias",IF(AND(BK406&gt;60,BK406&lt;43854),"4) &gt; 60 Dias","INDEFINIDO"))))),"")</f>
        <v>4) &gt; 60 Dias</v>
      </c>
      <c r="BM406" s="331">
        <f>IF(BE406&lt;&gt;"",BE406+5,IF(AND(BE406="",BD406&lt;&gt;""),BD406+5,IF(AND(BE406="",BD406="",AS406&lt;&gt;""),AS406+5,IF(AND(BE406="",BD406="",AS406="",AR406&lt;&gt;""),AR406+5,""))))</f>
        <v>45875</v>
      </c>
      <c r="BN406" s="331"/>
      <c r="BO406" s="331" t="s">
        <v>87</v>
      </c>
      <c r="BP406" s="305"/>
      <c r="BQ406" s="305"/>
      <c r="BR406" s="305"/>
      <c r="BS406" s="305"/>
      <c r="BT406" s="332"/>
      <c r="BU406" s="333"/>
      <c r="BV406" s="329"/>
      <c r="BW406" s="329"/>
      <c r="BX406" s="329"/>
      <c r="BY406" s="329"/>
      <c r="BZ406" s="329"/>
      <c r="CA406" s="641"/>
      <c r="CB406" s="599"/>
    </row>
    <row r="407" spans="1:80" ht="40.5" customHeight="1" thickBot="1" x14ac:dyDescent="0.4">
      <c r="A407" s="593"/>
      <c r="B407" s="458" t="s">
        <v>155</v>
      </c>
      <c r="C407" s="310"/>
      <c r="D407" s="336"/>
      <c r="E407" s="336" t="s">
        <v>1179</v>
      </c>
      <c r="F407" s="336" t="s">
        <v>329</v>
      </c>
      <c r="G407" s="307" t="str">
        <f ca="1">IF(AND(E407&lt;D407,BE407&lt;&gt;"",TODAY()&gt;D407),TODAY()-D407,"")</f>
        <v/>
      </c>
      <c r="H407" s="308">
        <f>IF(BM407&lt;&gt;"",BM407,"")</f>
        <v>45875</v>
      </c>
      <c r="I407" s="309">
        <f>IF(AND(E407&lt;&gt;"",H407&lt;&gt;""),H407-E407,"")</f>
        <v>233</v>
      </c>
      <c r="J407" s="460" t="s">
        <v>79</v>
      </c>
      <c r="K407" s="460" t="s">
        <v>80</v>
      </c>
      <c r="L407" s="310" t="s">
        <v>557</v>
      </c>
      <c r="M407" s="311" t="s">
        <v>161</v>
      </c>
      <c r="N407" s="310" t="s">
        <v>2050</v>
      </c>
      <c r="O407" s="337"/>
      <c r="P407" s="539" t="s">
        <v>1477</v>
      </c>
      <c r="Q407" s="339" t="s">
        <v>1233</v>
      </c>
      <c r="R407" s="313" t="str">
        <f>IF(OR(L407&lt;&gt;"",N407&lt;&gt;"",O407&lt;&gt;"",P407&lt;&gt;""),CONCATENATE(L407,"-",N407,"-",P407,"-OM",O407),"")</f>
        <v>P62-PPGMII-P62-CAM-1908P/2024-OM</v>
      </c>
      <c r="S407" s="574" t="s">
        <v>1234</v>
      </c>
      <c r="T407" s="314">
        <v>1</v>
      </c>
      <c r="U407" s="340">
        <v>0</v>
      </c>
      <c r="V407" s="340">
        <v>57.247999999999998</v>
      </c>
      <c r="W407" s="316">
        <f>IF(U407&lt;&gt;"",U407/1000,"")</f>
        <v>0</v>
      </c>
      <c r="X407" s="316">
        <f>IF(V407&lt;&gt;"",V407/1000,"")</f>
        <v>5.7248E-2</v>
      </c>
      <c r="Y407" s="317">
        <f>IF(OR(U407&lt;&gt;"",V407&lt;&gt;""),U407+V407,"")</f>
        <v>57.247999999999998</v>
      </c>
      <c r="Z407" s="318">
        <f>IF(Y407&lt;&gt;"",Y407/1000,"")</f>
        <v>5.7248E-2</v>
      </c>
      <c r="AA407" s="574" t="s">
        <v>1235</v>
      </c>
      <c r="AB407" s="386"/>
      <c r="AC407" s="331">
        <v>45821</v>
      </c>
      <c r="AD407" s="327">
        <v>45811</v>
      </c>
      <c r="AE407" s="327">
        <v>45851</v>
      </c>
      <c r="AF407" s="25">
        <v>45851</v>
      </c>
      <c r="AG407" s="327">
        <v>45827</v>
      </c>
      <c r="AH407" s="309">
        <f>IF(AND(AD407&lt;&gt;"",AG407&lt;&gt;""),AG407-AD407,"")</f>
        <v>16</v>
      </c>
      <c r="AI407" s="322" t="str">
        <f>IF(AE407&lt;&gt;"",CONCATENATE("S",WEEKNUM(AE407,21)),"")</f>
        <v>S28</v>
      </c>
      <c r="AJ407" s="323" t="str">
        <f>IF(AF407&lt;&gt;"",CONCATENATE("S",WEEKNUM(AF407,21)),"")</f>
        <v>S28</v>
      </c>
      <c r="AK407" s="323" t="str">
        <f>IF(AG407&lt;&gt;"",CONCATENATE("S",WEEKNUM(AG407,21)),"")</f>
        <v>S25</v>
      </c>
      <c r="AL407" s="322" t="str">
        <f>IF(AG407&lt;&gt;"",CONCATENATE(MONTH(AG407),"/",YEAR(AG407)),"")</f>
        <v>6/2025</v>
      </c>
      <c r="AM407" s="324">
        <f ca="1">IF(AG407&lt;&gt;"",IFERROR(IF(AF407="",TODAY()-AE407,AG407-AE407),""),"")</f>
        <v>-24</v>
      </c>
      <c r="AN407" s="325" t="str">
        <f ca="1">IF(AM407&lt;&gt;"",IF(AM407&lt;=0,"SEM ATRASO",IF(AM407&lt;=10,"1) &lt;= 10 Dias",IF(AND(AM407&gt;10,AM407&lt;=30),"2) &gt; 10 Dias e &lt;= 30 Dias",IF(AND(AM407&gt;30,AM407&lt;=60),"3) &gt;30 Dias e &lt;=60 Dias",IF(AND(AM407&gt;60,AM407&lt;43854),"4) &gt; 60 Dias","INDEFINIDO"))))),"")</f>
        <v>SEM ATRASO</v>
      </c>
      <c r="AO407" s="327">
        <v>45833</v>
      </c>
      <c r="AP407" s="331">
        <v>45817</v>
      </c>
      <c r="AQ407" s="14">
        <v>45840</v>
      </c>
      <c r="AR407" s="25">
        <v>45840</v>
      </c>
      <c r="AS407" s="331">
        <v>45840</v>
      </c>
      <c r="AT407" s="309">
        <f>IF(AND(AP407&lt;&gt;"",AS407&lt;&gt;""),AS407-AP407,"")</f>
        <v>23</v>
      </c>
      <c r="AU407" s="326" t="str">
        <f>IF(AQ407&lt;&gt;"",CONCATENATE("S",WEEKNUM(AQ407,21)),"")</f>
        <v>S27</v>
      </c>
      <c r="AV407" s="327" t="str">
        <f>IF(AR407&lt;&gt;"",CONCATENATE("S",WEEKNUM(AR407,21)),"")</f>
        <v>S27</v>
      </c>
      <c r="AW407" s="327" t="str">
        <f>IF(AS407&lt;&gt;"",CONCATENATE("S",WEEKNUM(AS407,21)),"")</f>
        <v>S27</v>
      </c>
      <c r="AX407" s="326" t="str">
        <f>IF(AS407&lt;&gt;"",CONCATENATE(MONTH(AS407),"/",YEAR(AS407)),"")</f>
        <v>7/2025</v>
      </c>
      <c r="AY407" s="328">
        <f ca="1">IF(AQ407&lt;&gt;"",IF(AS407&lt;&gt;"",AQ407-AS407,TODAY()-AQ407),"")</f>
        <v>0</v>
      </c>
      <c r="AZ407" s="329" t="str">
        <f ca="1">IF(AY407&lt;&gt;"",IF(AY407&lt;=0,"SEM ATRASO",IF(AY407&lt;=10,"1) &lt;= 10 Dias",IF(AND(AY407&gt;10,AY407&lt;=30),"2) &gt; 10 Dias e &lt;= 30 Dias",IF(AND(AY407&gt;30,AY407&lt;=60),"3) &gt;30 Dias e &lt;=60 Dias",IF(AND(AY407&gt;60,AY407&lt;43854),"4) &gt; 60 Dias","INDEFINIDO"))))),"")</f>
        <v>SEM ATRASO</v>
      </c>
      <c r="BA407" s="327">
        <v>45853</v>
      </c>
      <c r="BB407" s="331">
        <v>45840</v>
      </c>
      <c r="BC407" s="14">
        <v>45766</v>
      </c>
      <c r="BD407" s="12">
        <v>45832</v>
      </c>
      <c r="BE407" s="331">
        <v>45870</v>
      </c>
      <c r="BF407" s="309">
        <f>IF(AND(BB407&lt;&gt;"",BE407&lt;&gt;""),BE407-BB407,"")</f>
        <v>30</v>
      </c>
      <c r="BG407" s="326" t="str">
        <f>IF(BC407&lt;&gt;"",CONCATENATE("S",WEEKNUM(BC407,21)),"")</f>
        <v>S16</v>
      </c>
      <c r="BH407" s="327" t="str">
        <f>IF(BD407&lt;&gt;"",CONCATENATE("S",WEEKNUM(BD407,21)),"")</f>
        <v>S26</v>
      </c>
      <c r="BI407" s="327" t="str">
        <f>IF(BE407&lt;&gt;"",CONCATENATE("S",WEEKNUM(BE407,21)),"")</f>
        <v>S31</v>
      </c>
      <c r="BJ407" s="326" t="str">
        <f>IF(BE407&lt;&gt;"",CONCATENATE(MONTH(BE407),"/",YEAR(BE407)),"")</f>
        <v>8/2025</v>
      </c>
      <c r="BK407" s="325">
        <f ca="1">IF(BE407&lt;&gt;"",IFERROR(IF(BE407="",TODAY()-BC407,BE407-BC407),""),"")</f>
        <v>104</v>
      </c>
      <c r="BL407" s="330" t="str">
        <f ca="1">IF(BK407&lt;&gt;"",IF(BK407&lt;=0,"SEM ATRASO",IF(BK407&lt;=10,"1) &lt;= 10 Dias",IF(AND(BK407&gt;10,BK407&lt;=30),"2) &gt; 10 Dias e &lt;= 30 Dias",IF(AND(BK407&gt;30,BK407&lt;=60),"3) &gt;30 Dias e &lt;=60 Dias",IF(AND(BK407&gt;60,BK407&lt;43854),"4) &gt; 60 Dias","INDEFINIDO"))))),"")</f>
        <v>4) &gt; 60 Dias</v>
      </c>
      <c r="BM407" s="331">
        <f>IF(BE407&lt;&gt;"",BE407+5,IF(AND(BE407="",BD407&lt;&gt;""),BD407+5,IF(AND(BE407="",BD407="",AS407&lt;&gt;""),AS407+5,IF(AND(BE407="",BD407="",AS407="",AR407&lt;&gt;""),AR407+5,""))))</f>
        <v>45875</v>
      </c>
      <c r="BN407" s="331"/>
      <c r="BO407" s="331" t="s">
        <v>87</v>
      </c>
      <c r="BP407" s="305"/>
      <c r="BQ407" s="305"/>
      <c r="BR407" s="305"/>
      <c r="BS407" s="305"/>
      <c r="BT407" s="332"/>
      <c r="BU407" s="333"/>
      <c r="BV407" s="329"/>
      <c r="BW407" s="329"/>
      <c r="BX407" s="329"/>
      <c r="BY407" s="329"/>
      <c r="BZ407" s="329"/>
      <c r="CA407" s="640"/>
      <c r="CB407" s="599"/>
    </row>
    <row r="408" spans="1:80" ht="40.5" customHeight="1" thickBot="1" x14ac:dyDescent="0.4">
      <c r="A408" s="593"/>
      <c r="B408" s="458" t="s">
        <v>155</v>
      </c>
      <c r="C408" s="310"/>
      <c r="D408" s="336"/>
      <c r="E408" s="336" t="s">
        <v>1179</v>
      </c>
      <c r="F408" s="336" t="s">
        <v>329</v>
      </c>
      <c r="G408" s="307" t="str">
        <f ca="1">IF(AND(E408&lt;D408,BE408&lt;&gt;"",TODAY()&gt;D408),TODAY()-D408,"")</f>
        <v/>
      </c>
      <c r="H408" s="308">
        <f>IF(BM408&lt;&gt;"",BM408,"")</f>
        <v>45875</v>
      </c>
      <c r="I408" s="309">
        <f>IF(AND(E408&lt;&gt;"",H408&lt;&gt;""),H408-E408,"")</f>
        <v>233</v>
      </c>
      <c r="J408" s="460" t="s">
        <v>79</v>
      </c>
      <c r="K408" s="460" t="s">
        <v>80</v>
      </c>
      <c r="L408" s="310" t="s">
        <v>557</v>
      </c>
      <c r="M408" s="311" t="s">
        <v>161</v>
      </c>
      <c r="N408" s="310" t="s">
        <v>2050</v>
      </c>
      <c r="O408" s="337"/>
      <c r="P408" s="539" t="s">
        <v>1477</v>
      </c>
      <c r="Q408" s="339" t="s">
        <v>1236</v>
      </c>
      <c r="R408" s="313" t="str">
        <f>IF(OR(L408&lt;&gt;"",N408&lt;&gt;"",O408&lt;&gt;"",P408&lt;&gt;""),CONCATENATE(L408,"-",N408,"-",P408,"-OM",O408),"")</f>
        <v>P62-PPGMII-P62-CAM-1908P/2024-OM</v>
      </c>
      <c r="S408" s="574" t="s">
        <v>1234</v>
      </c>
      <c r="T408" s="314">
        <v>1</v>
      </c>
      <c r="U408" s="340">
        <v>0</v>
      </c>
      <c r="V408" s="340">
        <v>3.4740000000000002</v>
      </c>
      <c r="W408" s="316">
        <f>IF(U408&lt;&gt;"",U408/1000,"")</f>
        <v>0</v>
      </c>
      <c r="X408" s="316">
        <f>IF(V408&lt;&gt;"",V408/1000,"")</f>
        <v>3.4740000000000001E-3</v>
      </c>
      <c r="Y408" s="317">
        <f>IF(OR(U408&lt;&gt;"",V408&lt;&gt;""),U408+V408,"")</f>
        <v>3.4740000000000002</v>
      </c>
      <c r="Z408" s="318">
        <f>IF(Y408&lt;&gt;"",Y408/1000,"")</f>
        <v>3.4740000000000001E-3</v>
      </c>
      <c r="AA408" s="574" t="s">
        <v>1235</v>
      </c>
      <c r="AB408" s="386"/>
      <c r="AC408" s="331">
        <v>45821</v>
      </c>
      <c r="AD408" s="327">
        <v>45811</v>
      </c>
      <c r="AE408" s="327">
        <v>45851</v>
      </c>
      <c r="AF408" s="18">
        <v>45851</v>
      </c>
      <c r="AG408" s="327">
        <v>45827</v>
      </c>
      <c r="AH408" s="309">
        <f>IF(AND(AD408&lt;&gt;"",AG408&lt;&gt;""),AG408-AD408,"")</f>
        <v>16</v>
      </c>
      <c r="AI408" s="322" t="str">
        <f>IF(AE408&lt;&gt;"",CONCATENATE("S",WEEKNUM(AE408,21)),"")</f>
        <v>S28</v>
      </c>
      <c r="AJ408" s="323" t="str">
        <f>IF(AF408&lt;&gt;"",CONCATENATE("S",WEEKNUM(AF408,21)),"")</f>
        <v>S28</v>
      </c>
      <c r="AK408" s="323" t="str">
        <f>IF(AG408&lt;&gt;"",CONCATENATE("S",WEEKNUM(AG408,21)),"")</f>
        <v>S25</v>
      </c>
      <c r="AL408" s="322" t="str">
        <f>IF(AG408&lt;&gt;"",CONCATENATE(MONTH(AG408),"/",YEAR(AG408)),"")</f>
        <v>6/2025</v>
      </c>
      <c r="AM408" s="324">
        <f ca="1">IF(AG408&lt;&gt;"",IFERROR(IF(AF408="",TODAY()-AE408,AG408-AE408),""),"")</f>
        <v>-24</v>
      </c>
      <c r="AN408" s="325" t="str">
        <f ca="1">IF(AM408&lt;&gt;"",IF(AM408&lt;=0,"SEM ATRASO",IF(AM408&lt;=10,"1) &lt;= 10 Dias",IF(AND(AM408&gt;10,AM408&lt;=30),"2) &gt; 10 Dias e &lt;= 30 Dias",IF(AND(AM408&gt;30,AM408&lt;=60),"3) &gt;30 Dias e &lt;=60 Dias",IF(AND(AM408&gt;60,AM408&lt;43854),"4) &gt; 60 Dias","INDEFINIDO"))))),"")</f>
        <v>SEM ATRASO</v>
      </c>
      <c r="AO408" s="14">
        <v>45823</v>
      </c>
      <c r="AP408" s="331">
        <v>45814</v>
      </c>
      <c r="AQ408" s="14">
        <v>45830</v>
      </c>
      <c r="AR408" s="481">
        <v>45830</v>
      </c>
      <c r="AS408" s="331">
        <v>45830</v>
      </c>
      <c r="AT408" s="309">
        <f>IF(AND(AP408&lt;&gt;"",AS408&lt;&gt;""),AS408-AP408,"")</f>
        <v>16</v>
      </c>
      <c r="AU408" s="326" t="str">
        <f>IF(AQ408&lt;&gt;"",CONCATENATE("S",WEEKNUM(AQ408,21)),"")</f>
        <v>S25</v>
      </c>
      <c r="AV408" s="327" t="str">
        <f>IF(AR408&lt;&gt;"",CONCATENATE("S",WEEKNUM(AR408,21)),"")</f>
        <v>S25</v>
      </c>
      <c r="AW408" s="327" t="str">
        <f>IF(AS408&lt;&gt;"",CONCATENATE("S",WEEKNUM(AS408,21)),"")</f>
        <v>S25</v>
      </c>
      <c r="AX408" s="326" t="str">
        <f>IF(AS408&lt;&gt;"",CONCATENATE(MONTH(AS408),"/",YEAR(AS408)),"")</f>
        <v>6/2025</v>
      </c>
      <c r="AY408" s="328">
        <f ca="1">IF(AQ408&lt;&gt;"",IF(AS408&lt;&gt;"",AQ408-AS408,TODAY()-AQ408),"")</f>
        <v>0</v>
      </c>
      <c r="AZ408" s="329" t="str">
        <f ca="1">IF(AY408&lt;&gt;"",IF(AY408&lt;=0,"SEM ATRASO",IF(AY408&lt;=10,"1) &lt;= 10 Dias",IF(AND(AY408&gt;10,AY408&lt;=30),"2) &gt; 10 Dias e &lt;= 30 Dias",IF(AND(AY408&gt;30,AY408&lt;=60),"3) &gt;30 Dias e &lt;=60 Dias",IF(AND(AY408&gt;60,AY408&lt;43854),"4) &gt; 60 Dias","INDEFINIDO"))))),"")</f>
        <v>SEM ATRASO</v>
      </c>
      <c r="BA408" s="14">
        <v>45853</v>
      </c>
      <c r="BB408" s="331">
        <v>45830</v>
      </c>
      <c r="BC408" s="14">
        <v>45766</v>
      </c>
      <c r="BD408" s="12">
        <v>45831</v>
      </c>
      <c r="BE408" s="331">
        <v>45870</v>
      </c>
      <c r="BF408" s="309">
        <f>IF(AND(BB408&lt;&gt;"",BE408&lt;&gt;""),BE408-BB408,"")</f>
        <v>40</v>
      </c>
      <c r="BG408" s="326" t="str">
        <f>IF(BC408&lt;&gt;"",CONCATENATE("S",WEEKNUM(BC408,21)),"")</f>
        <v>S16</v>
      </c>
      <c r="BH408" s="327" t="str">
        <f>IF(BD408&lt;&gt;"",CONCATENATE("S",WEEKNUM(BD408,21)),"")</f>
        <v>S26</v>
      </c>
      <c r="BI408" s="327" t="str">
        <f>IF(BE408&lt;&gt;"",CONCATENATE("S",WEEKNUM(BE408,21)),"")</f>
        <v>S31</v>
      </c>
      <c r="BJ408" s="326" t="str">
        <f>IF(BE408&lt;&gt;"",CONCATENATE(MONTH(BE408),"/",YEAR(BE408)),"")</f>
        <v>8/2025</v>
      </c>
      <c r="BK408" s="325">
        <f ca="1">IF(BE408&lt;&gt;"",IFERROR(IF(BE408="",TODAY()-BC408,BE408-BC408),""),"")</f>
        <v>104</v>
      </c>
      <c r="BL408" s="330" t="str">
        <f ca="1">IF(BK408&lt;&gt;"",IF(BK408&lt;=0,"SEM ATRASO",IF(BK408&lt;=10,"1) &lt;= 10 Dias",IF(AND(BK408&gt;10,BK408&lt;=30),"2) &gt; 10 Dias e &lt;= 30 Dias",IF(AND(BK408&gt;30,BK408&lt;=60),"3) &gt;30 Dias e &lt;=60 Dias",IF(AND(BK408&gt;60,BK408&lt;43854),"4) &gt; 60 Dias","INDEFINIDO"))))),"")</f>
        <v>4) &gt; 60 Dias</v>
      </c>
      <c r="BM408" s="331">
        <f>IF(BE408&lt;&gt;"",BE408+5,IF(AND(BE408="",BD408&lt;&gt;""),BD408+5,IF(AND(BE408="",BD408="",AS408&lt;&gt;""),AS408+5,IF(AND(BE408="",BD408="",AS408="",AR408&lt;&gt;""),AR408+5,""))))</f>
        <v>45875</v>
      </c>
      <c r="BN408" s="331"/>
      <c r="BO408" s="331" t="s">
        <v>87</v>
      </c>
      <c r="BP408" s="305"/>
      <c r="BQ408" s="305"/>
      <c r="BR408" s="305"/>
      <c r="BS408" s="305"/>
      <c r="BT408" s="332"/>
      <c r="BU408" s="333"/>
      <c r="BV408" s="329"/>
      <c r="BW408" s="329"/>
      <c r="BX408" s="329"/>
      <c r="BY408" s="329"/>
      <c r="BZ408" s="329"/>
      <c r="CA408" s="641"/>
      <c r="CB408" s="599"/>
    </row>
    <row r="409" spans="1:80" ht="40.5" customHeight="1" thickBot="1" x14ac:dyDescent="0.4">
      <c r="A409" s="593"/>
      <c r="B409" s="458" t="s">
        <v>155</v>
      </c>
      <c r="C409" s="310"/>
      <c r="D409" s="336"/>
      <c r="E409" s="336" t="s">
        <v>1179</v>
      </c>
      <c r="F409" s="336" t="s">
        <v>329</v>
      </c>
      <c r="G409" s="307" t="str">
        <f ca="1">IF(AND(E409&lt;D409,BE409&lt;&gt;"",TODAY()&gt;D409),TODAY()-D409,"")</f>
        <v/>
      </c>
      <c r="H409" s="308">
        <f>IF(BM409&lt;&gt;"",BM409,"")</f>
        <v>45875</v>
      </c>
      <c r="I409" s="309">
        <f>IF(AND(E409&lt;&gt;"",H409&lt;&gt;""),H409-E409,"")</f>
        <v>233</v>
      </c>
      <c r="J409" s="460" t="s">
        <v>79</v>
      </c>
      <c r="K409" s="460" t="s">
        <v>80</v>
      </c>
      <c r="L409" s="310" t="s">
        <v>557</v>
      </c>
      <c r="M409" s="311" t="s">
        <v>161</v>
      </c>
      <c r="N409" s="310" t="s">
        <v>2050</v>
      </c>
      <c r="O409" s="337"/>
      <c r="P409" s="539" t="s">
        <v>1477</v>
      </c>
      <c r="Q409" s="339" t="s">
        <v>1237</v>
      </c>
      <c r="R409" s="313" t="str">
        <f>IF(OR(L409&lt;&gt;"",N409&lt;&gt;"",O409&lt;&gt;"",P409&lt;&gt;""),CONCATENATE(L409,"-",N409,"-",P409,"-OM",O409),"")</f>
        <v>P62-PPGMII-P62-CAM-1908P/2024-OM</v>
      </c>
      <c r="S409" s="574" t="s">
        <v>1234</v>
      </c>
      <c r="T409" s="314">
        <v>1</v>
      </c>
      <c r="U409" s="340">
        <v>0</v>
      </c>
      <c r="V409" s="340">
        <v>32.045999999999999</v>
      </c>
      <c r="W409" s="316">
        <f>IF(U409&lt;&gt;"",U409/1000,"")</f>
        <v>0</v>
      </c>
      <c r="X409" s="316">
        <f>IF(V409&lt;&gt;"",V409/1000,"")</f>
        <v>3.2045999999999998E-2</v>
      </c>
      <c r="Y409" s="317">
        <f>IF(OR(U409&lt;&gt;"",V409&lt;&gt;""),U409+V409,"")</f>
        <v>32.045999999999999</v>
      </c>
      <c r="Z409" s="318">
        <f>IF(Y409&lt;&gt;"",Y409/1000,"")</f>
        <v>3.2045999999999998E-2</v>
      </c>
      <c r="AA409" s="574" t="s">
        <v>1235</v>
      </c>
      <c r="AB409" s="386"/>
      <c r="AC409" s="331">
        <v>45821</v>
      </c>
      <c r="AD409" s="327">
        <v>45811</v>
      </c>
      <c r="AE409" s="327">
        <v>45851</v>
      </c>
      <c r="AF409" s="25">
        <v>45851</v>
      </c>
      <c r="AG409" s="327">
        <v>45827</v>
      </c>
      <c r="AH409" s="309">
        <f>IF(AND(AD409&lt;&gt;"",AG409&lt;&gt;""),AG409-AD409,"")</f>
        <v>16</v>
      </c>
      <c r="AI409" s="322" t="str">
        <f>IF(AE409&lt;&gt;"",CONCATENATE("S",WEEKNUM(AE409,21)),"")</f>
        <v>S28</v>
      </c>
      <c r="AJ409" s="323" t="str">
        <f>IF(AF409&lt;&gt;"",CONCATENATE("S",WEEKNUM(AF409,21)),"")</f>
        <v>S28</v>
      </c>
      <c r="AK409" s="323" t="str">
        <f>IF(AG409&lt;&gt;"",CONCATENATE("S",WEEKNUM(AG409,21)),"")</f>
        <v>S25</v>
      </c>
      <c r="AL409" s="322" t="str">
        <f>IF(AG409&lt;&gt;"",CONCATENATE(MONTH(AG409),"/",YEAR(AG409)),"")</f>
        <v>6/2025</v>
      </c>
      <c r="AM409" s="324">
        <f ca="1">IF(AG409&lt;&gt;"",IFERROR(IF(AF409="",TODAY()-AE409,AG409-AE409),""),"")</f>
        <v>-24</v>
      </c>
      <c r="AN409" s="325" t="str">
        <f ca="1">IF(AM409&lt;&gt;"",IF(AM409&lt;=0,"SEM ATRASO",IF(AM409&lt;=10,"1) &lt;= 10 Dias",IF(AND(AM409&gt;10,AM409&lt;=30),"2) &gt; 10 Dias e &lt;= 30 Dias",IF(AND(AM409&gt;30,AM409&lt;=60),"3) &gt;30 Dias e &lt;=60 Dias",IF(AND(AM409&gt;60,AM409&lt;43854),"4) &gt; 60 Dias","INDEFINIDO"))))),"")</f>
        <v>SEM ATRASO</v>
      </c>
      <c r="AO409" s="327">
        <v>45833</v>
      </c>
      <c r="AP409" s="331">
        <v>45818</v>
      </c>
      <c r="AQ409" s="14">
        <v>45840</v>
      </c>
      <c r="AR409" s="25">
        <v>45840</v>
      </c>
      <c r="AS409" s="331">
        <v>45840</v>
      </c>
      <c r="AT409" s="309">
        <f>IF(AND(AP409&lt;&gt;"",AS409&lt;&gt;""),AS409-AP409,"")</f>
        <v>22</v>
      </c>
      <c r="AU409" s="326" t="str">
        <f>IF(AQ409&lt;&gt;"",CONCATENATE("S",WEEKNUM(AQ409,21)),"")</f>
        <v>S27</v>
      </c>
      <c r="AV409" s="327" t="str">
        <f>IF(AR409&lt;&gt;"",CONCATENATE("S",WEEKNUM(AR409,21)),"")</f>
        <v>S27</v>
      </c>
      <c r="AW409" s="327" t="str">
        <f>IF(AS409&lt;&gt;"",CONCATENATE("S",WEEKNUM(AS409,21)),"")</f>
        <v>S27</v>
      </c>
      <c r="AX409" s="326" t="str">
        <f>IF(AS409&lt;&gt;"",CONCATENATE(MONTH(AS409),"/",YEAR(AS409)),"")</f>
        <v>7/2025</v>
      </c>
      <c r="AY409" s="328">
        <f ca="1">IF(AQ409&lt;&gt;"",IF(AS409&lt;&gt;"",AQ409-AS409,TODAY()-AQ409),"")</f>
        <v>0</v>
      </c>
      <c r="AZ409" s="329" t="str">
        <f ca="1">IF(AY409&lt;&gt;"",IF(AY409&lt;=0,"SEM ATRASO",IF(AY409&lt;=10,"1) &lt;= 10 Dias",IF(AND(AY409&gt;10,AY409&lt;=30),"2) &gt; 10 Dias e &lt;= 30 Dias",IF(AND(AY409&gt;30,AY409&lt;=60),"3) &gt;30 Dias e &lt;=60 Dias",IF(AND(AY409&gt;60,AY409&lt;43854),"4) &gt; 60 Dias","INDEFINIDO"))))),"")</f>
        <v>SEM ATRASO</v>
      </c>
      <c r="BA409" s="327">
        <v>45853</v>
      </c>
      <c r="BB409" s="331">
        <v>45840</v>
      </c>
      <c r="BC409" s="14">
        <v>45766</v>
      </c>
      <c r="BD409" s="12">
        <v>45842</v>
      </c>
      <c r="BE409" s="331">
        <v>45870</v>
      </c>
      <c r="BF409" s="309">
        <f>IF(AND(BB409&lt;&gt;"",BE409&lt;&gt;""),BE409-BB409,"")</f>
        <v>30</v>
      </c>
      <c r="BG409" s="326" t="str">
        <f>IF(BC409&lt;&gt;"",CONCATENATE("S",WEEKNUM(BC409,21)),"")</f>
        <v>S16</v>
      </c>
      <c r="BH409" s="327" t="str">
        <f>IF(BD409&lt;&gt;"",CONCATENATE("S",WEEKNUM(BD409,21)),"")</f>
        <v>S27</v>
      </c>
      <c r="BI409" s="327" t="str">
        <f>IF(BE409&lt;&gt;"",CONCATENATE("S",WEEKNUM(BE409,21)),"")</f>
        <v>S31</v>
      </c>
      <c r="BJ409" s="326" t="str">
        <f>IF(BE409&lt;&gt;"",CONCATENATE(MONTH(BE409),"/",YEAR(BE409)),"")</f>
        <v>8/2025</v>
      </c>
      <c r="BK409" s="325">
        <f ca="1">IF(BE409&lt;&gt;"",IFERROR(IF(BE409="",TODAY()-BC409,BE409-BC409),""),"")</f>
        <v>104</v>
      </c>
      <c r="BL409" s="330" t="str">
        <f ca="1">IF(BK409&lt;&gt;"",IF(BK409&lt;=0,"SEM ATRASO",IF(BK409&lt;=10,"1) &lt;= 10 Dias",IF(AND(BK409&gt;10,BK409&lt;=30),"2) &gt; 10 Dias e &lt;= 30 Dias",IF(AND(BK409&gt;30,BK409&lt;=60),"3) &gt;30 Dias e &lt;=60 Dias",IF(AND(BK409&gt;60,BK409&lt;43854),"4) &gt; 60 Dias","INDEFINIDO"))))),"")</f>
        <v>4) &gt; 60 Dias</v>
      </c>
      <c r="BM409" s="331">
        <f>IF(BE409&lt;&gt;"",BE409+5,IF(AND(BE409="",BD409&lt;&gt;""),BD409+5,IF(AND(BE409="",BD409="",AS409&lt;&gt;""),AS409+5,IF(AND(BE409="",BD409="",AS409="",AR409&lt;&gt;""),AR409+5,""))))</f>
        <v>45875</v>
      </c>
      <c r="BN409" s="331"/>
      <c r="BO409" s="331" t="s">
        <v>87</v>
      </c>
      <c r="BP409" s="305"/>
      <c r="BQ409" s="305"/>
      <c r="BR409" s="305"/>
      <c r="BS409" s="305"/>
      <c r="BT409" s="332"/>
      <c r="BU409" s="333"/>
      <c r="BV409" s="329"/>
      <c r="BW409" s="329"/>
      <c r="BX409" s="329"/>
      <c r="BY409" s="329"/>
      <c r="BZ409" s="329"/>
      <c r="CA409" s="640"/>
      <c r="CB409" s="599"/>
    </row>
    <row r="410" spans="1:80" ht="40.5" customHeight="1" thickBot="1" x14ac:dyDescent="0.4">
      <c r="A410" s="593"/>
      <c r="B410" s="458" t="s">
        <v>155</v>
      </c>
      <c r="C410" s="310"/>
      <c r="D410" s="336"/>
      <c r="E410" s="336" t="s">
        <v>1179</v>
      </c>
      <c r="F410" s="336" t="s">
        <v>329</v>
      </c>
      <c r="G410" s="307" t="str">
        <f ca="1">IF(AND(E410&lt;D410,BE410&lt;&gt;"",TODAY()&gt;D410),TODAY()-D410,"")</f>
        <v/>
      </c>
      <c r="H410" s="308">
        <f>IF(BM410&lt;&gt;"",BM410,"")</f>
        <v>45875</v>
      </c>
      <c r="I410" s="309">
        <f>IF(AND(E410&lt;&gt;"",H410&lt;&gt;""),H410-E410,"")</f>
        <v>233</v>
      </c>
      <c r="J410" s="460" t="s">
        <v>79</v>
      </c>
      <c r="K410" s="460" t="s">
        <v>80</v>
      </c>
      <c r="L410" s="310" t="s">
        <v>557</v>
      </c>
      <c r="M410" s="311" t="s">
        <v>161</v>
      </c>
      <c r="N410" s="310" t="s">
        <v>2050</v>
      </c>
      <c r="O410" s="337"/>
      <c r="P410" s="539" t="s">
        <v>1477</v>
      </c>
      <c r="Q410" s="339" t="s">
        <v>1238</v>
      </c>
      <c r="R410" s="313" t="str">
        <f>IF(OR(L410&lt;&gt;"",N410&lt;&gt;"",O410&lt;&gt;"",P410&lt;&gt;""),CONCATENATE(L410,"-",N410,"-",P410,"-OM",O410),"")</f>
        <v>P62-PPGMII-P62-CAM-1908P/2024-OM</v>
      </c>
      <c r="S410" s="574" t="s">
        <v>1141</v>
      </c>
      <c r="T410" s="314">
        <v>1</v>
      </c>
      <c r="U410" s="340">
        <v>0</v>
      </c>
      <c r="V410" s="340">
        <v>22.46</v>
      </c>
      <c r="W410" s="316">
        <f>IF(U410&lt;&gt;"",U410/1000,"")</f>
        <v>0</v>
      </c>
      <c r="X410" s="316">
        <f>IF(V410&lt;&gt;"",V410/1000,"")</f>
        <v>2.2460000000000001E-2</v>
      </c>
      <c r="Y410" s="317">
        <f>IF(OR(U410&lt;&gt;"",V410&lt;&gt;""),U410+V410,"")</f>
        <v>22.46</v>
      </c>
      <c r="Z410" s="318">
        <f>IF(Y410&lt;&gt;"",Y410/1000,"")</f>
        <v>2.2460000000000001E-2</v>
      </c>
      <c r="AA410" s="574" t="s">
        <v>1235</v>
      </c>
      <c r="AB410" s="386"/>
      <c r="AC410" s="331">
        <v>45821</v>
      </c>
      <c r="AD410" s="327">
        <v>45785</v>
      </c>
      <c r="AE410" s="327">
        <v>45742</v>
      </c>
      <c r="AF410" s="14">
        <v>45742</v>
      </c>
      <c r="AG410" s="327">
        <v>45827</v>
      </c>
      <c r="AH410" s="309">
        <f>IF(AND(AD410&lt;&gt;"",AG410&lt;&gt;""),AG410-AD410,"")</f>
        <v>42</v>
      </c>
      <c r="AI410" s="322" t="str">
        <f>IF(AE410&lt;&gt;"",CONCATENATE("S",WEEKNUM(AE410,21)),"")</f>
        <v>S13</v>
      </c>
      <c r="AJ410" s="323" t="str">
        <f>IF(AF410&lt;&gt;"",CONCATENATE("S",WEEKNUM(AF410,21)),"")</f>
        <v>S13</v>
      </c>
      <c r="AK410" s="323" t="str">
        <f>IF(AG410&lt;&gt;"",CONCATENATE("S",WEEKNUM(AG410,21)),"")</f>
        <v>S25</v>
      </c>
      <c r="AL410" s="322" t="str">
        <f>IF(AG410&lt;&gt;"",CONCATENATE(MONTH(AG410),"/",YEAR(AG410)),"")</f>
        <v>6/2025</v>
      </c>
      <c r="AM410" s="324">
        <f ca="1">IF(AG410&lt;&gt;"",IFERROR(IF(AF410="",TODAY()-AE410,AG410-AE410),""),"")</f>
        <v>85</v>
      </c>
      <c r="AN410" s="325" t="str">
        <f ca="1">IF(AM410&lt;&gt;"",IF(AM410&lt;=0,"SEM ATRASO",IF(AM410&lt;=10,"1) &lt;= 10 Dias",IF(AND(AM410&gt;10,AM410&lt;=30),"2) &gt; 10 Dias e &lt;= 30 Dias",IF(AND(AM410&gt;30,AM410&lt;=60),"3) &gt;30 Dias e &lt;=60 Dias",IF(AND(AM410&gt;60,AM410&lt;43854),"4) &gt; 60 Dias","INDEFINIDO"))))),"")</f>
        <v>4) &gt; 60 Dias</v>
      </c>
      <c r="AO410" s="331">
        <v>45833</v>
      </c>
      <c r="AP410" s="331">
        <v>45814</v>
      </c>
      <c r="AQ410" s="14">
        <v>45840</v>
      </c>
      <c r="AR410" s="25">
        <v>45840</v>
      </c>
      <c r="AS410" s="331">
        <v>45838</v>
      </c>
      <c r="AT410" s="309">
        <f>IF(AND(AP410&lt;&gt;"",AS410&lt;&gt;""),AS410-AP410,"")</f>
        <v>24</v>
      </c>
      <c r="AU410" s="326" t="str">
        <f>IF(AQ410&lt;&gt;"",CONCATENATE("S",WEEKNUM(AQ410,21)),"")</f>
        <v>S27</v>
      </c>
      <c r="AV410" s="327" t="str">
        <f>IF(AR410&lt;&gt;"",CONCATENATE("S",WEEKNUM(AR410,21)),"")</f>
        <v>S27</v>
      </c>
      <c r="AW410" s="327" t="str">
        <f>IF(AS410&lt;&gt;"",CONCATENATE("S",WEEKNUM(AS410,21)),"")</f>
        <v>S27</v>
      </c>
      <c r="AX410" s="326" t="str">
        <f>IF(AS410&lt;&gt;"",CONCATENATE(MONTH(AS410),"/",YEAR(AS410)),"")</f>
        <v>6/2025</v>
      </c>
      <c r="AY410" s="328">
        <f ca="1">IF(AQ410&lt;&gt;"",IF(AS410&lt;&gt;"",AQ410-AS410,TODAY()-AQ410),"")</f>
        <v>2</v>
      </c>
      <c r="AZ410" s="329" t="str">
        <f ca="1">IF(AY410&lt;&gt;"",IF(AY410&lt;=0,"SEM ATRASO",IF(AY410&lt;=10,"1) &lt;= 10 Dias",IF(AND(AY410&gt;10,AY410&lt;=30),"2) &gt; 10 Dias e &lt;= 30 Dias",IF(AND(AY410&gt;30,AY410&lt;=60),"3) &gt;30 Dias e &lt;=60 Dias",IF(AND(AY410&gt;60,AY410&lt;43854),"4) &gt; 60 Dias","INDEFINIDO"))))),"")</f>
        <v>1) &lt;= 10 Dias</v>
      </c>
      <c r="BA410" s="331">
        <v>45853</v>
      </c>
      <c r="BB410" s="331">
        <v>45838</v>
      </c>
      <c r="BC410" s="15">
        <v>45766</v>
      </c>
      <c r="BD410" s="12">
        <v>45825</v>
      </c>
      <c r="BE410" s="331">
        <v>45870</v>
      </c>
      <c r="BF410" s="309">
        <f>IF(AND(BB410&lt;&gt;"",BE410&lt;&gt;""),BE410-BB410,"")</f>
        <v>32</v>
      </c>
      <c r="BG410" s="326" t="str">
        <f>IF(BC410&lt;&gt;"",CONCATENATE("S",WEEKNUM(BC410,21)),"")</f>
        <v>S16</v>
      </c>
      <c r="BH410" s="327" t="str">
        <f>IF(BD410&lt;&gt;"",CONCATENATE("S",WEEKNUM(BD410,21)),"")</f>
        <v>S25</v>
      </c>
      <c r="BI410" s="327" t="str">
        <f>IF(BE410&lt;&gt;"",CONCATENATE("S",WEEKNUM(BE410,21)),"")</f>
        <v>S31</v>
      </c>
      <c r="BJ410" s="326" t="str">
        <f>IF(BE410&lt;&gt;"",CONCATENATE(MONTH(BE410),"/",YEAR(BE410)),"")</f>
        <v>8/2025</v>
      </c>
      <c r="BK410" s="325">
        <f ca="1">IF(BE410&lt;&gt;"",IFERROR(IF(BE410="",TODAY()-BC410,BE410-BC410),""),"")</f>
        <v>104</v>
      </c>
      <c r="BL410" s="330" t="str">
        <f ca="1">IF(BK410&lt;&gt;"",IF(BK410&lt;=0,"SEM ATRASO",IF(BK410&lt;=10,"1) &lt;= 10 Dias",IF(AND(BK410&gt;10,BK410&lt;=30),"2) &gt; 10 Dias e &lt;= 30 Dias",IF(AND(BK410&gt;30,BK410&lt;=60),"3) &gt;30 Dias e &lt;=60 Dias",IF(AND(BK410&gt;60,BK410&lt;43854),"4) &gt; 60 Dias","INDEFINIDO"))))),"")</f>
        <v>4) &gt; 60 Dias</v>
      </c>
      <c r="BM410" s="331">
        <f>IF(BE410&lt;&gt;"",BE410+5,IF(AND(BE410="",BD410&lt;&gt;""),BD410+5,IF(AND(BE410="",BD410="",AS410&lt;&gt;""),AS410+5,IF(AND(BE410="",BD410="",AS410="",AR410&lt;&gt;""),AR410+5,""))))</f>
        <v>45875</v>
      </c>
      <c r="BN410" s="331"/>
      <c r="BO410" s="331" t="s">
        <v>87</v>
      </c>
      <c r="BP410" s="305"/>
      <c r="BQ410" s="305"/>
      <c r="BR410" s="305"/>
      <c r="BS410" s="305"/>
      <c r="BT410" s="332"/>
      <c r="BU410" s="333"/>
      <c r="BV410" s="329"/>
      <c r="BW410" s="329"/>
      <c r="BX410" s="329"/>
      <c r="BY410" s="329"/>
      <c r="BZ410" s="329"/>
      <c r="CA410" s="641"/>
      <c r="CB410" s="599"/>
    </row>
    <row r="411" spans="1:80" ht="40.5" customHeight="1" thickBot="1" x14ac:dyDescent="0.4">
      <c r="A411" s="593"/>
      <c r="B411" s="458" t="s">
        <v>155</v>
      </c>
      <c r="C411" s="310"/>
      <c r="D411" s="336"/>
      <c r="E411" s="336" t="s">
        <v>1179</v>
      </c>
      <c r="F411" s="336" t="s">
        <v>329</v>
      </c>
      <c r="G411" s="307" t="str">
        <f ca="1">IF(AND(E411&lt;D411,BE411&lt;&gt;"",TODAY()&gt;D411),TODAY()-D411,"")</f>
        <v/>
      </c>
      <c r="H411" s="308">
        <f>IF(BM411&lt;&gt;"",BM411,"")</f>
        <v>45840</v>
      </c>
      <c r="I411" s="309">
        <f>IF(AND(E411&lt;&gt;"",H411&lt;&gt;""),H411-E411,"")</f>
        <v>198</v>
      </c>
      <c r="J411" s="460"/>
      <c r="K411" s="460" t="s">
        <v>80</v>
      </c>
      <c r="L411" s="310" t="s">
        <v>557</v>
      </c>
      <c r="M411" s="311" t="s">
        <v>161</v>
      </c>
      <c r="N411" s="310" t="s">
        <v>2050</v>
      </c>
      <c r="O411" s="337"/>
      <c r="P411" s="539" t="s">
        <v>1477</v>
      </c>
      <c r="Q411" s="339" t="s">
        <v>1787</v>
      </c>
      <c r="R411" s="313" t="str">
        <f>IF(OR(L411&lt;&gt;"",N411&lt;&gt;"",O411&lt;&gt;"",P411&lt;&gt;""),CONCATENATE(L411,"-",N411,"-",P411,"-OM",O411),"")</f>
        <v>P62-PPGMII-P62-CAM-1908P/2024-OM</v>
      </c>
      <c r="S411" s="574"/>
      <c r="T411" s="314">
        <v>1</v>
      </c>
      <c r="U411" s="340">
        <v>1</v>
      </c>
      <c r="V411" s="340">
        <v>0</v>
      </c>
      <c r="W411" s="316">
        <f>IF(U411&lt;&gt;"",U411/1000,"")</f>
        <v>1E-3</v>
      </c>
      <c r="X411" s="316">
        <f>IF(V411&lt;&gt;"",V411/1000,"")</f>
        <v>0</v>
      </c>
      <c r="Y411" s="317">
        <f>IF(OR(U411&lt;&gt;"",V411&lt;&gt;""),U411+V411,"")</f>
        <v>1</v>
      </c>
      <c r="Z411" s="318">
        <f>IF(Y411&lt;&gt;"",Y411/1000,"")</f>
        <v>1E-3</v>
      </c>
      <c r="AA411" s="574" t="s">
        <v>1235</v>
      </c>
      <c r="AB411" s="386"/>
      <c r="AC411" s="331">
        <v>45821</v>
      </c>
      <c r="AD411" s="327">
        <v>45785</v>
      </c>
      <c r="AE411" s="327">
        <v>45742</v>
      </c>
      <c r="AF411" s="14">
        <v>45742</v>
      </c>
      <c r="AG411" s="327">
        <v>45796</v>
      </c>
      <c r="AH411" s="309">
        <f>IF(AND(AD411&lt;&gt;"",AG411&lt;&gt;""),AG411-AD411,"")</f>
        <v>11</v>
      </c>
      <c r="AI411" s="322" t="str">
        <f>IF(AE411&lt;&gt;"",CONCATENATE("S",WEEKNUM(AE411,21)),"")</f>
        <v>S13</v>
      </c>
      <c r="AJ411" s="323" t="str">
        <f>IF(AF411&lt;&gt;"",CONCATENATE("S",WEEKNUM(AF411,21)),"")</f>
        <v>S13</v>
      </c>
      <c r="AK411" s="323" t="str">
        <f>IF(AG411&lt;&gt;"",CONCATENATE("S",WEEKNUM(AG411,21)),"")</f>
        <v>S21</v>
      </c>
      <c r="AL411" s="322" t="str">
        <f>IF(AG411&lt;&gt;"",CONCATENATE(MONTH(AG411),"/",YEAR(AG411)),"")</f>
        <v>5/2025</v>
      </c>
      <c r="AM411" s="324">
        <f ca="1">IF(AG411&lt;&gt;"",IFERROR(IF(AF411="",TODAY()-AE411,AG411-AE411),""),"")</f>
        <v>54</v>
      </c>
      <c r="AN411" s="325" t="str">
        <f ca="1">IF(AM411&lt;&gt;"",IF(AM411&lt;=0,"SEM ATRASO",IF(AM411&lt;=10,"1) &lt;= 10 Dias",IF(AND(AM411&gt;10,AM411&lt;=30),"2) &gt; 10 Dias e &lt;= 30 Dias",IF(AND(AM411&gt;30,AM411&lt;=60),"3) &gt;30 Dias e &lt;=60 Dias",IF(AND(AM411&gt;60,AM411&lt;43854),"4) &gt; 60 Dias","INDEFINIDO"))))),"")</f>
        <v>3) &gt;30 Dias e &lt;=60 Dias</v>
      </c>
      <c r="AO411" s="331">
        <v>45802</v>
      </c>
      <c r="AP411" s="331">
        <v>45807</v>
      </c>
      <c r="AQ411" s="14">
        <v>45818</v>
      </c>
      <c r="AR411" s="15">
        <v>45828</v>
      </c>
      <c r="AS411" s="331">
        <v>45828</v>
      </c>
      <c r="AT411" s="309">
        <f>IF(AND(AP411&lt;&gt;"",AS411&lt;&gt;""),AS411-AP411,"")</f>
        <v>21</v>
      </c>
      <c r="AU411" s="326" t="str">
        <f>IF(AQ411&lt;&gt;"",CONCATENATE("S",WEEKNUM(AQ411,21)),"")</f>
        <v>S24</v>
      </c>
      <c r="AV411" s="327" t="str">
        <f>IF(AR411&lt;&gt;"",CONCATENATE("S",WEEKNUM(AR411,21)),"")</f>
        <v>S25</v>
      </c>
      <c r="AW411" s="327" t="str">
        <f>IF(AS411&lt;&gt;"",CONCATENATE("S",WEEKNUM(AS411,21)),"")</f>
        <v>S25</v>
      </c>
      <c r="AX411" s="326" t="str">
        <f>IF(AS411&lt;&gt;"",CONCATENATE(MONTH(AS411),"/",YEAR(AS411)),"")</f>
        <v>6/2025</v>
      </c>
      <c r="AY411" s="328">
        <f ca="1">IF(AQ411&lt;&gt;"",IF(AS411&lt;&gt;"",AQ411-AS411,TODAY()-AQ411),"")</f>
        <v>-10</v>
      </c>
      <c r="AZ411" s="329" t="str">
        <f ca="1">IF(AY411&lt;&gt;"",IF(AY411&lt;=0,"SEM ATRASO",IF(AY411&lt;=10,"1) &lt;= 10 Dias",IF(AND(AY411&gt;10,AY411&lt;=30),"2) &gt; 10 Dias e &lt;= 30 Dias",IF(AND(AY411&gt;30,AY411&lt;=60),"3) &gt;30 Dias e &lt;=60 Dias",IF(AND(AY411&gt;60,AY411&lt;43854),"4) &gt; 60 Dias","INDEFINIDO"))))),"")</f>
        <v>SEM ATRASO</v>
      </c>
      <c r="BA411" s="331">
        <v>45828</v>
      </c>
      <c r="BB411" s="331">
        <v>45835</v>
      </c>
      <c r="BC411" s="15">
        <v>45835</v>
      </c>
      <c r="BD411" s="481">
        <v>45835</v>
      </c>
      <c r="BE411" s="15">
        <v>45835</v>
      </c>
      <c r="BF411" s="309">
        <f>IF(AND(BB411&lt;&gt;"",BE411&lt;&gt;""),BE411-BB411,"")</f>
        <v>0</v>
      </c>
      <c r="BG411" s="326" t="str">
        <f>IF(BC411&lt;&gt;"",CONCATENATE("S",WEEKNUM(BC411,21)),"")</f>
        <v>S26</v>
      </c>
      <c r="BH411" s="327" t="str">
        <f>IF(BD411&lt;&gt;"",CONCATENATE("S",WEEKNUM(BD411,21)),"")</f>
        <v>S26</v>
      </c>
      <c r="BI411" s="327" t="str">
        <f>IF(BE411&lt;&gt;"",CONCATENATE("S",WEEKNUM(BE411,21)),"")</f>
        <v>S26</v>
      </c>
      <c r="BJ411" s="326" t="str">
        <f>IF(BE411&lt;&gt;"",CONCATENATE(MONTH(BE411),"/",YEAR(BE411)),"")</f>
        <v>6/2025</v>
      </c>
      <c r="BK411" s="325">
        <f ca="1">IF(BE411&lt;&gt;"",IFERROR(IF(BE411="",TODAY()-BC411,BE411-BC411),""),"")</f>
        <v>0</v>
      </c>
      <c r="BL411" s="330" t="str">
        <f ca="1">IF(BK411&lt;&gt;"",IF(BK411&lt;=0,"SEM ATRASO",IF(BK411&lt;=10,"1) &lt;= 10 Dias",IF(AND(BK411&gt;10,BK411&lt;=30),"2) &gt; 10 Dias e &lt;= 30 Dias",IF(AND(BK411&gt;30,BK411&lt;=60),"3) &gt;30 Dias e &lt;=60 Dias",IF(AND(BK411&gt;60,BK411&lt;43854),"4) &gt; 60 Dias","INDEFINIDO"))))),"")</f>
        <v>SEM ATRASO</v>
      </c>
      <c r="BM411" s="331">
        <f>IF(BE411&lt;&gt;"",BE411+5,IF(AND(BE411="",BD411&lt;&gt;""),BD411+5,IF(AND(BE411="",BD411="",AS411&lt;&gt;""),AS411+5,IF(AND(BE411="",BD411="",AS411="",AR411&lt;&gt;""),AR411+5,""))))</f>
        <v>45840</v>
      </c>
      <c r="BN411" s="331"/>
      <c r="BO411" s="331" t="s">
        <v>87</v>
      </c>
      <c r="BP411" s="305"/>
      <c r="BQ411" s="305"/>
      <c r="BR411" s="305"/>
      <c r="BS411" s="305"/>
      <c r="BT411" s="332"/>
      <c r="BU411" s="333"/>
      <c r="BV411" s="329"/>
      <c r="BW411" s="329"/>
      <c r="BX411" s="329"/>
      <c r="BY411" s="329"/>
      <c r="BZ411" s="329"/>
      <c r="CA411" s="641"/>
      <c r="CB411" s="599"/>
    </row>
    <row r="412" spans="1:80" ht="40.5" customHeight="1" thickBot="1" x14ac:dyDescent="0.4">
      <c r="A412" s="593"/>
      <c r="B412" s="458" t="s">
        <v>155</v>
      </c>
      <c r="C412" s="310"/>
      <c r="D412" s="336"/>
      <c r="E412" s="336" t="s">
        <v>1106</v>
      </c>
      <c r="F412" s="336" t="s">
        <v>255</v>
      </c>
      <c r="G412" s="307" t="str">
        <f ca="1">IF(AND(E412&lt;D412,BE412&lt;&gt;"",TODAY()&gt;D412),TODAY()-D412,"")</f>
        <v/>
      </c>
      <c r="H412" s="308">
        <f>IF(BM412&lt;&gt;"",BM412,"")</f>
        <v>45875</v>
      </c>
      <c r="I412" s="309">
        <f>IF(AND(E412&lt;&gt;"",H412&lt;&gt;""),H412-E412,"")</f>
        <v>380</v>
      </c>
      <c r="J412" s="460" t="s">
        <v>79</v>
      </c>
      <c r="K412" s="460" t="s">
        <v>80</v>
      </c>
      <c r="L412" s="310" t="s">
        <v>557</v>
      </c>
      <c r="M412" s="311" t="s">
        <v>161</v>
      </c>
      <c r="N412" s="310" t="s">
        <v>2050</v>
      </c>
      <c r="O412" s="337"/>
      <c r="P412" s="539" t="s">
        <v>1478</v>
      </c>
      <c r="Q412" s="339" t="s">
        <v>1140</v>
      </c>
      <c r="R412" s="313" t="str">
        <f>IF(OR(L412&lt;&gt;"",N412&lt;&gt;"",O412&lt;&gt;"",P412&lt;&gt;""),CONCATENATE(L412,"-",N412,"-",P412,"-OM",O412),"")</f>
        <v>P62-PPGMII-P62-CAM-0670P/2024-OM</v>
      </c>
      <c r="S412" s="574" t="s">
        <v>1209</v>
      </c>
      <c r="T412" s="314">
        <v>1</v>
      </c>
      <c r="U412" s="340">
        <v>0</v>
      </c>
      <c r="V412" s="340">
        <v>621.05500000000018</v>
      </c>
      <c r="W412" s="316">
        <f>IF(U412&lt;&gt;"",U412/1000,"")</f>
        <v>0</v>
      </c>
      <c r="X412" s="316">
        <f>IF(V412&lt;&gt;"",V412/1000,"")</f>
        <v>0.62105500000000013</v>
      </c>
      <c r="Y412" s="317">
        <f>IF(OR(U412&lt;&gt;"",V412&lt;&gt;""),U412+V412,"")</f>
        <v>621.05500000000018</v>
      </c>
      <c r="Z412" s="318">
        <f>IF(Y412&lt;&gt;"",Y412/1000,"")</f>
        <v>0.62105500000000013</v>
      </c>
      <c r="AA412" s="574" t="s">
        <v>1142</v>
      </c>
      <c r="AB412" s="386"/>
      <c r="AC412" s="331">
        <v>45714</v>
      </c>
      <c r="AD412" s="327">
        <v>45811</v>
      </c>
      <c r="AE412" s="327">
        <v>45851</v>
      </c>
      <c r="AF412" s="18">
        <v>45851</v>
      </c>
      <c r="AG412" s="327">
        <v>45827</v>
      </c>
      <c r="AH412" s="309">
        <f>IF(AND(AD412&lt;&gt;"",AG412&lt;&gt;""),AG412-AD412,"")</f>
        <v>16</v>
      </c>
      <c r="AI412" s="322" t="str">
        <f>IF(AE412&lt;&gt;"",CONCATENATE("S",WEEKNUM(AE412,21)),"")</f>
        <v>S28</v>
      </c>
      <c r="AJ412" s="323" t="str">
        <f>IF(AF412&lt;&gt;"",CONCATENATE("S",WEEKNUM(AF412,21)),"")</f>
        <v>S28</v>
      </c>
      <c r="AK412" s="323" t="str">
        <f>IF(AG412&lt;&gt;"",CONCATENATE("S",WEEKNUM(AG412,21)),"")</f>
        <v>S25</v>
      </c>
      <c r="AL412" s="322" t="str">
        <f>IF(AG412&lt;&gt;"",CONCATENATE(MONTH(AG412),"/",YEAR(AG412)),"")</f>
        <v>6/2025</v>
      </c>
      <c r="AM412" s="324">
        <f ca="1">IF(AG412&lt;&gt;"",IFERROR(IF(AF412="",TODAY()-AE412,AG412-AE412),""),"")</f>
        <v>-24</v>
      </c>
      <c r="AN412" s="325" t="str">
        <f ca="1">IF(AM412&lt;&gt;"",IF(AM412&lt;=0,"SEM ATRASO",IF(AM412&lt;=10,"1) &lt;= 10 Dias",IF(AND(AM412&gt;10,AM412&lt;=30),"2) &gt; 10 Dias e &lt;= 30 Dias",IF(AND(AM412&gt;30,AM412&lt;=60),"3) &gt;30 Dias e &lt;=60 Dias",IF(AND(AM412&gt;60,AM412&lt;43854),"4) &gt; 60 Dias","INDEFINIDO"))))),"")</f>
        <v>SEM ATRASO</v>
      </c>
      <c r="AO412" s="14">
        <v>45833</v>
      </c>
      <c r="AP412" s="331">
        <v>45819</v>
      </c>
      <c r="AQ412" s="14">
        <v>45818</v>
      </c>
      <c r="AR412" s="15">
        <v>45828</v>
      </c>
      <c r="AS412" s="331">
        <v>45828</v>
      </c>
      <c r="AT412" s="309">
        <f>IF(AND(AP412&lt;&gt;"",AS412&lt;&gt;""),AS412-AP412,"")</f>
        <v>9</v>
      </c>
      <c r="AU412" s="326" t="str">
        <f>IF(AQ412&lt;&gt;"",CONCATENATE("S",WEEKNUM(AQ412,21)),"")</f>
        <v>S24</v>
      </c>
      <c r="AV412" s="327" t="str">
        <f>IF(AR412&lt;&gt;"",CONCATENATE("S",WEEKNUM(AR412,21)),"")</f>
        <v>S25</v>
      </c>
      <c r="AW412" s="327" t="str">
        <f>IF(AS412&lt;&gt;"",CONCATENATE("S",WEEKNUM(AS412,21)),"")</f>
        <v>S25</v>
      </c>
      <c r="AX412" s="326" t="str">
        <f>IF(AS412&lt;&gt;"",CONCATENATE(MONTH(AS412),"/",YEAR(AS412)),"")</f>
        <v>6/2025</v>
      </c>
      <c r="AY412" s="328">
        <f ca="1">IF(AQ412&lt;&gt;"",IF(AS412&lt;&gt;"",AQ412-AS412,TODAY()-AQ412),"")</f>
        <v>-10</v>
      </c>
      <c r="AZ412" s="329" t="str">
        <f ca="1">IF(AY412&lt;&gt;"",IF(AY412&lt;=0,"SEM ATRASO",IF(AY412&lt;=10,"1) &lt;= 10 Dias",IF(AND(AY412&gt;10,AY412&lt;=30),"2) &gt; 10 Dias e &lt;= 30 Dias",IF(AND(AY412&gt;30,AY412&lt;=60),"3) &gt;30 Dias e &lt;=60 Dias",IF(AND(AY412&gt;60,AY412&lt;43854),"4) &gt; 60 Dias","INDEFINIDO"))))),"")</f>
        <v>SEM ATRASO</v>
      </c>
      <c r="BA412" s="331">
        <v>45828</v>
      </c>
      <c r="BB412" s="331">
        <v>45835</v>
      </c>
      <c r="BC412" s="15">
        <v>45835</v>
      </c>
      <c r="BD412" s="481">
        <v>45835</v>
      </c>
      <c r="BE412" s="331">
        <v>45870</v>
      </c>
      <c r="BF412" s="309">
        <f>IF(AND(BB412&lt;&gt;"",BE412&lt;&gt;""),BE412-BB412,"")</f>
        <v>35</v>
      </c>
      <c r="BG412" s="326" t="str">
        <f>IF(BC412&lt;&gt;"",CONCATENATE("S",WEEKNUM(BC412,21)),"")</f>
        <v>S26</v>
      </c>
      <c r="BH412" s="327" t="str">
        <f>IF(BD412&lt;&gt;"",CONCATENATE("S",WEEKNUM(BD412,21)),"")</f>
        <v>S26</v>
      </c>
      <c r="BI412" s="327" t="str">
        <f>IF(BE412&lt;&gt;"",CONCATENATE("S",WEEKNUM(BE412,21)),"")</f>
        <v>S31</v>
      </c>
      <c r="BJ412" s="326" t="str">
        <f>IF(BE412&lt;&gt;"",CONCATENATE(MONTH(BE412),"/",YEAR(BE412)),"")</f>
        <v>8/2025</v>
      </c>
      <c r="BK412" s="325">
        <f ca="1">IF(BE412&lt;&gt;"",IFERROR(IF(BE412="",TODAY()-BC412,BE412-BC412),""),"")</f>
        <v>35</v>
      </c>
      <c r="BL412" s="330" t="str">
        <f ca="1">IF(BK412&lt;&gt;"",IF(BK412&lt;=0,"SEM ATRASO",IF(BK412&lt;=10,"1) &lt;= 10 Dias",IF(AND(BK412&gt;10,BK412&lt;=30),"2) &gt; 10 Dias e &lt;= 30 Dias",IF(AND(BK412&gt;30,BK412&lt;=60),"3) &gt;30 Dias e &lt;=60 Dias",IF(AND(BK412&gt;60,BK412&lt;43854),"4) &gt; 60 Dias","INDEFINIDO"))))),"")</f>
        <v>3) &gt;30 Dias e &lt;=60 Dias</v>
      </c>
      <c r="BM412" s="331">
        <f>IF(BE412&lt;&gt;"",BE412+5,IF(AND(BE412="",BD412&lt;&gt;""),BD412+5,IF(AND(BE412="",BD412="",AS412&lt;&gt;""),AS412+5,IF(AND(BE412="",BD412="",AS412="",AR412&lt;&gt;""),AR412+5,""))))</f>
        <v>45875</v>
      </c>
      <c r="BN412" s="331"/>
      <c r="BO412" s="331" t="s">
        <v>87</v>
      </c>
      <c r="BP412" s="305"/>
      <c r="BQ412" s="305"/>
      <c r="BR412" s="305"/>
      <c r="BS412" s="305"/>
      <c r="BT412" s="332"/>
      <c r="BU412" s="333"/>
      <c r="BV412" s="329"/>
      <c r="BW412" s="329"/>
      <c r="BX412" s="329"/>
      <c r="BY412" s="329"/>
      <c r="BZ412" s="329"/>
      <c r="CA412" s="641"/>
      <c r="CB412" s="599"/>
    </row>
    <row r="413" spans="1:80" ht="40.5" customHeight="1" thickBot="1" x14ac:dyDescent="0.4">
      <c r="A413" s="593"/>
      <c r="B413" s="458" t="s">
        <v>155</v>
      </c>
      <c r="C413" s="310" t="s">
        <v>278</v>
      </c>
      <c r="D413" s="336"/>
      <c r="E413" s="336" t="s">
        <v>1156</v>
      </c>
      <c r="F413" s="336" t="s">
        <v>1079</v>
      </c>
      <c r="G413" s="307" t="str">
        <f ca="1">IF(AND(E413&lt;D413,BE413&lt;&gt;"",TODAY()&gt;D413),TODAY()-D413,"")</f>
        <v/>
      </c>
      <c r="H413" s="308">
        <f>IF(BM413&lt;&gt;"",BM413,"")</f>
        <v>45875</v>
      </c>
      <c r="I413" s="309">
        <f>IF(AND(E413&lt;&gt;"",H413&lt;&gt;""),H413-E413,"")</f>
        <v>317</v>
      </c>
      <c r="J413" s="460" t="s">
        <v>280</v>
      </c>
      <c r="K413" s="460" t="s">
        <v>80</v>
      </c>
      <c r="L413" s="310" t="s">
        <v>557</v>
      </c>
      <c r="M413" s="311" t="s">
        <v>161</v>
      </c>
      <c r="N413" s="310" t="s">
        <v>2050</v>
      </c>
      <c r="O413" s="337">
        <v>2027010283</v>
      </c>
      <c r="P413" s="539" t="s">
        <v>1479</v>
      </c>
      <c r="Q413" s="339" t="s">
        <v>1208</v>
      </c>
      <c r="R413" s="313" t="str">
        <f>IF(OR(L413&lt;&gt;"",N413&lt;&gt;"",O413&lt;&gt;"",P413&lt;&gt;""),CONCATENATE(L413,"-",N413,"-",P413,"-OM",O413),"")</f>
        <v>P62-PPGMII-P62-CAM-1169P/2024-OM2027010283</v>
      </c>
      <c r="S413" s="574" t="s">
        <v>964</v>
      </c>
      <c r="T413" s="314">
        <v>1</v>
      </c>
      <c r="U413" s="340">
        <v>0</v>
      </c>
      <c r="V413" s="340">
        <v>435.90599999999995</v>
      </c>
      <c r="W413" s="316">
        <f>IF(U413&lt;&gt;"",U413/1000,"")</f>
        <v>0</v>
      </c>
      <c r="X413" s="316">
        <f>IF(V413&lt;&gt;"",V413/1000,"")</f>
        <v>0.43590599999999996</v>
      </c>
      <c r="Y413" s="317">
        <f>IF(OR(U413&lt;&gt;"",V413&lt;&gt;""),U413+V413,"")</f>
        <v>435.90599999999995</v>
      </c>
      <c r="Z413" s="318">
        <f>IF(Y413&lt;&gt;"",Y413/1000,"")</f>
        <v>0.43590599999999996</v>
      </c>
      <c r="AA413" s="574" t="s">
        <v>1210</v>
      </c>
      <c r="AB413" s="386"/>
      <c r="AC413" s="331">
        <v>45821</v>
      </c>
      <c r="AD413" s="327">
        <v>45811</v>
      </c>
      <c r="AE413" s="327">
        <v>45851</v>
      </c>
      <c r="AF413" s="18">
        <v>45851</v>
      </c>
      <c r="AG413" s="327">
        <v>45827</v>
      </c>
      <c r="AH413" s="309">
        <f>IF(AND(AD413&lt;&gt;"",AG413&lt;&gt;""),AG413-AD413,"")</f>
        <v>16</v>
      </c>
      <c r="AI413" s="322" t="str">
        <f>IF(AE413&lt;&gt;"",CONCATENATE("S",WEEKNUM(AE413,21)),"")</f>
        <v>S28</v>
      </c>
      <c r="AJ413" s="323" t="str">
        <f>IF(AF413&lt;&gt;"",CONCATENATE("S",WEEKNUM(AF413,21)),"")</f>
        <v>S28</v>
      </c>
      <c r="AK413" s="323" t="str">
        <f>IF(AG413&lt;&gt;"",CONCATENATE("S",WEEKNUM(AG413,21)),"")</f>
        <v>S25</v>
      </c>
      <c r="AL413" s="322" t="str">
        <f>IF(AG413&lt;&gt;"",CONCATENATE(MONTH(AG413),"/",YEAR(AG413)),"")</f>
        <v>6/2025</v>
      </c>
      <c r="AM413" s="324">
        <f ca="1">IF(AG413&lt;&gt;"",IFERROR(IF(AF413="",TODAY()-AE413,AG413-AE413),""),"")</f>
        <v>-24</v>
      </c>
      <c r="AN413" s="325" t="str">
        <f ca="1">IF(AM413&lt;&gt;"",IF(AM413&lt;=0,"SEM ATRASO",IF(AM413&lt;=10,"1) &lt;= 10 Dias",IF(AND(AM413&gt;10,AM413&lt;=30),"2) &gt; 10 Dias e &lt;= 30 Dias",IF(AND(AM413&gt;30,AM413&lt;=60),"3) &gt;30 Dias e &lt;=60 Dias",IF(AND(AM413&gt;60,AM413&lt;43854),"4) &gt; 60 Dias","INDEFINIDO"))))),"")</f>
        <v>SEM ATRASO</v>
      </c>
      <c r="AO413" s="14">
        <v>45833</v>
      </c>
      <c r="AP413" s="331">
        <v>45819</v>
      </c>
      <c r="AQ413" s="14">
        <v>45818</v>
      </c>
      <c r="AR413" s="15">
        <v>45828</v>
      </c>
      <c r="AS413" s="331">
        <v>45828</v>
      </c>
      <c r="AT413" s="309">
        <f>IF(AND(AP413&lt;&gt;"",AS413&lt;&gt;""),AS413-AP413,"")</f>
        <v>9</v>
      </c>
      <c r="AU413" s="326" t="str">
        <f>IF(AQ413&lt;&gt;"",CONCATENATE("S",WEEKNUM(AQ413,21)),"")</f>
        <v>S24</v>
      </c>
      <c r="AV413" s="327" t="str">
        <f>IF(AR413&lt;&gt;"",CONCATENATE("S",WEEKNUM(AR413,21)),"")</f>
        <v>S25</v>
      </c>
      <c r="AW413" s="327" t="str">
        <f>IF(AS413&lt;&gt;"",CONCATENATE("S",WEEKNUM(AS413,21)),"")</f>
        <v>S25</v>
      </c>
      <c r="AX413" s="326" t="str">
        <f>IF(AS413&lt;&gt;"",CONCATENATE(MONTH(AS413),"/",YEAR(AS413)),"")</f>
        <v>6/2025</v>
      </c>
      <c r="AY413" s="328">
        <f ca="1">IF(AQ413&lt;&gt;"",IF(AS413&lt;&gt;"",AQ413-AS413,TODAY()-AQ413),"")</f>
        <v>-10</v>
      </c>
      <c r="AZ413" s="329" t="str">
        <f ca="1">IF(AY413&lt;&gt;"",IF(AY413&lt;=0,"SEM ATRASO",IF(AY413&lt;=10,"1) &lt;= 10 Dias",IF(AND(AY413&gt;10,AY413&lt;=30),"2) &gt; 10 Dias e &lt;= 30 Dias",IF(AND(AY413&gt;30,AY413&lt;=60),"3) &gt;30 Dias e &lt;=60 Dias",IF(AND(AY413&gt;60,AY413&lt;43854),"4) &gt; 60 Dias","INDEFINIDO"))))),"")</f>
        <v>SEM ATRASO</v>
      </c>
      <c r="BA413" s="331">
        <v>45828</v>
      </c>
      <c r="BB413" s="331">
        <v>45835</v>
      </c>
      <c r="BC413" s="15">
        <v>45835</v>
      </c>
      <c r="BD413" s="481">
        <v>45835</v>
      </c>
      <c r="BE413" s="331">
        <v>45870</v>
      </c>
      <c r="BF413" s="309">
        <f>IF(AND(BB413&lt;&gt;"",BE413&lt;&gt;""),BE413-BB413,"")</f>
        <v>35</v>
      </c>
      <c r="BG413" s="326" t="str">
        <f>IF(BC413&lt;&gt;"",CONCATENATE("S",WEEKNUM(BC413,21)),"")</f>
        <v>S26</v>
      </c>
      <c r="BH413" s="327" t="str">
        <f>IF(BD413&lt;&gt;"",CONCATENATE("S",WEEKNUM(BD413,21)),"")</f>
        <v>S26</v>
      </c>
      <c r="BI413" s="327" t="str">
        <f>IF(BE413&lt;&gt;"",CONCATENATE("S",WEEKNUM(BE413,21)),"")</f>
        <v>S31</v>
      </c>
      <c r="BJ413" s="326" t="str">
        <f>IF(BE413&lt;&gt;"",CONCATENATE(MONTH(BE413),"/",YEAR(BE413)),"")</f>
        <v>8/2025</v>
      </c>
      <c r="BK413" s="325">
        <f ca="1">IF(BE413&lt;&gt;"",IFERROR(IF(BE413="",TODAY()-BC413,BE413-BC413),""),"")</f>
        <v>35</v>
      </c>
      <c r="BL413" s="330" t="str">
        <f ca="1">IF(BK413&lt;&gt;"",IF(BK413&lt;=0,"SEM ATRASO",IF(BK413&lt;=10,"1) &lt;= 10 Dias",IF(AND(BK413&gt;10,BK413&lt;=30),"2) &gt; 10 Dias e &lt;= 30 Dias",IF(AND(BK413&gt;30,BK413&lt;=60),"3) &gt;30 Dias e &lt;=60 Dias",IF(AND(BK413&gt;60,BK413&lt;43854),"4) &gt; 60 Dias","INDEFINIDO"))))),"")</f>
        <v>3) &gt;30 Dias e &lt;=60 Dias</v>
      </c>
      <c r="BM413" s="331">
        <f>IF(BE413&lt;&gt;"",BE413+5,IF(AND(BE413="",BD413&lt;&gt;""),BD413+5,IF(AND(BE413="",BD413="",AS413&lt;&gt;""),AS413+5,IF(AND(BE413="",BD413="",AS413="",AR413&lt;&gt;""),AR413+5,""))))</f>
        <v>45875</v>
      </c>
      <c r="BN413" s="331"/>
      <c r="BO413" s="331" t="s">
        <v>87</v>
      </c>
      <c r="BP413" s="305"/>
      <c r="BQ413" s="305"/>
      <c r="BR413" s="305"/>
      <c r="BS413" s="305"/>
      <c r="BT413" s="332">
        <v>-3</v>
      </c>
      <c r="BU413" s="333" t="s">
        <v>1255</v>
      </c>
      <c r="BV413" s="329"/>
      <c r="BW413" s="329"/>
      <c r="BX413" s="329"/>
      <c r="BY413" s="329"/>
      <c r="BZ413" s="329"/>
      <c r="CA413" s="635" t="s">
        <v>961</v>
      </c>
      <c r="CB413" s="599"/>
    </row>
    <row r="414" spans="1:80" ht="40.5" customHeight="1" thickBot="1" x14ac:dyDescent="0.4">
      <c r="A414" s="593"/>
      <c r="B414" s="458" t="s">
        <v>155</v>
      </c>
      <c r="C414" s="310" t="s">
        <v>278</v>
      </c>
      <c r="D414" s="336"/>
      <c r="E414" s="336" t="s">
        <v>643</v>
      </c>
      <c r="F414" s="336" t="s">
        <v>1063</v>
      </c>
      <c r="G414" s="307" t="str">
        <f ca="1">IF(AND(E414&lt;D414,BE414&lt;&gt;"",TODAY()&gt;D414),TODAY()-D414,"")</f>
        <v/>
      </c>
      <c r="H414" s="308">
        <f>IF(BM414&lt;&gt;"",BM414,"")</f>
        <v>45875</v>
      </c>
      <c r="I414" s="309">
        <f>IF(AND(E414&lt;&gt;"",H414&lt;&gt;""),H414-E414,"")</f>
        <v>202</v>
      </c>
      <c r="J414" s="460" t="s">
        <v>280</v>
      </c>
      <c r="K414" s="460" t="s">
        <v>80</v>
      </c>
      <c r="L414" s="310" t="s">
        <v>281</v>
      </c>
      <c r="M414" s="311" t="s">
        <v>176</v>
      </c>
      <c r="N414" s="310" t="s">
        <v>1252</v>
      </c>
      <c r="O414" s="337">
        <v>2027010283</v>
      </c>
      <c r="P414" s="539" t="s">
        <v>1912</v>
      </c>
      <c r="Q414" s="339" t="s">
        <v>1788</v>
      </c>
      <c r="R414" s="313" t="str">
        <f>IF(OR(L414&lt;&gt;"",N414&lt;&gt;"",O414&lt;&gt;"",P414&lt;&gt;""),CONCATENATE(L414,"-",N414,"-",P414,"-OM",O414),"")</f>
        <v>P54-PPGMII-P54-CAM-0344/2025-OM2027010283</v>
      </c>
      <c r="S414" s="574" t="s">
        <v>964</v>
      </c>
      <c r="T414" s="314">
        <v>1</v>
      </c>
      <c r="U414" s="340">
        <v>0</v>
      </c>
      <c r="V414" s="340">
        <v>1037.9060000000002</v>
      </c>
      <c r="W414" s="316">
        <f>IF(U414&lt;&gt;"",U414/1000,"")</f>
        <v>0</v>
      </c>
      <c r="X414" s="316">
        <f>IF(V414&lt;&gt;"",V414/1000,"")</f>
        <v>1.0379060000000002</v>
      </c>
      <c r="Y414" s="317">
        <f>IF(OR(U414&lt;&gt;"",V414&lt;&gt;""),U414+V414,"")</f>
        <v>1037.9060000000002</v>
      </c>
      <c r="Z414" s="318">
        <f>IF(Y414&lt;&gt;"",Y414/1000,"")</f>
        <v>1.0379060000000002</v>
      </c>
      <c r="AA414" s="574" t="s">
        <v>486</v>
      </c>
      <c r="AB414" s="386"/>
      <c r="AC414" s="327">
        <v>45802</v>
      </c>
      <c r="AD414" s="327">
        <v>45802</v>
      </c>
      <c r="AE414" s="327">
        <v>45818</v>
      </c>
      <c r="AF414" s="14">
        <v>45818</v>
      </c>
      <c r="AG414" s="327">
        <v>45818</v>
      </c>
      <c r="AH414" s="309">
        <f>IF(AND(AD414&lt;&gt;"",AG414&lt;&gt;""),AG414-AD414,"")</f>
        <v>16</v>
      </c>
      <c r="AI414" s="322" t="str">
        <f>IF(AE414&lt;&gt;"",CONCATENATE("S",WEEKNUM(AE414,21)),"")</f>
        <v>S24</v>
      </c>
      <c r="AJ414" s="323" t="str">
        <f>IF(AF414&lt;&gt;"",CONCATENATE("S",WEEKNUM(AF414,21)),"")</f>
        <v>S24</v>
      </c>
      <c r="AK414" s="323" t="str">
        <f>IF(AG414&lt;&gt;"",CONCATENATE("S",WEEKNUM(AG414,21)),"")</f>
        <v>S24</v>
      </c>
      <c r="AL414" s="322" t="str">
        <f>IF(AG414&lt;&gt;"",CONCATENATE(MONTH(AG414),"/",YEAR(AG414)),"")</f>
        <v>6/2025</v>
      </c>
      <c r="AM414" s="324">
        <f ca="1">IF(AG414&lt;&gt;"",IFERROR(IF(AF414="",TODAY()-AE414,AG414-AE414),""),"")</f>
        <v>0</v>
      </c>
      <c r="AN414" s="325" t="str">
        <f ca="1">IF(AM414&lt;&gt;"",IF(AM414&lt;=0,"SEM ATRASO",IF(AM414&lt;=10,"1) &lt;= 10 Dias",IF(AND(AM414&gt;10,AM414&lt;=30),"2) &gt; 10 Dias e &lt;= 30 Dias",IF(AND(AM414&gt;30,AM414&lt;=60),"3) &gt;30 Dias e &lt;=60 Dias",IF(AND(AM414&gt;60,AM414&lt;43854),"4) &gt; 60 Dias","INDEFINIDO"))))),"")</f>
        <v>SEM ATRASO</v>
      </c>
      <c r="AO414" s="331">
        <v>45840</v>
      </c>
      <c r="AP414" s="331">
        <v>45870</v>
      </c>
      <c r="AQ414" s="14">
        <v>45848</v>
      </c>
      <c r="AR414" s="35">
        <v>45848</v>
      </c>
      <c r="AS414" s="331">
        <v>45850</v>
      </c>
      <c r="AT414" s="309">
        <f>IF(AND(AP414&lt;&gt;"",AS414&lt;&gt;""),AS414-AP414,"")</f>
        <v>-20</v>
      </c>
      <c r="AU414" s="326" t="str">
        <f>IF(AQ414&lt;&gt;"",CONCATENATE("S",WEEKNUM(AQ414,21)),"")</f>
        <v>S28</v>
      </c>
      <c r="AV414" s="327" t="str">
        <f>IF(AR414&lt;&gt;"",CONCATENATE("S",WEEKNUM(AR414,21)),"")</f>
        <v>S28</v>
      </c>
      <c r="AW414" s="327" t="str">
        <f>IF(AS414&lt;&gt;"",CONCATENATE("S",WEEKNUM(AS414,21)),"")</f>
        <v>S28</v>
      </c>
      <c r="AX414" s="326" t="str">
        <f>IF(AS414&lt;&gt;"",CONCATENATE(MONTH(AS414),"/",YEAR(AS414)),"")</f>
        <v>7/2025</v>
      </c>
      <c r="AY414" s="328">
        <f ca="1">IF(AQ414&lt;&gt;"",IF(AS414&lt;&gt;"",AQ414-AS414,TODAY()-AQ414),"")</f>
        <v>-2</v>
      </c>
      <c r="AZ414" s="329" t="str">
        <f ca="1">IF(AY414&lt;&gt;"",IF(AY414&lt;=0,"SEM ATRASO",IF(AY414&lt;=10,"1) &lt;= 10 Dias",IF(AND(AY414&gt;10,AY414&lt;=30),"2) &gt; 10 Dias e &lt;= 30 Dias",IF(AND(AY414&gt;30,AY414&lt;=60),"3) &gt;30 Dias e &lt;=60 Dias",IF(AND(AY414&gt;60,AY414&lt;43854),"4) &gt; 60 Dias","INDEFINIDO"))))),"")</f>
        <v>SEM ATRASO</v>
      </c>
      <c r="BA414" s="365">
        <v>45850</v>
      </c>
      <c r="BB414" s="331">
        <v>45754</v>
      </c>
      <c r="BC414" s="15">
        <v>45766</v>
      </c>
      <c r="BD414" s="481">
        <v>45870</v>
      </c>
      <c r="BE414" s="331">
        <v>45870</v>
      </c>
      <c r="BF414" s="309">
        <f>IF(AND(BB414&lt;&gt;"",BE414&lt;&gt;""),BE414-BB414,"")</f>
        <v>116</v>
      </c>
      <c r="BG414" s="326" t="str">
        <f>IF(BC414&lt;&gt;"",CONCATENATE("S",WEEKNUM(BC414,21)),"")</f>
        <v>S16</v>
      </c>
      <c r="BH414" s="327" t="str">
        <f>IF(BD414&lt;&gt;"",CONCATENATE("S",WEEKNUM(BD414,21)),"")</f>
        <v>S31</v>
      </c>
      <c r="BI414" s="327" t="str">
        <f>IF(BE414&lt;&gt;"",CONCATENATE("S",WEEKNUM(BE414,21)),"")</f>
        <v>S31</v>
      </c>
      <c r="BJ414" s="326" t="str">
        <f>IF(BE414&lt;&gt;"",CONCATENATE(MONTH(BE414),"/",YEAR(BE414)),"")</f>
        <v>8/2025</v>
      </c>
      <c r="BK414" s="325">
        <f ca="1">IF(BE414&lt;&gt;"",IFERROR(IF(BE414="",TODAY()-BC414,BE414-BC414),""),"")</f>
        <v>104</v>
      </c>
      <c r="BL414" s="330" t="str">
        <f ca="1">IF(BK414&lt;&gt;"",IF(BK414&lt;=0,"SEM ATRASO",IF(BK414&lt;=10,"1) &lt;= 10 Dias",IF(AND(BK414&gt;10,BK414&lt;=30),"2) &gt; 10 Dias e &lt;= 30 Dias",IF(AND(BK414&gt;30,BK414&lt;=60),"3) &gt;30 Dias e &lt;=60 Dias",IF(AND(BK414&gt;60,BK414&lt;43854),"4) &gt; 60 Dias","INDEFINIDO"))))),"")</f>
        <v>4) &gt; 60 Dias</v>
      </c>
      <c r="BM414" s="331">
        <f>IF(BE414&lt;&gt;"",BE414+5,IF(AND(BE414="",BD414&lt;&gt;""),BD414+5,IF(AND(BE414="",BD414="",AS414&lt;&gt;""),AS414+5,IF(AND(BE414="",BD414="",AS414="",AR414&lt;&gt;""),AR414+5,""))))</f>
        <v>45875</v>
      </c>
      <c r="BN414" s="331"/>
      <c r="BO414" s="331" t="s">
        <v>87</v>
      </c>
      <c r="BP414" s="305"/>
      <c r="BQ414" s="305"/>
      <c r="BR414" s="305"/>
      <c r="BS414" s="305"/>
      <c r="BT414" s="332">
        <v>-3</v>
      </c>
      <c r="BU414" s="333" t="s">
        <v>1255</v>
      </c>
      <c r="BV414" s="329"/>
      <c r="BW414" s="329"/>
      <c r="BX414" s="329"/>
      <c r="BY414" s="329"/>
      <c r="BZ414" s="329"/>
      <c r="CA414" s="635" t="s">
        <v>974</v>
      </c>
      <c r="CB414" s="599"/>
    </row>
    <row r="415" spans="1:80" ht="40.5" customHeight="1" thickBot="1" x14ac:dyDescent="0.4">
      <c r="A415" s="593"/>
      <c r="B415" s="458" t="s">
        <v>155</v>
      </c>
      <c r="C415" s="310" t="s">
        <v>278</v>
      </c>
      <c r="D415" s="336"/>
      <c r="E415" s="336" t="s">
        <v>1981</v>
      </c>
      <c r="F415" s="336" t="s">
        <v>2013</v>
      </c>
      <c r="G415" s="307" t="str">
        <f ca="1">IF(AND(E415&lt;D415,BE415&lt;&gt;"",TODAY()&gt;D415),TODAY()-D415,"")</f>
        <v/>
      </c>
      <c r="H415" s="308">
        <f>IF(BM415&lt;&gt;"",BM415,"")</f>
        <v>45852</v>
      </c>
      <c r="I415" s="309">
        <f>IF(AND(E415&lt;&gt;"",H415&lt;&gt;""),H415-E415,"")</f>
        <v>82</v>
      </c>
      <c r="J415" s="460" t="s">
        <v>280</v>
      </c>
      <c r="K415" s="460" t="s">
        <v>80</v>
      </c>
      <c r="L415" s="310" t="s">
        <v>880</v>
      </c>
      <c r="M415" s="311" t="s">
        <v>161</v>
      </c>
      <c r="N415" s="310" t="s">
        <v>2051</v>
      </c>
      <c r="O415" s="337">
        <v>2027010283</v>
      </c>
      <c r="P415" s="539" t="s">
        <v>1480</v>
      </c>
      <c r="Q415" s="339" t="s">
        <v>963</v>
      </c>
      <c r="R415" s="313" t="str">
        <f>IF(OR(L415&lt;&gt;"",N415&lt;&gt;"",O415&lt;&gt;"",P415&lt;&gt;""),CONCATENATE(L415,"-",N415,"-",P415,"-OM",O415),"")</f>
        <v>P52-INSUP-P52-0211P/2025-OM2027010283</v>
      </c>
      <c r="S415" s="574" t="s">
        <v>964</v>
      </c>
      <c r="T415" s="314">
        <v>1</v>
      </c>
      <c r="U415" s="340">
        <v>0</v>
      </c>
      <c r="V415" s="340">
        <v>710.60500000000013</v>
      </c>
      <c r="W415" s="316">
        <f>IF(U415&lt;&gt;"",U415/1000,"")</f>
        <v>0</v>
      </c>
      <c r="X415" s="316">
        <f>IF(V415&lt;&gt;"",V415/1000,"")</f>
        <v>0.71060500000000015</v>
      </c>
      <c r="Y415" s="317">
        <f>IF(OR(U415&lt;&gt;"",V415&lt;&gt;""),U415+V415,"")</f>
        <v>710.60500000000013</v>
      </c>
      <c r="Z415" s="318">
        <f>IF(Y415&lt;&gt;"",Y415/1000,"")</f>
        <v>0.71060500000000015</v>
      </c>
      <c r="AA415" s="574" t="s">
        <v>2100</v>
      </c>
      <c r="AB415" s="386">
        <v>45787</v>
      </c>
      <c r="AC415" s="331">
        <v>45787</v>
      </c>
      <c r="AD415" s="327">
        <v>45802</v>
      </c>
      <c r="AE415" s="327">
        <v>45818</v>
      </c>
      <c r="AF415" s="14">
        <v>45818</v>
      </c>
      <c r="AG415" s="327">
        <v>45818</v>
      </c>
      <c r="AH415" s="309">
        <f>IF(AND(AD415&lt;&gt;"",AG415&lt;&gt;""),AG415-AD415,"")</f>
        <v>16</v>
      </c>
      <c r="AI415" s="322" t="str">
        <f>IF(AE415&lt;&gt;"",CONCATENATE("S",WEEKNUM(AE415,21)),"")</f>
        <v>S24</v>
      </c>
      <c r="AJ415" s="323" t="str">
        <f>IF(AF415&lt;&gt;"",CONCATENATE("S",WEEKNUM(AF415,21)),"")</f>
        <v>S24</v>
      </c>
      <c r="AK415" s="323" t="str">
        <f>IF(AG415&lt;&gt;"",CONCATENATE("S",WEEKNUM(AG415,21)),"")</f>
        <v>S24</v>
      </c>
      <c r="AL415" s="322" t="str">
        <f>IF(AG415&lt;&gt;"",CONCATENATE(MONTH(AG415),"/",YEAR(AG415)),"")</f>
        <v>6/2025</v>
      </c>
      <c r="AM415" s="324">
        <f ca="1">IF(AG415&lt;&gt;"",IFERROR(IF(AF415="",TODAY()-AE415,AG415-AE415),""),"")</f>
        <v>0</v>
      </c>
      <c r="AN415" s="325" t="str">
        <f ca="1">IF(AM415&lt;&gt;"",IF(AM415&lt;=0,"SEM ATRASO",IF(AM415&lt;=10,"1) &lt;= 10 Dias",IF(AND(AM415&gt;10,AM415&lt;=30),"2) &gt; 10 Dias e &lt;= 30 Dias",IF(AND(AM415&gt;30,AM415&lt;=60),"3) &gt;30 Dias e &lt;=60 Dias",IF(AND(AM415&gt;60,AM415&lt;43854),"4) &gt; 60 Dias","INDEFINIDO"))))),"")</f>
        <v>SEM ATRASO</v>
      </c>
      <c r="AO415" s="331">
        <v>45831</v>
      </c>
      <c r="AP415" s="331">
        <v>45835</v>
      </c>
      <c r="AQ415" s="14">
        <v>45838</v>
      </c>
      <c r="AR415" s="35">
        <v>45852</v>
      </c>
      <c r="AS415" s="331">
        <v>45852</v>
      </c>
      <c r="AT415" s="309">
        <f>IF(AND(AP415&lt;&gt;"",AS415&lt;&gt;""),AS415-AP415,"")</f>
        <v>17</v>
      </c>
      <c r="AU415" s="326" t="str">
        <f>IF(AQ415&lt;&gt;"",CONCATENATE("S",WEEKNUM(AQ415,21)),"")</f>
        <v>S27</v>
      </c>
      <c r="AV415" s="327" t="str">
        <f>IF(AR415&lt;&gt;"",CONCATENATE("S",WEEKNUM(AR415,21)),"")</f>
        <v>S29</v>
      </c>
      <c r="AW415" s="327" t="str">
        <f>IF(AS415&lt;&gt;"",CONCATENATE("S",WEEKNUM(AS415,21)),"")</f>
        <v>S29</v>
      </c>
      <c r="AX415" s="326" t="str">
        <f>IF(AS415&lt;&gt;"",CONCATENATE(MONTH(AS415),"/",YEAR(AS415)),"")</f>
        <v>7/2025</v>
      </c>
      <c r="AY415" s="328">
        <f ca="1">IF(AQ415&lt;&gt;"",IF(AS415&lt;&gt;"",AQ415-AS415,TODAY()-AQ415),"")</f>
        <v>-14</v>
      </c>
      <c r="AZ415" s="329" t="str">
        <f ca="1">IF(AY415&lt;&gt;"",IF(AY415&lt;=0,"SEM ATRASO",IF(AY415&lt;=10,"1) &lt;= 10 Dias",IF(AND(AY415&gt;10,AY415&lt;=30),"2) &gt; 10 Dias e &lt;= 30 Dias",IF(AND(AY415&gt;30,AY415&lt;=60),"3) &gt;30 Dias e &lt;=60 Dias",IF(AND(AY415&gt;60,AY415&lt;43854),"4) &gt; 60 Dias","INDEFINIDO"))))),"")</f>
        <v>SEM ATRASO</v>
      </c>
      <c r="BA415" s="365">
        <v>45840</v>
      </c>
      <c r="BB415" s="331">
        <v>45859</v>
      </c>
      <c r="BC415" s="15">
        <v>45847</v>
      </c>
      <c r="BD415" s="481">
        <v>45847</v>
      </c>
      <c r="BE415" s="15">
        <v>45847</v>
      </c>
      <c r="BF415" s="309">
        <f>IF(AND(BB415&lt;&gt;"",BE415&lt;&gt;""),BE415-BB415,"")</f>
        <v>-12</v>
      </c>
      <c r="BG415" s="326" t="str">
        <f>IF(BC415&lt;&gt;"",CONCATENATE("S",WEEKNUM(BC415,21)),"")</f>
        <v>S28</v>
      </c>
      <c r="BH415" s="327" t="str">
        <f>IF(BD415&lt;&gt;"",CONCATENATE("S",WEEKNUM(BD415,21)),"")</f>
        <v>S28</v>
      </c>
      <c r="BI415" s="327" t="str">
        <f>IF(BE415&lt;&gt;"",CONCATENATE("S",WEEKNUM(BE415,21)),"")</f>
        <v>S28</v>
      </c>
      <c r="BJ415" s="326" t="str">
        <f>IF(BE415&lt;&gt;"",CONCATENATE(MONTH(BE415),"/",YEAR(BE415)),"")</f>
        <v>7/2025</v>
      </c>
      <c r="BK415" s="325">
        <f ca="1">IF(BE415&lt;&gt;"",IFERROR(IF(BE415="",TODAY()-BC415,BE415-BC415),""),"")</f>
        <v>0</v>
      </c>
      <c r="BL415" s="330" t="str">
        <f ca="1">IF(BK415&lt;&gt;"",IF(BK415&lt;=0,"SEM ATRASO",IF(BK415&lt;=10,"1) &lt;= 10 Dias",IF(AND(BK415&gt;10,BK415&lt;=30),"2) &gt; 10 Dias e &lt;= 30 Dias",IF(AND(BK415&gt;30,BK415&lt;=60),"3) &gt;30 Dias e &lt;=60 Dias",IF(AND(BK415&gt;60,BK415&lt;43854),"4) &gt; 60 Dias","INDEFINIDO"))))),"")</f>
        <v>SEM ATRASO</v>
      </c>
      <c r="BM415" s="331">
        <f>IF(BE415&lt;&gt;"",BE415+5,IF(AND(BE415="",BD415&lt;&gt;""),BD415+5,IF(AND(BE415="",BD415="",AS415&lt;&gt;""),AS415+5,IF(AND(BE415="",BD415="",AS415="",AR415&lt;&gt;""),AR415+5,""))))</f>
        <v>45852</v>
      </c>
      <c r="BN415" s="331"/>
      <c r="BO415" s="331" t="s">
        <v>87</v>
      </c>
      <c r="BP415" s="305"/>
      <c r="BQ415" s="305"/>
      <c r="BR415" s="305"/>
      <c r="BS415" s="305"/>
      <c r="BT415" s="332" t="s">
        <v>124</v>
      </c>
      <c r="BU415" s="333" t="s">
        <v>124</v>
      </c>
      <c r="BV415" s="329"/>
      <c r="BW415" s="329"/>
      <c r="BX415" s="329"/>
      <c r="BY415" s="329"/>
      <c r="BZ415" s="329"/>
      <c r="CA415" s="635" t="s">
        <v>961</v>
      </c>
      <c r="CB415" s="599"/>
    </row>
    <row r="416" spans="1:80" ht="40.5" customHeight="1" thickBot="1" x14ac:dyDescent="0.4">
      <c r="A416" s="593"/>
      <c r="B416" s="458" t="s">
        <v>155</v>
      </c>
      <c r="C416" s="310" t="s">
        <v>278</v>
      </c>
      <c r="D416" s="336"/>
      <c r="E416" s="336" t="s">
        <v>1981</v>
      </c>
      <c r="F416" s="336" t="s">
        <v>2013</v>
      </c>
      <c r="G416" s="307" t="str">
        <f ca="1">IF(AND(E416&lt;D416,BE416&lt;&gt;"",TODAY()&gt;D416),TODAY()-D416,"")</f>
        <v/>
      </c>
      <c r="H416" s="308">
        <f>IF(BM416&lt;&gt;"",BM416,"")</f>
        <v>45854</v>
      </c>
      <c r="I416" s="309">
        <f>IF(AND(E416&lt;&gt;"",H416&lt;&gt;""),H416-E416,"")</f>
        <v>84</v>
      </c>
      <c r="J416" s="460" t="s">
        <v>280</v>
      </c>
      <c r="K416" s="460" t="s">
        <v>80</v>
      </c>
      <c r="L416" s="310" t="s">
        <v>880</v>
      </c>
      <c r="M416" s="311" t="s">
        <v>161</v>
      </c>
      <c r="N416" s="310" t="s">
        <v>2051</v>
      </c>
      <c r="O416" s="337">
        <v>2027010283</v>
      </c>
      <c r="P416" s="539" t="s">
        <v>1480</v>
      </c>
      <c r="Q416" s="339" t="s">
        <v>972</v>
      </c>
      <c r="R416" s="313" t="str">
        <f>IF(OR(L416&lt;&gt;"",N416&lt;&gt;"",O416&lt;&gt;"",P416&lt;&gt;""),CONCATENATE(L416,"-",N416,"-",P416,"-OM",O416),"")</f>
        <v>P52-INSUP-P52-0211P/2025-OM2027010283</v>
      </c>
      <c r="S416" s="574" t="s">
        <v>964</v>
      </c>
      <c r="T416" s="314">
        <v>1</v>
      </c>
      <c r="U416" s="340">
        <v>0</v>
      </c>
      <c r="V416" s="340">
        <v>650.94899999999996</v>
      </c>
      <c r="W416" s="316">
        <f>IF(U416&lt;&gt;"",U416/1000,"")</f>
        <v>0</v>
      </c>
      <c r="X416" s="316">
        <f>IF(V416&lt;&gt;"",V416/1000,"")</f>
        <v>0.650949</v>
      </c>
      <c r="Y416" s="317">
        <f>IF(OR(U416&lt;&gt;"",V416&lt;&gt;""),U416+V416,"")</f>
        <v>650.94899999999996</v>
      </c>
      <c r="Z416" s="318">
        <f>IF(Y416&lt;&gt;"",Y416/1000,"")</f>
        <v>0.650949</v>
      </c>
      <c r="AA416" s="574" t="s">
        <v>2100</v>
      </c>
      <c r="AB416" s="386">
        <v>45787</v>
      </c>
      <c r="AC416" s="331">
        <v>45787</v>
      </c>
      <c r="AD416" s="327">
        <v>45802</v>
      </c>
      <c r="AE416" s="327">
        <v>45818</v>
      </c>
      <c r="AF416" s="14">
        <v>45818</v>
      </c>
      <c r="AG416" s="327">
        <v>45818</v>
      </c>
      <c r="AH416" s="309">
        <f>IF(AND(AD416&lt;&gt;"",AG416&lt;&gt;""),AG416-AD416,"")</f>
        <v>16</v>
      </c>
      <c r="AI416" s="322" t="str">
        <f>IF(AE416&lt;&gt;"",CONCATENATE("S",WEEKNUM(AE416,21)),"")</f>
        <v>S24</v>
      </c>
      <c r="AJ416" s="323" t="str">
        <f>IF(AF416&lt;&gt;"",CONCATENATE("S",WEEKNUM(AF416,21)),"")</f>
        <v>S24</v>
      </c>
      <c r="AK416" s="323" t="str">
        <f>IF(AG416&lt;&gt;"",CONCATENATE("S",WEEKNUM(AG416,21)),"")</f>
        <v>S24</v>
      </c>
      <c r="AL416" s="322" t="str">
        <f>IF(AG416&lt;&gt;"",CONCATENATE(MONTH(AG416),"/",YEAR(AG416)),"")</f>
        <v>6/2025</v>
      </c>
      <c r="AM416" s="324">
        <f ca="1">IF(AG416&lt;&gt;"",IFERROR(IF(AF416="",TODAY()-AE416,AG416-AE416),""),"")</f>
        <v>0</v>
      </c>
      <c r="AN416" s="325" t="str">
        <f ca="1">IF(AM416&lt;&gt;"",IF(AM416&lt;=0,"SEM ATRASO",IF(AM416&lt;=10,"1) &lt;= 10 Dias",IF(AND(AM416&gt;10,AM416&lt;=30),"2) &gt; 10 Dias e &lt;= 30 Dias",IF(AND(AM416&gt;30,AM416&lt;=60),"3) &gt;30 Dias e &lt;=60 Dias",IF(AND(AM416&gt;60,AM416&lt;43854),"4) &gt; 60 Dias","INDEFINIDO"))))),"")</f>
        <v>SEM ATRASO</v>
      </c>
      <c r="AO416" s="331">
        <v>45834</v>
      </c>
      <c r="AP416" s="331">
        <v>45867</v>
      </c>
      <c r="AQ416" s="14">
        <v>45841</v>
      </c>
      <c r="AR416" s="35">
        <v>45841</v>
      </c>
      <c r="AS416" s="331">
        <v>45841</v>
      </c>
      <c r="AT416" s="309">
        <f>IF(AND(AP416&lt;&gt;"",AS416&lt;&gt;""),AS416-AP416,"")</f>
        <v>-26</v>
      </c>
      <c r="AU416" s="326" t="str">
        <f>IF(AQ416&lt;&gt;"",CONCATENATE("S",WEEKNUM(AQ416,21)),"")</f>
        <v>S27</v>
      </c>
      <c r="AV416" s="327" t="str">
        <f>IF(AR416&lt;&gt;"",CONCATENATE("S",WEEKNUM(AR416,21)),"")</f>
        <v>S27</v>
      </c>
      <c r="AW416" s="327" t="str">
        <f>IF(AS416&lt;&gt;"",CONCATENATE("S",WEEKNUM(AS416,21)),"")</f>
        <v>S27</v>
      </c>
      <c r="AX416" s="326" t="str">
        <f>IF(AS416&lt;&gt;"",CONCATENATE(MONTH(AS416),"/",YEAR(AS416)),"")</f>
        <v>7/2025</v>
      </c>
      <c r="AY416" s="328">
        <f ca="1">IF(AQ416&lt;&gt;"",IF(AS416&lt;&gt;"",AQ416-AS416,TODAY()-AQ416),"")</f>
        <v>0</v>
      </c>
      <c r="AZ416" s="329" t="str">
        <f ca="1">IF(AY416&lt;&gt;"",IF(AY416&lt;=0,"SEM ATRASO",IF(AY416&lt;=10,"1) &lt;= 10 Dias",IF(AND(AY416&gt;10,AY416&lt;=30),"2) &gt; 10 Dias e &lt;= 30 Dias",IF(AND(AY416&gt;30,AY416&lt;=60),"3) &gt;30 Dias e &lt;=60 Dias",IF(AND(AY416&gt;60,AY416&lt;43854),"4) &gt; 60 Dias","INDEFINIDO"))))),"")</f>
        <v>SEM ATRASO</v>
      </c>
      <c r="BA416" s="365">
        <v>45842</v>
      </c>
      <c r="BB416" s="331">
        <v>45848</v>
      </c>
      <c r="BC416" s="15">
        <v>45849</v>
      </c>
      <c r="BD416" s="481">
        <v>45849</v>
      </c>
      <c r="BE416" s="15">
        <v>45849</v>
      </c>
      <c r="BF416" s="309">
        <f>IF(AND(BB416&lt;&gt;"",BE416&lt;&gt;""),BE416-BB416,"")</f>
        <v>1</v>
      </c>
      <c r="BG416" s="326" t="str">
        <f>IF(BC416&lt;&gt;"",CONCATENATE("S",WEEKNUM(BC416,21)),"")</f>
        <v>S28</v>
      </c>
      <c r="BH416" s="327" t="str">
        <f>IF(BD416&lt;&gt;"",CONCATENATE("S",WEEKNUM(BD416,21)),"")</f>
        <v>S28</v>
      </c>
      <c r="BI416" s="327" t="str">
        <f>IF(BE416&lt;&gt;"",CONCATENATE("S",WEEKNUM(BE416,21)),"")</f>
        <v>S28</v>
      </c>
      <c r="BJ416" s="326" t="str">
        <f>IF(BE416&lt;&gt;"",CONCATENATE(MONTH(BE416),"/",YEAR(BE416)),"")</f>
        <v>7/2025</v>
      </c>
      <c r="BK416" s="325">
        <f ca="1">IF(BE416&lt;&gt;"",IFERROR(IF(BE416="",TODAY()-BC416,BE416-BC416),""),"")</f>
        <v>0</v>
      </c>
      <c r="BL416" s="330" t="str">
        <f ca="1">IF(BK416&lt;&gt;"",IF(BK416&lt;=0,"SEM ATRASO",IF(BK416&lt;=10,"1) &lt;= 10 Dias",IF(AND(BK416&gt;10,BK416&lt;=30),"2) &gt; 10 Dias e &lt;= 30 Dias",IF(AND(BK416&gt;30,BK416&lt;=60),"3) &gt;30 Dias e &lt;=60 Dias",IF(AND(BK416&gt;60,BK416&lt;43854),"4) &gt; 60 Dias","INDEFINIDO"))))),"")</f>
        <v>SEM ATRASO</v>
      </c>
      <c r="BM416" s="331">
        <f>IF(BE416&lt;&gt;"",BE416+5,IF(AND(BE416="",BD416&lt;&gt;""),BD416+5,IF(AND(BE416="",BD416="",AS416&lt;&gt;""),AS416+5,IF(AND(BE416="",BD416="",AS416="",AR416&lt;&gt;""),AR416+5,""))))</f>
        <v>45854</v>
      </c>
      <c r="BN416" s="331"/>
      <c r="BO416" s="331" t="s">
        <v>87</v>
      </c>
      <c r="BP416" s="305"/>
      <c r="BQ416" s="305"/>
      <c r="BR416" s="305"/>
      <c r="BS416" s="305"/>
      <c r="BT416" s="332" t="s">
        <v>124</v>
      </c>
      <c r="BU416" s="333" t="s">
        <v>124</v>
      </c>
      <c r="BV416" s="329"/>
      <c r="BW416" s="329"/>
      <c r="BX416" s="329"/>
      <c r="BY416" s="329"/>
      <c r="BZ416" s="329"/>
      <c r="CA416" s="635" t="s">
        <v>974</v>
      </c>
      <c r="CB416" s="599"/>
    </row>
    <row r="417" spans="1:80" ht="40.5" customHeight="1" thickBot="1" x14ac:dyDescent="0.4">
      <c r="A417" s="593"/>
      <c r="B417" s="458" t="s">
        <v>155</v>
      </c>
      <c r="C417" s="310" t="s">
        <v>278</v>
      </c>
      <c r="D417" s="336"/>
      <c r="E417" s="336" t="s">
        <v>1981</v>
      </c>
      <c r="F417" s="336" t="s">
        <v>2013</v>
      </c>
      <c r="G417" s="307" t="str">
        <f ca="1">IF(AND(E417&lt;D417,BE417&lt;&gt;"",TODAY()&gt;D417),TODAY()-D417,"")</f>
        <v/>
      </c>
      <c r="H417" s="308">
        <f>IF(BM417&lt;&gt;"",BM417,"")</f>
        <v>45859</v>
      </c>
      <c r="I417" s="309">
        <f>IF(AND(E417&lt;&gt;"",H417&lt;&gt;""),H417-E417,"")</f>
        <v>89</v>
      </c>
      <c r="J417" s="460" t="s">
        <v>280</v>
      </c>
      <c r="K417" s="460" t="s">
        <v>80</v>
      </c>
      <c r="L417" s="310" t="s">
        <v>880</v>
      </c>
      <c r="M417" s="311" t="s">
        <v>161</v>
      </c>
      <c r="N417" s="310" t="s">
        <v>2051</v>
      </c>
      <c r="O417" s="337">
        <v>2027010283</v>
      </c>
      <c r="P417" s="539" t="s">
        <v>1480</v>
      </c>
      <c r="Q417" s="339" t="s">
        <v>973</v>
      </c>
      <c r="R417" s="313" t="str">
        <f>IF(OR(L417&lt;&gt;"",N417&lt;&gt;"",O417&lt;&gt;"",P417&lt;&gt;""),CONCATENATE(L417,"-",N417,"-",P417,"-OM",O417),"")</f>
        <v>P52-INSUP-P52-0211P/2025-OM2027010283</v>
      </c>
      <c r="S417" s="574" t="s">
        <v>964</v>
      </c>
      <c r="T417" s="314">
        <v>1</v>
      </c>
      <c r="U417" s="340">
        <v>0</v>
      </c>
      <c r="V417" s="340">
        <v>710.60600000000011</v>
      </c>
      <c r="W417" s="316">
        <f>IF(U417&lt;&gt;"",U417/1000,"")</f>
        <v>0</v>
      </c>
      <c r="X417" s="316">
        <f>IF(V417&lt;&gt;"",V417/1000,"")</f>
        <v>0.71060600000000007</v>
      </c>
      <c r="Y417" s="317">
        <f>IF(OR(U417&lt;&gt;"",V417&lt;&gt;""),U417+V417,"")</f>
        <v>710.60600000000011</v>
      </c>
      <c r="Z417" s="318">
        <f>IF(Y417&lt;&gt;"",Y417/1000,"")</f>
        <v>0.71060600000000007</v>
      </c>
      <c r="AA417" s="574" t="s">
        <v>2100</v>
      </c>
      <c r="AB417" s="386">
        <v>45787</v>
      </c>
      <c r="AC417" s="331">
        <v>45787</v>
      </c>
      <c r="AD417" s="327">
        <v>45802</v>
      </c>
      <c r="AE417" s="327">
        <v>45818</v>
      </c>
      <c r="AF417" s="14">
        <v>45818</v>
      </c>
      <c r="AG417" s="327">
        <v>45818</v>
      </c>
      <c r="AH417" s="309">
        <f>IF(AND(AD417&lt;&gt;"",AG417&lt;&gt;""),AG417-AD417,"")</f>
        <v>16</v>
      </c>
      <c r="AI417" s="322" t="str">
        <f>IF(AE417&lt;&gt;"",CONCATENATE("S",WEEKNUM(AE417,21)),"")</f>
        <v>S24</v>
      </c>
      <c r="AJ417" s="323" t="str">
        <f>IF(AF417&lt;&gt;"",CONCATENATE("S",WEEKNUM(AF417,21)),"")</f>
        <v>S24</v>
      </c>
      <c r="AK417" s="323" t="str">
        <f>IF(AG417&lt;&gt;"",CONCATENATE("S",WEEKNUM(AG417,21)),"")</f>
        <v>S24</v>
      </c>
      <c r="AL417" s="322" t="str">
        <f>IF(AG417&lt;&gt;"",CONCATENATE(MONTH(AG417),"/",YEAR(AG417)),"")</f>
        <v>6/2025</v>
      </c>
      <c r="AM417" s="324">
        <f ca="1">IF(AG417&lt;&gt;"",IFERROR(IF(AF417="",TODAY()-AE417,AG417-AE417),""),"")</f>
        <v>0</v>
      </c>
      <c r="AN417" s="325" t="str">
        <f ca="1">IF(AM417&lt;&gt;"",IF(AM417&lt;=0,"SEM ATRASO",IF(AM417&lt;=10,"1) &lt;= 10 Dias",IF(AND(AM417&gt;10,AM417&lt;=30),"2) &gt; 10 Dias e &lt;= 30 Dias",IF(AND(AM417&gt;30,AM417&lt;=60),"3) &gt;30 Dias e &lt;=60 Dias",IF(AND(AM417&gt;60,AM417&lt;43854),"4) &gt; 60 Dias","INDEFINIDO"))))),"")</f>
        <v>SEM ATRASO</v>
      </c>
      <c r="AO417" s="331">
        <v>45837</v>
      </c>
      <c r="AP417" s="331">
        <v>45837</v>
      </c>
      <c r="AQ417" s="14">
        <v>45845</v>
      </c>
      <c r="AR417" s="14">
        <v>45845</v>
      </c>
      <c r="AS417" s="331">
        <v>45845</v>
      </c>
      <c r="AT417" s="309">
        <f>IF(AND(AP417&lt;&gt;"",AS417&lt;&gt;""),AS417-AP417,"")</f>
        <v>8</v>
      </c>
      <c r="AU417" s="326" t="str">
        <f>IF(AQ417&lt;&gt;"",CONCATENATE("S",WEEKNUM(AQ417,21)),"")</f>
        <v>S28</v>
      </c>
      <c r="AV417" s="327" t="str">
        <f>IF(AR417&lt;&gt;"",CONCATENATE("S",WEEKNUM(AR417,21)),"")</f>
        <v>S28</v>
      </c>
      <c r="AW417" s="327" t="str">
        <f>IF(AS417&lt;&gt;"",CONCATENATE("S",WEEKNUM(AS417,21)),"")</f>
        <v>S28</v>
      </c>
      <c r="AX417" s="326" t="str">
        <f>IF(AS417&lt;&gt;"",CONCATENATE(MONTH(AS417),"/",YEAR(AS417)),"")</f>
        <v>7/2025</v>
      </c>
      <c r="AY417" s="328">
        <f ca="1">IF(AQ417&lt;&gt;"",IF(AS417&lt;&gt;"",AQ417-AS417,TODAY()-AQ417),"")</f>
        <v>0</v>
      </c>
      <c r="AZ417" s="329" t="str">
        <f ca="1">IF(AY417&lt;&gt;"",IF(AY417&lt;=0,"SEM ATRASO",IF(AY417&lt;=10,"1) &lt;= 10 Dias",IF(AND(AY417&gt;10,AY417&lt;=30),"2) &gt; 10 Dias e &lt;= 30 Dias",IF(AND(AY417&gt;30,AY417&lt;=60),"3) &gt;30 Dias e &lt;=60 Dias",IF(AND(AY417&gt;60,AY417&lt;43854),"4) &gt; 60 Dias","INDEFINIDO"))))),"")</f>
        <v>SEM ATRASO</v>
      </c>
      <c r="BA417" s="364">
        <v>45847</v>
      </c>
      <c r="BB417" s="331">
        <v>45852</v>
      </c>
      <c r="BC417" s="15">
        <v>45854</v>
      </c>
      <c r="BD417" s="481">
        <v>45854</v>
      </c>
      <c r="BE417" s="15">
        <v>45854</v>
      </c>
      <c r="BF417" s="309">
        <f>IF(AND(BB417&lt;&gt;"",BE417&lt;&gt;""),BE417-BB417,"")</f>
        <v>2</v>
      </c>
      <c r="BG417" s="326" t="str">
        <f>IF(BC417&lt;&gt;"",CONCATENATE("S",WEEKNUM(BC417,21)),"")</f>
        <v>S29</v>
      </c>
      <c r="BH417" s="327" t="str">
        <f>IF(BD417&lt;&gt;"",CONCATENATE("S",WEEKNUM(BD417,21)),"")</f>
        <v>S29</v>
      </c>
      <c r="BI417" s="327" t="str">
        <f>IF(BE417&lt;&gt;"",CONCATENATE("S",WEEKNUM(BE417,21)),"")</f>
        <v>S29</v>
      </c>
      <c r="BJ417" s="326" t="str">
        <f>IF(BE417&lt;&gt;"",CONCATENATE(MONTH(BE417),"/",YEAR(BE417)),"")</f>
        <v>7/2025</v>
      </c>
      <c r="BK417" s="325">
        <f ca="1">IF(BE417&lt;&gt;"",IFERROR(IF(BE417="",TODAY()-BC417,BE417-BC417),""),"")</f>
        <v>0</v>
      </c>
      <c r="BL417" s="330" t="str">
        <f ca="1">IF(BK417&lt;&gt;"",IF(BK417&lt;=0,"SEM ATRASO",IF(BK417&lt;=10,"1) &lt;= 10 Dias",IF(AND(BK417&gt;10,BK417&lt;=30),"2) &gt; 10 Dias e &lt;= 30 Dias",IF(AND(BK417&gt;30,BK417&lt;=60),"3) &gt;30 Dias e &lt;=60 Dias",IF(AND(BK417&gt;60,BK417&lt;43854),"4) &gt; 60 Dias","INDEFINIDO"))))),"")</f>
        <v>SEM ATRASO</v>
      </c>
      <c r="BM417" s="331">
        <f>IF(BE417&lt;&gt;"",BE417+5,IF(AND(BE417="",BD417&lt;&gt;""),BD417+5,IF(AND(BE417="",BD417="",AS417&lt;&gt;""),AS417+5,IF(AND(BE417="",BD417="",AS417="",AR417&lt;&gt;""),AR417+5,""))))</f>
        <v>45859</v>
      </c>
      <c r="BN417" s="331"/>
      <c r="BO417" s="331" t="s">
        <v>87</v>
      </c>
      <c r="BP417" s="305"/>
      <c r="BQ417" s="305"/>
      <c r="BR417" s="305"/>
      <c r="BS417" s="305"/>
      <c r="BT417" s="332" t="s">
        <v>124</v>
      </c>
      <c r="BU417" s="333" t="s">
        <v>124</v>
      </c>
      <c r="BV417" s="329"/>
      <c r="BW417" s="329"/>
      <c r="BX417" s="329"/>
      <c r="BY417" s="329"/>
      <c r="BZ417" s="329"/>
      <c r="CA417" s="635" t="s">
        <v>974</v>
      </c>
      <c r="CB417" s="599"/>
    </row>
    <row r="418" spans="1:80" ht="40.5" customHeight="1" thickBot="1" x14ac:dyDescent="0.4">
      <c r="A418" s="593"/>
      <c r="B418" s="458" t="s">
        <v>155</v>
      </c>
      <c r="C418" s="310"/>
      <c r="D418" s="336"/>
      <c r="E418" s="336" t="s">
        <v>1981</v>
      </c>
      <c r="F418" s="336" t="s">
        <v>2013</v>
      </c>
      <c r="G418" s="307" t="str">
        <f ca="1">IF(AND(E418&lt;D418,BE418&lt;&gt;"",TODAY()&gt;D418),TODAY()-D418,"")</f>
        <v/>
      </c>
      <c r="H418" s="308">
        <f>IF(BM418&lt;&gt;"",BM418,"")</f>
        <v>45840</v>
      </c>
      <c r="I418" s="309">
        <f>IF(AND(E418&lt;&gt;"",H418&lt;&gt;""),H418-E418,"")</f>
        <v>70</v>
      </c>
      <c r="J418" s="460" t="s">
        <v>79</v>
      </c>
      <c r="K418" s="460" t="s">
        <v>80</v>
      </c>
      <c r="L418" s="310" t="s">
        <v>880</v>
      </c>
      <c r="M418" s="311" t="s">
        <v>161</v>
      </c>
      <c r="N418" s="310" t="s">
        <v>2051</v>
      </c>
      <c r="O418" s="337">
        <v>2028860853</v>
      </c>
      <c r="P418" s="539" t="s">
        <v>1480</v>
      </c>
      <c r="Q418" s="339" t="s">
        <v>975</v>
      </c>
      <c r="R418" s="313" t="str">
        <f>IF(OR(L418&lt;&gt;"",N418&lt;&gt;"",O418&lt;&gt;"",P418&lt;&gt;""),CONCATENATE(L418,"-",N418,"-",P418,"-OM",O418),"")</f>
        <v>P52-INSUP-P52-0211P/2025-OM2028860853</v>
      </c>
      <c r="S418" s="574" t="s">
        <v>92</v>
      </c>
      <c r="T418" s="314">
        <v>1</v>
      </c>
      <c r="U418" s="340">
        <v>0</v>
      </c>
      <c r="V418" s="340">
        <v>905.13400000000001</v>
      </c>
      <c r="W418" s="316">
        <f>IF(U418&lt;&gt;"",U418/1000,"")</f>
        <v>0</v>
      </c>
      <c r="X418" s="316">
        <f>IF(V418&lt;&gt;"",V418/1000,"")</f>
        <v>0.90513399999999999</v>
      </c>
      <c r="Y418" s="317">
        <f>IF(OR(U418&lt;&gt;"",V418&lt;&gt;""),U418+V418,"")</f>
        <v>905.13400000000001</v>
      </c>
      <c r="Z418" s="318">
        <f>IF(Y418&lt;&gt;"",Y418/1000,"")</f>
        <v>0.90513399999999999</v>
      </c>
      <c r="AA418" s="574" t="s">
        <v>2100</v>
      </c>
      <c r="AB418" s="386">
        <v>45740</v>
      </c>
      <c r="AC418" s="331">
        <v>45787</v>
      </c>
      <c r="AD418" s="327">
        <v>45811</v>
      </c>
      <c r="AE418" s="327">
        <v>45851</v>
      </c>
      <c r="AF418" s="18">
        <v>45851</v>
      </c>
      <c r="AG418" s="327">
        <v>45827</v>
      </c>
      <c r="AH418" s="309">
        <f>IF(AND(AD418&lt;&gt;"",AG418&lt;&gt;""),AG418-AD418,"")</f>
        <v>16</v>
      </c>
      <c r="AI418" s="322" t="str">
        <f>IF(AE418&lt;&gt;"",CONCATENATE("S",WEEKNUM(AE418,21)),"")</f>
        <v>S28</v>
      </c>
      <c r="AJ418" s="323" t="str">
        <f>IF(AF418&lt;&gt;"",CONCATENATE("S",WEEKNUM(AF418,21)),"")</f>
        <v>S28</v>
      </c>
      <c r="AK418" s="323" t="str">
        <f>IF(AG418&lt;&gt;"",CONCATENATE("S",WEEKNUM(AG418,21)),"")</f>
        <v>S25</v>
      </c>
      <c r="AL418" s="322" t="str">
        <f>IF(AG418&lt;&gt;"",CONCATENATE(MONTH(AG418),"/",YEAR(AG418)),"")</f>
        <v>6/2025</v>
      </c>
      <c r="AM418" s="324">
        <f ca="1">IF(AG418&lt;&gt;"",IFERROR(IF(AF418="",TODAY()-AE418,AG418-AE418),""),"")</f>
        <v>-24</v>
      </c>
      <c r="AN418" s="325" t="str">
        <f ca="1">IF(AM418&lt;&gt;"",IF(AM418&lt;=0,"SEM ATRASO",IF(AM418&lt;=10,"1) &lt;= 10 Dias",IF(AND(AM418&gt;10,AM418&lt;=30),"2) &gt; 10 Dias e &lt;= 30 Dias",IF(AND(AM418&gt;30,AM418&lt;=60),"3) &gt;30 Dias e &lt;=60 Dias",IF(AND(AM418&gt;60,AM418&lt;43854),"4) &gt; 60 Dias","INDEFINIDO"))))),"")</f>
        <v>SEM ATRASO</v>
      </c>
      <c r="AO418" s="14">
        <v>45833</v>
      </c>
      <c r="AP418" s="331">
        <v>45819</v>
      </c>
      <c r="AQ418" s="14">
        <v>45818</v>
      </c>
      <c r="AR418" s="15">
        <v>45828</v>
      </c>
      <c r="AS418" s="331">
        <v>45828</v>
      </c>
      <c r="AT418" s="309">
        <f>IF(AND(AP418&lt;&gt;"",AS418&lt;&gt;""),AS418-AP418,"")</f>
        <v>9</v>
      </c>
      <c r="AU418" s="326" t="str">
        <f>IF(AQ418&lt;&gt;"",CONCATENATE("S",WEEKNUM(AQ418,21)),"")</f>
        <v>S24</v>
      </c>
      <c r="AV418" s="327" t="str">
        <f>IF(AR418&lt;&gt;"",CONCATENATE("S",WEEKNUM(AR418,21)),"")</f>
        <v>S25</v>
      </c>
      <c r="AW418" s="327" t="str">
        <f>IF(AS418&lt;&gt;"",CONCATENATE("S",WEEKNUM(AS418,21)),"")</f>
        <v>S25</v>
      </c>
      <c r="AX418" s="326" t="str">
        <f>IF(AS418&lt;&gt;"",CONCATENATE(MONTH(AS418),"/",YEAR(AS418)),"")</f>
        <v>6/2025</v>
      </c>
      <c r="AY418" s="328">
        <f ca="1">IF(AQ418&lt;&gt;"",IF(AS418&lt;&gt;"",AQ418-AS418,TODAY()-AQ418),"")</f>
        <v>-10</v>
      </c>
      <c r="AZ418" s="329" t="str">
        <f ca="1">IF(AY418&lt;&gt;"",IF(AY418&lt;=0,"SEM ATRASO",IF(AY418&lt;=10,"1) &lt;= 10 Dias",IF(AND(AY418&gt;10,AY418&lt;=30),"2) &gt; 10 Dias e &lt;= 30 Dias",IF(AND(AY418&gt;30,AY418&lt;=60),"3) &gt;30 Dias e &lt;=60 Dias",IF(AND(AY418&gt;60,AY418&lt;43854),"4) &gt; 60 Dias","INDEFINIDO"))))),"")</f>
        <v>SEM ATRASO</v>
      </c>
      <c r="BA418" s="331">
        <v>45828</v>
      </c>
      <c r="BB418" s="331">
        <v>45835</v>
      </c>
      <c r="BC418" s="15">
        <v>45835</v>
      </c>
      <c r="BD418" s="481">
        <v>45835</v>
      </c>
      <c r="BE418" s="15">
        <v>45835</v>
      </c>
      <c r="BF418" s="309">
        <f>IF(AND(BB418&lt;&gt;"",BE418&lt;&gt;""),BE418-BB418,"")</f>
        <v>0</v>
      </c>
      <c r="BG418" s="326" t="str">
        <f>IF(BC418&lt;&gt;"",CONCATENATE("S",WEEKNUM(BC418,21)),"")</f>
        <v>S26</v>
      </c>
      <c r="BH418" s="327" t="str">
        <f>IF(BD418&lt;&gt;"",CONCATENATE("S",WEEKNUM(BD418,21)),"")</f>
        <v>S26</v>
      </c>
      <c r="BI418" s="327" t="str">
        <f>IF(BE418&lt;&gt;"",CONCATENATE("S",WEEKNUM(BE418,21)),"")</f>
        <v>S26</v>
      </c>
      <c r="BJ418" s="326" t="str">
        <f>IF(BE418&lt;&gt;"",CONCATENATE(MONTH(BE418),"/",YEAR(BE418)),"")</f>
        <v>6/2025</v>
      </c>
      <c r="BK418" s="325">
        <f ca="1">IF(BE418&lt;&gt;"",IFERROR(IF(BE418="",TODAY()-BC418,BE418-BC418),""),"")</f>
        <v>0</v>
      </c>
      <c r="BL418" s="330" t="str">
        <f ca="1">IF(BK418&lt;&gt;"",IF(BK418&lt;=0,"SEM ATRASO",IF(BK418&lt;=10,"1) &lt;= 10 Dias",IF(AND(BK418&gt;10,BK418&lt;=30),"2) &gt; 10 Dias e &lt;= 30 Dias",IF(AND(BK418&gt;30,BK418&lt;=60),"3) &gt;30 Dias e &lt;=60 Dias",IF(AND(BK418&gt;60,BK418&lt;43854),"4) &gt; 60 Dias","INDEFINIDO"))))),"")</f>
        <v>SEM ATRASO</v>
      </c>
      <c r="BM418" s="331">
        <f>IF(BE418&lt;&gt;"",BE418+5,IF(AND(BE418="",BD418&lt;&gt;""),BD418+5,IF(AND(BE418="",BD418="",AS418&lt;&gt;""),AS418+5,IF(AND(BE418="",BD418="",AS418="",AR418&lt;&gt;""),AR418+5,""))))</f>
        <v>45840</v>
      </c>
      <c r="BN418" s="331"/>
      <c r="BO418" s="331" t="s">
        <v>87</v>
      </c>
      <c r="BP418" s="305"/>
      <c r="BQ418" s="305"/>
      <c r="BR418" s="305"/>
      <c r="BS418" s="305"/>
      <c r="BT418" s="332" t="s">
        <v>124</v>
      </c>
      <c r="BU418" s="333" t="s">
        <v>124</v>
      </c>
      <c r="BV418" s="329"/>
      <c r="BW418" s="329"/>
      <c r="BX418" s="329"/>
      <c r="BY418" s="329"/>
      <c r="BZ418" s="329"/>
      <c r="CA418" s="635" t="s">
        <v>93</v>
      </c>
      <c r="CB418" s="599"/>
    </row>
    <row r="419" spans="1:80" ht="40.5" customHeight="1" thickBot="1" x14ac:dyDescent="0.4">
      <c r="A419" s="593"/>
      <c r="B419" s="458" t="s">
        <v>155</v>
      </c>
      <c r="C419" s="310"/>
      <c r="D419" s="336"/>
      <c r="E419" s="336" t="s">
        <v>1981</v>
      </c>
      <c r="F419" s="336" t="s">
        <v>2013</v>
      </c>
      <c r="G419" s="307" t="str">
        <f ca="1">IF(AND(E419&lt;D419,BE419&lt;&gt;"",TODAY()&gt;D419),TODAY()-D419,"")</f>
        <v/>
      </c>
      <c r="H419" s="308">
        <f>IF(BM419&lt;&gt;"",BM419,"")</f>
        <v>45840</v>
      </c>
      <c r="I419" s="309">
        <f>IF(AND(E419&lt;&gt;"",H419&lt;&gt;""),H419-E419,"")</f>
        <v>70</v>
      </c>
      <c r="J419" s="460"/>
      <c r="K419" s="460" t="s">
        <v>80</v>
      </c>
      <c r="L419" s="310" t="s">
        <v>880</v>
      </c>
      <c r="M419" s="311" t="s">
        <v>161</v>
      </c>
      <c r="N419" s="310" t="s">
        <v>2051</v>
      </c>
      <c r="O419" s="337"/>
      <c r="P419" s="539" t="s">
        <v>1480</v>
      </c>
      <c r="Q419" s="339" t="s">
        <v>1789</v>
      </c>
      <c r="R419" s="313" t="str">
        <f>IF(OR(L419&lt;&gt;"",N419&lt;&gt;"",O419&lt;&gt;"",P419&lt;&gt;""),CONCATENATE(L419,"-",N419,"-",P419,"-OM",O419),"")</f>
        <v>P52-INSUP-P52-0211P/2025-OM</v>
      </c>
      <c r="S419" s="574"/>
      <c r="T419" s="314">
        <v>1</v>
      </c>
      <c r="U419" s="340">
        <v>0</v>
      </c>
      <c r="V419" s="340">
        <v>246.976</v>
      </c>
      <c r="W419" s="316">
        <f>IF(U419&lt;&gt;"",U419/1000,"")</f>
        <v>0</v>
      </c>
      <c r="X419" s="316">
        <f>IF(V419&lt;&gt;"",V419/1000,"")</f>
        <v>0.246976</v>
      </c>
      <c r="Y419" s="317">
        <f>IF(OR(U419&lt;&gt;"",V419&lt;&gt;""),U419+V419,"")</f>
        <v>246.976</v>
      </c>
      <c r="Z419" s="318">
        <f>IF(Y419&lt;&gt;"",Y419/1000,"")</f>
        <v>0.246976</v>
      </c>
      <c r="AA419" s="574" t="s">
        <v>2100</v>
      </c>
      <c r="AB419" s="386"/>
      <c r="AC419" s="331">
        <v>45787</v>
      </c>
      <c r="AD419" s="327">
        <v>45811</v>
      </c>
      <c r="AE419" s="327">
        <v>45851</v>
      </c>
      <c r="AF419" s="18">
        <v>45851</v>
      </c>
      <c r="AG419" s="327">
        <v>45827</v>
      </c>
      <c r="AH419" s="309">
        <f>IF(AND(AD419&lt;&gt;"",AG419&lt;&gt;""),AG419-AD419,"")</f>
        <v>16</v>
      </c>
      <c r="AI419" s="322" t="str">
        <f>IF(AE419&lt;&gt;"",CONCATENATE("S",WEEKNUM(AE419,21)),"")</f>
        <v>S28</v>
      </c>
      <c r="AJ419" s="323" t="str">
        <f>IF(AF419&lt;&gt;"",CONCATENATE("S",WEEKNUM(AF419,21)),"")</f>
        <v>S28</v>
      </c>
      <c r="AK419" s="323" t="str">
        <f>IF(AG419&lt;&gt;"",CONCATENATE("S",WEEKNUM(AG419,21)),"")</f>
        <v>S25</v>
      </c>
      <c r="AL419" s="322" t="str">
        <f>IF(AG419&lt;&gt;"",CONCATENATE(MONTH(AG419),"/",YEAR(AG419)),"")</f>
        <v>6/2025</v>
      </c>
      <c r="AM419" s="324">
        <f ca="1">IF(AG419&lt;&gt;"",IFERROR(IF(AF419="",TODAY()-AE419,AG419-AE419),""),"")</f>
        <v>-24</v>
      </c>
      <c r="AN419" s="325" t="str">
        <f ca="1">IF(AM419&lt;&gt;"",IF(AM419&lt;=0,"SEM ATRASO",IF(AM419&lt;=10,"1) &lt;= 10 Dias",IF(AND(AM419&gt;10,AM419&lt;=30),"2) &gt; 10 Dias e &lt;= 30 Dias",IF(AND(AM419&gt;30,AM419&lt;=60),"3) &gt;30 Dias e &lt;=60 Dias",IF(AND(AM419&gt;60,AM419&lt;43854),"4) &gt; 60 Dias","INDEFINIDO"))))),"")</f>
        <v>SEM ATRASO</v>
      </c>
      <c r="AO419" s="14">
        <v>45833</v>
      </c>
      <c r="AP419" s="331">
        <v>45819</v>
      </c>
      <c r="AQ419" s="14">
        <v>45818</v>
      </c>
      <c r="AR419" s="15">
        <v>45828</v>
      </c>
      <c r="AS419" s="331">
        <v>45828</v>
      </c>
      <c r="AT419" s="309">
        <f>IF(AND(AP419&lt;&gt;"",AS419&lt;&gt;""),AS419-AP419,"")</f>
        <v>9</v>
      </c>
      <c r="AU419" s="326" t="str">
        <f>IF(AQ419&lt;&gt;"",CONCATENATE("S",WEEKNUM(AQ419,21)),"")</f>
        <v>S24</v>
      </c>
      <c r="AV419" s="327" t="str">
        <f>IF(AR419&lt;&gt;"",CONCATENATE("S",WEEKNUM(AR419,21)),"")</f>
        <v>S25</v>
      </c>
      <c r="AW419" s="327" t="str">
        <f>IF(AS419&lt;&gt;"",CONCATENATE("S",WEEKNUM(AS419,21)),"")</f>
        <v>S25</v>
      </c>
      <c r="AX419" s="326" t="str">
        <f>IF(AS419&lt;&gt;"",CONCATENATE(MONTH(AS419),"/",YEAR(AS419)),"")</f>
        <v>6/2025</v>
      </c>
      <c r="AY419" s="328">
        <f ca="1">IF(AQ419&lt;&gt;"",IF(AS419&lt;&gt;"",AQ419-AS419,TODAY()-AQ419),"")</f>
        <v>-10</v>
      </c>
      <c r="AZ419" s="329" t="str">
        <f ca="1">IF(AY419&lt;&gt;"",IF(AY419&lt;=0,"SEM ATRASO",IF(AY419&lt;=10,"1) &lt;= 10 Dias",IF(AND(AY419&gt;10,AY419&lt;=30),"2) &gt; 10 Dias e &lt;= 30 Dias",IF(AND(AY419&gt;30,AY419&lt;=60),"3) &gt;30 Dias e &lt;=60 Dias",IF(AND(AY419&gt;60,AY419&lt;43854),"4) &gt; 60 Dias","INDEFINIDO"))))),"")</f>
        <v>SEM ATRASO</v>
      </c>
      <c r="BA419" s="331">
        <v>45828</v>
      </c>
      <c r="BB419" s="331">
        <v>45835</v>
      </c>
      <c r="BC419" s="15">
        <v>45835</v>
      </c>
      <c r="BD419" s="481">
        <v>45835</v>
      </c>
      <c r="BE419" s="15">
        <v>45835</v>
      </c>
      <c r="BF419" s="309">
        <f>IF(AND(BB419&lt;&gt;"",BE419&lt;&gt;""),BE419-BB419,"")</f>
        <v>0</v>
      </c>
      <c r="BG419" s="326" t="str">
        <f>IF(BC419&lt;&gt;"",CONCATENATE("S",WEEKNUM(BC419,21)),"")</f>
        <v>S26</v>
      </c>
      <c r="BH419" s="327" t="str">
        <f>IF(BD419&lt;&gt;"",CONCATENATE("S",WEEKNUM(BD419,21)),"")</f>
        <v>S26</v>
      </c>
      <c r="BI419" s="327" t="str">
        <f>IF(BE419&lt;&gt;"",CONCATENATE("S",WEEKNUM(BE419,21)),"")</f>
        <v>S26</v>
      </c>
      <c r="BJ419" s="326" t="str">
        <f>IF(BE419&lt;&gt;"",CONCATENATE(MONTH(BE419),"/",YEAR(BE419)),"")</f>
        <v>6/2025</v>
      </c>
      <c r="BK419" s="325">
        <f ca="1">IF(BE419&lt;&gt;"",IFERROR(IF(BE419="",TODAY()-BC419,BE419-BC419),""),"")</f>
        <v>0</v>
      </c>
      <c r="BL419" s="330" t="str">
        <f ca="1">IF(BK419&lt;&gt;"",IF(BK419&lt;=0,"SEM ATRASO",IF(BK419&lt;=10,"1) &lt;= 10 Dias",IF(AND(BK419&gt;10,BK419&lt;=30),"2) &gt; 10 Dias e &lt;= 30 Dias",IF(AND(BK419&gt;30,BK419&lt;=60),"3) &gt;30 Dias e &lt;=60 Dias",IF(AND(BK419&gt;60,BK419&lt;43854),"4) &gt; 60 Dias","INDEFINIDO"))))),"")</f>
        <v>SEM ATRASO</v>
      </c>
      <c r="BM419" s="331">
        <f>IF(BE419&lt;&gt;"",BE419+5,IF(AND(BE419="",BD419&lt;&gt;""),BD419+5,IF(AND(BE419="",BD419="",AS419&lt;&gt;""),AS419+5,IF(AND(BE419="",BD419="",AS419="",AR419&lt;&gt;""),AR419+5,""))))</f>
        <v>45840</v>
      </c>
      <c r="BN419" s="331"/>
      <c r="BO419" s="331" t="s">
        <v>87</v>
      </c>
      <c r="BP419" s="305"/>
      <c r="BQ419" s="305"/>
      <c r="BR419" s="305"/>
      <c r="BS419" s="305"/>
      <c r="BT419" s="332"/>
      <c r="BU419" s="333"/>
      <c r="BV419" s="329"/>
      <c r="BW419" s="329"/>
      <c r="BX419" s="329"/>
      <c r="BY419" s="329"/>
      <c r="BZ419" s="329"/>
      <c r="CA419" s="635"/>
      <c r="CB419" s="599"/>
    </row>
    <row r="420" spans="1:80" ht="40.5" customHeight="1" thickBot="1" x14ac:dyDescent="0.4">
      <c r="A420" s="593"/>
      <c r="B420" s="458" t="s">
        <v>155</v>
      </c>
      <c r="C420" s="310"/>
      <c r="D420" s="336"/>
      <c r="E420" s="336" t="s">
        <v>1981</v>
      </c>
      <c r="F420" s="336" t="s">
        <v>2013</v>
      </c>
      <c r="G420" s="307" t="str">
        <f ca="1">IF(AND(E420&lt;D420,BE420&lt;&gt;"",TODAY()&gt;D420),TODAY()-D420,"")</f>
        <v/>
      </c>
      <c r="H420" s="308">
        <f>IF(BM420&lt;&gt;"",BM420,"")</f>
        <v>45840</v>
      </c>
      <c r="I420" s="309">
        <f>IF(AND(E420&lt;&gt;"",H420&lt;&gt;""),H420-E420,"")</f>
        <v>70</v>
      </c>
      <c r="J420" s="460"/>
      <c r="K420" s="460" t="s">
        <v>80</v>
      </c>
      <c r="L420" s="310" t="s">
        <v>880</v>
      </c>
      <c r="M420" s="311" t="s">
        <v>161</v>
      </c>
      <c r="N420" s="310" t="s">
        <v>2051</v>
      </c>
      <c r="O420" s="337"/>
      <c r="P420" s="539" t="s">
        <v>1480</v>
      </c>
      <c r="Q420" s="339" t="s">
        <v>1790</v>
      </c>
      <c r="R420" s="313" t="str">
        <f>IF(OR(L420&lt;&gt;"",N420&lt;&gt;"",O420&lt;&gt;"",P420&lt;&gt;""),CONCATENATE(L420,"-",N420,"-",P420,"-OM",O420),"")</f>
        <v>P52-INSUP-P52-0211P/2025-OM</v>
      </c>
      <c r="S420" s="574"/>
      <c r="T420" s="314">
        <v>1</v>
      </c>
      <c r="U420" s="340">
        <v>0</v>
      </c>
      <c r="V420" s="340">
        <v>334.73</v>
      </c>
      <c r="W420" s="316">
        <f>IF(U420&lt;&gt;"",U420/1000,"")</f>
        <v>0</v>
      </c>
      <c r="X420" s="316">
        <f>IF(V420&lt;&gt;"",V420/1000,"")</f>
        <v>0.33473000000000003</v>
      </c>
      <c r="Y420" s="317">
        <f>IF(OR(U420&lt;&gt;"",V420&lt;&gt;""),U420+V420,"")</f>
        <v>334.73</v>
      </c>
      <c r="Z420" s="318">
        <f>IF(Y420&lt;&gt;"",Y420/1000,"")</f>
        <v>0.33473000000000003</v>
      </c>
      <c r="AA420" s="574" t="s">
        <v>2100</v>
      </c>
      <c r="AB420" s="386"/>
      <c r="AC420" s="331">
        <v>45787</v>
      </c>
      <c r="AD420" s="327">
        <v>45811</v>
      </c>
      <c r="AE420" s="327">
        <v>45851</v>
      </c>
      <c r="AF420" s="18">
        <v>45851</v>
      </c>
      <c r="AG420" s="327">
        <v>45827</v>
      </c>
      <c r="AH420" s="309">
        <f>IF(AND(AD420&lt;&gt;"",AG420&lt;&gt;""),AG420-AD420,"")</f>
        <v>16</v>
      </c>
      <c r="AI420" s="322" t="str">
        <f>IF(AE420&lt;&gt;"",CONCATENATE("S",WEEKNUM(AE420,21)),"")</f>
        <v>S28</v>
      </c>
      <c r="AJ420" s="323" t="str">
        <f>IF(AF420&lt;&gt;"",CONCATENATE("S",WEEKNUM(AF420,21)),"")</f>
        <v>S28</v>
      </c>
      <c r="AK420" s="323" t="str">
        <f>IF(AG420&lt;&gt;"",CONCATENATE("S",WEEKNUM(AG420,21)),"")</f>
        <v>S25</v>
      </c>
      <c r="AL420" s="322" t="str">
        <f>IF(AG420&lt;&gt;"",CONCATENATE(MONTH(AG420),"/",YEAR(AG420)),"")</f>
        <v>6/2025</v>
      </c>
      <c r="AM420" s="324">
        <f ca="1">IF(AG420&lt;&gt;"",IFERROR(IF(AF420="",TODAY()-AE420,AG420-AE420),""),"")</f>
        <v>-24</v>
      </c>
      <c r="AN420" s="325" t="str">
        <f ca="1">IF(AM420&lt;&gt;"",IF(AM420&lt;=0,"SEM ATRASO",IF(AM420&lt;=10,"1) &lt;= 10 Dias",IF(AND(AM420&gt;10,AM420&lt;=30),"2) &gt; 10 Dias e &lt;= 30 Dias",IF(AND(AM420&gt;30,AM420&lt;=60),"3) &gt;30 Dias e &lt;=60 Dias",IF(AND(AM420&gt;60,AM420&lt;43854),"4) &gt; 60 Dias","INDEFINIDO"))))),"")</f>
        <v>SEM ATRASO</v>
      </c>
      <c r="AO420" s="14">
        <v>45833</v>
      </c>
      <c r="AP420" s="331">
        <v>45819</v>
      </c>
      <c r="AQ420" s="14">
        <v>45818</v>
      </c>
      <c r="AR420" s="15">
        <v>45828</v>
      </c>
      <c r="AS420" s="331">
        <v>45828</v>
      </c>
      <c r="AT420" s="309">
        <f>IF(AND(AP420&lt;&gt;"",AS420&lt;&gt;""),AS420-AP420,"")</f>
        <v>9</v>
      </c>
      <c r="AU420" s="326" t="str">
        <f>IF(AQ420&lt;&gt;"",CONCATENATE("S",WEEKNUM(AQ420,21)),"")</f>
        <v>S24</v>
      </c>
      <c r="AV420" s="327" t="str">
        <f>IF(AR420&lt;&gt;"",CONCATENATE("S",WEEKNUM(AR420,21)),"")</f>
        <v>S25</v>
      </c>
      <c r="AW420" s="327" t="str">
        <f>IF(AS420&lt;&gt;"",CONCATENATE("S",WEEKNUM(AS420,21)),"")</f>
        <v>S25</v>
      </c>
      <c r="AX420" s="326" t="str">
        <f>IF(AS420&lt;&gt;"",CONCATENATE(MONTH(AS420),"/",YEAR(AS420)),"")</f>
        <v>6/2025</v>
      </c>
      <c r="AY420" s="328">
        <f ca="1">IF(AQ420&lt;&gt;"",IF(AS420&lt;&gt;"",AQ420-AS420,TODAY()-AQ420),"")</f>
        <v>-10</v>
      </c>
      <c r="AZ420" s="329" t="str">
        <f ca="1">IF(AY420&lt;&gt;"",IF(AY420&lt;=0,"SEM ATRASO",IF(AY420&lt;=10,"1) &lt;= 10 Dias",IF(AND(AY420&gt;10,AY420&lt;=30),"2) &gt; 10 Dias e &lt;= 30 Dias",IF(AND(AY420&gt;30,AY420&lt;=60),"3) &gt;30 Dias e &lt;=60 Dias",IF(AND(AY420&gt;60,AY420&lt;43854),"4) &gt; 60 Dias","INDEFINIDO"))))),"")</f>
        <v>SEM ATRASO</v>
      </c>
      <c r="BA420" s="331">
        <v>45828</v>
      </c>
      <c r="BB420" s="331">
        <v>45835</v>
      </c>
      <c r="BC420" s="15">
        <v>45835</v>
      </c>
      <c r="BD420" s="481">
        <v>45835</v>
      </c>
      <c r="BE420" s="15">
        <v>45835</v>
      </c>
      <c r="BF420" s="309">
        <f>IF(AND(BB420&lt;&gt;"",BE420&lt;&gt;""),BE420-BB420,"")</f>
        <v>0</v>
      </c>
      <c r="BG420" s="326" t="str">
        <f>IF(BC420&lt;&gt;"",CONCATENATE("S",WEEKNUM(BC420,21)),"")</f>
        <v>S26</v>
      </c>
      <c r="BH420" s="327" t="str">
        <f>IF(BD420&lt;&gt;"",CONCATENATE("S",WEEKNUM(BD420,21)),"")</f>
        <v>S26</v>
      </c>
      <c r="BI420" s="327" t="str">
        <f>IF(BE420&lt;&gt;"",CONCATENATE("S",WEEKNUM(BE420,21)),"")</f>
        <v>S26</v>
      </c>
      <c r="BJ420" s="326" t="str">
        <f>IF(BE420&lt;&gt;"",CONCATENATE(MONTH(BE420),"/",YEAR(BE420)),"")</f>
        <v>6/2025</v>
      </c>
      <c r="BK420" s="325">
        <f ca="1">IF(BE420&lt;&gt;"",IFERROR(IF(BE420="",TODAY()-BC420,BE420-BC420),""),"")</f>
        <v>0</v>
      </c>
      <c r="BL420" s="330" t="str">
        <f ca="1">IF(BK420&lt;&gt;"",IF(BK420&lt;=0,"SEM ATRASO",IF(BK420&lt;=10,"1) &lt;= 10 Dias",IF(AND(BK420&gt;10,BK420&lt;=30),"2) &gt; 10 Dias e &lt;= 30 Dias",IF(AND(BK420&gt;30,BK420&lt;=60),"3) &gt;30 Dias e &lt;=60 Dias",IF(AND(BK420&gt;60,BK420&lt;43854),"4) &gt; 60 Dias","INDEFINIDO"))))),"")</f>
        <v>SEM ATRASO</v>
      </c>
      <c r="BM420" s="331">
        <f>IF(BE420&lt;&gt;"",BE420+5,IF(AND(BE420="",BD420&lt;&gt;""),BD420+5,IF(AND(BE420="",BD420="",AS420&lt;&gt;""),AS420+5,IF(AND(BE420="",BD420="",AS420="",AR420&lt;&gt;""),AR420+5,""))))</f>
        <v>45840</v>
      </c>
      <c r="BN420" s="331"/>
      <c r="BO420" s="331" t="s">
        <v>87</v>
      </c>
      <c r="BP420" s="305"/>
      <c r="BQ420" s="305"/>
      <c r="BR420" s="305"/>
      <c r="BS420" s="305"/>
      <c r="BT420" s="332"/>
      <c r="BU420" s="333"/>
      <c r="BV420" s="329"/>
      <c r="BW420" s="329"/>
      <c r="BX420" s="329"/>
      <c r="BY420" s="329"/>
      <c r="BZ420" s="329"/>
      <c r="CA420" s="635"/>
      <c r="CB420" s="599"/>
    </row>
    <row r="421" spans="1:80" ht="40.5" customHeight="1" thickBot="1" x14ac:dyDescent="0.4">
      <c r="A421" s="593"/>
      <c r="B421" s="458" t="s">
        <v>155</v>
      </c>
      <c r="C421" s="310"/>
      <c r="D421" s="336"/>
      <c r="E421" s="336" t="s">
        <v>1982</v>
      </c>
      <c r="F421" s="336" t="s">
        <v>279</v>
      </c>
      <c r="G421" s="307" t="str">
        <f ca="1">IF(AND(E421&lt;D421,BE421&lt;&gt;"",TODAY()&gt;D421),TODAY()-D421,"")</f>
        <v/>
      </c>
      <c r="H421" s="308">
        <f>IF(BM421&lt;&gt;"",BM421,"")</f>
        <v>45885</v>
      </c>
      <c r="I421" s="309">
        <f>IF(AND(E421&lt;&gt;"",H421&lt;&gt;""),H421-E421,"")</f>
        <v>175</v>
      </c>
      <c r="J421" s="460" t="s">
        <v>79</v>
      </c>
      <c r="K421" s="460" t="s">
        <v>80</v>
      </c>
      <c r="L421" s="310" t="s">
        <v>81</v>
      </c>
      <c r="M421" s="311" t="s">
        <v>2407</v>
      </c>
      <c r="N421" s="310" t="s">
        <v>1011</v>
      </c>
      <c r="O421" s="337">
        <v>2028860853</v>
      </c>
      <c r="P421" s="539" t="s">
        <v>1481</v>
      </c>
      <c r="Q421" s="339" t="s">
        <v>91</v>
      </c>
      <c r="R421" s="313" t="str">
        <f>IF(OR(L421&lt;&gt;"",N421&lt;&gt;"",O421&lt;&gt;"",P421&lt;&gt;""),CONCATENATE(L421,"-",N421,"-",P421,"-OM",O421),"")</f>
        <v>P31-PPGMII-P31-CAM-0102/2025-OM2028860853</v>
      </c>
      <c r="S421" s="574" t="s">
        <v>97</v>
      </c>
      <c r="T421" s="314">
        <v>0.5</v>
      </c>
      <c r="U421" s="340">
        <v>0</v>
      </c>
      <c r="V421" s="340">
        <v>37.369999999999997</v>
      </c>
      <c r="W421" s="316">
        <f>IF(U421&lt;&gt;"",U421/1000,"")</f>
        <v>0</v>
      </c>
      <c r="X421" s="316">
        <f>IF(V421&lt;&gt;"",V421/1000,"")</f>
        <v>3.737E-2</v>
      </c>
      <c r="Y421" s="317">
        <f>IF(OR(U421&lt;&gt;"",V421&lt;&gt;""),U421+V421,"")</f>
        <v>37.369999999999997</v>
      </c>
      <c r="Z421" s="318">
        <f>IF(Y421&lt;&gt;"",Y421/1000,"")</f>
        <v>3.737E-2</v>
      </c>
      <c r="AA421" s="574" t="s">
        <v>2101</v>
      </c>
      <c r="AB421" s="386">
        <v>45740</v>
      </c>
      <c r="AC421" s="331">
        <v>45746</v>
      </c>
      <c r="AD421" s="327">
        <v>45777</v>
      </c>
      <c r="AE421" s="327">
        <v>45768</v>
      </c>
      <c r="AF421" s="25">
        <v>45814</v>
      </c>
      <c r="AG421" s="327">
        <v>45807</v>
      </c>
      <c r="AH421" s="309">
        <f>IF(AND(AD421&lt;&gt;"",AG421&lt;&gt;""),AG421-AD421,"")</f>
        <v>30</v>
      </c>
      <c r="AI421" s="322" t="str">
        <f>IF(AE421&lt;&gt;"",CONCATENATE("S",WEEKNUM(AE421,21)),"")</f>
        <v>S17</v>
      </c>
      <c r="AJ421" s="323" t="str">
        <f>IF(AF421&lt;&gt;"",CONCATENATE("S",WEEKNUM(AF421,21)),"")</f>
        <v>S23</v>
      </c>
      <c r="AK421" s="323" t="str">
        <f>IF(AG421&lt;&gt;"",CONCATENATE("S",WEEKNUM(AG421,21)),"")</f>
        <v>S22</v>
      </c>
      <c r="AL421" s="322" t="str">
        <f>IF(AG421&lt;&gt;"",CONCATENATE(MONTH(AG421),"/",YEAR(AG421)),"")</f>
        <v>5/2025</v>
      </c>
      <c r="AM421" s="324">
        <f ca="1">IF(AG421&lt;&gt;"",IFERROR(IF(AF421="",TODAY()-AE421,AG421-AE421),""),"")</f>
        <v>39</v>
      </c>
      <c r="AN421" s="325" t="str">
        <f ca="1">IF(AM421&lt;&gt;"",IF(AM421&lt;=0,"SEM ATRASO",IF(AM421&lt;=10,"1) &lt;= 10 Dias",IF(AND(AM421&gt;10,AM421&lt;=30),"2) &gt; 10 Dias e &lt;= 30 Dias",IF(AND(AM421&gt;30,AM421&lt;=60),"3) &gt;30 Dias e &lt;=60 Dias",IF(AND(AM421&gt;60,AM421&lt;43854),"4) &gt; 60 Dias","INDEFINIDO"))))),"")</f>
        <v>3) &gt;30 Dias e &lt;=60 Dias</v>
      </c>
      <c r="AO421" s="327">
        <v>45793</v>
      </c>
      <c r="AP421" s="331">
        <v>45870</v>
      </c>
      <c r="AQ421" s="14">
        <v>45776</v>
      </c>
      <c r="AR421" s="25">
        <v>45862</v>
      </c>
      <c r="AS421" s="25">
        <v>45862</v>
      </c>
      <c r="AT421" s="309">
        <f>IF(AND(AP421&lt;&gt;"",AS421&lt;&gt;""),AS421-AP421,"")</f>
        <v>-8</v>
      </c>
      <c r="AU421" s="326" t="str">
        <f>IF(AQ421&lt;&gt;"",CONCATENATE("S",WEEKNUM(AQ421,21)),"")</f>
        <v>S18</v>
      </c>
      <c r="AV421" s="327" t="str">
        <f>IF(AR421&lt;&gt;"",CONCATENATE("S",WEEKNUM(AR421,21)),"")</f>
        <v>S30</v>
      </c>
      <c r="AW421" s="327" t="str">
        <f>IF(AS421&lt;&gt;"",CONCATENATE("S",WEEKNUM(AS421,21)),"")</f>
        <v>S30</v>
      </c>
      <c r="AX421" s="326" t="str">
        <f>IF(AS421&lt;&gt;"",CONCATENATE(MONTH(AS421),"/",YEAR(AS421)),"")</f>
        <v>7/2025</v>
      </c>
      <c r="AY421" s="328">
        <f ca="1">IF(AQ421&lt;&gt;"",IF(AS421&lt;&gt;"",AQ421-AS421,TODAY()-AQ421),"")</f>
        <v>-86</v>
      </c>
      <c r="AZ421" s="329" t="str">
        <f ca="1">IF(AY421&lt;&gt;"",IF(AY421&lt;=0,"SEM ATRASO",IF(AY421&lt;=10,"1) &lt;= 10 Dias",IF(AND(AY421&gt;10,AY421&lt;=30),"2) &gt; 10 Dias e &lt;= 30 Dias",IF(AND(AY421&gt;30,AY421&lt;=60),"3) &gt;30 Dias e &lt;=60 Dias",IF(AND(AY421&gt;60,AY421&lt;43854),"4) &gt; 60 Dias","INDEFINIDO"))))),"")</f>
        <v>SEM ATRASO</v>
      </c>
      <c r="BA421" s="560">
        <v>45873</v>
      </c>
      <c r="BB421" s="438">
        <f>BA421</f>
        <v>45873</v>
      </c>
      <c r="BC421" s="14">
        <v>45789</v>
      </c>
      <c r="BD421" s="521">
        <v>45880</v>
      </c>
      <c r="BE421" s="438">
        <f>BD421</f>
        <v>45880</v>
      </c>
      <c r="BF421" s="309">
        <f>IF(AND(BB421&lt;&gt;"",BE421&lt;&gt;""),BE421-BB421,"")</f>
        <v>7</v>
      </c>
      <c r="BG421" s="326" t="str">
        <f>IF(BC421&lt;&gt;"",CONCATENATE("S",WEEKNUM(BC421,21)),"")</f>
        <v>S20</v>
      </c>
      <c r="BH421" s="327" t="str">
        <f>IF(BD421&lt;&gt;"",CONCATENATE("S",WEEKNUM(BD421,21)),"")</f>
        <v>S33</v>
      </c>
      <c r="BI421" s="327" t="str">
        <f>IF(BE421&lt;&gt;"",CONCATENATE("S",WEEKNUM(BE421,21)),"")</f>
        <v>S33</v>
      </c>
      <c r="BJ421" s="326" t="str">
        <f>IF(BE421&lt;&gt;"",CONCATENATE(MONTH(BE421),"/",YEAR(BE421)),"")</f>
        <v>8/2025</v>
      </c>
      <c r="BK421" s="325">
        <f ca="1">IF(BE421&lt;&gt;"",IFERROR(IF(BE421="",TODAY()-BC421,BE421-BC421),""),"")</f>
        <v>91</v>
      </c>
      <c r="BL421" s="330" t="str">
        <f ca="1">IF(BK421&lt;&gt;"",IF(BK421&lt;=0,"SEM ATRASO",IF(BK421&lt;=10,"1) &lt;= 10 Dias",IF(AND(BK421&gt;10,BK421&lt;=30),"2) &gt; 10 Dias e &lt;= 30 Dias",IF(AND(BK421&gt;30,BK421&lt;=60),"3) &gt;30 Dias e &lt;=60 Dias",IF(AND(BK421&gt;60,BK421&lt;43854),"4) &gt; 60 Dias","INDEFINIDO"))))),"")</f>
        <v>4) &gt; 60 Dias</v>
      </c>
      <c r="BM421" s="331">
        <f>IF(BE421&lt;&gt;"",BE421+5,IF(AND(BE421="",BD421&lt;&gt;""),BD421+5,IF(AND(BE421="",BD421="",AS421&lt;&gt;""),AS421+5,IF(AND(BE421="",BD421="",AS421="",AR421&lt;&gt;""),AR421+5,""))))</f>
        <v>45885</v>
      </c>
      <c r="BN421" s="331"/>
      <c r="BO421" s="331" t="s">
        <v>87</v>
      </c>
      <c r="BP421" s="305"/>
      <c r="BQ421" s="305"/>
      <c r="BR421" s="305"/>
      <c r="BS421" s="305"/>
      <c r="BT421" s="332" t="s">
        <v>124</v>
      </c>
      <c r="BU421" s="333" t="s">
        <v>124</v>
      </c>
      <c r="BV421" s="329"/>
      <c r="BW421" s="329"/>
      <c r="BX421" s="329"/>
      <c r="BY421" s="329"/>
      <c r="BZ421" s="329"/>
      <c r="CA421" s="635" t="s">
        <v>93</v>
      </c>
      <c r="CB421" s="599"/>
    </row>
    <row r="422" spans="1:80" ht="40.5" customHeight="1" thickBot="1" x14ac:dyDescent="0.4">
      <c r="A422" s="593"/>
      <c r="B422" s="458" t="s">
        <v>155</v>
      </c>
      <c r="C422" s="310"/>
      <c r="D422" s="336"/>
      <c r="E422" s="336" t="s">
        <v>1982</v>
      </c>
      <c r="F422" s="336" t="s">
        <v>279</v>
      </c>
      <c r="G422" s="307" t="str">
        <f ca="1">IF(AND(E422&lt;D422,BE422&lt;&gt;"",TODAY()&gt;D422),TODAY()-D422,"")</f>
        <v/>
      </c>
      <c r="H422" s="308">
        <f>IF(BM422&lt;&gt;"",BM422,"")</f>
        <v>45885</v>
      </c>
      <c r="I422" s="309">
        <f>IF(AND(E422&lt;&gt;"",H422&lt;&gt;""),H422-E422,"")</f>
        <v>175</v>
      </c>
      <c r="J422" s="460" t="s">
        <v>79</v>
      </c>
      <c r="K422" s="460" t="s">
        <v>80</v>
      </c>
      <c r="L422" s="310" t="s">
        <v>81</v>
      </c>
      <c r="M422" s="311" t="s">
        <v>2407</v>
      </c>
      <c r="N422" s="310" t="s">
        <v>1011</v>
      </c>
      <c r="O422" s="337">
        <v>2028860853</v>
      </c>
      <c r="P422" s="539" t="s">
        <v>1481</v>
      </c>
      <c r="Q422" s="339" t="s">
        <v>96</v>
      </c>
      <c r="R422" s="313" t="str">
        <f>IF(OR(L422&lt;&gt;"",N422&lt;&gt;"",O422&lt;&gt;"",P422&lt;&gt;""),CONCATENATE(L422,"-",N422,"-",P422,"-OM",O422),"")</f>
        <v>P31-PPGMII-P31-CAM-0102/2025-OM2028860853</v>
      </c>
      <c r="S422" s="574"/>
      <c r="T422" s="314">
        <v>1</v>
      </c>
      <c r="U422" s="340">
        <v>0</v>
      </c>
      <c r="V422" s="340">
        <v>170.9</v>
      </c>
      <c r="W422" s="316">
        <f>IF(U422&lt;&gt;"",U422/1000,"")</f>
        <v>0</v>
      </c>
      <c r="X422" s="316">
        <f>IF(V422&lt;&gt;"",V422/1000,"")</f>
        <v>0.1709</v>
      </c>
      <c r="Y422" s="317">
        <f>IF(OR(U422&lt;&gt;"",V422&lt;&gt;""),U422+V422,"")</f>
        <v>170.9</v>
      </c>
      <c r="Z422" s="318">
        <f>IF(Y422&lt;&gt;"",Y422/1000,"")</f>
        <v>0.1709</v>
      </c>
      <c r="AA422" s="574" t="s">
        <v>2101</v>
      </c>
      <c r="AB422" s="386">
        <v>45740</v>
      </c>
      <c r="AC422" s="331">
        <v>45746</v>
      </c>
      <c r="AD422" s="327">
        <v>45777</v>
      </c>
      <c r="AE422" s="327">
        <v>45768</v>
      </c>
      <c r="AF422" s="14">
        <v>45814</v>
      </c>
      <c r="AG422" s="327">
        <v>45807</v>
      </c>
      <c r="AH422" s="309">
        <f>IF(AND(AD422&lt;&gt;"",AG422&lt;&gt;""),AG422-AD422,"")</f>
        <v>30</v>
      </c>
      <c r="AI422" s="322" t="str">
        <f>IF(AE422&lt;&gt;"",CONCATENATE("S",WEEKNUM(AE422,21)),"")</f>
        <v>S17</v>
      </c>
      <c r="AJ422" s="323" t="str">
        <f>IF(AF422&lt;&gt;"",CONCATENATE("S",WEEKNUM(AF422,21)),"")</f>
        <v>S23</v>
      </c>
      <c r="AK422" s="323" t="str">
        <f>IF(AG422&lt;&gt;"",CONCATENATE("S",WEEKNUM(AG422,21)),"")</f>
        <v>S22</v>
      </c>
      <c r="AL422" s="322" t="str">
        <f>IF(AG422&lt;&gt;"",CONCATENATE(MONTH(AG422),"/",YEAR(AG422)),"")</f>
        <v>5/2025</v>
      </c>
      <c r="AM422" s="324">
        <f ca="1">IF(AG422&lt;&gt;"",IFERROR(IF(AF422="",TODAY()-AE422,AG422-AE422),""),"")</f>
        <v>39</v>
      </c>
      <c r="AN422" s="325" t="str">
        <f ca="1">IF(AM422&lt;&gt;"",IF(AM422&lt;=0,"SEM ATRASO",IF(AM422&lt;=10,"1) &lt;= 10 Dias",IF(AND(AM422&gt;10,AM422&lt;=30),"2) &gt; 10 Dias e &lt;= 30 Dias",IF(AND(AM422&gt;30,AM422&lt;=60),"3) &gt;30 Dias e &lt;=60 Dias",IF(AND(AM422&gt;60,AM422&lt;43854),"4) &gt; 60 Dias","INDEFINIDO"))))),"")</f>
        <v>3) &gt;30 Dias e &lt;=60 Dias</v>
      </c>
      <c r="AO422" s="331">
        <v>45793</v>
      </c>
      <c r="AP422" s="331">
        <v>45870</v>
      </c>
      <c r="AQ422" s="14">
        <v>45776</v>
      </c>
      <c r="AR422" s="24">
        <v>45862</v>
      </c>
      <c r="AS422" s="24">
        <v>45862</v>
      </c>
      <c r="AT422" s="309">
        <f>IF(AND(AP422&lt;&gt;"",AS422&lt;&gt;""),AS422-AP422,"")</f>
        <v>-8</v>
      </c>
      <c r="AU422" s="326" t="str">
        <f>IF(AQ422&lt;&gt;"",CONCATENATE("S",WEEKNUM(AQ422,21)),"")</f>
        <v>S18</v>
      </c>
      <c r="AV422" s="327" t="str">
        <f>IF(AR422&lt;&gt;"",CONCATENATE("S",WEEKNUM(AR422,21)),"")</f>
        <v>S30</v>
      </c>
      <c r="AW422" s="327" t="str">
        <f>IF(AS422&lt;&gt;"",CONCATENATE("S",WEEKNUM(AS422,21)),"")</f>
        <v>S30</v>
      </c>
      <c r="AX422" s="326" t="str">
        <f>IF(AS422&lt;&gt;"",CONCATENATE(MONTH(AS422),"/",YEAR(AS422)),"")</f>
        <v>7/2025</v>
      </c>
      <c r="AY422" s="328">
        <f ca="1">IF(AQ422&lt;&gt;"",IF(AS422&lt;&gt;"",AQ422-AS422,TODAY()-AQ422),"")</f>
        <v>-86</v>
      </c>
      <c r="AZ422" s="329" t="str">
        <f ca="1">IF(AY422&lt;&gt;"",IF(AY422&lt;=0,"SEM ATRASO",IF(AY422&lt;=10,"1) &lt;= 10 Dias",IF(AND(AY422&gt;10,AY422&lt;=30),"2) &gt; 10 Dias e &lt;= 30 Dias",IF(AND(AY422&gt;30,AY422&lt;=60),"3) &gt;30 Dias e &lt;=60 Dias",IF(AND(AY422&gt;60,AY422&lt;43854),"4) &gt; 60 Dias","INDEFINIDO"))))),"")</f>
        <v>SEM ATRASO</v>
      </c>
      <c r="BA422" s="560">
        <v>45873</v>
      </c>
      <c r="BB422" s="331">
        <v>45873</v>
      </c>
      <c r="BC422" s="15">
        <v>45789</v>
      </c>
      <c r="BD422" s="521">
        <v>45880</v>
      </c>
      <c r="BE422" s="438">
        <v>45880</v>
      </c>
      <c r="BF422" s="309">
        <f>IF(AND(BB422&lt;&gt;"",BE422&lt;&gt;""),BE422-BB422,"")</f>
        <v>7</v>
      </c>
      <c r="BG422" s="326" t="str">
        <f>IF(BC422&lt;&gt;"",CONCATENATE("S",WEEKNUM(BC422,21)),"")</f>
        <v>S20</v>
      </c>
      <c r="BH422" s="327" t="str">
        <f>IF(BD422&lt;&gt;"",CONCATENATE("S",WEEKNUM(BD422,21)),"")</f>
        <v>S33</v>
      </c>
      <c r="BI422" s="327" t="str">
        <f>IF(BE422&lt;&gt;"",CONCATENATE("S",WEEKNUM(BE422,21)),"")</f>
        <v>S33</v>
      </c>
      <c r="BJ422" s="326" t="str">
        <f>IF(BE422&lt;&gt;"",CONCATENATE(MONTH(BE422),"/",YEAR(BE422)),"")</f>
        <v>8/2025</v>
      </c>
      <c r="BK422" s="325">
        <f ca="1">IF(BE422&lt;&gt;"",IFERROR(IF(BE422="",TODAY()-BC422,BE422-BC422),""),"")</f>
        <v>91</v>
      </c>
      <c r="BL422" s="330" t="str">
        <f ca="1">IF(BK422&lt;&gt;"",IF(BK422&lt;=0,"SEM ATRASO",IF(BK422&lt;=10,"1) &lt;= 10 Dias",IF(AND(BK422&gt;10,BK422&lt;=30),"2) &gt; 10 Dias e &lt;= 30 Dias",IF(AND(BK422&gt;30,BK422&lt;=60),"3) &gt;30 Dias e &lt;=60 Dias",IF(AND(BK422&gt;60,BK422&lt;43854),"4) &gt; 60 Dias","INDEFINIDO"))))),"")</f>
        <v>4) &gt; 60 Dias</v>
      </c>
      <c r="BM422" s="331">
        <f>IF(BE422&lt;&gt;"",BE422+5,IF(AND(BE422="",BD422&lt;&gt;""),BD422+5,IF(AND(BE422="",BD422="",AS422&lt;&gt;""),AS422+5,IF(AND(BE422="",BD422="",AS422="",AR422&lt;&gt;""),AR422+5,""))))</f>
        <v>45885</v>
      </c>
      <c r="BN422" s="331"/>
      <c r="BO422" s="331" t="s">
        <v>87</v>
      </c>
      <c r="BP422" s="305"/>
      <c r="BQ422" s="305"/>
      <c r="BR422" s="305"/>
      <c r="BS422" s="305"/>
      <c r="BT422" s="332" t="s">
        <v>124</v>
      </c>
      <c r="BU422" s="333" t="s">
        <v>124</v>
      </c>
      <c r="BV422" s="329"/>
      <c r="BW422" s="329"/>
      <c r="BX422" s="329"/>
      <c r="BY422" s="329"/>
      <c r="BZ422" s="329"/>
      <c r="CA422" s="635" t="s">
        <v>93</v>
      </c>
      <c r="CB422" s="599"/>
    </row>
    <row r="423" spans="1:80" ht="40.5" customHeight="1" thickBot="1" x14ac:dyDescent="0.4">
      <c r="A423" s="593"/>
      <c r="B423" s="458" t="s">
        <v>155</v>
      </c>
      <c r="C423" s="310"/>
      <c r="D423" s="336"/>
      <c r="E423" s="336" t="s">
        <v>1982</v>
      </c>
      <c r="F423" s="336" t="s">
        <v>279</v>
      </c>
      <c r="G423" s="307" t="str">
        <f ca="1">IF(AND(E423&lt;D423,BE423&lt;&gt;"",TODAY()&gt;D423),TODAY()-D423,"")</f>
        <v/>
      </c>
      <c r="H423" s="308">
        <f>IF(BM423&lt;&gt;"",BM423,"")</f>
        <v>45875</v>
      </c>
      <c r="I423" s="309">
        <f>IF(AND(E423&lt;&gt;"",H423&lt;&gt;""),H423-E423,"")</f>
        <v>165</v>
      </c>
      <c r="J423" s="460" t="s">
        <v>79</v>
      </c>
      <c r="K423" s="460" t="s">
        <v>80</v>
      </c>
      <c r="L423" s="310" t="s">
        <v>81</v>
      </c>
      <c r="M423" s="311" t="s">
        <v>176</v>
      </c>
      <c r="N423" s="310" t="s">
        <v>1011</v>
      </c>
      <c r="O423" s="337"/>
      <c r="P423" s="539" t="s">
        <v>1481</v>
      </c>
      <c r="Q423" s="339" t="s">
        <v>98</v>
      </c>
      <c r="R423" s="313" t="str">
        <f>IF(OR(L423&lt;&gt;"",N423&lt;&gt;"",O423&lt;&gt;"",P423&lt;&gt;""),CONCATENATE(L423,"-",N423,"-",P423,"-OM",O423),"")</f>
        <v>P31-PPGMII-P31-CAM-0102/2025-OM</v>
      </c>
      <c r="S423" s="574" t="s">
        <v>1135</v>
      </c>
      <c r="T423" s="314">
        <v>1</v>
      </c>
      <c r="U423" s="340">
        <v>0</v>
      </c>
      <c r="V423" s="340">
        <v>160.99</v>
      </c>
      <c r="W423" s="316">
        <f>IF(U423&lt;&gt;"",U423/1000,"")</f>
        <v>0</v>
      </c>
      <c r="X423" s="316">
        <f>IF(V423&lt;&gt;"",V423/1000,"")</f>
        <v>0.16099000000000002</v>
      </c>
      <c r="Y423" s="317">
        <f>IF(OR(U423&lt;&gt;"",V423&lt;&gt;""),U423+V423,"")</f>
        <v>160.99</v>
      </c>
      <c r="Z423" s="318">
        <f>IF(Y423&lt;&gt;"",Y423/1000,"")</f>
        <v>0.16099000000000002</v>
      </c>
      <c r="AA423" s="574" t="s">
        <v>2101</v>
      </c>
      <c r="AB423" s="386"/>
      <c r="AC423" s="331">
        <v>45746</v>
      </c>
      <c r="AD423" s="327">
        <v>45811</v>
      </c>
      <c r="AE423" s="327">
        <v>45851</v>
      </c>
      <c r="AF423" s="25">
        <v>45851</v>
      </c>
      <c r="AG423" s="327">
        <v>45827</v>
      </c>
      <c r="AH423" s="309">
        <f>IF(AND(AD423&lt;&gt;"",AG423&lt;&gt;""),AG423-AD423,"")</f>
        <v>16</v>
      </c>
      <c r="AI423" s="322" t="str">
        <f>IF(AE423&lt;&gt;"",CONCATENATE("S",WEEKNUM(AE423,21)),"")</f>
        <v>S28</v>
      </c>
      <c r="AJ423" s="323" t="str">
        <f>IF(AF423&lt;&gt;"",CONCATENATE("S",WEEKNUM(AF423,21)),"")</f>
        <v>S28</v>
      </c>
      <c r="AK423" s="323" t="str">
        <f>IF(AG423&lt;&gt;"",CONCATENATE("S",WEEKNUM(AG423,21)),"")</f>
        <v>S25</v>
      </c>
      <c r="AL423" s="322" t="str">
        <f>IF(AG423&lt;&gt;"",CONCATENATE(MONTH(AG423),"/",YEAR(AG423)),"")</f>
        <v>6/2025</v>
      </c>
      <c r="AM423" s="324">
        <f ca="1">IF(AG423&lt;&gt;"",IFERROR(IF(AF423="",TODAY()-AE423,AG423-AE423),""),"")</f>
        <v>-24</v>
      </c>
      <c r="AN423" s="325" t="str">
        <f ca="1">IF(AM423&lt;&gt;"",IF(AM423&lt;=0,"SEM ATRASO",IF(AM423&lt;=10,"1) &lt;= 10 Dias",IF(AND(AM423&gt;10,AM423&lt;=30),"2) &gt; 10 Dias e &lt;= 30 Dias",IF(AND(AM423&gt;30,AM423&lt;=60),"3) &gt;30 Dias e &lt;=60 Dias",IF(AND(AM423&gt;60,AM423&lt;43854),"4) &gt; 60 Dias","INDEFINIDO"))))),"")</f>
        <v>SEM ATRASO</v>
      </c>
      <c r="AO423" s="14">
        <v>45833</v>
      </c>
      <c r="AP423" s="331">
        <v>45870</v>
      </c>
      <c r="AQ423" s="14">
        <v>45840</v>
      </c>
      <c r="AR423" s="25">
        <v>45840</v>
      </c>
      <c r="AS423" s="331">
        <v>45838</v>
      </c>
      <c r="AT423" s="309">
        <f>IF(AND(AP423&lt;&gt;"",AS423&lt;&gt;""),AS423-AP423,"")</f>
        <v>-32</v>
      </c>
      <c r="AU423" s="326" t="str">
        <f>IF(AQ423&lt;&gt;"",CONCATENATE("S",WEEKNUM(AQ423,21)),"")</f>
        <v>S27</v>
      </c>
      <c r="AV423" s="327" t="str">
        <f>IF(AR423&lt;&gt;"",CONCATENATE("S",WEEKNUM(AR423,21)),"")</f>
        <v>S27</v>
      </c>
      <c r="AW423" s="327" t="str">
        <f>IF(AS423&lt;&gt;"",CONCATENATE("S",WEEKNUM(AS423,21)),"")</f>
        <v>S27</v>
      </c>
      <c r="AX423" s="326" t="str">
        <f>IF(AS423&lt;&gt;"",CONCATENATE(MONTH(AS423),"/",YEAR(AS423)),"")</f>
        <v>6/2025</v>
      </c>
      <c r="AY423" s="328">
        <f ca="1">IF(AQ423&lt;&gt;"",IF(AS423&lt;&gt;"",AQ423-AS423,TODAY()-AQ423),"")</f>
        <v>2</v>
      </c>
      <c r="AZ423" s="329" t="str">
        <f ca="1">IF(AY423&lt;&gt;"",IF(AY423&lt;=0,"SEM ATRASO",IF(AY423&lt;=10,"1) &lt;= 10 Dias",IF(AND(AY423&gt;10,AY423&lt;=30),"2) &gt; 10 Dias e &lt;= 30 Dias",IF(AND(AY423&gt;30,AY423&lt;=60),"3) &gt;30 Dias e &lt;=60 Dias",IF(AND(AY423&gt;60,AY423&lt;43854),"4) &gt; 60 Dias","INDEFINIDO"))))),"")</f>
        <v>1) &lt;= 10 Dias</v>
      </c>
      <c r="BA423" s="14">
        <v>45853</v>
      </c>
      <c r="BB423" s="331">
        <v>45754</v>
      </c>
      <c r="BC423" s="14">
        <v>45766</v>
      </c>
      <c r="BD423" s="14">
        <v>45870</v>
      </c>
      <c r="BE423" s="331">
        <v>45870</v>
      </c>
      <c r="BF423" s="309">
        <f>IF(AND(BB423&lt;&gt;"",BE423&lt;&gt;""),BE423-BB423,"")</f>
        <v>116</v>
      </c>
      <c r="BG423" s="326" t="str">
        <f>IF(BC423&lt;&gt;"",CONCATENATE("S",WEEKNUM(BC423,21)),"")</f>
        <v>S16</v>
      </c>
      <c r="BH423" s="327" t="str">
        <f>IF(BD423&lt;&gt;"",CONCATENATE("S",WEEKNUM(BD423,21)),"")</f>
        <v>S31</v>
      </c>
      <c r="BI423" s="327" t="str">
        <f>IF(BE423&lt;&gt;"",CONCATENATE("S",WEEKNUM(BE423,21)),"")</f>
        <v>S31</v>
      </c>
      <c r="BJ423" s="326" t="str">
        <f>IF(BE423&lt;&gt;"",CONCATENATE(MONTH(BE423),"/",YEAR(BE423)),"")</f>
        <v>8/2025</v>
      </c>
      <c r="BK423" s="325">
        <f ca="1">IF(BE423&lt;&gt;"",IFERROR(IF(BE423="",TODAY()-BC423,BE423-BC423),""),"")</f>
        <v>104</v>
      </c>
      <c r="BL423" s="330" t="str">
        <f ca="1">IF(BK423&lt;&gt;"",IF(BK423&lt;=0,"SEM ATRASO",IF(BK423&lt;=10,"1) &lt;= 10 Dias",IF(AND(BK423&gt;10,BK423&lt;=30),"2) &gt; 10 Dias e &lt;= 30 Dias",IF(AND(BK423&gt;30,BK423&lt;=60),"3) &gt;30 Dias e &lt;=60 Dias",IF(AND(BK423&gt;60,BK423&lt;43854),"4) &gt; 60 Dias","INDEFINIDO"))))),"")</f>
        <v>4) &gt; 60 Dias</v>
      </c>
      <c r="BM423" s="331">
        <f>IF(BE423&lt;&gt;"",BE423+5,IF(AND(BE423="",BD423&lt;&gt;""),BD423+5,IF(AND(BE423="",BD423="",AS423&lt;&gt;""),AS423+5,IF(AND(BE423="",BD423="",AS423="",AR423&lt;&gt;""),AR423+5,""))))</f>
        <v>45875</v>
      </c>
      <c r="BN423" s="331"/>
      <c r="BO423" s="331" t="s">
        <v>87</v>
      </c>
      <c r="BP423" s="305"/>
      <c r="BQ423" s="305"/>
      <c r="BR423" s="305"/>
      <c r="BS423" s="305"/>
      <c r="BT423" s="332"/>
      <c r="BU423" s="333"/>
      <c r="BV423" s="329"/>
      <c r="BW423" s="329"/>
      <c r="BX423" s="329"/>
      <c r="BY423" s="329"/>
      <c r="BZ423" s="329"/>
      <c r="CA423" s="641"/>
      <c r="CB423" s="599"/>
    </row>
    <row r="424" spans="1:80" ht="40.5" customHeight="1" thickBot="1" x14ac:dyDescent="0.4">
      <c r="A424" s="593"/>
      <c r="B424" s="458" t="s">
        <v>155</v>
      </c>
      <c r="C424" s="310"/>
      <c r="D424" s="336"/>
      <c r="E424" s="336" t="s">
        <v>1077</v>
      </c>
      <c r="F424" s="336" t="s">
        <v>556</v>
      </c>
      <c r="G424" s="307" t="str">
        <f ca="1">IF(AND(E424&lt;D424,BE424&lt;&gt;"",TODAY()&gt;D424),TODAY()-D424,"")</f>
        <v/>
      </c>
      <c r="H424" s="308">
        <f>IF(BM424&lt;&gt;"",BM424,"")</f>
        <v>45866</v>
      </c>
      <c r="I424" s="309">
        <f>IF(AND(E424&lt;&gt;"",H424&lt;&gt;""),H424-E424,"")</f>
        <v>395</v>
      </c>
      <c r="J424" s="460"/>
      <c r="K424" s="460" t="s">
        <v>80</v>
      </c>
      <c r="L424" s="310" t="s">
        <v>557</v>
      </c>
      <c r="M424" s="311" t="s">
        <v>161</v>
      </c>
      <c r="N424" s="310" t="s">
        <v>2050</v>
      </c>
      <c r="O424" s="337"/>
      <c r="P424" s="539" t="s">
        <v>1913</v>
      </c>
      <c r="Q424" s="339" t="s">
        <v>1791</v>
      </c>
      <c r="R424" s="313" t="str">
        <f>IF(OR(L424&lt;&gt;"",N424&lt;&gt;"",O424&lt;&gt;"",P424&lt;&gt;""),CONCATENATE(L424,"-",N424,"-",P424,"-OM",O424),"")</f>
        <v>P62-PPGMII-P62-CAM-0506P/2024-OM</v>
      </c>
      <c r="S424" s="574"/>
      <c r="T424" s="314">
        <v>1</v>
      </c>
      <c r="U424" s="340">
        <v>0</v>
      </c>
      <c r="V424" s="340">
        <v>383.62</v>
      </c>
      <c r="W424" s="316">
        <f>IF(U424&lt;&gt;"",U424/1000,"")</f>
        <v>0</v>
      </c>
      <c r="X424" s="316">
        <f>IF(V424&lt;&gt;"",V424/1000,"")</f>
        <v>0.38362000000000002</v>
      </c>
      <c r="Y424" s="317">
        <f>IF(OR(U424&lt;&gt;"",V424&lt;&gt;""),U424+V424,"")</f>
        <v>383.62</v>
      </c>
      <c r="Z424" s="318">
        <f>IF(Y424&lt;&gt;"",Y424/1000,"")</f>
        <v>0.38362000000000002</v>
      </c>
      <c r="AA424" s="574" t="s">
        <v>2102</v>
      </c>
      <c r="AB424" s="386"/>
      <c r="AC424" s="331">
        <v>1</v>
      </c>
      <c r="AD424" s="327">
        <v>45811</v>
      </c>
      <c r="AE424" s="327">
        <v>45851</v>
      </c>
      <c r="AF424" s="18">
        <v>45851</v>
      </c>
      <c r="AG424" s="327">
        <v>45827</v>
      </c>
      <c r="AH424" s="309">
        <f>IF(AND(AD424&lt;&gt;"",AG424&lt;&gt;""),AG424-AD424,"")</f>
        <v>16</v>
      </c>
      <c r="AI424" s="322" t="str">
        <f>IF(AE424&lt;&gt;"",CONCATENATE("S",WEEKNUM(AE424,21)),"")</f>
        <v>S28</v>
      </c>
      <c r="AJ424" s="323" t="str">
        <f>IF(AF424&lt;&gt;"",CONCATENATE("S",WEEKNUM(AF424,21)),"")</f>
        <v>S28</v>
      </c>
      <c r="AK424" s="323" t="str">
        <f>IF(AG424&lt;&gt;"",CONCATENATE("S",WEEKNUM(AG424,21)),"")</f>
        <v>S25</v>
      </c>
      <c r="AL424" s="322" t="str">
        <f>IF(AG424&lt;&gt;"",CONCATENATE(MONTH(AG424),"/",YEAR(AG424)),"")</f>
        <v>6/2025</v>
      </c>
      <c r="AM424" s="324">
        <f ca="1">IF(AG424&lt;&gt;"",IFERROR(IF(AF424="",TODAY()-AE424,AG424-AE424),""),"")</f>
        <v>-24</v>
      </c>
      <c r="AN424" s="325" t="str">
        <f ca="1">IF(AM424&lt;&gt;"",IF(AM424&lt;=0,"SEM ATRASO",IF(AM424&lt;=10,"1) &lt;= 10 Dias",IF(AND(AM424&gt;10,AM424&lt;=30),"2) &gt; 10 Dias e &lt;= 30 Dias",IF(AND(AM424&gt;30,AM424&lt;=60),"3) &gt;30 Dias e &lt;=60 Dias",IF(AND(AM424&gt;60,AM424&lt;43854),"4) &gt; 60 Dias","INDEFINIDO"))))),"")</f>
        <v>SEM ATRASO</v>
      </c>
      <c r="AO424" s="14">
        <v>45833</v>
      </c>
      <c r="AP424" s="331">
        <v>45819</v>
      </c>
      <c r="AQ424" s="14">
        <v>45818</v>
      </c>
      <c r="AR424" s="15">
        <v>45828</v>
      </c>
      <c r="AS424" s="331">
        <v>45828</v>
      </c>
      <c r="AT424" s="309">
        <f>IF(AND(AP424&lt;&gt;"",AS424&lt;&gt;""),AS424-AP424,"")</f>
        <v>9</v>
      </c>
      <c r="AU424" s="326" t="str">
        <f>IF(AQ424&lt;&gt;"",CONCATENATE("S",WEEKNUM(AQ424,21)),"")</f>
        <v>S24</v>
      </c>
      <c r="AV424" s="327" t="str">
        <f>IF(AR424&lt;&gt;"",CONCATENATE("S",WEEKNUM(AR424,21)),"")</f>
        <v>S25</v>
      </c>
      <c r="AW424" s="327" t="str">
        <f>IF(AS424&lt;&gt;"",CONCATENATE("S",WEEKNUM(AS424,21)),"")</f>
        <v>S25</v>
      </c>
      <c r="AX424" s="326" t="str">
        <f>IF(AS424&lt;&gt;"",CONCATENATE(MONTH(AS424),"/",YEAR(AS424)),"")</f>
        <v>6/2025</v>
      </c>
      <c r="AY424" s="328">
        <f ca="1">IF(AQ424&lt;&gt;"",IF(AS424&lt;&gt;"",AQ424-AS424,TODAY()-AQ424),"")</f>
        <v>-10</v>
      </c>
      <c r="AZ424" s="329" t="str">
        <f ca="1">IF(AY424&lt;&gt;"",IF(AY424&lt;=0,"SEM ATRASO",IF(AY424&lt;=10,"1) &lt;= 10 Dias",IF(AND(AY424&gt;10,AY424&lt;=30),"2) &gt; 10 Dias e &lt;= 30 Dias",IF(AND(AY424&gt;30,AY424&lt;=60),"3) &gt;30 Dias e &lt;=60 Dias",IF(AND(AY424&gt;60,AY424&lt;43854),"4) &gt; 60 Dias","INDEFINIDO"))))),"")</f>
        <v>SEM ATRASO</v>
      </c>
      <c r="BA424" s="331">
        <v>45828</v>
      </c>
      <c r="BB424" s="331">
        <v>45835</v>
      </c>
      <c r="BC424" s="15">
        <v>45835</v>
      </c>
      <c r="BD424" s="481">
        <v>45861</v>
      </c>
      <c r="BE424" s="15">
        <v>45861</v>
      </c>
      <c r="BF424" s="309">
        <f>IF(AND(BB424&lt;&gt;"",BE424&lt;&gt;""),BE424-BB424,"")</f>
        <v>26</v>
      </c>
      <c r="BG424" s="326" t="str">
        <f>IF(BC424&lt;&gt;"",CONCATENATE("S",WEEKNUM(BC424,21)),"")</f>
        <v>S26</v>
      </c>
      <c r="BH424" s="327" t="str">
        <f>IF(BD424&lt;&gt;"",CONCATENATE("S",WEEKNUM(BD424,21)),"")</f>
        <v>S30</v>
      </c>
      <c r="BI424" s="327" t="str">
        <f>IF(BE424&lt;&gt;"",CONCATENATE("S",WEEKNUM(BE424,21)),"")</f>
        <v>S30</v>
      </c>
      <c r="BJ424" s="326" t="str">
        <f>IF(BE424&lt;&gt;"",CONCATENATE(MONTH(BE424),"/",YEAR(BE424)),"")</f>
        <v>7/2025</v>
      </c>
      <c r="BK424" s="325">
        <f ca="1">IF(BE424&lt;&gt;"",IFERROR(IF(BE424="",TODAY()-BC424,BE424-BC424),""),"")</f>
        <v>26</v>
      </c>
      <c r="BL424" s="330" t="str">
        <f ca="1">IF(BK424&lt;&gt;"",IF(BK424&lt;=0,"SEM ATRASO",IF(BK424&lt;=10,"1) &lt;= 10 Dias",IF(AND(BK424&gt;10,BK424&lt;=30),"2) &gt; 10 Dias e &lt;= 30 Dias",IF(AND(BK424&gt;30,BK424&lt;=60),"3) &gt;30 Dias e &lt;=60 Dias",IF(AND(BK424&gt;60,BK424&lt;43854),"4) &gt; 60 Dias","INDEFINIDO"))))),"")</f>
        <v>2) &gt; 10 Dias e &lt;= 30 Dias</v>
      </c>
      <c r="BM424" s="331">
        <f>IF(BE424&lt;&gt;"",BE424+5,IF(AND(BE424="",BD424&lt;&gt;""),BD424+5,IF(AND(BE424="",BD424="",AS424&lt;&gt;""),AS424+5,IF(AND(BE424="",BD424="",AS424="",AR424&lt;&gt;""),AR424+5,""))))</f>
        <v>45866</v>
      </c>
      <c r="BN424" s="331"/>
      <c r="BO424" s="331" t="s">
        <v>87</v>
      </c>
      <c r="BP424" s="305"/>
      <c r="BQ424" s="305"/>
      <c r="BR424" s="305"/>
      <c r="BS424" s="305"/>
      <c r="BT424" s="332"/>
      <c r="BU424" s="333"/>
      <c r="BV424" s="329"/>
      <c r="BW424" s="329"/>
      <c r="BX424" s="329"/>
      <c r="BY424" s="329"/>
      <c r="BZ424" s="329"/>
      <c r="CA424" s="641"/>
      <c r="CB424" s="599"/>
    </row>
    <row r="425" spans="1:80" ht="40.5" customHeight="1" thickBot="1" x14ac:dyDescent="0.4">
      <c r="A425" s="593"/>
      <c r="B425" s="458" t="s">
        <v>155</v>
      </c>
      <c r="C425" s="310"/>
      <c r="D425" s="336"/>
      <c r="E425" s="336" t="s">
        <v>1077</v>
      </c>
      <c r="F425" s="336" t="s">
        <v>556</v>
      </c>
      <c r="G425" s="307" t="str">
        <f ca="1">IF(AND(E425&lt;D425,BE425&lt;&gt;"",TODAY()&gt;D425),TODAY()-D425,"")</f>
        <v/>
      </c>
      <c r="H425" s="308">
        <f>IF(BM425&lt;&gt;"",BM425,"")</f>
        <v>45840</v>
      </c>
      <c r="I425" s="309">
        <f>IF(AND(E425&lt;&gt;"",H425&lt;&gt;""),H425-E425,"")</f>
        <v>369</v>
      </c>
      <c r="J425" s="460"/>
      <c r="K425" s="460" t="s">
        <v>80</v>
      </c>
      <c r="L425" s="310" t="s">
        <v>557</v>
      </c>
      <c r="M425" s="311" t="s">
        <v>161</v>
      </c>
      <c r="N425" s="310" t="s">
        <v>2050</v>
      </c>
      <c r="O425" s="337"/>
      <c r="P425" s="539" t="s">
        <v>1913</v>
      </c>
      <c r="Q425" s="339" t="s">
        <v>1792</v>
      </c>
      <c r="R425" s="313" t="str">
        <f>IF(OR(L425&lt;&gt;"",N425&lt;&gt;"",O425&lt;&gt;"",P425&lt;&gt;""),CONCATENATE(L425,"-",N425,"-",P425,"-OM",O425),"")</f>
        <v>P62-PPGMII-P62-CAM-0506P/2024-OM</v>
      </c>
      <c r="S425" s="574"/>
      <c r="T425" s="314">
        <v>1</v>
      </c>
      <c r="U425" s="340">
        <v>0</v>
      </c>
      <c r="V425" s="340">
        <v>190.95999999999998</v>
      </c>
      <c r="W425" s="316">
        <f>IF(U425&lt;&gt;"",U425/1000,"")</f>
        <v>0</v>
      </c>
      <c r="X425" s="316">
        <f>IF(V425&lt;&gt;"",V425/1000,"")</f>
        <v>0.19095999999999999</v>
      </c>
      <c r="Y425" s="317">
        <f>IF(OR(U425&lt;&gt;"",V425&lt;&gt;""),U425+V425,"")</f>
        <v>190.95999999999998</v>
      </c>
      <c r="Z425" s="318">
        <f>IF(Y425&lt;&gt;"",Y425/1000,"")</f>
        <v>0.19095999999999999</v>
      </c>
      <c r="AA425" s="574" t="s">
        <v>2102</v>
      </c>
      <c r="AB425" s="386"/>
      <c r="AC425" s="331">
        <v>1</v>
      </c>
      <c r="AD425" s="327">
        <v>45811</v>
      </c>
      <c r="AE425" s="327">
        <v>45851</v>
      </c>
      <c r="AF425" s="18">
        <v>45851</v>
      </c>
      <c r="AG425" s="327">
        <v>45827</v>
      </c>
      <c r="AH425" s="309">
        <f>IF(AND(AD425&lt;&gt;"",AG425&lt;&gt;""),AG425-AD425,"")</f>
        <v>16</v>
      </c>
      <c r="AI425" s="322" t="str">
        <f>IF(AE425&lt;&gt;"",CONCATENATE("S",WEEKNUM(AE425,21)),"")</f>
        <v>S28</v>
      </c>
      <c r="AJ425" s="323" t="str">
        <f>IF(AF425&lt;&gt;"",CONCATENATE("S",WEEKNUM(AF425,21)),"")</f>
        <v>S28</v>
      </c>
      <c r="AK425" s="323" t="str">
        <f>IF(AG425&lt;&gt;"",CONCATENATE("S",WEEKNUM(AG425,21)),"")</f>
        <v>S25</v>
      </c>
      <c r="AL425" s="322" t="str">
        <f>IF(AG425&lt;&gt;"",CONCATENATE(MONTH(AG425),"/",YEAR(AG425)),"")</f>
        <v>6/2025</v>
      </c>
      <c r="AM425" s="324">
        <f ca="1">IF(AG425&lt;&gt;"",IFERROR(IF(AF425="",TODAY()-AE425,AG425-AE425),""),"")</f>
        <v>-24</v>
      </c>
      <c r="AN425" s="325" t="str">
        <f ca="1">IF(AM425&lt;&gt;"",IF(AM425&lt;=0,"SEM ATRASO",IF(AM425&lt;=10,"1) &lt;= 10 Dias",IF(AND(AM425&gt;10,AM425&lt;=30),"2) &gt; 10 Dias e &lt;= 30 Dias",IF(AND(AM425&gt;30,AM425&lt;=60),"3) &gt;30 Dias e &lt;=60 Dias",IF(AND(AM425&gt;60,AM425&lt;43854),"4) &gt; 60 Dias","INDEFINIDO"))))),"")</f>
        <v>SEM ATRASO</v>
      </c>
      <c r="AO425" s="14">
        <v>45833</v>
      </c>
      <c r="AP425" s="331">
        <v>45819</v>
      </c>
      <c r="AQ425" s="14">
        <v>45818</v>
      </c>
      <c r="AR425" s="15">
        <v>45828</v>
      </c>
      <c r="AS425" s="331">
        <v>45828</v>
      </c>
      <c r="AT425" s="309">
        <f>IF(AND(AP425&lt;&gt;"",AS425&lt;&gt;""),AS425-AP425,"")</f>
        <v>9</v>
      </c>
      <c r="AU425" s="326" t="str">
        <f>IF(AQ425&lt;&gt;"",CONCATENATE("S",WEEKNUM(AQ425,21)),"")</f>
        <v>S24</v>
      </c>
      <c r="AV425" s="327" t="str">
        <f>IF(AR425&lt;&gt;"",CONCATENATE("S",WEEKNUM(AR425,21)),"")</f>
        <v>S25</v>
      </c>
      <c r="AW425" s="327" t="str">
        <f>IF(AS425&lt;&gt;"",CONCATENATE("S",WEEKNUM(AS425,21)),"")</f>
        <v>S25</v>
      </c>
      <c r="AX425" s="326" t="str">
        <f>IF(AS425&lt;&gt;"",CONCATENATE(MONTH(AS425),"/",YEAR(AS425)),"")</f>
        <v>6/2025</v>
      </c>
      <c r="AY425" s="328">
        <f ca="1">IF(AQ425&lt;&gt;"",IF(AS425&lt;&gt;"",AQ425-AS425,TODAY()-AQ425),"")</f>
        <v>-10</v>
      </c>
      <c r="AZ425" s="329" t="str">
        <f ca="1">IF(AY425&lt;&gt;"",IF(AY425&lt;=0,"SEM ATRASO",IF(AY425&lt;=10,"1) &lt;= 10 Dias",IF(AND(AY425&gt;10,AY425&lt;=30),"2) &gt; 10 Dias e &lt;= 30 Dias",IF(AND(AY425&gt;30,AY425&lt;=60),"3) &gt;30 Dias e &lt;=60 Dias",IF(AND(AY425&gt;60,AY425&lt;43854),"4) &gt; 60 Dias","INDEFINIDO"))))),"")</f>
        <v>SEM ATRASO</v>
      </c>
      <c r="BA425" s="331">
        <v>45828</v>
      </c>
      <c r="BB425" s="331">
        <v>45835</v>
      </c>
      <c r="BC425" s="15">
        <v>45835</v>
      </c>
      <c r="BD425" s="481">
        <v>45835</v>
      </c>
      <c r="BE425" s="15">
        <v>45835</v>
      </c>
      <c r="BF425" s="309">
        <f>IF(AND(BB425&lt;&gt;"",BE425&lt;&gt;""),BE425-BB425,"")</f>
        <v>0</v>
      </c>
      <c r="BG425" s="326" t="str">
        <f>IF(BC425&lt;&gt;"",CONCATENATE("S",WEEKNUM(BC425,21)),"")</f>
        <v>S26</v>
      </c>
      <c r="BH425" s="327" t="str">
        <f>IF(BD425&lt;&gt;"",CONCATENATE("S",WEEKNUM(BD425,21)),"")</f>
        <v>S26</v>
      </c>
      <c r="BI425" s="327" t="str">
        <f>IF(BE425&lt;&gt;"",CONCATENATE("S",WEEKNUM(BE425,21)),"")</f>
        <v>S26</v>
      </c>
      <c r="BJ425" s="326" t="str">
        <f>IF(BE425&lt;&gt;"",CONCATENATE(MONTH(BE425),"/",YEAR(BE425)),"")</f>
        <v>6/2025</v>
      </c>
      <c r="BK425" s="325">
        <f ca="1">IF(BE425&lt;&gt;"",IFERROR(IF(BE425="",TODAY()-BC425,BE425-BC425),""),"")</f>
        <v>0</v>
      </c>
      <c r="BL425" s="330" t="str">
        <f ca="1">IF(BK425&lt;&gt;"",IF(BK425&lt;=0,"SEM ATRASO",IF(BK425&lt;=10,"1) &lt;= 10 Dias",IF(AND(BK425&gt;10,BK425&lt;=30),"2) &gt; 10 Dias e &lt;= 30 Dias",IF(AND(BK425&gt;30,BK425&lt;=60),"3) &gt;30 Dias e &lt;=60 Dias",IF(AND(BK425&gt;60,BK425&lt;43854),"4) &gt; 60 Dias","INDEFINIDO"))))),"")</f>
        <v>SEM ATRASO</v>
      </c>
      <c r="BM425" s="331">
        <f>IF(BE425&lt;&gt;"",BE425+5,IF(AND(BE425="",BD425&lt;&gt;""),BD425+5,IF(AND(BE425="",BD425="",AS425&lt;&gt;""),AS425+5,IF(AND(BE425="",BD425="",AS425="",AR425&lt;&gt;""),AR425+5,""))))</f>
        <v>45840</v>
      </c>
      <c r="BN425" s="331"/>
      <c r="BO425" s="331" t="s">
        <v>87</v>
      </c>
      <c r="BP425" s="305"/>
      <c r="BQ425" s="305"/>
      <c r="BR425" s="305"/>
      <c r="BS425" s="305"/>
      <c r="BT425" s="332"/>
      <c r="BU425" s="333"/>
      <c r="BV425" s="329"/>
      <c r="BW425" s="329"/>
      <c r="BX425" s="329"/>
      <c r="BY425" s="329"/>
      <c r="BZ425" s="329"/>
      <c r="CA425" s="641"/>
      <c r="CB425" s="599"/>
    </row>
    <row r="426" spans="1:80" ht="40.5" customHeight="1" thickBot="1" x14ac:dyDescent="0.4">
      <c r="A426" s="593"/>
      <c r="B426" s="458" t="s">
        <v>155</v>
      </c>
      <c r="C426" s="310"/>
      <c r="D426" s="336"/>
      <c r="E426" s="336" t="s">
        <v>1106</v>
      </c>
      <c r="F426" s="336" t="s">
        <v>255</v>
      </c>
      <c r="G426" s="307" t="str">
        <f ca="1">IF(AND(E426&lt;D426,BE426&lt;&gt;"",TODAY()&gt;D426),TODAY()-D426,"")</f>
        <v/>
      </c>
      <c r="H426" s="308">
        <f>IF(BM426&lt;&gt;"",BM426,"")</f>
        <v>45873</v>
      </c>
      <c r="I426" s="309">
        <f>IF(AND(E426&lt;&gt;"",H426&lt;&gt;""),H426-E426,"")</f>
        <v>378</v>
      </c>
      <c r="J426" s="460" t="s">
        <v>79</v>
      </c>
      <c r="K426" s="460" t="s">
        <v>80</v>
      </c>
      <c r="L426" s="310" t="s">
        <v>557</v>
      </c>
      <c r="M426" s="311" t="s">
        <v>161</v>
      </c>
      <c r="N426" s="310" t="s">
        <v>2050</v>
      </c>
      <c r="O426" s="337"/>
      <c r="P426" s="539" t="s">
        <v>1482</v>
      </c>
      <c r="Q426" s="339" t="s">
        <v>1134</v>
      </c>
      <c r="R426" s="313" t="str">
        <f>IF(OR(L426&lt;&gt;"",N426&lt;&gt;"",O426&lt;&gt;"",P426&lt;&gt;""),CONCATENATE(L426,"-",N426,"-",P426,"-OM",O426),"")</f>
        <v>P62-PPGMII-P62-CAM-0649P/2024-OM</v>
      </c>
      <c r="S426" s="574" t="s">
        <v>1135</v>
      </c>
      <c r="T426" s="314">
        <v>1</v>
      </c>
      <c r="U426" s="340">
        <v>0</v>
      </c>
      <c r="V426" s="340">
        <v>244.55000000000004</v>
      </c>
      <c r="W426" s="316">
        <f>IF(U426&lt;&gt;"",U426/1000,"")</f>
        <v>0</v>
      </c>
      <c r="X426" s="316">
        <f>IF(V426&lt;&gt;"",V426/1000,"")</f>
        <v>0.24455000000000005</v>
      </c>
      <c r="Y426" s="317">
        <f>IF(OR(U426&lt;&gt;"",V426&lt;&gt;""),U426+V426,"")</f>
        <v>244.55000000000004</v>
      </c>
      <c r="Z426" s="318">
        <f>IF(Y426&lt;&gt;"",Y426/1000,"")</f>
        <v>0.24455000000000005</v>
      </c>
      <c r="AA426" s="574" t="s">
        <v>1136</v>
      </c>
      <c r="AB426" s="386"/>
      <c r="AC426" s="331">
        <v>45821</v>
      </c>
      <c r="AD426" s="327">
        <v>45811</v>
      </c>
      <c r="AE426" s="327">
        <v>45851</v>
      </c>
      <c r="AF426" s="18">
        <v>45851</v>
      </c>
      <c r="AG426" s="327">
        <v>45827</v>
      </c>
      <c r="AH426" s="309">
        <f>IF(AND(AD426&lt;&gt;"",AG426&lt;&gt;""),AG426-AD426,"")</f>
        <v>16</v>
      </c>
      <c r="AI426" s="322" t="str">
        <f>IF(AE426&lt;&gt;"",CONCATENATE("S",WEEKNUM(AE426,21)),"")</f>
        <v>S28</v>
      </c>
      <c r="AJ426" s="323" t="str">
        <f>IF(AF426&lt;&gt;"",CONCATENATE("S",WEEKNUM(AF426,21)),"")</f>
        <v>S28</v>
      </c>
      <c r="AK426" s="323" t="str">
        <f>IF(AG426&lt;&gt;"",CONCATENATE("S",WEEKNUM(AG426,21)),"")</f>
        <v>S25</v>
      </c>
      <c r="AL426" s="322" t="str">
        <f>IF(AG426&lt;&gt;"",CONCATENATE(MONTH(AG426),"/",YEAR(AG426)),"")</f>
        <v>6/2025</v>
      </c>
      <c r="AM426" s="324">
        <f ca="1">IF(AG426&lt;&gt;"",IFERROR(IF(AF426="",TODAY()-AE426,AG426-AE426),""),"")</f>
        <v>-24</v>
      </c>
      <c r="AN426" s="325" t="str">
        <f ca="1">IF(AM426&lt;&gt;"",IF(AM426&lt;=0,"SEM ATRASO",IF(AM426&lt;=10,"1) &lt;= 10 Dias",IF(AND(AM426&gt;10,AM426&lt;=30),"2) &gt; 10 Dias e &lt;= 30 Dias",IF(AND(AM426&gt;30,AM426&lt;=60),"3) &gt;30 Dias e &lt;=60 Dias",IF(AND(AM426&gt;60,AM426&lt;43854),"4) &gt; 60 Dias","INDEFINIDO"))))),"")</f>
        <v>SEM ATRASO</v>
      </c>
      <c r="AO426" s="14">
        <v>45833</v>
      </c>
      <c r="AP426" s="331">
        <v>45827</v>
      </c>
      <c r="AQ426" s="14">
        <v>45840</v>
      </c>
      <c r="AR426" s="481">
        <v>45840</v>
      </c>
      <c r="AS426" s="331">
        <v>45838</v>
      </c>
      <c r="AT426" s="309">
        <f>IF(AND(AP426&lt;&gt;"",AS426&lt;&gt;""),AS426-AP426,"")</f>
        <v>11</v>
      </c>
      <c r="AU426" s="326" t="str">
        <f>IF(AQ426&lt;&gt;"",CONCATENATE("S",WEEKNUM(AQ426,21)),"")</f>
        <v>S27</v>
      </c>
      <c r="AV426" s="327" t="str">
        <f>IF(AR426&lt;&gt;"",CONCATENATE("S",WEEKNUM(AR426,21)),"")</f>
        <v>S27</v>
      </c>
      <c r="AW426" s="327" t="str">
        <f>IF(AS426&lt;&gt;"",CONCATENATE("S",WEEKNUM(AS426,21)),"")</f>
        <v>S27</v>
      </c>
      <c r="AX426" s="326" t="str">
        <f>IF(AS426&lt;&gt;"",CONCATENATE(MONTH(AS426),"/",YEAR(AS426)),"")</f>
        <v>6/2025</v>
      </c>
      <c r="AY426" s="328">
        <f ca="1">IF(AQ426&lt;&gt;"",IF(AS426&lt;&gt;"",AQ426-AS426,TODAY()-AQ426),"")</f>
        <v>2</v>
      </c>
      <c r="AZ426" s="329" t="str">
        <f ca="1">IF(AY426&lt;&gt;"",IF(AY426&lt;=0,"SEM ATRASO",IF(AY426&lt;=10,"1) &lt;= 10 Dias",IF(AND(AY426&gt;10,AY426&lt;=30),"2) &gt; 10 Dias e &lt;= 30 Dias",IF(AND(AY426&gt;30,AY426&lt;=60),"3) &gt;30 Dias e &lt;=60 Dias",IF(AND(AY426&gt;60,AY426&lt;43854),"4) &gt; 60 Dias","INDEFINIDO"))))),"")</f>
        <v>1) &lt;= 10 Dias</v>
      </c>
      <c r="BA426" s="14">
        <v>45853</v>
      </c>
      <c r="BB426" s="331">
        <v>45845</v>
      </c>
      <c r="BC426" s="14">
        <v>45766</v>
      </c>
      <c r="BD426" s="15">
        <v>45868</v>
      </c>
      <c r="BE426" s="331">
        <v>45868</v>
      </c>
      <c r="BF426" s="309">
        <f>IF(AND(BB426&lt;&gt;"",BE426&lt;&gt;""),BE426-BB426,"")</f>
        <v>23</v>
      </c>
      <c r="BG426" s="326" t="str">
        <f>IF(BC426&lt;&gt;"",CONCATENATE("S",WEEKNUM(BC426,21)),"")</f>
        <v>S16</v>
      </c>
      <c r="BH426" s="327" t="str">
        <f>IF(BD426&lt;&gt;"",CONCATENATE("S",WEEKNUM(BD426,21)),"")</f>
        <v>S31</v>
      </c>
      <c r="BI426" s="327" t="str">
        <f>IF(BE426&lt;&gt;"",CONCATENATE("S",WEEKNUM(BE426,21)),"")</f>
        <v>S31</v>
      </c>
      <c r="BJ426" s="326" t="str">
        <f>IF(BE426&lt;&gt;"",CONCATENATE(MONTH(BE426),"/",YEAR(BE426)),"")</f>
        <v>7/2025</v>
      </c>
      <c r="BK426" s="325">
        <f ca="1">IF(BE426&lt;&gt;"",IFERROR(IF(BE426="",TODAY()-BC426,BE426-BC426),""),"")</f>
        <v>102</v>
      </c>
      <c r="BL426" s="330" t="str">
        <f ca="1">IF(BK426&lt;&gt;"",IF(BK426&lt;=0,"SEM ATRASO",IF(BK426&lt;=10,"1) &lt;= 10 Dias",IF(AND(BK426&gt;10,BK426&lt;=30),"2) &gt; 10 Dias e &lt;= 30 Dias",IF(AND(BK426&gt;30,BK426&lt;=60),"3) &gt;30 Dias e &lt;=60 Dias",IF(AND(BK426&gt;60,BK426&lt;43854),"4) &gt; 60 Dias","INDEFINIDO"))))),"")</f>
        <v>4) &gt; 60 Dias</v>
      </c>
      <c r="BM426" s="331">
        <f>IF(BE426&lt;&gt;"",BE426+5,IF(AND(BE426="",BD426&lt;&gt;""),BD426+5,IF(AND(BE426="",BD426="",AS426&lt;&gt;""),AS426+5,IF(AND(BE426="",BD426="",AS426="",AR426&lt;&gt;""),AR426+5,""))))</f>
        <v>45873</v>
      </c>
      <c r="BN426" s="331"/>
      <c r="BO426" s="331" t="s">
        <v>87</v>
      </c>
      <c r="BP426" s="305"/>
      <c r="BQ426" s="305"/>
      <c r="BR426" s="305"/>
      <c r="BS426" s="305"/>
      <c r="BT426" s="332"/>
      <c r="BU426" s="333"/>
      <c r="BV426" s="329"/>
      <c r="BW426" s="329"/>
      <c r="BX426" s="329"/>
      <c r="BY426" s="329"/>
      <c r="BZ426" s="329"/>
      <c r="CA426" s="641"/>
      <c r="CB426" s="599"/>
    </row>
    <row r="427" spans="1:80" ht="40.5" customHeight="1" thickBot="1" x14ac:dyDescent="0.4">
      <c r="A427" s="593"/>
      <c r="B427" s="458" t="s">
        <v>155</v>
      </c>
      <c r="C427" s="310"/>
      <c r="D427" s="336"/>
      <c r="E427" s="336" t="s">
        <v>1106</v>
      </c>
      <c r="F427" s="336" t="s">
        <v>255</v>
      </c>
      <c r="G427" s="307" t="str">
        <f ca="1">IF(AND(E427&lt;D427,BE427&lt;&gt;"",TODAY()&gt;D427),TODAY()-D427,"")</f>
        <v/>
      </c>
      <c r="H427" s="308">
        <f>IF(BM427&lt;&gt;"",BM427,"")</f>
        <v>45812</v>
      </c>
      <c r="I427" s="309">
        <f>IF(AND(E427&lt;&gt;"",H427&lt;&gt;""),H427-E427,"")</f>
        <v>317</v>
      </c>
      <c r="J427" s="460" t="s">
        <v>125</v>
      </c>
      <c r="K427" s="460" t="s">
        <v>135</v>
      </c>
      <c r="L427" s="310" t="s">
        <v>557</v>
      </c>
      <c r="M427" s="311" t="s">
        <v>161</v>
      </c>
      <c r="N427" s="310" t="s">
        <v>2050</v>
      </c>
      <c r="O427" s="337">
        <v>2029429387</v>
      </c>
      <c r="P427" s="539" t="s">
        <v>1482</v>
      </c>
      <c r="Q427" s="339" t="s">
        <v>1139</v>
      </c>
      <c r="R427" s="313" t="str">
        <f>IF(OR(L427&lt;&gt;"",N427&lt;&gt;"",O427&lt;&gt;"",P427&lt;&gt;""),CONCATENATE(L427,"-",N427,"-",P427,"-OM",O427),"")</f>
        <v>P62-PPGMII-P62-CAM-0649P/2024-OM2029429387</v>
      </c>
      <c r="S427" s="574" t="s">
        <v>257</v>
      </c>
      <c r="T427" s="314">
        <v>1</v>
      </c>
      <c r="U427" s="340">
        <v>0</v>
      </c>
      <c r="V427" s="340">
        <v>8.25</v>
      </c>
      <c r="W427" s="316">
        <f>IF(U427&lt;&gt;"",U427/1000,"")</f>
        <v>0</v>
      </c>
      <c r="X427" s="316">
        <f>IF(V427&lt;&gt;"",V427/1000,"")</f>
        <v>8.2500000000000004E-3</v>
      </c>
      <c r="Y427" s="317">
        <f>IF(OR(U427&lt;&gt;"",V427&lt;&gt;""),U427+V427,"")</f>
        <v>8.25</v>
      </c>
      <c r="Z427" s="318">
        <f>IF(Y427&lt;&gt;"",Y427/1000,"")</f>
        <v>8.2500000000000004E-3</v>
      </c>
      <c r="AA427" s="574" t="s">
        <v>1136</v>
      </c>
      <c r="AB427" s="386"/>
      <c r="AC427" s="331">
        <v>45821</v>
      </c>
      <c r="AD427" s="327">
        <v>45774</v>
      </c>
      <c r="AE427" s="327">
        <v>45651</v>
      </c>
      <c r="AF427" s="25">
        <v>45779</v>
      </c>
      <c r="AG427" s="327">
        <v>45783</v>
      </c>
      <c r="AH427" s="309">
        <f>IF(AND(AD427&lt;&gt;"",AG427&lt;&gt;""),AG427-AD427,"")</f>
        <v>9</v>
      </c>
      <c r="AI427" s="322" t="str">
        <f>IF(AE427&lt;&gt;"",CONCATENATE("S",WEEKNUM(AE427,21)),"")</f>
        <v>S52</v>
      </c>
      <c r="AJ427" s="323" t="str">
        <f>IF(AF427&lt;&gt;"",CONCATENATE("S",WEEKNUM(AF427,21)),"")</f>
        <v>S18</v>
      </c>
      <c r="AK427" s="323" t="str">
        <f>IF(AG427&lt;&gt;"",CONCATENATE("S",WEEKNUM(AG427,21)),"")</f>
        <v>S19</v>
      </c>
      <c r="AL427" s="322" t="str">
        <f>IF(AG427&lt;&gt;"",CONCATENATE(MONTH(AG427),"/",YEAR(AG427)),"")</f>
        <v>5/2025</v>
      </c>
      <c r="AM427" s="324">
        <f ca="1">IF(AG427&lt;&gt;"",IFERROR(IF(AF427="",TODAY()-AE427,AG427-AE427),""),"")</f>
        <v>132</v>
      </c>
      <c r="AN427" s="325" t="str">
        <f ca="1">IF(AM427&lt;&gt;"",IF(AM427&lt;=0,"SEM ATRASO",IF(AM427&lt;=10,"1) &lt;= 10 Dias",IF(AND(AM427&gt;10,AM427&lt;=30),"2) &gt; 10 Dias e &lt;= 30 Dias",IF(AND(AM427&gt;30,AM427&lt;=60),"3) &gt;30 Dias e &lt;=60 Dias",IF(AND(AM427&gt;60,AM427&lt;43854),"4) &gt; 60 Dias","INDEFINIDO"))))),"")</f>
        <v>4) &gt; 60 Dias</v>
      </c>
      <c r="AO427" s="14">
        <v>45716</v>
      </c>
      <c r="AP427" s="331">
        <v>45820</v>
      </c>
      <c r="AQ427" s="14">
        <v>45727</v>
      </c>
      <c r="AR427" s="25">
        <v>45807</v>
      </c>
      <c r="AS427" s="331">
        <v>45807</v>
      </c>
      <c r="AT427" s="309">
        <f>IF(AND(AP427&lt;&gt;"",AS427&lt;&gt;""),AS427-AP427,"")</f>
        <v>-13</v>
      </c>
      <c r="AU427" s="326" t="str">
        <f>IF(AQ427&lt;&gt;"",CONCATENATE("S",WEEKNUM(AQ427,21)),"")</f>
        <v>S11</v>
      </c>
      <c r="AV427" s="327" t="str">
        <f>IF(AR427&lt;&gt;"",CONCATENATE("S",WEEKNUM(AR427,21)),"")</f>
        <v>S22</v>
      </c>
      <c r="AW427" s="327" t="str">
        <f>IF(AS427&lt;&gt;"",CONCATENATE("S",WEEKNUM(AS427,21)),"")</f>
        <v>S22</v>
      </c>
      <c r="AX427" s="326" t="str">
        <f>IF(AS427&lt;&gt;"",CONCATENATE(MONTH(AS427),"/",YEAR(AS427)),"")</f>
        <v>5/2025</v>
      </c>
      <c r="AY427" s="328">
        <f ca="1">IF(AQ427&lt;&gt;"",IF(AS427&lt;&gt;"",AQ427-AS427,TODAY()-AQ427),"")</f>
        <v>-80</v>
      </c>
      <c r="AZ427" s="329" t="str">
        <f ca="1">IF(AY427&lt;&gt;"",IF(AY427&lt;=0,"SEM ATRASO",IF(AY427&lt;=10,"1) &lt;= 10 Dias",IF(AND(AY427&gt;10,AY427&lt;=30),"2) &gt; 10 Dias e &lt;= 30 Dias",IF(AND(AY427&gt;30,AY427&lt;=60),"3) &gt;30 Dias e &lt;=60 Dias",IF(AND(AY427&gt;60,AY427&lt;43854),"4) &gt; 60 Dias","INDEFINIDO"))))),"")</f>
        <v>SEM ATRASO</v>
      </c>
      <c r="BA427" s="14">
        <v>45771</v>
      </c>
      <c r="BB427" s="331">
        <v>45814</v>
      </c>
      <c r="BC427" s="14">
        <v>45774</v>
      </c>
      <c r="BD427" s="14">
        <v>45807</v>
      </c>
      <c r="BE427" s="15">
        <v>45807</v>
      </c>
      <c r="BF427" s="309">
        <f>IF(AND(BB427&lt;&gt;"",BE427&lt;&gt;""),BE427-BB427,"")</f>
        <v>-7</v>
      </c>
      <c r="BG427" s="326" t="str">
        <f>IF(BC427&lt;&gt;"",CONCATENATE("S",WEEKNUM(BC427,21)),"")</f>
        <v>S17</v>
      </c>
      <c r="BH427" s="327" t="str">
        <f>IF(BD427&lt;&gt;"",CONCATENATE("S",WEEKNUM(BD427,21)),"")</f>
        <v>S22</v>
      </c>
      <c r="BI427" s="327" t="str">
        <f>IF(BE427&lt;&gt;"",CONCATENATE("S",WEEKNUM(BE427,21)),"")</f>
        <v>S22</v>
      </c>
      <c r="BJ427" s="326" t="str">
        <f>IF(BE427&lt;&gt;"",CONCATENATE(MONTH(BE427),"/",YEAR(BE427)),"")</f>
        <v>5/2025</v>
      </c>
      <c r="BK427" s="325">
        <f ca="1">IF(BE427&lt;&gt;"",IFERROR(IF(BE427="",TODAY()-BC427,BE427-BC427),""),"")</f>
        <v>33</v>
      </c>
      <c r="BL427" s="330" t="str">
        <f ca="1">IF(BK427&lt;&gt;"",IF(BK427&lt;=0,"SEM ATRASO",IF(BK427&lt;=10,"1) &lt;= 10 Dias",IF(AND(BK427&gt;10,BK427&lt;=30),"2) &gt; 10 Dias e &lt;= 30 Dias",IF(AND(BK427&gt;30,BK427&lt;=60),"3) &gt;30 Dias e &lt;=60 Dias",IF(AND(BK427&gt;60,BK427&lt;43854),"4) &gt; 60 Dias","INDEFINIDO"))))),"")</f>
        <v>3) &gt;30 Dias e &lt;=60 Dias</v>
      </c>
      <c r="BM427" s="331">
        <f>IF(BE427&lt;&gt;"",BE427+5,IF(AND(BE427="",BD427&lt;&gt;""),BD427+5,IF(AND(BE427="",BD427="",AS427&lt;&gt;""),AS427+5,IF(AND(BE427="",BD427="",AS427="",AR427&lt;&gt;""),AR427+5,""))))</f>
        <v>45812</v>
      </c>
      <c r="BN427" s="331"/>
      <c r="BO427" s="331" t="s">
        <v>143</v>
      </c>
      <c r="BP427" s="305"/>
      <c r="BQ427" s="305"/>
      <c r="BR427" s="305"/>
      <c r="BS427" s="305"/>
      <c r="BT427" s="332" t="s">
        <v>124</v>
      </c>
      <c r="BU427" s="333" t="s">
        <v>124</v>
      </c>
      <c r="BV427" s="329"/>
      <c r="BW427" s="329"/>
      <c r="BX427" s="329"/>
      <c r="BY427" s="329"/>
      <c r="BZ427" s="329"/>
      <c r="CA427" s="640" t="s">
        <v>144</v>
      </c>
      <c r="CB427" s="599" t="s">
        <v>142</v>
      </c>
    </row>
    <row r="428" spans="1:80" ht="40.5" customHeight="1" thickBot="1" x14ac:dyDescent="0.4">
      <c r="A428" s="593"/>
      <c r="B428" s="458" t="s">
        <v>155</v>
      </c>
      <c r="C428" s="310" t="s">
        <v>278</v>
      </c>
      <c r="D428" s="336"/>
      <c r="E428" s="336" t="s">
        <v>262</v>
      </c>
      <c r="F428" s="336" t="s">
        <v>2010</v>
      </c>
      <c r="G428" s="307" t="str">
        <f ca="1">IF(AND(E428&lt;D428,BE428&lt;&gt;"",TODAY()&gt;D428),TODAY()-D428,"")</f>
        <v/>
      </c>
      <c r="H428" s="308">
        <f>IF(BM428&lt;&gt;"",BM428,"")</f>
        <v>45867</v>
      </c>
      <c r="I428" s="309">
        <f>IF(AND(E428&lt;&gt;"",H428&lt;&gt;""),H428-E428,"")</f>
        <v>277</v>
      </c>
      <c r="J428" s="460" t="s">
        <v>280</v>
      </c>
      <c r="K428" s="460" t="s">
        <v>80</v>
      </c>
      <c r="L428" s="310" t="s">
        <v>81</v>
      </c>
      <c r="M428" s="311" t="s">
        <v>161</v>
      </c>
      <c r="N428" s="310" t="s">
        <v>1011</v>
      </c>
      <c r="O428" s="337">
        <v>2026428916</v>
      </c>
      <c r="P428" s="539" t="s">
        <v>1483</v>
      </c>
      <c r="Q428" s="339" t="s">
        <v>1793</v>
      </c>
      <c r="R428" s="313" t="str">
        <f>IF(OR(L428&lt;&gt;"",N428&lt;&gt;"",O428&lt;&gt;"",P428&lt;&gt;""),CONCATENATE(L428,"-",N428,"-",P428,"-OM",O428),"")</f>
        <v>P31-PPGMII-P31-CAM-1489/2024-OM2026428916</v>
      </c>
      <c r="S428" s="574" t="s">
        <v>967</v>
      </c>
      <c r="T428" s="314">
        <v>1</v>
      </c>
      <c r="U428" s="340">
        <v>0</v>
      </c>
      <c r="V428" s="340">
        <v>89.85</v>
      </c>
      <c r="W428" s="316">
        <f>IF(U428&lt;&gt;"",U428/1000,"")</f>
        <v>0</v>
      </c>
      <c r="X428" s="316">
        <f>IF(V428&lt;&gt;"",V428/1000,"")</f>
        <v>8.9849999999999999E-2</v>
      </c>
      <c r="Y428" s="317">
        <f>IF(OR(U428&lt;&gt;"",V428&lt;&gt;""),U428+V428,"")</f>
        <v>89.85</v>
      </c>
      <c r="Z428" s="318">
        <f>IF(Y428&lt;&gt;"",Y428/1000,"")</f>
        <v>8.9849999999999999E-2</v>
      </c>
      <c r="AA428" s="574" t="s">
        <v>258</v>
      </c>
      <c r="AB428" s="386"/>
      <c r="AC428" s="331">
        <v>45590</v>
      </c>
      <c r="AD428" s="327">
        <v>45785</v>
      </c>
      <c r="AE428" s="327">
        <v>45816</v>
      </c>
      <c r="AF428" s="25">
        <v>45816</v>
      </c>
      <c r="AG428" s="327">
        <v>45807</v>
      </c>
      <c r="AH428" s="309">
        <f>IF(AND(AD428&lt;&gt;"",AG428&lt;&gt;""),AG428-AD428,"")</f>
        <v>22</v>
      </c>
      <c r="AI428" s="322" t="str">
        <f>IF(AE428&lt;&gt;"",CONCATENATE("S",WEEKNUM(AE428,21)),"")</f>
        <v>S23</v>
      </c>
      <c r="AJ428" s="323" t="str">
        <f>IF(AF428&lt;&gt;"",CONCATENATE("S",WEEKNUM(AF428,21)),"")</f>
        <v>S23</v>
      </c>
      <c r="AK428" s="323" t="str">
        <f>IF(AG428&lt;&gt;"",CONCATENATE("S",WEEKNUM(AG428,21)),"")</f>
        <v>S22</v>
      </c>
      <c r="AL428" s="322" t="str">
        <f>IF(AG428&lt;&gt;"",CONCATENATE(MONTH(AG428),"/",YEAR(AG428)),"")</f>
        <v>5/2025</v>
      </c>
      <c r="AM428" s="324">
        <f ca="1">IF(AG428&lt;&gt;"",IFERROR(IF(AF428="",TODAY()-AE428,AG428-AE428),""),"")</f>
        <v>-9</v>
      </c>
      <c r="AN428" s="325" t="str">
        <f ca="1">IF(AM428&lt;&gt;"",IF(AM428&lt;=0,"SEM ATRASO",IF(AM428&lt;=10,"1) &lt;= 10 Dias",IF(AND(AM428&gt;10,AM428&lt;=30),"2) &gt; 10 Dias e &lt;= 30 Dias",IF(AND(AM428&gt;30,AM428&lt;=60),"3) &gt;30 Dias e &lt;=60 Dias",IF(AND(AM428&gt;60,AM428&lt;43854),"4) &gt; 60 Dias","INDEFINIDO"))))),"")</f>
        <v>SEM ATRASO</v>
      </c>
      <c r="AO428" s="327">
        <v>45776</v>
      </c>
      <c r="AP428" s="331">
        <v>45833</v>
      </c>
      <c r="AQ428" s="14">
        <v>45751</v>
      </c>
      <c r="AR428" s="25">
        <v>45852</v>
      </c>
      <c r="AS428" s="331">
        <v>45852</v>
      </c>
      <c r="AT428" s="309">
        <f>IF(AND(AP428&lt;&gt;"",AS428&lt;&gt;""),AS428-AP428,"")</f>
        <v>19</v>
      </c>
      <c r="AU428" s="326" t="str">
        <f>IF(AQ428&lt;&gt;"",CONCATENATE("S",WEEKNUM(AQ428,21)),"")</f>
        <v>S14</v>
      </c>
      <c r="AV428" s="327" t="str">
        <f>IF(AR428&lt;&gt;"",CONCATENATE("S",WEEKNUM(AR428,21)),"")</f>
        <v>S29</v>
      </c>
      <c r="AW428" s="327" t="str">
        <f>IF(AS428&lt;&gt;"",CONCATENATE("S",WEEKNUM(AS428,21)),"")</f>
        <v>S29</v>
      </c>
      <c r="AX428" s="326" t="str">
        <f>IF(AS428&lt;&gt;"",CONCATENATE(MONTH(AS428),"/",YEAR(AS428)),"")</f>
        <v>7/2025</v>
      </c>
      <c r="AY428" s="328">
        <f ca="1">IF(AQ428&lt;&gt;"",IF(AS428&lt;&gt;"",AQ428-AS428,TODAY()-AQ428),"")</f>
        <v>-101</v>
      </c>
      <c r="AZ428" s="329" t="str">
        <f ca="1">IF(AY428&lt;&gt;"",IF(AY428&lt;=0,"SEM ATRASO",IF(AY428&lt;=10,"1) &lt;= 10 Dias",IF(AND(AY428&gt;10,AY428&lt;=30),"2) &gt; 10 Dias e &lt;= 30 Dias",IF(AND(AY428&gt;30,AY428&lt;=60),"3) &gt;30 Dias e &lt;=60 Dias",IF(AND(AY428&gt;60,AY428&lt;43854),"4) &gt; 60 Dias","INDEFINIDO"))))),"")</f>
        <v>SEM ATRASO</v>
      </c>
      <c r="BA428" s="327">
        <v>45836</v>
      </c>
      <c r="BB428" s="331">
        <v>45859</v>
      </c>
      <c r="BC428" s="14">
        <v>45833</v>
      </c>
      <c r="BD428" s="481">
        <v>45862</v>
      </c>
      <c r="BE428" s="15">
        <v>45862</v>
      </c>
      <c r="BF428" s="309">
        <f>IF(AND(BB428&lt;&gt;"",BE428&lt;&gt;""),BE428-BB428,"")</f>
        <v>3</v>
      </c>
      <c r="BG428" s="326" t="str">
        <f>IF(BC428&lt;&gt;"",CONCATENATE("S",WEEKNUM(BC428,21)),"")</f>
        <v>S26</v>
      </c>
      <c r="BH428" s="327" t="str">
        <f>IF(BD428&lt;&gt;"",CONCATENATE("S",WEEKNUM(BD428,21)),"")</f>
        <v>S30</v>
      </c>
      <c r="BI428" s="327" t="str">
        <f>IF(BE428&lt;&gt;"",CONCATENATE("S",WEEKNUM(BE428,21)),"")</f>
        <v>S30</v>
      </c>
      <c r="BJ428" s="326" t="str">
        <f>IF(BE428&lt;&gt;"",CONCATENATE(MONTH(BE428),"/",YEAR(BE428)),"")</f>
        <v>7/2025</v>
      </c>
      <c r="BK428" s="325">
        <f ca="1">IF(BE428&lt;&gt;"",IFERROR(IF(BE428="",TODAY()-BC428,BE428-BC428),""),"")</f>
        <v>29</v>
      </c>
      <c r="BL428" s="330" t="str">
        <f ca="1">IF(BK428&lt;&gt;"",IF(BK428&lt;=0,"SEM ATRASO",IF(BK428&lt;=10,"1) &lt;= 10 Dias",IF(AND(BK428&gt;10,BK428&lt;=30),"2) &gt; 10 Dias e &lt;= 30 Dias",IF(AND(BK428&gt;30,BK428&lt;=60),"3) &gt;30 Dias e &lt;=60 Dias",IF(AND(BK428&gt;60,BK428&lt;43854),"4) &gt; 60 Dias","INDEFINIDO"))))),"")</f>
        <v>2) &gt; 10 Dias e &lt;= 30 Dias</v>
      </c>
      <c r="BM428" s="331">
        <f>IF(BE428&lt;&gt;"",BE428+5,IF(AND(BE428="",BD428&lt;&gt;""),BD428+5,IF(AND(BE428="",BD428="",AS428&lt;&gt;""),AS428+5,IF(AND(BE428="",BD428="",AS428="",AR428&lt;&gt;""),AR428+5,""))))</f>
        <v>45867</v>
      </c>
      <c r="BN428" s="331"/>
      <c r="BO428" s="331" t="s">
        <v>87</v>
      </c>
      <c r="BP428" s="305"/>
      <c r="BQ428" s="305"/>
      <c r="BR428" s="305"/>
      <c r="BS428" s="305"/>
      <c r="BT428" s="332" t="s">
        <v>124</v>
      </c>
      <c r="BU428" s="333" t="s">
        <v>124</v>
      </c>
      <c r="BV428" s="329"/>
      <c r="BW428" s="329"/>
      <c r="BX428" s="329"/>
      <c r="BY428" s="329"/>
      <c r="BZ428" s="329"/>
      <c r="CA428" s="641"/>
      <c r="CB428" s="599"/>
    </row>
    <row r="429" spans="1:80" ht="40.5" customHeight="1" thickBot="1" x14ac:dyDescent="0.4">
      <c r="A429" s="593"/>
      <c r="B429" s="458" t="s">
        <v>155</v>
      </c>
      <c r="C429" s="310"/>
      <c r="D429" s="336"/>
      <c r="E429" s="336" t="s">
        <v>262</v>
      </c>
      <c r="F429" s="336" t="s">
        <v>2010</v>
      </c>
      <c r="G429" s="307" t="str">
        <f ca="1">IF(AND(E429&lt;D429,BE429&lt;&gt;"",TODAY()&gt;D429),TODAY()-D429,"")</f>
        <v/>
      </c>
      <c r="H429" s="308">
        <f>IF(BM429&lt;&gt;"",BM429,"")</f>
        <v>45852</v>
      </c>
      <c r="I429" s="309">
        <f>IF(AND(E429&lt;&gt;"",H429&lt;&gt;""),H429-E429,"")</f>
        <v>262</v>
      </c>
      <c r="J429" s="460"/>
      <c r="K429" s="460" t="s">
        <v>80</v>
      </c>
      <c r="L429" s="310" t="s">
        <v>81</v>
      </c>
      <c r="M429" s="311" t="s">
        <v>161</v>
      </c>
      <c r="N429" s="310" t="s">
        <v>1011</v>
      </c>
      <c r="O429" s="337"/>
      <c r="P429" s="539" t="s">
        <v>1483</v>
      </c>
      <c r="Q429" s="339" t="s">
        <v>1794</v>
      </c>
      <c r="R429" s="313" t="str">
        <f>IF(OR(L429&lt;&gt;"",N429&lt;&gt;"",O429&lt;&gt;"",P429&lt;&gt;""),CONCATENATE(L429,"-",N429,"-",P429,"-OM",O429),"")</f>
        <v>P31-PPGMII-P31-CAM-1489/2024-OM</v>
      </c>
      <c r="S429" s="574"/>
      <c r="T429" s="314">
        <v>1</v>
      </c>
      <c r="U429" s="340">
        <v>0</v>
      </c>
      <c r="V429" s="340">
        <v>6.72</v>
      </c>
      <c r="W429" s="316">
        <f>IF(U429&lt;&gt;"",U429/1000,"")</f>
        <v>0</v>
      </c>
      <c r="X429" s="316">
        <f>IF(V429&lt;&gt;"",V429/1000,"")</f>
        <v>6.7199999999999994E-3</v>
      </c>
      <c r="Y429" s="317">
        <f>IF(OR(U429&lt;&gt;"",V429&lt;&gt;""),U429+V429,"")</f>
        <v>6.72</v>
      </c>
      <c r="Z429" s="318">
        <f>IF(Y429&lt;&gt;"",Y429/1000,"")</f>
        <v>6.7199999999999994E-3</v>
      </c>
      <c r="AA429" s="574" t="s">
        <v>258</v>
      </c>
      <c r="AB429" s="386"/>
      <c r="AC429" s="331">
        <v>45590</v>
      </c>
      <c r="AD429" s="327">
        <v>45785</v>
      </c>
      <c r="AE429" s="327">
        <v>45816</v>
      </c>
      <c r="AF429" s="25">
        <v>45816</v>
      </c>
      <c r="AG429" s="327">
        <v>45807</v>
      </c>
      <c r="AH429" s="309">
        <f>IF(AND(AD429&lt;&gt;"",AG429&lt;&gt;""),AG429-AD429,"")</f>
        <v>22</v>
      </c>
      <c r="AI429" s="322" t="str">
        <f>IF(AE429&lt;&gt;"",CONCATENATE("S",WEEKNUM(AE429,21)),"")</f>
        <v>S23</v>
      </c>
      <c r="AJ429" s="323" t="str">
        <f>IF(AF429&lt;&gt;"",CONCATENATE("S",WEEKNUM(AF429,21)),"")</f>
        <v>S23</v>
      </c>
      <c r="AK429" s="323" t="str">
        <f>IF(AG429&lt;&gt;"",CONCATENATE("S",WEEKNUM(AG429,21)),"")</f>
        <v>S22</v>
      </c>
      <c r="AL429" s="322" t="str">
        <f>IF(AG429&lt;&gt;"",CONCATENATE(MONTH(AG429),"/",YEAR(AG429)),"")</f>
        <v>5/2025</v>
      </c>
      <c r="AM429" s="324">
        <f ca="1">IF(AG429&lt;&gt;"",IFERROR(IF(AF429="",TODAY()-AE429,AG429-AE429),""),"")</f>
        <v>-9</v>
      </c>
      <c r="AN429" s="325" t="str">
        <f ca="1">IF(AM429&lt;&gt;"",IF(AM429&lt;=0,"SEM ATRASO",IF(AM429&lt;=10,"1) &lt;= 10 Dias",IF(AND(AM429&gt;10,AM429&lt;=30),"2) &gt; 10 Dias e &lt;= 30 Dias",IF(AND(AM429&gt;30,AM429&lt;=60),"3) &gt;30 Dias e &lt;=60 Dias",IF(AND(AM429&gt;60,AM429&lt;43854),"4) &gt; 60 Dias","INDEFINIDO"))))),"")</f>
        <v>SEM ATRASO</v>
      </c>
      <c r="AO429" s="331" t="s">
        <v>2018</v>
      </c>
      <c r="AP429" s="331">
        <v>45833</v>
      </c>
      <c r="AQ429" s="14">
        <v>45838</v>
      </c>
      <c r="AR429" s="15">
        <v>45833</v>
      </c>
      <c r="AS429" s="331">
        <v>45833</v>
      </c>
      <c r="AT429" s="309">
        <f>IF(AND(AP429&lt;&gt;"",AS429&lt;&gt;""),AS429-AP429,"")</f>
        <v>0</v>
      </c>
      <c r="AU429" s="326" t="str">
        <f>IF(AQ429&lt;&gt;"",CONCATENATE("S",WEEKNUM(AQ429,21)),"")</f>
        <v>S27</v>
      </c>
      <c r="AV429" s="327" t="str">
        <f>IF(AR429&lt;&gt;"",CONCATENATE("S",WEEKNUM(AR429,21)),"")</f>
        <v>S26</v>
      </c>
      <c r="AW429" s="327" t="str">
        <f>IF(AS429&lt;&gt;"",CONCATENATE("S",WEEKNUM(AS429,21)),"")</f>
        <v>S26</v>
      </c>
      <c r="AX429" s="326" t="str">
        <f>IF(AS429&lt;&gt;"",CONCATENATE(MONTH(AS429),"/",YEAR(AS429)),"")</f>
        <v>6/2025</v>
      </c>
      <c r="AY429" s="328">
        <f ca="1">IF(AQ429&lt;&gt;"",IF(AS429&lt;&gt;"",AQ429-AS429,TODAY()-AQ429),"")</f>
        <v>5</v>
      </c>
      <c r="AZ429" s="329" t="str">
        <f ca="1">IF(AY429&lt;&gt;"",IF(AY429&lt;=0,"SEM ATRASO",IF(AY429&lt;=10,"1) &lt;= 10 Dias",IF(AND(AY429&gt;10,AY429&lt;=30),"2) &gt; 10 Dias e &lt;= 30 Dias",IF(AND(AY429&gt;30,AY429&lt;=60),"3) &gt;30 Dias e &lt;=60 Dias",IF(AND(AY429&gt;60,AY429&lt;43854),"4) &gt; 60 Dias","INDEFINIDO"))))),"")</f>
        <v>1) &lt;= 10 Dias</v>
      </c>
      <c r="BA429" s="327">
        <v>45833</v>
      </c>
      <c r="BB429" s="331">
        <v>45833</v>
      </c>
      <c r="BC429" s="14">
        <v>45847</v>
      </c>
      <c r="BD429" s="481">
        <v>45847</v>
      </c>
      <c r="BE429" s="15">
        <v>45847</v>
      </c>
      <c r="BF429" s="309">
        <f>IF(AND(BB429&lt;&gt;"",BE429&lt;&gt;""),BE429-BB429,"")</f>
        <v>14</v>
      </c>
      <c r="BG429" s="326" t="str">
        <f>IF(BC429&lt;&gt;"",CONCATENATE("S",WEEKNUM(BC429,21)),"")</f>
        <v>S28</v>
      </c>
      <c r="BH429" s="327" t="str">
        <f>IF(BD429&lt;&gt;"",CONCATENATE("S",WEEKNUM(BD429,21)),"")</f>
        <v>S28</v>
      </c>
      <c r="BI429" s="327" t="str">
        <f>IF(BE429&lt;&gt;"",CONCATENATE("S",WEEKNUM(BE429,21)),"")</f>
        <v>S28</v>
      </c>
      <c r="BJ429" s="326" t="str">
        <f>IF(BE429&lt;&gt;"",CONCATENATE(MONTH(BE429),"/",YEAR(BE429)),"")</f>
        <v>7/2025</v>
      </c>
      <c r="BK429" s="325">
        <f ca="1">IF(BE429&lt;&gt;"",IFERROR(IF(BE429="",TODAY()-BC429,BE429-BC429),""),"")</f>
        <v>0</v>
      </c>
      <c r="BL429" s="330" t="str">
        <f ca="1">IF(BK429&lt;&gt;"",IF(BK429&lt;=0,"SEM ATRASO",IF(BK429&lt;=10,"1) &lt;= 10 Dias",IF(AND(BK429&gt;10,BK429&lt;=30),"2) &gt; 10 Dias e &lt;= 30 Dias",IF(AND(BK429&gt;30,BK429&lt;=60),"3) &gt;30 Dias e &lt;=60 Dias",IF(AND(BK429&gt;60,BK429&lt;43854),"4) &gt; 60 Dias","INDEFINIDO"))))),"")</f>
        <v>SEM ATRASO</v>
      </c>
      <c r="BM429" s="331">
        <f>IF(BE429&lt;&gt;"",BE429+5,IF(AND(BE429="",BD429&lt;&gt;""),BD429+5,IF(AND(BE429="",BD429="",AS429&lt;&gt;""),AS429+5,IF(AND(BE429="",BD429="",AS429="",AR429&lt;&gt;""),AR429+5,""))))</f>
        <v>45852</v>
      </c>
      <c r="BN429" s="331"/>
      <c r="BO429" s="331" t="s">
        <v>87</v>
      </c>
      <c r="BP429" s="305"/>
      <c r="BQ429" s="305"/>
      <c r="BR429" s="305"/>
      <c r="BS429" s="305"/>
      <c r="BT429" s="332"/>
      <c r="BU429" s="333"/>
      <c r="BV429" s="329"/>
      <c r="BW429" s="329"/>
      <c r="BX429" s="329"/>
      <c r="BY429" s="329"/>
      <c r="BZ429" s="329"/>
      <c r="CA429" s="641"/>
      <c r="CB429" s="599"/>
    </row>
    <row r="430" spans="1:80" ht="40.5" customHeight="1" thickBot="1" x14ac:dyDescent="0.4">
      <c r="A430" s="593"/>
      <c r="B430" s="458" t="s">
        <v>155</v>
      </c>
      <c r="C430" s="310"/>
      <c r="D430" s="336"/>
      <c r="E430" s="336">
        <v>1</v>
      </c>
      <c r="F430" s="336">
        <v>1</v>
      </c>
      <c r="G430" s="307" t="str">
        <f ca="1">IF(AND(E430&lt;D430,BE430&lt;&gt;"",TODAY()&gt;D430),TODAY()-D430,"")</f>
        <v/>
      </c>
      <c r="H430" s="308">
        <f>IF(BM430&lt;&gt;"",BM430,"")</f>
        <v>45875</v>
      </c>
      <c r="I430" s="309">
        <f>IF(AND(E430&lt;&gt;"",H430&lt;&gt;""),H430-E430,"")</f>
        <v>45874</v>
      </c>
      <c r="J430" s="460" t="s">
        <v>79</v>
      </c>
      <c r="K430" s="460" t="s">
        <v>80</v>
      </c>
      <c r="L430" s="310" t="s">
        <v>880</v>
      </c>
      <c r="M430" s="311" t="s">
        <v>176</v>
      </c>
      <c r="N430" s="310" t="s">
        <v>1012</v>
      </c>
      <c r="O430" s="337"/>
      <c r="P430" s="539" t="s">
        <v>1484</v>
      </c>
      <c r="Q430" s="339" t="s">
        <v>966</v>
      </c>
      <c r="R430" s="313" t="str">
        <f>IF(OR(L430&lt;&gt;"",N430&lt;&gt;"",O430&lt;&gt;"",P430&lt;&gt;""),CONCATENATE(L430,"-",N430,"-",P430,"-OM",O430),"")</f>
        <v>P52-PPGMII-P62-PAR-1599P/2024-OM</v>
      </c>
      <c r="S430" s="574" t="s">
        <v>1165</v>
      </c>
      <c r="T430" s="314">
        <v>1</v>
      </c>
      <c r="U430" s="340">
        <v>25.97</v>
      </c>
      <c r="V430" s="340">
        <v>0</v>
      </c>
      <c r="W430" s="316">
        <f>IF(U430&lt;&gt;"",U430/1000,"")</f>
        <v>2.597E-2</v>
      </c>
      <c r="X430" s="316">
        <f>IF(V430&lt;&gt;"",V430/1000,"")</f>
        <v>0</v>
      </c>
      <c r="Y430" s="317">
        <f>IF(OR(U430&lt;&gt;"",V430&lt;&gt;""),U430+V430,"")</f>
        <v>25.97</v>
      </c>
      <c r="Z430" s="318">
        <f>IF(Y430&lt;&gt;"",Y430/1000,"")</f>
        <v>2.597E-2</v>
      </c>
      <c r="AA430" s="574"/>
      <c r="AB430" s="386"/>
      <c r="AC430" s="331">
        <v>45712</v>
      </c>
      <c r="AD430" s="327">
        <v>45785</v>
      </c>
      <c r="AE430" s="327">
        <v>45742</v>
      </c>
      <c r="AF430" s="25">
        <v>45742</v>
      </c>
      <c r="AG430" s="327">
        <v>45827</v>
      </c>
      <c r="AH430" s="309">
        <f>IF(AND(AD430&lt;&gt;"",AG430&lt;&gt;""),AG430-AD430,"")</f>
        <v>42</v>
      </c>
      <c r="AI430" s="322" t="str">
        <f>IF(AE430&lt;&gt;"",CONCATENATE("S",WEEKNUM(AE430,21)),"")</f>
        <v>S13</v>
      </c>
      <c r="AJ430" s="323" t="str">
        <f>IF(AF430&lt;&gt;"",CONCATENATE("S",WEEKNUM(AF430,21)),"")</f>
        <v>S13</v>
      </c>
      <c r="AK430" s="323" t="str">
        <f>IF(AG430&lt;&gt;"",CONCATENATE("S",WEEKNUM(AG430,21)),"")</f>
        <v>S25</v>
      </c>
      <c r="AL430" s="322" t="str">
        <f>IF(AG430&lt;&gt;"",CONCATENATE(MONTH(AG430),"/",YEAR(AG430)),"")</f>
        <v>6/2025</v>
      </c>
      <c r="AM430" s="324">
        <f ca="1">IF(AG430&lt;&gt;"",IFERROR(IF(AF430="",TODAY()-AE430,AG430-AE430),""),"")</f>
        <v>85</v>
      </c>
      <c r="AN430" s="325" t="str">
        <f ca="1">IF(AM430&lt;&gt;"",IF(AM430&lt;=0,"SEM ATRASO",IF(AM430&lt;=10,"1) &lt;= 10 Dias",IF(AND(AM430&gt;10,AM430&lt;=30),"2) &gt; 10 Dias e &lt;= 30 Dias",IF(AND(AM430&gt;30,AM430&lt;=60),"3) &gt;30 Dias e &lt;=60 Dias",IF(AND(AM430&gt;60,AM430&lt;43854),"4) &gt; 60 Dias","INDEFINIDO"))))),"")</f>
        <v>4) &gt; 60 Dias</v>
      </c>
      <c r="AO430" s="327">
        <v>45823</v>
      </c>
      <c r="AP430" s="331">
        <v>45819</v>
      </c>
      <c r="AQ430" s="14">
        <v>45830</v>
      </c>
      <c r="AR430" s="25">
        <v>45830</v>
      </c>
      <c r="AS430" s="331">
        <v>45830</v>
      </c>
      <c r="AT430" s="309">
        <f>IF(AND(AP430&lt;&gt;"",AS430&lt;&gt;""),AS430-AP430,"")</f>
        <v>11</v>
      </c>
      <c r="AU430" s="326" t="str">
        <f>IF(AQ430&lt;&gt;"",CONCATENATE("S",WEEKNUM(AQ430,21)),"")</f>
        <v>S25</v>
      </c>
      <c r="AV430" s="327" t="str">
        <f>IF(AR430&lt;&gt;"",CONCATENATE("S",WEEKNUM(AR430,21)),"")</f>
        <v>S25</v>
      </c>
      <c r="AW430" s="327" t="str">
        <f>IF(AS430&lt;&gt;"",CONCATENATE("S",WEEKNUM(AS430,21)),"")</f>
        <v>S25</v>
      </c>
      <c r="AX430" s="326" t="str">
        <f>IF(AS430&lt;&gt;"",CONCATENATE(MONTH(AS430),"/",YEAR(AS430)),"")</f>
        <v>6/2025</v>
      </c>
      <c r="AY430" s="328">
        <f ca="1">IF(AQ430&lt;&gt;"",IF(AS430&lt;&gt;"",AQ430-AS430,TODAY()-AQ430),"")</f>
        <v>0</v>
      </c>
      <c r="AZ430" s="329" t="str">
        <f ca="1">IF(AY430&lt;&gt;"",IF(AY430&lt;=0,"SEM ATRASO",IF(AY430&lt;=10,"1) &lt;= 10 Dias",IF(AND(AY430&gt;10,AY430&lt;=30),"2) &gt; 10 Dias e &lt;= 30 Dias",IF(AND(AY430&gt;30,AY430&lt;=60),"3) &gt;30 Dias e &lt;=60 Dias",IF(AND(AY430&gt;60,AY430&lt;43854),"4) &gt; 60 Dias","INDEFINIDO"))))),"")</f>
        <v>SEM ATRASO</v>
      </c>
      <c r="BA430" s="327">
        <v>45853</v>
      </c>
      <c r="BB430" s="331">
        <v>45754</v>
      </c>
      <c r="BC430" s="14">
        <v>45766</v>
      </c>
      <c r="BD430" s="481">
        <v>45870</v>
      </c>
      <c r="BE430" s="331">
        <v>45870</v>
      </c>
      <c r="BF430" s="309">
        <f>IF(AND(BB430&lt;&gt;"",BE430&lt;&gt;""),BE430-BB430,"")</f>
        <v>116</v>
      </c>
      <c r="BG430" s="326" t="str">
        <f>IF(BC430&lt;&gt;"",CONCATENATE("S",WEEKNUM(BC430,21)),"")</f>
        <v>S16</v>
      </c>
      <c r="BH430" s="327" t="str">
        <f>IF(BD430&lt;&gt;"",CONCATENATE("S",WEEKNUM(BD430,21)),"")</f>
        <v>S31</v>
      </c>
      <c r="BI430" s="327" t="str">
        <f>IF(BE430&lt;&gt;"",CONCATENATE("S",WEEKNUM(BE430,21)),"")</f>
        <v>S31</v>
      </c>
      <c r="BJ430" s="326" t="str">
        <f>IF(BE430&lt;&gt;"",CONCATENATE(MONTH(BE430),"/",YEAR(BE430)),"")</f>
        <v>8/2025</v>
      </c>
      <c r="BK430" s="325">
        <f ca="1">IF(BE430&lt;&gt;"",IFERROR(IF(BE430="",TODAY()-BC430,BE430-BC430),""),"")</f>
        <v>104</v>
      </c>
      <c r="BL430" s="330" t="str">
        <f ca="1">IF(BK430&lt;&gt;"",IF(BK430&lt;=0,"SEM ATRASO",IF(BK430&lt;=10,"1) &lt;= 10 Dias",IF(AND(BK430&gt;10,BK430&lt;=30),"2) &gt; 10 Dias e &lt;= 30 Dias",IF(AND(BK430&gt;30,BK430&lt;=60),"3) &gt;30 Dias e &lt;=60 Dias",IF(AND(BK430&gt;60,BK430&lt;43854),"4) &gt; 60 Dias","INDEFINIDO"))))),"")</f>
        <v>4) &gt; 60 Dias</v>
      </c>
      <c r="BM430" s="331">
        <f>IF(BE430&lt;&gt;"",BE430+5,IF(AND(BE430="",BD430&lt;&gt;""),BD430+5,IF(AND(BE430="",BD430="",AS430&lt;&gt;""),AS430+5,IF(AND(BE430="",BD430="",AS430="",AR430&lt;&gt;""),AR430+5,""))))</f>
        <v>45875</v>
      </c>
      <c r="BN430" s="331"/>
      <c r="BO430" s="331" t="s">
        <v>87</v>
      </c>
      <c r="BP430" s="305"/>
      <c r="BQ430" s="305"/>
      <c r="BR430" s="305"/>
      <c r="BS430" s="305"/>
      <c r="BT430" s="332"/>
      <c r="BU430" s="333"/>
      <c r="BV430" s="329"/>
      <c r="BW430" s="329"/>
      <c r="BX430" s="329"/>
      <c r="BY430" s="329"/>
      <c r="BZ430" s="329"/>
      <c r="CA430" s="641"/>
      <c r="CB430" s="599"/>
    </row>
    <row r="431" spans="1:80" ht="40.5" customHeight="1" thickBot="1" x14ac:dyDescent="0.4">
      <c r="A431" s="593"/>
      <c r="B431" s="458" t="s">
        <v>101</v>
      </c>
      <c r="C431" s="310"/>
      <c r="D431" s="336"/>
      <c r="E431" s="336">
        <v>1</v>
      </c>
      <c r="F431" s="336">
        <v>1</v>
      </c>
      <c r="G431" s="307" t="str">
        <f ca="1">IF(AND(E431&lt;D431,BE431&lt;&gt;"",TODAY()&gt;D431),TODAY()-D431,"")</f>
        <v/>
      </c>
      <c r="H431" s="308">
        <f>IF(BM431&lt;&gt;"",BM431,"")</f>
        <v>45898</v>
      </c>
      <c r="I431" s="309">
        <f>IF(AND(E431&lt;&gt;"",H431&lt;&gt;""),H431-E431,"")</f>
        <v>45897</v>
      </c>
      <c r="J431" s="460"/>
      <c r="K431" s="460" t="s">
        <v>80</v>
      </c>
      <c r="L431" s="310" t="s">
        <v>880</v>
      </c>
      <c r="M431" s="311" t="s">
        <v>113</v>
      </c>
      <c r="N431" s="310" t="s">
        <v>83</v>
      </c>
      <c r="O431" s="337"/>
      <c r="P431" s="539" t="s">
        <v>1484</v>
      </c>
      <c r="Q431" s="339" t="s">
        <v>1795</v>
      </c>
      <c r="R431" s="313" t="str">
        <f>IF(OR(L431&lt;&gt;"",N431&lt;&gt;"",O431&lt;&gt;"",P431&lt;&gt;""),CONCATENATE(L431,"-",N431,"-",P431,"-OM",O431),"")</f>
        <v>P52-PPGM-CAM-1599P/2024-OM</v>
      </c>
      <c r="S431" s="574"/>
      <c r="T431" s="437">
        <v>0.75</v>
      </c>
      <c r="U431" s="340">
        <v>25.97</v>
      </c>
      <c r="V431" s="340">
        <v>0</v>
      </c>
      <c r="W431" s="316">
        <f>IF(U431&lt;&gt;"",U431/1000,"")</f>
        <v>2.597E-2</v>
      </c>
      <c r="X431" s="316">
        <f>IF(V431&lt;&gt;"",V431/1000,"")</f>
        <v>0</v>
      </c>
      <c r="Y431" s="317">
        <f>IF(OR(U431&lt;&gt;"",V431&lt;&gt;""),U431+V431,"")</f>
        <v>25.97</v>
      </c>
      <c r="Z431" s="318">
        <f>IF(Y431&lt;&gt;"",Y431/1000,"")</f>
        <v>2.597E-2</v>
      </c>
      <c r="AA431" s="574"/>
      <c r="AB431" s="386"/>
      <c r="AC431" s="331">
        <v>45712</v>
      </c>
      <c r="AD431" s="327">
        <v>45782</v>
      </c>
      <c r="AE431" s="327">
        <v>45816</v>
      </c>
      <c r="AF431" s="14">
        <v>45816</v>
      </c>
      <c r="AG431" s="327">
        <v>45797</v>
      </c>
      <c r="AH431" s="309">
        <f>IF(AND(AD431&lt;&gt;"",AG431&lt;&gt;""),AG431-AD431,"")</f>
        <v>15</v>
      </c>
      <c r="AI431" s="322" t="str">
        <f>IF(AE431&lt;&gt;"",CONCATENATE("S",WEEKNUM(AE431,21)),"")</f>
        <v>S23</v>
      </c>
      <c r="AJ431" s="323" t="str">
        <f>IF(AF431&lt;&gt;"",CONCATENATE("S",WEEKNUM(AF431,21)),"")</f>
        <v>S23</v>
      </c>
      <c r="AK431" s="323" t="str">
        <f>IF(AG431&lt;&gt;"",CONCATENATE("S",WEEKNUM(AG431,21)),"")</f>
        <v>S21</v>
      </c>
      <c r="AL431" s="322" t="str">
        <f>IF(AG431&lt;&gt;"",CONCATENATE(MONTH(AG431),"/",YEAR(AG431)),"")</f>
        <v>5/2025</v>
      </c>
      <c r="AM431" s="324">
        <f ca="1">IF(AG431&lt;&gt;"",IFERROR(IF(AF431="",TODAY()-AE431,AG431-AE431),""),"")</f>
        <v>-19</v>
      </c>
      <c r="AN431" s="325" t="str">
        <f ca="1">IF(AM431&lt;&gt;"",IF(AM431&lt;=0,"SEM ATRASO",IF(AM431&lt;=10,"1) &lt;= 10 Dias",IF(AND(AM431&gt;10,AM431&lt;=30),"2) &gt; 10 Dias e &lt;= 30 Dias",IF(AND(AM431&gt;30,AM431&lt;=60),"3) &gt;30 Dias e &lt;=60 Dias",IF(AND(AM431&gt;60,AM431&lt;43854),"4) &gt; 60 Dias","INDEFINIDO"))))),"")</f>
        <v>SEM ATRASO</v>
      </c>
      <c r="AO431" s="331">
        <v>45776</v>
      </c>
      <c r="AP431" s="331">
        <v>45847</v>
      </c>
      <c r="AQ431" s="14">
        <v>45855</v>
      </c>
      <c r="AR431" s="15">
        <v>45855</v>
      </c>
      <c r="AS431" s="331">
        <v>45855</v>
      </c>
      <c r="AT431" s="309">
        <f>IF(AND(AP431&lt;&gt;"",AS431&lt;&gt;""),AS431-AP431,"")</f>
        <v>8</v>
      </c>
      <c r="AU431" s="326" t="str">
        <f>IF(AQ431&lt;&gt;"",CONCATENATE("S",WEEKNUM(AQ431,21)),"")</f>
        <v>S29</v>
      </c>
      <c r="AV431" s="327" t="str">
        <f>IF(AR431&lt;&gt;"",CONCATENATE("S",WEEKNUM(AR431,21)),"")</f>
        <v>S29</v>
      </c>
      <c r="AW431" s="327" t="str">
        <f>IF(AS431&lt;&gt;"",CONCATENATE("S",WEEKNUM(AS431,21)),"")</f>
        <v>S29</v>
      </c>
      <c r="AX431" s="326" t="str">
        <f>IF(AS431&lt;&gt;"",CONCATENATE(MONTH(AS431),"/",YEAR(AS431)),"")</f>
        <v>7/2025</v>
      </c>
      <c r="AY431" s="328">
        <f ca="1">IF(AQ431&lt;&gt;"",IF(AS431&lt;&gt;"",AQ431-AS431,TODAY()-AQ431),"")</f>
        <v>0</v>
      </c>
      <c r="AZ431" s="329" t="str">
        <f ca="1">IF(AY431&lt;&gt;"",IF(AY431&lt;=0,"SEM ATRASO",IF(AY431&lt;=10,"1) &lt;= 10 Dias",IF(AND(AY431&gt;10,AY431&lt;=30),"2) &gt; 10 Dias e &lt;= 30 Dias",IF(AND(AY431&gt;30,AY431&lt;=60),"3) &gt;30 Dias e &lt;=60 Dias",IF(AND(AY431&gt;60,AY431&lt;43854),"4) &gt; 60 Dias","INDEFINIDO"))))),"")</f>
        <v>SEM ATRASO</v>
      </c>
      <c r="BA431" s="549">
        <v>45885</v>
      </c>
      <c r="BB431" s="331">
        <f>BA431</f>
        <v>45885</v>
      </c>
      <c r="BC431" s="15">
        <v>45880</v>
      </c>
      <c r="BD431" s="15">
        <v>45893</v>
      </c>
      <c r="BE431" s="331"/>
      <c r="BF431" s="309" t="str">
        <f>IF(AND(BB431&lt;&gt;"",BE431&lt;&gt;""),BE431-BB431,"")</f>
        <v/>
      </c>
      <c r="BG431" s="326" t="str">
        <f>IF(BC431&lt;&gt;"",CONCATENATE("S",WEEKNUM(BC431,21)),"")</f>
        <v>S33</v>
      </c>
      <c r="BH431" s="327" t="str">
        <f>IF(BD431&lt;&gt;"",CONCATENATE("S",WEEKNUM(BD431,21)),"")</f>
        <v>S34</v>
      </c>
      <c r="BI431" s="327" t="str">
        <f>IF(BE431&lt;&gt;"",CONCATENATE("S",WEEKNUM(BE431,21)),"")</f>
        <v/>
      </c>
      <c r="BJ431" s="326" t="str">
        <f>IF(BE431&lt;&gt;"",CONCATENATE(MONTH(BE431),"/",YEAR(BE431)),"")</f>
        <v/>
      </c>
      <c r="BK431" s="325" t="str">
        <f ca="1">IF(BE431&lt;&gt;"",IFERROR(IF(BE431="",TODAY()-BC431,BE431-BC431),""),"")</f>
        <v/>
      </c>
      <c r="BL431" s="330" t="str">
        <f ca="1">IF(BK431&lt;&gt;"",IF(BK431&lt;=0,"SEM ATRASO",IF(BK431&lt;=10,"1) &lt;= 10 Dias",IF(AND(BK431&gt;10,BK431&lt;=30),"2) &gt; 10 Dias e &lt;= 30 Dias",IF(AND(BK431&gt;30,BK431&lt;=60),"3) &gt;30 Dias e &lt;=60 Dias",IF(AND(BK431&gt;60,BK431&lt;43854),"4) &gt; 60 Dias","INDEFINIDO"))))),"")</f>
        <v/>
      </c>
      <c r="BM431" s="331">
        <f>IF(BE431&lt;&gt;"",BE431+5,IF(AND(BE431="",BD431&lt;&gt;""),BD431+5,IF(AND(BE431="",BD431="",AS431&lt;&gt;""),AS431+5,IF(AND(BE431="",BD431="",AS431="",AR431&lt;&gt;""),AR431+5,""))))</f>
        <v>45898</v>
      </c>
      <c r="BN431" s="331"/>
      <c r="BO431" s="331" t="s">
        <v>87</v>
      </c>
      <c r="BP431" s="305"/>
      <c r="BQ431" s="305"/>
      <c r="BR431" s="305"/>
      <c r="BS431" s="305"/>
      <c r="BT431" s="332"/>
      <c r="BU431" s="333"/>
      <c r="BV431" s="329"/>
      <c r="BW431" s="329"/>
      <c r="BX431" s="329"/>
      <c r="BY431" s="329"/>
      <c r="BZ431" s="329"/>
      <c r="CA431" s="641"/>
      <c r="CB431" s="599"/>
    </row>
    <row r="432" spans="1:80" ht="40.5" customHeight="1" thickBot="1" x14ac:dyDescent="0.4">
      <c r="A432" s="593"/>
      <c r="B432" s="458" t="s">
        <v>155</v>
      </c>
      <c r="C432" s="310"/>
      <c r="D432" s="336"/>
      <c r="E432" s="336" t="s">
        <v>1173</v>
      </c>
      <c r="F432" s="336" t="s">
        <v>255</v>
      </c>
      <c r="G432" s="307" t="str">
        <f ca="1">IF(AND(E432&lt;D432,BE432&lt;&gt;"",TODAY()&gt;D432),TODAY()-D432,"")</f>
        <v/>
      </c>
      <c r="H432" s="308">
        <f>IF(BM432&lt;&gt;"",BM432,"")</f>
        <v>45854</v>
      </c>
      <c r="I432" s="309">
        <f>IF(AND(E432&lt;&gt;"",H432&lt;&gt;""),H432-E432,"")</f>
        <v>218</v>
      </c>
      <c r="J432" s="460"/>
      <c r="K432" s="460" t="s">
        <v>80</v>
      </c>
      <c r="L432" s="310" t="s">
        <v>880</v>
      </c>
      <c r="M432" s="311" t="s">
        <v>161</v>
      </c>
      <c r="N432" s="310" t="s">
        <v>2050</v>
      </c>
      <c r="O432" s="337"/>
      <c r="P432" s="539" t="s">
        <v>1914</v>
      </c>
      <c r="Q432" s="339" t="s">
        <v>1796</v>
      </c>
      <c r="R432" s="313" t="str">
        <f>IF(OR(L432&lt;&gt;"",N432&lt;&gt;"",O432&lt;&gt;"",P432&lt;&gt;""),CONCATENATE(L432,"-",N432,"-",P432,"-OM",O432),"")</f>
        <v>P52-PPGMII-P62-CAM-1812P/2024-OM</v>
      </c>
      <c r="S432" s="574"/>
      <c r="T432" s="314">
        <v>1</v>
      </c>
      <c r="U432" s="340">
        <v>219.76800000000003</v>
      </c>
      <c r="V432" s="340">
        <v>0</v>
      </c>
      <c r="W432" s="316">
        <f>IF(U432&lt;&gt;"",U432/1000,"")</f>
        <v>0.21976800000000002</v>
      </c>
      <c r="X432" s="316">
        <f>IF(V432&lt;&gt;"",V432/1000,"")</f>
        <v>0</v>
      </c>
      <c r="Y432" s="317">
        <f>IF(OR(U432&lt;&gt;"",V432&lt;&gt;""),U432+V432,"")</f>
        <v>219.76800000000003</v>
      </c>
      <c r="Z432" s="318">
        <f>IF(Y432&lt;&gt;"",Y432/1000,"")</f>
        <v>0.21976800000000002</v>
      </c>
      <c r="AA432" s="574" t="s">
        <v>2103</v>
      </c>
      <c r="AB432" s="386"/>
      <c r="AC432" s="331">
        <v>1</v>
      </c>
      <c r="AD432" s="327">
        <v>45785</v>
      </c>
      <c r="AE432" s="327">
        <v>45816</v>
      </c>
      <c r="AF432" s="25">
        <v>45816</v>
      </c>
      <c r="AG432" s="327">
        <v>45807</v>
      </c>
      <c r="AH432" s="309">
        <f>IF(AND(AD432&lt;&gt;"",AG432&lt;&gt;""),AG432-AD432,"")</f>
        <v>22</v>
      </c>
      <c r="AI432" s="322" t="str">
        <f>IF(AE432&lt;&gt;"",CONCATENATE("S",WEEKNUM(AE432,21)),"")</f>
        <v>S23</v>
      </c>
      <c r="AJ432" s="323" t="str">
        <f>IF(AF432&lt;&gt;"",CONCATENATE("S",WEEKNUM(AF432,21)),"")</f>
        <v>S23</v>
      </c>
      <c r="AK432" s="323" t="str">
        <f>IF(AG432&lt;&gt;"",CONCATENATE("S",WEEKNUM(AG432,21)),"")</f>
        <v>S22</v>
      </c>
      <c r="AL432" s="322" t="str">
        <f>IF(AG432&lt;&gt;"",CONCATENATE(MONTH(AG432),"/",YEAR(AG432)),"")</f>
        <v>5/2025</v>
      </c>
      <c r="AM432" s="324">
        <f ca="1">IF(AG432&lt;&gt;"",IFERROR(IF(AF432="",TODAY()-AE432,AG432-AE432),""),"")</f>
        <v>-9</v>
      </c>
      <c r="AN432" s="325" t="str">
        <f ca="1">IF(AM432&lt;&gt;"",IF(AM432&lt;=0,"SEM ATRASO",IF(AM432&lt;=10,"1) &lt;= 10 Dias",IF(AND(AM432&gt;10,AM432&lt;=30),"2) &gt; 10 Dias e &lt;= 30 Dias",IF(AND(AM432&gt;30,AM432&lt;=60),"3) &gt;30 Dias e &lt;=60 Dias",IF(AND(AM432&gt;60,AM432&lt;43854),"4) &gt; 60 Dias","INDEFINIDO"))))),"")</f>
        <v>SEM ATRASO</v>
      </c>
      <c r="AO432" s="331" t="s">
        <v>2020</v>
      </c>
      <c r="AP432" s="331">
        <v>45819</v>
      </c>
      <c r="AQ432" s="14">
        <v>45824</v>
      </c>
      <c r="AR432" s="15">
        <v>45827</v>
      </c>
      <c r="AS432" s="331">
        <v>45827</v>
      </c>
      <c r="AT432" s="309">
        <f>IF(AND(AP432&lt;&gt;"",AS432&lt;&gt;""),AS432-AP432,"")</f>
        <v>8</v>
      </c>
      <c r="AU432" s="326" t="str">
        <f>IF(AQ432&lt;&gt;"",CONCATENATE("S",WEEKNUM(AQ432,21)),"")</f>
        <v>S25</v>
      </c>
      <c r="AV432" s="327" t="str">
        <f>IF(AR432&lt;&gt;"",CONCATENATE("S",WEEKNUM(AR432,21)),"")</f>
        <v>S25</v>
      </c>
      <c r="AW432" s="327" t="str">
        <f>IF(AS432&lt;&gt;"",CONCATENATE("S",WEEKNUM(AS432,21)),"")</f>
        <v>S25</v>
      </c>
      <c r="AX432" s="326" t="str">
        <f>IF(AS432&lt;&gt;"",CONCATENATE(MONTH(AS432),"/",YEAR(AS432)),"")</f>
        <v>6/2025</v>
      </c>
      <c r="AY432" s="328">
        <f ca="1">IF(AQ432&lt;&gt;"",IF(AS432&lt;&gt;"",AQ432-AS432,TODAY()-AQ432),"")</f>
        <v>-3</v>
      </c>
      <c r="AZ432" s="329" t="str">
        <f ca="1">IF(AY432&lt;&gt;"",IF(AY432&lt;=0,"SEM ATRASO",IF(AY432&lt;=10,"1) &lt;= 10 Dias",IF(AND(AY432&gt;10,AY432&lt;=30),"2) &gt; 10 Dias e &lt;= 30 Dias",IF(AND(AY432&gt;30,AY432&lt;=60),"3) &gt;30 Dias e &lt;=60 Dias",IF(AND(AY432&gt;60,AY432&lt;43854),"4) &gt; 60 Dias","INDEFINIDO"))))),"")</f>
        <v>SEM ATRASO</v>
      </c>
      <c r="BA432" s="327">
        <v>45827</v>
      </c>
      <c r="BB432" s="331">
        <v>45827</v>
      </c>
      <c r="BC432" s="14">
        <v>45849</v>
      </c>
      <c r="BD432" s="481">
        <v>45849</v>
      </c>
      <c r="BE432" s="15">
        <v>45849</v>
      </c>
      <c r="BF432" s="309">
        <f>IF(AND(BB432&lt;&gt;"",BE432&lt;&gt;""),BE432-BB432,"")</f>
        <v>22</v>
      </c>
      <c r="BG432" s="326" t="str">
        <f>IF(BC432&lt;&gt;"",CONCATENATE("S",WEEKNUM(BC432,21)),"")</f>
        <v>S28</v>
      </c>
      <c r="BH432" s="327" t="str">
        <f>IF(BD432&lt;&gt;"",CONCATENATE("S",WEEKNUM(BD432,21)),"")</f>
        <v>S28</v>
      </c>
      <c r="BI432" s="327" t="str">
        <f>IF(BE432&lt;&gt;"",CONCATENATE("S",WEEKNUM(BE432,21)),"")</f>
        <v>S28</v>
      </c>
      <c r="BJ432" s="326" t="str">
        <f>IF(BE432&lt;&gt;"",CONCATENATE(MONTH(BE432),"/",YEAR(BE432)),"")</f>
        <v>7/2025</v>
      </c>
      <c r="BK432" s="325">
        <f ca="1">IF(BE432&lt;&gt;"",IFERROR(IF(BE432="",TODAY()-BC432,BE432-BC432),""),"")</f>
        <v>0</v>
      </c>
      <c r="BL432" s="330" t="str">
        <f ca="1">IF(BK432&lt;&gt;"",IF(BK432&lt;=0,"SEM ATRASO",IF(BK432&lt;=10,"1) &lt;= 10 Dias",IF(AND(BK432&gt;10,BK432&lt;=30),"2) &gt; 10 Dias e &lt;= 30 Dias",IF(AND(BK432&gt;30,BK432&lt;=60),"3) &gt;30 Dias e &lt;=60 Dias",IF(AND(BK432&gt;60,BK432&lt;43854),"4) &gt; 60 Dias","INDEFINIDO"))))),"")</f>
        <v>SEM ATRASO</v>
      </c>
      <c r="BM432" s="331">
        <f>IF(BE432&lt;&gt;"",BE432+5,IF(AND(BE432="",BD432&lt;&gt;""),BD432+5,IF(AND(BE432="",BD432="",AS432&lt;&gt;""),AS432+5,IF(AND(BE432="",BD432="",AS432="",AR432&lt;&gt;""),AR432+5,""))))</f>
        <v>45854</v>
      </c>
      <c r="BN432" s="331"/>
      <c r="BO432" s="331" t="s">
        <v>87</v>
      </c>
      <c r="BP432" s="305"/>
      <c r="BQ432" s="305"/>
      <c r="BR432" s="305"/>
      <c r="BS432" s="305"/>
      <c r="BT432" s="332"/>
      <c r="BU432" s="333"/>
      <c r="BV432" s="329"/>
      <c r="BW432" s="329"/>
      <c r="BX432" s="329"/>
      <c r="BY432" s="329"/>
      <c r="BZ432" s="329"/>
      <c r="CA432" s="641"/>
      <c r="CB432" s="599"/>
    </row>
    <row r="433" spans="1:80" ht="40.5" customHeight="1" thickBot="1" x14ac:dyDescent="0.4">
      <c r="A433" s="593"/>
      <c r="B433" s="458" t="s">
        <v>155</v>
      </c>
      <c r="C433" s="310"/>
      <c r="D433" s="336"/>
      <c r="E433" s="336" t="s">
        <v>1173</v>
      </c>
      <c r="F433" s="336" t="s">
        <v>255</v>
      </c>
      <c r="G433" s="307" t="str">
        <f ca="1">IF(AND(E433&lt;D433,BE433&lt;&gt;"",TODAY()&gt;D433),TODAY()-D433,"")</f>
        <v/>
      </c>
      <c r="H433" s="308">
        <f>IF(BM433&lt;&gt;"",BM433,"")</f>
        <v>45873</v>
      </c>
      <c r="I433" s="309">
        <f>IF(AND(E433&lt;&gt;"",H433&lt;&gt;""),H433-E433,"")</f>
        <v>237</v>
      </c>
      <c r="J433" s="460"/>
      <c r="K433" s="460" t="s">
        <v>80</v>
      </c>
      <c r="L433" s="310" t="s">
        <v>880</v>
      </c>
      <c r="M433" s="311" t="s">
        <v>161</v>
      </c>
      <c r="N433" s="310" t="s">
        <v>2050</v>
      </c>
      <c r="O433" s="337"/>
      <c r="P433" s="539" t="s">
        <v>1914</v>
      </c>
      <c r="Q433" s="339" t="s">
        <v>1797</v>
      </c>
      <c r="R433" s="313" t="str">
        <f>IF(OR(L433&lt;&gt;"",N433&lt;&gt;"",O433&lt;&gt;"",P433&lt;&gt;""),CONCATENATE(L433,"-",N433,"-",P433,"-OM",O433),"")</f>
        <v>P52-PPGMII-P62-CAM-1812P/2024-OM</v>
      </c>
      <c r="S433" s="574"/>
      <c r="T433" s="314">
        <v>1</v>
      </c>
      <c r="U433" s="340">
        <v>24.06</v>
      </c>
      <c r="V433" s="340">
        <v>0</v>
      </c>
      <c r="W433" s="316">
        <f>IF(U433&lt;&gt;"",U433/1000,"")</f>
        <v>2.4059999999999998E-2</v>
      </c>
      <c r="X433" s="316">
        <f>IF(V433&lt;&gt;"",V433/1000,"")</f>
        <v>0</v>
      </c>
      <c r="Y433" s="317">
        <f>IF(OR(U433&lt;&gt;"",V433&lt;&gt;""),U433+V433,"")</f>
        <v>24.06</v>
      </c>
      <c r="Z433" s="318">
        <f>IF(Y433&lt;&gt;"",Y433/1000,"")</f>
        <v>2.4059999999999998E-2</v>
      </c>
      <c r="AA433" s="574" t="s">
        <v>2103</v>
      </c>
      <c r="AB433" s="386"/>
      <c r="AC433" s="331">
        <v>1</v>
      </c>
      <c r="AD433" s="327">
        <v>45785</v>
      </c>
      <c r="AE433" s="327">
        <v>45816</v>
      </c>
      <c r="AF433" s="25">
        <v>45816</v>
      </c>
      <c r="AG433" s="327">
        <v>45807</v>
      </c>
      <c r="AH433" s="309">
        <f>IF(AND(AD433&lt;&gt;"",AG433&lt;&gt;""),AG433-AD433,"")</f>
        <v>22</v>
      </c>
      <c r="AI433" s="322" t="str">
        <f>IF(AE433&lt;&gt;"",CONCATENATE("S",WEEKNUM(AE433,21)),"")</f>
        <v>S23</v>
      </c>
      <c r="AJ433" s="323" t="str">
        <f>IF(AF433&lt;&gt;"",CONCATENATE("S",WEEKNUM(AF433,21)),"")</f>
        <v>S23</v>
      </c>
      <c r="AK433" s="323" t="str">
        <f>IF(AG433&lt;&gt;"",CONCATENATE("S",WEEKNUM(AG433,21)),"")</f>
        <v>S22</v>
      </c>
      <c r="AL433" s="322" t="str">
        <f>IF(AG433&lt;&gt;"",CONCATENATE(MONTH(AG433),"/",YEAR(AG433)),"")</f>
        <v>5/2025</v>
      </c>
      <c r="AM433" s="324">
        <f ca="1">IF(AG433&lt;&gt;"",IFERROR(IF(AF433="",TODAY()-AE433,AG433-AE433),""),"")</f>
        <v>-9</v>
      </c>
      <c r="AN433" s="325" t="str">
        <f ca="1">IF(AM433&lt;&gt;"",IF(AM433&lt;=0,"SEM ATRASO",IF(AM433&lt;=10,"1) &lt;= 10 Dias",IF(AND(AM433&gt;10,AM433&lt;=30),"2) &gt; 10 Dias e &lt;= 30 Dias",IF(AND(AM433&gt;30,AM433&lt;=60),"3) &gt;30 Dias e &lt;=60 Dias",IF(AND(AM433&gt;60,AM433&lt;43854),"4) &gt; 60 Dias","INDEFINIDO"))))),"")</f>
        <v>SEM ATRASO</v>
      </c>
      <c r="AO433" s="331" t="s">
        <v>2019</v>
      </c>
      <c r="AP433" s="331">
        <v>45821</v>
      </c>
      <c r="AQ433" s="14">
        <v>45826</v>
      </c>
      <c r="AR433" s="15">
        <v>45822</v>
      </c>
      <c r="AS433" s="331">
        <v>45822</v>
      </c>
      <c r="AT433" s="309">
        <f>IF(AND(AP433&lt;&gt;"",AS433&lt;&gt;""),AS433-AP433,"")</f>
        <v>1</v>
      </c>
      <c r="AU433" s="326" t="str">
        <f>IF(AQ433&lt;&gt;"",CONCATENATE("S",WEEKNUM(AQ433,21)),"")</f>
        <v>S25</v>
      </c>
      <c r="AV433" s="327" t="str">
        <f>IF(AR433&lt;&gt;"",CONCATENATE("S",WEEKNUM(AR433,21)),"")</f>
        <v>S24</v>
      </c>
      <c r="AW433" s="327" t="str">
        <f>IF(AS433&lt;&gt;"",CONCATENATE("S",WEEKNUM(AS433,21)),"")</f>
        <v>S24</v>
      </c>
      <c r="AX433" s="326" t="str">
        <f>IF(AS433&lt;&gt;"",CONCATENATE(MONTH(AS433),"/",YEAR(AS433)),"")</f>
        <v>6/2025</v>
      </c>
      <c r="AY433" s="328">
        <f ca="1">IF(AQ433&lt;&gt;"",IF(AS433&lt;&gt;"",AQ433-AS433,TODAY()-AQ433),"")</f>
        <v>4</v>
      </c>
      <c r="AZ433" s="329" t="str">
        <f ca="1">IF(AY433&lt;&gt;"",IF(AY433&lt;=0,"SEM ATRASO",IF(AY433&lt;=10,"1) &lt;= 10 Dias",IF(AND(AY433&gt;10,AY433&lt;=30),"2) &gt; 10 Dias e &lt;= 30 Dias",IF(AND(AY433&gt;30,AY433&lt;=60),"3) &gt;30 Dias e &lt;=60 Dias",IF(AND(AY433&gt;60,AY433&lt;43854),"4) &gt; 60 Dias","INDEFINIDO"))))),"")</f>
        <v>1) &lt;= 10 Dias</v>
      </c>
      <c r="BA433" s="327">
        <v>45822</v>
      </c>
      <c r="BB433" s="331">
        <v>45822</v>
      </c>
      <c r="BC433" s="14">
        <v>45868</v>
      </c>
      <c r="BD433" s="481">
        <v>45868</v>
      </c>
      <c r="BE433" s="15">
        <v>45868</v>
      </c>
      <c r="BF433" s="309">
        <f>IF(AND(BB433&lt;&gt;"",BE433&lt;&gt;""),BE433-BB433,"")</f>
        <v>46</v>
      </c>
      <c r="BG433" s="326" t="str">
        <f>IF(BC433&lt;&gt;"",CONCATENATE("S",WEEKNUM(BC433,21)),"")</f>
        <v>S31</v>
      </c>
      <c r="BH433" s="327" t="str">
        <f>IF(BD433&lt;&gt;"",CONCATENATE("S",WEEKNUM(BD433,21)),"")</f>
        <v>S31</v>
      </c>
      <c r="BI433" s="327" t="str">
        <f>IF(BE433&lt;&gt;"",CONCATENATE("S",WEEKNUM(BE433,21)),"")</f>
        <v>S31</v>
      </c>
      <c r="BJ433" s="326" t="str">
        <f>IF(BE433&lt;&gt;"",CONCATENATE(MONTH(BE433),"/",YEAR(BE433)),"")</f>
        <v>7/2025</v>
      </c>
      <c r="BK433" s="325">
        <f ca="1">IF(BE433&lt;&gt;"",IFERROR(IF(BE433="",TODAY()-BC433,BE433-BC433),""),"")</f>
        <v>0</v>
      </c>
      <c r="BL433" s="330" t="str">
        <f ca="1">IF(BK433&lt;&gt;"",IF(BK433&lt;=0,"SEM ATRASO",IF(BK433&lt;=10,"1) &lt;= 10 Dias",IF(AND(BK433&gt;10,BK433&lt;=30),"2) &gt; 10 Dias e &lt;= 30 Dias",IF(AND(BK433&gt;30,BK433&lt;=60),"3) &gt;30 Dias e &lt;=60 Dias",IF(AND(BK433&gt;60,BK433&lt;43854),"4) &gt; 60 Dias","INDEFINIDO"))))),"")</f>
        <v>SEM ATRASO</v>
      </c>
      <c r="BM433" s="331">
        <f>IF(BE433&lt;&gt;"",BE433+5,IF(AND(BE433="",BD433&lt;&gt;""),BD433+5,IF(AND(BE433="",BD433="",AS433&lt;&gt;""),AS433+5,IF(AND(BE433="",BD433="",AS433="",AR433&lt;&gt;""),AR433+5,""))))</f>
        <v>45873</v>
      </c>
      <c r="BN433" s="331"/>
      <c r="BO433" s="331" t="s">
        <v>87</v>
      </c>
      <c r="BP433" s="305"/>
      <c r="BQ433" s="305"/>
      <c r="BR433" s="305"/>
      <c r="BS433" s="305"/>
      <c r="BT433" s="332"/>
      <c r="BU433" s="333"/>
      <c r="BV433" s="329"/>
      <c r="BW433" s="329"/>
      <c r="BX433" s="329"/>
      <c r="BY433" s="329"/>
      <c r="BZ433" s="329"/>
      <c r="CA433" s="641"/>
      <c r="CB433" s="599"/>
    </row>
    <row r="434" spans="1:80" ht="40.5" customHeight="1" thickBot="1" x14ac:dyDescent="0.4">
      <c r="A434" s="614"/>
      <c r="B434" s="305" t="s">
        <v>155</v>
      </c>
      <c r="C434" s="326"/>
      <c r="D434" s="331"/>
      <c r="E434" s="323">
        <v>1</v>
      </c>
      <c r="F434" s="323">
        <v>1</v>
      </c>
      <c r="G434" s="307" t="str">
        <f ca="1">IF(AND(E434&lt;D434,BE434&lt;&gt;"",TODAY()&gt;D434),TODAY()-D434,"")</f>
        <v/>
      </c>
      <c r="H434" s="308">
        <f>IF(BM434&lt;&gt;"",BM434,"")</f>
        <v>45889</v>
      </c>
      <c r="I434" s="309">
        <f>IF(AND(E434&lt;&gt;"",H434&lt;&gt;""),H434-E434,"")</f>
        <v>45888</v>
      </c>
      <c r="J434" s="460"/>
      <c r="K434" s="460" t="s">
        <v>80</v>
      </c>
      <c r="L434" s="310" t="s">
        <v>880</v>
      </c>
      <c r="M434" s="311" t="s">
        <v>2407</v>
      </c>
      <c r="N434" s="326" t="s">
        <v>2193</v>
      </c>
      <c r="O434" s="326"/>
      <c r="P434" s="539" t="s">
        <v>1655</v>
      </c>
      <c r="Q434" s="383" t="s">
        <v>1656</v>
      </c>
      <c r="R434" s="313" t="str">
        <f>IF(OR(L434&lt;&gt;"",N434&lt;&gt;"",O434&lt;&gt;"",P434&lt;&gt;""),CONCATENATE(L434,"-",N434,"-",P434,"-OM",O434),"")</f>
        <v>P52-PPGMII-CAM-1811P/2024-OM</v>
      </c>
      <c r="S434" s="326"/>
      <c r="T434" s="683">
        <v>0.25</v>
      </c>
      <c r="U434" s="340">
        <v>0</v>
      </c>
      <c r="V434" s="340">
        <v>11.3</v>
      </c>
      <c r="W434" s="316">
        <f>IF(U434&lt;&gt;"",U434/1000,"")</f>
        <v>0</v>
      </c>
      <c r="X434" s="316">
        <f>IF(V434&lt;&gt;"",V434/1000,"")</f>
        <v>1.1300000000000001E-2</v>
      </c>
      <c r="Y434" s="317">
        <f>IF(OR(U434&lt;&gt;"",V434&lt;&gt;""),U434+V434,"")</f>
        <v>11.3</v>
      </c>
      <c r="Z434" s="318">
        <f>IF(Y434&lt;&gt;"",Y434/1000,"")</f>
        <v>1.1300000000000001E-2</v>
      </c>
      <c r="AA434" s="574"/>
      <c r="AB434" s="327"/>
      <c r="AC434" s="327">
        <v>45787</v>
      </c>
      <c r="AD434" s="327">
        <v>45823</v>
      </c>
      <c r="AE434" s="327">
        <v>45834</v>
      </c>
      <c r="AF434" s="14">
        <v>45853</v>
      </c>
      <c r="AG434" s="327">
        <v>45853</v>
      </c>
      <c r="AH434" s="309">
        <f>IF(AND(AD434&lt;&gt;"",AG434&lt;&gt;""),AG434-AD434,"")</f>
        <v>30</v>
      </c>
      <c r="AI434" s="322" t="str">
        <f>IF(AE434&lt;&gt;"",CONCATENATE("S",WEEKNUM(AE434,21)),"")</f>
        <v>S26</v>
      </c>
      <c r="AJ434" s="323" t="str">
        <f>IF(AF434&lt;&gt;"",CONCATENATE("S",WEEKNUM(AF434,21)),"")</f>
        <v>S29</v>
      </c>
      <c r="AK434" s="323" t="str">
        <f>IF(AG434&lt;&gt;"",CONCATENATE("S",WEEKNUM(AG434,21)),"")</f>
        <v>S29</v>
      </c>
      <c r="AL434" s="322" t="str">
        <f>IF(AG434&lt;&gt;"",CONCATENATE(MONTH(AG434),"/",YEAR(AG434)),"")</f>
        <v>7/2025</v>
      </c>
      <c r="AM434" s="324">
        <f ca="1">IF(AG434&lt;&gt;"",IFERROR(IF(AF434="",TODAY()-AE434,AG434-AE434),""),"")</f>
        <v>19</v>
      </c>
      <c r="AN434" s="325" t="str">
        <f ca="1">IF(AM434&lt;&gt;"",IF(AM434&lt;=0,"SEM ATRASO",IF(AM434&lt;=10,"1) &lt;= 10 Dias",IF(AND(AM434&gt;10,AM434&lt;=30),"2) &gt; 10 Dias e &lt;= 30 Dias",IF(AND(AM434&gt;30,AM434&lt;=60),"3) &gt;30 Dias e &lt;=60 Dias",IF(AND(AM434&gt;60,AM434&lt;43854),"4) &gt; 60 Dias","INDEFINIDO"))))),"")</f>
        <v>2) &gt; 10 Dias e &lt;= 30 Dias</v>
      </c>
      <c r="AO434" s="331" t="s">
        <v>2024</v>
      </c>
      <c r="AP434" s="331" t="s">
        <v>2024</v>
      </c>
      <c r="AQ434" s="25">
        <v>45873</v>
      </c>
      <c r="AR434" s="25">
        <v>45873</v>
      </c>
      <c r="AS434" s="331">
        <v>45873</v>
      </c>
      <c r="AT434" s="309" t="e">
        <f>IF(AND(AP434&lt;&gt;"",AS434&lt;&gt;""),AS434-AP434,"")</f>
        <v>#VALUE!</v>
      </c>
      <c r="AU434" s="326" t="str">
        <f>IF(AQ434&lt;&gt;"",CONCATENATE("S",WEEKNUM(AQ434,21)),"")</f>
        <v>S32</v>
      </c>
      <c r="AV434" s="327" t="str">
        <f>IF(AR434&lt;&gt;"",CONCATENATE("S",WEEKNUM(AR434,21)),"")</f>
        <v>S32</v>
      </c>
      <c r="AW434" s="327" t="str">
        <f>IF(AS434&lt;&gt;"",CONCATENATE("S",WEEKNUM(AS434,21)),"")</f>
        <v>S32</v>
      </c>
      <c r="AX434" s="326" t="str">
        <f>IF(AS434&lt;&gt;"",CONCATENATE(MONTH(AS434),"/",YEAR(AS434)),"")</f>
        <v>8/2025</v>
      </c>
      <c r="AY434" s="328">
        <f ca="1">IF(AQ434&lt;&gt;"",IF(AS434&lt;&gt;"",AQ434-AS434,TODAY()-AQ434),"")</f>
        <v>0</v>
      </c>
      <c r="AZ434" s="329" t="str">
        <f ca="1">IF(AY434&lt;&gt;"",IF(AY434&lt;=0,"SEM ATRASO",IF(AY434&lt;=10,"1) &lt;= 10 Dias",IF(AND(AY434&gt;10,AY434&lt;=30),"2) &gt; 10 Dias e &lt;= 30 Dias",IF(AND(AY434&gt;30,AY434&lt;=60),"3) &gt;30 Dias e &lt;=60 Dias",IF(AND(AY434&gt;60,AY434&lt;43854),"4) &gt; 60 Dias","INDEFINIDO"))))),"")</f>
        <v>SEM ATRASO</v>
      </c>
      <c r="BA434" s="327">
        <v>45879</v>
      </c>
      <c r="BB434" s="331">
        <f>AS434</f>
        <v>45873</v>
      </c>
      <c r="BC434" s="14">
        <v>45884</v>
      </c>
      <c r="BD434" s="14">
        <v>45885</v>
      </c>
      <c r="BE434" s="331">
        <v>45884</v>
      </c>
      <c r="BF434" s="309">
        <f>IF(AND(BB434&lt;&gt;"",BE434&lt;&gt;""),BE434-BB434,"")</f>
        <v>11</v>
      </c>
      <c r="BG434" s="326" t="str">
        <f>IF(BC434&lt;&gt;"",CONCATENATE("S",WEEKNUM(BC434,21)),"")</f>
        <v>S33</v>
      </c>
      <c r="BH434" s="327" t="str">
        <f>IF(BD434&lt;&gt;"",CONCATENATE("S",WEEKNUM(BD434,21)),"")</f>
        <v>S33</v>
      </c>
      <c r="BI434" s="327" t="str">
        <f>IF(BE434&lt;&gt;"",CONCATENATE("S",WEEKNUM(BE434,21)),"")</f>
        <v>S33</v>
      </c>
      <c r="BJ434" s="326" t="str">
        <f>IF(BE434&lt;&gt;"",CONCATENATE(MONTH(BE434),"/",YEAR(BE434)),"")</f>
        <v>8/2025</v>
      </c>
      <c r="BK434" s="325">
        <f ca="1">IF(BE434&lt;&gt;"",IFERROR(IF(BE434="",TODAY()-BC434,BE434-BC434),""),"")</f>
        <v>0</v>
      </c>
      <c r="BL434" s="330" t="str">
        <f ca="1">IF(BK434&lt;&gt;"",IF(BK434&lt;=0,"SEM ATRASO",IF(BK434&lt;=10,"1) &lt;= 10 Dias",IF(AND(BK434&gt;10,BK434&lt;=30),"2) &gt; 10 Dias e &lt;= 30 Dias",IF(AND(BK434&gt;30,BK434&lt;=60),"3) &gt;30 Dias e &lt;=60 Dias",IF(AND(BK434&gt;60,BK434&lt;43854),"4) &gt; 60 Dias","INDEFINIDO"))))),"")</f>
        <v>SEM ATRASO</v>
      </c>
      <c r="BM434" s="331">
        <f>IF(BE434&lt;&gt;"",BE434+5,IF(AND(BE434="",BD434&lt;&gt;""),BD434+5,IF(AND(BE434="",BD434="",AS434&lt;&gt;""),AS434+5,IF(AND(BE434="",BD434="",AS434="",AR434&lt;&gt;""),AR434+5,""))))</f>
        <v>45889</v>
      </c>
      <c r="BN434" s="327"/>
      <c r="BO434" s="331" t="s">
        <v>87</v>
      </c>
      <c r="BP434" s="305"/>
      <c r="BQ434" s="305"/>
      <c r="BR434" s="305"/>
      <c r="BS434" s="305"/>
      <c r="BT434" s="305"/>
      <c r="BU434" s="305"/>
      <c r="BV434" s="305"/>
      <c r="BW434" s="305"/>
      <c r="BX434" s="305"/>
      <c r="BY434" s="305"/>
      <c r="BZ434" s="305"/>
      <c r="CA434" s="660"/>
      <c r="CB434" s="326"/>
    </row>
    <row r="435" spans="1:80" ht="40.5" customHeight="1" thickBot="1" x14ac:dyDescent="0.4">
      <c r="A435" s="678"/>
      <c r="B435" s="305" t="s">
        <v>155</v>
      </c>
      <c r="C435" s="3"/>
      <c r="D435" s="504"/>
      <c r="E435" s="504" t="s">
        <v>1989</v>
      </c>
      <c r="F435" s="504" t="s">
        <v>273</v>
      </c>
      <c r="G435" s="307" t="str">
        <f ca="1">IF(AND(E435&lt;D435,BE435&lt;&gt;"",TODAY()&gt;D435),TODAY()-D435,"")</f>
        <v/>
      </c>
      <c r="H435" s="308">
        <f>IF(BM435&lt;&gt;"",BM435,"")</f>
        <v>45889</v>
      </c>
      <c r="I435" s="309">
        <f>IF(AND(E435&lt;&gt;"",H435&lt;&gt;""),H435-E435,"")</f>
        <v>110</v>
      </c>
      <c r="J435" s="460"/>
      <c r="K435" s="460" t="s">
        <v>80</v>
      </c>
      <c r="L435" s="310" t="s">
        <v>557</v>
      </c>
      <c r="M435" s="311" t="s">
        <v>2407</v>
      </c>
      <c r="N435" s="310" t="s">
        <v>1012</v>
      </c>
      <c r="O435" s="20"/>
      <c r="P435" s="539" t="s">
        <v>1904</v>
      </c>
      <c r="Q435" s="326" t="s">
        <v>1901</v>
      </c>
      <c r="R435" s="313" t="str">
        <f>IF(OR(L435&lt;&gt;"",N435&lt;&gt;"",O435&lt;&gt;"",P435&lt;&gt;""),CONCATENATE(L435,"-",N435,"-",P435,"-OM",O435),"")</f>
        <v>P62-PPGMII-P62-PAR-1428P/2025-OM</v>
      </c>
      <c r="S435" s="2"/>
      <c r="T435" s="683">
        <v>0.25</v>
      </c>
      <c r="U435" s="340">
        <v>19.300999999999998</v>
      </c>
      <c r="V435" s="23">
        <v>0</v>
      </c>
      <c r="W435" s="316">
        <f>IF(U435&lt;&gt;"",U435/1000,"")</f>
        <v>1.9300999999999999E-2</v>
      </c>
      <c r="X435" s="316">
        <f>IF(V435&lt;&gt;"",V435/1000,"")</f>
        <v>0</v>
      </c>
      <c r="Y435" s="317">
        <f>IF(OR(U435&lt;&gt;"",V435&lt;&gt;""),U435+V435,"")</f>
        <v>19.300999999999998</v>
      </c>
      <c r="Z435" s="318">
        <f>IF(Y435&lt;&gt;"",Y435/1000,"")</f>
        <v>1.9300999999999999E-2</v>
      </c>
      <c r="AA435" s="574" t="s">
        <v>2178</v>
      </c>
      <c r="AB435" s="505"/>
      <c r="AC435" s="327">
        <v>45787</v>
      </c>
      <c r="AD435" s="327">
        <v>45823</v>
      </c>
      <c r="AE435" s="327">
        <v>45834</v>
      </c>
      <c r="AF435" s="14">
        <v>45853</v>
      </c>
      <c r="AG435" s="327">
        <v>45853</v>
      </c>
      <c r="AH435" s="309">
        <f>IF(AND(AD435&lt;&gt;"",AG435&lt;&gt;""),AG435-AD435,"")</f>
        <v>30</v>
      </c>
      <c r="AI435" s="322" t="str">
        <f>IF(AE435&lt;&gt;"",CONCATENATE("S",WEEKNUM(AE435,21)),"")</f>
        <v>S26</v>
      </c>
      <c r="AJ435" s="323" t="str">
        <f>IF(AF435&lt;&gt;"",CONCATENATE("S",WEEKNUM(AF435,21)),"")</f>
        <v>S29</v>
      </c>
      <c r="AK435" s="323" t="str">
        <f>IF(AG435&lt;&gt;"",CONCATENATE("S",WEEKNUM(AG435,21)),"")</f>
        <v>S29</v>
      </c>
      <c r="AL435" s="322" t="str">
        <f>IF(AG435&lt;&gt;"",CONCATENATE(MONTH(AG435),"/",YEAR(AG435)),"")</f>
        <v>7/2025</v>
      </c>
      <c r="AM435" s="324">
        <f ca="1">IF(AG435&lt;&gt;"",IFERROR(IF(AF435="",TODAY()-AE435,AG435-AE435),""),"")</f>
        <v>19</v>
      </c>
      <c r="AN435" s="325" t="str">
        <f ca="1">IF(AM435&lt;&gt;"",IF(AM435&lt;=0,"SEM ATRASO",IF(AM435&lt;=10,"1) &lt;= 10 Dias",IF(AND(AM435&gt;10,AM435&lt;=30),"2) &gt; 10 Dias e &lt;= 30 Dias",IF(AND(AM435&gt;30,AM435&lt;=60),"3) &gt;30 Dias e &lt;=60 Dias",IF(AND(AM435&gt;60,AM435&lt;43854),"4) &gt; 60 Dias","INDEFINIDO"))))),"")</f>
        <v>2) &gt; 10 Dias e &lt;= 30 Dias</v>
      </c>
      <c r="AO435" s="331" t="s">
        <v>2024</v>
      </c>
      <c r="AP435" s="331" t="str">
        <f>AO435</f>
        <v xml:space="preserve"> 25/07/2025</v>
      </c>
      <c r="AQ435" s="25">
        <v>45873</v>
      </c>
      <c r="AR435" s="25">
        <v>45873</v>
      </c>
      <c r="AS435" s="331">
        <v>45876</v>
      </c>
      <c r="AT435" s="309" t="e">
        <f>IF(AND(AP435&lt;&gt;"",AS435&lt;&gt;""),AS435-AP435,"")</f>
        <v>#VALUE!</v>
      </c>
      <c r="AU435" s="326" t="str">
        <f>IF(AQ435&lt;&gt;"",CONCATENATE("S",WEEKNUM(AQ435,21)),"")</f>
        <v>S32</v>
      </c>
      <c r="AV435" s="327" t="str">
        <f>IF(AR435&lt;&gt;"",CONCATENATE("S",WEEKNUM(AR435,21)),"")</f>
        <v>S32</v>
      </c>
      <c r="AW435" s="327" t="str">
        <f>IF(AS435&lt;&gt;"",CONCATENATE("S",WEEKNUM(AS435,21)),"")</f>
        <v>S32</v>
      </c>
      <c r="AX435" s="326" t="str">
        <f>IF(AS435&lt;&gt;"",CONCATENATE(MONTH(AS435),"/",YEAR(AS435)),"")</f>
        <v>8/2025</v>
      </c>
      <c r="AY435" s="328">
        <f ca="1">IF(AQ435&lt;&gt;"",IF(AS435&lt;&gt;"",AQ435-AS435,TODAY()-AQ435),"")</f>
        <v>-3</v>
      </c>
      <c r="AZ435" s="329" t="str">
        <f ca="1">IF(AY435&lt;&gt;"",IF(AY435&lt;=0,"SEM ATRASO",IF(AY435&lt;=10,"1) &lt;= 10 Dias",IF(AND(AY435&gt;10,AY435&lt;=30),"2) &gt; 10 Dias e &lt;= 30 Dias",IF(AND(AY435&gt;30,AY435&lt;=60),"3) &gt;30 Dias e &lt;=60 Dias",IF(AND(AY435&gt;60,AY435&lt;43854),"4) &gt; 60 Dias","INDEFINIDO"))))),"")</f>
        <v>SEM ATRASO</v>
      </c>
      <c r="BA435" s="327">
        <v>45879</v>
      </c>
      <c r="BB435" s="15">
        <f>BA435</f>
        <v>45879</v>
      </c>
      <c r="BC435" s="14">
        <v>45884</v>
      </c>
      <c r="BD435" s="14">
        <v>45885</v>
      </c>
      <c r="BE435" s="331">
        <v>45884</v>
      </c>
      <c r="BF435" s="309">
        <f>IF(AND(BB435&lt;&gt;"",BE435&lt;&gt;""),BE435-BB435,"")</f>
        <v>5</v>
      </c>
      <c r="BG435" s="326" t="str">
        <f>IF(BC435&lt;&gt;"",CONCATENATE("S",WEEKNUM(BC435,21)),"")</f>
        <v>S33</v>
      </c>
      <c r="BH435" s="327" t="str">
        <f>IF(BD435&lt;&gt;"",CONCATENATE("S",WEEKNUM(BD435,21)),"")</f>
        <v>S33</v>
      </c>
      <c r="BI435" s="327" t="str">
        <f>IF(BE435&lt;&gt;"",CONCATENATE("S",WEEKNUM(BE435,21)),"")</f>
        <v>S33</v>
      </c>
      <c r="BJ435" s="326" t="str">
        <f>IF(BE435&lt;&gt;"",CONCATENATE(MONTH(BE435),"/",YEAR(BE435)),"")</f>
        <v>8/2025</v>
      </c>
      <c r="BK435" s="325">
        <f ca="1">IF(BE435&lt;&gt;"",IFERROR(IF(BE435="",TODAY()-BC435,BE435-BC435),""),"")</f>
        <v>0</v>
      </c>
      <c r="BL435" s="330" t="str">
        <f ca="1">IF(BK435&lt;&gt;"",IF(BK435&lt;=0,"SEM ATRASO",IF(BK435&lt;=10,"1) &lt;= 10 Dias",IF(AND(BK435&gt;10,BK435&lt;=30),"2) &gt; 10 Dias e &lt;= 30 Dias",IF(AND(BK435&gt;30,BK435&lt;=60),"3) &gt;30 Dias e &lt;=60 Dias",IF(AND(BK435&gt;60,BK435&lt;43854),"4) &gt; 60 Dias","INDEFINIDO"))))),"")</f>
        <v>SEM ATRASO</v>
      </c>
      <c r="BM435" s="331">
        <f>IF(BE435&lt;&gt;"",BE435+5,IF(AND(BE435="",BD435&lt;&gt;""),BD435+5,IF(AND(BE435="",BD435="",AS435&lt;&gt;""),AS435+5,IF(AND(BE435="",BD435="",AS435="",AR435&lt;&gt;""),AR435+5,""))))</f>
        <v>45889</v>
      </c>
      <c r="BN435" s="15"/>
      <c r="BO435" s="331" t="s">
        <v>87</v>
      </c>
      <c r="BP435" s="2"/>
      <c r="BQ435" s="2"/>
      <c r="BR435" s="2"/>
      <c r="BS435" s="2"/>
      <c r="BT435" s="507"/>
      <c r="BU435" s="508"/>
      <c r="BV435" s="506"/>
      <c r="BW435" s="506"/>
      <c r="BX435" s="506"/>
      <c r="BY435" s="506"/>
      <c r="BZ435" s="506"/>
      <c r="CA435" s="648"/>
      <c r="CB435" s="583"/>
    </row>
    <row r="436" spans="1:80" ht="40.5" customHeight="1" thickBot="1" x14ac:dyDescent="0.4">
      <c r="A436" s="678"/>
      <c r="B436" s="305" t="s">
        <v>155</v>
      </c>
      <c r="C436" s="3"/>
      <c r="D436" s="504"/>
      <c r="E436" s="504" t="s">
        <v>1989</v>
      </c>
      <c r="F436" s="504" t="s">
        <v>273</v>
      </c>
      <c r="G436" s="307" t="str">
        <f ca="1">IF(AND(E436&lt;D436,BE436&lt;&gt;"",TODAY()&gt;D436),TODAY()-D436,"")</f>
        <v/>
      </c>
      <c r="H436" s="308">
        <f>IF(BM436&lt;&gt;"",BM436,"")</f>
        <v>45889</v>
      </c>
      <c r="I436" s="309">
        <f>IF(AND(E436&lt;&gt;"",H436&lt;&gt;""),H436-E436,"")</f>
        <v>110</v>
      </c>
      <c r="J436" s="460"/>
      <c r="K436" s="460" t="s">
        <v>80</v>
      </c>
      <c r="L436" s="310" t="s">
        <v>557</v>
      </c>
      <c r="M436" s="311" t="s">
        <v>2407</v>
      </c>
      <c r="N436" s="310" t="s">
        <v>1012</v>
      </c>
      <c r="O436" s="20"/>
      <c r="P436" s="539" t="s">
        <v>1904</v>
      </c>
      <c r="Q436" s="326" t="s">
        <v>1902</v>
      </c>
      <c r="R436" s="313" t="str">
        <f>IF(OR(L436&lt;&gt;"",N436&lt;&gt;"",O436&lt;&gt;"",P436&lt;&gt;""),CONCATENATE(L436,"-",N436,"-",P436,"-OM",O436),"")</f>
        <v>P62-PPGMII-P62-PAR-1428P/2025-OM</v>
      </c>
      <c r="S436" s="2"/>
      <c r="T436" s="683">
        <v>0.25</v>
      </c>
      <c r="U436" s="340">
        <v>5.4</v>
      </c>
      <c r="V436" s="23">
        <v>0</v>
      </c>
      <c r="W436" s="316">
        <f>IF(U436&lt;&gt;"",U436/1000,"")</f>
        <v>5.4000000000000003E-3</v>
      </c>
      <c r="X436" s="316">
        <f>IF(V436&lt;&gt;"",V436/1000,"")</f>
        <v>0</v>
      </c>
      <c r="Y436" s="317">
        <f>IF(OR(U436&lt;&gt;"",V436&lt;&gt;""),U436+V436,"")</f>
        <v>5.4</v>
      </c>
      <c r="Z436" s="318">
        <f>IF(Y436&lt;&gt;"",Y436/1000,"")</f>
        <v>5.4000000000000003E-3</v>
      </c>
      <c r="AA436" s="574" t="s">
        <v>2178</v>
      </c>
      <c r="AB436" s="505"/>
      <c r="AC436" s="327">
        <v>45787</v>
      </c>
      <c r="AD436" s="327">
        <v>45823</v>
      </c>
      <c r="AE436" s="327">
        <v>45834</v>
      </c>
      <c r="AF436" s="14">
        <v>45853</v>
      </c>
      <c r="AG436" s="327">
        <v>45853</v>
      </c>
      <c r="AH436" s="309">
        <f>IF(AND(AD436&lt;&gt;"",AG436&lt;&gt;""),AG436-AD436,"")</f>
        <v>30</v>
      </c>
      <c r="AI436" s="322" t="str">
        <f>IF(AE436&lt;&gt;"",CONCATENATE("S",WEEKNUM(AE436,21)),"")</f>
        <v>S26</v>
      </c>
      <c r="AJ436" s="323" t="str">
        <f>IF(AF436&lt;&gt;"",CONCATENATE("S",WEEKNUM(AF436,21)),"")</f>
        <v>S29</v>
      </c>
      <c r="AK436" s="323" t="str">
        <f>IF(AG436&lt;&gt;"",CONCATENATE("S",WEEKNUM(AG436,21)),"")</f>
        <v>S29</v>
      </c>
      <c r="AL436" s="322" t="str">
        <f>IF(AG436&lt;&gt;"",CONCATENATE(MONTH(AG436),"/",YEAR(AG436)),"")</f>
        <v>7/2025</v>
      </c>
      <c r="AM436" s="324">
        <f ca="1">IF(AG436&lt;&gt;"",IFERROR(IF(AF436="",TODAY()-AE436,AG436-AE436),""),"")</f>
        <v>19</v>
      </c>
      <c r="AN436" s="325" t="str">
        <f ca="1">IF(AM436&lt;&gt;"",IF(AM436&lt;=0,"SEM ATRASO",IF(AM436&lt;=10,"1) &lt;= 10 Dias",IF(AND(AM436&gt;10,AM436&lt;=30),"2) &gt; 10 Dias e &lt;= 30 Dias",IF(AND(AM436&gt;30,AM436&lt;=60),"3) &gt;30 Dias e &lt;=60 Dias",IF(AND(AM436&gt;60,AM436&lt;43854),"4) &gt; 60 Dias","INDEFINIDO"))))),"")</f>
        <v>2) &gt; 10 Dias e &lt;= 30 Dias</v>
      </c>
      <c r="AO436" s="331" t="s">
        <v>2024</v>
      </c>
      <c r="AP436" s="331" t="s">
        <v>2024</v>
      </c>
      <c r="AQ436" s="25">
        <v>45873</v>
      </c>
      <c r="AR436" s="25">
        <v>45873</v>
      </c>
      <c r="AS436" s="331">
        <v>45873</v>
      </c>
      <c r="AT436" s="309" t="e">
        <f>IF(AND(AP436&lt;&gt;"",AS436&lt;&gt;""),AS436-AP436,"")</f>
        <v>#VALUE!</v>
      </c>
      <c r="AU436" s="326" t="str">
        <f>IF(AQ436&lt;&gt;"",CONCATENATE("S",WEEKNUM(AQ436,21)),"")</f>
        <v>S32</v>
      </c>
      <c r="AV436" s="327" t="str">
        <f>IF(AR436&lt;&gt;"",CONCATENATE("S",WEEKNUM(AR436,21)),"")</f>
        <v>S32</v>
      </c>
      <c r="AW436" s="327" t="str">
        <f>IF(AS436&lt;&gt;"",CONCATENATE("S",WEEKNUM(AS436,21)),"")</f>
        <v>S32</v>
      </c>
      <c r="AX436" s="326" t="str">
        <f>IF(AS436&lt;&gt;"",CONCATENATE(MONTH(AS436),"/",YEAR(AS436)),"")</f>
        <v>8/2025</v>
      </c>
      <c r="AY436" s="328">
        <f ca="1">IF(AQ436&lt;&gt;"",IF(AS436&lt;&gt;"",AQ436-AS436,TODAY()-AQ436),"")</f>
        <v>0</v>
      </c>
      <c r="AZ436" s="329" t="str">
        <f ca="1">IF(AY436&lt;&gt;"",IF(AY436&lt;=0,"SEM ATRASO",IF(AY436&lt;=10,"1) &lt;= 10 Dias",IF(AND(AY436&gt;10,AY436&lt;=30),"2) &gt; 10 Dias e &lt;= 30 Dias",IF(AND(AY436&gt;30,AY436&lt;=60),"3) &gt;30 Dias e &lt;=60 Dias",IF(AND(AY436&gt;60,AY436&lt;43854),"4) &gt; 60 Dias","INDEFINIDO"))))),"")</f>
        <v>SEM ATRASO</v>
      </c>
      <c r="BA436" s="327">
        <v>45879</v>
      </c>
      <c r="BB436" s="331">
        <f>AS436</f>
        <v>45873</v>
      </c>
      <c r="BC436" s="14">
        <v>45884</v>
      </c>
      <c r="BD436" s="14">
        <v>45885</v>
      </c>
      <c r="BE436" s="331">
        <v>45884</v>
      </c>
      <c r="BF436" s="309">
        <f>IF(AND(BB436&lt;&gt;"",BE436&lt;&gt;""),BE436-BB436,"")</f>
        <v>11</v>
      </c>
      <c r="BG436" s="326" t="str">
        <f>IF(BC436&lt;&gt;"",CONCATENATE("S",WEEKNUM(BC436,21)),"")</f>
        <v>S33</v>
      </c>
      <c r="BH436" s="327" t="str">
        <f>IF(BD436&lt;&gt;"",CONCATENATE("S",WEEKNUM(BD436,21)),"")</f>
        <v>S33</v>
      </c>
      <c r="BI436" s="327" t="str">
        <f>IF(BE436&lt;&gt;"",CONCATENATE("S",WEEKNUM(BE436,21)),"")</f>
        <v>S33</v>
      </c>
      <c r="BJ436" s="326" t="str">
        <f>IF(BE436&lt;&gt;"",CONCATENATE(MONTH(BE436),"/",YEAR(BE436)),"")</f>
        <v>8/2025</v>
      </c>
      <c r="BK436" s="325">
        <f ca="1">IF(BE436&lt;&gt;"",IFERROR(IF(BE436="",TODAY()-BC436,BE436-BC436),""),"")</f>
        <v>0</v>
      </c>
      <c r="BL436" s="330" t="str">
        <f ca="1">IF(BK436&lt;&gt;"",IF(BK436&lt;=0,"SEM ATRASO",IF(BK436&lt;=10,"1) &lt;= 10 Dias",IF(AND(BK436&gt;10,BK436&lt;=30),"2) &gt; 10 Dias e &lt;= 30 Dias",IF(AND(BK436&gt;30,BK436&lt;=60),"3) &gt;30 Dias e &lt;=60 Dias",IF(AND(BK436&gt;60,BK436&lt;43854),"4) &gt; 60 Dias","INDEFINIDO"))))),"")</f>
        <v>SEM ATRASO</v>
      </c>
      <c r="BM436" s="331">
        <f>IF(BE436&lt;&gt;"",BE436+5,IF(AND(BE436="",BD436&lt;&gt;""),BD436+5,IF(AND(BE436="",BD436="",AS436&lt;&gt;""),AS436+5,IF(AND(BE436="",BD436="",AS436="",AR436&lt;&gt;""),AR436+5,""))))</f>
        <v>45889</v>
      </c>
      <c r="BN436" s="15"/>
      <c r="BO436" s="331" t="s">
        <v>87</v>
      </c>
      <c r="BP436" s="2"/>
      <c r="BQ436" s="2"/>
      <c r="BR436" s="2"/>
      <c r="BS436" s="2"/>
      <c r="BT436" s="507"/>
      <c r="BU436" s="508"/>
      <c r="BV436" s="506"/>
      <c r="BW436" s="506"/>
      <c r="BX436" s="506"/>
      <c r="BY436" s="506"/>
      <c r="BZ436" s="506"/>
      <c r="CA436" s="648"/>
      <c r="CB436" s="583"/>
    </row>
    <row r="437" spans="1:80" ht="40.5" customHeight="1" thickBot="1" x14ac:dyDescent="0.4">
      <c r="A437" s="593"/>
      <c r="B437" s="458" t="s">
        <v>155</v>
      </c>
      <c r="C437" s="310"/>
      <c r="D437" s="336"/>
      <c r="E437" s="336" t="s">
        <v>1118</v>
      </c>
      <c r="F437" s="336" t="s">
        <v>556</v>
      </c>
      <c r="G437" s="307" t="str">
        <f ca="1">IF(AND(E437&lt;D437,BE437&lt;&gt;"",TODAY()&gt;D437),TODAY()-D437,"")</f>
        <v/>
      </c>
      <c r="H437" s="308">
        <f>IF(BM437&lt;&gt;"",BM437,"")</f>
        <v>45873</v>
      </c>
      <c r="I437" s="309">
        <f>IF(AND(E437&lt;&gt;"",H437&lt;&gt;""),H437-E437,"")</f>
        <v>164</v>
      </c>
      <c r="J437" s="460" t="s">
        <v>79</v>
      </c>
      <c r="K437" s="460" t="s">
        <v>80</v>
      </c>
      <c r="L437" s="310" t="s">
        <v>557</v>
      </c>
      <c r="M437" s="311" t="s">
        <v>161</v>
      </c>
      <c r="N437" s="310" t="s">
        <v>1012</v>
      </c>
      <c r="O437" s="337"/>
      <c r="P437" s="539" t="s">
        <v>1485</v>
      </c>
      <c r="Q437" s="339" t="s">
        <v>1164</v>
      </c>
      <c r="R437" s="313" t="str">
        <f>IF(OR(L437&lt;&gt;"",N437&lt;&gt;"",O437&lt;&gt;"",P437&lt;&gt;""),CONCATENATE(L437,"-",N437,"-",P437,"-OM",O437),"")</f>
        <v>P62-PPGMII-P62-PAR-0744/2025-OM</v>
      </c>
      <c r="S437" s="574" t="s">
        <v>1165</v>
      </c>
      <c r="T437" s="314">
        <v>1</v>
      </c>
      <c r="U437" s="340">
        <v>234.88</v>
      </c>
      <c r="V437" s="340">
        <v>0</v>
      </c>
      <c r="W437" s="316">
        <f>IF(U437&lt;&gt;"",U437/1000,"")</f>
        <v>0.23488000000000001</v>
      </c>
      <c r="X437" s="316">
        <f>IF(V437&lt;&gt;"",V437/1000,"")</f>
        <v>0</v>
      </c>
      <c r="Y437" s="317">
        <f>IF(OR(U437&lt;&gt;"",V437&lt;&gt;""),U437+V437,"")</f>
        <v>234.88</v>
      </c>
      <c r="Z437" s="318">
        <f>IF(Y437&lt;&gt;"",Y437/1000,"")</f>
        <v>0.23488000000000001</v>
      </c>
      <c r="AA437" s="574" t="s">
        <v>1166</v>
      </c>
      <c r="AB437" s="386"/>
      <c r="AC437" s="331">
        <v>45714</v>
      </c>
      <c r="AD437" s="327">
        <v>45819</v>
      </c>
      <c r="AE437" s="327">
        <v>45742</v>
      </c>
      <c r="AF437" s="25">
        <v>45742</v>
      </c>
      <c r="AG437" s="327">
        <v>45826</v>
      </c>
      <c r="AH437" s="309">
        <f>IF(AND(AD437&lt;&gt;"",AG437&lt;&gt;""),AG437-AD437,"")</f>
        <v>7</v>
      </c>
      <c r="AI437" s="322" t="str">
        <f>IF(AE437&lt;&gt;"",CONCATENATE("S",WEEKNUM(AE437,21)),"")</f>
        <v>S13</v>
      </c>
      <c r="AJ437" s="323" t="str">
        <f>IF(AF437&lt;&gt;"",CONCATENATE("S",WEEKNUM(AF437,21)),"")</f>
        <v>S13</v>
      </c>
      <c r="AK437" s="323" t="str">
        <f>IF(AG437&lt;&gt;"",CONCATENATE("S",WEEKNUM(AG437,21)),"")</f>
        <v>S25</v>
      </c>
      <c r="AL437" s="322" t="str">
        <f>IF(AG437&lt;&gt;"",CONCATENATE(MONTH(AG437),"/",YEAR(AG437)),"")</f>
        <v>6/2025</v>
      </c>
      <c r="AM437" s="324">
        <f ca="1">IF(AG437&lt;&gt;"",IFERROR(IF(AF437="",TODAY()-AE437,AG437-AE437),""),"")</f>
        <v>84</v>
      </c>
      <c r="AN437" s="325" t="str">
        <f ca="1">IF(AM437&lt;&gt;"",IF(AM437&lt;=0,"SEM ATRASO",IF(AM437&lt;=10,"1) &lt;= 10 Dias",IF(AND(AM437&gt;10,AM437&lt;=30),"2) &gt; 10 Dias e &lt;= 30 Dias",IF(AND(AM437&gt;30,AM437&lt;=60),"3) &gt;30 Dias e &lt;=60 Dias",IF(AND(AM437&gt;60,AM437&lt;43854),"4) &gt; 60 Dias","INDEFINIDO"))))),"")</f>
        <v>4) &gt; 60 Dias</v>
      </c>
      <c r="AO437" s="14">
        <v>45833</v>
      </c>
      <c r="AP437" s="331">
        <v>45818</v>
      </c>
      <c r="AQ437" s="14">
        <v>45840</v>
      </c>
      <c r="AR437" s="25">
        <v>45840</v>
      </c>
      <c r="AS437" s="331">
        <v>45838</v>
      </c>
      <c r="AT437" s="309">
        <f>IF(AND(AP437&lt;&gt;"",AS437&lt;&gt;""),AS437-AP437,"")</f>
        <v>20</v>
      </c>
      <c r="AU437" s="326" t="str">
        <f>IF(AQ437&lt;&gt;"",CONCATENATE("S",WEEKNUM(AQ437,21)),"")</f>
        <v>S27</v>
      </c>
      <c r="AV437" s="327" t="str">
        <f>IF(AR437&lt;&gt;"",CONCATENATE("S",WEEKNUM(AR437,21)),"")</f>
        <v>S27</v>
      </c>
      <c r="AW437" s="327" t="str">
        <f>IF(AS437&lt;&gt;"",CONCATENATE("S",WEEKNUM(AS437,21)),"")</f>
        <v>S27</v>
      </c>
      <c r="AX437" s="326" t="str">
        <f>IF(AS437&lt;&gt;"",CONCATENATE(MONTH(AS437),"/",YEAR(AS437)),"")</f>
        <v>6/2025</v>
      </c>
      <c r="AY437" s="328">
        <f ca="1">IF(AQ437&lt;&gt;"",IF(AS437&lt;&gt;"",AQ437-AS437,TODAY()-AQ437),"")</f>
        <v>2</v>
      </c>
      <c r="AZ437" s="329" t="str">
        <f ca="1">IF(AY437&lt;&gt;"",IF(AY437&lt;=0,"SEM ATRASO",IF(AY437&lt;=10,"1) &lt;= 10 Dias",IF(AND(AY437&gt;10,AY437&lt;=30),"2) &gt; 10 Dias e &lt;= 30 Dias",IF(AND(AY437&gt;30,AY437&lt;=60),"3) &gt;30 Dias e &lt;=60 Dias",IF(AND(AY437&gt;60,AY437&lt;43854),"4) &gt; 60 Dias","INDEFINIDO"))))),"")</f>
        <v>1) &lt;= 10 Dias</v>
      </c>
      <c r="BA437" s="14">
        <v>45853</v>
      </c>
      <c r="BB437" s="331">
        <v>45845</v>
      </c>
      <c r="BC437" s="14">
        <v>45766</v>
      </c>
      <c r="BD437" s="15">
        <v>45868</v>
      </c>
      <c r="BE437" s="331">
        <v>45868</v>
      </c>
      <c r="BF437" s="309">
        <f>IF(AND(BB437&lt;&gt;"",BE437&lt;&gt;""),BE437-BB437,"")</f>
        <v>23</v>
      </c>
      <c r="BG437" s="326" t="str">
        <f>IF(BC437&lt;&gt;"",CONCATENATE("S",WEEKNUM(BC437,21)),"")</f>
        <v>S16</v>
      </c>
      <c r="BH437" s="327" t="str">
        <f>IF(BD437&lt;&gt;"",CONCATENATE("S",WEEKNUM(BD437,21)),"")</f>
        <v>S31</v>
      </c>
      <c r="BI437" s="327" t="str">
        <f>IF(BE437&lt;&gt;"",CONCATENATE("S",WEEKNUM(BE437,21)),"")</f>
        <v>S31</v>
      </c>
      <c r="BJ437" s="326" t="str">
        <f>IF(BE437&lt;&gt;"",CONCATENATE(MONTH(BE437),"/",YEAR(BE437)),"")</f>
        <v>7/2025</v>
      </c>
      <c r="BK437" s="325">
        <f ca="1">IF(BE437&lt;&gt;"",IFERROR(IF(BE437="",TODAY()-BC437,BE437-BC437),""),"")</f>
        <v>102</v>
      </c>
      <c r="BL437" s="330" t="str">
        <f ca="1">IF(BK437&lt;&gt;"",IF(BK437&lt;=0,"SEM ATRASO",IF(BK437&lt;=10,"1) &lt;= 10 Dias",IF(AND(BK437&gt;10,BK437&lt;=30),"2) &gt; 10 Dias e &lt;= 30 Dias",IF(AND(BK437&gt;30,BK437&lt;=60),"3) &gt;30 Dias e &lt;=60 Dias",IF(AND(BK437&gt;60,BK437&lt;43854),"4) &gt; 60 Dias","INDEFINIDO"))))),"")</f>
        <v>4) &gt; 60 Dias</v>
      </c>
      <c r="BM437" s="331">
        <f>IF(BE437&lt;&gt;"",BE437+5,IF(AND(BE437="",BD437&lt;&gt;""),BD437+5,IF(AND(BE437="",BD437="",AS437&lt;&gt;""),AS437+5,IF(AND(BE437="",BD437="",AS437="",AR437&lt;&gt;""),AR437+5,""))))</f>
        <v>45873</v>
      </c>
      <c r="BN437" s="331"/>
      <c r="BO437" s="331" t="s">
        <v>87</v>
      </c>
      <c r="BP437" s="305"/>
      <c r="BQ437" s="305"/>
      <c r="BR437" s="305"/>
      <c r="BS437" s="305"/>
      <c r="BT437" s="332"/>
      <c r="BU437" s="333"/>
      <c r="BV437" s="329"/>
      <c r="BW437" s="329"/>
      <c r="BX437" s="329"/>
      <c r="BY437" s="329"/>
      <c r="BZ437" s="329"/>
      <c r="CA437" s="641"/>
      <c r="CB437" s="599"/>
    </row>
    <row r="438" spans="1:80" ht="40.5" customHeight="1" thickBot="1" x14ac:dyDescent="0.4">
      <c r="A438" s="593"/>
      <c r="B438" s="458" t="s">
        <v>155</v>
      </c>
      <c r="C438" s="310"/>
      <c r="D438" s="336"/>
      <c r="E438" s="336" t="s">
        <v>1118</v>
      </c>
      <c r="F438" s="336" t="s">
        <v>556</v>
      </c>
      <c r="G438" s="307" t="str">
        <f ca="1">IF(AND(E438&lt;D438,BE438&lt;&gt;"",TODAY()&gt;D438),TODAY()-D438,"")</f>
        <v/>
      </c>
      <c r="H438" s="308">
        <f>IF(BM438&lt;&gt;"",BM438,"")</f>
        <v>45873</v>
      </c>
      <c r="I438" s="309">
        <f>IF(AND(E438&lt;&gt;"",H438&lt;&gt;""),H438-E438,"")</f>
        <v>164</v>
      </c>
      <c r="J438" s="460" t="s">
        <v>79</v>
      </c>
      <c r="K438" s="460" t="s">
        <v>80</v>
      </c>
      <c r="L438" s="310" t="s">
        <v>557</v>
      </c>
      <c r="M438" s="311" t="s">
        <v>161</v>
      </c>
      <c r="N438" s="310" t="s">
        <v>1012</v>
      </c>
      <c r="O438" s="337"/>
      <c r="P438" s="539" t="s">
        <v>1485</v>
      </c>
      <c r="Q438" s="339" t="s">
        <v>1168</v>
      </c>
      <c r="R438" s="313" t="str">
        <f>IF(OR(L438&lt;&gt;"",N438&lt;&gt;"",O438&lt;&gt;"",P438&lt;&gt;""),CONCATENATE(L438,"-",N438,"-",P438,"-OM",O438),"")</f>
        <v>P62-PPGMII-P62-PAR-0744/2025-OM</v>
      </c>
      <c r="S438" s="574" t="s">
        <v>1177</v>
      </c>
      <c r="T438" s="314">
        <v>1</v>
      </c>
      <c r="U438" s="340">
        <v>38.700000000000003</v>
      </c>
      <c r="V438" s="340">
        <v>0</v>
      </c>
      <c r="W438" s="316">
        <f>IF(U438&lt;&gt;"",U438/1000,"")</f>
        <v>3.8700000000000005E-2</v>
      </c>
      <c r="X438" s="316">
        <f>IF(V438&lt;&gt;"",V438/1000,"")</f>
        <v>0</v>
      </c>
      <c r="Y438" s="317">
        <f>IF(OR(U438&lt;&gt;"",V438&lt;&gt;""),U438+V438,"")</f>
        <v>38.700000000000003</v>
      </c>
      <c r="Z438" s="318">
        <f>IF(Y438&lt;&gt;"",Y438/1000,"")</f>
        <v>3.8700000000000005E-2</v>
      </c>
      <c r="AA438" s="574" t="s">
        <v>1166</v>
      </c>
      <c r="AB438" s="386"/>
      <c r="AC438" s="331">
        <v>45714</v>
      </c>
      <c r="AD438" s="327">
        <v>45787</v>
      </c>
      <c r="AE438" s="327">
        <v>45834</v>
      </c>
      <c r="AF438" s="25">
        <v>45834</v>
      </c>
      <c r="AG438" s="327">
        <v>45836</v>
      </c>
      <c r="AH438" s="309">
        <f>IF(AND(AD438&lt;&gt;"",AG438&lt;&gt;""),AG438-AD438,"")</f>
        <v>49</v>
      </c>
      <c r="AI438" s="322" t="str">
        <f>IF(AE438&lt;&gt;"",CONCATENATE("S",WEEKNUM(AE438,21)),"")</f>
        <v>S26</v>
      </c>
      <c r="AJ438" s="323" t="str">
        <f>IF(AF438&lt;&gt;"",CONCATENATE("S",WEEKNUM(AF438,21)),"")</f>
        <v>S26</v>
      </c>
      <c r="AK438" s="323" t="str">
        <f>IF(AG438&lt;&gt;"",CONCATENATE("S",WEEKNUM(AG438,21)),"")</f>
        <v>S26</v>
      </c>
      <c r="AL438" s="322" t="str">
        <f>IF(AG438&lt;&gt;"",CONCATENATE(MONTH(AG438),"/",YEAR(AG438)),"")</f>
        <v>6/2025</v>
      </c>
      <c r="AM438" s="324">
        <f ca="1">IF(AG438&lt;&gt;"",IFERROR(IF(AF438="",TODAY()-AE438,AG438-AE438),""),"")</f>
        <v>2</v>
      </c>
      <c r="AN438" s="325" t="str">
        <f ca="1">IF(AM438&lt;&gt;"",IF(AM438&lt;=0,"SEM ATRASO",IF(AM438&lt;=10,"1) &lt;= 10 Dias",IF(AND(AM438&gt;10,AM438&lt;=30),"2) &gt; 10 Dias e &lt;= 30 Dias",IF(AND(AM438&gt;30,AM438&lt;=60),"3) &gt;30 Dias e &lt;=60 Dias",IF(AND(AM438&gt;60,AM438&lt;43854),"4) &gt; 60 Dias","INDEFINIDO"))))),"")</f>
        <v>1) &lt;= 10 Dias</v>
      </c>
      <c r="AO438" s="327">
        <v>45833</v>
      </c>
      <c r="AP438" s="331">
        <v>45819</v>
      </c>
      <c r="AQ438" s="14">
        <v>45840</v>
      </c>
      <c r="AR438" s="25">
        <v>45840</v>
      </c>
      <c r="AS438" s="331">
        <v>45838</v>
      </c>
      <c r="AT438" s="309">
        <f>IF(AND(AP438&lt;&gt;"",AS438&lt;&gt;""),AS438-AP438,"")</f>
        <v>19</v>
      </c>
      <c r="AU438" s="326" t="str">
        <f>IF(AQ438&lt;&gt;"",CONCATENATE("S",WEEKNUM(AQ438,21)),"")</f>
        <v>S27</v>
      </c>
      <c r="AV438" s="327" t="str">
        <f>IF(AR438&lt;&gt;"",CONCATENATE("S",WEEKNUM(AR438,21)),"")</f>
        <v>S27</v>
      </c>
      <c r="AW438" s="327" t="str">
        <f>IF(AS438&lt;&gt;"",CONCATENATE("S",WEEKNUM(AS438,21)),"")</f>
        <v>S27</v>
      </c>
      <c r="AX438" s="326" t="str">
        <f>IF(AS438&lt;&gt;"",CONCATENATE(MONTH(AS438),"/",YEAR(AS438)),"")</f>
        <v>6/2025</v>
      </c>
      <c r="AY438" s="328">
        <f ca="1">IF(AQ438&lt;&gt;"",IF(AS438&lt;&gt;"",AQ438-AS438,TODAY()-AQ438),"")</f>
        <v>2</v>
      </c>
      <c r="AZ438" s="329" t="str">
        <f ca="1">IF(AY438&lt;&gt;"",IF(AY438&lt;=0,"SEM ATRASO",IF(AY438&lt;=10,"1) &lt;= 10 Dias",IF(AND(AY438&gt;10,AY438&lt;=30),"2) &gt; 10 Dias e &lt;= 30 Dias",IF(AND(AY438&gt;30,AY438&lt;=60),"3) &gt;30 Dias e &lt;=60 Dias",IF(AND(AY438&gt;60,AY438&lt;43854),"4) &gt; 60 Dias","INDEFINIDO"))))),"")</f>
        <v>1) &lt;= 10 Dias</v>
      </c>
      <c r="BA438" s="327">
        <v>45853</v>
      </c>
      <c r="BB438" s="331">
        <v>45845</v>
      </c>
      <c r="BC438" s="14">
        <v>45766</v>
      </c>
      <c r="BD438" s="15">
        <v>45868</v>
      </c>
      <c r="BE438" s="331">
        <v>45868</v>
      </c>
      <c r="BF438" s="309">
        <f>IF(AND(BB438&lt;&gt;"",BE438&lt;&gt;""),BE438-BB438,"")</f>
        <v>23</v>
      </c>
      <c r="BG438" s="326" t="str">
        <f>IF(BC438&lt;&gt;"",CONCATENATE("S",WEEKNUM(BC438,21)),"")</f>
        <v>S16</v>
      </c>
      <c r="BH438" s="327" t="str">
        <f>IF(BD438&lt;&gt;"",CONCATENATE("S",WEEKNUM(BD438,21)),"")</f>
        <v>S31</v>
      </c>
      <c r="BI438" s="327" t="str">
        <f>IF(BE438&lt;&gt;"",CONCATENATE("S",WEEKNUM(BE438,21)),"")</f>
        <v>S31</v>
      </c>
      <c r="BJ438" s="326" t="str">
        <f>IF(BE438&lt;&gt;"",CONCATENATE(MONTH(BE438),"/",YEAR(BE438)),"")</f>
        <v>7/2025</v>
      </c>
      <c r="BK438" s="325">
        <f ca="1">IF(BE438&lt;&gt;"",IFERROR(IF(BE438="",TODAY()-BC438,BE438-BC438),""),"")</f>
        <v>102</v>
      </c>
      <c r="BL438" s="330" t="str">
        <f ca="1">IF(BK438&lt;&gt;"",IF(BK438&lt;=0,"SEM ATRASO",IF(BK438&lt;=10,"1) &lt;= 10 Dias",IF(AND(BK438&gt;10,BK438&lt;=30),"2) &gt; 10 Dias e &lt;= 30 Dias",IF(AND(BK438&gt;30,BK438&lt;=60),"3) &gt;30 Dias e &lt;=60 Dias",IF(AND(BK438&gt;60,BK438&lt;43854),"4) &gt; 60 Dias","INDEFINIDO"))))),"")</f>
        <v>4) &gt; 60 Dias</v>
      </c>
      <c r="BM438" s="331">
        <f>IF(BE438&lt;&gt;"",BE438+5,IF(AND(BE438="",BD438&lt;&gt;""),BD438+5,IF(AND(BE438="",BD438="",AS438&lt;&gt;""),AS438+5,IF(AND(BE438="",BD438="",AS438="",AR438&lt;&gt;""),AR438+5,""))))</f>
        <v>45873</v>
      </c>
      <c r="BN438" s="331"/>
      <c r="BO438" s="331" t="s">
        <v>87</v>
      </c>
      <c r="BP438" s="305"/>
      <c r="BQ438" s="305"/>
      <c r="BR438" s="305"/>
      <c r="BS438" s="305"/>
      <c r="BT438" s="332"/>
      <c r="BU438" s="333"/>
      <c r="BV438" s="329"/>
      <c r="BW438" s="329"/>
      <c r="BX438" s="329"/>
      <c r="BY438" s="329"/>
      <c r="BZ438" s="329"/>
      <c r="CA438" s="640"/>
      <c r="CB438" s="599"/>
    </row>
    <row r="439" spans="1:80" ht="40.5" customHeight="1" thickBot="1" x14ac:dyDescent="0.4">
      <c r="A439" s="593"/>
      <c r="B439" s="458" t="s">
        <v>155</v>
      </c>
      <c r="C439" s="310"/>
      <c r="D439" s="336"/>
      <c r="E439" s="336" t="s">
        <v>1133</v>
      </c>
      <c r="F439" s="336" t="s">
        <v>1079</v>
      </c>
      <c r="G439" s="307" t="str">
        <f ca="1">IF(AND(E439&lt;D439,BE439&lt;&gt;"",TODAY()&gt;D439),TODAY()-D439,"")</f>
        <v/>
      </c>
      <c r="H439" s="308">
        <f>IF(BM439&lt;&gt;"",BM439,"")</f>
        <v>45875</v>
      </c>
      <c r="I439" s="309">
        <f>IF(AND(E439&lt;&gt;"",H439&lt;&gt;""),H439-E439,"")</f>
        <v>336</v>
      </c>
      <c r="J439" s="460" t="s">
        <v>79</v>
      </c>
      <c r="K439" s="460" t="s">
        <v>80</v>
      </c>
      <c r="L439" s="310" t="s">
        <v>557</v>
      </c>
      <c r="M439" s="311" t="s">
        <v>176</v>
      </c>
      <c r="N439" s="310" t="s">
        <v>2050</v>
      </c>
      <c r="O439" s="337"/>
      <c r="P439" s="539" t="s">
        <v>1486</v>
      </c>
      <c r="Q439" s="339" t="s">
        <v>1176</v>
      </c>
      <c r="R439" s="313" t="str">
        <f>IF(OR(L439&lt;&gt;"",N439&lt;&gt;"",O439&lt;&gt;"",P439&lt;&gt;""),CONCATENATE(L439,"-",N439,"-",P439,"-OM",O439),"")</f>
        <v>P62-PPGMII-P62-CAM-0946P/2024-OM</v>
      </c>
      <c r="S439" s="574" t="s">
        <v>1060</v>
      </c>
      <c r="T439" s="314">
        <v>1</v>
      </c>
      <c r="U439" s="340">
        <v>0</v>
      </c>
      <c r="V439" s="340">
        <v>113.93199999999999</v>
      </c>
      <c r="W439" s="316">
        <f>IF(U439&lt;&gt;"",U439/1000,"")</f>
        <v>0</v>
      </c>
      <c r="X439" s="316">
        <f>IF(V439&lt;&gt;"",V439/1000,"")</f>
        <v>0.11393199999999999</v>
      </c>
      <c r="Y439" s="317">
        <f>IF(OR(U439&lt;&gt;"",V439&lt;&gt;""),U439+V439,"")</f>
        <v>113.93199999999999</v>
      </c>
      <c r="Z439" s="318">
        <f>IF(Y439&lt;&gt;"",Y439/1000,"")</f>
        <v>0.11393199999999999</v>
      </c>
      <c r="AA439" s="574" t="s">
        <v>1178</v>
      </c>
      <c r="AB439" s="386"/>
      <c r="AC439" s="331">
        <v>45797</v>
      </c>
      <c r="AD439" s="327">
        <v>45811</v>
      </c>
      <c r="AE439" s="327">
        <v>45851</v>
      </c>
      <c r="AF439" s="18">
        <v>45851</v>
      </c>
      <c r="AG439" s="327">
        <v>45827</v>
      </c>
      <c r="AH439" s="309">
        <f>IF(AND(AD439&lt;&gt;"",AG439&lt;&gt;""),AG439-AD439,"")</f>
        <v>16</v>
      </c>
      <c r="AI439" s="322" t="str">
        <f>IF(AE439&lt;&gt;"",CONCATENATE("S",WEEKNUM(AE439,21)),"")</f>
        <v>S28</v>
      </c>
      <c r="AJ439" s="323" t="str">
        <f>IF(AF439&lt;&gt;"",CONCATENATE("S",WEEKNUM(AF439,21)),"")</f>
        <v>S28</v>
      </c>
      <c r="AK439" s="323" t="str">
        <f>IF(AG439&lt;&gt;"",CONCATENATE("S",WEEKNUM(AG439,21)),"")</f>
        <v>S25</v>
      </c>
      <c r="AL439" s="322" t="str">
        <f>IF(AG439&lt;&gt;"",CONCATENATE(MONTH(AG439),"/",YEAR(AG439)),"")</f>
        <v>6/2025</v>
      </c>
      <c r="AM439" s="324">
        <f ca="1">IF(AG439&lt;&gt;"",IFERROR(IF(AF439="",TODAY()-AE439,AG439-AE439),""),"")</f>
        <v>-24</v>
      </c>
      <c r="AN439" s="325" t="str">
        <f ca="1">IF(AM439&lt;&gt;"",IF(AM439&lt;=0,"SEM ATRASO",IF(AM439&lt;=10,"1) &lt;= 10 Dias",IF(AND(AM439&gt;10,AM439&lt;=30),"2) &gt; 10 Dias e &lt;= 30 Dias",IF(AND(AM439&gt;30,AM439&lt;=60),"3) &gt;30 Dias e &lt;=60 Dias",IF(AND(AM439&gt;60,AM439&lt;43854),"4) &gt; 60 Dias","INDEFINIDO"))))),"")</f>
        <v>SEM ATRASO</v>
      </c>
      <c r="AO439" s="14">
        <v>45833</v>
      </c>
      <c r="AP439" s="331">
        <v>45842</v>
      </c>
      <c r="AQ439" s="14">
        <v>45840</v>
      </c>
      <c r="AR439" s="481">
        <v>45840</v>
      </c>
      <c r="AS439" s="331">
        <v>45838</v>
      </c>
      <c r="AT439" s="309">
        <f>IF(AND(AP439&lt;&gt;"",AS439&lt;&gt;""),AS439-AP439,"")</f>
        <v>-4</v>
      </c>
      <c r="AU439" s="326" t="str">
        <f>IF(AQ439&lt;&gt;"",CONCATENATE("S",WEEKNUM(AQ439,21)),"")</f>
        <v>S27</v>
      </c>
      <c r="AV439" s="327" t="str">
        <f>IF(AR439&lt;&gt;"",CONCATENATE("S",WEEKNUM(AR439,21)),"")</f>
        <v>S27</v>
      </c>
      <c r="AW439" s="327" t="str">
        <f>IF(AS439&lt;&gt;"",CONCATENATE("S",WEEKNUM(AS439,21)),"")</f>
        <v>S27</v>
      </c>
      <c r="AX439" s="326" t="str">
        <f>IF(AS439&lt;&gt;"",CONCATENATE(MONTH(AS439),"/",YEAR(AS439)),"")</f>
        <v>6/2025</v>
      </c>
      <c r="AY439" s="328">
        <f ca="1">IF(AQ439&lt;&gt;"",IF(AS439&lt;&gt;"",AQ439-AS439,TODAY()-AQ439),"")</f>
        <v>2</v>
      </c>
      <c r="AZ439" s="329" t="str">
        <f ca="1">IF(AY439&lt;&gt;"",IF(AY439&lt;=0,"SEM ATRASO",IF(AY439&lt;=10,"1) &lt;= 10 Dias",IF(AND(AY439&gt;10,AY439&lt;=30),"2) &gt; 10 Dias e &lt;= 30 Dias",IF(AND(AY439&gt;30,AY439&lt;=60),"3) &gt;30 Dias e &lt;=60 Dias",IF(AND(AY439&gt;60,AY439&lt;43854),"4) &gt; 60 Dias","INDEFINIDO"))))),"")</f>
        <v>1) &lt;= 10 Dias</v>
      </c>
      <c r="BA439" s="14">
        <v>45853</v>
      </c>
      <c r="BB439" s="331">
        <v>45754</v>
      </c>
      <c r="BC439" s="14">
        <v>45766</v>
      </c>
      <c r="BD439" s="14">
        <v>45870</v>
      </c>
      <c r="BE439" s="331">
        <v>45870</v>
      </c>
      <c r="BF439" s="309">
        <f>IF(AND(BB439&lt;&gt;"",BE439&lt;&gt;""),BE439-BB439,"")</f>
        <v>116</v>
      </c>
      <c r="BG439" s="326" t="str">
        <f>IF(BC439&lt;&gt;"",CONCATENATE("S",WEEKNUM(BC439,21)),"")</f>
        <v>S16</v>
      </c>
      <c r="BH439" s="327" t="str">
        <f>IF(BD439&lt;&gt;"",CONCATENATE("S",WEEKNUM(BD439,21)),"")</f>
        <v>S31</v>
      </c>
      <c r="BI439" s="327" t="str">
        <f>IF(BE439&lt;&gt;"",CONCATENATE("S",WEEKNUM(BE439,21)),"")</f>
        <v>S31</v>
      </c>
      <c r="BJ439" s="326" t="str">
        <f>IF(BE439&lt;&gt;"",CONCATENATE(MONTH(BE439),"/",YEAR(BE439)),"")</f>
        <v>8/2025</v>
      </c>
      <c r="BK439" s="325">
        <f ca="1">IF(BE439&lt;&gt;"",IFERROR(IF(BE439="",TODAY()-BC439,BE439-BC439),""),"")</f>
        <v>104</v>
      </c>
      <c r="BL439" s="330" t="str">
        <f ca="1">IF(BK439&lt;&gt;"",IF(BK439&lt;=0,"SEM ATRASO",IF(BK439&lt;=10,"1) &lt;= 10 Dias",IF(AND(BK439&gt;10,BK439&lt;=30),"2) &gt; 10 Dias e &lt;= 30 Dias",IF(AND(BK439&gt;30,BK439&lt;=60),"3) &gt;30 Dias e &lt;=60 Dias",IF(AND(BK439&gt;60,BK439&lt;43854),"4) &gt; 60 Dias","INDEFINIDO"))))),"")</f>
        <v>4) &gt; 60 Dias</v>
      </c>
      <c r="BM439" s="331">
        <f>IF(BE439&lt;&gt;"",BE439+5,IF(AND(BE439="",BD439&lt;&gt;""),BD439+5,IF(AND(BE439="",BD439="",AS439&lt;&gt;""),AS439+5,IF(AND(BE439="",BD439="",AS439="",AR439&lt;&gt;""),AR439+5,""))))</f>
        <v>45875</v>
      </c>
      <c r="BN439" s="331"/>
      <c r="BO439" s="331" t="s">
        <v>87</v>
      </c>
      <c r="BP439" s="305"/>
      <c r="BQ439" s="305"/>
      <c r="BR439" s="305"/>
      <c r="BS439" s="305"/>
      <c r="BT439" s="332"/>
      <c r="BU439" s="333"/>
      <c r="BV439" s="329"/>
      <c r="BW439" s="329"/>
      <c r="BX439" s="329"/>
      <c r="BY439" s="329"/>
      <c r="BZ439" s="329"/>
      <c r="CA439" s="641"/>
      <c r="CB439" s="599"/>
    </row>
    <row r="440" spans="1:80" ht="40.5" customHeight="1" thickBot="1" x14ac:dyDescent="0.4">
      <c r="A440" s="593"/>
      <c r="B440" s="458" t="s">
        <v>155</v>
      </c>
      <c r="C440" s="310"/>
      <c r="D440" s="336"/>
      <c r="E440" s="336" t="s">
        <v>1068</v>
      </c>
      <c r="F440" s="336" t="s">
        <v>457</v>
      </c>
      <c r="G440" s="307" t="str">
        <f ca="1">IF(AND(E440&lt;D440,BE440&lt;&gt;"",TODAY()&gt;D440),TODAY()-D440,"")</f>
        <v/>
      </c>
      <c r="H440" s="308">
        <f>IF(BM440&lt;&gt;"",BM440,"")</f>
        <v>45889</v>
      </c>
      <c r="I440" s="309">
        <f>IF(AND(E440&lt;&gt;"",H440&lt;&gt;""),H440-E440,"")</f>
        <v>428</v>
      </c>
      <c r="J440" s="460"/>
      <c r="K440" s="460" t="s">
        <v>80</v>
      </c>
      <c r="L440" s="310" t="s">
        <v>557</v>
      </c>
      <c r="M440" s="311" t="s">
        <v>2407</v>
      </c>
      <c r="N440" s="310" t="s">
        <v>1012</v>
      </c>
      <c r="O440" s="337"/>
      <c r="P440" s="539" t="s">
        <v>1916</v>
      </c>
      <c r="Q440" s="339" t="s">
        <v>1801</v>
      </c>
      <c r="R440" s="313" t="str">
        <f>IF(OR(L440&lt;&gt;"",N440&lt;&gt;"",O440&lt;&gt;"",P440&lt;&gt;""),CONCATENATE(L440,"-",N440,"-",P440,"-OM",O440),"")</f>
        <v>P62-PPGMII-P62-PAR-0363P/2024-OM</v>
      </c>
      <c r="S440" s="574"/>
      <c r="T440" s="437">
        <v>0.75</v>
      </c>
      <c r="U440" s="340">
        <v>9.1999999999999993</v>
      </c>
      <c r="V440" s="340">
        <v>0</v>
      </c>
      <c r="W440" s="316">
        <f>IF(U440&lt;&gt;"",U440/1000,"")</f>
        <v>9.1999999999999998E-3</v>
      </c>
      <c r="X440" s="316">
        <f>IF(V440&lt;&gt;"",V440/1000,"")</f>
        <v>0</v>
      </c>
      <c r="Y440" s="317">
        <f>IF(OR(U440&lt;&gt;"",V440&lt;&gt;""),U440+V440,"")</f>
        <v>9.1999999999999993</v>
      </c>
      <c r="Z440" s="318">
        <f>IF(Y440&lt;&gt;"",Y440/1000,"")</f>
        <v>9.1999999999999998E-3</v>
      </c>
      <c r="AA440" s="574" t="s">
        <v>2104</v>
      </c>
      <c r="AB440" s="386"/>
      <c r="AC440" s="331">
        <v>45777</v>
      </c>
      <c r="AD440" s="327">
        <v>45782</v>
      </c>
      <c r="AE440" s="327">
        <v>45807</v>
      </c>
      <c r="AF440" s="14">
        <v>45816</v>
      </c>
      <c r="AG440" s="327">
        <v>45816</v>
      </c>
      <c r="AH440" s="309">
        <f>IF(AND(AD440&lt;&gt;"",AG440&lt;&gt;""),AG440-AD440,"")</f>
        <v>34</v>
      </c>
      <c r="AI440" s="322" t="str">
        <f>IF(AE440&lt;&gt;"",CONCATENATE("S",WEEKNUM(AE440,21)),"")</f>
        <v>S22</v>
      </c>
      <c r="AJ440" s="323" t="str">
        <f>IF(AF440&lt;&gt;"",CONCATENATE("S",WEEKNUM(AF440,21)),"")</f>
        <v>S23</v>
      </c>
      <c r="AK440" s="323" t="str">
        <f>IF(AG440&lt;&gt;"",CONCATENATE("S",WEEKNUM(AG440,21)),"")</f>
        <v>S23</v>
      </c>
      <c r="AL440" s="322" t="str">
        <f>IF(AG440&lt;&gt;"",CONCATENATE(MONTH(AG440),"/",YEAR(AG440)),"")</f>
        <v>6/2025</v>
      </c>
      <c r="AM440" s="324">
        <f ca="1">IF(AG440&lt;&gt;"",IFERROR(IF(AF440="",TODAY()-AE440,AG440-AE440),""),"")</f>
        <v>9</v>
      </c>
      <c r="AN440" s="325" t="str">
        <f ca="1">IF(AM440&lt;&gt;"",IF(AM440&lt;=0,"SEM ATRASO",IF(AM440&lt;=10,"1) &lt;= 10 Dias",IF(AND(AM440&gt;10,AM440&lt;=30),"2) &gt; 10 Dias e &lt;= 30 Dias",IF(AND(AM440&gt;30,AM440&lt;=60),"3) &gt;30 Dias e &lt;=60 Dias",IF(AND(AM440&gt;60,AM440&lt;43854),"4) &gt; 60 Dias","INDEFINIDO"))))),"")</f>
        <v>1) &lt;= 10 Dias</v>
      </c>
      <c r="AO440" s="331">
        <v>45776</v>
      </c>
      <c r="AP440" s="331">
        <v>45819</v>
      </c>
      <c r="AQ440" s="14">
        <v>45819</v>
      </c>
      <c r="AR440" s="15">
        <v>45842</v>
      </c>
      <c r="AS440" s="331">
        <v>45848</v>
      </c>
      <c r="AT440" s="309">
        <f>IF(AND(AP440&lt;&gt;"",AS440&lt;&gt;""),AS440-AP440,"")</f>
        <v>29</v>
      </c>
      <c r="AU440" s="326" t="str">
        <f>IF(AQ440&lt;&gt;"",CONCATENATE("S",WEEKNUM(AQ440,21)),"")</f>
        <v>S24</v>
      </c>
      <c r="AV440" s="327" t="str">
        <f>IF(AR440&lt;&gt;"",CONCATENATE("S",WEEKNUM(AR440,21)),"")</f>
        <v>S27</v>
      </c>
      <c r="AW440" s="327" t="str">
        <f>IF(AS440&lt;&gt;"",CONCATENATE("S",WEEKNUM(AS440,21)),"")</f>
        <v>S28</v>
      </c>
      <c r="AX440" s="326" t="str">
        <f>IF(AS440&lt;&gt;"",CONCATENATE(MONTH(AS440),"/",YEAR(AS440)),"")</f>
        <v>7/2025</v>
      </c>
      <c r="AY440" s="328">
        <f ca="1">IF(AQ440&lt;&gt;"",IF(AS440&lt;&gt;"",AQ440-AS440,TODAY()-AQ440),"")</f>
        <v>-29</v>
      </c>
      <c r="AZ440" s="329" t="str">
        <f ca="1">IF(AY440&lt;&gt;"",IF(AY440&lt;=0,"SEM ATRASO",IF(AY440&lt;=10,"1) &lt;= 10 Dias",IF(AND(AY440&gt;10,AY440&lt;=30),"2) &gt; 10 Dias e &lt;= 30 Dias",IF(AND(AY440&gt;30,AY440&lt;=60),"3) &gt;30 Dias e &lt;=60 Dias",IF(AND(AY440&gt;60,AY440&lt;43854),"4) &gt; 60 Dias","INDEFINIDO"))))),"")</f>
        <v>SEM ATRASO</v>
      </c>
      <c r="BA440" s="14">
        <v>45879</v>
      </c>
      <c r="BB440" s="438">
        <f>BA440</f>
        <v>45879</v>
      </c>
      <c r="BC440" s="14">
        <v>45885</v>
      </c>
      <c r="BD440" s="24">
        <v>45885</v>
      </c>
      <c r="BE440" s="438">
        <v>45884</v>
      </c>
      <c r="BF440" s="309">
        <f>IF(AND(BB440&lt;&gt;"",BE440&lt;&gt;""),BE440-BB440,"")</f>
        <v>5</v>
      </c>
      <c r="BG440" s="326" t="str">
        <f>IF(BC440&lt;&gt;"",CONCATENATE("S",WEEKNUM(BC440,21)),"")</f>
        <v>S33</v>
      </c>
      <c r="BH440" s="327" t="str">
        <f>IF(BD440&lt;&gt;"",CONCATENATE("S",WEEKNUM(BD440,21)),"")</f>
        <v>S33</v>
      </c>
      <c r="BI440" s="327" t="str">
        <f>IF(BE440&lt;&gt;"",CONCATENATE("S",WEEKNUM(BE440,21)),"")</f>
        <v>S33</v>
      </c>
      <c r="BJ440" s="326" t="str">
        <f>IF(BE440&lt;&gt;"",CONCATENATE(MONTH(BE440),"/",YEAR(BE440)),"")</f>
        <v>8/2025</v>
      </c>
      <c r="BK440" s="325">
        <f ca="1">IF(BE440&lt;&gt;"",IFERROR(IF(BE440="",TODAY()-BC440,BE440-BC440),""),"")</f>
        <v>-1</v>
      </c>
      <c r="BL440" s="330" t="str">
        <f ca="1">IF(BK440&lt;&gt;"",IF(BK440&lt;=0,"SEM ATRASO",IF(BK440&lt;=10,"1) &lt;= 10 Dias",IF(AND(BK440&gt;10,BK440&lt;=30),"2) &gt; 10 Dias e &lt;= 30 Dias",IF(AND(BK440&gt;30,BK440&lt;=60),"3) &gt;30 Dias e &lt;=60 Dias",IF(AND(BK440&gt;60,BK440&lt;43854),"4) &gt; 60 Dias","INDEFINIDO"))))),"")</f>
        <v>SEM ATRASO</v>
      </c>
      <c r="BM440" s="331">
        <f>IF(BE440&lt;&gt;"",BE440+5,IF(AND(BE440="",BD440&lt;&gt;""),BD440+5,IF(AND(BE440="",BD440="",AS440&lt;&gt;""),AS440+5,IF(AND(BE440="",BD440="",AS440="",AR440&lt;&gt;""),AR440+5,""))))</f>
        <v>45889</v>
      </c>
      <c r="BN440" s="331"/>
      <c r="BO440" s="331" t="s">
        <v>87</v>
      </c>
      <c r="BP440" s="305"/>
      <c r="BQ440" s="305"/>
      <c r="BR440" s="305"/>
      <c r="BS440" s="305"/>
      <c r="BT440" s="332"/>
      <c r="BU440" s="333"/>
      <c r="BV440" s="329"/>
      <c r="BW440" s="329"/>
      <c r="BX440" s="329"/>
      <c r="BY440" s="329"/>
      <c r="BZ440" s="329"/>
      <c r="CA440" s="641"/>
      <c r="CB440" s="599"/>
    </row>
    <row r="441" spans="1:80" ht="40.5" customHeight="1" thickBot="1" x14ac:dyDescent="0.4">
      <c r="A441" s="593"/>
      <c r="B441" s="458" t="s">
        <v>155</v>
      </c>
      <c r="C441" s="310"/>
      <c r="D441" s="336"/>
      <c r="E441" s="336" t="s">
        <v>1163</v>
      </c>
      <c r="F441" s="336" t="s">
        <v>1079</v>
      </c>
      <c r="G441" s="307" t="str">
        <f ca="1">IF(AND(E441&lt;D441,BE441&lt;&gt;"",TODAY()&gt;D441),TODAY()-D441,"")</f>
        <v/>
      </c>
      <c r="H441" s="308">
        <f>IF(BM441&lt;&gt;"",BM441,"")</f>
        <v>45889</v>
      </c>
      <c r="I441" s="309">
        <f>IF(AND(E441&lt;&gt;"",H441&lt;&gt;""),H441-E441,"")</f>
        <v>328</v>
      </c>
      <c r="J441" s="460"/>
      <c r="K441" s="460" t="s">
        <v>80</v>
      </c>
      <c r="L441" s="310" t="s">
        <v>557</v>
      </c>
      <c r="M441" s="311" t="s">
        <v>2407</v>
      </c>
      <c r="N441" s="310" t="s">
        <v>2050</v>
      </c>
      <c r="O441" s="337"/>
      <c r="P441" s="539" t="s">
        <v>1917</v>
      </c>
      <c r="Q441" s="339" t="s">
        <v>1802</v>
      </c>
      <c r="R441" s="313" t="str">
        <f>IF(OR(L441&lt;&gt;"",N441&lt;&gt;"",O441&lt;&gt;"",P441&lt;&gt;""),CONCATENATE(L441,"-",N441,"-",P441,"-OM",O441),"")</f>
        <v>P62-PPGMII-P62-CAM-1187P/2024-OM</v>
      </c>
      <c r="S441" s="574"/>
      <c r="T441" s="437">
        <v>0.75</v>
      </c>
      <c r="U441" s="340">
        <v>25.8</v>
      </c>
      <c r="V441" s="340">
        <v>0</v>
      </c>
      <c r="W441" s="316">
        <f>IF(U441&lt;&gt;"",U441/1000,"")</f>
        <v>2.58E-2</v>
      </c>
      <c r="X441" s="316">
        <f>IF(V441&lt;&gt;"",V441/1000,"")</f>
        <v>0</v>
      </c>
      <c r="Y441" s="317">
        <f>IF(OR(U441&lt;&gt;"",V441&lt;&gt;""),U441+V441,"")</f>
        <v>25.8</v>
      </c>
      <c r="Z441" s="318">
        <f>IF(Y441&lt;&gt;"",Y441/1000,"")</f>
        <v>2.58E-2</v>
      </c>
      <c r="AA441" s="574" t="s">
        <v>2105</v>
      </c>
      <c r="AB441" s="386"/>
      <c r="AC441" s="331">
        <v>45777</v>
      </c>
      <c r="AD441" s="327">
        <v>45782</v>
      </c>
      <c r="AE441" s="327">
        <v>45816</v>
      </c>
      <c r="AF441" s="14">
        <v>45816</v>
      </c>
      <c r="AG441" s="327">
        <v>45816</v>
      </c>
      <c r="AH441" s="309">
        <f>IF(AND(AD441&lt;&gt;"",AG441&lt;&gt;""),AG441-AD441,"")</f>
        <v>34</v>
      </c>
      <c r="AI441" s="322" t="str">
        <f>IF(AE441&lt;&gt;"",CONCATENATE("S",WEEKNUM(AE441,21)),"")</f>
        <v>S23</v>
      </c>
      <c r="AJ441" s="323" t="str">
        <f>IF(AF441&lt;&gt;"",CONCATENATE("S",WEEKNUM(AF441,21)),"")</f>
        <v>S23</v>
      </c>
      <c r="AK441" s="323" t="str">
        <f>IF(AG441&lt;&gt;"",CONCATENATE("S",WEEKNUM(AG441,21)),"")</f>
        <v>S23</v>
      </c>
      <c r="AL441" s="322" t="str">
        <f>IF(AG441&lt;&gt;"",CONCATENATE(MONTH(AG441),"/",YEAR(AG441)),"")</f>
        <v>6/2025</v>
      </c>
      <c r="AM441" s="324">
        <f ca="1">IF(AG441&lt;&gt;"",IFERROR(IF(AF441="",TODAY()-AE441,AG441-AE441),""),"")</f>
        <v>0</v>
      </c>
      <c r="AN441" s="325" t="str">
        <f ca="1">IF(AM441&lt;&gt;"",IF(AM441&lt;=0,"SEM ATRASO",IF(AM441&lt;=10,"1) &lt;= 10 Dias",IF(AND(AM441&gt;10,AM441&lt;=30),"2) &gt; 10 Dias e &lt;= 30 Dias",IF(AND(AM441&gt;30,AM441&lt;=60),"3) &gt;30 Dias e &lt;=60 Dias",IF(AND(AM441&gt;60,AM441&lt;43854),"4) &gt; 60 Dias","INDEFINIDO"))))),"")</f>
        <v>SEM ATRASO</v>
      </c>
      <c r="AO441" s="331">
        <v>45776</v>
      </c>
      <c r="AP441" s="331">
        <v>45820</v>
      </c>
      <c r="AQ441" s="14">
        <v>45820</v>
      </c>
      <c r="AR441" s="15">
        <v>45854</v>
      </c>
      <c r="AS441" s="331">
        <v>45854</v>
      </c>
      <c r="AT441" s="309">
        <f>IF(AND(AP441&lt;&gt;"",AS441&lt;&gt;""),AS441-AP441,"")</f>
        <v>34</v>
      </c>
      <c r="AU441" s="326" t="str">
        <f>IF(AQ441&lt;&gt;"",CONCATENATE("S",WEEKNUM(AQ441,21)),"")</f>
        <v>S24</v>
      </c>
      <c r="AV441" s="327" t="str">
        <f>IF(AR441&lt;&gt;"",CONCATENATE("S",WEEKNUM(AR441,21)),"")</f>
        <v>S29</v>
      </c>
      <c r="AW441" s="327" t="str">
        <f>IF(AS441&lt;&gt;"",CONCATENATE("S",WEEKNUM(AS441,21)),"")</f>
        <v>S29</v>
      </c>
      <c r="AX441" s="326" t="str">
        <f>IF(AS441&lt;&gt;"",CONCATENATE(MONTH(AS441),"/",YEAR(AS441)),"")</f>
        <v>7/2025</v>
      </c>
      <c r="AY441" s="328">
        <f ca="1">IF(AQ441&lt;&gt;"",IF(AS441&lt;&gt;"",AQ441-AS441,TODAY()-AQ441),"")</f>
        <v>-34</v>
      </c>
      <c r="AZ441" s="329" t="str">
        <f ca="1">IF(AY441&lt;&gt;"",IF(AY441&lt;=0,"SEM ATRASO",IF(AY441&lt;=10,"1) &lt;= 10 Dias",IF(AND(AY441&gt;10,AY441&lt;=30),"2) &gt; 10 Dias e &lt;= 30 Dias",IF(AND(AY441&gt;30,AY441&lt;=60),"3) &gt;30 Dias e &lt;=60 Dias",IF(AND(AY441&gt;60,AY441&lt;43854),"4) &gt; 60 Dias","INDEFINIDO"))))),"")</f>
        <v>SEM ATRASO</v>
      </c>
      <c r="BA441" s="14">
        <v>45879</v>
      </c>
      <c r="BB441" s="438">
        <f>BA441</f>
        <v>45879</v>
      </c>
      <c r="BC441" s="14">
        <v>45885</v>
      </c>
      <c r="BD441" s="24">
        <v>45885</v>
      </c>
      <c r="BE441" s="438">
        <v>45884</v>
      </c>
      <c r="BF441" s="309">
        <f>IF(AND(BB441&lt;&gt;"",BE441&lt;&gt;""),BE441-BB441,"")</f>
        <v>5</v>
      </c>
      <c r="BG441" s="326" t="str">
        <f>IF(BC441&lt;&gt;"",CONCATENATE("S",WEEKNUM(BC441,21)),"")</f>
        <v>S33</v>
      </c>
      <c r="BH441" s="327" t="str">
        <f>IF(BD441&lt;&gt;"",CONCATENATE("S",WEEKNUM(BD441,21)),"")</f>
        <v>S33</v>
      </c>
      <c r="BI441" s="327" t="str">
        <f>IF(BE441&lt;&gt;"",CONCATENATE("S",WEEKNUM(BE441,21)),"")</f>
        <v>S33</v>
      </c>
      <c r="BJ441" s="326" t="str">
        <f>IF(BE441&lt;&gt;"",CONCATENATE(MONTH(BE441),"/",YEAR(BE441)),"")</f>
        <v>8/2025</v>
      </c>
      <c r="BK441" s="325">
        <f ca="1">IF(BE441&lt;&gt;"",IFERROR(IF(BE441="",TODAY()-BC441,BE441-BC441),""),"")</f>
        <v>-1</v>
      </c>
      <c r="BL441" s="330" t="str">
        <f ca="1">IF(BK441&lt;&gt;"",IF(BK441&lt;=0,"SEM ATRASO",IF(BK441&lt;=10,"1) &lt;= 10 Dias",IF(AND(BK441&gt;10,BK441&lt;=30),"2) &gt; 10 Dias e &lt;= 30 Dias",IF(AND(BK441&gt;30,BK441&lt;=60),"3) &gt;30 Dias e &lt;=60 Dias",IF(AND(BK441&gt;60,BK441&lt;43854),"4) &gt; 60 Dias","INDEFINIDO"))))),"")</f>
        <v>SEM ATRASO</v>
      </c>
      <c r="BM441" s="331">
        <f>IF(BE441&lt;&gt;"",BE441+5,IF(AND(BE441="",BD441&lt;&gt;""),BD441+5,IF(AND(BE441="",BD441="",AS441&lt;&gt;""),AS441+5,IF(AND(BE441="",BD441="",AS441="",AR441&lt;&gt;""),AR441+5,""))))</f>
        <v>45889</v>
      </c>
      <c r="BN441" s="331"/>
      <c r="BO441" s="331" t="s">
        <v>87</v>
      </c>
      <c r="BP441" s="305"/>
      <c r="BQ441" s="305"/>
      <c r="BR441" s="305"/>
      <c r="BS441" s="305"/>
      <c r="BT441" s="332"/>
      <c r="BU441" s="333"/>
      <c r="BV441" s="329"/>
      <c r="BW441" s="329"/>
      <c r="BX441" s="329"/>
      <c r="BY441" s="329"/>
      <c r="BZ441" s="329"/>
      <c r="CA441" s="641"/>
      <c r="CB441" s="599"/>
    </row>
    <row r="442" spans="1:80" ht="40.5" customHeight="1" thickBot="1" x14ac:dyDescent="0.4">
      <c r="A442" s="678"/>
      <c r="B442" s="458" t="s">
        <v>155</v>
      </c>
      <c r="C442" s="3"/>
      <c r="D442" s="504"/>
      <c r="E442" s="504">
        <v>1</v>
      </c>
      <c r="F442" s="504">
        <v>1</v>
      </c>
      <c r="G442" s="307" t="str">
        <f ca="1">IF(AND(E442&lt;D442,BE442&lt;&gt;"",TODAY()&gt;D442),TODAY()-D442,"")</f>
        <v/>
      </c>
      <c r="H442" s="308">
        <f>IF(BM442&lt;&gt;"",BM442,"")</f>
        <v>45889</v>
      </c>
      <c r="I442" s="309">
        <f>IF(AND(E442&lt;&gt;"",H442&lt;&gt;""),H442-E442,"")</f>
        <v>45888</v>
      </c>
      <c r="J442" s="460"/>
      <c r="K442" s="460" t="s">
        <v>80</v>
      </c>
      <c r="L442" s="310" t="s">
        <v>557</v>
      </c>
      <c r="M442" s="311" t="s">
        <v>2407</v>
      </c>
      <c r="N442" s="310" t="s">
        <v>2192</v>
      </c>
      <c r="O442" s="20"/>
      <c r="P442" s="539" t="s">
        <v>1905</v>
      </c>
      <c r="Q442" s="326" t="s">
        <v>1903</v>
      </c>
      <c r="R442" s="313" t="str">
        <f>IF(OR(L442&lt;&gt;"",N442&lt;&gt;"",O442&lt;&gt;"",P442&lt;&gt;""),CONCATENATE(L442,"-",N442,"-",P442,"-OM",O442),"")</f>
        <v>P62-PPGMII-P62-0362E/2024-OM</v>
      </c>
      <c r="S442" s="2"/>
      <c r="T442" s="683">
        <v>0.25</v>
      </c>
      <c r="U442" s="340">
        <v>328.43</v>
      </c>
      <c r="V442" s="23">
        <v>0</v>
      </c>
      <c r="W442" s="316">
        <f>IF(U442&lt;&gt;"",U442/1000,"")</f>
        <v>0.32843</v>
      </c>
      <c r="X442" s="316">
        <f>IF(V442&lt;&gt;"",V442/1000,"")</f>
        <v>0</v>
      </c>
      <c r="Y442" s="317">
        <f>IF(OR(U442&lt;&gt;"",V442&lt;&gt;""),U442+V442,"")</f>
        <v>328.43</v>
      </c>
      <c r="Z442" s="318">
        <f>IF(Y442&lt;&gt;"",Y442/1000,"")</f>
        <v>0.32843</v>
      </c>
      <c r="AA442" s="574"/>
      <c r="AB442" s="505"/>
      <c r="AC442" s="327">
        <v>45787</v>
      </c>
      <c r="AD442" s="327">
        <v>45823</v>
      </c>
      <c r="AE442" s="327">
        <v>45834</v>
      </c>
      <c r="AF442" s="14">
        <v>45853</v>
      </c>
      <c r="AG442" s="327">
        <v>45853</v>
      </c>
      <c r="AH442" s="309">
        <f>IF(AND(AD442&lt;&gt;"",AG442&lt;&gt;""),AG442-AD442,"")</f>
        <v>30</v>
      </c>
      <c r="AI442" s="322" t="str">
        <f>IF(AE442&lt;&gt;"",CONCATENATE("S",WEEKNUM(AE442,21)),"")</f>
        <v>S26</v>
      </c>
      <c r="AJ442" s="323" t="str">
        <f>IF(AF442&lt;&gt;"",CONCATENATE("S",WEEKNUM(AF442,21)),"")</f>
        <v>S29</v>
      </c>
      <c r="AK442" s="323" t="str">
        <f>IF(AG442&lt;&gt;"",CONCATENATE("S",WEEKNUM(AG442,21)),"")</f>
        <v>S29</v>
      </c>
      <c r="AL442" s="322" t="str">
        <f>IF(AG442&lt;&gt;"",CONCATENATE(MONTH(AG442),"/",YEAR(AG442)),"")</f>
        <v>7/2025</v>
      </c>
      <c r="AM442" s="324">
        <f ca="1">IF(AG442&lt;&gt;"",IFERROR(IF(AF442="",TODAY()-AE442,AG442-AE442),""),"")</f>
        <v>19</v>
      </c>
      <c r="AN442" s="325" t="str">
        <f ca="1">IF(AM442&lt;&gt;"",IF(AM442&lt;=0,"SEM ATRASO",IF(AM442&lt;=10,"1) &lt;= 10 Dias",IF(AND(AM442&gt;10,AM442&lt;=30),"2) &gt; 10 Dias e &lt;= 30 Dias",IF(AND(AM442&gt;30,AM442&lt;=60),"3) &gt;30 Dias e &lt;=60 Dias",IF(AND(AM442&gt;60,AM442&lt;43854),"4) &gt; 60 Dias","INDEFINIDO"))))),"")</f>
        <v>2) &gt; 10 Dias e &lt;= 30 Dias</v>
      </c>
      <c r="AO442" s="331" t="s">
        <v>2024</v>
      </c>
      <c r="AP442" s="331" t="s">
        <v>2024</v>
      </c>
      <c r="AQ442" s="25">
        <v>45873</v>
      </c>
      <c r="AR442" s="25">
        <v>45873</v>
      </c>
      <c r="AS442" s="327">
        <v>45881</v>
      </c>
      <c r="AT442" s="309" t="e">
        <f>IF(AND(AP442&lt;&gt;"",AS442&lt;&gt;""),AS442-AP442,"")</f>
        <v>#VALUE!</v>
      </c>
      <c r="AU442" s="326" t="str">
        <f>IF(AQ442&lt;&gt;"",CONCATENATE("S",WEEKNUM(AQ442,21)),"")</f>
        <v>S32</v>
      </c>
      <c r="AV442" s="327" t="str">
        <f>IF(AR442&lt;&gt;"",CONCATENATE("S",WEEKNUM(AR442,21)),"")</f>
        <v>S32</v>
      </c>
      <c r="AW442" s="327" t="str">
        <f>IF(AS442&lt;&gt;"",CONCATENATE("S",WEEKNUM(AS442,21)),"")</f>
        <v>S33</v>
      </c>
      <c r="AX442" s="326" t="str">
        <f>IF(AS442&lt;&gt;"",CONCATENATE(MONTH(AS442),"/",YEAR(AS442)),"")</f>
        <v>8/2025</v>
      </c>
      <c r="AY442" s="328">
        <f ca="1">IF(AQ442&lt;&gt;"",IF(AS442&lt;&gt;"",AQ442-AS442,TODAY()-AQ442),"")</f>
        <v>-8</v>
      </c>
      <c r="AZ442" s="329" t="str">
        <f ca="1">IF(AY442&lt;&gt;"",IF(AY442&lt;=0,"SEM ATRASO",IF(AY442&lt;=10,"1) &lt;= 10 Dias",IF(AND(AY442&gt;10,AY442&lt;=30),"2) &gt; 10 Dias e &lt;= 30 Dias",IF(AND(AY442&gt;30,AY442&lt;=60),"3) &gt;30 Dias e &lt;=60 Dias",IF(AND(AY442&gt;60,AY442&lt;43854),"4) &gt; 60 Dias","INDEFINIDO"))))),"")</f>
        <v>SEM ATRASO</v>
      </c>
      <c r="BA442" s="327">
        <v>45879</v>
      </c>
      <c r="BB442" s="331">
        <v>45881</v>
      </c>
      <c r="BC442" s="14">
        <v>45884</v>
      </c>
      <c r="BD442" s="481">
        <v>45884</v>
      </c>
      <c r="BE442" s="327">
        <v>45884</v>
      </c>
      <c r="BF442" s="309">
        <f>IF(AND(BB442&lt;&gt;"",BE442&lt;&gt;""),BE442-BB442,"")</f>
        <v>3</v>
      </c>
      <c r="BG442" s="326" t="str">
        <f>IF(BC442&lt;&gt;"",CONCATENATE("S",WEEKNUM(BC442,21)),"")</f>
        <v>S33</v>
      </c>
      <c r="BH442" s="327" t="str">
        <f>IF(BD442&lt;&gt;"",CONCATENATE("S",WEEKNUM(BD442,21)),"")</f>
        <v>S33</v>
      </c>
      <c r="BI442" s="327" t="str">
        <f>IF(BE442&lt;&gt;"",CONCATENATE("S",WEEKNUM(BE442,21)),"")</f>
        <v>S33</v>
      </c>
      <c r="BJ442" s="326" t="str">
        <f>IF(BE442&lt;&gt;"",CONCATENATE(MONTH(BE442),"/",YEAR(BE442)),"")</f>
        <v>8/2025</v>
      </c>
      <c r="BK442" s="325">
        <f ca="1">IF(BE442&lt;&gt;"",IFERROR(IF(BE442="",TODAY()-BC442,BE442-BC442),""),"")</f>
        <v>0</v>
      </c>
      <c r="BL442" s="330" t="str">
        <f ca="1">IF(BK442&lt;&gt;"",IF(BK442&lt;=0,"SEM ATRASO",IF(BK442&lt;=10,"1) &lt;= 10 Dias",IF(AND(BK442&gt;10,BK442&lt;=30),"2) &gt; 10 Dias e &lt;= 30 Dias",IF(AND(BK442&gt;30,BK442&lt;=60),"3) &gt;30 Dias e &lt;=60 Dias",IF(AND(BK442&gt;60,BK442&lt;43854),"4) &gt; 60 Dias","INDEFINIDO"))))),"")</f>
        <v>SEM ATRASO</v>
      </c>
      <c r="BM442" s="331">
        <f>IF(BE442&lt;&gt;"",BE442+5,IF(AND(BE442="",BD442&lt;&gt;""),BD442+5,IF(AND(BE442="",BD442="",AS442&lt;&gt;""),AS442+5,IF(AND(BE442="",BD442="",AS442="",AR442&lt;&gt;""),AR442+5,""))))</f>
        <v>45889</v>
      </c>
      <c r="BN442" s="15"/>
      <c r="BO442" s="331" t="s">
        <v>87</v>
      </c>
      <c r="BP442" s="2"/>
      <c r="BQ442" s="2"/>
      <c r="BR442" s="2"/>
      <c r="BS442" s="2"/>
      <c r="BT442" s="507"/>
      <c r="BU442" s="508"/>
      <c r="BV442" s="506"/>
      <c r="BW442" s="506"/>
      <c r="BX442" s="506"/>
      <c r="BY442" s="506"/>
      <c r="BZ442" s="506"/>
      <c r="CA442" s="660" t="s">
        <v>2408</v>
      </c>
      <c r="CB442" s="583"/>
    </row>
    <row r="443" spans="1:80" ht="40.5" customHeight="1" thickBot="1" x14ac:dyDescent="0.4">
      <c r="A443" s="614"/>
      <c r="B443" s="458" t="s">
        <v>155</v>
      </c>
      <c r="C443" s="310"/>
      <c r="D443" s="336"/>
      <c r="E443" s="336">
        <v>1</v>
      </c>
      <c r="F443" s="336">
        <v>1</v>
      </c>
      <c r="G443" s="307" t="str">
        <f ca="1">IF(AND(E443&lt;D443,BE443&lt;&gt;"",TODAY()&gt;D443),TODAY()-D443,"")</f>
        <v/>
      </c>
      <c r="H443" s="308">
        <f>IF(BM443&lt;&gt;"",BM443,"")</f>
        <v>45889</v>
      </c>
      <c r="I443" s="309">
        <f>IF(AND(E443&lt;&gt;"",H443&lt;&gt;""),H443-E443,"")</f>
        <v>45888</v>
      </c>
      <c r="J443" s="460" t="s">
        <v>79</v>
      </c>
      <c r="K443" s="463" t="s">
        <v>80</v>
      </c>
      <c r="L443" s="310" t="s">
        <v>557</v>
      </c>
      <c r="M443" s="311" t="s">
        <v>176</v>
      </c>
      <c r="N443" s="310" t="s">
        <v>1012</v>
      </c>
      <c r="O443" s="337">
        <v>2027715567</v>
      </c>
      <c r="P443" s="539" t="s">
        <v>1492</v>
      </c>
      <c r="Q443" s="339" t="s">
        <v>1180</v>
      </c>
      <c r="R443" s="313" t="str">
        <f>IF(OR(L443&lt;&gt;"",N443&lt;&gt;"",O443&lt;&gt;"",P443&lt;&gt;""),CONCATENATE(L443,"-",N443,"-",P443,"-OM",O443),"")</f>
        <v>P62-PPGMII-P62-PAR-0973P/2024-OM2027715567</v>
      </c>
      <c r="S443" s="326" t="s">
        <v>1181</v>
      </c>
      <c r="T443" s="437">
        <v>1</v>
      </c>
      <c r="U443" s="340">
        <v>22.6</v>
      </c>
      <c r="V443" s="340">
        <v>0</v>
      </c>
      <c r="W443" s="316">
        <f>IF(U443&lt;&gt;"",U443/1000,"")</f>
        <v>2.2600000000000002E-2</v>
      </c>
      <c r="X443" s="316">
        <f>IF(V443&lt;&gt;"",V443/1000,"")</f>
        <v>0</v>
      </c>
      <c r="Y443" s="317">
        <f>IF(OR(U443&lt;&gt;"",V443&lt;&gt;""),U443+V443,"")</f>
        <v>22.6</v>
      </c>
      <c r="Z443" s="318">
        <f>IF(Y443&lt;&gt;"",Y443/1000,"")</f>
        <v>2.2600000000000002E-2</v>
      </c>
      <c r="AA443" s="574"/>
      <c r="AB443" s="331"/>
      <c r="AC443" s="331">
        <v>45797</v>
      </c>
      <c r="AD443" s="327">
        <v>45811</v>
      </c>
      <c r="AE443" s="327">
        <v>45851</v>
      </c>
      <c r="AF443" s="14">
        <v>45851</v>
      </c>
      <c r="AG443" s="327">
        <v>45827</v>
      </c>
      <c r="AH443" s="309">
        <f>IF(AND(AD443&lt;&gt;"",AG443&lt;&gt;""),AG443-AD443,"")</f>
        <v>16</v>
      </c>
      <c r="AI443" s="322" t="str">
        <f>IF(AE443&lt;&gt;"",CONCATENATE("S",WEEKNUM(AE443,21)),"")</f>
        <v>S28</v>
      </c>
      <c r="AJ443" s="323" t="str">
        <f>IF(AF443&lt;&gt;"",CONCATENATE("S",WEEKNUM(AF443,21)),"")</f>
        <v>S28</v>
      </c>
      <c r="AK443" s="323" t="str">
        <f>IF(AG443&lt;&gt;"",CONCATENATE("S",WEEKNUM(AG443,21)),"")</f>
        <v>S25</v>
      </c>
      <c r="AL443" s="322" t="str">
        <f>IF(AG443&lt;&gt;"",CONCATENATE(MONTH(AG443),"/",YEAR(AG443)),"")</f>
        <v>6/2025</v>
      </c>
      <c r="AM443" s="324">
        <f ca="1">IF(AG443&lt;&gt;"",IFERROR(IF(AF443="",TODAY()-AE443,AG443-AE443),""),"")</f>
        <v>-24</v>
      </c>
      <c r="AN443" s="325" t="str">
        <f ca="1">IF(AM443&lt;&gt;"",IF(AM443&lt;=0,"SEM ATRASO",IF(AM443&lt;=10,"1) &lt;= 10 Dias",IF(AND(AM443&gt;10,AM443&lt;=30),"2) &gt; 10 Dias e &lt;= 30 Dias",IF(AND(AM443&gt;30,AM443&lt;=60),"3) &gt;30 Dias e &lt;=60 Dias",IF(AND(AM443&gt;60,AM443&lt;43854),"4) &gt; 60 Dias","INDEFINIDO"))))),"")</f>
        <v>SEM ATRASO</v>
      </c>
      <c r="AO443" s="331">
        <v>45833</v>
      </c>
      <c r="AP443" s="331" t="s">
        <v>2023</v>
      </c>
      <c r="AQ443" s="14">
        <v>45858</v>
      </c>
      <c r="AR443" s="25">
        <v>45879</v>
      </c>
      <c r="AS443" s="331">
        <v>45876</v>
      </c>
      <c r="AT443" s="309" t="e">
        <f>IF(AND(AP443&lt;&gt;"",AS443&lt;&gt;""),AS443-AP443,"")</f>
        <v>#VALUE!</v>
      </c>
      <c r="AU443" s="326" t="str">
        <f>IF(AQ443&lt;&gt;"",CONCATENATE("S",WEEKNUM(AQ443,21)),"")</f>
        <v>S29</v>
      </c>
      <c r="AV443" s="327" t="str">
        <f>IF(AR443&lt;&gt;"",CONCATENATE("S",WEEKNUM(AR443,21)),"")</f>
        <v>S32</v>
      </c>
      <c r="AW443" s="327" t="str">
        <f>IF(AS443&lt;&gt;"",CONCATENATE("S",WEEKNUM(AS443,21)),"")</f>
        <v>S32</v>
      </c>
      <c r="AX443" s="326" t="str">
        <f>IF(AS443&lt;&gt;"",CONCATENATE(MONTH(AS443),"/",YEAR(AS443)),"")</f>
        <v>8/2025</v>
      </c>
      <c r="AY443" s="328">
        <f ca="1">IF(AQ443&lt;&gt;"",IF(AS443&lt;&gt;"",AQ443-AS443,TODAY()-AQ443),"")</f>
        <v>-18</v>
      </c>
      <c r="AZ443" s="329" t="str">
        <f ca="1">IF(AY443&lt;&gt;"",IF(AY443&lt;=0,"SEM ATRASO",IF(AY443&lt;=10,"1) &lt;= 10 Dias",IF(AND(AY443&gt;10,AY443&lt;=30),"2) &gt; 10 Dias e &lt;= 30 Dias",IF(AND(AY443&gt;30,AY443&lt;=60),"3) &gt;30 Dias e &lt;=60 Dias",IF(AND(AY443&gt;60,AY443&lt;43854),"4) &gt; 60 Dias","INDEFINIDO"))))),"")</f>
        <v>SEM ATRASO</v>
      </c>
      <c r="BA443" s="331">
        <v>45879</v>
      </c>
      <c r="BB443" s="331">
        <f>BA443</f>
        <v>45879</v>
      </c>
      <c r="BC443" s="15">
        <v>45884</v>
      </c>
      <c r="BD443" s="481">
        <v>45884</v>
      </c>
      <c r="BE443" s="331">
        <f>BD443</f>
        <v>45884</v>
      </c>
      <c r="BF443" s="309">
        <f>IF(AND(BB443&lt;&gt;"",BE443&lt;&gt;""),BE443-BB443,"")</f>
        <v>5</v>
      </c>
      <c r="BG443" s="326" t="str">
        <f>IF(BC443&lt;&gt;"",CONCATENATE("S",WEEKNUM(BC443,21)),"")</f>
        <v>S33</v>
      </c>
      <c r="BH443" s="327" t="str">
        <f>IF(BD443&lt;&gt;"",CONCATENATE("S",WEEKNUM(BD443,21)),"")</f>
        <v>S33</v>
      </c>
      <c r="BI443" s="327" t="str">
        <f>IF(BE443&lt;&gt;"",CONCATENATE("S",WEEKNUM(BE443,21)),"")</f>
        <v>S33</v>
      </c>
      <c r="BJ443" s="326" t="str">
        <f>IF(BE443&lt;&gt;"",CONCATENATE(MONTH(BE443),"/",YEAR(BE443)),"")</f>
        <v>8/2025</v>
      </c>
      <c r="BK443" s="325">
        <f ca="1">IF(BE443&lt;&gt;"",IFERROR(IF(BE443="",TODAY()-BC443,BE443-BC443),""),"")</f>
        <v>0</v>
      </c>
      <c r="BL443" s="330" t="str">
        <f ca="1">IF(BK443&lt;&gt;"",IF(BK443&lt;=0,"SEM ATRASO",IF(BK443&lt;=10,"1) &lt;= 10 Dias",IF(AND(BK443&gt;10,BK443&lt;=30),"2) &gt; 10 Dias e &lt;= 30 Dias",IF(AND(BK443&gt;30,BK443&lt;=60),"3) &gt;30 Dias e &lt;=60 Dias",IF(AND(BK443&gt;60,BK443&lt;43854),"4) &gt; 60 Dias","INDEFINIDO"))))),"")</f>
        <v>SEM ATRASO</v>
      </c>
      <c r="BM443" s="331">
        <f>IF(BE443&lt;&gt;"",BE443+5,IF(AND(BE443="",BD443&lt;&gt;""),BD443+5,IF(AND(BE443="",BD443="",AS443&lt;&gt;""),AS443+5,IF(AND(BE443="",BD443="",AS443="",AR443&lt;&gt;""),AR443+5,""))))</f>
        <v>45889</v>
      </c>
      <c r="BN443" s="331"/>
      <c r="BO443" s="331" t="s">
        <v>87</v>
      </c>
      <c r="BP443" s="305"/>
      <c r="BQ443" s="305"/>
      <c r="BR443" s="305"/>
      <c r="BS443" s="305"/>
      <c r="BT443" s="332"/>
      <c r="BU443" s="333"/>
      <c r="BV443" s="329"/>
      <c r="BW443" s="329"/>
      <c r="BX443" s="329"/>
      <c r="BY443" s="329"/>
      <c r="BZ443" s="329"/>
      <c r="CA443" s="635"/>
      <c r="CB443" s="599"/>
    </row>
    <row r="444" spans="1:80" ht="40.5" customHeight="1" thickBot="1" x14ac:dyDescent="0.4">
      <c r="A444" s="593"/>
      <c r="B444" s="458" t="s">
        <v>155</v>
      </c>
      <c r="C444" s="310"/>
      <c r="D444" s="336"/>
      <c r="E444" s="336" t="s">
        <v>1057</v>
      </c>
      <c r="F444" s="336" t="s">
        <v>273</v>
      </c>
      <c r="G444" s="307" t="str">
        <f ca="1">IF(AND(E444&lt;D444,BE444&lt;&gt;"",TODAY()&gt;D444),TODAY()-D444,"")</f>
        <v/>
      </c>
      <c r="H444" s="308">
        <f>IF(BM444&lt;&gt;"",BM444,"")</f>
        <v>45875</v>
      </c>
      <c r="I444" s="309">
        <f>IF(AND(E444&lt;&gt;"",H444&lt;&gt;""),H444-E444,"")</f>
        <v>422</v>
      </c>
      <c r="J444" s="460" t="s">
        <v>79</v>
      </c>
      <c r="K444" s="460" t="s">
        <v>80</v>
      </c>
      <c r="L444" s="310" t="s">
        <v>557</v>
      </c>
      <c r="M444" s="311" t="s">
        <v>176</v>
      </c>
      <c r="N444" s="310" t="s">
        <v>1012</v>
      </c>
      <c r="O444" s="337"/>
      <c r="P444" s="539" t="s">
        <v>1487</v>
      </c>
      <c r="Q444" s="339" t="s">
        <v>1488</v>
      </c>
      <c r="R444" s="313" t="str">
        <f>IF(OR(L444&lt;&gt;"",N444&lt;&gt;"",O444&lt;&gt;"",P444&lt;&gt;""),CONCATENATE(L444,"-",N444,"-",P444,"-OM",O444),"")</f>
        <v>P62-PPGMII-P62-PAR-0246P/2024-OM</v>
      </c>
      <c r="S444" s="574" t="s">
        <v>1060</v>
      </c>
      <c r="T444" s="314">
        <v>1</v>
      </c>
      <c r="U444" s="340">
        <v>0</v>
      </c>
      <c r="V444" s="340">
        <v>297.72400000000005</v>
      </c>
      <c r="W444" s="316">
        <f>IF(U444&lt;&gt;"",U444/1000,"")</f>
        <v>0</v>
      </c>
      <c r="X444" s="316">
        <f>IF(V444&lt;&gt;"",V444/1000,"")</f>
        <v>0.29772400000000004</v>
      </c>
      <c r="Y444" s="317">
        <f>IF(OR(U444&lt;&gt;"",V444&lt;&gt;""),U444+V444,"")</f>
        <v>297.72400000000005</v>
      </c>
      <c r="Z444" s="318">
        <f>IF(Y444&lt;&gt;"",Y444/1000,"")</f>
        <v>0.29772400000000004</v>
      </c>
      <c r="AA444" s="574" t="s">
        <v>1061</v>
      </c>
      <c r="AB444" s="386"/>
      <c r="AC444" s="331">
        <v>45821</v>
      </c>
      <c r="AD444" s="327">
        <v>45811</v>
      </c>
      <c r="AE444" s="327">
        <v>45851</v>
      </c>
      <c r="AF444" s="25">
        <v>45851</v>
      </c>
      <c r="AG444" s="327">
        <v>45827</v>
      </c>
      <c r="AH444" s="309">
        <f>IF(AND(AD444&lt;&gt;"",AG444&lt;&gt;""),AG444-AD444,"")</f>
        <v>16</v>
      </c>
      <c r="AI444" s="322" t="str">
        <f>IF(AE444&lt;&gt;"",CONCATENATE("S",WEEKNUM(AE444,21)),"")</f>
        <v>S28</v>
      </c>
      <c r="AJ444" s="323" t="str">
        <f>IF(AF444&lt;&gt;"",CONCATENATE("S",WEEKNUM(AF444,21)),"")</f>
        <v>S28</v>
      </c>
      <c r="AK444" s="323" t="str">
        <f>IF(AG444&lt;&gt;"",CONCATENATE("S",WEEKNUM(AG444,21)),"")</f>
        <v>S25</v>
      </c>
      <c r="AL444" s="322" t="str">
        <f>IF(AG444&lt;&gt;"",CONCATENATE(MONTH(AG444),"/",YEAR(AG444)),"")</f>
        <v>6/2025</v>
      </c>
      <c r="AM444" s="324">
        <f ca="1">IF(AG444&lt;&gt;"",IFERROR(IF(AF444="",TODAY()-AE444,AG444-AE444),""),"")</f>
        <v>-24</v>
      </c>
      <c r="AN444" s="325" t="str">
        <f ca="1">IF(AM444&lt;&gt;"",IF(AM444&lt;=0,"SEM ATRASO",IF(AM444&lt;=10,"1) &lt;= 10 Dias",IF(AND(AM444&gt;10,AM444&lt;=30),"2) &gt; 10 Dias e &lt;= 30 Dias",IF(AND(AM444&gt;30,AM444&lt;=60),"3) &gt;30 Dias e &lt;=60 Dias",IF(AND(AM444&gt;60,AM444&lt;43854),"4) &gt; 60 Dias","INDEFINIDO"))))),"")</f>
        <v>SEM ATRASO</v>
      </c>
      <c r="AO444" s="327">
        <v>45833</v>
      </c>
      <c r="AP444" s="331">
        <v>45842</v>
      </c>
      <c r="AQ444" s="14">
        <v>45840</v>
      </c>
      <c r="AR444" s="25">
        <v>45840</v>
      </c>
      <c r="AS444" s="331">
        <v>45838</v>
      </c>
      <c r="AT444" s="309">
        <f>IF(AND(AP444&lt;&gt;"",AS444&lt;&gt;""),AS444-AP444,"")</f>
        <v>-4</v>
      </c>
      <c r="AU444" s="326" t="str">
        <f>IF(AQ444&lt;&gt;"",CONCATENATE("S",WEEKNUM(AQ444,21)),"")</f>
        <v>S27</v>
      </c>
      <c r="AV444" s="327" t="str">
        <f>IF(AR444&lt;&gt;"",CONCATENATE("S",WEEKNUM(AR444,21)),"")</f>
        <v>S27</v>
      </c>
      <c r="AW444" s="327" t="str">
        <f>IF(AS444&lt;&gt;"",CONCATENATE("S",WEEKNUM(AS444,21)),"")</f>
        <v>S27</v>
      </c>
      <c r="AX444" s="326" t="str">
        <f>IF(AS444&lt;&gt;"",CONCATENATE(MONTH(AS444),"/",YEAR(AS444)),"")</f>
        <v>6/2025</v>
      </c>
      <c r="AY444" s="328">
        <f ca="1">IF(AQ444&lt;&gt;"",IF(AS444&lt;&gt;"",AQ444-AS444,TODAY()-AQ444),"")</f>
        <v>2</v>
      </c>
      <c r="AZ444" s="329" t="str">
        <f ca="1">IF(AY444&lt;&gt;"",IF(AY444&lt;=0,"SEM ATRASO",IF(AY444&lt;=10,"1) &lt;= 10 Dias",IF(AND(AY444&gt;10,AY444&lt;=30),"2) &gt; 10 Dias e &lt;= 30 Dias",IF(AND(AY444&gt;30,AY444&lt;=60),"3) &gt;30 Dias e &lt;=60 Dias",IF(AND(AY444&gt;60,AY444&lt;43854),"4) &gt; 60 Dias","INDEFINIDO"))))),"")</f>
        <v>1) &lt;= 10 Dias</v>
      </c>
      <c r="BA444" s="327">
        <v>45853</v>
      </c>
      <c r="BB444" s="331">
        <v>45754</v>
      </c>
      <c r="BC444" s="14">
        <v>45766</v>
      </c>
      <c r="BD444" s="481">
        <v>45870</v>
      </c>
      <c r="BE444" s="331">
        <v>45870</v>
      </c>
      <c r="BF444" s="309">
        <f>IF(AND(BB444&lt;&gt;"",BE444&lt;&gt;""),BE444-BB444,"")</f>
        <v>116</v>
      </c>
      <c r="BG444" s="326" t="str">
        <f>IF(BC444&lt;&gt;"",CONCATENATE("S",WEEKNUM(BC444,21)),"")</f>
        <v>S16</v>
      </c>
      <c r="BH444" s="327" t="str">
        <f>IF(BD444&lt;&gt;"",CONCATENATE("S",WEEKNUM(BD444,21)),"")</f>
        <v>S31</v>
      </c>
      <c r="BI444" s="327" t="str">
        <f>IF(BE444&lt;&gt;"",CONCATENATE("S",WEEKNUM(BE444,21)),"")</f>
        <v>S31</v>
      </c>
      <c r="BJ444" s="326" t="str">
        <f>IF(BE444&lt;&gt;"",CONCATENATE(MONTH(BE444),"/",YEAR(BE444)),"")</f>
        <v>8/2025</v>
      </c>
      <c r="BK444" s="325">
        <f ca="1">IF(BE444&lt;&gt;"",IFERROR(IF(BE444="",TODAY()-BC444,BE444-BC444),""),"")</f>
        <v>104</v>
      </c>
      <c r="BL444" s="330" t="str">
        <f ca="1">IF(BK444&lt;&gt;"",IF(BK444&lt;=0,"SEM ATRASO",IF(BK444&lt;=10,"1) &lt;= 10 Dias",IF(AND(BK444&gt;10,BK444&lt;=30),"2) &gt; 10 Dias e &lt;= 30 Dias",IF(AND(BK444&gt;30,BK444&lt;=60),"3) &gt;30 Dias e &lt;=60 Dias",IF(AND(BK444&gt;60,BK444&lt;43854),"4) &gt; 60 Dias","INDEFINIDO"))))),"")</f>
        <v>4) &gt; 60 Dias</v>
      </c>
      <c r="BM444" s="331">
        <f>IF(BE444&lt;&gt;"",BE444+5,IF(AND(BE444="",BD444&lt;&gt;""),BD444+5,IF(AND(BE444="",BD444="",AS444&lt;&gt;""),AS444+5,IF(AND(BE444="",BD444="",AS444="",AR444&lt;&gt;""),AR444+5,""))))</f>
        <v>45875</v>
      </c>
      <c r="BN444" s="331"/>
      <c r="BO444" s="331" t="s">
        <v>87</v>
      </c>
      <c r="BP444" s="305"/>
      <c r="BQ444" s="305"/>
      <c r="BR444" s="305"/>
      <c r="BS444" s="305"/>
      <c r="BT444" s="332"/>
      <c r="BU444" s="333"/>
      <c r="BV444" s="329"/>
      <c r="BW444" s="329"/>
      <c r="BX444" s="329"/>
      <c r="BY444" s="329"/>
      <c r="BZ444" s="329"/>
      <c r="CA444" s="640"/>
      <c r="CB444" s="599"/>
    </row>
    <row r="445" spans="1:80" ht="40.5" customHeight="1" thickBot="1" x14ac:dyDescent="0.4">
      <c r="A445" s="593"/>
      <c r="B445" s="458" t="s">
        <v>155</v>
      </c>
      <c r="C445" s="310"/>
      <c r="D445" s="336"/>
      <c r="E445" s="336" t="s">
        <v>1057</v>
      </c>
      <c r="F445" s="336" t="s">
        <v>273</v>
      </c>
      <c r="G445" s="307" t="str">
        <f ca="1">IF(AND(E445&lt;D445,BE445&lt;&gt;"",TODAY()&gt;D445),TODAY()-D445,"")</f>
        <v/>
      </c>
      <c r="H445" s="308">
        <f>IF(BM445&lt;&gt;"",BM445,"")</f>
        <v>45885</v>
      </c>
      <c r="I445" s="309">
        <f>IF(AND(E445&lt;&gt;"",H445&lt;&gt;""),H445-E445,"")</f>
        <v>432</v>
      </c>
      <c r="J445" s="460" t="s">
        <v>79</v>
      </c>
      <c r="K445" s="460" t="s">
        <v>80</v>
      </c>
      <c r="L445" s="310" t="s">
        <v>557</v>
      </c>
      <c r="M445" s="311" t="s">
        <v>2407</v>
      </c>
      <c r="N445" s="310" t="s">
        <v>1012</v>
      </c>
      <c r="O445" s="337"/>
      <c r="P445" s="539" t="s">
        <v>1487</v>
      </c>
      <c r="Q445" s="339" t="s">
        <v>1489</v>
      </c>
      <c r="R445" s="313" t="str">
        <f>IF(OR(L445&lt;&gt;"",N445&lt;&gt;"",O445&lt;&gt;"",P445&lt;&gt;""),CONCATENATE(L445,"-",N445,"-",P445,"-OM",O445),"")</f>
        <v>P62-PPGMII-P62-PAR-0246P/2024-OM</v>
      </c>
      <c r="S445" s="574" t="s">
        <v>1060</v>
      </c>
      <c r="T445" s="314">
        <v>0.75</v>
      </c>
      <c r="U445" s="340">
        <v>0</v>
      </c>
      <c r="V445" s="340">
        <v>38.47</v>
      </c>
      <c r="W445" s="316">
        <f>IF(U445&lt;&gt;"",U445/1000,"")</f>
        <v>0</v>
      </c>
      <c r="X445" s="316">
        <f>IF(V445&lt;&gt;"",V445/1000,"")</f>
        <v>3.8469999999999997E-2</v>
      </c>
      <c r="Y445" s="317">
        <f>IF(OR(U445&lt;&gt;"",V445&lt;&gt;""),U445+V445,"")</f>
        <v>38.47</v>
      </c>
      <c r="Z445" s="318">
        <f>IF(Y445&lt;&gt;"",Y445/1000,"")</f>
        <v>3.8469999999999997E-2</v>
      </c>
      <c r="AA445" s="574" t="s">
        <v>1061</v>
      </c>
      <c r="AB445" s="386"/>
      <c r="AC445" s="331">
        <v>45821</v>
      </c>
      <c r="AD445" s="327">
        <v>45811</v>
      </c>
      <c r="AE445" s="327">
        <v>45851</v>
      </c>
      <c r="AF445" s="14">
        <v>45851</v>
      </c>
      <c r="AG445" s="327">
        <v>45827</v>
      </c>
      <c r="AH445" s="309">
        <f>IF(AND(AD445&lt;&gt;"",AG445&lt;&gt;""),AG445-AD445,"")</f>
        <v>16</v>
      </c>
      <c r="AI445" s="322" t="str">
        <f>IF(AE445&lt;&gt;"",CONCATENATE("S",WEEKNUM(AE445,21)),"")</f>
        <v>S28</v>
      </c>
      <c r="AJ445" s="323" t="str">
        <f>IF(AF445&lt;&gt;"",CONCATENATE("S",WEEKNUM(AF445,21)),"")</f>
        <v>S28</v>
      </c>
      <c r="AK445" s="323" t="str">
        <f>IF(AG445&lt;&gt;"",CONCATENATE("S",WEEKNUM(AG445,21)),"")</f>
        <v>S25</v>
      </c>
      <c r="AL445" s="322" t="str">
        <f>IF(AG445&lt;&gt;"",CONCATENATE(MONTH(AG445),"/",YEAR(AG445)),"")</f>
        <v>6/2025</v>
      </c>
      <c r="AM445" s="324">
        <f ca="1">IF(AG445&lt;&gt;"",IFERROR(IF(AF445="",TODAY()-AE445,AG445-AE445),""),"")</f>
        <v>-24</v>
      </c>
      <c r="AN445" s="325" t="str">
        <f ca="1">IF(AM445&lt;&gt;"",IF(AM445&lt;=0,"SEM ATRASO",IF(AM445&lt;=10,"1) &lt;= 10 Dias",IF(AND(AM445&gt;10,AM445&lt;=30),"2) &gt; 10 Dias e &lt;= 30 Dias",IF(AND(AM445&gt;30,AM445&lt;=60),"3) &gt;30 Dias e &lt;=60 Dias",IF(AND(AM445&gt;60,AM445&lt;43854),"4) &gt; 60 Dias","INDEFINIDO"))))),"")</f>
        <v>SEM ATRASO</v>
      </c>
      <c r="AO445" s="331">
        <v>45833</v>
      </c>
      <c r="AP445" s="331">
        <v>45848</v>
      </c>
      <c r="AQ445" s="15">
        <v>45840</v>
      </c>
      <c r="AR445" s="15">
        <v>45840</v>
      </c>
      <c r="AS445" s="331">
        <v>45838</v>
      </c>
      <c r="AT445" s="309">
        <f>IF(AND(AP445&lt;&gt;"",AS445&lt;&gt;""),AS445-AP445,"")</f>
        <v>-10</v>
      </c>
      <c r="AU445" s="326" t="str">
        <f>IF(AQ445&lt;&gt;"",CONCATENATE("S",WEEKNUM(AQ445,21)),"")</f>
        <v>S27</v>
      </c>
      <c r="AV445" s="327" t="str">
        <f>IF(AR445&lt;&gt;"",CONCATENATE("S",WEEKNUM(AR445,21)),"")</f>
        <v>S27</v>
      </c>
      <c r="AW445" s="327" t="str">
        <f>IF(AS445&lt;&gt;"",CONCATENATE("S",WEEKNUM(AS445,21)),"")</f>
        <v>S27</v>
      </c>
      <c r="AX445" s="326" t="str">
        <f>IF(AS445&lt;&gt;"",CONCATENATE(MONTH(AS445),"/",YEAR(AS445)),"")</f>
        <v>6/2025</v>
      </c>
      <c r="AY445" s="328">
        <f ca="1">IF(AQ445&lt;&gt;"",IF(AS445&lt;&gt;"",AQ445-AS445,TODAY()-AQ445),"")</f>
        <v>2</v>
      </c>
      <c r="AZ445" s="329" t="str">
        <f ca="1">IF(AY445&lt;&gt;"",IF(AY445&lt;=0,"SEM ATRASO",IF(AY445&lt;=10,"1) &lt;= 10 Dias",IF(AND(AY445&gt;10,AY445&lt;=30),"2) &gt; 10 Dias e &lt;= 30 Dias",IF(AND(AY445&gt;30,AY445&lt;=60),"3) &gt;30 Dias e &lt;=60 Dias",IF(AND(AY445&gt;60,AY445&lt;43854),"4) &gt; 60 Dias","INDEFINIDO"))))),"")</f>
        <v>1) &lt;= 10 Dias</v>
      </c>
      <c r="BA445" s="560">
        <v>45873</v>
      </c>
      <c r="BB445" s="438">
        <f>BA445</f>
        <v>45873</v>
      </c>
      <c r="BC445" s="15">
        <v>45833</v>
      </c>
      <c r="BD445" s="521">
        <v>45880</v>
      </c>
      <c r="BE445" s="438">
        <f>BD445</f>
        <v>45880</v>
      </c>
      <c r="BF445" s="309">
        <f>IF(AND(BB445&lt;&gt;"",BE445&lt;&gt;""),BE445-BB445,"")</f>
        <v>7</v>
      </c>
      <c r="BG445" s="326" t="str">
        <f>IF(BC445&lt;&gt;"",CONCATENATE("S",WEEKNUM(BC445,21)),"")</f>
        <v>S26</v>
      </c>
      <c r="BH445" s="327" t="str">
        <f>IF(BD445&lt;&gt;"",CONCATENATE("S",WEEKNUM(BD445,21)),"")</f>
        <v>S33</v>
      </c>
      <c r="BI445" s="327" t="str">
        <f>IF(BE445&lt;&gt;"",CONCATENATE("S",WEEKNUM(BE445,21)),"")</f>
        <v>S33</v>
      </c>
      <c r="BJ445" s="326" t="str">
        <f>IF(BE445&lt;&gt;"",CONCATENATE(MONTH(BE445),"/",YEAR(BE445)),"")</f>
        <v>8/2025</v>
      </c>
      <c r="BK445" s="325">
        <f ca="1">IF(BE445&lt;&gt;"",IFERROR(IF(BE445="",TODAY()-BC445,BE445-BC445),""),"")</f>
        <v>47</v>
      </c>
      <c r="BL445" s="330" t="str">
        <f ca="1">IF(BK445&lt;&gt;"",IF(BK445&lt;=0,"SEM ATRASO",IF(BK445&lt;=10,"1) &lt;= 10 Dias",IF(AND(BK445&gt;10,BK445&lt;=30),"2) &gt; 10 Dias e &lt;= 30 Dias",IF(AND(BK445&gt;30,BK445&lt;=60),"3) &gt;30 Dias e &lt;=60 Dias",IF(AND(BK445&gt;60,BK445&lt;43854),"4) &gt; 60 Dias","INDEFINIDO"))))),"")</f>
        <v>3) &gt;30 Dias e &lt;=60 Dias</v>
      </c>
      <c r="BM445" s="331">
        <f>IF(BE445&lt;&gt;"",BE445+5,IF(AND(BE445="",BD445&lt;&gt;""),BD445+5,IF(AND(BE445="",BD445="",AS445&lt;&gt;""),AS445+5,IF(AND(BE445="",BD445="",AS445="",AR445&lt;&gt;""),AR445+5,""))))</f>
        <v>45885</v>
      </c>
      <c r="BN445" s="331"/>
      <c r="BO445" s="331" t="s">
        <v>87</v>
      </c>
      <c r="BP445" s="305"/>
      <c r="BQ445" s="305"/>
      <c r="BR445" s="305"/>
      <c r="BS445" s="305"/>
      <c r="BT445" s="332"/>
      <c r="BU445" s="333"/>
      <c r="BV445" s="329"/>
      <c r="BW445" s="329"/>
      <c r="BX445" s="329"/>
      <c r="BY445" s="329"/>
      <c r="BZ445" s="329"/>
      <c r="CA445" s="635"/>
      <c r="CB445" s="599"/>
    </row>
    <row r="446" spans="1:80" ht="40.5" customHeight="1" thickBot="1" x14ac:dyDescent="0.4">
      <c r="A446" s="593"/>
      <c r="B446" s="458" t="s">
        <v>155</v>
      </c>
      <c r="C446" s="310"/>
      <c r="D446" s="336"/>
      <c r="E446" s="336" t="s">
        <v>1057</v>
      </c>
      <c r="F446" s="336" t="s">
        <v>273</v>
      </c>
      <c r="G446" s="307" t="str">
        <f ca="1">IF(AND(E446&lt;D446,BE446&lt;&gt;"",TODAY()&gt;D446),TODAY()-D446,"")</f>
        <v/>
      </c>
      <c r="H446" s="308">
        <f>IF(BM446&lt;&gt;"",BM446,"")</f>
        <v>45885</v>
      </c>
      <c r="I446" s="309">
        <f>IF(AND(E446&lt;&gt;"",H446&lt;&gt;""),H446-E446,"")</f>
        <v>432</v>
      </c>
      <c r="J446" s="460" t="s">
        <v>79</v>
      </c>
      <c r="K446" s="460" t="s">
        <v>80</v>
      </c>
      <c r="L446" s="310" t="s">
        <v>557</v>
      </c>
      <c r="M446" s="311" t="s">
        <v>2407</v>
      </c>
      <c r="N446" s="310" t="s">
        <v>1012</v>
      </c>
      <c r="O446" s="337"/>
      <c r="P446" s="539" t="s">
        <v>1487</v>
      </c>
      <c r="Q446" s="339" t="s">
        <v>1490</v>
      </c>
      <c r="R446" s="313" t="str">
        <f>IF(OR(L446&lt;&gt;"",N446&lt;&gt;"",O446&lt;&gt;"",P446&lt;&gt;""),CONCATENATE(L446,"-",N446,"-",P446,"-OM",O446),"")</f>
        <v>P62-PPGMII-P62-PAR-0246P/2024-OM</v>
      </c>
      <c r="S446" s="574" t="s">
        <v>1060</v>
      </c>
      <c r="T446" s="314">
        <v>0.75</v>
      </c>
      <c r="U446" s="340">
        <v>1813.9139999999998</v>
      </c>
      <c r="V446" s="340">
        <v>0</v>
      </c>
      <c r="W446" s="316">
        <f>IF(U446&lt;&gt;"",U446/1000,"")</f>
        <v>1.8139139999999998</v>
      </c>
      <c r="X446" s="316">
        <f>IF(V446&lt;&gt;"",V446/1000,"")</f>
        <v>0</v>
      </c>
      <c r="Y446" s="317">
        <f>IF(OR(U446&lt;&gt;"",V446&lt;&gt;""),U446+V446,"")</f>
        <v>1813.9139999999998</v>
      </c>
      <c r="Z446" s="318">
        <f>IF(Y446&lt;&gt;"",Y446/1000,"")</f>
        <v>1.8139139999999998</v>
      </c>
      <c r="AA446" s="574" t="s">
        <v>1061</v>
      </c>
      <c r="AB446" s="386"/>
      <c r="AC446" s="331">
        <v>45821</v>
      </c>
      <c r="AD446" s="327">
        <v>45811</v>
      </c>
      <c r="AE446" s="327">
        <v>45851</v>
      </c>
      <c r="AF446" s="14">
        <v>45851</v>
      </c>
      <c r="AG446" s="327">
        <v>45827</v>
      </c>
      <c r="AH446" s="309">
        <f>IF(AND(AD446&lt;&gt;"",AG446&lt;&gt;""),AG446-AD446,"")</f>
        <v>16</v>
      </c>
      <c r="AI446" s="322" t="str">
        <f>IF(AE446&lt;&gt;"",CONCATENATE("S",WEEKNUM(AE446,21)),"")</f>
        <v>S28</v>
      </c>
      <c r="AJ446" s="323" t="str">
        <f>IF(AF446&lt;&gt;"",CONCATENATE("S",WEEKNUM(AF446,21)),"")</f>
        <v>S28</v>
      </c>
      <c r="AK446" s="323" t="str">
        <f>IF(AG446&lt;&gt;"",CONCATENATE("S",WEEKNUM(AG446,21)),"")</f>
        <v>S25</v>
      </c>
      <c r="AL446" s="322" t="str">
        <f>IF(AG446&lt;&gt;"",CONCATENATE(MONTH(AG446),"/",YEAR(AG446)),"")</f>
        <v>6/2025</v>
      </c>
      <c r="AM446" s="324">
        <f ca="1">IF(AG446&lt;&gt;"",IFERROR(IF(AF446="",TODAY()-AE446,AG446-AE446),""),"")</f>
        <v>-24</v>
      </c>
      <c r="AN446" s="325" t="str">
        <f ca="1">IF(AM446&lt;&gt;"",IF(AM446&lt;=0,"SEM ATRASO",IF(AM446&lt;=10,"1) &lt;= 10 Dias",IF(AND(AM446&gt;10,AM446&lt;=30),"2) &gt; 10 Dias e &lt;= 30 Dias",IF(AND(AM446&gt;30,AM446&lt;=60),"3) &gt;30 Dias e &lt;=60 Dias",IF(AND(AM446&gt;60,AM446&lt;43854),"4) &gt; 60 Dias","INDEFINIDO"))))),"")</f>
        <v>SEM ATRASO</v>
      </c>
      <c r="AO446" s="15">
        <v>45833</v>
      </c>
      <c r="AP446" s="331">
        <v>45847</v>
      </c>
      <c r="AQ446" s="15">
        <v>45840</v>
      </c>
      <c r="AR446" s="25">
        <v>45840</v>
      </c>
      <c r="AS446" s="331">
        <v>45838</v>
      </c>
      <c r="AT446" s="309">
        <f>IF(AND(AP446&lt;&gt;"",AS446&lt;&gt;""),AS446-AP446,"")</f>
        <v>-9</v>
      </c>
      <c r="AU446" s="326" t="str">
        <f>IF(AQ446&lt;&gt;"",CONCATENATE("S",WEEKNUM(AQ446,21)),"")</f>
        <v>S27</v>
      </c>
      <c r="AV446" s="327" t="str">
        <f>IF(AR446&lt;&gt;"",CONCATENATE("S",WEEKNUM(AR446,21)),"")</f>
        <v>S27</v>
      </c>
      <c r="AW446" s="327" t="str">
        <f>IF(AS446&lt;&gt;"",CONCATENATE("S",WEEKNUM(AS446,21)),"")</f>
        <v>S27</v>
      </c>
      <c r="AX446" s="326" t="str">
        <f>IF(AS446&lt;&gt;"",CONCATENATE(MONTH(AS446),"/",YEAR(AS446)),"")</f>
        <v>6/2025</v>
      </c>
      <c r="AY446" s="328">
        <f ca="1">IF(AQ446&lt;&gt;"",IF(AS446&lt;&gt;"",AQ446-AS446,TODAY()-AQ446),"")</f>
        <v>2</v>
      </c>
      <c r="AZ446" s="329" t="str">
        <f ca="1">IF(AY446&lt;&gt;"",IF(AY446&lt;=0,"SEM ATRASO",IF(AY446&lt;=10,"1) &lt;= 10 Dias",IF(AND(AY446&gt;10,AY446&lt;=30),"2) &gt; 10 Dias e &lt;= 30 Dias",IF(AND(AY446&gt;30,AY446&lt;=60),"3) &gt;30 Dias e &lt;=60 Dias",IF(AND(AY446&gt;60,AY446&lt;43854),"4) &gt; 60 Dias","INDEFINIDO"))))),"")</f>
        <v>1) &lt;= 10 Dias</v>
      </c>
      <c r="BA446" s="560">
        <v>45873</v>
      </c>
      <c r="BB446" s="438">
        <f>BA446</f>
        <v>45873</v>
      </c>
      <c r="BC446" s="15">
        <v>45833</v>
      </c>
      <c r="BD446" s="521">
        <v>45880</v>
      </c>
      <c r="BE446" s="438">
        <f>BD446</f>
        <v>45880</v>
      </c>
      <c r="BF446" s="309">
        <f>IF(AND(BB446&lt;&gt;"",BE446&lt;&gt;""),BE446-BB446,"")</f>
        <v>7</v>
      </c>
      <c r="BG446" s="326" t="str">
        <f>IF(BC446&lt;&gt;"",CONCATENATE("S",WEEKNUM(BC446,21)),"")</f>
        <v>S26</v>
      </c>
      <c r="BH446" s="327" t="str">
        <f>IF(BD446&lt;&gt;"",CONCATENATE("S",WEEKNUM(BD446,21)),"")</f>
        <v>S33</v>
      </c>
      <c r="BI446" s="327" t="str">
        <f>IF(BE446&lt;&gt;"",CONCATENATE("S",WEEKNUM(BE446,21)),"")</f>
        <v>S33</v>
      </c>
      <c r="BJ446" s="326" t="str">
        <f>IF(BE446&lt;&gt;"",CONCATENATE(MONTH(BE446),"/",YEAR(BE446)),"")</f>
        <v>8/2025</v>
      </c>
      <c r="BK446" s="325">
        <f ca="1">IF(BE446&lt;&gt;"",IFERROR(IF(BE446="",TODAY()-BC446,BE446-BC446),""),"")</f>
        <v>47</v>
      </c>
      <c r="BL446" s="330" t="str">
        <f ca="1">IF(BK446&lt;&gt;"",IF(BK446&lt;=0,"SEM ATRASO",IF(BK446&lt;=10,"1) &lt;= 10 Dias",IF(AND(BK446&gt;10,BK446&lt;=30),"2) &gt; 10 Dias e &lt;= 30 Dias",IF(AND(BK446&gt;30,BK446&lt;=60),"3) &gt;30 Dias e &lt;=60 Dias",IF(AND(BK446&gt;60,BK446&lt;43854),"4) &gt; 60 Dias","INDEFINIDO"))))),"")</f>
        <v>3) &gt;30 Dias e &lt;=60 Dias</v>
      </c>
      <c r="BM446" s="331">
        <f>IF(BE446&lt;&gt;"",BE446+5,IF(AND(BE446="",BD446&lt;&gt;""),BD446+5,IF(AND(BE446="",BD446="",AS446&lt;&gt;""),AS446+5,IF(AND(BE446="",BD446="",AS446="",AR446&lt;&gt;""),AR446+5,""))))</f>
        <v>45885</v>
      </c>
      <c r="BN446" s="331"/>
      <c r="BO446" s="331" t="s">
        <v>87</v>
      </c>
      <c r="BP446" s="305"/>
      <c r="BQ446" s="305"/>
      <c r="BR446" s="305"/>
      <c r="BS446" s="305"/>
      <c r="BT446" s="332"/>
      <c r="BU446" s="333"/>
      <c r="BV446" s="329"/>
      <c r="BW446" s="329"/>
      <c r="BX446" s="329"/>
      <c r="BY446" s="329"/>
      <c r="BZ446" s="329"/>
      <c r="CA446" s="640"/>
      <c r="CB446" s="599"/>
    </row>
    <row r="447" spans="1:80" ht="40.5" customHeight="1" thickBot="1" x14ac:dyDescent="0.4">
      <c r="A447" s="593"/>
      <c r="B447" s="458" t="s">
        <v>155</v>
      </c>
      <c r="C447" s="310"/>
      <c r="D447" s="336"/>
      <c r="E447" s="336" t="s">
        <v>1057</v>
      </c>
      <c r="F447" s="336" t="s">
        <v>273</v>
      </c>
      <c r="G447" s="307" t="str">
        <f ca="1">IF(AND(E447&lt;D447,BE447&lt;&gt;"",TODAY()&gt;D447),TODAY()-D447,"")</f>
        <v/>
      </c>
      <c r="H447" s="308">
        <f>IF(BM447&lt;&gt;"",BM447,"")</f>
        <v>45875</v>
      </c>
      <c r="I447" s="309">
        <f>IF(AND(E447&lt;&gt;"",H447&lt;&gt;""),H447-E447,"")</f>
        <v>422</v>
      </c>
      <c r="J447" s="460" t="s">
        <v>79</v>
      </c>
      <c r="K447" s="460" t="s">
        <v>80</v>
      </c>
      <c r="L447" s="310" t="s">
        <v>557</v>
      </c>
      <c r="M447" s="311" t="s">
        <v>176</v>
      </c>
      <c r="N447" s="310" t="s">
        <v>1012</v>
      </c>
      <c r="O447" s="337"/>
      <c r="P447" s="539" t="s">
        <v>1487</v>
      </c>
      <c r="Q447" s="339" t="s">
        <v>1491</v>
      </c>
      <c r="R447" s="313" t="str">
        <f>IF(OR(L447&lt;&gt;"",N447&lt;&gt;"",O447&lt;&gt;"",P447&lt;&gt;""),CONCATENATE(L447,"-",N447,"-",P447,"-OM",O447),"")</f>
        <v>P62-PPGMII-P62-PAR-0246P/2024-OM</v>
      </c>
      <c r="S447" s="574" t="s">
        <v>1060</v>
      </c>
      <c r="T447" s="314">
        <v>1</v>
      </c>
      <c r="U447" s="340">
        <v>347.75299999999999</v>
      </c>
      <c r="V447" s="340">
        <v>0</v>
      </c>
      <c r="W447" s="316">
        <f>IF(U447&lt;&gt;"",U447/1000,"")</f>
        <v>0.34775299999999998</v>
      </c>
      <c r="X447" s="316">
        <f>IF(V447&lt;&gt;"",V447/1000,"")</f>
        <v>0</v>
      </c>
      <c r="Y447" s="317">
        <f>IF(OR(U447&lt;&gt;"",V447&lt;&gt;""),U447+V447,"")</f>
        <v>347.75299999999999</v>
      </c>
      <c r="Z447" s="318">
        <f>IF(Y447&lt;&gt;"",Y447/1000,"")</f>
        <v>0.34775299999999998</v>
      </c>
      <c r="AA447" s="574" t="s">
        <v>1061</v>
      </c>
      <c r="AB447" s="386"/>
      <c r="AC447" s="331">
        <v>45821</v>
      </c>
      <c r="AD447" s="327">
        <v>45811</v>
      </c>
      <c r="AE447" s="327">
        <v>45851</v>
      </c>
      <c r="AF447" s="14">
        <v>45851</v>
      </c>
      <c r="AG447" s="327">
        <v>45827</v>
      </c>
      <c r="AH447" s="309">
        <f>IF(AND(AD447&lt;&gt;"",AG447&lt;&gt;""),AG447-AD447,"")</f>
        <v>16</v>
      </c>
      <c r="AI447" s="322" t="str">
        <f>IF(AE447&lt;&gt;"",CONCATENATE("S",WEEKNUM(AE447,21)),"")</f>
        <v>S28</v>
      </c>
      <c r="AJ447" s="323" t="str">
        <f>IF(AF447&lt;&gt;"",CONCATENATE("S",WEEKNUM(AF447,21)),"")</f>
        <v>S28</v>
      </c>
      <c r="AK447" s="323" t="str">
        <f>IF(AG447&lt;&gt;"",CONCATENATE("S",WEEKNUM(AG447,21)),"")</f>
        <v>S25</v>
      </c>
      <c r="AL447" s="322" t="str">
        <f>IF(AG447&lt;&gt;"",CONCATENATE(MONTH(AG447),"/",YEAR(AG447)),"")</f>
        <v>6/2025</v>
      </c>
      <c r="AM447" s="324">
        <f ca="1">IF(AG447&lt;&gt;"",IFERROR(IF(AF447="",TODAY()-AE447,AG447-AE447),""),"")</f>
        <v>-24</v>
      </c>
      <c r="AN447" s="325" t="str">
        <f ca="1">IF(AM447&lt;&gt;"",IF(AM447&lt;=0,"SEM ATRASO",IF(AM447&lt;=10,"1) &lt;= 10 Dias",IF(AND(AM447&gt;10,AM447&lt;=30),"2) &gt; 10 Dias e &lt;= 30 Dias",IF(AND(AM447&gt;30,AM447&lt;=60),"3) &gt;30 Dias e &lt;=60 Dias",IF(AND(AM447&gt;60,AM447&lt;43854),"4) &gt; 60 Dias","INDEFINIDO"))))),"")</f>
        <v>SEM ATRASO</v>
      </c>
      <c r="AO447" s="331">
        <v>45833</v>
      </c>
      <c r="AP447" s="331">
        <v>45848</v>
      </c>
      <c r="AQ447" s="15">
        <v>45840</v>
      </c>
      <c r="AR447" s="15">
        <v>45840</v>
      </c>
      <c r="AS447" s="331">
        <v>45838</v>
      </c>
      <c r="AT447" s="309">
        <f>IF(AND(AP447&lt;&gt;"",AS447&lt;&gt;""),AS447-AP447,"")</f>
        <v>-10</v>
      </c>
      <c r="AU447" s="326" t="str">
        <f>IF(AQ447&lt;&gt;"",CONCATENATE("S",WEEKNUM(AQ447,21)),"")</f>
        <v>S27</v>
      </c>
      <c r="AV447" s="327" t="str">
        <f>IF(AR447&lt;&gt;"",CONCATENATE("S",WEEKNUM(AR447,21)),"")</f>
        <v>S27</v>
      </c>
      <c r="AW447" s="327" t="str">
        <f>IF(AS447&lt;&gt;"",CONCATENATE("S",WEEKNUM(AS447,21)),"")</f>
        <v>S27</v>
      </c>
      <c r="AX447" s="326" t="str">
        <f>IF(AS447&lt;&gt;"",CONCATENATE(MONTH(AS447),"/",YEAR(AS447)),"")</f>
        <v>6/2025</v>
      </c>
      <c r="AY447" s="328">
        <f ca="1">IF(AQ447&lt;&gt;"",IF(AS447&lt;&gt;"",AQ447-AS447,TODAY()-AQ447),"")</f>
        <v>2</v>
      </c>
      <c r="AZ447" s="329" t="str">
        <f ca="1">IF(AY447&lt;&gt;"",IF(AY447&lt;=0,"SEM ATRASO",IF(AY447&lt;=10,"1) &lt;= 10 Dias",IF(AND(AY447&gt;10,AY447&lt;=30),"2) &gt; 10 Dias e &lt;= 30 Dias",IF(AND(AY447&gt;30,AY447&lt;=60),"3) &gt;30 Dias e &lt;=60 Dias",IF(AND(AY447&gt;60,AY447&lt;43854),"4) &gt; 60 Dias","INDEFINIDO"))))),"")</f>
        <v>1) &lt;= 10 Dias</v>
      </c>
      <c r="BA447" s="331">
        <v>45853</v>
      </c>
      <c r="BB447" s="331">
        <v>45754</v>
      </c>
      <c r="BC447" s="15">
        <v>45766</v>
      </c>
      <c r="BD447" s="15">
        <v>45870</v>
      </c>
      <c r="BE447" s="331">
        <v>45870</v>
      </c>
      <c r="BF447" s="309">
        <f>IF(AND(BB447&lt;&gt;"",BE447&lt;&gt;""),BE447-BB447,"")</f>
        <v>116</v>
      </c>
      <c r="BG447" s="326" t="str">
        <f>IF(BC447&lt;&gt;"",CONCATENATE("S",WEEKNUM(BC447,21)),"")</f>
        <v>S16</v>
      </c>
      <c r="BH447" s="327" t="str">
        <f>IF(BD447&lt;&gt;"",CONCATENATE("S",WEEKNUM(BD447,21)),"")</f>
        <v>S31</v>
      </c>
      <c r="BI447" s="327" t="str">
        <f>IF(BE447&lt;&gt;"",CONCATENATE("S",WEEKNUM(BE447,21)),"")</f>
        <v>S31</v>
      </c>
      <c r="BJ447" s="326" t="str">
        <f>IF(BE447&lt;&gt;"",CONCATENATE(MONTH(BE447),"/",YEAR(BE447)),"")</f>
        <v>8/2025</v>
      </c>
      <c r="BK447" s="325">
        <f ca="1">IF(BE447&lt;&gt;"",IFERROR(IF(BE447="",TODAY()-BC447,BE447-BC447),""),"")</f>
        <v>104</v>
      </c>
      <c r="BL447" s="330" t="str">
        <f ca="1">IF(BK447&lt;&gt;"",IF(BK447&lt;=0,"SEM ATRASO",IF(BK447&lt;=10,"1) &lt;= 10 Dias",IF(AND(BK447&gt;10,BK447&lt;=30),"2) &gt; 10 Dias e &lt;= 30 Dias",IF(AND(BK447&gt;30,BK447&lt;=60),"3) &gt;30 Dias e &lt;=60 Dias",IF(AND(BK447&gt;60,BK447&lt;43854),"4) &gt; 60 Dias","INDEFINIDO"))))),"")</f>
        <v>4) &gt; 60 Dias</v>
      </c>
      <c r="BM447" s="331">
        <f>IF(BE447&lt;&gt;"",BE447+5,IF(AND(BE447="",BD447&lt;&gt;""),BD447+5,IF(AND(BE447="",BD447="",AS447&lt;&gt;""),AS447+5,IF(AND(BE447="",BD447="",AS447="",AR447&lt;&gt;""),AR447+5,""))))</f>
        <v>45875</v>
      </c>
      <c r="BN447" s="331"/>
      <c r="BO447" s="331" t="s">
        <v>87</v>
      </c>
      <c r="BP447" s="305"/>
      <c r="BQ447" s="305"/>
      <c r="BR447" s="305"/>
      <c r="BS447" s="305"/>
      <c r="BT447" s="332"/>
      <c r="BU447" s="333"/>
      <c r="BV447" s="329"/>
      <c r="BW447" s="329"/>
      <c r="BX447" s="329"/>
      <c r="BY447" s="329"/>
      <c r="BZ447" s="329"/>
      <c r="CA447" s="635"/>
      <c r="CB447" s="599"/>
    </row>
    <row r="448" spans="1:80" ht="40.5" customHeight="1" thickBot="1" x14ac:dyDescent="0.4">
      <c r="A448" s="593"/>
      <c r="B448" s="458" t="s">
        <v>155</v>
      </c>
      <c r="C448" s="310"/>
      <c r="D448" s="336"/>
      <c r="E448" s="336" t="s">
        <v>1057</v>
      </c>
      <c r="F448" s="336" t="s">
        <v>273</v>
      </c>
      <c r="G448" s="307" t="str">
        <f ca="1">IF(AND(E448&lt;D448,BE448&lt;&gt;"",TODAY()&gt;D448),TODAY()-D448,"")</f>
        <v/>
      </c>
      <c r="H448" s="308">
        <f>IF(BM448&lt;&gt;"",BM448,"")</f>
        <v>45875</v>
      </c>
      <c r="I448" s="309">
        <f>IF(AND(E448&lt;&gt;"",H448&lt;&gt;""),H448-E448,"")</f>
        <v>422</v>
      </c>
      <c r="J448" s="460" t="s">
        <v>79</v>
      </c>
      <c r="K448" s="460" t="s">
        <v>80</v>
      </c>
      <c r="L448" s="310" t="s">
        <v>557</v>
      </c>
      <c r="M448" s="311" t="s">
        <v>176</v>
      </c>
      <c r="N448" s="310" t="s">
        <v>1012</v>
      </c>
      <c r="O448" s="337"/>
      <c r="P448" s="539" t="s">
        <v>1487</v>
      </c>
      <c r="Q448" s="339" t="s">
        <v>1059</v>
      </c>
      <c r="R448" s="313" t="str">
        <f>IF(OR(L448&lt;&gt;"",N448&lt;&gt;"",O448&lt;&gt;"",P448&lt;&gt;""),CONCATENATE(L448,"-",N448,"-",P448,"-OM",O448),"")</f>
        <v>P62-PPGMII-P62-PAR-0246P/2024-OM</v>
      </c>
      <c r="S448" s="574" t="s">
        <v>1181</v>
      </c>
      <c r="T448" s="314">
        <v>1</v>
      </c>
      <c r="U448" s="340">
        <v>38.520000000000003</v>
      </c>
      <c r="V448" s="340">
        <v>0</v>
      </c>
      <c r="W448" s="316">
        <f>IF(U448&lt;&gt;"",U448/1000,"")</f>
        <v>3.8520000000000006E-2</v>
      </c>
      <c r="X448" s="316">
        <f>IF(V448&lt;&gt;"",V448/1000,"")</f>
        <v>0</v>
      </c>
      <c r="Y448" s="317">
        <f>IF(OR(U448&lt;&gt;"",V448&lt;&gt;""),U448+V448,"")</f>
        <v>38.520000000000003</v>
      </c>
      <c r="Z448" s="318">
        <f>IF(Y448&lt;&gt;"",Y448/1000,"")</f>
        <v>3.8520000000000006E-2</v>
      </c>
      <c r="AA448" s="574" t="s">
        <v>1061</v>
      </c>
      <c r="AB448" s="386"/>
      <c r="AC448" s="331">
        <v>45821</v>
      </c>
      <c r="AD448" s="327">
        <v>45787</v>
      </c>
      <c r="AE448" s="327">
        <v>45834</v>
      </c>
      <c r="AF448" s="14">
        <v>45834</v>
      </c>
      <c r="AG448" s="327">
        <v>45838</v>
      </c>
      <c r="AH448" s="309">
        <f>IF(AND(AD448&lt;&gt;"",AG448&lt;&gt;""),AG448-AD448,"")</f>
        <v>51</v>
      </c>
      <c r="AI448" s="322" t="str">
        <f>IF(AE448&lt;&gt;"",CONCATENATE("S",WEEKNUM(AE448,21)),"")</f>
        <v>S26</v>
      </c>
      <c r="AJ448" s="323" t="str">
        <f>IF(AF448&lt;&gt;"",CONCATENATE("S",WEEKNUM(AF448,21)),"")</f>
        <v>S26</v>
      </c>
      <c r="AK448" s="323" t="str">
        <f>IF(AG448&lt;&gt;"",CONCATENATE("S",WEEKNUM(AG448,21)),"")</f>
        <v>S27</v>
      </c>
      <c r="AL448" s="322" t="str">
        <f>IF(AG448&lt;&gt;"",CONCATENATE(MONTH(AG448),"/",YEAR(AG448)),"")</f>
        <v>6/2025</v>
      </c>
      <c r="AM448" s="324">
        <f ca="1">IF(AG448&lt;&gt;"",IFERROR(IF(AF448="",TODAY()-AE448,AG448-AE448),""),"")</f>
        <v>4</v>
      </c>
      <c r="AN448" s="325" t="str">
        <f ca="1">IF(AM448&lt;&gt;"",IF(AM448&lt;=0,"SEM ATRASO",IF(AM448&lt;=10,"1) &lt;= 10 Dias",IF(AND(AM448&gt;10,AM448&lt;=30),"2) &gt; 10 Dias e &lt;= 30 Dias",IF(AND(AM448&gt;30,AM448&lt;=60),"3) &gt;30 Dias e &lt;=60 Dias",IF(AND(AM448&gt;60,AM448&lt;43854),"4) &gt; 60 Dias","INDEFINIDO"))))),"")</f>
        <v>1) &lt;= 10 Dias</v>
      </c>
      <c r="AO448" s="331">
        <v>45833</v>
      </c>
      <c r="AP448" s="331">
        <v>45847</v>
      </c>
      <c r="AQ448" s="14">
        <v>45840</v>
      </c>
      <c r="AR448" s="25">
        <v>45840</v>
      </c>
      <c r="AS448" s="331">
        <v>45838</v>
      </c>
      <c r="AT448" s="309">
        <f>IF(AND(AP448&lt;&gt;"",AS448&lt;&gt;""),AS448-AP448,"")</f>
        <v>-9</v>
      </c>
      <c r="AU448" s="326" t="str">
        <f>IF(AQ448&lt;&gt;"",CONCATENATE("S",WEEKNUM(AQ448,21)),"")</f>
        <v>S27</v>
      </c>
      <c r="AV448" s="327" t="str">
        <f>IF(AR448&lt;&gt;"",CONCATENATE("S",WEEKNUM(AR448,21)),"")</f>
        <v>S27</v>
      </c>
      <c r="AW448" s="327" t="str">
        <f>IF(AS448&lt;&gt;"",CONCATENATE("S",WEEKNUM(AS448,21)),"")</f>
        <v>S27</v>
      </c>
      <c r="AX448" s="326" t="str">
        <f>IF(AS448&lt;&gt;"",CONCATENATE(MONTH(AS448),"/",YEAR(AS448)),"")</f>
        <v>6/2025</v>
      </c>
      <c r="AY448" s="328">
        <f ca="1">IF(AQ448&lt;&gt;"",IF(AS448&lt;&gt;"",AQ448-AS448,TODAY()-AQ448),"")</f>
        <v>2</v>
      </c>
      <c r="AZ448" s="329" t="str">
        <f ca="1">IF(AY448&lt;&gt;"",IF(AY448&lt;=0,"SEM ATRASO",IF(AY448&lt;=10,"1) &lt;= 10 Dias",IF(AND(AY448&gt;10,AY448&lt;=30),"2) &gt; 10 Dias e &lt;= 30 Dias",IF(AND(AY448&gt;30,AY448&lt;=60),"3) &gt;30 Dias e &lt;=60 Dias",IF(AND(AY448&gt;60,AY448&lt;43854),"4) &gt; 60 Dias","INDEFINIDO"))))),"")</f>
        <v>1) &lt;= 10 Dias</v>
      </c>
      <c r="BA448" s="331">
        <v>45853</v>
      </c>
      <c r="BB448" s="331">
        <v>45754</v>
      </c>
      <c r="BC448" s="15">
        <v>45766</v>
      </c>
      <c r="BD448" s="25">
        <v>45870</v>
      </c>
      <c r="BE448" s="331">
        <v>45870</v>
      </c>
      <c r="BF448" s="309">
        <f>IF(AND(BB448&lt;&gt;"",BE448&lt;&gt;""),BE448-BB448,"")</f>
        <v>116</v>
      </c>
      <c r="BG448" s="326" t="str">
        <f>IF(BC448&lt;&gt;"",CONCATENATE("S",WEEKNUM(BC448,21)),"")</f>
        <v>S16</v>
      </c>
      <c r="BH448" s="327" t="str">
        <f>IF(BD448&lt;&gt;"",CONCATENATE("S",WEEKNUM(BD448,21)),"")</f>
        <v>S31</v>
      </c>
      <c r="BI448" s="327" t="str">
        <f>IF(BE448&lt;&gt;"",CONCATENATE("S",WEEKNUM(BE448,21)),"")</f>
        <v>S31</v>
      </c>
      <c r="BJ448" s="326" t="str">
        <f>IF(BE448&lt;&gt;"",CONCATENATE(MONTH(BE448),"/",YEAR(BE448)),"")</f>
        <v>8/2025</v>
      </c>
      <c r="BK448" s="325">
        <f ca="1">IF(BE448&lt;&gt;"",IFERROR(IF(BE448="",TODAY()-BC448,BE448-BC448),""),"")</f>
        <v>104</v>
      </c>
      <c r="BL448" s="330" t="str">
        <f ca="1">IF(BK448&lt;&gt;"",IF(BK448&lt;=0,"SEM ATRASO",IF(BK448&lt;=10,"1) &lt;= 10 Dias",IF(AND(BK448&gt;10,BK448&lt;=30),"2) &gt; 10 Dias e &lt;= 30 Dias",IF(AND(BK448&gt;30,BK448&lt;=60),"3) &gt;30 Dias e &lt;=60 Dias",IF(AND(BK448&gt;60,BK448&lt;43854),"4) &gt; 60 Dias","INDEFINIDO"))))),"")</f>
        <v>4) &gt; 60 Dias</v>
      </c>
      <c r="BM448" s="331">
        <f>IF(BE448&lt;&gt;"",BE448+5,IF(AND(BE448="",BD448&lt;&gt;""),BD448+5,IF(AND(BE448="",BD448="",AS448&lt;&gt;""),AS448+5,IF(AND(BE448="",BD448="",AS448="",AR448&lt;&gt;""),AR448+5,""))))</f>
        <v>45875</v>
      </c>
      <c r="BN448" s="331"/>
      <c r="BO448" s="331" t="s">
        <v>87</v>
      </c>
      <c r="BP448" s="305"/>
      <c r="BQ448" s="305"/>
      <c r="BR448" s="305"/>
      <c r="BS448" s="305"/>
      <c r="BT448" s="332"/>
      <c r="BU448" s="333"/>
      <c r="BV448" s="329"/>
      <c r="BW448" s="329"/>
      <c r="BX448" s="329"/>
      <c r="BY448" s="329"/>
      <c r="BZ448" s="329"/>
      <c r="CA448" s="640"/>
      <c r="CB448" s="599"/>
    </row>
    <row r="449" spans="1:80" ht="40.5" customHeight="1" thickBot="1" x14ac:dyDescent="0.4">
      <c r="A449" s="593"/>
      <c r="B449" s="458" t="s">
        <v>155</v>
      </c>
      <c r="C449" s="310"/>
      <c r="D449" s="336"/>
      <c r="E449" s="336">
        <v>1</v>
      </c>
      <c r="F449" s="336">
        <v>1</v>
      </c>
      <c r="G449" s="307" t="str">
        <f ca="1">IF(AND(E449&lt;D449,BE449&lt;&gt;"",TODAY()&gt;D449),TODAY()-D449,"")</f>
        <v/>
      </c>
      <c r="H449" s="308">
        <f>IF(BM449&lt;&gt;"",BM449,"")</f>
        <v>45889</v>
      </c>
      <c r="I449" s="309">
        <f>IF(AND(E449&lt;&gt;"",H449&lt;&gt;""),H449-E449,"")</f>
        <v>45888</v>
      </c>
      <c r="J449" s="460"/>
      <c r="K449" s="460" t="s">
        <v>80</v>
      </c>
      <c r="L449" s="310" t="s">
        <v>557</v>
      </c>
      <c r="M449" s="311" t="s">
        <v>176</v>
      </c>
      <c r="N449" s="310" t="s">
        <v>1012</v>
      </c>
      <c r="O449" s="337">
        <v>2027715567</v>
      </c>
      <c r="P449" s="539" t="s">
        <v>1492</v>
      </c>
      <c r="Q449" s="339" t="s">
        <v>1183</v>
      </c>
      <c r="R449" s="313" t="str">
        <f>IF(OR(L449&lt;&gt;"",N449&lt;&gt;"",O449&lt;&gt;"",P449&lt;&gt;""),CONCATENATE(L449,"-",N449,"-",P449,"-OM",O449),"")</f>
        <v>P62-PPGMII-P62-PAR-0973P/2024-OM2027715567</v>
      </c>
      <c r="S449" s="574"/>
      <c r="T449" s="314">
        <v>1</v>
      </c>
      <c r="U449" s="340">
        <v>22.6</v>
      </c>
      <c r="V449" s="340">
        <v>0</v>
      </c>
      <c r="W449" s="316">
        <f>IF(U449&lt;&gt;"",U449/1000,"")</f>
        <v>2.2600000000000002E-2</v>
      </c>
      <c r="X449" s="316">
        <f>IF(V449&lt;&gt;"",V449/1000,"")</f>
        <v>0</v>
      </c>
      <c r="Y449" s="317">
        <f>IF(OR(U449&lt;&gt;"",V449&lt;&gt;""),U449+V449,"")</f>
        <v>22.6</v>
      </c>
      <c r="Z449" s="318">
        <f>IF(Y449&lt;&gt;"",Y449/1000,"")</f>
        <v>2.2600000000000002E-2</v>
      </c>
      <c r="AA449" s="574"/>
      <c r="AB449" s="386"/>
      <c r="AC449" s="331">
        <v>45797</v>
      </c>
      <c r="AD449" s="327">
        <v>45774</v>
      </c>
      <c r="AE449" s="327">
        <v>45798</v>
      </c>
      <c r="AF449" s="14">
        <v>45838</v>
      </c>
      <c r="AG449" s="327">
        <v>45783</v>
      </c>
      <c r="AH449" s="309">
        <f>IF(AND(AD449&lt;&gt;"",AG449&lt;&gt;""),AG449-AD449,"")</f>
        <v>9</v>
      </c>
      <c r="AI449" s="322" t="str">
        <f>IF(AE449&lt;&gt;"",CONCATENATE("S",WEEKNUM(AE449,21)),"")</f>
        <v>S21</v>
      </c>
      <c r="AJ449" s="323" t="str">
        <f>IF(AF449&lt;&gt;"",CONCATENATE("S",WEEKNUM(AF449,21)),"")</f>
        <v>S27</v>
      </c>
      <c r="AK449" s="323" t="str">
        <f>IF(AG449&lt;&gt;"",CONCATENATE("S",WEEKNUM(AG449,21)),"")</f>
        <v>S19</v>
      </c>
      <c r="AL449" s="322" t="str">
        <f>IF(AG449&lt;&gt;"",CONCATENATE(MONTH(AG449),"/",YEAR(AG449)),"")</f>
        <v>5/2025</v>
      </c>
      <c r="AM449" s="324">
        <f ca="1">IF(AG449&lt;&gt;"",IFERROR(IF(AF449="",TODAY()-AE449,AG449-AE449),""),"")</f>
        <v>-15</v>
      </c>
      <c r="AN449" s="325" t="str">
        <f ca="1">IF(AM449&lt;&gt;"",IF(AM449&lt;=0,"SEM ATRASO",IF(AM449&lt;=10,"1) &lt;= 10 Dias",IF(AND(AM449&gt;10,AM449&lt;=30),"2) &gt; 10 Dias e &lt;= 30 Dias",IF(AND(AM449&gt;30,AM449&lt;=60),"3) &gt;30 Dias e &lt;=60 Dias",IF(AND(AM449&gt;60,AM449&lt;43854),"4) &gt; 60 Dias","INDEFINIDO"))))),"")</f>
        <v>SEM ATRASO</v>
      </c>
      <c r="AO449" s="331">
        <v>45805</v>
      </c>
      <c r="AP449" s="331" t="s">
        <v>2023</v>
      </c>
      <c r="AQ449" s="14">
        <v>45858</v>
      </c>
      <c r="AR449" s="25">
        <v>45879</v>
      </c>
      <c r="AS449" s="331">
        <v>45876</v>
      </c>
      <c r="AT449" s="309" t="e">
        <f>IF(AND(AP449&lt;&gt;"",AS449&lt;&gt;""),AS449-AP449,"")</f>
        <v>#VALUE!</v>
      </c>
      <c r="AU449" s="326" t="str">
        <f>IF(AQ449&lt;&gt;"",CONCATENATE("S",WEEKNUM(AQ449,21)),"")</f>
        <v>S29</v>
      </c>
      <c r="AV449" s="327" t="str">
        <f>IF(AR449&lt;&gt;"",CONCATENATE("S",WEEKNUM(AR449,21)),"")</f>
        <v>S32</v>
      </c>
      <c r="AW449" s="327" t="str">
        <f>IF(AS449&lt;&gt;"",CONCATENATE("S",WEEKNUM(AS449,21)),"")</f>
        <v>S32</v>
      </c>
      <c r="AX449" s="326" t="str">
        <f>IF(AS449&lt;&gt;"",CONCATENATE(MONTH(AS449),"/",YEAR(AS449)),"")</f>
        <v>8/2025</v>
      </c>
      <c r="AY449" s="328">
        <f ca="1">IF(AQ449&lt;&gt;"",IF(AS449&lt;&gt;"",AQ449-AS449,TODAY()-AQ449),"")</f>
        <v>-18</v>
      </c>
      <c r="AZ449" s="329" t="str">
        <f ca="1">IF(AY449&lt;&gt;"",IF(AY449&lt;=0,"SEM ATRASO",IF(AY449&lt;=10,"1) &lt;= 10 Dias",IF(AND(AY449&gt;10,AY449&lt;=30),"2) &gt; 10 Dias e &lt;= 30 Dias",IF(AND(AY449&gt;30,AY449&lt;=60),"3) &gt;30 Dias e &lt;=60 Dias",IF(AND(AY449&gt;60,AY449&lt;43854),"4) &gt; 60 Dias","INDEFINIDO"))))),"")</f>
        <v>SEM ATRASO</v>
      </c>
      <c r="BA449" s="331">
        <v>45879</v>
      </c>
      <c r="BB449" s="331">
        <v>45876</v>
      </c>
      <c r="BC449" s="15">
        <v>45884</v>
      </c>
      <c r="BD449" s="481">
        <v>45884</v>
      </c>
      <c r="BE449" s="331">
        <f>BD449</f>
        <v>45884</v>
      </c>
      <c r="BF449" s="309">
        <f>IF(AND(BB449&lt;&gt;"",BE449&lt;&gt;""),BE449-BB449,"")</f>
        <v>8</v>
      </c>
      <c r="BG449" s="326" t="str">
        <f>IF(BC449&lt;&gt;"",CONCATENATE("S",WEEKNUM(BC449,21)),"")</f>
        <v>S33</v>
      </c>
      <c r="BH449" s="327" t="str">
        <f>IF(BD449&lt;&gt;"",CONCATENATE("S",WEEKNUM(BD449,21)),"")</f>
        <v>S33</v>
      </c>
      <c r="BI449" s="327" t="str">
        <f>IF(BE449&lt;&gt;"",CONCATENATE("S",WEEKNUM(BE449,21)),"")</f>
        <v>S33</v>
      </c>
      <c r="BJ449" s="326" t="str">
        <f>IF(BE449&lt;&gt;"",CONCATENATE(MONTH(BE449),"/",YEAR(BE449)),"")</f>
        <v>8/2025</v>
      </c>
      <c r="BK449" s="325">
        <f ca="1">IF(BE449&lt;&gt;"",IFERROR(IF(BE449="",TODAY()-BC449,BE449-BC449),""),"")</f>
        <v>0</v>
      </c>
      <c r="BL449" s="330" t="str">
        <f ca="1">IF(BK449&lt;&gt;"",IF(BK449&lt;=0,"SEM ATRASO",IF(BK449&lt;=10,"1) &lt;= 10 Dias",IF(AND(BK449&gt;10,BK449&lt;=30),"2) &gt; 10 Dias e &lt;= 30 Dias",IF(AND(BK449&gt;30,BK449&lt;=60),"3) &gt;30 Dias e &lt;=60 Dias",IF(AND(BK449&gt;60,BK449&lt;43854),"4) &gt; 60 Dias","INDEFINIDO"))))),"")</f>
        <v>SEM ATRASO</v>
      </c>
      <c r="BM449" s="331">
        <f>IF(BE449&lt;&gt;"",BE449+5,IF(AND(BE449="",BD449&lt;&gt;""),BD449+5,IF(AND(BE449="",BD449="",AS449&lt;&gt;""),AS449+5,IF(AND(BE449="",BD449="",AS449="",AR449&lt;&gt;""),AR449+5,""))))</f>
        <v>45889</v>
      </c>
      <c r="BN449" s="331"/>
      <c r="BO449" s="331" t="s">
        <v>87</v>
      </c>
      <c r="BP449" s="305"/>
      <c r="BQ449" s="305"/>
      <c r="BR449" s="305"/>
      <c r="BS449" s="305"/>
      <c r="BT449" s="332"/>
      <c r="BU449" s="333"/>
      <c r="BV449" s="329"/>
      <c r="BW449" s="329"/>
      <c r="BX449" s="329"/>
      <c r="BY449" s="329"/>
      <c r="BZ449" s="329"/>
      <c r="CA449" s="635"/>
      <c r="CB449" s="599"/>
    </row>
    <row r="450" spans="1:80" ht="40.5" customHeight="1" thickBot="1" x14ac:dyDescent="0.4">
      <c r="A450" s="593"/>
      <c r="B450" s="458" t="s">
        <v>155</v>
      </c>
      <c r="C450" s="310"/>
      <c r="D450" s="336"/>
      <c r="E450" s="336">
        <v>1</v>
      </c>
      <c r="F450" s="336">
        <v>1</v>
      </c>
      <c r="G450" s="307" t="str">
        <f ca="1">IF(AND(E450&lt;D450,BE450&lt;&gt;"",TODAY()&gt;D450),TODAY()-D450,"")</f>
        <v/>
      </c>
      <c r="H450" s="308">
        <f>IF(BM450&lt;&gt;"",BM450,"")</f>
        <v>45889</v>
      </c>
      <c r="I450" s="309">
        <f>IF(AND(E450&lt;&gt;"",H450&lt;&gt;""),H450-E450,"")</f>
        <v>45888</v>
      </c>
      <c r="J450" s="460"/>
      <c r="K450" s="460" t="s">
        <v>80</v>
      </c>
      <c r="L450" s="310" t="s">
        <v>557</v>
      </c>
      <c r="M450" s="311" t="s">
        <v>176</v>
      </c>
      <c r="N450" s="310" t="s">
        <v>1012</v>
      </c>
      <c r="O450" s="337">
        <v>2027715567</v>
      </c>
      <c r="P450" s="539" t="s">
        <v>1492</v>
      </c>
      <c r="Q450" s="339" t="s">
        <v>1185</v>
      </c>
      <c r="R450" s="313" t="str">
        <f>IF(OR(L450&lt;&gt;"",N450&lt;&gt;"",O450&lt;&gt;"",P450&lt;&gt;""),CONCATENATE(L450,"-",N450,"-",P450,"-OM",O450),"")</f>
        <v>P62-PPGMII-P62-PAR-0973P/2024-OM2027715567</v>
      </c>
      <c r="S450" s="574"/>
      <c r="T450" s="314">
        <v>1</v>
      </c>
      <c r="U450" s="340">
        <v>22.6</v>
      </c>
      <c r="V450" s="340">
        <v>0</v>
      </c>
      <c r="W450" s="316">
        <f>IF(U450&lt;&gt;"",U450/1000,"")</f>
        <v>2.2600000000000002E-2</v>
      </c>
      <c r="X450" s="316">
        <f>IF(V450&lt;&gt;"",V450/1000,"")</f>
        <v>0</v>
      </c>
      <c r="Y450" s="317">
        <f>IF(OR(U450&lt;&gt;"",V450&lt;&gt;""),U450+V450,"")</f>
        <v>22.6</v>
      </c>
      <c r="Z450" s="318">
        <f>IF(Y450&lt;&gt;"",Y450/1000,"")</f>
        <v>2.2600000000000002E-2</v>
      </c>
      <c r="AA450" s="574"/>
      <c r="AB450" s="386"/>
      <c r="AC450" s="331">
        <v>45797</v>
      </c>
      <c r="AD450" s="327">
        <v>45774</v>
      </c>
      <c r="AE450" s="327">
        <v>45798</v>
      </c>
      <c r="AF450" s="14">
        <v>45838</v>
      </c>
      <c r="AG450" s="327">
        <v>45783</v>
      </c>
      <c r="AH450" s="309">
        <f>IF(AND(AD450&lt;&gt;"",AG450&lt;&gt;""),AG450-AD450,"")</f>
        <v>9</v>
      </c>
      <c r="AI450" s="322" t="str">
        <f>IF(AE450&lt;&gt;"",CONCATENATE("S",WEEKNUM(AE450,21)),"")</f>
        <v>S21</v>
      </c>
      <c r="AJ450" s="323" t="str">
        <f>IF(AF450&lt;&gt;"",CONCATENATE("S",WEEKNUM(AF450,21)),"")</f>
        <v>S27</v>
      </c>
      <c r="AK450" s="323" t="str">
        <f>IF(AG450&lt;&gt;"",CONCATENATE("S",WEEKNUM(AG450,21)),"")</f>
        <v>S19</v>
      </c>
      <c r="AL450" s="322" t="str">
        <f>IF(AG450&lt;&gt;"",CONCATENATE(MONTH(AG450),"/",YEAR(AG450)),"")</f>
        <v>5/2025</v>
      </c>
      <c r="AM450" s="324">
        <f ca="1">IF(AG450&lt;&gt;"",IFERROR(IF(AF450="",TODAY()-AE450,AG450-AE450),""),"")</f>
        <v>-15</v>
      </c>
      <c r="AN450" s="325" t="str">
        <f ca="1">IF(AM450&lt;&gt;"",IF(AM450&lt;=0,"SEM ATRASO",IF(AM450&lt;=10,"1) &lt;= 10 Dias",IF(AND(AM450&gt;10,AM450&lt;=30),"2) &gt; 10 Dias e &lt;= 30 Dias",IF(AND(AM450&gt;30,AM450&lt;=60),"3) &gt;30 Dias e &lt;=60 Dias",IF(AND(AM450&gt;60,AM450&lt;43854),"4) &gt; 60 Dias","INDEFINIDO"))))),"")</f>
        <v>SEM ATRASO</v>
      </c>
      <c r="AO450" s="331">
        <v>45805</v>
      </c>
      <c r="AP450" s="331" t="s">
        <v>2023</v>
      </c>
      <c r="AQ450" s="14">
        <v>45858</v>
      </c>
      <c r="AR450" s="25">
        <v>45879</v>
      </c>
      <c r="AS450" s="331">
        <v>45876</v>
      </c>
      <c r="AT450" s="309" t="e">
        <f>IF(AND(AP450&lt;&gt;"",AS450&lt;&gt;""),AS450-AP450,"")</f>
        <v>#VALUE!</v>
      </c>
      <c r="AU450" s="326" t="str">
        <f>IF(AQ450&lt;&gt;"",CONCATENATE("S",WEEKNUM(AQ450,21)),"")</f>
        <v>S29</v>
      </c>
      <c r="AV450" s="327" t="str">
        <f>IF(AR450&lt;&gt;"",CONCATENATE("S",WEEKNUM(AR450,21)),"")</f>
        <v>S32</v>
      </c>
      <c r="AW450" s="327" t="str">
        <f>IF(AS450&lt;&gt;"",CONCATENATE("S",WEEKNUM(AS450,21)),"")</f>
        <v>S32</v>
      </c>
      <c r="AX450" s="326" t="str">
        <f>IF(AS450&lt;&gt;"",CONCATENATE(MONTH(AS450),"/",YEAR(AS450)),"")</f>
        <v>8/2025</v>
      </c>
      <c r="AY450" s="328">
        <f ca="1">IF(AQ450&lt;&gt;"",IF(AS450&lt;&gt;"",AQ450-AS450,TODAY()-AQ450),"")</f>
        <v>-18</v>
      </c>
      <c r="AZ450" s="329" t="str">
        <f ca="1">IF(AY450&lt;&gt;"",IF(AY450&lt;=0,"SEM ATRASO",IF(AY450&lt;=10,"1) &lt;= 10 Dias",IF(AND(AY450&gt;10,AY450&lt;=30),"2) &gt; 10 Dias e &lt;= 30 Dias",IF(AND(AY450&gt;30,AY450&lt;=60),"3) &gt;30 Dias e &lt;=60 Dias",IF(AND(AY450&gt;60,AY450&lt;43854),"4) &gt; 60 Dias","INDEFINIDO"))))),"")</f>
        <v>SEM ATRASO</v>
      </c>
      <c r="BA450" s="331">
        <v>45879</v>
      </c>
      <c r="BB450" s="438">
        <v>45876</v>
      </c>
      <c r="BC450" s="15">
        <v>45884</v>
      </c>
      <c r="BD450" s="481">
        <v>45884</v>
      </c>
      <c r="BE450" s="438">
        <f>BD450</f>
        <v>45884</v>
      </c>
      <c r="BF450" s="309">
        <f>IF(AND(BB450&lt;&gt;"",BE450&lt;&gt;""),BE450-BB450,"")</f>
        <v>8</v>
      </c>
      <c r="BG450" s="326" t="str">
        <f>IF(BC450&lt;&gt;"",CONCATENATE("S",WEEKNUM(BC450,21)),"")</f>
        <v>S33</v>
      </c>
      <c r="BH450" s="327" t="str">
        <f>IF(BD450&lt;&gt;"",CONCATENATE("S",WEEKNUM(BD450,21)),"")</f>
        <v>S33</v>
      </c>
      <c r="BI450" s="327" t="str">
        <f>IF(BE450&lt;&gt;"",CONCATENATE("S",WEEKNUM(BE450,21)),"")</f>
        <v>S33</v>
      </c>
      <c r="BJ450" s="326" t="str">
        <f>IF(BE450&lt;&gt;"",CONCATENATE(MONTH(BE450),"/",YEAR(BE450)),"")</f>
        <v>8/2025</v>
      </c>
      <c r="BK450" s="325">
        <f ca="1">IF(BE450&lt;&gt;"",IFERROR(IF(BE450="",TODAY()-BC450,BE450-BC450),""),"")</f>
        <v>0</v>
      </c>
      <c r="BL450" s="330" t="str">
        <f ca="1">IF(BK450&lt;&gt;"",IF(BK450&lt;=0,"SEM ATRASO",IF(BK450&lt;=10,"1) &lt;= 10 Dias",IF(AND(BK450&gt;10,BK450&lt;=30),"2) &gt; 10 Dias e &lt;= 30 Dias",IF(AND(BK450&gt;30,BK450&lt;=60),"3) &gt;30 Dias e &lt;=60 Dias",IF(AND(BK450&gt;60,BK450&lt;43854),"4) &gt; 60 Dias","INDEFINIDO"))))),"")</f>
        <v>SEM ATRASO</v>
      </c>
      <c r="BM450" s="331">
        <f>IF(BE450&lt;&gt;"",BE450+5,IF(AND(BE450="",BD450&lt;&gt;""),BD450+5,IF(AND(BE450="",BD450="",AS450&lt;&gt;""),AS450+5,IF(AND(BE450="",BD450="",AS450="",AR450&lt;&gt;""),AR450+5,""))))</f>
        <v>45889</v>
      </c>
      <c r="BN450" s="331"/>
      <c r="BO450" s="331" t="s">
        <v>87</v>
      </c>
      <c r="BP450" s="305"/>
      <c r="BQ450" s="305"/>
      <c r="BR450" s="305"/>
      <c r="BS450" s="305"/>
      <c r="BT450" s="332"/>
      <c r="BU450" s="333"/>
      <c r="BV450" s="329"/>
      <c r="BW450" s="329"/>
      <c r="BX450" s="329"/>
      <c r="BY450" s="329"/>
      <c r="BZ450" s="329"/>
      <c r="CA450" s="635"/>
      <c r="CB450" s="599"/>
    </row>
    <row r="451" spans="1:80" ht="40.5" customHeight="1" thickBot="1" x14ac:dyDescent="0.4">
      <c r="A451" s="614"/>
      <c r="B451" s="458" t="s">
        <v>101</v>
      </c>
      <c r="C451" s="326"/>
      <c r="D451" s="331"/>
      <c r="E451" s="323">
        <v>1</v>
      </c>
      <c r="F451" s="323">
        <v>1</v>
      </c>
      <c r="G451" s="307" t="str">
        <f ca="1">IF(AND(E451&lt;D451,BE451&lt;&gt;"",TODAY()&gt;D451),TODAY()-D451,"")</f>
        <v/>
      </c>
      <c r="H451" s="308">
        <f>IF(BM451&lt;&gt;"",BM451,"")</f>
        <v>45898</v>
      </c>
      <c r="I451" s="309">
        <f>IF(AND(E451&lt;&gt;"",H451&lt;&gt;""),H451-E451,"")</f>
        <v>45897</v>
      </c>
      <c r="J451" s="460"/>
      <c r="K451" s="460" t="s">
        <v>80</v>
      </c>
      <c r="L451" s="310" t="s">
        <v>880</v>
      </c>
      <c r="M451" s="311" t="s">
        <v>113</v>
      </c>
      <c r="N451" s="326" t="s">
        <v>83</v>
      </c>
      <c r="O451" s="326"/>
      <c r="P451" s="539" t="s">
        <v>1938</v>
      </c>
      <c r="Q451" s="383" t="s">
        <v>1868</v>
      </c>
      <c r="R451" s="313" t="str">
        <f>IF(OR(L451&lt;&gt;"",N451&lt;&gt;"",O451&lt;&gt;"",P451&lt;&gt;""),CONCATENATE(L451,"-",N451,"-",P451,"-OM",O451),"")</f>
        <v>P52-PPGM-CAM-1800P/2024-OM</v>
      </c>
      <c r="S451" s="326"/>
      <c r="T451" s="314">
        <v>0.5</v>
      </c>
      <c r="U451" s="340">
        <v>0</v>
      </c>
      <c r="V451" s="340">
        <v>2566.71</v>
      </c>
      <c r="W451" s="316">
        <f>IF(U451&lt;&gt;"",U451/1000,"")</f>
        <v>0</v>
      </c>
      <c r="X451" s="316">
        <f>IF(V451&lt;&gt;"",V451/1000,"")</f>
        <v>2.56671</v>
      </c>
      <c r="Y451" s="317">
        <f>IF(OR(U451&lt;&gt;"",V451&lt;&gt;""),U451+V451,"")</f>
        <v>2566.71</v>
      </c>
      <c r="Z451" s="318">
        <f>IF(Y451&lt;&gt;"",Y451/1000,"")</f>
        <v>2.56671</v>
      </c>
      <c r="AA451" s="574"/>
      <c r="AB451" s="327"/>
      <c r="AC451" s="331">
        <v>1</v>
      </c>
      <c r="AD451" s="327">
        <v>45774</v>
      </c>
      <c r="AE451" s="327">
        <v>45798</v>
      </c>
      <c r="AF451" s="14">
        <v>45838</v>
      </c>
      <c r="AG451" s="327">
        <v>45783</v>
      </c>
      <c r="AH451" s="309">
        <f>IF(AND(AD451&lt;&gt;"",AG451&lt;&gt;""),AG451-AD451,"")</f>
        <v>9</v>
      </c>
      <c r="AI451" s="322" t="str">
        <f>IF(AE451&lt;&gt;"",CONCATENATE("S",WEEKNUM(AE451,21)),"")</f>
        <v>S21</v>
      </c>
      <c r="AJ451" s="323" t="str">
        <f>IF(AF451&lt;&gt;"",CONCATENATE("S",WEEKNUM(AF451,21)),"")</f>
        <v>S27</v>
      </c>
      <c r="AK451" s="323" t="str">
        <f>IF(AG451&lt;&gt;"",CONCATENATE("S",WEEKNUM(AG451,21)),"")</f>
        <v>S19</v>
      </c>
      <c r="AL451" s="322" t="str">
        <f>IF(AG451&lt;&gt;"",CONCATENATE(MONTH(AG451),"/",YEAR(AG451)),"")</f>
        <v>5/2025</v>
      </c>
      <c r="AM451" s="324">
        <f ca="1">IF(AG451&lt;&gt;"",IFERROR(IF(AF451="",TODAY()-AE451,AG451-AE451),""),"")</f>
        <v>-15</v>
      </c>
      <c r="AN451" s="325" t="str">
        <f ca="1">IF(AM451&lt;&gt;"",IF(AM451&lt;=0,"SEM ATRASO",IF(AM451&lt;=10,"1) &lt;= 10 Dias",IF(AND(AM451&gt;10,AM451&lt;=30),"2) &gt; 10 Dias e &lt;= 30 Dias",IF(AND(AM451&gt;30,AM451&lt;=60),"3) &gt;30 Dias e &lt;=60 Dias",IF(AND(AM451&gt;60,AM451&lt;43854),"4) &gt; 60 Dias","INDEFINIDO"))))),"")</f>
        <v>SEM ATRASO</v>
      </c>
      <c r="AO451" s="331" t="s">
        <v>2035</v>
      </c>
      <c r="AP451" s="331">
        <v>45861</v>
      </c>
      <c r="AQ451" s="14">
        <v>45861</v>
      </c>
      <c r="AR451" s="25">
        <v>45879</v>
      </c>
      <c r="AS451" s="327">
        <v>45885</v>
      </c>
      <c r="AT451" s="309">
        <f>IF(AND(AP451&lt;&gt;"",AS451&lt;&gt;""),AS451-AP451,"")</f>
        <v>24</v>
      </c>
      <c r="AU451" s="326" t="str">
        <f>IF(AQ451&lt;&gt;"",CONCATENATE("S",WEEKNUM(AQ451,21)),"")</f>
        <v>S30</v>
      </c>
      <c r="AV451" s="327" t="str">
        <f>IF(AR451&lt;&gt;"",CONCATENATE("S",WEEKNUM(AR451,21)),"")</f>
        <v>S32</v>
      </c>
      <c r="AW451" s="327" t="str">
        <f>IF(AS451&lt;&gt;"",CONCATENATE("S",WEEKNUM(AS451,21)),"")</f>
        <v>S33</v>
      </c>
      <c r="AX451" s="326" t="str">
        <f>IF(AS451&lt;&gt;"",CONCATENATE(MONTH(AS451),"/",YEAR(AS451)),"")</f>
        <v>8/2025</v>
      </c>
      <c r="AY451" s="328">
        <f ca="1">IF(AQ451&lt;&gt;"",IF(AS451&lt;&gt;"",AQ451-AS451,TODAY()-AQ451),"")</f>
        <v>-24</v>
      </c>
      <c r="AZ451" s="329" t="str">
        <f ca="1">IF(AY451&lt;&gt;"",IF(AY451&lt;=0,"SEM ATRASO",IF(AY451&lt;=10,"1) &lt;= 10 Dias",IF(AND(AY451&gt;10,AY451&lt;=30),"2) &gt; 10 Dias e &lt;= 30 Dias",IF(AND(AY451&gt;30,AY451&lt;=60),"3) &gt;30 Dias e &lt;=60 Dias",IF(AND(AY451&gt;60,AY451&lt;43854),"4) &gt; 60 Dias","INDEFINIDO"))))),"")</f>
        <v>SEM ATRASO</v>
      </c>
      <c r="BA451" s="331">
        <v>45879</v>
      </c>
      <c r="BB451" s="331">
        <f>BA451</f>
        <v>45879</v>
      </c>
      <c r="BC451" s="15">
        <v>45884</v>
      </c>
      <c r="BD451" s="25">
        <v>45893</v>
      </c>
      <c r="BE451" s="327"/>
      <c r="BF451" s="309" t="str">
        <f>IF(AND(BB451&lt;&gt;"",BE451&lt;&gt;""),BE451-BB451,"")</f>
        <v/>
      </c>
      <c r="BG451" s="326" t="str">
        <f>IF(BC451&lt;&gt;"",CONCATENATE("S",WEEKNUM(BC451,21)),"")</f>
        <v>S33</v>
      </c>
      <c r="BH451" s="327" t="str">
        <f>IF(BD451&lt;&gt;"",CONCATENATE("S",WEEKNUM(BD451,21)),"")</f>
        <v>S34</v>
      </c>
      <c r="BI451" s="327" t="str">
        <f>IF(BE451&lt;&gt;"",CONCATENATE("S",WEEKNUM(BE451,21)),"")</f>
        <v/>
      </c>
      <c r="BJ451" s="326" t="str">
        <f>IF(BE451&lt;&gt;"",CONCATENATE(MONTH(BE451),"/",YEAR(BE451)),"")</f>
        <v/>
      </c>
      <c r="BK451" s="325" t="str">
        <f ca="1">IF(BE451&lt;&gt;"",IFERROR(IF(BE451="",TODAY()-BC451,BE451-BC451),""),"")</f>
        <v/>
      </c>
      <c r="BL451" s="330" t="str">
        <f ca="1">IF(BK451&lt;&gt;"",IF(BK451&lt;=0,"SEM ATRASO",IF(BK451&lt;=10,"1) &lt;= 10 Dias",IF(AND(BK451&gt;10,BK451&lt;=30),"2) &gt; 10 Dias e &lt;= 30 Dias",IF(AND(BK451&gt;30,BK451&lt;=60),"3) &gt;30 Dias e &lt;=60 Dias",IF(AND(BK451&gt;60,BK451&lt;43854),"4) &gt; 60 Dias","INDEFINIDO"))))),"")</f>
        <v/>
      </c>
      <c r="BM451" s="331">
        <f>IF(BE451&lt;&gt;"",BE451+5,IF(AND(BE451="",BD451&lt;&gt;""),BD451+5,IF(AND(BE451="",BD451="",AS451&lt;&gt;""),AS451+5,IF(AND(BE451="",BD451="",AS451="",AR451&lt;&gt;""),AR451+5,""))))</f>
        <v>45898</v>
      </c>
      <c r="BN451" s="327"/>
      <c r="BO451" s="331" t="s">
        <v>87</v>
      </c>
      <c r="BP451" s="305"/>
      <c r="BQ451" s="305"/>
      <c r="BR451" s="305"/>
      <c r="BS451" s="305"/>
      <c r="BT451" s="305"/>
      <c r="BU451" s="305"/>
      <c r="BV451" s="305"/>
      <c r="BW451" s="305"/>
      <c r="BX451" s="305"/>
      <c r="BY451" s="305"/>
      <c r="BZ451" s="305"/>
      <c r="CA451" s="660"/>
      <c r="CB451" s="326"/>
    </row>
    <row r="452" spans="1:80" ht="40.5" customHeight="1" thickBot="1" x14ac:dyDescent="0.4">
      <c r="A452" s="614"/>
      <c r="B452" s="458" t="s">
        <v>155</v>
      </c>
      <c r="C452" s="326"/>
      <c r="D452" s="331"/>
      <c r="E452" s="323">
        <v>1</v>
      </c>
      <c r="F452" s="323">
        <v>1</v>
      </c>
      <c r="G452" s="307" t="str">
        <f ca="1">IF(AND(E452&lt;D452,BE452&lt;&gt;"",TODAY()&gt;D452),TODAY()-D452,"")</f>
        <v/>
      </c>
      <c r="H452" s="308">
        <f>IF(BM452&lt;&gt;"",BM452,"")</f>
        <v>45889</v>
      </c>
      <c r="I452" s="309">
        <f>IF(AND(E452&lt;&gt;"",H452&lt;&gt;""),H452-E452,"")</f>
        <v>45888</v>
      </c>
      <c r="J452" s="460"/>
      <c r="K452" s="460" t="s">
        <v>80</v>
      </c>
      <c r="L452" s="310" t="s">
        <v>880</v>
      </c>
      <c r="M452" s="311" t="s">
        <v>2407</v>
      </c>
      <c r="N452" s="326" t="s">
        <v>83</v>
      </c>
      <c r="O452" s="326"/>
      <c r="P452" s="539" t="s">
        <v>1943</v>
      </c>
      <c r="Q452" s="383" t="s">
        <v>1880</v>
      </c>
      <c r="R452" s="313" t="str">
        <f>IF(OR(L452&lt;&gt;"",N452&lt;&gt;"",O452&lt;&gt;"",P452&lt;&gt;""),CONCATENATE(L452,"-",N452,"-",P452,"-OM",O452),"")</f>
        <v>P52-PPGM-CAM-0286P/2025-OM</v>
      </c>
      <c r="S452" s="326"/>
      <c r="T452" s="314">
        <v>0.5</v>
      </c>
      <c r="U452" s="340">
        <v>0</v>
      </c>
      <c r="V452" s="340">
        <v>91.731999999999999</v>
      </c>
      <c r="W452" s="316">
        <f>IF(U452&lt;&gt;"",U452/1000,"")</f>
        <v>0</v>
      </c>
      <c r="X452" s="316">
        <f>IF(V452&lt;&gt;"",V452/1000,"")</f>
        <v>9.1731999999999994E-2</v>
      </c>
      <c r="Y452" s="317">
        <f>IF(OR(U452&lt;&gt;"",V452&lt;&gt;""),U452+V452,"")</f>
        <v>91.731999999999999</v>
      </c>
      <c r="Z452" s="318">
        <f>IF(Y452&lt;&gt;"",Y452/1000,"")</f>
        <v>9.1731999999999994E-2</v>
      </c>
      <c r="AA452" s="574"/>
      <c r="AB452" s="327"/>
      <c r="AC452" s="327">
        <v>45787</v>
      </c>
      <c r="AD452" s="327">
        <v>45823</v>
      </c>
      <c r="AE452" s="327">
        <v>45834</v>
      </c>
      <c r="AF452" s="14">
        <v>45834</v>
      </c>
      <c r="AG452" s="327">
        <v>45834</v>
      </c>
      <c r="AH452" s="309">
        <f>IF(AND(AD452&lt;&gt;"",AG452&lt;&gt;""),AG452-AD452,"")</f>
        <v>11</v>
      </c>
      <c r="AI452" s="322" t="str">
        <f>IF(AE452&lt;&gt;"",CONCATENATE("S",WEEKNUM(AE452,21)),"")</f>
        <v>S26</v>
      </c>
      <c r="AJ452" s="323" t="str">
        <f>IF(AF452&lt;&gt;"",CONCATENATE("S",WEEKNUM(AF452,21)),"")</f>
        <v>S26</v>
      </c>
      <c r="AK452" s="323" t="str">
        <f>IF(AG452&lt;&gt;"",CONCATENATE("S",WEEKNUM(AG452,21)),"")</f>
        <v>S26</v>
      </c>
      <c r="AL452" s="322" t="str">
        <f>IF(AG452&lt;&gt;"",CONCATENATE(MONTH(AG452),"/",YEAR(AG452)),"")</f>
        <v>6/2025</v>
      </c>
      <c r="AM452" s="324">
        <f ca="1">IF(AG452&lt;&gt;"",IFERROR(IF(AF452="",TODAY()-AE452,AG452-AE452),""),"")</f>
        <v>0</v>
      </c>
      <c r="AN452" s="325" t="str">
        <f ca="1">IF(AM452&lt;&gt;"",IF(AM452&lt;=0,"SEM ATRASO",IF(AM452&lt;=10,"1) &lt;= 10 Dias",IF(AND(AM452&gt;10,AM452&lt;=30),"2) &gt; 10 Dias e &lt;= 30 Dias",IF(AND(AM452&gt;30,AM452&lt;=60),"3) &gt;30 Dias e &lt;=60 Dias",IF(AND(AM452&gt;60,AM452&lt;43854),"4) &gt; 60 Dias","INDEFINIDO"))))),"")</f>
        <v>SEM ATRASO</v>
      </c>
      <c r="AO452" s="331">
        <v>45874</v>
      </c>
      <c r="AP452" s="331">
        <v>45877</v>
      </c>
      <c r="AQ452" s="14">
        <v>45879</v>
      </c>
      <c r="AR452" s="14">
        <v>45879</v>
      </c>
      <c r="AS452" s="331">
        <v>45880</v>
      </c>
      <c r="AT452" s="309">
        <f>IF(AND(AP452&lt;&gt;"",AS452&lt;&gt;""),AS452-AP452,"")</f>
        <v>3</v>
      </c>
      <c r="AU452" s="326" t="str">
        <f>IF(AQ452&lt;&gt;"",CONCATENATE("S",WEEKNUM(AQ452,21)),"")</f>
        <v>S32</v>
      </c>
      <c r="AV452" s="327" t="str">
        <f>IF(AR452&lt;&gt;"",CONCATENATE("S",WEEKNUM(AR452,21)),"")</f>
        <v>S32</v>
      </c>
      <c r="AW452" s="327" t="str">
        <f>IF(AS452&lt;&gt;"",CONCATENATE("S",WEEKNUM(AS452,21)),"")</f>
        <v>S33</v>
      </c>
      <c r="AX452" s="326" t="str">
        <f>IF(AS452&lt;&gt;"",CONCATENATE(MONTH(AS452),"/",YEAR(AS452)),"")</f>
        <v>8/2025</v>
      </c>
      <c r="AY452" s="328">
        <f ca="1">IF(AQ452&lt;&gt;"",IF(AS452&lt;&gt;"",AQ452-AS452,TODAY()-AQ452),"")</f>
        <v>-1</v>
      </c>
      <c r="AZ452" s="329" t="str">
        <f ca="1">IF(AY452&lt;&gt;"",IF(AY452&lt;=0,"SEM ATRASO",IF(AY452&lt;=10,"1) &lt;= 10 Dias",IF(AND(AY452&gt;10,AY452&lt;=30),"2) &gt; 10 Dias e &lt;= 30 Dias",IF(AND(AY452&gt;30,AY452&lt;=60),"3) &gt;30 Dias e &lt;=60 Dias",IF(AND(AY452&gt;60,AY452&lt;43854),"4) &gt; 60 Dias","INDEFINIDO"))))),"")</f>
        <v>SEM ATRASO</v>
      </c>
      <c r="BA452" s="327">
        <v>45879</v>
      </c>
      <c r="BB452" s="331">
        <f>BA452</f>
        <v>45879</v>
      </c>
      <c r="BC452" s="14">
        <v>45886</v>
      </c>
      <c r="BD452" s="24">
        <v>45886</v>
      </c>
      <c r="BE452" s="438">
        <v>45884</v>
      </c>
      <c r="BF452" s="309">
        <f>IF(AND(BB452&lt;&gt;"",BE452&lt;&gt;""),BE452-BB452,"")</f>
        <v>5</v>
      </c>
      <c r="BG452" s="326" t="str">
        <f>IF(BC452&lt;&gt;"",CONCATENATE("S",WEEKNUM(BC452,21)),"")</f>
        <v>S33</v>
      </c>
      <c r="BH452" s="327" t="str">
        <f>IF(BD452&lt;&gt;"",CONCATENATE("S",WEEKNUM(BD452,21)),"")</f>
        <v>S33</v>
      </c>
      <c r="BI452" s="327" t="str">
        <f>IF(BE452&lt;&gt;"",CONCATENATE("S",WEEKNUM(BE452,21)),"")</f>
        <v>S33</v>
      </c>
      <c r="BJ452" s="326" t="str">
        <f>IF(BE452&lt;&gt;"",CONCATENATE(MONTH(BE452),"/",YEAR(BE452)),"")</f>
        <v>8/2025</v>
      </c>
      <c r="BK452" s="325">
        <f ca="1">IF(BE452&lt;&gt;"",IFERROR(IF(BE452="",TODAY()-BC452,BE452-BC452),""),"")</f>
        <v>-2</v>
      </c>
      <c r="BL452" s="330" t="str">
        <f ca="1">IF(BK452&lt;&gt;"",IF(BK452&lt;=0,"SEM ATRASO",IF(BK452&lt;=10,"1) &lt;= 10 Dias",IF(AND(BK452&gt;10,BK452&lt;=30),"2) &gt; 10 Dias e &lt;= 30 Dias",IF(AND(BK452&gt;30,BK452&lt;=60),"3) &gt;30 Dias e &lt;=60 Dias",IF(AND(BK452&gt;60,BK452&lt;43854),"4) &gt; 60 Dias","INDEFINIDO"))))),"")</f>
        <v>SEM ATRASO</v>
      </c>
      <c r="BM452" s="331">
        <f>IF(BE452&lt;&gt;"",BE452+5,IF(AND(BE452="",BD452&lt;&gt;""),BD452+5,IF(AND(BE452="",BD452="",AS452&lt;&gt;""),AS452+5,IF(AND(BE452="",BD452="",AS452="",AR452&lt;&gt;""),AR452+5,""))))</f>
        <v>45889</v>
      </c>
      <c r="BN452" s="327"/>
      <c r="BO452" s="331" t="s">
        <v>87</v>
      </c>
      <c r="BP452" s="305"/>
      <c r="BQ452" s="305"/>
      <c r="BR452" s="305"/>
      <c r="BS452" s="305"/>
      <c r="BT452" s="305"/>
      <c r="BU452" s="305"/>
      <c r="BV452" s="305"/>
      <c r="BW452" s="305"/>
      <c r="BX452" s="305"/>
      <c r="BY452" s="305"/>
      <c r="BZ452" s="305"/>
      <c r="CA452" s="660"/>
      <c r="CB452" s="326"/>
    </row>
    <row r="453" spans="1:80" ht="40.5" customHeight="1" thickBot="1" x14ac:dyDescent="0.4">
      <c r="A453" s="593"/>
      <c r="B453" s="305" t="s">
        <v>88</v>
      </c>
      <c r="C453" s="310"/>
      <c r="D453" s="336"/>
      <c r="E453" s="336">
        <v>1</v>
      </c>
      <c r="F453" s="336">
        <v>1</v>
      </c>
      <c r="G453" s="307" t="str">
        <f ca="1">IF(AND(E453&lt;D453,BE453&lt;&gt;"",TODAY()&gt;D453),TODAY()-D453,"")</f>
        <v/>
      </c>
      <c r="H453" s="308">
        <f>IF(BM453&lt;&gt;"",BM453,"")</f>
        <v>45899</v>
      </c>
      <c r="I453" s="309">
        <f>IF(AND(E453&lt;&gt;"",H453&lt;&gt;""),H453-E453,"")</f>
        <v>45898</v>
      </c>
      <c r="J453" s="460"/>
      <c r="K453" s="460" t="s">
        <v>80</v>
      </c>
      <c r="L453" s="310" t="s">
        <v>557</v>
      </c>
      <c r="M453" s="311" t="s">
        <v>117</v>
      </c>
      <c r="N453" s="310" t="s">
        <v>1012</v>
      </c>
      <c r="O453" s="337">
        <v>2027715567</v>
      </c>
      <c r="P453" s="539" t="s">
        <v>1492</v>
      </c>
      <c r="Q453" s="339" t="s">
        <v>1805</v>
      </c>
      <c r="R453" s="313" t="str">
        <f>IF(OR(L453&lt;&gt;"",N453&lt;&gt;"",O453&lt;&gt;"",P453&lt;&gt;""),CONCATENATE(L453,"-",N453,"-",P453,"-OM",O453),"")</f>
        <v>P62-PPGMII-P62-PAR-0973P/2024-OM2027715567</v>
      </c>
      <c r="S453" s="574"/>
      <c r="T453" s="314">
        <v>0.5</v>
      </c>
      <c r="U453" s="340">
        <v>81.44</v>
      </c>
      <c r="V453" s="340">
        <v>0</v>
      </c>
      <c r="W453" s="316">
        <f>IF(U453&lt;&gt;"",U453/1000,"")</f>
        <v>8.1439999999999999E-2</v>
      </c>
      <c r="X453" s="316">
        <f>IF(V453&lt;&gt;"",V453/1000,"")</f>
        <v>0</v>
      </c>
      <c r="Y453" s="317">
        <f>IF(OR(U453&lt;&gt;"",V453&lt;&gt;""),U453+V453,"")</f>
        <v>81.44</v>
      </c>
      <c r="Z453" s="318">
        <f>IF(Y453&lt;&gt;"",Y453/1000,"")</f>
        <v>8.1439999999999999E-2</v>
      </c>
      <c r="AA453" s="574"/>
      <c r="AB453" s="386"/>
      <c r="AC453" s="331">
        <v>45797</v>
      </c>
      <c r="AD453" s="327">
        <v>45774</v>
      </c>
      <c r="AE453" s="327">
        <v>45798</v>
      </c>
      <c r="AF453" s="14">
        <v>45838</v>
      </c>
      <c r="AG453" s="327">
        <v>45783</v>
      </c>
      <c r="AH453" s="309">
        <f>IF(AND(AD453&lt;&gt;"",AG453&lt;&gt;""),AG453-AD453,"")</f>
        <v>9</v>
      </c>
      <c r="AI453" s="322" t="str">
        <f>IF(AE453&lt;&gt;"",CONCATENATE("S",WEEKNUM(AE453,21)),"")</f>
        <v>S21</v>
      </c>
      <c r="AJ453" s="323" t="str">
        <f>IF(AF453&lt;&gt;"",CONCATENATE("S",WEEKNUM(AF453,21)),"")</f>
        <v>S27</v>
      </c>
      <c r="AK453" s="323" t="str">
        <f>IF(AG453&lt;&gt;"",CONCATENATE("S",WEEKNUM(AG453,21)),"")</f>
        <v>S19</v>
      </c>
      <c r="AL453" s="322" t="str">
        <f>IF(AG453&lt;&gt;"",CONCATENATE(MONTH(AG453),"/",YEAR(AG453)),"")</f>
        <v>5/2025</v>
      </c>
      <c r="AM453" s="324">
        <f ca="1">IF(AG453&lt;&gt;"",IFERROR(IF(AF453="",TODAY()-AE453,AG453-AE453),""),"")</f>
        <v>-15</v>
      </c>
      <c r="AN453" s="325" t="str">
        <f ca="1">IF(AM453&lt;&gt;"",IF(AM453&lt;=0,"SEM ATRASO",IF(AM453&lt;=10,"1) &lt;= 10 Dias",IF(AND(AM453&gt;10,AM453&lt;=30),"2) &gt; 10 Dias e &lt;= 30 Dias",IF(AND(AM453&gt;30,AM453&lt;=60),"3) &gt;30 Dias e &lt;=60 Dias",IF(AND(AM453&gt;60,AM453&lt;43854),"4) &gt; 60 Dias","INDEFINIDO"))))),"")</f>
        <v>SEM ATRASO</v>
      </c>
      <c r="AO453" s="331">
        <v>45805</v>
      </c>
      <c r="AP453" s="331" t="s">
        <v>2028</v>
      </c>
      <c r="AQ453" s="14">
        <v>45858</v>
      </c>
      <c r="AR453" s="25">
        <v>45901</v>
      </c>
      <c r="AS453" s="331"/>
      <c r="AT453" s="309" t="str">
        <f>IF(AND(AP453&lt;&gt;"",AS453&lt;&gt;""),AS453-AP453,"")</f>
        <v/>
      </c>
      <c r="AU453" s="326" t="str">
        <f>IF(AQ453&lt;&gt;"",CONCATENATE("S",WEEKNUM(AQ453,21)),"")</f>
        <v>S29</v>
      </c>
      <c r="AV453" s="327" t="str">
        <f>IF(AR453&lt;&gt;"",CONCATENATE("S",WEEKNUM(AR453,21)),"")</f>
        <v>S36</v>
      </c>
      <c r="AW453" s="327" t="str">
        <f>IF(AS453&lt;&gt;"",CONCATENATE("S",WEEKNUM(AS453,21)),"")</f>
        <v/>
      </c>
      <c r="AX453" s="326" t="str">
        <f>IF(AS453&lt;&gt;"",CONCATENATE(MONTH(AS453),"/",YEAR(AS453)),"")</f>
        <v/>
      </c>
      <c r="AY453" s="328">
        <f ca="1">IF(AQ453&lt;&gt;"",IF(AS453&lt;&gt;"",AQ453-AS453,TODAY()-AQ453),"")</f>
        <v>39</v>
      </c>
      <c r="AZ453" s="329" t="str">
        <f ca="1">IF(AY453&lt;&gt;"",IF(AY453&lt;=0,"SEM ATRASO",IF(AY453&lt;=10,"1) &lt;= 10 Dias",IF(AND(AY453&gt;10,AY453&lt;=30),"2) &gt; 10 Dias e &lt;= 30 Dias",IF(AND(AY453&gt;30,AY453&lt;=60),"3) &gt;30 Dias e &lt;=60 Dias",IF(AND(AY453&gt;60,AY453&lt;43854),"4) &gt; 60 Dias","INDEFINIDO"))))),"")</f>
        <v>3) &gt;30 Dias e &lt;=60 Dias</v>
      </c>
      <c r="BA453" s="331">
        <f>AR453</f>
        <v>45901</v>
      </c>
      <c r="BB453" s="331"/>
      <c r="BC453" s="15">
        <v>45884</v>
      </c>
      <c r="BD453" s="481">
        <v>45894</v>
      </c>
      <c r="BE453" s="331"/>
      <c r="BF453" s="309" t="str">
        <f>IF(AND(BB453&lt;&gt;"",BE453&lt;&gt;""),BE453-BB453,"")</f>
        <v/>
      </c>
      <c r="BG453" s="326" t="str">
        <f>IF(BC453&lt;&gt;"",CONCATENATE("S",WEEKNUM(BC453,21)),"")</f>
        <v>S33</v>
      </c>
      <c r="BH453" s="327" t="str">
        <f>IF(BD453&lt;&gt;"",CONCATENATE("S",WEEKNUM(BD453,21)),"")</f>
        <v>S35</v>
      </c>
      <c r="BI453" s="327" t="str">
        <f>IF(BE453&lt;&gt;"",CONCATENATE("S",WEEKNUM(BE453,21)),"")</f>
        <v/>
      </c>
      <c r="BJ453" s="326" t="str">
        <f>IF(BE453&lt;&gt;"",CONCATENATE(MONTH(BE453),"/",YEAR(BE453)),"")</f>
        <v/>
      </c>
      <c r="BK453" s="325" t="str">
        <f ca="1">IF(BE453&lt;&gt;"",IFERROR(IF(BE453="",TODAY()-BC453,BE453-BC453),""),"")</f>
        <v/>
      </c>
      <c r="BL453" s="330" t="str">
        <f ca="1">IF(BK453&lt;&gt;"",IF(BK453&lt;=0,"SEM ATRASO",IF(BK453&lt;=10,"1) &lt;= 10 Dias",IF(AND(BK453&gt;10,BK453&lt;=30),"2) &gt; 10 Dias e &lt;= 30 Dias",IF(AND(BK453&gt;30,BK453&lt;=60),"3) &gt;30 Dias e &lt;=60 Dias",IF(AND(BK453&gt;60,BK453&lt;43854),"4) &gt; 60 Dias","INDEFINIDO"))))),"")</f>
        <v/>
      </c>
      <c r="BM453" s="331">
        <f>IF(BE453&lt;&gt;"",BE453+5,IF(AND(BE453="",BD453&lt;&gt;""),BD453+5,IF(AND(BE453="",BD453="",AS453&lt;&gt;""),AS453+5,IF(AND(BE453="",BD453="",AS453="",AR453&lt;&gt;""),AR453+5,""))))</f>
        <v>45899</v>
      </c>
      <c r="BN453" s="331"/>
      <c r="BO453" s="331" t="s">
        <v>87</v>
      </c>
      <c r="BP453" s="305"/>
      <c r="BQ453" s="305"/>
      <c r="BR453" s="305"/>
      <c r="BS453" s="305"/>
      <c r="BT453" s="332"/>
      <c r="BU453" s="333"/>
      <c r="BV453" s="329"/>
      <c r="BW453" s="329"/>
      <c r="BX453" s="329"/>
      <c r="BY453" s="329"/>
      <c r="BZ453" s="329"/>
      <c r="CA453" s="635" t="s">
        <v>2464</v>
      </c>
      <c r="CB453" s="599" t="s">
        <v>2464</v>
      </c>
    </row>
    <row r="454" spans="1:80" ht="40.5" customHeight="1" thickBot="1" x14ac:dyDescent="0.4">
      <c r="A454" s="614"/>
      <c r="B454" s="458" t="s">
        <v>155</v>
      </c>
      <c r="C454" s="326"/>
      <c r="D454" s="331"/>
      <c r="E454" s="323">
        <v>1</v>
      </c>
      <c r="F454" s="323">
        <v>1</v>
      </c>
      <c r="G454" s="307" t="str">
        <f ca="1">IF(AND(E454&lt;D454,BE454&lt;&gt;"",TODAY()&gt;D454),TODAY()-D454,"")</f>
        <v/>
      </c>
      <c r="H454" s="308">
        <f>IF(BM454&lt;&gt;"",BM454,"")</f>
        <v>45889</v>
      </c>
      <c r="I454" s="309">
        <f>IF(AND(E454&lt;&gt;"",H454&lt;&gt;""),H454-E454,"")</f>
        <v>45888</v>
      </c>
      <c r="J454" s="460"/>
      <c r="K454" s="460" t="s">
        <v>80</v>
      </c>
      <c r="L454" s="310" t="s">
        <v>880</v>
      </c>
      <c r="M454" s="311" t="s">
        <v>2407</v>
      </c>
      <c r="N454" s="326" t="s">
        <v>83</v>
      </c>
      <c r="O454" s="326"/>
      <c r="P454" s="539" t="s">
        <v>1943</v>
      </c>
      <c r="Q454" s="383" t="s">
        <v>1881</v>
      </c>
      <c r="R454" s="313" t="str">
        <f>IF(OR(L454&lt;&gt;"",N454&lt;&gt;"",O454&lt;&gt;"",P454&lt;&gt;""),CONCATENATE(L454,"-",N454,"-",P454,"-OM",O454),"")</f>
        <v>P52-PPGM-CAM-0286P/2025-OM</v>
      </c>
      <c r="S454" s="326"/>
      <c r="T454" s="314">
        <v>0.5</v>
      </c>
      <c r="U454" s="340">
        <v>0</v>
      </c>
      <c r="V454" s="340">
        <v>2.0129999999999999</v>
      </c>
      <c r="W454" s="316">
        <f>IF(U454&lt;&gt;"",U454/1000,"")</f>
        <v>0</v>
      </c>
      <c r="X454" s="316">
        <f>IF(V454&lt;&gt;"",V454/1000,"")</f>
        <v>2.013E-3</v>
      </c>
      <c r="Y454" s="317">
        <f>IF(OR(U454&lt;&gt;"",V454&lt;&gt;""),U454+V454,"")</f>
        <v>2.0129999999999999</v>
      </c>
      <c r="Z454" s="318">
        <f>IF(Y454&lt;&gt;"",Y454/1000,"")</f>
        <v>2.013E-3</v>
      </c>
      <c r="AA454" s="574"/>
      <c r="AB454" s="327"/>
      <c r="AC454" s="331">
        <v>1</v>
      </c>
      <c r="AD454" s="327">
        <v>45823</v>
      </c>
      <c r="AE454" s="327">
        <v>45834</v>
      </c>
      <c r="AF454" s="14">
        <v>45834</v>
      </c>
      <c r="AG454" s="327">
        <v>45834</v>
      </c>
      <c r="AH454" s="309">
        <f>IF(AND(AD454&lt;&gt;"",AG454&lt;&gt;""),AG454-AD454,"")</f>
        <v>11</v>
      </c>
      <c r="AI454" s="322" t="str">
        <f>IF(AE454&lt;&gt;"",CONCATENATE("S",WEEKNUM(AE454,21)),"")</f>
        <v>S26</v>
      </c>
      <c r="AJ454" s="323" t="str">
        <f>IF(AF454&lt;&gt;"",CONCATENATE("S",WEEKNUM(AF454,21)),"")</f>
        <v>S26</v>
      </c>
      <c r="AK454" s="323" t="str">
        <f>IF(AG454&lt;&gt;"",CONCATENATE("S",WEEKNUM(AG454,21)),"")</f>
        <v>S26</v>
      </c>
      <c r="AL454" s="322" t="str">
        <f>IF(AG454&lt;&gt;"",CONCATENATE(MONTH(AG454),"/",YEAR(AG454)),"")</f>
        <v>6/2025</v>
      </c>
      <c r="AM454" s="324">
        <f ca="1">IF(AG454&lt;&gt;"",IFERROR(IF(AF454="",TODAY()-AE454,AG454-AE454),""),"")</f>
        <v>0</v>
      </c>
      <c r="AN454" s="325" t="str">
        <f ca="1">IF(AM454&lt;&gt;"",IF(AM454&lt;=0,"SEM ATRASO",IF(AM454&lt;=10,"1) &lt;= 10 Dias",IF(AND(AM454&gt;10,AM454&lt;=30),"2) &gt; 10 Dias e &lt;= 30 Dias",IF(AND(AM454&gt;30,AM454&lt;=60),"3) &gt;30 Dias e &lt;=60 Dias",IF(AND(AM454&gt;60,AM454&lt;43854),"4) &gt; 60 Dias","INDEFINIDO"))))),"")</f>
        <v>SEM ATRASO</v>
      </c>
      <c r="AO454" s="331">
        <v>45874</v>
      </c>
      <c r="AP454" s="331">
        <v>45877</v>
      </c>
      <c r="AQ454" s="14">
        <v>45879</v>
      </c>
      <c r="AR454" s="14">
        <v>45879</v>
      </c>
      <c r="AS454" s="331">
        <v>45876</v>
      </c>
      <c r="AT454" s="309">
        <f>IF(AND(AP454&lt;&gt;"",AS454&lt;&gt;""),AS454-AP454,"")</f>
        <v>-1</v>
      </c>
      <c r="AU454" s="326" t="str">
        <f>IF(AQ454&lt;&gt;"",CONCATENATE("S",WEEKNUM(AQ454,21)),"")</f>
        <v>S32</v>
      </c>
      <c r="AV454" s="327" t="str">
        <f>IF(AR454&lt;&gt;"",CONCATENATE("S",WEEKNUM(AR454,21)),"")</f>
        <v>S32</v>
      </c>
      <c r="AW454" s="327" t="str">
        <f>IF(AS454&lt;&gt;"",CONCATENATE("S",WEEKNUM(AS454,21)),"")</f>
        <v>S32</v>
      </c>
      <c r="AX454" s="326" t="str">
        <f>IF(AS454&lt;&gt;"",CONCATENATE(MONTH(AS454),"/",YEAR(AS454)),"")</f>
        <v>8/2025</v>
      </c>
      <c r="AY454" s="328">
        <f ca="1">IF(AQ454&lt;&gt;"",IF(AS454&lt;&gt;"",AQ454-AS454,TODAY()-AQ454),"")</f>
        <v>3</v>
      </c>
      <c r="AZ454" s="329" t="str">
        <f ca="1">IF(AY454&lt;&gt;"",IF(AY454&lt;=0,"SEM ATRASO",IF(AY454&lt;=10,"1) &lt;= 10 Dias",IF(AND(AY454&gt;10,AY454&lt;=30),"2) &gt; 10 Dias e &lt;= 30 Dias",IF(AND(AY454&gt;30,AY454&lt;=60),"3) &gt;30 Dias e &lt;=60 Dias",IF(AND(AY454&gt;60,AY454&lt;43854),"4) &gt; 60 Dias","INDEFINIDO"))))),"")</f>
        <v>1) &lt;= 10 Dias</v>
      </c>
      <c r="BA454" s="327">
        <v>45879</v>
      </c>
      <c r="BB454" s="331">
        <v>45876</v>
      </c>
      <c r="BC454" s="14">
        <v>45886</v>
      </c>
      <c r="BD454" s="24">
        <v>45886</v>
      </c>
      <c r="BE454" s="438">
        <v>45884</v>
      </c>
      <c r="BF454" s="309">
        <f>IF(AND(BB454&lt;&gt;"",BE454&lt;&gt;""),BE454-BB454,"")</f>
        <v>8</v>
      </c>
      <c r="BG454" s="326" t="str">
        <f>IF(BC454&lt;&gt;"",CONCATENATE("S",WEEKNUM(BC454,21)),"")</f>
        <v>S33</v>
      </c>
      <c r="BH454" s="327" t="str">
        <f>IF(BD454&lt;&gt;"",CONCATENATE("S",WEEKNUM(BD454,21)),"")</f>
        <v>S33</v>
      </c>
      <c r="BI454" s="327" t="str">
        <f>IF(BE454&lt;&gt;"",CONCATENATE("S",WEEKNUM(BE454,21)),"")</f>
        <v>S33</v>
      </c>
      <c r="BJ454" s="326" t="str">
        <f>IF(BE454&lt;&gt;"",CONCATENATE(MONTH(BE454),"/",YEAR(BE454)),"")</f>
        <v>8/2025</v>
      </c>
      <c r="BK454" s="325">
        <f ca="1">IF(BE454&lt;&gt;"",IFERROR(IF(BE454="",TODAY()-BC454,BE454-BC454),""),"")</f>
        <v>-2</v>
      </c>
      <c r="BL454" s="330" t="str">
        <f ca="1">IF(BK454&lt;&gt;"",IF(BK454&lt;=0,"SEM ATRASO",IF(BK454&lt;=10,"1) &lt;= 10 Dias",IF(AND(BK454&gt;10,BK454&lt;=30),"2) &gt; 10 Dias e &lt;= 30 Dias",IF(AND(BK454&gt;30,BK454&lt;=60),"3) &gt;30 Dias e &lt;=60 Dias",IF(AND(BK454&gt;60,BK454&lt;43854),"4) &gt; 60 Dias","INDEFINIDO"))))),"")</f>
        <v>SEM ATRASO</v>
      </c>
      <c r="BM454" s="331">
        <f>IF(BE454&lt;&gt;"",BE454+5,IF(AND(BE454="",BD454&lt;&gt;""),BD454+5,IF(AND(BE454="",BD454="",AS454&lt;&gt;""),AS454+5,IF(AND(BE454="",BD454="",AS454="",AR454&lt;&gt;""),AR454+5,""))))</f>
        <v>45889</v>
      </c>
      <c r="BN454" s="327"/>
      <c r="BO454" s="331" t="s">
        <v>87</v>
      </c>
      <c r="BP454" s="305"/>
      <c r="BQ454" s="305"/>
      <c r="BR454" s="305"/>
      <c r="BS454" s="305"/>
      <c r="BT454" s="305"/>
      <c r="BU454" s="305"/>
      <c r="BV454" s="305"/>
      <c r="BW454" s="305"/>
      <c r="BX454" s="305"/>
      <c r="BY454" s="305"/>
      <c r="BZ454" s="305"/>
      <c r="CA454" s="660"/>
      <c r="CB454" s="326"/>
    </row>
    <row r="455" spans="1:80" ht="40.5" customHeight="1" thickBot="1" x14ac:dyDescent="0.4">
      <c r="A455" s="593"/>
      <c r="B455" s="458" t="s">
        <v>155</v>
      </c>
      <c r="C455" s="310"/>
      <c r="D455" s="336"/>
      <c r="E455" s="336" t="s">
        <v>659</v>
      </c>
      <c r="F455" s="336" t="s">
        <v>2011</v>
      </c>
      <c r="G455" s="307" t="str">
        <f ca="1">IF(AND(E455&lt;D455,BE455&lt;&gt;"",TODAY()&gt;D455),TODAY()-D455,"")</f>
        <v/>
      </c>
      <c r="H455" s="308">
        <f>IF(BM455&lt;&gt;"",BM455,"")</f>
        <v>45873</v>
      </c>
      <c r="I455" s="309">
        <f>IF(AND(E455&lt;&gt;"",H455&lt;&gt;""),H455-E455,"")</f>
        <v>199</v>
      </c>
      <c r="J455" s="460" t="s">
        <v>156</v>
      </c>
      <c r="K455" s="460" t="s">
        <v>80</v>
      </c>
      <c r="L455" s="310" t="s">
        <v>557</v>
      </c>
      <c r="M455" s="311" t="s">
        <v>161</v>
      </c>
      <c r="N455" s="310" t="s">
        <v>1012</v>
      </c>
      <c r="O455" s="337">
        <v>2027809526</v>
      </c>
      <c r="P455" s="539" t="s">
        <v>1493</v>
      </c>
      <c r="Q455" s="339" t="s">
        <v>670</v>
      </c>
      <c r="R455" s="313" t="str">
        <f>IF(OR(L455&lt;&gt;"",N455&lt;&gt;"",O455&lt;&gt;"",P455&lt;&gt;""),CONCATENATE(L455,"-",N455,"-",P455,"-OM",O455),"")</f>
        <v>P62-PPGMII-P62-PAR-0352/2025-OM2027809526</v>
      </c>
      <c r="S455" s="574" t="s">
        <v>270</v>
      </c>
      <c r="T455" s="314">
        <v>1</v>
      </c>
      <c r="U455" s="340">
        <v>180.24</v>
      </c>
      <c r="V455" s="340">
        <v>0</v>
      </c>
      <c r="W455" s="316">
        <f>IF(U455&lt;&gt;"",U455/1000,"")</f>
        <v>0.18024000000000001</v>
      </c>
      <c r="X455" s="316">
        <f>IF(V455&lt;&gt;"",V455/1000,"")</f>
        <v>0</v>
      </c>
      <c r="Y455" s="317">
        <f>IF(OR(U455&lt;&gt;"",V455&lt;&gt;""),U455+V455,"")</f>
        <v>180.24</v>
      </c>
      <c r="Z455" s="318">
        <f>IF(Y455&lt;&gt;"",Y455/1000,"")</f>
        <v>0.18024000000000001</v>
      </c>
      <c r="AA455" s="574" t="s">
        <v>2106</v>
      </c>
      <c r="AB455" s="386"/>
      <c r="AC455" s="331">
        <v>45710</v>
      </c>
      <c r="AD455" s="327">
        <v>45743</v>
      </c>
      <c r="AE455" s="327">
        <v>45708</v>
      </c>
      <c r="AF455" s="14">
        <v>45814</v>
      </c>
      <c r="AG455" s="327">
        <v>45783</v>
      </c>
      <c r="AH455" s="309">
        <f>IF(AND(AD455&lt;&gt;"",AG455&lt;&gt;""),AG455-AD455,"")</f>
        <v>40</v>
      </c>
      <c r="AI455" s="322" t="str">
        <f>IF(AE455&lt;&gt;"",CONCATENATE("S",WEEKNUM(AE455,21)),"")</f>
        <v>S8</v>
      </c>
      <c r="AJ455" s="323" t="str">
        <f>IF(AF455&lt;&gt;"",CONCATENATE("S",WEEKNUM(AF455,21)),"")</f>
        <v>S23</v>
      </c>
      <c r="AK455" s="323" t="str">
        <f>IF(AG455&lt;&gt;"",CONCATENATE("S",WEEKNUM(AG455,21)),"")</f>
        <v>S19</v>
      </c>
      <c r="AL455" s="322" t="str">
        <f>IF(AG455&lt;&gt;"",CONCATENATE(MONTH(AG455),"/",YEAR(AG455)),"")</f>
        <v>5/2025</v>
      </c>
      <c r="AM455" s="324">
        <f ca="1">IF(AG455&lt;&gt;"",IFERROR(IF(AF455="",TODAY()-AE455,AG455-AE455),""),"")</f>
        <v>75</v>
      </c>
      <c r="AN455" s="325" t="str">
        <f ca="1">IF(AM455&lt;&gt;"",IF(AM455&lt;=0,"SEM ATRASO",IF(AM455&lt;=10,"1) &lt;= 10 Dias",IF(AND(AM455&gt;10,AM455&lt;=30),"2) &gt; 10 Dias e &lt;= 30 Dias",IF(AND(AM455&gt;30,AM455&lt;=60),"3) &gt;30 Dias e &lt;=60 Dias",IF(AND(AM455&gt;60,AM455&lt;43854),"4) &gt; 60 Dias","INDEFINIDO"))))),"")</f>
        <v>4) &gt; 60 Dias</v>
      </c>
      <c r="AO455" s="331">
        <v>45774</v>
      </c>
      <c r="AP455" s="331">
        <v>45820</v>
      </c>
      <c r="AQ455" s="15">
        <v>45746</v>
      </c>
      <c r="AR455" s="24">
        <v>45862</v>
      </c>
      <c r="AS455" s="24">
        <v>45862</v>
      </c>
      <c r="AT455" s="309">
        <f>IF(AND(AP455&lt;&gt;"",AS455&lt;&gt;""),AS455-AP455,"")</f>
        <v>42</v>
      </c>
      <c r="AU455" s="326" t="str">
        <f>IF(AQ455&lt;&gt;"",CONCATENATE("S",WEEKNUM(AQ455,21)),"")</f>
        <v>S13</v>
      </c>
      <c r="AV455" s="327" t="str">
        <f>IF(AR455&lt;&gt;"",CONCATENATE("S",WEEKNUM(AR455,21)),"")</f>
        <v>S30</v>
      </c>
      <c r="AW455" s="327" t="str">
        <f>IF(AS455&lt;&gt;"",CONCATENATE("S",WEEKNUM(AS455,21)),"")</f>
        <v>S30</v>
      </c>
      <c r="AX455" s="326" t="str">
        <f>IF(AS455&lt;&gt;"",CONCATENATE(MONTH(AS455),"/",YEAR(AS455)),"")</f>
        <v>7/2025</v>
      </c>
      <c r="AY455" s="328">
        <f ca="1">IF(AQ455&lt;&gt;"",IF(AS455&lt;&gt;"",AQ455-AS455,TODAY()-AQ455),"")</f>
        <v>-116</v>
      </c>
      <c r="AZ455" s="329" t="str">
        <f ca="1">IF(AY455&lt;&gt;"",IF(AY455&lt;=0,"SEM ATRASO",IF(AY455&lt;=10,"1) &lt;= 10 Dias",IF(AND(AY455&gt;10,AY455&lt;=30),"2) &gt; 10 Dias e &lt;= 30 Dias",IF(AND(AY455&gt;30,AY455&lt;=60),"3) &gt;30 Dias e &lt;=60 Dias",IF(AND(AY455&gt;60,AY455&lt;43854),"4) &gt; 60 Dias","INDEFINIDO"))))),"")</f>
        <v>SEM ATRASO</v>
      </c>
      <c r="BA455" s="364">
        <v>45775</v>
      </c>
      <c r="BB455" s="331">
        <v>45664</v>
      </c>
      <c r="BC455" s="15">
        <v>45777</v>
      </c>
      <c r="BD455" s="15">
        <v>45868</v>
      </c>
      <c r="BE455" s="331">
        <v>45868</v>
      </c>
      <c r="BF455" s="309">
        <f>IF(AND(BB455&lt;&gt;"",BE455&lt;&gt;""),BE455-BB455,"")</f>
        <v>204</v>
      </c>
      <c r="BG455" s="326" t="str">
        <f>IF(BC455&lt;&gt;"",CONCATENATE("S",WEEKNUM(BC455,21)),"")</f>
        <v>S18</v>
      </c>
      <c r="BH455" s="327" t="str">
        <f>IF(BD455&lt;&gt;"",CONCATENATE("S",WEEKNUM(BD455,21)),"")</f>
        <v>S31</v>
      </c>
      <c r="BI455" s="327" t="str">
        <f>IF(BE455&lt;&gt;"",CONCATENATE("S",WEEKNUM(BE455,21)),"")</f>
        <v>S31</v>
      </c>
      <c r="BJ455" s="326" t="str">
        <f>IF(BE455&lt;&gt;"",CONCATENATE(MONTH(BE455),"/",YEAR(BE455)),"")</f>
        <v>7/2025</v>
      </c>
      <c r="BK455" s="325">
        <f ca="1">IF(BE455&lt;&gt;"",IFERROR(IF(BE455="",TODAY()-BC455,BE455-BC455),""),"")</f>
        <v>91</v>
      </c>
      <c r="BL455" s="330" t="str">
        <f ca="1">IF(BK455&lt;&gt;"",IF(BK455&lt;=0,"SEM ATRASO",IF(BK455&lt;=10,"1) &lt;= 10 Dias",IF(AND(BK455&gt;10,BK455&lt;=30),"2) &gt; 10 Dias e &lt;= 30 Dias",IF(AND(BK455&gt;30,BK455&lt;=60),"3) &gt;30 Dias e &lt;=60 Dias",IF(AND(BK455&gt;60,BK455&lt;43854),"4) &gt; 60 Dias","INDEFINIDO"))))),"")</f>
        <v>4) &gt; 60 Dias</v>
      </c>
      <c r="BM455" s="331">
        <f>IF(BE455&lt;&gt;"",BE455+5,IF(AND(BE455="",BD455&lt;&gt;""),BD455+5,IF(AND(BE455="",BD455="",AS455&lt;&gt;""),AS455+5,IF(AND(BE455="",BD455="",AS455="",AR455&lt;&gt;""),AR455+5,""))))</f>
        <v>45873</v>
      </c>
      <c r="BN455" s="331"/>
      <c r="BO455" s="331" t="s">
        <v>87</v>
      </c>
      <c r="BP455" s="305"/>
      <c r="BQ455" s="305"/>
      <c r="BR455" s="305"/>
      <c r="BS455" s="305"/>
      <c r="BT455" s="332" t="s">
        <v>124</v>
      </c>
      <c r="BU455" s="333" t="s">
        <v>124</v>
      </c>
      <c r="BV455" s="329"/>
      <c r="BW455" s="329"/>
      <c r="BX455" s="329"/>
      <c r="BY455" s="329"/>
      <c r="BZ455" s="329"/>
      <c r="CA455" s="635" t="s">
        <v>100</v>
      </c>
      <c r="CB455" s="599" t="s">
        <v>115</v>
      </c>
    </row>
    <row r="456" spans="1:80" ht="40.5" customHeight="1" thickBot="1" x14ac:dyDescent="0.4">
      <c r="A456" s="593"/>
      <c r="B456" s="458" t="s">
        <v>155</v>
      </c>
      <c r="C456" s="310"/>
      <c r="D456" s="336"/>
      <c r="E456" s="336">
        <v>1</v>
      </c>
      <c r="F456" s="336">
        <v>1</v>
      </c>
      <c r="G456" s="307" t="str">
        <f ca="1">IF(AND(E456&lt;D456,BE456&lt;&gt;"",TODAY()&gt;D456),TODAY()-D456,"")</f>
        <v/>
      </c>
      <c r="H456" s="308">
        <f>IF(BM456&lt;&gt;"",BM456,"")</f>
        <v>45852</v>
      </c>
      <c r="I456" s="309">
        <f>IF(AND(E456&lt;&gt;"",H456&lt;&gt;""),H456-E456,"")</f>
        <v>45851</v>
      </c>
      <c r="J456" s="460"/>
      <c r="K456" s="460" t="s">
        <v>80</v>
      </c>
      <c r="L456" s="310" t="s">
        <v>880</v>
      </c>
      <c r="M456" s="311" t="s">
        <v>161</v>
      </c>
      <c r="N456" s="310" t="s">
        <v>83</v>
      </c>
      <c r="O456" s="337"/>
      <c r="P456" s="539" t="s">
        <v>1918</v>
      </c>
      <c r="Q456" s="339" t="s">
        <v>1806</v>
      </c>
      <c r="R456" s="313" t="str">
        <f>IF(OR(L456&lt;&gt;"",N456&lt;&gt;"",O456&lt;&gt;"",P456&lt;&gt;""),CONCATENATE(L456,"-",N456,"-",P456,"-OM",O456),"")</f>
        <v>P52-PPGM-CAM-0533P/2025-OM</v>
      </c>
      <c r="S456" s="574"/>
      <c r="T456" s="314">
        <v>1</v>
      </c>
      <c r="U456" s="340">
        <v>0</v>
      </c>
      <c r="V456" s="340">
        <v>266.24300000000005</v>
      </c>
      <c r="W456" s="316">
        <f>IF(U456&lt;&gt;"",U456/1000,"")</f>
        <v>0</v>
      </c>
      <c r="X456" s="316">
        <f>IF(V456&lt;&gt;"",V456/1000,"")</f>
        <v>0.26624300000000006</v>
      </c>
      <c r="Y456" s="317">
        <f>IF(OR(U456&lt;&gt;"",V456&lt;&gt;""),U456+V456,"")</f>
        <v>266.24300000000005</v>
      </c>
      <c r="Z456" s="318">
        <f>IF(Y456&lt;&gt;"",Y456/1000,"")</f>
        <v>0.26624300000000006</v>
      </c>
      <c r="AA456" s="574"/>
      <c r="AB456" s="386"/>
      <c r="AC456" s="331">
        <v>1</v>
      </c>
      <c r="AD456" s="327">
        <v>45785</v>
      </c>
      <c r="AE456" s="327">
        <v>45816</v>
      </c>
      <c r="AF456" s="25">
        <v>45816</v>
      </c>
      <c r="AG456" s="327">
        <v>45807</v>
      </c>
      <c r="AH456" s="309">
        <f>IF(AND(AD456&lt;&gt;"",AG456&lt;&gt;""),AG456-AD456,"")</f>
        <v>22</v>
      </c>
      <c r="AI456" s="322" t="str">
        <f>IF(AE456&lt;&gt;"",CONCATENATE("S",WEEKNUM(AE456,21)),"")</f>
        <v>S23</v>
      </c>
      <c r="AJ456" s="323" t="str">
        <f>IF(AF456&lt;&gt;"",CONCATENATE("S",WEEKNUM(AF456,21)),"")</f>
        <v>S23</v>
      </c>
      <c r="AK456" s="323" t="str">
        <f>IF(AG456&lt;&gt;"",CONCATENATE("S",WEEKNUM(AG456,21)),"")</f>
        <v>S22</v>
      </c>
      <c r="AL456" s="322" t="str">
        <f>IF(AG456&lt;&gt;"",CONCATENATE(MONTH(AG456),"/",YEAR(AG456)),"")</f>
        <v>5/2025</v>
      </c>
      <c r="AM456" s="324">
        <f ca="1">IF(AG456&lt;&gt;"",IFERROR(IF(AF456="",TODAY()-AE456,AG456-AE456),""),"")</f>
        <v>-9</v>
      </c>
      <c r="AN456" s="325" t="str">
        <f ca="1">IF(AM456&lt;&gt;"",IF(AM456&lt;=0,"SEM ATRASO",IF(AM456&lt;=10,"1) &lt;= 10 Dias",IF(AND(AM456&gt;10,AM456&lt;=30),"2) &gt; 10 Dias e &lt;= 30 Dias",IF(AND(AM456&gt;30,AM456&lt;=60),"3) &gt;30 Dias e &lt;=60 Dias",IF(AND(AM456&gt;60,AM456&lt;43854),"4) &gt; 60 Dias","INDEFINIDO"))))),"")</f>
        <v>SEM ATRASO</v>
      </c>
      <c r="AO456" s="327" t="s">
        <v>2041</v>
      </c>
      <c r="AP456" s="331">
        <v>45835</v>
      </c>
      <c r="AQ456" s="15">
        <v>45843</v>
      </c>
      <c r="AR456" s="15">
        <v>45843</v>
      </c>
      <c r="AS456" s="331">
        <v>45843</v>
      </c>
      <c r="AT456" s="309">
        <f>IF(AND(AP456&lt;&gt;"",AS456&lt;&gt;""),AS456-AP456,"")</f>
        <v>8</v>
      </c>
      <c r="AU456" s="326" t="str">
        <f>IF(AQ456&lt;&gt;"",CONCATENATE("S",WEEKNUM(AQ456,21)),"")</f>
        <v>S27</v>
      </c>
      <c r="AV456" s="327" t="str">
        <f>IF(AR456&lt;&gt;"",CONCATENATE("S",WEEKNUM(AR456,21)),"")</f>
        <v>S27</v>
      </c>
      <c r="AW456" s="327" t="str">
        <f>IF(AS456&lt;&gt;"",CONCATENATE("S",WEEKNUM(AS456,21)),"")</f>
        <v>S27</v>
      </c>
      <c r="AX456" s="326" t="str">
        <f>IF(AS456&lt;&gt;"",CONCATENATE(MONTH(AS456),"/",YEAR(AS456)),"")</f>
        <v>7/2025</v>
      </c>
      <c r="AY456" s="328">
        <f ca="1">IF(AQ456&lt;&gt;"",IF(AS456&lt;&gt;"",AQ456-AS456,TODAY()-AQ456),"")</f>
        <v>0</v>
      </c>
      <c r="AZ456" s="329" t="str">
        <f ca="1">IF(AY456&lt;&gt;"",IF(AY456&lt;=0,"SEM ATRASO",IF(AY456&lt;=10,"1) &lt;= 10 Dias",IF(AND(AY456&gt;10,AY456&lt;=30),"2) &gt; 10 Dias e &lt;= 30 Dias",IF(AND(AY456&gt;30,AY456&lt;=60),"3) &gt;30 Dias e &lt;=60 Dias",IF(AND(AY456&gt;60,AY456&lt;43854),"4) &gt; 60 Dias","INDEFINIDO"))))),"")</f>
        <v>SEM ATRASO</v>
      </c>
      <c r="BA456" s="327">
        <v>45843</v>
      </c>
      <c r="BB456" s="331">
        <v>45843</v>
      </c>
      <c r="BC456" s="14">
        <v>45847</v>
      </c>
      <c r="BD456" s="481">
        <v>45847</v>
      </c>
      <c r="BE456" s="15">
        <v>45847</v>
      </c>
      <c r="BF456" s="309">
        <f>IF(AND(BB456&lt;&gt;"",BE456&lt;&gt;""),BE456-BB456,"")</f>
        <v>4</v>
      </c>
      <c r="BG456" s="326" t="str">
        <f>IF(BC456&lt;&gt;"",CONCATENATE("S",WEEKNUM(BC456,21)),"")</f>
        <v>S28</v>
      </c>
      <c r="BH456" s="327" t="str">
        <f>IF(BD456&lt;&gt;"",CONCATENATE("S",WEEKNUM(BD456,21)),"")</f>
        <v>S28</v>
      </c>
      <c r="BI456" s="327" t="str">
        <f>IF(BE456&lt;&gt;"",CONCATENATE("S",WEEKNUM(BE456,21)),"")</f>
        <v>S28</v>
      </c>
      <c r="BJ456" s="326" t="str">
        <f>IF(BE456&lt;&gt;"",CONCATENATE(MONTH(BE456),"/",YEAR(BE456)),"")</f>
        <v>7/2025</v>
      </c>
      <c r="BK456" s="325">
        <f ca="1">IF(BE456&lt;&gt;"",IFERROR(IF(BE456="",TODAY()-BC456,BE456-BC456),""),"")</f>
        <v>0</v>
      </c>
      <c r="BL456" s="330" t="str">
        <f ca="1">IF(BK456&lt;&gt;"",IF(BK456&lt;=0,"SEM ATRASO",IF(BK456&lt;=10,"1) &lt;= 10 Dias",IF(AND(BK456&gt;10,BK456&lt;=30),"2) &gt; 10 Dias e &lt;= 30 Dias",IF(AND(BK456&gt;30,BK456&lt;=60),"3) &gt;30 Dias e &lt;=60 Dias",IF(AND(BK456&gt;60,BK456&lt;43854),"4) &gt; 60 Dias","INDEFINIDO"))))),"")</f>
        <v>SEM ATRASO</v>
      </c>
      <c r="BM456" s="331">
        <f>IF(BE456&lt;&gt;"",BE456+5,IF(AND(BE456="",BD456&lt;&gt;""),BD456+5,IF(AND(BE456="",BD456="",AS456&lt;&gt;""),AS456+5,IF(AND(BE456="",BD456="",AS456="",AR456&lt;&gt;""),AR456+5,""))))</f>
        <v>45852</v>
      </c>
      <c r="BN456" s="331"/>
      <c r="BO456" s="331" t="s">
        <v>87</v>
      </c>
      <c r="BP456" s="305"/>
      <c r="BQ456" s="305"/>
      <c r="BR456" s="305"/>
      <c r="BS456" s="305"/>
      <c r="BT456" s="332"/>
      <c r="BU456" s="333"/>
      <c r="BV456" s="329"/>
      <c r="BW456" s="329"/>
      <c r="BX456" s="329"/>
      <c r="BY456" s="329"/>
      <c r="BZ456" s="329"/>
      <c r="CA456" s="635"/>
      <c r="CB456" s="599"/>
    </row>
    <row r="457" spans="1:80" ht="40.5" customHeight="1" thickBot="1" x14ac:dyDescent="0.4">
      <c r="A457" s="593"/>
      <c r="B457" s="458" t="s">
        <v>155</v>
      </c>
      <c r="C457" s="310"/>
      <c r="D457" s="336"/>
      <c r="E457" s="336">
        <v>1</v>
      </c>
      <c r="F457" s="336">
        <v>1</v>
      </c>
      <c r="G457" s="307" t="str">
        <f ca="1">IF(AND(E457&lt;D457,BE457&lt;&gt;"",TODAY()&gt;D457),TODAY()-D457,"")</f>
        <v/>
      </c>
      <c r="H457" s="308">
        <f>IF(BM457&lt;&gt;"",BM457,"")</f>
        <v>45843</v>
      </c>
      <c r="I457" s="309">
        <f>IF(AND(E457&lt;&gt;"",H457&lt;&gt;""),H457-E457,"")</f>
        <v>45842</v>
      </c>
      <c r="J457" s="460"/>
      <c r="K457" s="460" t="s">
        <v>80</v>
      </c>
      <c r="L457" s="310" t="s">
        <v>880</v>
      </c>
      <c r="M457" s="311" t="s">
        <v>161</v>
      </c>
      <c r="N457" s="310" t="s">
        <v>83</v>
      </c>
      <c r="O457" s="337"/>
      <c r="P457" s="539" t="s">
        <v>1918</v>
      </c>
      <c r="Q457" s="339" t="s">
        <v>1807</v>
      </c>
      <c r="R457" s="313" t="str">
        <f>IF(OR(L457&lt;&gt;"",N457&lt;&gt;"",O457&lt;&gt;"",P457&lt;&gt;""),CONCATENATE(L457,"-",N457,"-",P457,"-OM",O457),"")</f>
        <v>P52-PPGM-CAM-0533P/2025-OM</v>
      </c>
      <c r="S457" s="574"/>
      <c r="T457" s="314">
        <v>1</v>
      </c>
      <c r="U457" s="340">
        <v>0</v>
      </c>
      <c r="V457" s="340">
        <v>2812.1279999999997</v>
      </c>
      <c r="W457" s="316">
        <f>IF(U457&lt;&gt;"",U457/1000,"")</f>
        <v>0</v>
      </c>
      <c r="X457" s="316">
        <f>IF(V457&lt;&gt;"",V457/1000,"")</f>
        <v>2.8121279999999995</v>
      </c>
      <c r="Y457" s="317">
        <f>IF(OR(U457&lt;&gt;"",V457&lt;&gt;""),U457+V457,"")</f>
        <v>2812.1279999999997</v>
      </c>
      <c r="Z457" s="318">
        <f>IF(Y457&lt;&gt;"",Y457/1000,"")</f>
        <v>2.8121279999999995</v>
      </c>
      <c r="AA457" s="574"/>
      <c r="AB457" s="386"/>
      <c r="AC457" s="331">
        <v>1</v>
      </c>
      <c r="AD457" s="327">
        <v>45785</v>
      </c>
      <c r="AE457" s="327">
        <v>45816</v>
      </c>
      <c r="AF457" s="25">
        <v>45816</v>
      </c>
      <c r="AG457" s="327">
        <v>45807</v>
      </c>
      <c r="AH457" s="309">
        <f>IF(AND(AD457&lt;&gt;"",AG457&lt;&gt;""),AG457-AD457,"")</f>
        <v>22</v>
      </c>
      <c r="AI457" s="322" t="str">
        <f>IF(AE457&lt;&gt;"",CONCATENATE("S",WEEKNUM(AE457,21)),"")</f>
        <v>S23</v>
      </c>
      <c r="AJ457" s="323" t="str">
        <f>IF(AF457&lt;&gt;"",CONCATENATE("S",WEEKNUM(AF457,21)),"")</f>
        <v>S23</v>
      </c>
      <c r="AK457" s="323" t="str">
        <f>IF(AG457&lt;&gt;"",CONCATENATE("S",WEEKNUM(AG457,21)),"")</f>
        <v>S22</v>
      </c>
      <c r="AL457" s="322" t="str">
        <f>IF(AG457&lt;&gt;"",CONCATENATE(MONTH(AG457),"/",YEAR(AG457)),"")</f>
        <v>5/2025</v>
      </c>
      <c r="AM457" s="324">
        <f ca="1">IF(AG457&lt;&gt;"",IFERROR(IF(AF457="",TODAY()-AE457,AG457-AE457),""),"")</f>
        <v>-9</v>
      </c>
      <c r="AN457" s="325" t="str">
        <f ca="1">IF(AM457&lt;&gt;"",IF(AM457&lt;=0,"SEM ATRASO",IF(AM457&lt;=10,"1) &lt;= 10 Dias",IF(AND(AM457&gt;10,AM457&lt;=30),"2) &gt; 10 Dias e &lt;= 30 Dias",IF(AND(AM457&gt;30,AM457&lt;=60),"3) &gt;30 Dias e &lt;=60 Dias",IF(AND(AM457&gt;60,AM457&lt;43854),"4) &gt; 60 Dias","INDEFINIDO"))))),"")</f>
        <v>SEM ATRASO</v>
      </c>
      <c r="AO457" s="327" t="s">
        <v>2032</v>
      </c>
      <c r="AP457" s="331">
        <v>45825</v>
      </c>
      <c r="AQ457" s="15">
        <v>45843</v>
      </c>
      <c r="AR457" s="15">
        <v>45828</v>
      </c>
      <c r="AS457" s="331">
        <v>45828</v>
      </c>
      <c r="AT457" s="309">
        <f>IF(AND(AP457&lt;&gt;"",AS457&lt;&gt;""),AS457-AP457,"")</f>
        <v>3</v>
      </c>
      <c r="AU457" s="326" t="str">
        <f>IF(AQ457&lt;&gt;"",CONCATENATE("S",WEEKNUM(AQ457,21)),"")</f>
        <v>S27</v>
      </c>
      <c r="AV457" s="327" t="str">
        <f>IF(AR457&lt;&gt;"",CONCATENATE("S",WEEKNUM(AR457,21)),"")</f>
        <v>S25</v>
      </c>
      <c r="AW457" s="327" t="str">
        <f>IF(AS457&lt;&gt;"",CONCATENATE("S",WEEKNUM(AS457,21)),"")</f>
        <v>S25</v>
      </c>
      <c r="AX457" s="326" t="str">
        <f>IF(AS457&lt;&gt;"",CONCATENATE(MONTH(AS457),"/",YEAR(AS457)),"")</f>
        <v>6/2025</v>
      </c>
      <c r="AY457" s="328">
        <f ca="1">IF(AQ457&lt;&gt;"",IF(AS457&lt;&gt;"",AQ457-AS457,TODAY()-AQ457),"")</f>
        <v>15</v>
      </c>
      <c r="AZ457" s="329" t="str">
        <f ca="1">IF(AY457&lt;&gt;"",IF(AY457&lt;=0,"SEM ATRASO",IF(AY457&lt;=10,"1) &lt;= 10 Dias",IF(AND(AY457&gt;10,AY457&lt;=30),"2) &gt; 10 Dias e &lt;= 30 Dias",IF(AND(AY457&gt;30,AY457&lt;=60),"3) &gt;30 Dias e &lt;=60 Dias",IF(AND(AY457&gt;60,AY457&lt;43854),"4) &gt; 60 Dias","INDEFINIDO"))))),"")</f>
        <v>2) &gt; 10 Dias e &lt;= 30 Dias</v>
      </c>
      <c r="BA457" s="327">
        <v>45828</v>
      </c>
      <c r="BB457" s="331">
        <v>45828</v>
      </c>
      <c r="BC457" s="14">
        <v>45838</v>
      </c>
      <c r="BD457" s="481">
        <v>45838</v>
      </c>
      <c r="BE457" s="15">
        <v>45838</v>
      </c>
      <c r="BF457" s="309">
        <f>IF(AND(BB457&lt;&gt;"",BE457&lt;&gt;""),BE457-BB457,"")</f>
        <v>10</v>
      </c>
      <c r="BG457" s="326" t="str">
        <f>IF(BC457&lt;&gt;"",CONCATENATE("S",WEEKNUM(BC457,21)),"")</f>
        <v>S27</v>
      </c>
      <c r="BH457" s="327" t="str">
        <f>IF(BD457&lt;&gt;"",CONCATENATE("S",WEEKNUM(BD457,21)),"")</f>
        <v>S27</v>
      </c>
      <c r="BI457" s="327" t="str">
        <f>IF(BE457&lt;&gt;"",CONCATENATE("S",WEEKNUM(BE457,21)),"")</f>
        <v>S27</v>
      </c>
      <c r="BJ457" s="326" t="str">
        <f>IF(BE457&lt;&gt;"",CONCATENATE(MONTH(BE457),"/",YEAR(BE457)),"")</f>
        <v>6/2025</v>
      </c>
      <c r="BK457" s="325">
        <f ca="1">IF(BE457&lt;&gt;"",IFERROR(IF(BE457="",TODAY()-BC457,BE457-BC457),""),"")</f>
        <v>0</v>
      </c>
      <c r="BL457" s="330" t="str">
        <f ca="1">IF(BK457&lt;&gt;"",IF(BK457&lt;=0,"SEM ATRASO",IF(BK457&lt;=10,"1) &lt;= 10 Dias",IF(AND(BK457&gt;10,BK457&lt;=30),"2) &gt; 10 Dias e &lt;= 30 Dias",IF(AND(BK457&gt;30,BK457&lt;=60),"3) &gt;30 Dias e &lt;=60 Dias",IF(AND(BK457&gt;60,BK457&lt;43854),"4) &gt; 60 Dias","INDEFINIDO"))))),"")</f>
        <v>SEM ATRASO</v>
      </c>
      <c r="BM457" s="331">
        <f>IF(BE457&lt;&gt;"",BE457+5,IF(AND(BE457="",BD457&lt;&gt;""),BD457+5,IF(AND(BE457="",BD457="",AS457&lt;&gt;""),AS457+5,IF(AND(BE457="",BD457="",AS457="",AR457&lt;&gt;""),AR457+5,""))))</f>
        <v>45843</v>
      </c>
      <c r="BN457" s="331"/>
      <c r="BO457" s="331" t="s">
        <v>87</v>
      </c>
      <c r="BP457" s="305"/>
      <c r="BQ457" s="305"/>
      <c r="BR457" s="305"/>
      <c r="BS457" s="305"/>
      <c r="BT457" s="332"/>
      <c r="BU457" s="333"/>
      <c r="BV457" s="329"/>
      <c r="BW457" s="329"/>
      <c r="BX457" s="329"/>
      <c r="BY457" s="329"/>
      <c r="BZ457" s="329"/>
      <c r="CA457" s="635"/>
      <c r="CB457" s="599"/>
    </row>
    <row r="458" spans="1:80" ht="40.5" customHeight="1" thickBot="1" x14ac:dyDescent="0.4">
      <c r="A458" s="593"/>
      <c r="B458" s="458" t="s">
        <v>155</v>
      </c>
      <c r="C458" s="310"/>
      <c r="D458" s="336"/>
      <c r="E458" s="336">
        <v>1</v>
      </c>
      <c r="F458" s="336">
        <v>1</v>
      </c>
      <c r="G458" s="307" t="str">
        <f ca="1">IF(AND(E458&lt;D458,BE458&lt;&gt;"",TODAY()&gt;D458),TODAY()-D458,"")</f>
        <v/>
      </c>
      <c r="H458" s="308">
        <f>IF(BM458&lt;&gt;"",BM458,"")</f>
        <v>45855</v>
      </c>
      <c r="I458" s="309">
        <f>IF(AND(E458&lt;&gt;"",H458&lt;&gt;""),H458-E458,"")</f>
        <v>45854</v>
      </c>
      <c r="J458" s="460"/>
      <c r="K458" s="460" t="s">
        <v>80</v>
      </c>
      <c r="L458" s="310" t="s">
        <v>880</v>
      </c>
      <c r="M458" s="311" t="s">
        <v>161</v>
      </c>
      <c r="N458" s="310" t="s">
        <v>83</v>
      </c>
      <c r="O458" s="337"/>
      <c r="P458" s="539" t="s">
        <v>1918</v>
      </c>
      <c r="Q458" s="339" t="s">
        <v>1808</v>
      </c>
      <c r="R458" s="313" t="str">
        <f>IF(OR(L458&lt;&gt;"",N458&lt;&gt;"",O458&lt;&gt;"",P458&lt;&gt;""),CONCATENATE(L458,"-",N458,"-",P458,"-OM",O458),"")</f>
        <v>P52-PPGM-CAM-0533P/2025-OM</v>
      </c>
      <c r="S458" s="574"/>
      <c r="T458" s="314">
        <v>1</v>
      </c>
      <c r="U458" s="340">
        <v>0</v>
      </c>
      <c r="V458" s="340">
        <v>1170.9240000000002</v>
      </c>
      <c r="W458" s="316">
        <f>IF(U458&lt;&gt;"",U458/1000,"")</f>
        <v>0</v>
      </c>
      <c r="X458" s="316">
        <f>IF(V458&lt;&gt;"",V458/1000,"")</f>
        <v>1.1709240000000003</v>
      </c>
      <c r="Y458" s="317">
        <f>IF(OR(U458&lt;&gt;"",V458&lt;&gt;""),U458+V458,"")</f>
        <v>1170.9240000000002</v>
      </c>
      <c r="Z458" s="318">
        <f>IF(Y458&lt;&gt;"",Y458/1000,"")</f>
        <v>1.1709240000000003</v>
      </c>
      <c r="AA458" s="574"/>
      <c r="AB458" s="386"/>
      <c r="AC458" s="331">
        <v>1</v>
      </c>
      <c r="AD458" s="327">
        <v>45785</v>
      </c>
      <c r="AE458" s="327">
        <v>45816</v>
      </c>
      <c r="AF458" s="25">
        <v>45816</v>
      </c>
      <c r="AG458" s="327">
        <v>45807</v>
      </c>
      <c r="AH458" s="309">
        <f>IF(AND(AD458&lt;&gt;"",AG458&lt;&gt;""),AG458-AD458,"")</f>
        <v>22</v>
      </c>
      <c r="AI458" s="322" t="str">
        <f>IF(AE458&lt;&gt;"",CONCATENATE("S",WEEKNUM(AE458,21)),"")</f>
        <v>S23</v>
      </c>
      <c r="AJ458" s="323" t="str">
        <f>IF(AF458&lt;&gt;"",CONCATENATE("S",WEEKNUM(AF458,21)),"")</f>
        <v>S23</v>
      </c>
      <c r="AK458" s="323" t="str">
        <f>IF(AG458&lt;&gt;"",CONCATENATE("S",WEEKNUM(AG458,21)),"")</f>
        <v>S22</v>
      </c>
      <c r="AL458" s="322" t="str">
        <f>IF(AG458&lt;&gt;"",CONCATENATE(MONTH(AG458),"/",YEAR(AG458)),"")</f>
        <v>5/2025</v>
      </c>
      <c r="AM458" s="324">
        <f ca="1">IF(AG458&lt;&gt;"",IFERROR(IF(AF458="",TODAY()-AE458,AG458-AE458),""),"")</f>
        <v>-9</v>
      </c>
      <c r="AN458" s="325" t="str">
        <f ca="1">IF(AM458&lt;&gt;"",IF(AM458&lt;=0,"SEM ATRASO",IF(AM458&lt;=10,"1) &lt;= 10 Dias",IF(AND(AM458&gt;10,AM458&lt;=30),"2) &gt; 10 Dias e &lt;= 30 Dias",IF(AND(AM458&gt;30,AM458&lt;=60),"3) &gt;30 Dias e &lt;=60 Dias",IF(AND(AM458&gt;60,AM458&lt;43854),"4) &gt; 60 Dias","INDEFINIDO"))))),"")</f>
        <v>SEM ATRASO</v>
      </c>
      <c r="AO458" s="327" t="s">
        <v>2030</v>
      </c>
      <c r="AP458" s="331">
        <v>45854</v>
      </c>
      <c r="AQ458" s="15">
        <v>45843</v>
      </c>
      <c r="AR458" s="15">
        <v>45819</v>
      </c>
      <c r="AS458" s="331">
        <v>45819</v>
      </c>
      <c r="AT458" s="309">
        <f>IF(AND(AP458&lt;&gt;"",AS458&lt;&gt;""),AS458-AP458,"")</f>
        <v>-35</v>
      </c>
      <c r="AU458" s="326" t="str">
        <f>IF(AQ458&lt;&gt;"",CONCATENATE("S",WEEKNUM(AQ458,21)),"")</f>
        <v>S27</v>
      </c>
      <c r="AV458" s="327" t="str">
        <f>IF(AR458&lt;&gt;"",CONCATENATE("S",WEEKNUM(AR458,21)),"")</f>
        <v>S24</v>
      </c>
      <c r="AW458" s="327" t="str">
        <f>IF(AS458&lt;&gt;"",CONCATENATE("S",WEEKNUM(AS458,21)),"")</f>
        <v>S24</v>
      </c>
      <c r="AX458" s="326" t="str">
        <f>IF(AS458&lt;&gt;"",CONCATENATE(MONTH(AS458),"/",YEAR(AS458)),"")</f>
        <v>6/2025</v>
      </c>
      <c r="AY458" s="328">
        <f ca="1">IF(AQ458&lt;&gt;"",IF(AS458&lt;&gt;"",AQ458-AS458,TODAY()-AQ458),"")</f>
        <v>24</v>
      </c>
      <c r="AZ458" s="329" t="str">
        <f ca="1">IF(AY458&lt;&gt;"",IF(AY458&lt;=0,"SEM ATRASO",IF(AY458&lt;=10,"1) &lt;= 10 Dias",IF(AND(AY458&gt;10,AY458&lt;=30),"2) &gt; 10 Dias e &lt;= 30 Dias",IF(AND(AY458&gt;30,AY458&lt;=60),"3) &gt;30 Dias e &lt;=60 Dias",IF(AND(AY458&gt;60,AY458&lt;43854),"4) &gt; 60 Dias","INDEFINIDO"))))),"")</f>
        <v>2) &gt; 10 Dias e &lt;= 30 Dias</v>
      </c>
      <c r="BA458" s="327" t="s">
        <v>2020</v>
      </c>
      <c r="BB458" s="331">
        <v>45819</v>
      </c>
      <c r="BC458" s="14">
        <v>45850</v>
      </c>
      <c r="BD458" s="481">
        <v>45850</v>
      </c>
      <c r="BE458" s="15">
        <v>45850</v>
      </c>
      <c r="BF458" s="309">
        <f>IF(AND(BB458&lt;&gt;"",BE458&lt;&gt;""),BE458-BB458,"")</f>
        <v>31</v>
      </c>
      <c r="BG458" s="326" t="str">
        <f>IF(BC458&lt;&gt;"",CONCATENATE("S",WEEKNUM(BC458,21)),"")</f>
        <v>S28</v>
      </c>
      <c r="BH458" s="327" t="str">
        <f>IF(BD458&lt;&gt;"",CONCATENATE("S",WEEKNUM(BD458,21)),"")</f>
        <v>S28</v>
      </c>
      <c r="BI458" s="327" t="str">
        <f>IF(BE458&lt;&gt;"",CONCATENATE("S",WEEKNUM(BE458,21)),"")</f>
        <v>S28</v>
      </c>
      <c r="BJ458" s="326" t="str">
        <f>IF(BE458&lt;&gt;"",CONCATENATE(MONTH(BE458),"/",YEAR(BE458)),"")</f>
        <v>7/2025</v>
      </c>
      <c r="BK458" s="325">
        <f ca="1">IF(BE458&lt;&gt;"",IFERROR(IF(BE458="",TODAY()-BC458,BE458-BC458),""),"")</f>
        <v>0</v>
      </c>
      <c r="BL458" s="330" t="str">
        <f ca="1">IF(BK458&lt;&gt;"",IF(BK458&lt;=0,"SEM ATRASO",IF(BK458&lt;=10,"1) &lt;= 10 Dias",IF(AND(BK458&gt;10,BK458&lt;=30),"2) &gt; 10 Dias e &lt;= 30 Dias",IF(AND(BK458&gt;30,BK458&lt;=60),"3) &gt;30 Dias e &lt;=60 Dias",IF(AND(BK458&gt;60,BK458&lt;43854),"4) &gt; 60 Dias","INDEFINIDO"))))),"")</f>
        <v>SEM ATRASO</v>
      </c>
      <c r="BM458" s="331">
        <f>IF(BE458&lt;&gt;"",BE458+5,IF(AND(BE458="",BD458&lt;&gt;""),BD458+5,IF(AND(BE458="",BD458="",AS458&lt;&gt;""),AS458+5,IF(AND(BE458="",BD458="",AS458="",AR458&lt;&gt;""),AR458+5,""))))</f>
        <v>45855</v>
      </c>
      <c r="BN458" s="331"/>
      <c r="BO458" s="331" t="s">
        <v>87</v>
      </c>
      <c r="BP458" s="305"/>
      <c r="BQ458" s="305"/>
      <c r="BR458" s="305"/>
      <c r="BS458" s="305"/>
      <c r="BT458" s="332"/>
      <c r="BU458" s="333"/>
      <c r="BV458" s="329"/>
      <c r="BW458" s="329"/>
      <c r="BX458" s="329"/>
      <c r="BY458" s="329"/>
      <c r="BZ458" s="329"/>
      <c r="CA458" s="635"/>
      <c r="CB458" s="599"/>
    </row>
    <row r="459" spans="1:80" ht="40.5" customHeight="1" thickBot="1" x14ac:dyDescent="0.4">
      <c r="A459" s="593"/>
      <c r="B459" s="458" t="s">
        <v>155</v>
      </c>
      <c r="C459" s="310"/>
      <c r="D459" s="336"/>
      <c r="E459" s="336" t="s">
        <v>95</v>
      </c>
      <c r="F459" s="336" t="s">
        <v>273</v>
      </c>
      <c r="G459" s="307" t="str">
        <f ca="1">IF(AND(E459&lt;D459,BE459&lt;&gt;"",TODAY()&gt;D459),TODAY()-D459,"")</f>
        <v/>
      </c>
      <c r="H459" s="308">
        <f>IF(BM459&lt;&gt;"",BM459,"")</f>
        <v>45873</v>
      </c>
      <c r="I459" s="309">
        <f>IF(AND(E459&lt;&gt;"",H459&lt;&gt;""),H459-E459,"")</f>
        <v>166</v>
      </c>
      <c r="J459" s="460" t="s">
        <v>888</v>
      </c>
      <c r="K459" s="460" t="s">
        <v>80</v>
      </c>
      <c r="L459" s="310" t="s">
        <v>81</v>
      </c>
      <c r="M459" s="311" t="s">
        <v>161</v>
      </c>
      <c r="N459" s="310" t="s">
        <v>1011</v>
      </c>
      <c r="O459" s="337" t="s">
        <v>1007</v>
      </c>
      <c r="P459" s="539" t="s">
        <v>1494</v>
      </c>
      <c r="Q459" s="339" t="s">
        <v>1809</v>
      </c>
      <c r="R459" s="313" t="str">
        <f>IF(OR(L459&lt;&gt;"",N459&lt;&gt;"",O459&lt;&gt;"",P459&lt;&gt;""),CONCATENATE(L459,"-",N459,"-",P459,"-OM",O459),"")</f>
        <v>P31-PPGMII-P31-CAM-0704/2025-OM[2028301172</v>
      </c>
      <c r="S459" s="574" t="s">
        <v>997</v>
      </c>
      <c r="T459" s="314">
        <v>1</v>
      </c>
      <c r="U459" s="340">
        <v>37.692</v>
      </c>
      <c r="V459" s="340">
        <v>0</v>
      </c>
      <c r="W459" s="316">
        <f>IF(U459&lt;&gt;"",U459/1000,"")</f>
        <v>3.7692000000000003E-2</v>
      </c>
      <c r="X459" s="316">
        <f>IF(V459&lt;&gt;"",V459/1000,"")</f>
        <v>0</v>
      </c>
      <c r="Y459" s="317">
        <f>IF(OR(U459&lt;&gt;"",V459&lt;&gt;""),U459+V459,"")</f>
        <v>37.692</v>
      </c>
      <c r="Z459" s="318">
        <f>IF(Y459&lt;&gt;"",Y459/1000,"")</f>
        <v>3.7692000000000003E-2</v>
      </c>
      <c r="AA459" s="574" t="s">
        <v>276</v>
      </c>
      <c r="AB459" s="386"/>
      <c r="AC459" s="331">
        <v>45681</v>
      </c>
      <c r="AD459" s="327">
        <v>45807</v>
      </c>
      <c r="AE459" s="327">
        <v>45807</v>
      </c>
      <c r="AF459" s="14">
        <v>45828</v>
      </c>
      <c r="AG459" s="327">
        <v>45824</v>
      </c>
      <c r="AH459" s="309">
        <f>IF(AND(AD459&lt;&gt;"",AG459&lt;&gt;""),AG459-AD459,"")</f>
        <v>17</v>
      </c>
      <c r="AI459" s="322" t="str">
        <f>IF(AE459&lt;&gt;"",CONCATENATE("S",WEEKNUM(AE459,21)),"")</f>
        <v>S22</v>
      </c>
      <c r="AJ459" s="323" t="str">
        <f>IF(AF459&lt;&gt;"",CONCATENATE("S",WEEKNUM(AF459,21)),"")</f>
        <v>S25</v>
      </c>
      <c r="AK459" s="323" t="str">
        <f>IF(AG459&lt;&gt;"",CONCATENATE("S",WEEKNUM(AG459,21)),"")</f>
        <v>S25</v>
      </c>
      <c r="AL459" s="322" t="str">
        <f>IF(AG459&lt;&gt;"",CONCATENATE(MONTH(AG459),"/",YEAR(AG459)),"")</f>
        <v>6/2025</v>
      </c>
      <c r="AM459" s="324">
        <f ca="1">IF(AG459&lt;&gt;"",IFERROR(IF(AF459="",TODAY()-AE459,AG459-AE459),""),"")</f>
        <v>17</v>
      </c>
      <c r="AN459" s="325" t="str">
        <f ca="1">IF(AM459&lt;&gt;"",IF(AM459&lt;=0,"SEM ATRASO",IF(AM459&lt;=10,"1) &lt;= 10 Dias",IF(AND(AM459&gt;10,AM459&lt;=30),"2) &gt; 10 Dias e &lt;= 30 Dias",IF(AND(AM459&gt;30,AM459&lt;=60),"3) &gt;30 Dias e &lt;=60 Dias",IF(AND(AM459&gt;60,AM459&lt;43854),"4) &gt; 60 Dias","INDEFINIDO"))))),"")</f>
        <v>2) &gt; 10 Dias e &lt;= 30 Dias</v>
      </c>
      <c r="AO459" s="331">
        <v>45828</v>
      </c>
      <c r="AP459" s="331">
        <v>45819</v>
      </c>
      <c r="AQ459" s="15">
        <v>45828</v>
      </c>
      <c r="AR459" s="24">
        <v>45845</v>
      </c>
      <c r="AS459" s="24">
        <v>45845</v>
      </c>
      <c r="AT459" s="309">
        <f>IF(AND(AP459&lt;&gt;"",AS459&lt;&gt;""),AS459-AP459,"")</f>
        <v>26</v>
      </c>
      <c r="AU459" s="326" t="str">
        <f>IF(AQ459&lt;&gt;"",CONCATENATE("S",WEEKNUM(AQ459,21)),"")</f>
        <v>S25</v>
      </c>
      <c r="AV459" s="327" t="str">
        <f>IF(AR459&lt;&gt;"",CONCATENATE("S",WEEKNUM(AR459,21)),"")</f>
        <v>S28</v>
      </c>
      <c r="AW459" s="327" t="str">
        <f>IF(AS459&lt;&gt;"",CONCATENATE("S",WEEKNUM(AS459,21)),"")</f>
        <v>S28</v>
      </c>
      <c r="AX459" s="326" t="str">
        <f>IF(AS459&lt;&gt;"",CONCATENATE(MONTH(AS459),"/",YEAR(AS459)),"")</f>
        <v>7/2025</v>
      </c>
      <c r="AY459" s="328">
        <f ca="1">IF(AQ459&lt;&gt;"",IF(AS459&lt;&gt;"",AQ459-AS459,TODAY()-AQ459),"")</f>
        <v>-17</v>
      </c>
      <c r="AZ459" s="329" t="str">
        <f ca="1">IF(AY459&lt;&gt;"",IF(AY459&lt;=0,"SEM ATRASO",IF(AY459&lt;=10,"1) &lt;= 10 Dias",IF(AND(AY459&gt;10,AY459&lt;=30),"2) &gt; 10 Dias e &lt;= 30 Dias",IF(AND(AY459&gt;30,AY459&lt;=60),"3) &gt;30 Dias e &lt;=60 Dias",IF(AND(AY459&gt;60,AY459&lt;43854),"4) &gt; 60 Dias","INDEFINIDO"))))),"")</f>
        <v>SEM ATRASO</v>
      </c>
      <c r="BA459" s="364">
        <v>45846</v>
      </c>
      <c r="BB459" s="331">
        <v>45664</v>
      </c>
      <c r="BC459" s="15">
        <v>45766</v>
      </c>
      <c r="BD459" s="15">
        <v>45868</v>
      </c>
      <c r="BE459" s="331">
        <v>45868</v>
      </c>
      <c r="BF459" s="309">
        <f>IF(AND(BB459&lt;&gt;"",BE459&lt;&gt;""),BE459-BB459,"")</f>
        <v>204</v>
      </c>
      <c r="BG459" s="326" t="str">
        <f>IF(BC459&lt;&gt;"",CONCATENATE("S",WEEKNUM(BC459,21)),"")</f>
        <v>S16</v>
      </c>
      <c r="BH459" s="327" t="str">
        <f>IF(BD459&lt;&gt;"",CONCATENATE("S",WEEKNUM(BD459,21)),"")</f>
        <v>S31</v>
      </c>
      <c r="BI459" s="327" t="str">
        <f>IF(BE459&lt;&gt;"",CONCATENATE("S",WEEKNUM(BE459,21)),"")</f>
        <v>S31</v>
      </c>
      <c r="BJ459" s="326" t="str">
        <f>IF(BE459&lt;&gt;"",CONCATENATE(MONTH(BE459),"/",YEAR(BE459)),"")</f>
        <v>7/2025</v>
      </c>
      <c r="BK459" s="325">
        <f ca="1">IF(BE459&lt;&gt;"",IFERROR(IF(BE459="",TODAY()-BC459,BE459-BC459),""),"")</f>
        <v>102</v>
      </c>
      <c r="BL459" s="330" t="str">
        <f ca="1">IF(BK459&lt;&gt;"",IF(BK459&lt;=0,"SEM ATRASO",IF(BK459&lt;=10,"1) &lt;= 10 Dias",IF(AND(BK459&gt;10,BK459&lt;=30),"2) &gt; 10 Dias e &lt;= 30 Dias",IF(AND(BK459&gt;30,BK459&lt;=60),"3) &gt;30 Dias e &lt;=60 Dias",IF(AND(BK459&gt;60,BK459&lt;43854),"4) &gt; 60 Dias","INDEFINIDO"))))),"")</f>
        <v>4) &gt; 60 Dias</v>
      </c>
      <c r="BM459" s="331">
        <f>IF(BE459&lt;&gt;"",BE459+5,IF(AND(BE459="",BD459&lt;&gt;""),BD459+5,IF(AND(BE459="",BD459="",AS459&lt;&gt;""),AS459+5,IF(AND(BE459="",BD459="",AS459="",AR459&lt;&gt;""),AR459+5,""))))</f>
        <v>45873</v>
      </c>
      <c r="BN459" s="331"/>
      <c r="BO459" s="331" t="s">
        <v>87</v>
      </c>
      <c r="BP459" s="305"/>
      <c r="BQ459" s="305"/>
      <c r="BR459" s="305"/>
      <c r="BS459" s="305"/>
      <c r="BT459" s="332">
        <v>-3</v>
      </c>
      <c r="BU459" s="333" t="s">
        <v>1255</v>
      </c>
      <c r="BV459" s="329"/>
      <c r="BW459" s="329"/>
      <c r="BX459" s="329"/>
      <c r="BY459" s="329"/>
      <c r="BZ459" s="329"/>
      <c r="CA459" s="635" t="s">
        <v>1040</v>
      </c>
      <c r="CB459" s="599"/>
    </row>
    <row r="460" spans="1:80" ht="40.5" customHeight="1" thickBot="1" x14ac:dyDescent="0.4">
      <c r="A460" s="593"/>
      <c r="B460" s="458" t="s">
        <v>155</v>
      </c>
      <c r="C460" s="310"/>
      <c r="D460" s="336"/>
      <c r="E460" s="336" t="s">
        <v>95</v>
      </c>
      <c r="F460" s="336" t="s">
        <v>273</v>
      </c>
      <c r="G460" s="307" t="str">
        <f ca="1">IF(AND(E460&lt;D460,BE460&lt;&gt;"",TODAY()&gt;D460),TODAY()-D460,"")</f>
        <v/>
      </c>
      <c r="H460" s="308">
        <f>IF(BM460&lt;&gt;"",BM460,"")</f>
        <v>45836</v>
      </c>
      <c r="I460" s="309">
        <f>IF(AND(E460&lt;&gt;"",H460&lt;&gt;""),H460-E460,"")</f>
        <v>129</v>
      </c>
      <c r="J460" s="460"/>
      <c r="K460" s="460" t="s">
        <v>80</v>
      </c>
      <c r="L460" s="310" t="s">
        <v>81</v>
      </c>
      <c r="M460" s="311" t="s">
        <v>161</v>
      </c>
      <c r="N460" s="310" t="s">
        <v>1011</v>
      </c>
      <c r="O460" s="337"/>
      <c r="P460" s="539" t="s">
        <v>1494</v>
      </c>
      <c r="Q460" s="339" t="s">
        <v>1810</v>
      </c>
      <c r="R460" s="313" t="str">
        <f>IF(OR(L460&lt;&gt;"",N460&lt;&gt;"",O460&lt;&gt;"",P460&lt;&gt;""),CONCATENATE(L460,"-",N460,"-",P460,"-OM",O460),"")</f>
        <v>P31-PPGMII-P31-CAM-0704/2025-OM</v>
      </c>
      <c r="S460" s="574"/>
      <c r="T460" s="314">
        <v>1</v>
      </c>
      <c r="U460" s="340">
        <v>24.029999999999998</v>
      </c>
      <c r="V460" s="340">
        <v>0</v>
      </c>
      <c r="W460" s="316">
        <f>IF(U460&lt;&gt;"",U460/1000,"")</f>
        <v>2.4029999999999999E-2</v>
      </c>
      <c r="X460" s="316">
        <f>IF(V460&lt;&gt;"",V460/1000,"")</f>
        <v>0</v>
      </c>
      <c r="Y460" s="317">
        <f>IF(OR(U460&lt;&gt;"",V460&lt;&gt;""),U460+V460,"")</f>
        <v>24.029999999999998</v>
      </c>
      <c r="Z460" s="318">
        <f>IF(Y460&lt;&gt;"",Y460/1000,"")</f>
        <v>2.4029999999999999E-2</v>
      </c>
      <c r="AA460" s="574" t="s">
        <v>276</v>
      </c>
      <c r="AB460" s="386"/>
      <c r="AC460" s="331">
        <v>45681</v>
      </c>
      <c r="AD460" s="327">
        <v>45785</v>
      </c>
      <c r="AE460" s="327">
        <v>45816</v>
      </c>
      <c r="AF460" s="25">
        <v>45816</v>
      </c>
      <c r="AG460" s="327">
        <v>45807</v>
      </c>
      <c r="AH460" s="309">
        <f>IF(AND(AD460&lt;&gt;"",AG460&lt;&gt;""),AG460-AD460,"")</f>
        <v>22</v>
      </c>
      <c r="AI460" s="322" t="str">
        <f>IF(AE460&lt;&gt;"",CONCATENATE("S",WEEKNUM(AE460,21)),"")</f>
        <v>S23</v>
      </c>
      <c r="AJ460" s="323" t="str">
        <f>IF(AF460&lt;&gt;"",CONCATENATE("S",WEEKNUM(AF460,21)),"")</f>
        <v>S23</v>
      </c>
      <c r="AK460" s="323" t="str">
        <f>IF(AG460&lt;&gt;"",CONCATENATE("S",WEEKNUM(AG460,21)),"")</f>
        <v>S22</v>
      </c>
      <c r="AL460" s="322" t="str">
        <f>IF(AG460&lt;&gt;"",CONCATENATE(MONTH(AG460),"/",YEAR(AG460)),"")</f>
        <v>5/2025</v>
      </c>
      <c r="AM460" s="324">
        <f ca="1">IF(AG460&lt;&gt;"",IFERROR(IF(AF460="",TODAY()-AE460,AG460-AE460),""),"")</f>
        <v>-9</v>
      </c>
      <c r="AN460" s="325" t="str">
        <f ca="1">IF(AM460&lt;&gt;"",IF(AM460&lt;=0,"SEM ATRASO",IF(AM460&lt;=10,"1) &lt;= 10 Dias",IF(AND(AM460&gt;10,AM460&lt;=30),"2) &gt; 10 Dias e &lt;= 30 Dias",IF(AND(AM460&gt;30,AM460&lt;=60),"3) &gt;30 Dias e &lt;=60 Dias",IF(AND(AM460&gt;60,AM460&lt;43854),"4) &gt; 60 Dias","INDEFINIDO"))))),"")</f>
        <v>SEM ATRASO</v>
      </c>
      <c r="AO460" s="327" t="s">
        <v>2020</v>
      </c>
      <c r="AP460" s="331">
        <v>45819</v>
      </c>
      <c r="AQ460" s="15">
        <v>45843</v>
      </c>
      <c r="AR460" s="15">
        <v>45820</v>
      </c>
      <c r="AS460" s="331">
        <v>45820</v>
      </c>
      <c r="AT460" s="309">
        <f>IF(AND(AP460&lt;&gt;"",AS460&lt;&gt;""),AS460-AP460,"")</f>
        <v>1</v>
      </c>
      <c r="AU460" s="326" t="str">
        <f>IF(AQ460&lt;&gt;"",CONCATENATE("S",WEEKNUM(AQ460,21)),"")</f>
        <v>S27</v>
      </c>
      <c r="AV460" s="327" t="str">
        <f>IF(AR460&lt;&gt;"",CONCATENATE("S",WEEKNUM(AR460,21)),"")</f>
        <v>S24</v>
      </c>
      <c r="AW460" s="327" t="str">
        <f>IF(AS460&lt;&gt;"",CONCATENATE("S",WEEKNUM(AS460,21)),"")</f>
        <v>S24</v>
      </c>
      <c r="AX460" s="326" t="str">
        <f>IF(AS460&lt;&gt;"",CONCATENATE(MONTH(AS460),"/",YEAR(AS460)),"")</f>
        <v>6/2025</v>
      </c>
      <c r="AY460" s="328">
        <f ca="1">IF(AQ460&lt;&gt;"",IF(AS460&lt;&gt;"",AQ460-AS460,TODAY()-AQ460),"")</f>
        <v>23</v>
      </c>
      <c r="AZ460" s="329" t="str">
        <f ca="1">IF(AY460&lt;&gt;"",IF(AY460&lt;=0,"SEM ATRASO",IF(AY460&lt;=10,"1) &lt;= 10 Dias",IF(AND(AY460&gt;10,AY460&lt;=30),"2) &gt; 10 Dias e &lt;= 30 Dias",IF(AND(AY460&gt;30,AY460&lt;=60),"3) &gt;30 Dias e &lt;=60 Dias",IF(AND(AY460&gt;60,AY460&lt;43854),"4) &gt; 60 Dias","INDEFINIDO"))))),"")</f>
        <v>2) &gt; 10 Dias e &lt;= 30 Dias</v>
      </c>
      <c r="BA460" s="327">
        <v>45820</v>
      </c>
      <c r="BB460" s="331">
        <v>45820</v>
      </c>
      <c r="BC460" s="14">
        <v>45831</v>
      </c>
      <c r="BD460" s="481">
        <v>45831</v>
      </c>
      <c r="BE460" s="15">
        <v>45831</v>
      </c>
      <c r="BF460" s="309">
        <f>IF(AND(BB460&lt;&gt;"",BE460&lt;&gt;""),BE460-BB460,"")</f>
        <v>11</v>
      </c>
      <c r="BG460" s="326" t="str">
        <f>IF(BC460&lt;&gt;"",CONCATENATE("S",WEEKNUM(BC460,21)),"")</f>
        <v>S26</v>
      </c>
      <c r="BH460" s="327" t="str">
        <f>IF(BD460&lt;&gt;"",CONCATENATE("S",WEEKNUM(BD460,21)),"")</f>
        <v>S26</v>
      </c>
      <c r="BI460" s="327" t="str">
        <f>IF(BE460&lt;&gt;"",CONCATENATE("S",WEEKNUM(BE460,21)),"")</f>
        <v>S26</v>
      </c>
      <c r="BJ460" s="326" t="str">
        <f>IF(BE460&lt;&gt;"",CONCATENATE(MONTH(BE460),"/",YEAR(BE460)),"")</f>
        <v>6/2025</v>
      </c>
      <c r="BK460" s="325">
        <f ca="1">IF(BE460&lt;&gt;"",IFERROR(IF(BE460="",TODAY()-BC460,BE460-BC460),""),"")</f>
        <v>0</v>
      </c>
      <c r="BL460" s="330" t="str">
        <f ca="1">IF(BK460&lt;&gt;"",IF(BK460&lt;=0,"SEM ATRASO",IF(BK460&lt;=10,"1) &lt;= 10 Dias",IF(AND(BK460&gt;10,BK460&lt;=30),"2) &gt; 10 Dias e &lt;= 30 Dias",IF(AND(BK460&gt;30,BK460&lt;=60),"3) &gt;30 Dias e &lt;=60 Dias",IF(AND(BK460&gt;60,BK460&lt;43854),"4) &gt; 60 Dias","INDEFINIDO"))))),"")</f>
        <v>SEM ATRASO</v>
      </c>
      <c r="BM460" s="331">
        <f>IF(BE460&lt;&gt;"",BE460+5,IF(AND(BE460="",BD460&lt;&gt;""),BD460+5,IF(AND(BE460="",BD460="",AS460&lt;&gt;""),AS460+5,IF(AND(BE460="",BD460="",AS460="",AR460&lt;&gt;""),AR460+5,""))))</f>
        <v>45836</v>
      </c>
      <c r="BN460" s="331"/>
      <c r="BO460" s="331" t="s">
        <v>87</v>
      </c>
      <c r="BP460" s="305"/>
      <c r="BQ460" s="305"/>
      <c r="BR460" s="305"/>
      <c r="BS460" s="305"/>
      <c r="BT460" s="332"/>
      <c r="BU460" s="333"/>
      <c r="BV460" s="329"/>
      <c r="BW460" s="329"/>
      <c r="BX460" s="329"/>
      <c r="BY460" s="329"/>
      <c r="BZ460" s="329"/>
      <c r="CA460" s="635"/>
      <c r="CB460" s="599"/>
    </row>
    <row r="461" spans="1:80" ht="40.5" customHeight="1" thickBot="1" x14ac:dyDescent="0.4">
      <c r="A461" s="593"/>
      <c r="B461" s="458" t="s">
        <v>155</v>
      </c>
      <c r="C461" s="310"/>
      <c r="D461" s="336"/>
      <c r="E461" s="336" t="s">
        <v>95</v>
      </c>
      <c r="F461" s="336" t="s">
        <v>273</v>
      </c>
      <c r="G461" s="307" t="str">
        <f ca="1">IF(AND(E461&lt;D461,BE461&lt;&gt;"",TODAY()&gt;D461),TODAY()-D461,"")</f>
        <v/>
      </c>
      <c r="H461" s="308">
        <f>IF(BM461&lt;&gt;"",BM461,"")</f>
        <v>45838</v>
      </c>
      <c r="I461" s="309">
        <f>IF(AND(E461&lt;&gt;"",H461&lt;&gt;""),H461-E461,"")</f>
        <v>131</v>
      </c>
      <c r="J461" s="460"/>
      <c r="K461" s="460" t="s">
        <v>80</v>
      </c>
      <c r="L461" s="310" t="s">
        <v>81</v>
      </c>
      <c r="M461" s="311" t="s">
        <v>161</v>
      </c>
      <c r="N461" s="310" t="s">
        <v>1011</v>
      </c>
      <c r="O461" s="337"/>
      <c r="P461" s="539" t="s">
        <v>1494</v>
      </c>
      <c r="Q461" s="339" t="s">
        <v>1811</v>
      </c>
      <c r="R461" s="313" t="str">
        <f>IF(OR(L461&lt;&gt;"",N461&lt;&gt;"",O461&lt;&gt;"",P461&lt;&gt;""),CONCATENATE(L461,"-",N461,"-",P461,"-OM",O461),"")</f>
        <v>P31-PPGMII-P31-CAM-0704/2025-OM</v>
      </c>
      <c r="S461" s="574"/>
      <c r="T461" s="314">
        <v>1</v>
      </c>
      <c r="U461" s="340">
        <v>0</v>
      </c>
      <c r="V461" s="340">
        <v>1.996</v>
      </c>
      <c r="W461" s="316">
        <f>IF(U461&lt;&gt;"",U461/1000,"")</f>
        <v>0</v>
      </c>
      <c r="X461" s="316">
        <f>IF(V461&lt;&gt;"",V461/1000,"")</f>
        <v>1.9959999999999999E-3</v>
      </c>
      <c r="Y461" s="317">
        <f>IF(OR(U461&lt;&gt;"",V461&lt;&gt;""),U461+V461,"")</f>
        <v>1.996</v>
      </c>
      <c r="Z461" s="318">
        <f>IF(Y461&lt;&gt;"",Y461/1000,"")</f>
        <v>1.9959999999999999E-3</v>
      </c>
      <c r="AA461" s="574" t="s">
        <v>276</v>
      </c>
      <c r="AB461" s="386"/>
      <c r="AC461" s="331">
        <v>45681</v>
      </c>
      <c r="AD461" s="327">
        <v>45785</v>
      </c>
      <c r="AE461" s="327">
        <v>45816</v>
      </c>
      <c r="AF461" s="25">
        <v>45816</v>
      </c>
      <c r="AG461" s="327">
        <v>45807</v>
      </c>
      <c r="AH461" s="309">
        <f>IF(AND(AD461&lt;&gt;"",AG461&lt;&gt;""),AG461-AD461,"")</f>
        <v>22</v>
      </c>
      <c r="AI461" s="322" t="str">
        <f>IF(AE461&lt;&gt;"",CONCATENATE("S",WEEKNUM(AE461,21)),"")</f>
        <v>S23</v>
      </c>
      <c r="AJ461" s="323" t="str">
        <f>IF(AF461&lt;&gt;"",CONCATENATE("S",WEEKNUM(AF461,21)),"")</f>
        <v>S23</v>
      </c>
      <c r="AK461" s="323" t="str">
        <f>IF(AG461&lt;&gt;"",CONCATENATE("S",WEEKNUM(AG461,21)),"")</f>
        <v>S22</v>
      </c>
      <c r="AL461" s="322" t="str">
        <f>IF(AG461&lt;&gt;"",CONCATENATE(MONTH(AG461),"/",YEAR(AG461)),"")</f>
        <v>5/2025</v>
      </c>
      <c r="AM461" s="324">
        <f ca="1">IF(AG461&lt;&gt;"",IFERROR(IF(AF461="",TODAY()-AE461,AG461-AE461),""),"")</f>
        <v>-9</v>
      </c>
      <c r="AN461" s="325" t="str">
        <f ca="1">IF(AM461&lt;&gt;"",IF(AM461&lt;=0,"SEM ATRASO",IF(AM461&lt;=10,"1) &lt;= 10 Dias",IF(AND(AM461&gt;10,AM461&lt;=30),"2) &gt; 10 Dias e &lt;= 30 Dias",IF(AND(AM461&gt;30,AM461&lt;=60),"3) &gt;30 Dias e &lt;=60 Dias",IF(AND(AM461&gt;60,AM461&lt;43854),"4) &gt; 60 Dias","INDEFINIDO"))))),"")</f>
        <v>SEM ATRASO</v>
      </c>
      <c r="AO461" s="327" t="s">
        <v>2020</v>
      </c>
      <c r="AP461" s="331">
        <v>45819</v>
      </c>
      <c r="AQ461" s="15">
        <v>45843</v>
      </c>
      <c r="AR461" s="15">
        <v>45820</v>
      </c>
      <c r="AS461" s="331">
        <v>45820</v>
      </c>
      <c r="AT461" s="309">
        <f>IF(AND(AP461&lt;&gt;"",AS461&lt;&gt;""),AS461-AP461,"")</f>
        <v>1</v>
      </c>
      <c r="AU461" s="326" t="str">
        <f>IF(AQ461&lt;&gt;"",CONCATENATE("S",WEEKNUM(AQ461,21)),"")</f>
        <v>S27</v>
      </c>
      <c r="AV461" s="327" t="str">
        <f>IF(AR461&lt;&gt;"",CONCATENATE("S",WEEKNUM(AR461,21)),"")</f>
        <v>S24</v>
      </c>
      <c r="AW461" s="327" t="str">
        <f>IF(AS461&lt;&gt;"",CONCATENATE("S",WEEKNUM(AS461,21)),"")</f>
        <v>S24</v>
      </c>
      <c r="AX461" s="326" t="str">
        <f>IF(AS461&lt;&gt;"",CONCATENATE(MONTH(AS461),"/",YEAR(AS461)),"")</f>
        <v>6/2025</v>
      </c>
      <c r="AY461" s="328">
        <f ca="1">IF(AQ461&lt;&gt;"",IF(AS461&lt;&gt;"",AQ461-AS461,TODAY()-AQ461),"")</f>
        <v>23</v>
      </c>
      <c r="AZ461" s="329" t="str">
        <f ca="1">IF(AY461&lt;&gt;"",IF(AY461&lt;=0,"SEM ATRASO",IF(AY461&lt;=10,"1) &lt;= 10 Dias",IF(AND(AY461&gt;10,AY461&lt;=30),"2) &gt; 10 Dias e &lt;= 30 Dias",IF(AND(AY461&gt;30,AY461&lt;=60),"3) &gt;30 Dias e &lt;=60 Dias",IF(AND(AY461&gt;60,AY461&lt;43854),"4) &gt; 60 Dias","INDEFINIDO"))))),"")</f>
        <v>2) &gt; 10 Dias e &lt;= 30 Dias</v>
      </c>
      <c r="BA461" s="327">
        <v>45820</v>
      </c>
      <c r="BB461" s="331">
        <v>45820</v>
      </c>
      <c r="BC461" s="14">
        <v>45833</v>
      </c>
      <c r="BD461" s="481">
        <v>45833</v>
      </c>
      <c r="BE461" s="15">
        <v>45833</v>
      </c>
      <c r="BF461" s="309">
        <f>IF(AND(BB461&lt;&gt;"",BE461&lt;&gt;""),BE461-BB461,"")</f>
        <v>13</v>
      </c>
      <c r="BG461" s="326" t="str">
        <f>IF(BC461&lt;&gt;"",CONCATENATE("S",WEEKNUM(BC461,21)),"")</f>
        <v>S26</v>
      </c>
      <c r="BH461" s="327" t="str">
        <f>IF(BD461&lt;&gt;"",CONCATENATE("S",WEEKNUM(BD461,21)),"")</f>
        <v>S26</v>
      </c>
      <c r="BI461" s="327" t="str">
        <f>IF(BE461&lt;&gt;"",CONCATENATE("S",WEEKNUM(BE461,21)),"")</f>
        <v>S26</v>
      </c>
      <c r="BJ461" s="326" t="str">
        <f>IF(BE461&lt;&gt;"",CONCATENATE(MONTH(BE461),"/",YEAR(BE461)),"")</f>
        <v>6/2025</v>
      </c>
      <c r="BK461" s="325">
        <f ca="1">IF(BE461&lt;&gt;"",IFERROR(IF(BE461="",TODAY()-BC461,BE461-BC461),""),"")</f>
        <v>0</v>
      </c>
      <c r="BL461" s="330" t="str">
        <f ca="1">IF(BK461&lt;&gt;"",IF(BK461&lt;=0,"SEM ATRASO",IF(BK461&lt;=10,"1) &lt;= 10 Dias",IF(AND(BK461&gt;10,BK461&lt;=30),"2) &gt; 10 Dias e &lt;= 30 Dias",IF(AND(BK461&gt;30,BK461&lt;=60),"3) &gt;30 Dias e &lt;=60 Dias",IF(AND(BK461&gt;60,BK461&lt;43854),"4) &gt; 60 Dias","INDEFINIDO"))))),"")</f>
        <v>SEM ATRASO</v>
      </c>
      <c r="BM461" s="331">
        <f>IF(BE461&lt;&gt;"",BE461+5,IF(AND(BE461="",BD461&lt;&gt;""),BD461+5,IF(AND(BE461="",BD461="",AS461&lt;&gt;""),AS461+5,IF(AND(BE461="",BD461="",AS461="",AR461&lt;&gt;""),AR461+5,""))))</f>
        <v>45838</v>
      </c>
      <c r="BN461" s="331"/>
      <c r="BO461" s="331" t="s">
        <v>87</v>
      </c>
      <c r="BP461" s="305"/>
      <c r="BQ461" s="305"/>
      <c r="BR461" s="305"/>
      <c r="BS461" s="305"/>
      <c r="BT461" s="332"/>
      <c r="BU461" s="333"/>
      <c r="BV461" s="329"/>
      <c r="BW461" s="329"/>
      <c r="BX461" s="329"/>
      <c r="BY461" s="329"/>
      <c r="BZ461" s="329"/>
      <c r="CA461" s="635"/>
      <c r="CB461" s="599"/>
    </row>
    <row r="462" spans="1:80" ht="40.5" customHeight="1" thickBot="1" x14ac:dyDescent="0.4">
      <c r="A462" s="593"/>
      <c r="B462" s="458" t="s">
        <v>155</v>
      </c>
      <c r="C462" s="310"/>
      <c r="D462" s="336"/>
      <c r="E462" s="336" t="s">
        <v>1027</v>
      </c>
      <c r="F462" s="336" t="s">
        <v>1028</v>
      </c>
      <c r="G462" s="307" t="str">
        <f ca="1">IF(AND(E462&lt;D462,BE462&lt;&gt;"",TODAY()&gt;D462),TODAY()-D462,"")</f>
        <v/>
      </c>
      <c r="H462" s="308">
        <f>IF(BM462&lt;&gt;"",BM462,"")</f>
        <v>45875</v>
      </c>
      <c r="I462" s="309">
        <f>IF(AND(E462&lt;&gt;"",H462&lt;&gt;""),H462-E462,"")</f>
        <v>401</v>
      </c>
      <c r="J462" s="460" t="s">
        <v>888</v>
      </c>
      <c r="K462" s="460" t="s">
        <v>80</v>
      </c>
      <c r="L462" s="310" t="s">
        <v>81</v>
      </c>
      <c r="M462" s="311" t="s">
        <v>161</v>
      </c>
      <c r="N462" s="310" t="s">
        <v>1011</v>
      </c>
      <c r="O462" s="337" t="s">
        <v>1007</v>
      </c>
      <c r="P462" s="539" t="s">
        <v>1495</v>
      </c>
      <c r="Q462" s="339" t="s">
        <v>1037</v>
      </c>
      <c r="R462" s="313" t="str">
        <f>IF(OR(L462&lt;&gt;"",N462&lt;&gt;"",O462&lt;&gt;"",P462&lt;&gt;""),CONCATENATE(L462,"-",N462,"-",P462,"-OM",O462),"")</f>
        <v>P31-PPGMII-P31-CAM-0428P/2024-OM[2028301172</v>
      </c>
      <c r="S462" s="574" t="s">
        <v>997</v>
      </c>
      <c r="T462" s="314">
        <v>1</v>
      </c>
      <c r="U462" s="340">
        <v>0</v>
      </c>
      <c r="V462" s="340">
        <v>5440.3059999999996</v>
      </c>
      <c r="W462" s="316">
        <f>IF(U462&lt;&gt;"",U462/1000,"")</f>
        <v>0</v>
      </c>
      <c r="X462" s="316">
        <f>IF(V462&lt;&gt;"",V462/1000,"")</f>
        <v>5.4403059999999996</v>
      </c>
      <c r="Y462" s="317">
        <f>IF(OR(U462&lt;&gt;"",V462&lt;&gt;""),U462+V462,"")</f>
        <v>5440.3059999999996</v>
      </c>
      <c r="Z462" s="318">
        <f>IF(Y462&lt;&gt;"",Y462/1000,"")</f>
        <v>5.4403059999999996</v>
      </c>
      <c r="AA462" s="574" t="s">
        <v>1039</v>
      </c>
      <c r="AB462" s="386"/>
      <c r="AC462" s="331">
        <v>45777</v>
      </c>
      <c r="AD462" s="327">
        <v>45807</v>
      </c>
      <c r="AE462" s="327">
        <v>45807</v>
      </c>
      <c r="AF462" s="14">
        <v>45828</v>
      </c>
      <c r="AG462" s="327">
        <v>45824</v>
      </c>
      <c r="AH462" s="309">
        <f>IF(AND(AD462&lt;&gt;"",AG462&lt;&gt;""),AG462-AD462,"")</f>
        <v>17</v>
      </c>
      <c r="AI462" s="322" t="str">
        <f>IF(AE462&lt;&gt;"",CONCATENATE("S",WEEKNUM(AE462,21)),"")</f>
        <v>S22</v>
      </c>
      <c r="AJ462" s="323" t="str">
        <f>IF(AF462&lt;&gt;"",CONCATENATE("S",WEEKNUM(AF462,21)),"")</f>
        <v>S25</v>
      </c>
      <c r="AK462" s="323" t="str">
        <f>IF(AG462&lt;&gt;"",CONCATENATE("S",WEEKNUM(AG462,21)),"")</f>
        <v>S25</v>
      </c>
      <c r="AL462" s="322" t="str">
        <f>IF(AG462&lt;&gt;"",CONCATENATE(MONTH(AG462),"/",YEAR(AG462)),"")</f>
        <v>6/2025</v>
      </c>
      <c r="AM462" s="324">
        <f ca="1">IF(AG462&lt;&gt;"",IFERROR(IF(AF462="",TODAY()-AE462,AG462-AE462),""),"")</f>
        <v>17</v>
      </c>
      <c r="AN462" s="325" t="str">
        <f ca="1">IF(AM462&lt;&gt;"",IF(AM462&lt;=0,"SEM ATRASO",IF(AM462&lt;=10,"1) &lt;= 10 Dias",IF(AND(AM462&gt;10,AM462&lt;=30),"2) &gt; 10 Dias e &lt;= 30 Dias",IF(AND(AM462&gt;30,AM462&lt;=60),"3) &gt;30 Dias e &lt;=60 Dias",IF(AND(AM462&gt;60,AM462&lt;43854),"4) &gt; 60 Dias","INDEFINIDO"))))),"")</f>
        <v>2) &gt; 10 Dias e &lt;= 30 Dias</v>
      </c>
      <c r="AO462" s="331">
        <v>45828</v>
      </c>
      <c r="AP462" s="331">
        <v>45824</v>
      </c>
      <c r="AQ462" s="15">
        <v>45828</v>
      </c>
      <c r="AR462" s="24">
        <v>45845</v>
      </c>
      <c r="AS462" s="331">
        <v>45845</v>
      </c>
      <c r="AT462" s="309">
        <f>IF(AND(AP462&lt;&gt;"",AS462&lt;&gt;""),AS462-AP462,"")</f>
        <v>21</v>
      </c>
      <c r="AU462" s="326" t="str">
        <f>IF(AQ462&lt;&gt;"",CONCATENATE("S",WEEKNUM(AQ462,21)),"")</f>
        <v>S25</v>
      </c>
      <c r="AV462" s="327" t="str">
        <f>IF(AR462&lt;&gt;"",CONCATENATE("S",WEEKNUM(AR462,21)),"")</f>
        <v>S28</v>
      </c>
      <c r="AW462" s="327" t="str">
        <f>IF(AS462&lt;&gt;"",CONCATENATE("S",WEEKNUM(AS462,21)),"")</f>
        <v>S28</v>
      </c>
      <c r="AX462" s="326" t="str">
        <f>IF(AS462&lt;&gt;"",CONCATENATE(MONTH(AS462),"/",YEAR(AS462)),"")</f>
        <v>7/2025</v>
      </c>
      <c r="AY462" s="328">
        <f ca="1">IF(AQ462&lt;&gt;"",IF(AS462&lt;&gt;"",AQ462-AS462,TODAY()-AQ462),"")</f>
        <v>-17</v>
      </c>
      <c r="AZ462" s="329" t="str">
        <f ca="1">IF(AY462&lt;&gt;"",IF(AY462&lt;=0,"SEM ATRASO",IF(AY462&lt;=10,"1) &lt;= 10 Dias",IF(AND(AY462&gt;10,AY462&lt;=30),"2) &gt; 10 Dias e &lt;= 30 Dias",IF(AND(AY462&gt;30,AY462&lt;=60),"3) &gt;30 Dias e &lt;=60 Dias",IF(AND(AY462&gt;60,AY462&lt;43854),"4) &gt; 60 Dias","INDEFINIDO"))))),"")</f>
        <v>SEM ATRASO</v>
      </c>
      <c r="BA462" s="331">
        <v>45846</v>
      </c>
      <c r="BB462" s="331">
        <v>45845</v>
      </c>
      <c r="BC462" s="15">
        <v>45766</v>
      </c>
      <c r="BD462" s="12">
        <v>45852</v>
      </c>
      <c r="BE462" s="331">
        <v>45870</v>
      </c>
      <c r="BF462" s="309">
        <f>IF(AND(BB462&lt;&gt;"",BE462&lt;&gt;""),BE462-BB462,"")</f>
        <v>25</v>
      </c>
      <c r="BG462" s="326" t="str">
        <f>IF(BC462&lt;&gt;"",CONCATENATE("S",WEEKNUM(BC462,21)),"")</f>
        <v>S16</v>
      </c>
      <c r="BH462" s="327" t="str">
        <f>IF(BD462&lt;&gt;"",CONCATENATE("S",WEEKNUM(BD462,21)),"")</f>
        <v>S29</v>
      </c>
      <c r="BI462" s="327" t="str">
        <f>IF(BE462&lt;&gt;"",CONCATENATE("S",WEEKNUM(BE462,21)),"")</f>
        <v>S31</v>
      </c>
      <c r="BJ462" s="326" t="str">
        <f>IF(BE462&lt;&gt;"",CONCATENATE(MONTH(BE462),"/",YEAR(BE462)),"")</f>
        <v>8/2025</v>
      </c>
      <c r="BK462" s="325">
        <f ca="1">IF(BE462&lt;&gt;"",IFERROR(IF(BE462="",TODAY()-BC462,BE462-BC462),""),"")</f>
        <v>104</v>
      </c>
      <c r="BL462" s="330" t="str">
        <f ca="1">IF(BK462&lt;&gt;"",IF(BK462&lt;=0,"SEM ATRASO",IF(BK462&lt;=10,"1) &lt;= 10 Dias",IF(AND(BK462&gt;10,BK462&lt;=30),"2) &gt; 10 Dias e &lt;= 30 Dias",IF(AND(BK462&gt;30,BK462&lt;=60),"3) &gt;30 Dias e &lt;=60 Dias",IF(AND(BK462&gt;60,BK462&lt;43854),"4) &gt; 60 Dias","INDEFINIDO"))))),"")</f>
        <v>4) &gt; 60 Dias</v>
      </c>
      <c r="BM462" s="331">
        <f>IF(BE462&lt;&gt;"",BE462+5,IF(AND(BE462="",BD462&lt;&gt;""),BD462+5,IF(AND(BE462="",BD462="",AS462&lt;&gt;""),AS462+5,IF(AND(BE462="",BD462="",AS462="",AR462&lt;&gt;""),AR462+5,""))))</f>
        <v>45875</v>
      </c>
      <c r="BN462" s="331"/>
      <c r="BO462" s="331" t="s">
        <v>87</v>
      </c>
      <c r="BP462" s="305"/>
      <c r="BQ462" s="305"/>
      <c r="BR462" s="305"/>
      <c r="BS462" s="305"/>
      <c r="BT462" s="332">
        <v>-3</v>
      </c>
      <c r="BU462" s="333" t="s">
        <v>1255</v>
      </c>
      <c r="BV462" s="329"/>
      <c r="BW462" s="329"/>
      <c r="BX462" s="329"/>
      <c r="BY462" s="329"/>
      <c r="BZ462" s="329"/>
      <c r="CA462" s="635" t="s">
        <v>1040</v>
      </c>
      <c r="CB462" s="599"/>
    </row>
    <row r="463" spans="1:80" ht="40.5" customHeight="1" thickBot="1" x14ac:dyDescent="0.4">
      <c r="A463" s="593"/>
      <c r="B463" s="458" t="s">
        <v>155</v>
      </c>
      <c r="C463" s="310"/>
      <c r="D463" s="336"/>
      <c r="E463" s="336" t="s">
        <v>1027</v>
      </c>
      <c r="F463" s="336" t="s">
        <v>1028</v>
      </c>
      <c r="G463" s="307" t="str">
        <f ca="1">IF(AND(E463&lt;D463,BE463&lt;&gt;"",TODAY()&gt;D463),TODAY()-D463,"")</f>
        <v/>
      </c>
      <c r="H463" s="308">
        <f>IF(BM463&lt;&gt;"",BM463,"")</f>
        <v>45852</v>
      </c>
      <c r="I463" s="309">
        <f>IF(AND(E463&lt;&gt;"",H463&lt;&gt;""),H463-E463,"")</f>
        <v>378</v>
      </c>
      <c r="J463" s="460" t="s">
        <v>156</v>
      </c>
      <c r="K463" s="460" t="s">
        <v>80</v>
      </c>
      <c r="L463" s="310" t="s">
        <v>81</v>
      </c>
      <c r="M463" s="311" t="s">
        <v>161</v>
      </c>
      <c r="N463" s="310" t="s">
        <v>1011</v>
      </c>
      <c r="O463" s="337">
        <v>2029422882</v>
      </c>
      <c r="P463" s="539" t="s">
        <v>1495</v>
      </c>
      <c r="Q463" s="339" t="s">
        <v>1038</v>
      </c>
      <c r="R463" s="313" t="str">
        <f>IF(OR(L463&lt;&gt;"",N463&lt;&gt;"",O463&lt;&gt;"",P463&lt;&gt;""),CONCATENATE(L463,"-",N463,"-",P463,"-OM",O463),"")</f>
        <v>P31-PPGMII-P31-CAM-0428P/2024-OM2029422882</v>
      </c>
      <c r="S463" s="574" t="s">
        <v>246</v>
      </c>
      <c r="T463" s="314">
        <v>1</v>
      </c>
      <c r="U463" s="340">
        <v>0</v>
      </c>
      <c r="V463" s="340">
        <v>1432.7769999999998</v>
      </c>
      <c r="W463" s="316">
        <f>IF(U463&lt;&gt;"",U463/1000,"")</f>
        <v>0</v>
      </c>
      <c r="X463" s="316">
        <f>IF(V463&lt;&gt;"",V463/1000,"")</f>
        <v>1.4327769999999997</v>
      </c>
      <c r="Y463" s="317">
        <f>IF(OR(U463&lt;&gt;"",V463&lt;&gt;""),U463+V463,"")</f>
        <v>1432.7769999999998</v>
      </c>
      <c r="Z463" s="318">
        <f>IF(Y463&lt;&gt;"",Y463/1000,"")</f>
        <v>1.4327769999999997</v>
      </c>
      <c r="AA463" s="574" t="s">
        <v>1039</v>
      </c>
      <c r="AB463" s="386"/>
      <c r="AC463" s="331">
        <v>45777</v>
      </c>
      <c r="AD463" s="327">
        <v>45734</v>
      </c>
      <c r="AE463" s="327">
        <v>45779</v>
      </c>
      <c r="AF463" s="14">
        <v>45779</v>
      </c>
      <c r="AG463" s="327">
        <v>45783</v>
      </c>
      <c r="AH463" s="309">
        <f>IF(AND(AD463&lt;&gt;"",AG463&lt;&gt;""),AG463-AD463,"")</f>
        <v>49</v>
      </c>
      <c r="AI463" s="322" t="str">
        <f>IF(AE463&lt;&gt;"",CONCATENATE("S",WEEKNUM(AE463,21)),"")</f>
        <v>S18</v>
      </c>
      <c r="AJ463" s="323" t="str">
        <f>IF(AF463&lt;&gt;"",CONCATENATE("S",WEEKNUM(AF463,21)),"")</f>
        <v>S18</v>
      </c>
      <c r="AK463" s="323" t="str">
        <f>IF(AG463&lt;&gt;"",CONCATENATE("S",WEEKNUM(AG463,21)),"")</f>
        <v>S19</v>
      </c>
      <c r="AL463" s="322" t="str">
        <f>IF(AG463&lt;&gt;"",CONCATENATE(MONTH(AG463),"/",YEAR(AG463)),"")</f>
        <v>5/2025</v>
      </c>
      <c r="AM463" s="324">
        <f ca="1">IF(AG463&lt;&gt;"",IFERROR(IF(AF463="",TODAY()-AE463,AG463-AE463),""),"")</f>
        <v>4</v>
      </c>
      <c r="AN463" s="325" t="str">
        <f ca="1">IF(AM463&lt;&gt;"",IF(AM463&lt;=0,"SEM ATRASO",IF(AM463&lt;=10,"1) &lt;= 10 Dias",IF(AND(AM463&gt;10,AM463&lt;=30),"2) &gt; 10 Dias e &lt;= 30 Dias",IF(AND(AM463&gt;30,AM463&lt;=60),"3) &gt;30 Dias e &lt;=60 Dias",IF(AND(AM463&gt;60,AM463&lt;43854),"4) &gt; 60 Dias","INDEFINIDO"))))),"")</f>
        <v>1) &lt;= 10 Dias</v>
      </c>
      <c r="AO463" s="331">
        <v>45780</v>
      </c>
      <c r="AP463" s="331">
        <v>45824</v>
      </c>
      <c r="AQ463" s="15">
        <v>45794</v>
      </c>
      <c r="AR463" s="24">
        <v>45862</v>
      </c>
      <c r="AS463" s="331">
        <v>45862</v>
      </c>
      <c r="AT463" s="309">
        <f>IF(AND(AP463&lt;&gt;"",AS463&lt;&gt;""),AS463-AP463,"")</f>
        <v>38</v>
      </c>
      <c r="AU463" s="326" t="str">
        <f>IF(AQ463&lt;&gt;"",CONCATENATE("S",WEEKNUM(AQ463,21)),"")</f>
        <v>S20</v>
      </c>
      <c r="AV463" s="327" t="str">
        <f>IF(AR463&lt;&gt;"",CONCATENATE("S",WEEKNUM(AR463,21)),"")</f>
        <v>S30</v>
      </c>
      <c r="AW463" s="327" t="str">
        <f>IF(AS463&lt;&gt;"",CONCATENATE("S",WEEKNUM(AS463,21)),"")</f>
        <v>S30</v>
      </c>
      <c r="AX463" s="326" t="str">
        <f>IF(AS463&lt;&gt;"",CONCATENATE(MONTH(AS463),"/",YEAR(AS463)),"")</f>
        <v>7/2025</v>
      </c>
      <c r="AY463" s="328">
        <f ca="1">IF(AQ463&lt;&gt;"",IF(AS463&lt;&gt;"",AQ463-AS463,TODAY()-AQ463),"")</f>
        <v>-68</v>
      </c>
      <c r="AZ463" s="329" t="str">
        <f ca="1">IF(AY463&lt;&gt;"",IF(AY463&lt;=0,"SEM ATRASO",IF(AY463&lt;=10,"1) &lt;= 10 Dias",IF(AND(AY463&gt;10,AY463&lt;=30),"2) &gt; 10 Dias e &lt;= 30 Dias",IF(AND(AY463&gt;30,AY463&lt;=60),"3) &gt;30 Dias e &lt;=60 Dias",IF(AND(AY463&gt;60,AY463&lt;43854),"4) &gt; 60 Dias","INDEFINIDO"))))),"")</f>
        <v>SEM ATRASO</v>
      </c>
      <c r="BA463" s="364">
        <v>45795</v>
      </c>
      <c r="BB463" s="331">
        <v>45862</v>
      </c>
      <c r="BC463" s="15">
        <v>45804</v>
      </c>
      <c r="BD463" s="12">
        <v>45847</v>
      </c>
      <c r="BE463" s="15">
        <v>45847</v>
      </c>
      <c r="BF463" s="309">
        <f>IF(AND(BB463&lt;&gt;"",BE463&lt;&gt;""),BE463-BB463,"")</f>
        <v>-15</v>
      </c>
      <c r="BG463" s="326" t="str">
        <f>IF(BC463&lt;&gt;"",CONCATENATE("S",WEEKNUM(BC463,21)),"")</f>
        <v>S22</v>
      </c>
      <c r="BH463" s="327" t="str">
        <f>IF(BD463&lt;&gt;"",CONCATENATE("S",WEEKNUM(BD463,21)),"")</f>
        <v>S28</v>
      </c>
      <c r="BI463" s="327" t="str">
        <f>IF(BE463&lt;&gt;"",CONCATENATE("S",WEEKNUM(BE463,21)),"")</f>
        <v>S28</v>
      </c>
      <c r="BJ463" s="326" t="str">
        <f>IF(BE463&lt;&gt;"",CONCATENATE(MONTH(BE463),"/",YEAR(BE463)),"")</f>
        <v>7/2025</v>
      </c>
      <c r="BK463" s="325">
        <f ca="1">IF(BE463&lt;&gt;"",IFERROR(IF(BE463="",TODAY()-BC463,BE463-BC463),""),"")</f>
        <v>43</v>
      </c>
      <c r="BL463" s="330" t="str">
        <f ca="1">IF(BK463&lt;&gt;"",IF(BK463&lt;=0,"SEM ATRASO",IF(BK463&lt;=10,"1) &lt;= 10 Dias",IF(AND(BK463&gt;10,BK463&lt;=30),"2) &gt; 10 Dias e &lt;= 30 Dias",IF(AND(BK463&gt;30,BK463&lt;=60),"3) &gt;30 Dias e &lt;=60 Dias",IF(AND(BK463&gt;60,BK463&lt;43854),"4) &gt; 60 Dias","INDEFINIDO"))))),"")</f>
        <v>3) &gt;30 Dias e &lt;=60 Dias</v>
      </c>
      <c r="BM463" s="331">
        <f>IF(BE463&lt;&gt;"",BE463+5,IF(AND(BE463="",BD463&lt;&gt;""),BD463+5,IF(AND(BE463="",BD463="",AS463&lt;&gt;""),AS463+5,IF(AND(BE463="",BD463="",AS463="",AR463&lt;&gt;""),AR463+5,""))))</f>
        <v>45852</v>
      </c>
      <c r="BN463" s="331"/>
      <c r="BO463" s="331" t="s">
        <v>87</v>
      </c>
      <c r="BP463" s="305"/>
      <c r="BQ463" s="305"/>
      <c r="BR463" s="305"/>
      <c r="BS463" s="305"/>
      <c r="BT463" s="332" t="s">
        <v>124</v>
      </c>
      <c r="BU463" s="333" t="s">
        <v>124</v>
      </c>
      <c r="BV463" s="329"/>
      <c r="BW463" s="329"/>
      <c r="BX463" s="329"/>
      <c r="BY463" s="329"/>
      <c r="BZ463" s="329"/>
      <c r="CA463" s="635" t="s">
        <v>252</v>
      </c>
      <c r="CB463" s="599"/>
    </row>
    <row r="464" spans="1:80" ht="40.5" customHeight="1" thickBot="1" x14ac:dyDescent="0.4">
      <c r="A464" s="593"/>
      <c r="B464" s="458" t="s">
        <v>155</v>
      </c>
      <c r="C464" s="310"/>
      <c r="D464" s="336"/>
      <c r="E464" s="336" t="s">
        <v>248</v>
      </c>
      <c r="F464" s="336" t="s">
        <v>249</v>
      </c>
      <c r="G464" s="307" t="str">
        <f ca="1">IF(AND(E464&lt;D464,BE464&lt;&gt;"",TODAY()&gt;D464),TODAY()-D464,"")</f>
        <v/>
      </c>
      <c r="H464" s="308">
        <f>IF(BM464&lt;&gt;"",BM464,"")</f>
        <v>45885</v>
      </c>
      <c r="I464" s="309">
        <f>IF(AND(E464&lt;&gt;"",H464&lt;&gt;""),H464-E464,"")</f>
        <v>151</v>
      </c>
      <c r="J464" s="460" t="s">
        <v>79</v>
      </c>
      <c r="K464" s="460" t="s">
        <v>80</v>
      </c>
      <c r="L464" s="310" t="s">
        <v>81</v>
      </c>
      <c r="M464" s="311" t="s">
        <v>2407</v>
      </c>
      <c r="N464" s="310" t="s">
        <v>1011</v>
      </c>
      <c r="O464" s="337" t="s">
        <v>1010</v>
      </c>
      <c r="P464" s="539" t="s">
        <v>1496</v>
      </c>
      <c r="Q464" s="339" t="s">
        <v>1812</v>
      </c>
      <c r="R464" s="313" t="str">
        <f>IF(OR(L464&lt;&gt;"",N464&lt;&gt;"",O464&lt;&gt;"",P464&lt;&gt;""),CONCATENATE(L464,"-",N464,"-",P464,"-OM",O464),"")</f>
        <v>P31-PPGMII-P31-CAM-0659/2025-OM[2027811849]</v>
      </c>
      <c r="S464" s="574" t="s">
        <v>1000</v>
      </c>
      <c r="T464" s="314">
        <v>0.75</v>
      </c>
      <c r="U464" s="340">
        <v>388.27</v>
      </c>
      <c r="V464" s="544">
        <v>0</v>
      </c>
      <c r="W464" s="316">
        <f>IF(U464&lt;&gt;"",U464/1000,"")</f>
        <v>0.38827</v>
      </c>
      <c r="X464" s="316">
        <f>IF(V464&lt;&gt;"",V464/1000,"")</f>
        <v>0</v>
      </c>
      <c r="Y464" s="317">
        <f>IF(OR(U464&lt;&gt;"",V464&lt;&gt;""),U464+V464,"")</f>
        <v>388.27</v>
      </c>
      <c r="Z464" s="318">
        <f>IF(Y464&lt;&gt;"",Y464/1000,"")</f>
        <v>0.38827</v>
      </c>
      <c r="AA464" s="574" t="s">
        <v>2107</v>
      </c>
      <c r="AB464" s="386"/>
      <c r="AC464" s="331">
        <v>45734</v>
      </c>
      <c r="AD464" s="327">
        <v>45814</v>
      </c>
      <c r="AE464" s="327">
        <v>45828</v>
      </c>
      <c r="AF464" s="14">
        <v>45828</v>
      </c>
      <c r="AG464" s="327">
        <v>45828</v>
      </c>
      <c r="AH464" s="309">
        <f>IF(AND(AD464&lt;&gt;"",AG464&lt;&gt;""),AG464-AD464,"")</f>
        <v>14</v>
      </c>
      <c r="AI464" s="322" t="str">
        <f>IF(AE464&lt;&gt;"",CONCATENATE("S",WEEKNUM(AE464,21)),"")</f>
        <v>S25</v>
      </c>
      <c r="AJ464" s="323" t="str">
        <f>IF(AF464&lt;&gt;"",CONCATENATE("S",WEEKNUM(AF464,21)),"")</f>
        <v>S25</v>
      </c>
      <c r="AK464" s="323" t="str">
        <f>IF(AG464&lt;&gt;"",CONCATENATE("S",WEEKNUM(AG464,21)),"")</f>
        <v>S25</v>
      </c>
      <c r="AL464" s="322" t="str">
        <f>IF(AG464&lt;&gt;"",CONCATENATE(MONTH(AG464),"/",YEAR(AG464)),"")</f>
        <v>6/2025</v>
      </c>
      <c r="AM464" s="324">
        <f ca="1">IF(AG464&lt;&gt;"",IFERROR(IF(AF464="",TODAY()-AE464,AG464-AE464),""),"")</f>
        <v>0</v>
      </c>
      <c r="AN464" s="325" t="str">
        <f ca="1">IF(AM464&lt;&gt;"",IF(AM464&lt;=0,"SEM ATRASO",IF(AM464&lt;=10,"1) &lt;= 10 Dias",IF(AND(AM464&gt;10,AM464&lt;=30),"2) &gt; 10 Dias e &lt;= 30 Dias",IF(AND(AM464&gt;30,AM464&lt;=60),"3) &gt;30 Dias e &lt;=60 Dias",IF(AND(AM464&gt;60,AM464&lt;43854),"4) &gt; 60 Dias","INDEFINIDO"))))),"")</f>
        <v>SEM ATRASO</v>
      </c>
      <c r="AO464" s="331">
        <v>45834</v>
      </c>
      <c r="AP464" s="331">
        <v>45820</v>
      </c>
      <c r="AQ464" s="15">
        <v>45839</v>
      </c>
      <c r="AR464" s="24">
        <v>45839</v>
      </c>
      <c r="AS464" s="331">
        <v>45839</v>
      </c>
      <c r="AT464" s="309">
        <f>IF(AND(AP464&lt;&gt;"",AS464&lt;&gt;""),AS464-AP464,"")</f>
        <v>19</v>
      </c>
      <c r="AU464" s="326" t="str">
        <f>IF(AQ464&lt;&gt;"",CONCATENATE("S",WEEKNUM(AQ464,21)),"")</f>
        <v>S27</v>
      </c>
      <c r="AV464" s="327" t="str">
        <f>IF(AR464&lt;&gt;"",CONCATENATE("S",WEEKNUM(AR464,21)),"")</f>
        <v>S27</v>
      </c>
      <c r="AW464" s="327" t="str">
        <f>IF(AS464&lt;&gt;"",CONCATENATE("S",WEEKNUM(AS464,21)),"")</f>
        <v>S27</v>
      </c>
      <c r="AX464" s="326" t="str">
        <f>IF(AS464&lt;&gt;"",CONCATENATE(MONTH(AS464),"/",YEAR(AS464)),"")</f>
        <v>7/2025</v>
      </c>
      <c r="AY464" s="328">
        <f ca="1">IF(AQ464&lt;&gt;"",IF(AS464&lt;&gt;"",AQ464-AS464,TODAY()-AQ464),"")</f>
        <v>0</v>
      </c>
      <c r="AZ464" s="329" t="str">
        <f ca="1">IF(AY464&lt;&gt;"",IF(AY464&lt;=0,"SEM ATRASO",IF(AY464&lt;=10,"1) &lt;= 10 Dias",IF(AND(AY464&gt;10,AY464&lt;=30),"2) &gt; 10 Dias e &lt;= 30 Dias",IF(AND(AY464&gt;30,AY464&lt;=60),"3) &gt;30 Dias e &lt;=60 Dias",IF(AND(AY464&gt;60,AY464&lt;43854),"4) &gt; 60 Dias","INDEFINIDO"))))),"")</f>
        <v>SEM ATRASO</v>
      </c>
      <c r="BA464" s="560">
        <v>45873</v>
      </c>
      <c r="BB464" s="331">
        <f>BA464</f>
        <v>45873</v>
      </c>
      <c r="BC464" s="15">
        <v>45833</v>
      </c>
      <c r="BD464" s="521">
        <v>45880</v>
      </c>
      <c r="BE464" s="438">
        <f>BD464</f>
        <v>45880</v>
      </c>
      <c r="BF464" s="309">
        <f>IF(AND(BB464&lt;&gt;"",BE464&lt;&gt;""),BE464-BB464,"")</f>
        <v>7</v>
      </c>
      <c r="BG464" s="326" t="str">
        <f>IF(BC464&lt;&gt;"",CONCATENATE("S",WEEKNUM(BC464,21)),"")</f>
        <v>S26</v>
      </c>
      <c r="BH464" s="327" t="str">
        <f>IF(BD464&lt;&gt;"",CONCATENATE("S",WEEKNUM(BD464,21)),"")</f>
        <v>S33</v>
      </c>
      <c r="BI464" s="327" t="str">
        <f>IF(BE464&lt;&gt;"",CONCATENATE("S",WEEKNUM(BE464,21)),"")</f>
        <v>S33</v>
      </c>
      <c r="BJ464" s="326" t="str">
        <f>IF(BE464&lt;&gt;"",CONCATENATE(MONTH(BE464),"/",YEAR(BE464)),"")</f>
        <v>8/2025</v>
      </c>
      <c r="BK464" s="325">
        <f ca="1">IF(BE464&lt;&gt;"",IFERROR(IF(BE464="",TODAY()-BC464,BE464-BC464),""),"")</f>
        <v>47</v>
      </c>
      <c r="BL464" s="330" t="str">
        <f ca="1">IF(BK464&lt;&gt;"",IF(BK464&lt;=0,"SEM ATRASO",IF(BK464&lt;=10,"1) &lt;= 10 Dias",IF(AND(BK464&gt;10,BK464&lt;=30),"2) &gt; 10 Dias e &lt;= 30 Dias",IF(AND(BK464&gt;30,BK464&lt;=60),"3) &gt;30 Dias e &lt;=60 Dias",IF(AND(BK464&gt;60,BK464&lt;43854),"4) &gt; 60 Dias","INDEFINIDO"))))),"")</f>
        <v>3) &gt;30 Dias e &lt;=60 Dias</v>
      </c>
      <c r="BM464" s="331">
        <f>IF(BE464&lt;&gt;"",BE464+5,IF(AND(BE464="",BD464&lt;&gt;""),BD464+5,IF(AND(BE464="",BD464="",AS464&lt;&gt;""),AS464+5,IF(AND(BE464="",BD464="",AS464="",AR464&lt;&gt;""),AR464+5,""))))</f>
        <v>45885</v>
      </c>
      <c r="BN464" s="331"/>
      <c r="BO464" s="331" t="s">
        <v>87</v>
      </c>
      <c r="BP464" s="305"/>
      <c r="BQ464" s="305"/>
      <c r="BR464" s="305"/>
      <c r="BS464" s="305"/>
      <c r="BT464" s="332" t="s">
        <v>124</v>
      </c>
      <c r="BU464" s="333" t="s">
        <v>124</v>
      </c>
      <c r="BV464" s="329"/>
      <c r="BW464" s="329"/>
      <c r="BX464" s="329"/>
      <c r="BY464" s="329"/>
      <c r="BZ464" s="329"/>
      <c r="CA464" s="635" t="s">
        <v>951</v>
      </c>
      <c r="CB464" s="599"/>
    </row>
    <row r="465" spans="1:80" ht="40.5" customHeight="1" thickBot="1" x14ac:dyDescent="0.4">
      <c r="A465" s="593"/>
      <c r="B465" s="458" t="s">
        <v>155</v>
      </c>
      <c r="C465" s="310"/>
      <c r="D465" s="336"/>
      <c r="E465" s="336" t="s">
        <v>248</v>
      </c>
      <c r="F465" s="336" t="s">
        <v>249</v>
      </c>
      <c r="G465" s="307" t="str">
        <f ca="1">IF(AND(E465&lt;D465,BE465&lt;&gt;"",TODAY()&gt;D465),TODAY()-D465,"")</f>
        <v/>
      </c>
      <c r="H465" s="308">
        <f>IF(BM465&lt;&gt;"",BM465,"")</f>
        <v>45889</v>
      </c>
      <c r="I465" s="309">
        <f>IF(AND(E465&lt;&gt;"",H465&lt;&gt;""),H465-E465,"")</f>
        <v>155</v>
      </c>
      <c r="J465" s="460"/>
      <c r="K465" s="460" t="s">
        <v>80</v>
      </c>
      <c r="L465" s="310" t="s">
        <v>81</v>
      </c>
      <c r="M465" s="311" t="s">
        <v>2407</v>
      </c>
      <c r="N465" s="310" t="s">
        <v>1011</v>
      </c>
      <c r="O465" s="337"/>
      <c r="P465" s="539" t="s">
        <v>1496</v>
      </c>
      <c r="Q465" s="339" t="s">
        <v>1813</v>
      </c>
      <c r="R465" s="313" t="str">
        <f>IF(OR(L465&lt;&gt;"",N465&lt;&gt;"",O465&lt;&gt;"",P465&lt;&gt;""),CONCATENATE(L465,"-",N465,"-",P465,"-OM",O465),"")</f>
        <v>P31-PPGMII-P31-CAM-0659/2025-OM</v>
      </c>
      <c r="S465" s="574"/>
      <c r="T465" s="437">
        <v>0.75</v>
      </c>
      <c r="U465" s="340">
        <v>122.45</v>
      </c>
      <c r="V465" s="544">
        <v>0</v>
      </c>
      <c r="W465" s="316">
        <f>IF(U465&lt;&gt;"",U465/1000,"")</f>
        <v>0.12245</v>
      </c>
      <c r="X465" s="316">
        <f>IF(V465&lt;&gt;"",V465/1000,"")</f>
        <v>0</v>
      </c>
      <c r="Y465" s="317">
        <f>IF(OR(U465&lt;&gt;"",V465&lt;&gt;""),U465+V465,"")</f>
        <v>122.45</v>
      </c>
      <c r="Z465" s="318">
        <f>IF(Y465&lt;&gt;"",Y465/1000,"")</f>
        <v>0.12245</v>
      </c>
      <c r="AA465" s="574" t="s">
        <v>2107</v>
      </c>
      <c r="AB465" s="386"/>
      <c r="AC465" s="331">
        <v>45734</v>
      </c>
      <c r="AD465" s="327">
        <v>45814</v>
      </c>
      <c r="AE465" s="327">
        <v>45828</v>
      </c>
      <c r="AF465" s="14">
        <v>45828</v>
      </c>
      <c r="AG465" s="327">
        <v>45828</v>
      </c>
      <c r="AH465" s="309">
        <f>IF(AND(AD465&lt;&gt;"",AG465&lt;&gt;""),AG465-AD465,"")</f>
        <v>14</v>
      </c>
      <c r="AI465" s="322" t="str">
        <f>IF(AE465&lt;&gt;"",CONCATENATE("S",WEEKNUM(AE465,21)),"")</f>
        <v>S25</v>
      </c>
      <c r="AJ465" s="323" t="str">
        <f>IF(AF465&lt;&gt;"",CONCATENATE("S",WEEKNUM(AF465,21)),"")</f>
        <v>S25</v>
      </c>
      <c r="AK465" s="323" t="str">
        <f>IF(AG465&lt;&gt;"",CONCATENATE("S",WEEKNUM(AG465,21)),"")</f>
        <v>S25</v>
      </c>
      <c r="AL465" s="322" t="str">
        <f>IF(AG465&lt;&gt;"",CONCATENATE(MONTH(AG465),"/",YEAR(AG465)),"")</f>
        <v>6/2025</v>
      </c>
      <c r="AM465" s="324">
        <f ca="1">IF(AG465&lt;&gt;"",IFERROR(IF(AF465="",TODAY()-AE465,AG465-AE465),""),"")</f>
        <v>0</v>
      </c>
      <c r="AN465" s="325" t="str">
        <f ca="1">IF(AM465&lt;&gt;"",IF(AM465&lt;=0,"SEM ATRASO",IF(AM465&lt;=10,"1) &lt;= 10 Dias",IF(AND(AM465&gt;10,AM465&lt;=30),"2) &gt; 10 Dias e &lt;= 30 Dias",IF(AND(AM465&gt;30,AM465&lt;=60),"3) &gt;30 Dias e &lt;=60 Dias",IF(AND(AM465&gt;60,AM465&lt;43854),"4) &gt; 60 Dias","INDEFINIDO"))))),"")</f>
        <v>SEM ATRASO</v>
      </c>
      <c r="AO465" s="331">
        <v>45834</v>
      </c>
      <c r="AP465" s="331">
        <v>45819</v>
      </c>
      <c r="AQ465" s="15">
        <v>45826</v>
      </c>
      <c r="AR465" s="15">
        <v>45866</v>
      </c>
      <c r="AS465" s="331">
        <v>45866</v>
      </c>
      <c r="AT465" s="309">
        <f>IF(AND(AP465&lt;&gt;"",AS465&lt;&gt;""),AS465-AP465,"")</f>
        <v>47</v>
      </c>
      <c r="AU465" s="326" t="str">
        <f>IF(AQ465&lt;&gt;"",CONCATENATE("S",WEEKNUM(AQ465,21)),"")</f>
        <v>S25</v>
      </c>
      <c r="AV465" s="327" t="str">
        <f>IF(AR465&lt;&gt;"",CONCATENATE("S",WEEKNUM(AR465,21)),"")</f>
        <v>S31</v>
      </c>
      <c r="AW465" s="327" t="str">
        <f>IF(AS465&lt;&gt;"",CONCATENATE("S",WEEKNUM(AS465,21)),"")</f>
        <v>S31</v>
      </c>
      <c r="AX465" s="326" t="str">
        <f>IF(AS465&lt;&gt;"",CONCATENATE(MONTH(AS465),"/",YEAR(AS465)),"")</f>
        <v>7/2025</v>
      </c>
      <c r="AY465" s="328">
        <f ca="1">IF(AQ465&lt;&gt;"",IF(AS465&lt;&gt;"",AQ465-AS465,TODAY()-AQ465),"")</f>
        <v>-40</v>
      </c>
      <c r="AZ465" s="329" t="str">
        <f ca="1">IF(AY465&lt;&gt;"",IF(AY465&lt;=0,"SEM ATRASO",IF(AY465&lt;=10,"1) &lt;= 10 Dias",IF(AND(AY465&gt;10,AY465&lt;=30),"2) &gt; 10 Dias e &lt;= 30 Dias",IF(AND(AY465&gt;30,AY465&lt;=60),"3) &gt;30 Dias e &lt;=60 Dias",IF(AND(AY465&gt;60,AY465&lt;43854),"4) &gt; 60 Dias","INDEFINIDO"))))),"")</f>
        <v>SEM ATRASO</v>
      </c>
      <c r="BA465" s="14">
        <v>45879</v>
      </c>
      <c r="BB465" s="331">
        <f>BA465</f>
        <v>45879</v>
      </c>
      <c r="BC465" s="14">
        <v>45885</v>
      </c>
      <c r="BD465" s="24">
        <v>45885</v>
      </c>
      <c r="BE465" s="438">
        <v>45884</v>
      </c>
      <c r="BF465" s="309">
        <f>IF(AND(BB465&lt;&gt;"",BE465&lt;&gt;""),BE465-BB465,"")</f>
        <v>5</v>
      </c>
      <c r="BG465" s="326" t="str">
        <f>IF(BC465&lt;&gt;"",CONCATENATE("S",WEEKNUM(BC465,21)),"")</f>
        <v>S33</v>
      </c>
      <c r="BH465" s="327" t="str">
        <f>IF(BD465&lt;&gt;"",CONCATENATE("S",WEEKNUM(BD465,21)),"")</f>
        <v>S33</v>
      </c>
      <c r="BI465" s="327" t="str">
        <f>IF(BE465&lt;&gt;"",CONCATENATE("S",WEEKNUM(BE465,21)),"")</f>
        <v>S33</v>
      </c>
      <c r="BJ465" s="326" t="str">
        <f>IF(BE465&lt;&gt;"",CONCATENATE(MONTH(BE465),"/",YEAR(BE465)),"")</f>
        <v>8/2025</v>
      </c>
      <c r="BK465" s="325">
        <f ca="1">IF(BE465&lt;&gt;"",IFERROR(IF(BE465="",TODAY()-BC465,BE465-BC465),""),"")</f>
        <v>-1</v>
      </c>
      <c r="BL465" s="330" t="str">
        <f ca="1">IF(BK465&lt;&gt;"",IF(BK465&lt;=0,"SEM ATRASO",IF(BK465&lt;=10,"1) &lt;= 10 Dias",IF(AND(BK465&gt;10,BK465&lt;=30),"2) &gt; 10 Dias e &lt;= 30 Dias",IF(AND(BK465&gt;30,BK465&lt;=60),"3) &gt;30 Dias e &lt;=60 Dias",IF(AND(BK465&gt;60,BK465&lt;43854),"4) &gt; 60 Dias","INDEFINIDO"))))),"")</f>
        <v>SEM ATRASO</v>
      </c>
      <c r="BM465" s="331">
        <f>IF(BE465&lt;&gt;"",BE465+5,IF(AND(BE465="",BD465&lt;&gt;""),BD465+5,IF(AND(BE465="",BD465="",AS465&lt;&gt;""),AS465+5,IF(AND(BE465="",BD465="",AS465="",AR465&lt;&gt;""),AR465+5,""))))</f>
        <v>45889</v>
      </c>
      <c r="BN465" s="331"/>
      <c r="BO465" s="331" t="s">
        <v>87</v>
      </c>
      <c r="BP465" s="305"/>
      <c r="BQ465" s="305"/>
      <c r="BR465" s="305"/>
      <c r="BS465" s="305"/>
      <c r="BT465" s="332"/>
      <c r="BU465" s="333"/>
      <c r="BV465" s="329"/>
      <c r="BW465" s="329"/>
      <c r="BX465" s="329"/>
      <c r="BY465" s="329"/>
      <c r="BZ465" s="329"/>
      <c r="CA465" s="635"/>
      <c r="CB465" s="599"/>
    </row>
    <row r="466" spans="1:80" ht="40.5" customHeight="1" thickBot="1" x14ac:dyDescent="0.4">
      <c r="A466" s="593"/>
      <c r="B466" s="458" t="s">
        <v>155</v>
      </c>
      <c r="C466" s="310"/>
      <c r="D466" s="336"/>
      <c r="E466" s="336" t="s">
        <v>248</v>
      </c>
      <c r="F466" s="336" t="s">
        <v>249</v>
      </c>
      <c r="G466" s="307" t="str">
        <f ca="1">IF(AND(E466&lt;D466,BE466&lt;&gt;"",TODAY()&gt;D466),TODAY()-D466,"")</f>
        <v/>
      </c>
      <c r="H466" s="308">
        <f>IF(BM466&lt;&gt;"",BM466,"")</f>
        <v>45889</v>
      </c>
      <c r="I466" s="309">
        <f>IF(AND(E466&lt;&gt;"",H466&lt;&gt;""),H466-E466,"")</f>
        <v>155</v>
      </c>
      <c r="J466" s="460"/>
      <c r="K466" s="460" t="s">
        <v>80</v>
      </c>
      <c r="L466" s="310" t="s">
        <v>81</v>
      </c>
      <c r="M466" s="311" t="s">
        <v>2407</v>
      </c>
      <c r="N466" s="310" t="s">
        <v>1011</v>
      </c>
      <c r="O466" s="337"/>
      <c r="P466" s="539" t="s">
        <v>1496</v>
      </c>
      <c r="Q466" s="339" t="s">
        <v>1814</v>
      </c>
      <c r="R466" s="313" t="str">
        <f>IF(OR(L466&lt;&gt;"",N466&lt;&gt;"",O466&lt;&gt;"",P466&lt;&gt;""),CONCATENATE(L466,"-",N466,"-",P466,"-OM",O466),"")</f>
        <v>P31-PPGMII-P31-CAM-0659/2025-OM</v>
      </c>
      <c r="S466" s="574"/>
      <c r="T466" s="437">
        <v>0.75</v>
      </c>
      <c r="U466" s="340">
        <v>440.28000000000003</v>
      </c>
      <c r="V466" s="544">
        <v>0</v>
      </c>
      <c r="W466" s="316">
        <f>IF(U466&lt;&gt;"",U466/1000,"")</f>
        <v>0.44028</v>
      </c>
      <c r="X466" s="316">
        <f>IF(V466&lt;&gt;"",V466/1000,"")</f>
        <v>0</v>
      </c>
      <c r="Y466" s="317">
        <f>IF(OR(U466&lt;&gt;"",V466&lt;&gt;""),U466+V466,"")</f>
        <v>440.28000000000003</v>
      </c>
      <c r="Z466" s="318">
        <f>IF(Y466&lt;&gt;"",Y466/1000,"")</f>
        <v>0.44028</v>
      </c>
      <c r="AA466" s="574" t="s">
        <v>2107</v>
      </c>
      <c r="AB466" s="386"/>
      <c r="AC466" s="331">
        <v>45734</v>
      </c>
      <c r="AD466" s="327">
        <v>45814</v>
      </c>
      <c r="AE466" s="327">
        <v>45828</v>
      </c>
      <c r="AF466" s="14">
        <v>45828</v>
      </c>
      <c r="AG466" s="327">
        <v>45828</v>
      </c>
      <c r="AH466" s="309">
        <f>IF(AND(AD466&lt;&gt;"",AG466&lt;&gt;""),AG466-AD466,"")</f>
        <v>14</v>
      </c>
      <c r="AI466" s="322" t="str">
        <f>IF(AE466&lt;&gt;"",CONCATENATE("S",WEEKNUM(AE466,21)),"")</f>
        <v>S25</v>
      </c>
      <c r="AJ466" s="323" t="str">
        <f>IF(AF466&lt;&gt;"",CONCATENATE("S",WEEKNUM(AF466,21)),"")</f>
        <v>S25</v>
      </c>
      <c r="AK466" s="323" t="str">
        <f>IF(AG466&lt;&gt;"",CONCATENATE("S",WEEKNUM(AG466,21)),"")</f>
        <v>S25</v>
      </c>
      <c r="AL466" s="322" t="str">
        <f>IF(AG466&lt;&gt;"",CONCATENATE(MONTH(AG466),"/",YEAR(AG466)),"")</f>
        <v>6/2025</v>
      </c>
      <c r="AM466" s="324">
        <f ca="1">IF(AG466&lt;&gt;"",IFERROR(IF(AF466="",TODAY()-AE466,AG466-AE466),""),"")</f>
        <v>0</v>
      </c>
      <c r="AN466" s="325" t="str">
        <f ca="1">IF(AM466&lt;&gt;"",IF(AM466&lt;=0,"SEM ATRASO",IF(AM466&lt;=10,"1) &lt;= 10 Dias",IF(AND(AM466&gt;10,AM466&lt;=30),"2) &gt; 10 Dias e &lt;= 30 Dias",IF(AND(AM466&gt;30,AM466&lt;=60),"3) &gt;30 Dias e &lt;=60 Dias",IF(AND(AM466&gt;60,AM466&lt;43854),"4) &gt; 60 Dias","INDEFINIDO"))))),"")</f>
        <v>SEM ATRASO</v>
      </c>
      <c r="AO466" s="331">
        <v>45834</v>
      </c>
      <c r="AP466" s="331">
        <v>45832</v>
      </c>
      <c r="AQ466" s="15">
        <v>45855</v>
      </c>
      <c r="AR466" s="15">
        <v>45866</v>
      </c>
      <c r="AS466" s="331">
        <v>45866</v>
      </c>
      <c r="AT466" s="309">
        <f>IF(AND(AP466&lt;&gt;"",AS466&lt;&gt;""),AS466-AP466,"")</f>
        <v>34</v>
      </c>
      <c r="AU466" s="326" t="str">
        <f>IF(AQ466&lt;&gt;"",CONCATENATE("S",WEEKNUM(AQ466,21)),"")</f>
        <v>S29</v>
      </c>
      <c r="AV466" s="327" t="str">
        <f>IF(AR466&lt;&gt;"",CONCATENATE("S",WEEKNUM(AR466,21)),"")</f>
        <v>S31</v>
      </c>
      <c r="AW466" s="327" t="str">
        <f>IF(AS466&lt;&gt;"",CONCATENATE("S",WEEKNUM(AS466,21)),"")</f>
        <v>S31</v>
      </c>
      <c r="AX466" s="326" t="str">
        <f>IF(AS466&lt;&gt;"",CONCATENATE(MONTH(AS466),"/",YEAR(AS466)),"")</f>
        <v>7/2025</v>
      </c>
      <c r="AY466" s="328">
        <f ca="1">IF(AQ466&lt;&gt;"",IF(AS466&lt;&gt;"",AQ466-AS466,TODAY()-AQ466),"")</f>
        <v>-11</v>
      </c>
      <c r="AZ466" s="329" t="str">
        <f ca="1">IF(AY466&lt;&gt;"",IF(AY466&lt;=0,"SEM ATRASO",IF(AY466&lt;=10,"1) &lt;= 10 Dias",IF(AND(AY466&gt;10,AY466&lt;=30),"2) &gt; 10 Dias e &lt;= 30 Dias",IF(AND(AY466&gt;30,AY466&lt;=60),"3) &gt;30 Dias e &lt;=60 Dias",IF(AND(AY466&gt;60,AY466&lt;43854),"4) &gt; 60 Dias","INDEFINIDO"))))),"")</f>
        <v>SEM ATRASO</v>
      </c>
      <c r="BA466" s="14">
        <v>45879</v>
      </c>
      <c r="BB466" s="331">
        <f>BA466</f>
        <v>45879</v>
      </c>
      <c r="BC466" s="14">
        <v>45885</v>
      </c>
      <c r="BD466" s="24">
        <v>45885</v>
      </c>
      <c r="BE466" s="438">
        <v>45884</v>
      </c>
      <c r="BF466" s="309">
        <f>IF(AND(BB466&lt;&gt;"",BE466&lt;&gt;""),BE466-BB466,"")</f>
        <v>5</v>
      </c>
      <c r="BG466" s="326" t="str">
        <f>IF(BC466&lt;&gt;"",CONCATENATE("S",WEEKNUM(BC466,21)),"")</f>
        <v>S33</v>
      </c>
      <c r="BH466" s="327" t="str">
        <f>IF(BD466&lt;&gt;"",CONCATENATE("S",WEEKNUM(BD466,21)),"")</f>
        <v>S33</v>
      </c>
      <c r="BI466" s="327" t="str">
        <f>IF(BE466&lt;&gt;"",CONCATENATE("S",WEEKNUM(BE466,21)),"")</f>
        <v>S33</v>
      </c>
      <c r="BJ466" s="326" t="str">
        <f>IF(BE466&lt;&gt;"",CONCATENATE(MONTH(BE466),"/",YEAR(BE466)),"")</f>
        <v>8/2025</v>
      </c>
      <c r="BK466" s="325">
        <f ca="1">IF(BE466&lt;&gt;"",IFERROR(IF(BE466="",TODAY()-BC466,BE466-BC466),""),"")</f>
        <v>-1</v>
      </c>
      <c r="BL466" s="330" t="str">
        <f ca="1">IF(BK466&lt;&gt;"",IF(BK466&lt;=0,"SEM ATRASO",IF(BK466&lt;=10,"1) &lt;= 10 Dias",IF(AND(BK466&gt;10,BK466&lt;=30),"2) &gt; 10 Dias e &lt;= 30 Dias",IF(AND(BK466&gt;30,BK466&lt;=60),"3) &gt;30 Dias e &lt;=60 Dias",IF(AND(BK466&gt;60,BK466&lt;43854),"4) &gt; 60 Dias","INDEFINIDO"))))),"")</f>
        <v>SEM ATRASO</v>
      </c>
      <c r="BM466" s="331">
        <f>IF(BE466&lt;&gt;"",BE466+5,IF(AND(BE466="",BD466&lt;&gt;""),BD466+5,IF(AND(BE466="",BD466="",AS466&lt;&gt;""),AS466+5,IF(AND(BE466="",BD466="",AS466="",AR466&lt;&gt;""),AR466+5,""))))</f>
        <v>45889</v>
      </c>
      <c r="BN466" s="331"/>
      <c r="BO466" s="331" t="s">
        <v>87</v>
      </c>
      <c r="BP466" s="305"/>
      <c r="BQ466" s="305"/>
      <c r="BR466" s="305"/>
      <c r="BS466" s="305"/>
      <c r="BT466" s="332"/>
      <c r="BU466" s="333"/>
      <c r="BV466" s="329"/>
      <c r="BW466" s="329"/>
      <c r="BX466" s="329"/>
      <c r="BY466" s="329"/>
      <c r="BZ466" s="329"/>
      <c r="CA466" s="635"/>
      <c r="CB466" s="599"/>
    </row>
    <row r="467" spans="1:80" ht="40.5" customHeight="1" thickBot="1" x14ac:dyDescent="0.4">
      <c r="A467" s="593"/>
      <c r="B467" s="305" t="s">
        <v>101</v>
      </c>
      <c r="C467" s="310"/>
      <c r="D467" s="336"/>
      <c r="E467" s="336" t="s">
        <v>248</v>
      </c>
      <c r="F467" s="336" t="s">
        <v>249</v>
      </c>
      <c r="G467" s="307" t="str">
        <f ca="1">IF(AND(E467&lt;D467,BE467&lt;&gt;"",TODAY()&gt;D467),TODAY()-D467,"")</f>
        <v/>
      </c>
      <c r="H467" s="308">
        <f>IF(BM467&lt;&gt;"",BM467,"")</f>
        <v>45896</v>
      </c>
      <c r="I467" s="309">
        <f>IF(AND(E467&lt;&gt;"",H467&lt;&gt;""),H467-E467,"")</f>
        <v>162</v>
      </c>
      <c r="J467" s="460"/>
      <c r="K467" s="460" t="s">
        <v>80</v>
      </c>
      <c r="L467" s="310" t="s">
        <v>81</v>
      </c>
      <c r="M467" s="311" t="s">
        <v>2405</v>
      </c>
      <c r="N467" s="310" t="s">
        <v>1011</v>
      </c>
      <c r="O467" s="337"/>
      <c r="P467" s="539" t="s">
        <v>1496</v>
      </c>
      <c r="Q467" s="339" t="s">
        <v>1815</v>
      </c>
      <c r="R467" s="313" t="str">
        <f>IF(OR(L467&lt;&gt;"",N467&lt;&gt;"",O467&lt;&gt;"",P467&lt;&gt;""),CONCATENATE(L467,"-",N467,"-",P467,"-OM",O467),"")</f>
        <v>P31-PPGMII-P31-CAM-0659/2025-OM</v>
      </c>
      <c r="S467" s="574"/>
      <c r="T467" s="437">
        <v>0.75</v>
      </c>
      <c r="U467" s="340">
        <v>125.86</v>
      </c>
      <c r="V467" s="544">
        <v>0</v>
      </c>
      <c r="W467" s="316">
        <f>IF(U467&lt;&gt;"",U467/1000,"")</f>
        <v>0.12586</v>
      </c>
      <c r="X467" s="316">
        <f>IF(V467&lt;&gt;"",V467/1000,"")</f>
        <v>0</v>
      </c>
      <c r="Y467" s="317">
        <f>IF(OR(U467&lt;&gt;"",V467&lt;&gt;""),U467+V467,"")</f>
        <v>125.86</v>
      </c>
      <c r="Z467" s="318">
        <f>IF(Y467&lt;&gt;"",Y467/1000,"")</f>
        <v>0.12586</v>
      </c>
      <c r="AA467" s="574" t="s">
        <v>2107</v>
      </c>
      <c r="AB467" s="386"/>
      <c r="AC467" s="331">
        <v>45734</v>
      </c>
      <c r="AD467" s="327">
        <v>45814</v>
      </c>
      <c r="AE467" s="327">
        <v>45828</v>
      </c>
      <c r="AF467" s="14">
        <v>45828</v>
      </c>
      <c r="AG467" s="327">
        <v>45828</v>
      </c>
      <c r="AH467" s="309">
        <f>IF(AND(AD467&lt;&gt;"",AG467&lt;&gt;""),AG467-AD467,"")</f>
        <v>14</v>
      </c>
      <c r="AI467" s="322" t="str">
        <f>IF(AE467&lt;&gt;"",CONCATENATE("S",WEEKNUM(AE467,21)),"")</f>
        <v>S25</v>
      </c>
      <c r="AJ467" s="323" t="str">
        <f>IF(AF467&lt;&gt;"",CONCATENATE("S",WEEKNUM(AF467,21)),"")</f>
        <v>S25</v>
      </c>
      <c r="AK467" s="323" t="str">
        <f>IF(AG467&lt;&gt;"",CONCATENATE("S",WEEKNUM(AG467,21)),"")</f>
        <v>S25</v>
      </c>
      <c r="AL467" s="322" t="str">
        <f>IF(AG467&lt;&gt;"",CONCATENATE(MONTH(AG467),"/",YEAR(AG467)),"")</f>
        <v>6/2025</v>
      </c>
      <c r="AM467" s="324">
        <f ca="1">IF(AG467&lt;&gt;"",IFERROR(IF(AF467="",TODAY()-AE467,AG467-AE467),""),"")</f>
        <v>0</v>
      </c>
      <c r="AN467" s="325" t="str">
        <f ca="1">IF(AM467&lt;&gt;"",IF(AM467&lt;=0,"SEM ATRASO",IF(AM467&lt;=10,"1) &lt;= 10 Dias",IF(AND(AM467&gt;10,AM467&lt;=30),"2) &gt; 10 Dias e &lt;= 30 Dias",IF(AND(AM467&gt;30,AM467&lt;=60),"3) &gt;30 Dias e &lt;=60 Dias",IF(AND(AM467&gt;60,AM467&lt;43854),"4) &gt; 60 Dias","INDEFINIDO"))))),"")</f>
        <v>SEM ATRASO</v>
      </c>
      <c r="AO467" s="331">
        <v>45834</v>
      </c>
      <c r="AP467" s="331">
        <v>45847</v>
      </c>
      <c r="AQ467" s="15">
        <v>45856</v>
      </c>
      <c r="AR467" s="15">
        <v>45866</v>
      </c>
      <c r="AS467" s="331">
        <v>45866</v>
      </c>
      <c r="AT467" s="309">
        <f>IF(AND(AP467&lt;&gt;"",AS467&lt;&gt;""),AS467-AP467,"")</f>
        <v>19</v>
      </c>
      <c r="AU467" s="326" t="str">
        <f>IF(AQ467&lt;&gt;"",CONCATENATE("S",WEEKNUM(AQ467,21)),"")</f>
        <v>S29</v>
      </c>
      <c r="AV467" s="327" t="str">
        <f>IF(AR467&lt;&gt;"",CONCATENATE("S",WEEKNUM(AR467,21)),"")</f>
        <v>S31</v>
      </c>
      <c r="AW467" s="327" t="str">
        <f>IF(AS467&lt;&gt;"",CONCATENATE("S",WEEKNUM(AS467,21)),"")</f>
        <v>S31</v>
      </c>
      <c r="AX467" s="326" t="str">
        <f>IF(AS467&lt;&gt;"",CONCATENATE(MONTH(AS467),"/",YEAR(AS467)),"")</f>
        <v>7/2025</v>
      </c>
      <c r="AY467" s="328">
        <f ca="1">IF(AQ467&lt;&gt;"",IF(AS467&lt;&gt;"",AQ467-AS467,TODAY()-AQ467),"")</f>
        <v>-10</v>
      </c>
      <c r="AZ467" s="329" t="str">
        <f ca="1">IF(AY467&lt;&gt;"",IF(AY467&lt;=0,"SEM ATRASO",IF(AY467&lt;=10,"1) &lt;= 10 Dias",IF(AND(AY467&gt;10,AY467&lt;=30),"2) &gt; 10 Dias e &lt;= 30 Dias",IF(AND(AY467&gt;30,AY467&lt;=60),"3) &gt;30 Dias e &lt;=60 Dias",IF(AND(AY467&gt;60,AY467&lt;43854),"4) &gt; 60 Dias","INDEFINIDO"))))),"")</f>
        <v>SEM ATRASO</v>
      </c>
      <c r="BA467" s="549">
        <v>45885</v>
      </c>
      <c r="BB467" s="438">
        <f>BA467</f>
        <v>45885</v>
      </c>
      <c r="BC467" s="14">
        <v>45885</v>
      </c>
      <c r="BD467" s="521">
        <f>BA467+6</f>
        <v>45891</v>
      </c>
      <c r="BE467" s="331"/>
      <c r="BF467" s="309" t="str">
        <f>IF(AND(BB467&lt;&gt;"",BE467&lt;&gt;""),BE467-BB467,"")</f>
        <v/>
      </c>
      <c r="BG467" s="326" t="str">
        <f>IF(BC467&lt;&gt;"",CONCATENATE("S",WEEKNUM(BC467,21)),"")</f>
        <v>S33</v>
      </c>
      <c r="BH467" s="327" t="str">
        <f>IF(BD467&lt;&gt;"",CONCATENATE("S",WEEKNUM(BD467,21)),"")</f>
        <v>S34</v>
      </c>
      <c r="BI467" s="327" t="str">
        <f>IF(BE467&lt;&gt;"",CONCATENATE("S",WEEKNUM(BE467,21)),"")</f>
        <v/>
      </c>
      <c r="BJ467" s="326" t="str">
        <f>IF(BE467&lt;&gt;"",CONCATENATE(MONTH(BE467),"/",YEAR(BE467)),"")</f>
        <v/>
      </c>
      <c r="BK467" s="325" t="str">
        <f ca="1">IF(BE467&lt;&gt;"",IFERROR(IF(BE467="",TODAY()-BC467,BE467-BC467),""),"")</f>
        <v/>
      </c>
      <c r="BL467" s="330" t="str">
        <f ca="1">IF(BK467&lt;&gt;"",IF(BK467&lt;=0,"SEM ATRASO",IF(BK467&lt;=10,"1) &lt;= 10 Dias",IF(AND(BK467&gt;10,BK467&lt;=30),"2) &gt; 10 Dias e &lt;= 30 Dias",IF(AND(BK467&gt;30,BK467&lt;=60),"3) &gt;30 Dias e &lt;=60 Dias",IF(AND(BK467&gt;60,BK467&lt;43854),"4) &gt; 60 Dias","INDEFINIDO"))))),"")</f>
        <v/>
      </c>
      <c r="BM467" s="331">
        <f>IF(BE467&lt;&gt;"",BE467+5,IF(AND(BE467="",BD467&lt;&gt;""),BD467+5,IF(AND(BE467="",BD467="",AS467&lt;&gt;""),AS467+5,IF(AND(BE467="",BD467="",AS467="",AR467&lt;&gt;""),AR467+5,""))))</f>
        <v>45896</v>
      </c>
      <c r="BN467" s="331"/>
      <c r="BO467" s="331" t="s">
        <v>87</v>
      </c>
      <c r="BP467" s="305"/>
      <c r="BQ467" s="305"/>
      <c r="BR467" s="305"/>
      <c r="BS467" s="305"/>
      <c r="BT467" s="332"/>
      <c r="BU467" s="333"/>
      <c r="BV467" s="329"/>
      <c r="BW467" s="329"/>
      <c r="BX467" s="329"/>
      <c r="BY467" s="329"/>
      <c r="BZ467" s="329"/>
      <c r="CA467" s="635"/>
      <c r="CB467" s="599"/>
    </row>
    <row r="468" spans="1:80" ht="40.5" customHeight="1" thickBot="1" x14ac:dyDescent="0.4">
      <c r="A468" s="593"/>
      <c r="B468" s="305" t="s">
        <v>101</v>
      </c>
      <c r="C468" s="310"/>
      <c r="D468" s="336"/>
      <c r="E468" s="336" t="s">
        <v>248</v>
      </c>
      <c r="F468" s="336" t="s">
        <v>249</v>
      </c>
      <c r="G468" s="307" t="str">
        <f ca="1">IF(AND(E468&lt;D468,BE468&lt;&gt;"",TODAY()&gt;D468),TODAY()-D468,"")</f>
        <v/>
      </c>
      <c r="H468" s="308">
        <f>IF(BM468&lt;&gt;"",BM468,"")</f>
        <v>45896</v>
      </c>
      <c r="I468" s="309">
        <f>IF(AND(E468&lt;&gt;"",H468&lt;&gt;""),H468-E468,"")</f>
        <v>162</v>
      </c>
      <c r="J468" s="460"/>
      <c r="K468" s="460" t="s">
        <v>80</v>
      </c>
      <c r="L468" s="310" t="s">
        <v>81</v>
      </c>
      <c r="M468" s="311" t="s">
        <v>2405</v>
      </c>
      <c r="N468" s="310" t="s">
        <v>1011</v>
      </c>
      <c r="O468" s="337"/>
      <c r="P468" s="539" t="s">
        <v>1496</v>
      </c>
      <c r="Q468" s="339" t="s">
        <v>1816</v>
      </c>
      <c r="R468" s="313" t="str">
        <f>IF(OR(L468&lt;&gt;"",N468&lt;&gt;"",O468&lt;&gt;"",P468&lt;&gt;""),CONCATENATE(L468,"-",N468,"-",P468,"-OM",O468),"")</f>
        <v>P31-PPGMII-P31-CAM-0659/2025-OM</v>
      </c>
      <c r="S468" s="574"/>
      <c r="T468" s="437">
        <v>0.75</v>
      </c>
      <c r="U468" s="340">
        <v>198.27</v>
      </c>
      <c r="V468" s="544">
        <v>0</v>
      </c>
      <c r="W468" s="316">
        <f>IF(U468&lt;&gt;"",U468/1000,"")</f>
        <v>0.19827</v>
      </c>
      <c r="X468" s="316">
        <f>IF(V468&lt;&gt;"",V468/1000,"")</f>
        <v>0</v>
      </c>
      <c r="Y468" s="317">
        <f>IF(OR(U468&lt;&gt;"",V468&lt;&gt;""),U468+V468,"")</f>
        <v>198.27</v>
      </c>
      <c r="Z468" s="318">
        <f>IF(Y468&lt;&gt;"",Y468/1000,"")</f>
        <v>0.19827</v>
      </c>
      <c r="AA468" s="574" t="s">
        <v>2107</v>
      </c>
      <c r="AB468" s="386"/>
      <c r="AC468" s="331">
        <v>45734</v>
      </c>
      <c r="AD468" s="327">
        <v>45814</v>
      </c>
      <c r="AE468" s="327">
        <v>45828</v>
      </c>
      <c r="AF468" s="14">
        <v>45828</v>
      </c>
      <c r="AG468" s="327">
        <v>45828</v>
      </c>
      <c r="AH468" s="309">
        <f>IF(AND(AD468&lt;&gt;"",AG468&lt;&gt;""),AG468-AD468,"")</f>
        <v>14</v>
      </c>
      <c r="AI468" s="322" t="str">
        <f>IF(AE468&lt;&gt;"",CONCATENATE("S",WEEKNUM(AE468,21)),"")</f>
        <v>S25</v>
      </c>
      <c r="AJ468" s="323" t="str">
        <f>IF(AF468&lt;&gt;"",CONCATENATE("S",WEEKNUM(AF468,21)),"")</f>
        <v>S25</v>
      </c>
      <c r="AK468" s="323" t="str">
        <f>IF(AG468&lt;&gt;"",CONCATENATE("S",WEEKNUM(AG468,21)),"")</f>
        <v>S25</v>
      </c>
      <c r="AL468" s="322" t="str">
        <f>IF(AG468&lt;&gt;"",CONCATENATE(MONTH(AG468),"/",YEAR(AG468)),"")</f>
        <v>6/2025</v>
      </c>
      <c r="AM468" s="324">
        <f ca="1">IF(AG468&lt;&gt;"",IFERROR(IF(AF468="",TODAY()-AE468,AG468-AE468),""),"")</f>
        <v>0</v>
      </c>
      <c r="AN468" s="325" t="str">
        <f ca="1">IF(AM468&lt;&gt;"",IF(AM468&lt;=0,"SEM ATRASO",IF(AM468&lt;=10,"1) &lt;= 10 Dias",IF(AND(AM468&gt;10,AM468&lt;=30),"2) &gt; 10 Dias e &lt;= 30 Dias",IF(AND(AM468&gt;30,AM468&lt;=60),"3) &gt;30 Dias e &lt;=60 Dias",IF(AND(AM468&gt;60,AM468&lt;43854),"4) &gt; 60 Dias","INDEFINIDO"))))),"")</f>
        <v>SEM ATRASO</v>
      </c>
      <c r="AO468" s="331">
        <v>45834</v>
      </c>
      <c r="AP468" s="331">
        <v>45847</v>
      </c>
      <c r="AQ468" s="15">
        <v>45856</v>
      </c>
      <c r="AR468" s="15">
        <v>45866</v>
      </c>
      <c r="AS468" s="331">
        <v>45866</v>
      </c>
      <c r="AT468" s="309">
        <f>IF(AND(AP468&lt;&gt;"",AS468&lt;&gt;""),AS468-AP468,"")</f>
        <v>19</v>
      </c>
      <c r="AU468" s="326" t="str">
        <f>IF(AQ468&lt;&gt;"",CONCATENATE("S",WEEKNUM(AQ468,21)),"")</f>
        <v>S29</v>
      </c>
      <c r="AV468" s="327" t="str">
        <f>IF(AR468&lt;&gt;"",CONCATENATE("S",WEEKNUM(AR468,21)),"")</f>
        <v>S31</v>
      </c>
      <c r="AW468" s="327" t="str">
        <f>IF(AS468&lt;&gt;"",CONCATENATE("S",WEEKNUM(AS468,21)),"")</f>
        <v>S31</v>
      </c>
      <c r="AX468" s="326" t="str">
        <f>IF(AS468&lt;&gt;"",CONCATENATE(MONTH(AS468),"/",YEAR(AS468)),"")</f>
        <v>7/2025</v>
      </c>
      <c r="AY468" s="328">
        <f ca="1">IF(AQ468&lt;&gt;"",IF(AS468&lt;&gt;"",AQ468-AS468,TODAY()-AQ468),"")</f>
        <v>-10</v>
      </c>
      <c r="AZ468" s="329" t="str">
        <f ca="1">IF(AY468&lt;&gt;"",IF(AY468&lt;=0,"SEM ATRASO",IF(AY468&lt;=10,"1) &lt;= 10 Dias",IF(AND(AY468&gt;10,AY468&lt;=30),"2) &gt; 10 Dias e &lt;= 30 Dias",IF(AND(AY468&gt;30,AY468&lt;=60),"3) &gt;30 Dias e &lt;=60 Dias",IF(AND(AY468&gt;60,AY468&lt;43854),"4) &gt; 60 Dias","INDEFINIDO"))))),"")</f>
        <v>SEM ATRASO</v>
      </c>
      <c r="BA468" s="549">
        <v>45885</v>
      </c>
      <c r="BB468" s="438">
        <f>BA468</f>
        <v>45885</v>
      </c>
      <c r="BC468" s="14">
        <v>45885</v>
      </c>
      <c r="BD468" s="521">
        <f>BA468+6</f>
        <v>45891</v>
      </c>
      <c r="BE468" s="331"/>
      <c r="BF468" s="309" t="str">
        <f>IF(AND(BB468&lt;&gt;"",BE468&lt;&gt;""),BE468-BB468,"")</f>
        <v/>
      </c>
      <c r="BG468" s="326" t="str">
        <f>IF(BC468&lt;&gt;"",CONCATENATE("S",WEEKNUM(BC468,21)),"")</f>
        <v>S33</v>
      </c>
      <c r="BH468" s="327" t="str">
        <f>IF(BD468&lt;&gt;"",CONCATENATE("S",WEEKNUM(BD468,21)),"")</f>
        <v>S34</v>
      </c>
      <c r="BI468" s="327" t="str">
        <f>IF(BE468&lt;&gt;"",CONCATENATE("S",WEEKNUM(BE468,21)),"")</f>
        <v/>
      </c>
      <c r="BJ468" s="326" t="str">
        <f>IF(BE468&lt;&gt;"",CONCATENATE(MONTH(BE468),"/",YEAR(BE468)),"")</f>
        <v/>
      </c>
      <c r="BK468" s="325" t="str">
        <f ca="1">IF(BE468&lt;&gt;"",IFERROR(IF(BE468="",TODAY()-BC468,BE468-BC468),""),"")</f>
        <v/>
      </c>
      <c r="BL468" s="330" t="str">
        <f ca="1">IF(BK468&lt;&gt;"",IF(BK468&lt;=0,"SEM ATRASO",IF(BK468&lt;=10,"1) &lt;= 10 Dias",IF(AND(BK468&gt;10,BK468&lt;=30),"2) &gt; 10 Dias e &lt;= 30 Dias",IF(AND(BK468&gt;30,BK468&lt;=60),"3) &gt;30 Dias e &lt;=60 Dias",IF(AND(BK468&gt;60,BK468&lt;43854),"4) &gt; 60 Dias","INDEFINIDO"))))),"")</f>
        <v/>
      </c>
      <c r="BM468" s="331">
        <f>IF(BE468&lt;&gt;"",BE468+5,IF(AND(BE468="",BD468&lt;&gt;""),BD468+5,IF(AND(BE468="",BD468="",AS468&lt;&gt;""),AS468+5,IF(AND(BE468="",BD468="",AS468="",AR468&lt;&gt;""),AR468+5,""))))</f>
        <v>45896</v>
      </c>
      <c r="BN468" s="331"/>
      <c r="BO468" s="331" t="s">
        <v>87</v>
      </c>
      <c r="BP468" s="305"/>
      <c r="BQ468" s="305"/>
      <c r="BR468" s="305"/>
      <c r="BS468" s="305"/>
      <c r="BT468" s="332"/>
      <c r="BU468" s="333"/>
      <c r="BV468" s="329"/>
      <c r="BW468" s="329"/>
      <c r="BX468" s="329"/>
      <c r="BY468" s="329"/>
      <c r="BZ468" s="329"/>
      <c r="CA468" s="635"/>
      <c r="CB468" s="599"/>
    </row>
    <row r="469" spans="1:80" ht="40.5" customHeight="1" thickBot="1" x14ac:dyDescent="0.4">
      <c r="A469" s="593"/>
      <c r="B469" s="305" t="s">
        <v>101</v>
      </c>
      <c r="C469" s="310"/>
      <c r="D469" s="336"/>
      <c r="E469" s="336" t="s">
        <v>248</v>
      </c>
      <c r="F469" s="336" t="s">
        <v>249</v>
      </c>
      <c r="G469" s="307" t="str">
        <f ca="1">IF(AND(E469&lt;D469,BE469&lt;&gt;"",TODAY()&gt;D469),TODAY()-D469,"")</f>
        <v/>
      </c>
      <c r="H469" s="308">
        <f>IF(BM469&lt;&gt;"",BM469,"")</f>
        <v>45896</v>
      </c>
      <c r="I469" s="309">
        <f>IF(AND(E469&lt;&gt;"",H469&lt;&gt;""),H469-E469,"")</f>
        <v>162</v>
      </c>
      <c r="J469" s="460"/>
      <c r="K469" s="460" t="s">
        <v>80</v>
      </c>
      <c r="L469" s="310" t="s">
        <v>81</v>
      </c>
      <c r="M469" s="311" t="s">
        <v>2405</v>
      </c>
      <c r="N469" s="310" t="s">
        <v>1011</v>
      </c>
      <c r="O469" s="337"/>
      <c r="P469" s="539" t="s">
        <v>1496</v>
      </c>
      <c r="Q469" s="339" t="s">
        <v>1817</v>
      </c>
      <c r="R469" s="313" t="str">
        <f>IF(OR(L469&lt;&gt;"",N469&lt;&gt;"",O469&lt;&gt;"",P469&lt;&gt;""),CONCATENATE(L469,"-",N469,"-",P469,"-OM",O469),"")</f>
        <v>P31-PPGMII-P31-CAM-0659/2025-OM</v>
      </c>
      <c r="S469" s="574"/>
      <c r="T469" s="437">
        <v>0.75</v>
      </c>
      <c r="U469" s="340">
        <v>63.24</v>
      </c>
      <c r="V469" s="544">
        <v>0</v>
      </c>
      <c r="W469" s="316">
        <f>IF(U469&lt;&gt;"",U469/1000,"")</f>
        <v>6.3240000000000005E-2</v>
      </c>
      <c r="X469" s="316">
        <f>IF(V469&lt;&gt;"",V469/1000,"")</f>
        <v>0</v>
      </c>
      <c r="Y469" s="317">
        <f>IF(OR(U469&lt;&gt;"",V469&lt;&gt;""),U469+V469,"")</f>
        <v>63.24</v>
      </c>
      <c r="Z469" s="318">
        <f>IF(Y469&lt;&gt;"",Y469/1000,"")</f>
        <v>6.3240000000000005E-2</v>
      </c>
      <c r="AA469" s="574" t="s">
        <v>2107</v>
      </c>
      <c r="AB469" s="386"/>
      <c r="AC469" s="331">
        <v>45734</v>
      </c>
      <c r="AD469" s="327">
        <v>45814</v>
      </c>
      <c r="AE469" s="327">
        <v>45828</v>
      </c>
      <c r="AF469" s="14">
        <v>45828</v>
      </c>
      <c r="AG469" s="327">
        <v>45828</v>
      </c>
      <c r="AH469" s="309">
        <f>IF(AND(AD469&lt;&gt;"",AG469&lt;&gt;""),AG469-AD469,"")</f>
        <v>14</v>
      </c>
      <c r="AI469" s="322" t="str">
        <f>IF(AE469&lt;&gt;"",CONCATENATE("S",WEEKNUM(AE469,21)),"")</f>
        <v>S25</v>
      </c>
      <c r="AJ469" s="323" t="str">
        <f>IF(AF469&lt;&gt;"",CONCATENATE("S",WEEKNUM(AF469,21)),"")</f>
        <v>S25</v>
      </c>
      <c r="AK469" s="323" t="str">
        <f>IF(AG469&lt;&gt;"",CONCATENATE("S",WEEKNUM(AG469,21)),"")</f>
        <v>S25</v>
      </c>
      <c r="AL469" s="322" t="str">
        <f>IF(AG469&lt;&gt;"",CONCATENATE(MONTH(AG469),"/",YEAR(AG469)),"")</f>
        <v>6/2025</v>
      </c>
      <c r="AM469" s="324">
        <f ca="1">IF(AG469&lt;&gt;"",IFERROR(IF(AF469="",TODAY()-AE469,AG469-AE469),""),"")</f>
        <v>0</v>
      </c>
      <c r="AN469" s="325" t="str">
        <f ca="1">IF(AM469&lt;&gt;"",IF(AM469&lt;=0,"SEM ATRASO",IF(AM469&lt;=10,"1) &lt;= 10 Dias",IF(AND(AM469&gt;10,AM469&lt;=30),"2) &gt; 10 Dias e &lt;= 30 Dias",IF(AND(AM469&gt;30,AM469&lt;=60),"3) &gt;30 Dias e &lt;=60 Dias",IF(AND(AM469&gt;60,AM469&lt;43854),"4) &gt; 60 Dias","INDEFINIDO"))))),"")</f>
        <v>SEM ATRASO</v>
      </c>
      <c r="AO469" s="331">
        <v>45834</v>
      </c>
      <c r="AP469" s="331">
        <v>45847</v>
      </c>
      <c r="AQ469" s="15">
        <v>45856</v>
      </c>
      <c r="AR469" s="15">
        <v>45866</v>
      </c>
      <c r="AS469" s="331">
        <v>45866</v>
      </c>
      <c r="AT469" s="309">
        <f>IF(AND(AP469&lt;&gt;"",AS469&lt;&gt;""),AS469-AP469,"")</f>
        <v>19</v>
      </c>
      <c r="AU469" s="326" t="str">
        <f>IF(AQ469&lt;&gt;"",CONCATENATE("S",WEEKNUM(AQ469,21)),"")</f>
        <v>S29</v>
      </c>
      <c r="AV469" s="327" t="str">
        <f>IF(AR469&lt;&gt;"",CONCATENATE("S",WEEKNUM(AR469,21)),"")</f>
        <v>S31</v>
      </c>
      <c r="AW469" s="327" t="str">
        <f>IF(AS469&lt;&gt;"",CONCATENATE("S",WEEKNUM(AS469,21)),"")</f>
        <v>S31</v>
      </c>
      <c r="AX469" s="326" t="str">
        <f>IF(AS469&lt;&gt;"",CONCATENATE(MONTH(AS469),"/",YEAR(AS469)),"")</f>
        <v>7/2025</v>
      </c>
      <c r="AY469" s="328">
        <f ca="1">IF(AQ469&lt;&gt;"",IF(AS469&lt;&gt;"",AQ469-AS469,TODAY()-AQ469),"")</f>
        <v>-10</v>
      </c>
      <c r="AZ469" s="329" t="str">
        <f ca="1">IF(AY469&lt;&gt;"",IF(AY469&lt;=0,"SEM ATRASO",IF(AY469&lt;=10,"1) &lt;= 10 Dias",IF(AND(AY469&gt;10,AY469&lt;=30),"2) &gt; 10 Dias e &lt;= 30 Dias",IF(AND(AY469&gt;30,AY469&lt;=60),"3) &gt;30 Dias e &lt;=60 Dias",IF(AND(AY469&gt;60,AY469&lt;43854),"4) &gt; 60 Dias","INDEFINIDO"))))),"")</f>
        <v>SEM ATRASO</v>
      </c>
      <c r="BA469" s="549">
        <v>45885</v>
      </c>
      <c r="BB469" s="438">
        <f>BA469</f>
        <v>45885</v>
      </c>
      <c r="BC469" s="14">
        <v>45885</v>
      </c>
      <c r="BD469" s="521">
        <f>BA469+6</f>
        <v>45891</v>
      </c>
      <c r="BE469" s="331"/>
      <c r="BF469" s="309" t="str">
        <f>IF(AND(BB469&lt;&gt;"",BE469&lt;&gt;""),BE469-BB469,"")</f>
        <v/>
      </c>
      <c r="BG469" s="326" t="str">
        <f>IF(BC469&lt;&gt;"",CONCATENATE("S",WEEKNUM(BC469,21)),"")</f>
        <v>S33</v>
      </c>
      <c r="BH469" s="327" t="str">
        <f>IF(BD469&lt;&gt;"",CONCATENATE("S",WEEKNUM(BD469,21)),"")</f>
        <v>S34</v>
      </c>
      <c r="BI469" s="327" t="str">
        <f>IF(BE469&lt;&gt;"",CONCATENATE("S",WEEKNUM(BE469,21)),"")</f>
        <v/>
      </c>
      <c r="BJ469" s="326" t="str">
        <f>IF(BE469&lt;&gt;"",CONCATENATE(MONTH(BE469),"/",YEAR(BE469)),"")</f>
        <v/>
      </c>
      <c r="BK469" s="325" t="str">
        <f ca="1">IF(BE469&lt;&gt;"",IFERROR(IF(BE469="",TODAY()-BC469,BE469-BC469),""),"")</f>
        <v/>
      </c>
      <c r="BL469" s="330" t="str">
        <f ca="1">IF(BK469&lt;&gt;"",IF(BK469&lt;=0,"SEM ATRASO",IF(BK469&lt;=10,"1) &lt;= 10 Dias",IF(AND(BK469&gt;10,BK469&lt;=30),"2) &gt; 10 Dias e &lt;= 30 Dias",IF(AND(BK469&gt;30,BK469&lt;=60),"3) &gt;30 Dias e &lt;=60 Dias",IF(AND(BK469&gt;60,BK469&lt;43854),"4) &gt; 60 Dias","INDEFINIDO"))))),"")</f>
        <v/>
      </c>
      <c r="BM469" s="331">
        <f>IF(BE469&lt;&gt;"",BE469+5,IF(AND(BE469="",BD469&lt;&gt;""),BD469+5,IF(AND(BE469="",BD469="",AS469&lt;&gt;""),AS469+5,IF(AND(BE469="",BD469="",AS469="",AR469&lt;&gt;""),AR469+5,""))))</f>
        <v>45896</v>
      </c>
      <c r="BN469" s="331"/>
      <c r="BO469" s="331" t="s">
        <v>87</v>
      </c>
      <c r="BP469" s="305"/>
      <c r="BQ469" s="305"/>
      <c r="BR469" s="305"/>
      <c r="BS469" s="305"/>
      <c r="BT469" s="332"/>
      <c r="BU469" s="333"/>
      <c r="BV469" s="329"/>
      <c r="BW469" s="329"/>
      <c r="BX469" s="329"/>
      <c r="BY469" s="329"/>
      <c r="BZ469" s="329"/>
      <c r="CA469" s="635"/>
      <c r="CB469" s="599"/>
    </row>
    <row r="470" spans="1:80" ht="40.5" customHeight="1" thickBot="1" x14ac:dyDescent="0.4">
      <c r="A470" s="593"/>
      <c r="B470" s="458" t="s">
        <v>155</v>
      </c>
      <c r="C470" s="310"/>
      <c r="D470" s="336"/>
      <c r="E470" s="336" t="s">
        <v>248</v>
      </c>
      <c r="F470" s="336" t="s">
        <v>249</v>
      </c>
      <c r="G470" s="307" t="str">
        <f ca="1">IF(AND(E470&lt;D470,BE470&lt;&gt;"",TODAY()&gt;D470),TODAY()-D470,"")</f>
        <v/>
      </c>
      <c r="H470" s="308">
        <f>IF(BM470&lt;&gt;"",BM470,"")</f>
        <v>45889</v>
      </c>
      <c r="I470" s="309">
        <f>IF(AND(E470&lt;&gt;"",H470&lt;&gt;""),H470-E470,"")</f>
        <v>155</v>
      </c>
      <c r="J470" s="460"/>
      <c r="K470" s="460" t="s">
        <v>80</v>
      </c>
      <c r="L470" s="310" t="s">
        <v>81</v>
      </c>
      <c r="M470" s="311" t="s">
        <v>2407</v>
      </c>
      <c r="N470" s="310" t="s">
        <v>1011</v>
      </c>
      <c r="O470" s="337"/>
      <c r="P470" s="539" t="s">
        <v>1496</v>
      </c>
      <c r="Q470" s="339" t="s">
        <v>1818</v>
      </c>
      <c r="R470" s="313" t="str">
        <f>IF(OR(L470&lt;&gt;"",N470&lt;&gt;"",O470&lt;&gt;"",P470&lt;&gt;""),CONCATENATE(L470,"-",N470,"-",P470,"-OM",O470),"")</f>
        <v>P31-PPGMII-P31-CAM-0659/2025-OM</v>
      </c>
      <c r="S470" s="574"/>
      <c r="T470" s="437">
        <v>0.75</v>
      </c>
      <c r="U470" s="340">
        <v>2.2999999999999998</v>
      </c>
      <c r="V470" s="544">
        <v>0</v>
      </c>
      <c r="W470" s="316">
        <f>IF(U470&lt;&gt;"",U470/1000,"")</f>
        <v>2.3E-3</v>
      </c>
      <c r="X470" s="316">
        <f>IF(V470&lt;&gt;"",V470/1000,"")</f>
        <v>0</v>
      </c>
      <c r="Y470" s="317">
        <f>IF(OR(U470&lt;&gt;"",V470&lt;&gt;""),U470+V470,"")</f>
        <v>2.2999999999999998</v>
      </c>
      <c r="Z470" s="318">
        <f>IF(Y470&lt;&gt;"",Y470/1000,"")</f>
        <v>2.3E-3</v>
      </c>
      <c r="AA470" s="574" t="s">
        <v>2107</v>
      </c>
      <c r="AB470" s="386"/>
      <c r="AC470" s="331">
        <v>45734</v>
      </c>
      <c r="AD470" s="327">
        <v>45814</v>
      </c>
      <c r="AE470" s="327">
        <v>45828</v>
      </c>
      <c r="AF470" s="14">
        <v>45828</v>
      </c>
      <c r="AG470" s="327">
        <v>45828</v>
      </c>
      <c r="AH470" s="309">
        <f>IF(AND(AD470&lt;&gt;"",AG470&lt;&gt;""),AG470-AD470,"")</f>
        <v>14</v>
      </c>
      <c r="AI470" s="322" t="str">
        <f>IF(AE470&lt;&gt;"",CONCATENATE("S",WEEKNUM(AE470,21)),"")</f>
        <v>S25</v>
      </c>
      <c r="AJ470" s="323" t="str">
        <f>IF(AF470&lt;&gt;"",CONCATENATE("S",WEEKNUM(AF470,21)),"")</f>
        <v>S25</v>
      </c>
      <c r="AK470" s="323" t="str">
        <f>IF(AG470&lt;&gt;"",CONCATENATE("S",WEEKNUM(AG470,21)),"")</f>
        <v>S25</v>
      </c>
      <c r="AL470" s="322" t="str">
        <f>IF(AG470&lt;&gt;"",CONCATENATE(MONTH(AG470),"/",YEAR(AG470)),"")</f>
        <v>6/2025</v>
      </c>
      <c r="AM470" s="324">
        <f ca="1">IF(AG470&lt;&gt;"",IFERROR(IF(AF470="",TODAY()-AE470,AG470-AE470),""),"")</f>
        <v>0</v>
      </c>
      <c r="AN470" s="325" t="str">
        <f ca="1">IF(AM470&lt;&gt;"",IF(AM470&lt;=0,"SEM ATRASO",IF(AM470&lt;=10,"1) &lt;= 10 Dias",IF(AND(AM470&gt;10,AM470&lt;=30),"2) &gt; 10 Dias e &lt;= 30 Dias",IF(AND(AM470&gt;30,AM470&lt;=60),"3) &gt;30 Dias e &lt;=60 Dias",IF(AND(AM470&gt;60,AM470&lt;43854),"4) &gt; 60 Dias","INDEFINIDO"))))),"")</f>
        <v>SEM ATRASO</v>
      </c>
      <c r="AO470" s="331">
        <v>45834</v>
      </c>
      <c r="AP470" s="331">
        <v>45852</v>
      </c>
      <c r="AQ470" s="15">
        <v>45856</v>
      </c>
      <c r="AR470" s="15">
        <v>45866</v>
      </c>
      <c r="AS470" s="331">
        <v>45866</v>
      </c>
      <c r="AT470" s="309">
        <f>IF(AND(AP470&lt;&gt;"",AS470&lt;&gt;""),AS470-AP470,"")</f>
        <v>14</v>
      </c>
      <c r="AU470" s="326" t="str">
        <f>IF(AQ470&lt;&gt;"",CONCATENATE("S",WEEKNUM(AQ470,21)),"")</f>
        <v>S29</v>
      </c>
      <c r="AV470" s="327" t="str">
        <f>IF(AR470&lt;&gt;"",CONCATENATE("S",WEEKNUM(AR470,21)),"")</f>
        <v>S31</v>
      </c>
      <c r="AW470" s="327" t="str">
        <f>IF(AS470&lt;&gt;"",CONCATENATE("S",WEEKNUM(AS470,21)),"")</f>
        <v>S31</v>
      </c>
      <c r="AX470" s="326" t="str">
        <f>IF(AS470&lt;&gt;"",CONCATENATE(MONTH(AS470),"/",YEAR(AS470)),"")</f>
        <v>7/2025</v>
      </c>
      <c r="AY470" s="328">
        <f ca="1">IF(AQ470&lt;&gt;"",IF(AS470&lt;&gt;"",AQ470-AS470,TODAY()-AQ470),"")</f>
        <v>-10</v>
      </c>
      <c r="AZ470" s="329" t="str">
        <f ca="1">IF(AY470&lt;&gt;"",IF(AY470&lt;=0,"SEM ATRASO",IF(AY470&lt;=10,"1) &lt;= 10 Dias",IF(AND(AY470&gt;10,AY470&lt;=30),"2) &gt; 10 Dias e &lt;= 30 Dias",IF(AND(AY470&gt;30,AY470&lt;=60),"3) &gt;30 Dias e &lt;=60 Dias",IF(AND(AY470&gt;60,AY470&lt;43854),"4) &gt; 60 Dias","INDEFINIDO"))))),"")</f>
        <v>SEM ATRASO</v>
      </c>
      <c r="BA470" s="14">
        <v>45879</v>
      </c>
      <c r="BB470" s="331">
        <f>BA470</f>
        <v>45879</v>
      </c>
      <c r="BC470" s="14">
        <v>45885</v>
      </c>
      <c r="BD470" s="24">
        <v>45885</v>
      </c>
      <c r="BE470" s="438">
        <v>45884</v>
      </c>
      <c r="BF470" s="309">
        <f>IF(AND(BB470&lt;&gt;"",BE470&lt;&gt;""),BE470-BB470,"")</f>
        <v>5</v>
      </c>
      <c r="BG470" s="326" t="str">
        <f>IF(BC470&lt;&gt;"",CONCATENATE("S",WEEKNUM(BC470,21)),"")</f>
        <v>S33</v>
      </c>
      <c r="BH470" s="327" t="str">
        <f>IF(BD470&lt;&gt;"",CONCATENATE("S",WEEKNUM(BD470,21)),"")</f>
        <v>S33</v>
      </c>
      <c r="BI470" s="327" t="str">
        <f>IF(BE470&lt;&gt;"",CONCATENATE("S",WEEKNUM(BE470,21)),"")</f>
        <v>S33</v>
      </c>
      <c r="BJ470" s="326" t="str">
        <f>IF(BE470&lt;&gt;"",CONCATENATE(MONTH(BE470),"/",YEAR(BE470)),"")</f>
        <v>8/2025</v>
      </c>
      <c r="BK470" s="325">
        <f ca="1">IF(BE470&lt;&gt;"",IFERROR(IF(BE470="",TODAY()-BC470,BE470-BC470),""),"")</f>
        <v>-1</v>
      </c>
      <c r="BL470" s="330" t="str">
        <f ca="1">IF(BK470&lt;&gt;"",IF(BK470&lt;=0,"SEM ATRASO",IF(BK470&lt;=10,"1) &lt;= 10 Dias",IF(AND(BK470&gt;10,BK470&lt;=30),"2) &gt; 10 Dias e &lt;= 30 Dias",IF(AND(BK470&gt;30,BK470&lt;=60),"3) &gt;30 Dias e &lt;=60 Dias",IF(AND(BK470&gt;60,BK470&lt;43854),"4) &gt; 60 Dias","INDEFINIDO"))))),"")</f>
        <v>SEM ATRASO</v>
      </c>
      <c r="BM470" s="331">
        <f>IF(BE470&lt;&gt;"",BE470+5,IF(AND(BE470="",BD470&lt;&gt;""),BD470+5,IF(AND(BE470="",BD470="",AS470&lt;&gt;""),AS470+5,IF(AND(BE470="",BD470="",AS470="",AR470&lt;&gt;""),AR470+5,""))))</f>
        <v>45889</v>
      </c>
      <c r="BN470" s="331"/>
      <c r="BO470" s="331" t="s">
        <v>87</v>
      </c>
      <c r="BP470" s="305"/>
      <c r="BQ470" s="305"/>
      <c r="BR470" s="305"/>
      <c r="BS470" s="305"/>
      <c r="BT470" s="332"/>
      <c r="BU470" s="333"/>
      <c r="BV470" s="329"/>
      <c r="BW470" s="329"/>
      <c r="BX470" s="329"/>
      <c r="BY470" s="329"/>
      <c r="BZ470" s="329"/>
      <c r="CA470" s="635"/>
      <c r="CB470" s="599"/>
    </row>
    <row r="471" spans="1:80" ht="40.5" customHeight="1" thickBot="1" x14ac:dyDescent="0.4">
      <c r="A471" s="326"/>
      <c r="B471" s="305" t="s">
        <v>2463</v>
      </c>
      <c r="C471" s="326"/>
      <c r="D471" s="331"/>
      <c r="E471" s="323" t="s">
        <v>1026</v>
      </c>
      <c r="F471" s="323" t="s">
        <v>249</v>
      </c>
      <c r="G471" s="307" t="str">
        <f ca="1">IF(AND(E471&lt;D471,BE471&lt;&gt;"",TODAY()&gt;D471),TODAY()-D471,"")</f>
        <v/>
      </c>
      <c r="H471" s="308">
        <f>IF(BM471&lt;&gt;"",BM471,"")</f>
        <v>45891</v>
      </c>
      <c r="I471" s="309">
        <f>IF(AND(E471&lt;&gt;"",H471&lt;&gt;""),H471-E471,"")</f>
        <v>85</v>
      </c>
      <c r="J471" s="460" t="s">
        <v>888</v>
      </c>
      <c r="K471" s="567" t="s">
        <v>80</v>
      </c>
      <c r="L471" s="310" t="s">
        <v>81</v>
      </c>
      <c r="M471" s="305" t="s">
        <v>2463</v>
      </c>
      <c r="N471" s="326" t="s">
        <v>1011</v>
      </c>
      <c r="O471" s="326" t="s">
        <v>1006</v>
      </c>
      <c r="P471" s="539" t="s">
        <v>1526</v>
      </c>
      <c r="Q471" s="383" t="s">
        <v>1041</v>
      </c>
      <c r="R471" s="313" t="str">
        <f>IF(OR(L471&lt;&gt;"",N471&lt;&gt;"",O471&lt;&gt;"",P471&lt;&gt;""),CONCATENATE(L471,"-",N471,"-",P471,"-OM",O471),"")</f>
        <v>P31-PPGMII-P31-CAM-0378P/2025-OM[2028758106]</v>
      </c>
      <c r="S471" s="326"/>
      <c r="T471" s="437">
        <v>0.85</v>
      </c>
      <c r="U471" s="340">
        <v>0</v>
      </c>
      <c r="V471" s="340">
        <v>0</v>
      </c>
      <c r="W471" s="316">
        <f>IF(U471&lt;&gt;"",U471/1000,"")</f>
        <v>0</v>
      </c>
      <c r="X471" s="316">
        <f>IF(V471&lt;&gt;"",V471/1000,"")</f>
        <v>0</v>
      </c>
      <c r="Y471" s="317">
        <f>IF(OR(U471&lt;&gt;"",V471&lt;&gt;""),U471+V471,"")</f>
        <v>0</v>
      </c>
      <c r="Z471" s="318">
        <f>IF(Y471&lt;&gt;"",Y471/1000,"")</f>
        <v>0</v>
      </c>
      <c r="AA471" s="574" t="s">
        <v>2142</v>
      </c>
      <c r="AB471" s="327">
        <v>45833</v>
      </c>
      <c r="AC471" s="331">
        <v>45833</v>
      </c>
      <c r="AD471" s="327">
        <v>45833</v>
      </c>
      <c r="AE471" s="327">
        <v>45868</v>
      </c>
      <c r="AF471" s="14">
        <v>45868</v>
      </c>
      <c r="AG471" s="327">
        <v>45838</v>
      </c>
      <c r="AH471" s="309">
        <f>IF(AND(AD471&lt;&gt;"",AG471&lt;&gt;""),AG471-AD471,"")</f>
        <v>5</v>
      </c>
      <c r="AI471" s="322" t="str">
        <f>IF(AE471&lt;&gt;"",CONCATENATE("S",WEEKNUM(AE471,21)),"")</f>
        <v>S31</v>
      </c>
      <c r="AJ471" s="323" t="str">
        <f>IF(AF471&lt;&gt;"",CONCATENATE("S",WEEKNUM(AF471,21)),"")</f>
        <v>S31</v>
      </c>
      <c r="AK471" s="323" t="str">
        <f>IF(AG471&lt;&gt;"",CONCATENATE("S",WEEKNUM(AG471,21)),"")</f>
        <v>S27</v>
      </c>
      <c r="AL471" s="322" t="str">
        <f>IF(AG471&lt;&gt;"",CONCATENATE(MONTH(AG471),"/",YEAR(AG471)),"")</f>
        <v>6/2025</v>
      </c>
      <c r="AM471" s="324">
        <f ca="1">IF(AG471&lt;&gt;"",IFERROR(IF(AF471="",TODAY()-AE471,AG471-AE471),""),"")</f>
        <v>-30</v>
      </c>
      <c r="AN471" s="325" t="str">
        <f ca="1">IF(AM471&lt;&gt;"",IF(AM471&lt;=0,"SEM ATRASO",IF(AM471&lt;=10,"1) &lt;= 10 Dias",IF(AND(AM471&gt;10,AM471&lt;=30),"2) &gt; 10 Dias e &lt;= 30 Dias",IF(AND(AM471&gt;30,AM471&lt;=60),"3) &gt;30 Dias e &lt;=60 Dias",IF(AND(AM471&gt;60,AM471&lt;43854),"4) &gt; 60 Dias","INDEFINIDO"))))),"")</f>
        <v>SEM ATRASO</v>
      </c>
      <c r="AO471" s="331">
        <v>45874</v>
      </c>
      <c r="AP471" s="331">
        <v>45874</v>
      </c>
      <c r="AQ471" s="407">
        <v>45879</v>
      </c>
      <c r="AR471" s="407">
        <v>45879</v>
      </c>
      <c r="AS471" s="390">
        <v>45879</v>
      </c>
      <c r="AT471" s="309">
        <f>IF(AND(AP471&lt;&gt;"",AS471&lt;&gt;""),AS471-AP471,"")</f>
        <v>5</v>
      </c>
      <c r="AU471" s="326" t="str">
        <f>IF(AQ471&lt;&gt;"",CONCATENATE("S",WEEKNUM(AQ471,21)),"")</f>
        <v>S32</v>
      </c>
      <c r="AV471" s="327" t="str">
        <f>IF(AR471&lt;&gt;"",CONCATENATE("S",WEEKNUM(AR471,21)),"")</f>
        <v>S32</v>
      </c>
      <c r="AW471" s="327" t="str">
        <f>IF(AS471&lt;&gt;"",CONCATENATE("S",WEEKNUM(AS471,21)),"")</f>
        <v>S32</v>
      </c>
      <c r="AX471" s="326" t="str">
        <f>IF(AS471&lt;&gt;"",CONCATENATE(MONTH(AS471),"/",YEAR(AS471)),"")</f>
        <v>8/2025</v>
      </c>
      <c r="AY471" s="328">
        <f ca="1">IF(AQ471&lt;&gt;"",IF(AS471&lt;&gt;"",AQ471-AS471,TODAY()-AQ471),"")</f>
        <v>0</v>
      </c>
      <c r="AZ471" s="329" t="str">
        <f ca="1">IF(AY471&lt;&gt;"",IF(AY471&lt;=0,"SEM ATRASO",IF(AY471&lt;=10,"1) &lt;= 10 Dias",IF(AND(AY471&gt;10,AY471&lt;=30),"2) &gt; 10 Dias e &lt;= 30 Dias",IF(AND(AY471&gt;30,AY471&lt;=60),"3) &gt;30 Dias e &lt;=60 Dias",IF(AND(AY471&gt;60,AY471&lt;43854),"4) &gt; 60 Dias","INDEFINIDO"))))),"")</f>
        <v>SEM ATRASO</v>
      </c>
      <c r="BA471" s="327">
        <v>45879</v>
      </c>
      <c r="BB471" s="327">
        <v>45879</v>
      </c>
      <c r="BC471" s="14">
        <v>45886</v>
      </c>
      <c r="BD471" s="24">
        <v>45886</v>
      </c>
      <c r="BE471" s="24">
        <v>45886</v>
      </c>
      <c r="BF471" s="309">
        <f>IF(AND(BB471&lt;&gt;"",BE471&lt;&gt;""),BE471-BB471,"")</f>
        <v>7</v>
      </c>
      <c r="BG471" s="326" t="str">
        <f>IF(BC471&lt;&gt;"",CONCATENATE("S",WEEKNUM(BC471,21)),"")</f>
        <v>S33</v>
      </c>
      <c r="BH471" s="327" t="str">
        <f>IF(BD471&lt;&gt;"",CONCATENATE("S",WEEKNUM(BD471,21)),"")</f>
        <v>S33</v>
      </c>
      <c r="BI471" s="327" t="str">
        <f>IF(BE471&lt;&gt;"",CONCATENATE("S",WEEKNUM(BE471,21)),"")</f>
        <v>S33</v>
      </c>
      <c r="BJ471" s="326" t="str">
        <f>IF(BE471&lt;&gt;"",CONCATENATE(MONTH(BE471),"/",YEAR(BE471)),"")</f>
        <v>8/2025</v>
      </c>
      <c r="BK471" s="325">
        <f ca="1">IF(BE471&lt;&gt;"",IFERROR(IF(BE471="",TODAY()-BC471,BE471-BC471),""),"")</f>
        <v>0</v>
      </c>
      <c r="BL471" s="330" t="str">
        <f ca="1">IF(BK471&lt;&gt;"",IF(BK471&lt;=0,"SEM ATRASO",IF(BK471&lt;=10,"1) &lt;= 10 Dias",IF(AND(BK471&gt;10,BK471&lt;=30),"2) &gt; 10 Dias e &lt;= 30 Dias",IF(AND(BK471&gt;30,BK471&lt;=60),"3) &gt;30 Dias e &lt;=60 Dias",IF(AND(BK471&gt;60,BK471&lt;43854),"4) &gt; 60 Dias","INDEFINIDO"))))),"")</f>
        <v>SEM ATRASO</v>
      </c>
      <c r="BM471" s="331">
        <f>IF(BE471&lt;&gt;"",BE471+5,IF(AND(BE471="",BD471&lt;&gt;""),BD471+5,IF(AND(BE471="",BD471="",AS471&lt;&gt;""),AS471+5,IF(AND(BE471="",BD471="",AS471="",AR471&lt;&gt;""),AR471+5,""))))</f>
        <v>45891</v>
      </c>
      <c r="BN471" s="327"/>
      <c r="BO471" s="331" t="s">
        <v>87</v>
      </c>
      <c r="BP471" s="305"/>
      <c r="BQ471" s="305"/>
      <c r="BR471" s="305"/>
      <c r="BS471" s="305"/>
      <c r="BT471" s="305" t="s">
        <v>124</v>
      </c>
      <c r="BU471" s="305" t="s">
        <v>124</v>
      </c>
      <c r="BV471" s="305"/>
      <c r="BW471" s="305"/>
      <c r="BX471" s="305"/>
      <c r="BY471" s="305"/>
      <c r="BZ471" s="305"/>
      <c r="CA471" s="660" t="s">
        <v>2463</v>
      </c>
      <c r="CB471" s="326" t="s">
        <v>135</v>
      </c>
    </row>
    <row r="472" spans="1:80" ht="40.5" customHeight="1" thickBot="1" x14ac:dyDescent="0.4">
      <c r="A472" s="326"/>
      <c r="B472" s="305" t="s">
        <v>2463</v>
      </c>
      <c r="C472" s="326"/>
      <c r="D472" s="331"/>
      <c r="E472" s="323" t="s">
        <v>1026</v>
      </c>
      <c r="F472" s="323" t="s">
        <v>249</v>
      </c>
      <c r="G472" s="307" t="str">
        <f ca="1">IF(AND(E472&lt;D472,BE472&lt;&gt;"",TODAY()&gt;D472),TODAY()-D472,"")</f>
        <v/>
      </c>
      <c r="H472" s="308">
        <f>IF(BM472&lt;&gt;"",BM472,"")</f>
        <v>45891</v>
      </c>
      <c r="I472" s="309">
        <f>IF(AND(E472&lt;&gt;"",H472&lt;&gt;""),H472-E472,"")</f>
        <v>85</v>
      </c>
      <c r="J472" s="460" t="s">
        <v>888</v>
      </c>
      <c r="K472" s="567" t="s">
        <v>80</v>
      </c>
      <c r="L472" s="310" t="s">
        <v>81</v>
      </c>
      <c r="M472" s="305" t="s">
        <v>2463</v>
      </c>
      <c r="N472" s="326" t="s">
        <v>1011</v>
      </c>
      <c r="O472" s="326" t="s">
        <v>1006</v>
      </c>
      <c r="P472" s="539" t="s">
        <v>1526</v>
      </c>
      <c r="Q472" s="383" t="s">
        <v>1042</v>
      </c>
      <c r="R472" s="313" t="str">
        <f>IF(OR(L472&lt;&gt;"",N472&lt;&gt;"",O472&lt;&gt;"",P472&lt;&gt;""),CONCATENATE(L472,"-",N472,"-",P472,"-OM",O472),"")</f>
        <v>P31-PPGMII-P31-CAM-0378P/2025-OM[2028758106]</v>
      </c>
      <c r="S472" s="326"/>
      <c r="T472" s="437">
        <v>0.85</v>
      </c>
      <c r="U472" s="340">
        <v>0</v>
      </c>
      <c r="V472" s="340">
        <v>0</v>
      </c>
      <c r="W472" s="316">
        <f>IF(U472&lt;&gt;"",U472/1000,"")</f>
        <v>0</v>
      </c>
      <c r="X472" s="316">
        <f>IF(V472&lt;&gt;"",V472/1000,"")</f>
        <v>0</v>
      </c>
      <c r="Y472" s="317">
        <f>IF(OR(U472&lt;&gt;"",V472&lt;&gt;""),U472+V472,"")</f>
        <v>0</v>
      </c>
      <c r="Z472" s="318">
        <f>IF(Y472&lt;&gt;"",Y472/1000,"")</f>
        <v>0</v>
      </c>
      <c r="AA472" s="574" t="s">
        <v>2142</v>
      </c>
      <c r="AB472" s="327">
        <v>45833</v>
      </c>
      <c r="AC472" s="331">
        <v>45833</v>
      </c>
      <c r="AD472" s="327">
        <v>45833</v>
      </c>
      <c r="AE472" s="327">
        <v>45868</v>
      </c>
      <c r="AF472" s="14">
        <v>45868</v>
      </c>
      <c r="AG472" s="327">
        <v>45838</v>
      </c>
      <c r="AH472" s="309">
        <f>IF(AND(AD472&lt;&gt;"",AG472&lt;&gt;""),AG472-AD472,"")</f>
        <v>5</v>
      </c>
      <c r="AI472" s="322" t="str">
        <f>IF(AE472&lt;&gt;"",CONCATENATE("S",WEEKNUM(AE472,21)),"")</f>
        <v>S31</v>
      </c>
      <c r="AJ472" s="323" t="str">
        <f>IF(AF472&lt;&gt;"",CONCATENATE("S",WEEKNUM(AF472,21)),"")</f>
        <v>S31</v>
      </c>
      <c r="AK472" s="323" t="str">
        <f>IF(AG472&lt;&gt;"",CONCATENATE("S",WEEKNUM(AG472,21)),"")</f>
        <v>S27</v>
      </c>
      <c r="AL472" s="322" t="str">
        <f>IF(AG472&lt;&gt;"",CONCATENATE(MONTH(AG472),"/",YEAR(AG472)),"")</f>
        <v>6/2025</v>
      </c>
      <c r="AM472" s="324">
        <f ca="1">IF(AG472&lt;&gt;"",IFERROR(IF(AF472="",TODAY()-AE472,AG472-AE472),""),"")</f>
        <v>-30</v>
      </c>
      <c r="AN472" s="325" t="str">
        <f ca="1">IF(AM472&lt;&gt;"",IF(AM472&lt;=0,"SEM ATRASO",IF(AM472&lt;=10,"1) &lt;= 10 Dias",IF(AND(AM472&gt;10,AM472&lt;=30),"2) &gt; 10 Dias e &lt;= 30 Dias",IF(AND(AM472&gt;30,AM472&lt;=60),"3) &gt;30 Dias e &lt;=60 Dias",IF(AND(AM472&gt;60,AM472&lt;43854),"4) &gt; 60 Dias","INDEFINIDO"))))),"")</f>
        <v>SEM ATRASO</v>
      </c>
      <c r="AO472" s="331">
        <v>45874</v>
      </c>
      <c r="AP472" s="331">
        <v>45874</v>
      </c>
      <c r="AQ472" s="407">
        <v>45879</v>
      </c>
      <c r="AR472" s="407">
        <v>45879</v>
      </c>
      <c r="AS472" s="390">
        <v>45879</v>
      </c>
      <c r="AT472" s="309">
        <f>IF(AND(AP472&lt;&gt;"",AS472&lt;&gt;""),AS472-AP472,"")</f>
        <v>5</v>
      </c>
      <c r="AU472" s="326" t="str">
        <f>IF(AQ472&lt;&gt;"",CONCATENATE("S",WEEKNUM(AQ472,21)),"")</f>
        <v>S32</v>
      </c>
      <c r="AV472" s="327" t="str">
        <f>IF(AR472&lt;&gt;"",CONCATENATE("S",WEEKNUM(AR472,21)),"")</f>
        <v>S32</v>
      </c>
      <c r="AW472" s="327" t="str">
        <f>IF(AS472&lt;&gt;"",CONCATENATE("S",WEEKNUM(AS472,21)),"")</f>
        <v>S32</v>
      </c>
      <c r="AX472" s="326" t="str">
        <f>IF(AS472&lt;&gt;"",CONCATENATE(MONTH(AS472),"/",YEAR(AS472)),"")</f>
        <v>8/2025</v>
      </c>
      <c r="AY472" s="328">
        <f ca="1">IF(AQ472&lt;&gt;"",IF(AS472&lt;&gt;"",AQ472-AS472,TODAY()-AQ472),"")</f>
        <v>0</v>
      </c>
      <c r="AZ472" s="329" t="str">
        <f ca="1">IF(AY472&lt;&gt;"",IF(AY472&lt;=0,"SEM ATRASO",IF(AY472&lt;=10,"1) &lt;= 10 Dias",IF(AND(AY472&gt;10,AY472&lt;=30),"2) &gt; 10 Dias e &lt;= 30 Dias",IF(AND(AY472&gt;30,AY472&lt;=60),"3) &gt;30 Dias e &lt;=60 Dias",IF(AND(AY472&gt;60,AY472&lt;43854),"4) &gt; 60 Dias","INDEFINIDO"))))),"")</f>
        <v>SEM ATRASO</v>
      </c>
      <c r="BA472" s="327">
        <v>45879</v>
      </c>
      <c r="BB472" s="327">
        <v>45879</v>
      </c>
      <c r="BC472" s="14">
        <v>45886</v>
      </c>
      <c r="BD472" s="24">
        <v>45886</v>
      </c>
      <c r="BE472" s="24">
        <v>45886</v>
      </c>
      <c r="BF472" s="309">
        <f>IF(AND(BB472&lt;&gt;"",BE472&lt;&gt;""),BE472-BB472,"")</f>
        <v>7</v>
      </c>
      <c r="BG472" s="326" t="str">
        <f>IF(BC472&lt;&gt;"",CONCATENATE("S",WEEKNUM(BC472,21)),"")</f>
        <v>S33</v>
      </c>
      <c r="BH472" s="327" t="str">
        <f>IF(BD472&lt;&gt;"",CONCATENATE("S",WEEKNUM(BD472,21)),"")</f>
        <v>S33</v>
      </c>
      <c r="BI472" s="327" t="str">
        <f>IF(BE472&lt;&gt;"",CONCATENATE("S",WEEKNUM(BE472,21)),"")</f>
        <v>S33</v>
      </c>
      <c r="BJ472" s="326" t="str">
        <f>IF(BE472&lt;&gt;"",CONCATENATE(MONTH(BE472),"/",YEAR(BE472)),"")</f>
        <v>8/2025</v>
      </c>
      <c r="BK472" s="325">
        <f ca="1">IF(BE472&lt;&gt;"",IFERROR(IF(BE472="",TODAY()-BC472,BE472-BC472),""),"")</f>
        <v>0</v>
      </c>
      <c r="BL472" s="330" t="str">
        <f ca="1">IF(BK472&lt;&gt;"",IF(BK472&lt;=0,"SEM ATRASO",IF(BK472&lt;=10,"1) &lt;= 10 Dias",IF(AND(BK472&gt;10,BK472&lt;=30),"2) &gt; 10 Dias e &lt;= 30 Dias",IF(AND(BK472&gt;30,BK472&lt;=60),"3) &gt;30 Dias e &lt;=60 Dias",IF(AND(BK472&gt;60,BK472&lt;43854),"4) &gt; 60 Dias","INDEFINIDO"))))),"")</f>
        <v>SEM ATRASO</v>
      </c>
      <c r="BM472" s="331">
        <f>IF(BE472&lt;&gt;"",BE472+5,IF(AND(BE472="",BD472&lt;&gt;""),BD472+5,IF(AND(BE472="",BD472="",AS472&lt;&gt;""),AS472+5,IF(AND(BE472="",BD472="",AS472="",AR472&lt;&gt;""),AR472+5,""))))</f>
        <v>45891</v>
      </c>
      <c r="BN472" s="327"/>
      <c r="BO472" s="331" t="s">
        <v>87</v>
      </c>
      <c r="BP472" s="305"/>
      <c r="BQ472" s="305"/>
      <c r="BR472" s="305"/>
      <c r="BS472" s="305"/>
      <c r="BT472" s="305" t="s">
        <v>124</v>
      </c>
      <c r="BU472" s="305" t="s">
        <v>124</v>
      </c>
      <c r="BV472" s="305"/>
      <c r="BW472" s="305"/>
      <c r="BX472" s="305"/>
      <c r="BY472" s="305"/>
      <c r="BZ472" s="305"/>
      <c r="CA472" s="660" t="s">
        <v>2463</v>
      </c>
      <c r="CB472" s="326" t="s">
        <v>135</v>
      </c>
    </row>
    <row r="473" spans="1:80" ht="40.5" customHeight="1" thickBot="1" x14ac:dyDescent="0.4">
      <c r="A473" s="594"/>
      <c r="B473" s="458" t="s">
        <v>101</v>
      </c>
      <c r="C473" s="310"/>
      <c r="D473" s="336"/>
      <c r="E473" s="336">
        <v>1</v>
      </c>
      <c r="F473" s="336">
        <v>1</v>
      </c>
      <c r="G473" s="307" t="str">
        <f ca="1">IF(AND(E473&lt;D473,BE473&lt;&gt;"",TODAY()&gt;D473),TODAY()-D473,"")</f>
        <v/>
      </c>
      <c r="H473" s="308">
        <f>IF(BM473&lt;&gt;"",BM473,"")</f>
        <v>45907</v>
      </c>
      <c r="I473" s="309">
        <f>IF(AND(E473&lt;&gt;"",H473&lt;&gt;""),H473-E473,"")</f>
        <v>45906</v>
      </c>
      <c r="J473" s="460"/>
      <c r="K473" s="460" t="s">
        <v>80</v>
      </c>
      <c r="L473" s="310" t="s">
        <v>880</v>
      </c>
      <c r="M473" s="311" t="s">
        <v>113</v>
      </c>
      <c r="N473" s="310" t="s">
        <v>83</v>
      </c>
      <c r="O473" s="337"/>
      <c r="P473" s="539" t="s">
        <v>1920</v>
      </c>
      <c r="Q473" s="339" t="s">
        <v>1821</v>
      </c>
      <c r="R473" s="313" t="str">
        <f>IF(OR(L473&lt;&gt;"",N473&lt;&gt;"",O473&lt;&gt;"",P473&lt;&gt;""),CONCATENATE(L473,"-",N473,"-",P473,"-OM",O473),"")</f>
        <v>P52-PPGM-CAM-1602P/2024-OM</v>
      </c>
      <c r="S473" s="574"/>
      <c r="T473" s="437">
        <v>0.75</v>
      </c>
      <c r="U473" s="340">
        <v>19.457000000000001</v>
      </c>
      <c r="V473" s="544">
        <v>0</v>
      </c>
      <c r="W473" s="316">
        <f>IF(U473&lt;&gt;"",U473/1000,"")</f>
        <v>1.9457000000000002E-2</v>
      </c>
      <c r="X473" s="316">
        <f>IF(V473&lt;&gt;"",V473/1000,"")</f>
        <v>0</v>
      </c>
      <c r="Y473" s="317">
        <f>IF(OR(U473&lt;&gt;"",V473&lt;&gt;""),U473+V473,"")</f>
        <v>19.457000000000001</v>
      </c>
      <c r="Z473" s="318">
        <f>IF(Y473&lt;&gt;"",Y473/1000,"")</f>
        <v>1.9457000000000002E-2</v>
      </c>
      <c r="AA473" s="574"/>
      <c r="AB473" s="386"/>
      <c r="AC473" s="331">
        <v>45777</v>
      </c>
      <c r="AD473" s="327">
        <v>45814</v>
      </c>
      <c r="AE473" s="327">
        <v>45828</v>
      </c>
      <c r="AF473" s="14">
        <v>45828</v>
      </c>
      <c r="AG473" s="327">
        <v>45828</v>
      </c>
      <c r="AH473" s="309">
        <f>IF(AND(AD473&lt;&gt;"",AG473&lt;&gt;""),AG473-AD473,"")</f>
        <v>14</v>
      </c>
      <c r="AI473" s="322" t="str">
        <f>IF(AE473&lt;&gt;"",CONCATENATE("S",WEEKNUM(AE473,21)),"")</f>
        <v>S25</v>
      </c>
      <c r="AJ473" s="323" t="str">
        <f>IF(AF473&lt;&gt;"",CONCATENATE("S",WEEKNUM(AF473,21)),"")</f>
        <v>S25</v>
      </c>
      <c r="AK473" s="323" t="str">
        <f>IF(AG473&lt;&gt;"",CONCATENATE("S",WEEKNUM(AG473,21)),"")</f>
        <v>S25</v>
      </c>
      <c r="AL473" s="322" t="str">
        <f>IF(AG473&lt;&gt;"",CONCATENATE(MONTH(AG473),"/",YEAR(AG473)),"")</f>
        <v>6/2025</v>
      </c>
      <c r="AM473" s="324">
        <f ca="1">IF(AG473&lt;&gt;"",IFERROR(IF(AF473="",TODAY()-AE473,AG473-AE473),""),"")</f>
        <v>0</v>
      </c>
      <c r="AN473" s="325" t="str">
        <f ca="1">IF(AM473&lt;&gt;"",IF(AM473&lt;=0,"SEM ATRASO",IF(AM473&lt;=10,"1) &lt;= 10 Dias",IF(AND(AM473&gt;10,AM473&lt;=30),"2) &gt; 10 Dias e &lt;= 30 Dias",IF(AND(AM473&gt;30,AM473&lt;=60),"3) &gt;30 Dias e &lt;=60 Dias",IF(AND(AM473&gt;60,AM473&lt;43854),"4) &gt; 60 Dias","INDEFINIDO"))))),"")</f>
        <v>SEM ATRASO</v>
      </c>
      <c r="AO473" s="331" t="s">
        <v>2044</v>
      </c>
      <c r="AP473" s="331">
        <v>45845</v>
      </c>
      <c r="AQ473" s="14">
        <v>45845</v>
      </c>
      <c r="AR473" s="15">
        <v>45827</v>
      </c>
      <c r="AS473" s="331">
        <v>45827</v>
      </c>
      <c r="AT473" s="309">
        <f>IF(AND(AP473&lt;&gt;"",AS473&lt;&gt;""),AS473-AP473,"")</f>
        <v>-18</v>
      </c>
      <c r="AU473" s="326" t="str">
        <f>IF(AQ473&lt;&gt;"",CONCATENATE("S",WEEKNUM(AQ473,21)),"")</f>
        <v>S28</v>
      </c>
      <c r="AV473" s="327" t="str">
        <f>IF(AR473&lt;&gt;"",CONCATENATE("S",WEEKNUM(AR473,21)),"")</f>
        <v>S25</v>
      </c>
      <c r="AW473" s="327" t="str">
        <f>IF(AS473&lt;&gt;"",CONCATENATE("S",WEEKNUM(AS473,21)),"")</f>
        <v>S25</v>
      </c>
      <c r="AX473" s="326" t="str">
        <f>IF(AS473&lt;&gt;"",CONCATENATE(MONTH(AS473),"/",YEAR(AS473)),"")</f>
        <v>6/2025</v>
      </c>
      <c r="AY473" s="328">
        <f ca="1">IF(AQ473&lt;&gt;"",IF(AS473&lt;&gt;"",AQ473-AS473,TODAY()-AQ473),"")</f>
        <v>18</v>
      </c>
      <c r="AZ473" s="329" t="str">
        <f ca="1">IF(AY473&lt;&gt;"",IF(AY473&lt;=0,"SEM ATRASO",IF(AY473&lt;=10,"1) &lt;= 10 Dias",IF(AND(AY473&gt;10,AY473&lt;=30),"2) &gt; 10 Dias e &lt;= 30 Dias",IF(AND(AY473&gt;30,AY473&lt;=60),"3) &gt;30 Dias e &lt;=60 Dias",IF(AND(AY473&gt;60,AY473&lt;43854),"4) &gt; 60 Dias","INDEFINIDO"))))),"")</f>
        <v>2) &gt; 10 Dias e &lt;= 30 Dias</v>
      </c>
      <c r="BA473" s="549">
        <v>45885</v>
      </c>
      <c r="BB473" s="331">
        <f>BA473</f>
        <v>45885</v>
      </c>
      <c r="BC473" s="14">
        <v>45885</v>
      </c>
      <c r="BD473" s="15">
        <v>45902</v>
      </c>
      <c r="BE473" s="331"/>
      <c r="BF473" s="309" t="str">
        <f>IF(AND(BB473&lt;&gt;"",BE473&lt;&gt;""),BE473-BB473,"")</f>
        <v/>
      </c>
      <c r="BG473" s="326" t="str">
        <f>IF(BC473&lt;&gt;"",CONCATENATE("S",WEEKNUM(BC473,21)),"")</f>
        <v>S33</v>
      </c>
      <c r="BH473" s="327" t="str">
        <f>IF(BD473&lt;&gt;"",CONCATENATE("S",WEEKNUM(BD473,21)),"")</f>
        <v>S36</v>
      </c>
      <c r="BI473" s="327" t="str">
        <f>IF(BE473&lt;&gt;"",CONCATENATE("S",WEEKNUM(BE473,21)),"")</f>
        <v/>
      </c>
      <c r="BJ473" s="326" t="str">
        <f>IF(BE473&lt;&gt;"",CONCATENATE(MONTH(BE473),"/",YEAR(BE473)),"")</f>
        <v/>
      </c>
      <c r="BK473" s="325" t="str">
        <f ca="1">IF(BE473&lt;&gt;"",IFERROR(IF(BE473="",TODAY()-BC473,BE473-BC473),""),"")</f>
        <v/>
      </c>
      <c r="BL473" s="330" t="str">
        <f ca="1">IF(BK473&lt;&gt;"",IF(BK473&lt;=0,"SEM ATRASO",IF(BK473&lt;=10,"1) &lt;= 10 Dias",IF(AND(BK473&gt;10,BK473&lt;=30),"2) &gt; 10 Dias e &lt;= 30 Dias",IF(AND(BK473&gt;30,BK473&lt;=60),"3) &gt;30 Dias e &lt;=60 Dias",IF(AND(BK473&gt;60,BK473&lt;43854),"4) &gt; 60 Dias","INDEFINIDO"))))),"")</f>
        <v/>
      </c>
      <c r="BM473" s="331">
        <f>IF(BE473&lt;&gt;"",BE473+5,IF(AND(BE473="",BD473&lt;&gt;""),BD473+5,IF(AND(BE473="",BD473="",AS473&lt;&gt;""),AS473+5,IF(AND(BE473="",BD473="",AS473="",AR473&lt;&gt;""),AR473+5,""))))</f>
        <v>45907</v>
      </c>
      <c r="BN473" s="331"/>
      <c r="BO473" s="331" t="s">
        <v>87</v>
      </c>
      <c r="BP473" s="305"/>
      <c r="BQ473" s="305"/>
      <c r="BR473" s="305"/>
      <c r="BS473" s="305"/>
      <c r="BT473" s="332"/>
      <c r="BU473" s="333"/>
      <c r="BV473" s="329"/>
      <c r="BW473" s="329"/>
      <c r="BX473" s="329"/>
      <c r="BY473" s="329"/>
      <c r="BZ473" s="329"/>
      <c r="CA473" s="635"/>
      <c r="CB473" s="599"/>
    </row>
    <row r="474" spans="1:80" ht="40.5" customHeight="1" thickBot="1" x14ac:dyDescent="0.4">
      <c r="A474" s="326"/>
      <c r="B474" s="305" t="s">
        <v>155</v>
      </c>
      <c r="C474" s="326"/>
      <c r="D474" s="331"/>
      <c r="E474" s="323" t="s">
        <v>1030</v>
      </c>
      <c r="F474" s="323" t="s">
        <v>249</v>
      </c>
      <c r="G474" s="307" t="str">
        <f ca="1">IF(AND(E474&lt;D474,BE474&lt;&gt;"",TODAY()&gt;D474),TODAY()-D474,"")</f>
        <v/>
      </c>
      <c r="H474" s="308">
        <f>IF(BM474&lt;&gt;"",BM474,"")</f>
        <v>45875</v>
      </c>
      <c r="I474" s="309">
        <f>IF(AND(E474&lt;&gt;"",H474&lt;&gt;""),H474-E474,"")</f>
        <v>383</v>
      </c>
      <c r="J474" s="460" t="s">
        <v>79</v>
      </c>
      <c r="K474" s="463" t="s">
        <v>80</v>
      </c>
      <c r="L474" s="310" t="s">
        <v>81</v>
      </c>
      <c r="M474" s="311" t="s">
        <v>161</v>
      </c>
      <c r="N474" s="310" t="s">
        <v>1011</v>
      </c>
      <c r="O474" s="337"/>
      <c r="P474" s="539" t="s">
        <v>1497</v>
      </c>
      <c r="Q474" s="339" t="s">
        <v>1033</v>
      </c>
      <c r="R474" s="313" t="str">
        <f>IF(OR(L474&lt;&gt;"",N474&lt;&gt;"",O474&lt;&gt;"",P474&lt;&gt;""),CONCATENATE(L474,"-",N474,"-",P474,"-OM",O474),"")</f>
        <v>P31-PPGMII-P31-CAM-0597P/2024-OM</v>
      </c>
      <c r="S474" s="326" t="s">
        <v>1120</v>
      </c>
      <c r="T474" s="314">
        <v>1</v>
      </c>
      <c r="U474" s="340">
        <v>10.81</v>
      </c>
      <c r="V474" s="544">
        <v>0</v>
      </c>
      <c r="W474" s="316">
        <f>IF(U474&lt;&gt;"",U474/1000,"")</f>
        <v>1.081E-2</v>
      </c>
      <c r="X474" s="316">
        <f>IF(V474&lt;&gt;"",V474/1000,"")</f>
        <v>0</v>
      </c>
      <c r="Y474" s="317">
        <f>IF(OR(U474&lt;&gt;"",V474&lt;&gt;""),U474+V474,"")</f>
        <v>10.81</v>
      </c>
      <c r="Z474" s="318">
        <f>IF(Y474&lt;&gt;"",Y474/1000,"")</f>
        <v>1.081E-2</v>
      </c>
      <c r="AA474" s="574" t="s">
        <v>2108</v>
      </c>
      <c r="AB474" s="331"/>
      <c r="AC474" s="331">
        <v>45797</v>
      </c>
      <c r="AD474" s="327">
        <v>45792</v>
      </c>
      <c r="AE474" s="327">
        <v>45741</v>
      </c>
      <c r="AF474" s="14">
        <v>45741</v>
      </c>
      <c r="AG474" s="327">
        <v>45823</v>
      </c>
      <c r="AH474" s="309">
        <f>IF(AND(AD474&lt;&gt;"",AG474&lt;&gt;""),AG474-AD474,"")</f>
        <v>31</v>
      </c>
      <c r="AI474" s="322" t="str">
        <f>IF(AE474&lt;&gt;"",CONCATENATE("S",WEEKNUM(AE474,21)),"")</f>
        <v>S13</v>
      </c>
      <c r="AJ474" s="323" t="str">
        <f>IF(AF474&lt;&gt;"",CONCATENATE("S",WEEKNUM(AF474,21)),"")</f>
        <v>S13</v>
      </c>
      <c r="AK474" s="323" t="str">
        <f>IF(AG474&lt;&gt;"",CONCATENATE("S",WEEKNUM(AG474,21)),"")</f>
        <v>S24</v>
      </c>
      <c r="AL474" s="322" t="str">
        <f>IF(AG474&lt;&gt;"",CONCATENATE(MONTH(AG474),"/",YEAR(AG474)),"")</f>
        <v>6/2025</v>
      </c>
      <c r="AM474" s="324">
        <f ca="1">IF(AG474&lt;&gt;"",IFERROR(IF(AF474="",TODAY()-AE474,AG474-AE474),""),"")</f>
        <v>82</v>
      </c>
      <c r="AN474" s="325" t="str">
        <f ca="1">IF(AM474&lt;&gt;"",IF(AM474&lt;=0,"SEM ATRASO",IF(AM474&lt;=10,"1) &lt;= 10 Dias",IF(AND(AM474&gt;10,AM474&lt;=30),"2) &gt; 10 Dias e &lt;= 30 Dias",IF(AND(AM474&gt;30,AM474&lt;=60),"3) &gt;30 Dias e &lt;=60 Dias",IF(AND(AM474&gt;60,AM474&lt;43854),"4) &gt; 60 Dias","INDEFINIDO"))))),"")</f>
        <v>4) &gt; 60 Dias</v>
      </c>
      <c r="AO474" s="331">
        <v>45833</v>
      </c>
      <c r="AP474" s="331">
        <v>45834</v>
      </c>
      <c r="AQ474" s="15">
        <v>45840</v>
      </c>
      <c r="AR474" s="24">
        <v>45840</v>
      </c>
      <c r="AS474" s="331">
        <v>45838</v>
      </c>
      <c r="AT474" s="309">
        <f>IF(AND(AP474&lt;&gt;"",AS474&lt;&gt;""),AS474-AP474,"")</f>
        <v>4</v>
      </c>
      <c r="AU474" s="326" t="str">
        <f>IF(AQ474&lt;&gt;"",CONCATENATE("S",WEEKNUM(AQ474,21)),"")</f>
        <v>S27</v>
      </c>
      <c r="AV474" s="327" t="str">
        <f>IF(AR474&lt;&gt;"",CONCATENATE("S",WEEKNUM(AR474,21)),"")</f>
        <v>S27</v>
      </c>
      <c r="AW474" s="327" t="str">
        <f>IF(AS474&lt;&gt;"",CONCATENATE("S",WEEKNUM(AS474,21)),"")</f>
        <v>S27</v>
      </c>
      <c r="AX474" s="326" t="str">
        <f>IF(AS474&lt;&gt;"",CONCATENATE(MONTH(AS474),"/",YEAR(AS474)),"")</f>
        <v>6/2025</v>
      </c>
      <c r="AY474" s="328">
        <f ca="1">IF(AQ474&lt;&gt;"",IF(AS474&lt;&gt;"",AQ474-AS474,TODAY()-AQ474),"")</f>
        <v>2</v>
      </c>
      <c r="AZ474" s="329" t="str">
        <f ca="1">IF(AY474&lt;&gt;"",IF(AY474&lt;=0,"SEM ATRASO",IF(AY474&lt;=10,"1) &lt;= 10 Dias",IF(AND(AY474&gt;10,AY474&lt;=30),"2) &gt; 10 Dias e &lt;= 30 Dias",IF(AND(AY474&gt;30,AY474&lt;=60),"3) &gt;30 Dias e &lt;=60 Dias",IF(AND(AY474&gt;60,AY474&lt;43854),"4) &gt; 60 Dias","INDEFINIDO"))))),"")</f>
        <v>1) &lt;= 10 Dias</v>
      </c>
      <c r="BA474" s="364">
        <v>45849</v>
      </c>
      <c r="BB474" s="331">
        <v>45754</v>
      </c>
      <c r="BC474" s="15">
        <v>45766</v>
      </c>
      <c r="BD474" s="481">
        <v>45870</v>
      </c>
      <c r="BE474" s="331">
        <v>45870</v>
      </c>
      <c r="BF474" s="309">
        <f>IF(AND(BB474&lt;&gt;"",BE474&lt;&gt;""),BE474-BB474,"")</f>
        <v>116</v>
      </c>
      <c r="BG474" s="326" t="str">
        <f>IF(BC474&lt;&gt;"",CONCATENATE("S",WEEKNUM(BC474,21)),"")</f>
        <v>S16</v>
      </c>
      <c r="BH474" s="327" t="str">
        <f>IF(BD474&lt;&gt;"",CONCATENATE("S",WEEKNUM(BD474,21)),"")</f>
        <v>S31</v>
      </c>
      <c r="BI474" s="327" t="str">
        <f>IF(BE474&lt;&gt;"",CONCATENATE("S",WEEKNUM(BE474,21)),"")</f>
        <v>S31</v>
      </c>
      <c r="BJ474" s="326" t="str">
        <f>IF(BE474&lt;&gt;"",CONCATENATE(MONTH(BE474),"/",YEAR(BE474)),"")</f>
        <v>8/2025</v>
      </c>
      <c r="BK474" s="325">
        <f ca="1">IF(BE474&lt;&gt;"",IFERROR(IF(BE474="",TODAY()-BC474,BE474-BC474),""),"")</f>
        <v>104</v>
      </c>
      <c r="BL474" s="330" t="str">
        <f ca="1">IF(BK474&lt;&gt;"",IF(BK474&lt;=0,"SEM ATRASO",IF(BK474&lt;=10,"1) &lt;= 10 Dias",IF(AND(BK474&gt;10,BK474&lt;=30),"2) &gt; 10 Dias e &lt;= 30 Dias",IF(AND(BK474&gt;30,BK474&lt;=60),"3) &gt;30 Dias e &lt;=60 Dias",IF(AND(BK474&gt;60,BK474&lt;43854),"4) &gt; 60 Dias","INDEFINIDO"))))),"")</f>
        <v>4) &gt; 60 Dias</v>
      </c>
      <c r="BM474" s="331">
        <f>IF(BE474&lt;&gt;"",BE474+5,IF(AND(BE474="",BD474&lt;&gt;""),BD474+5,IF(AND(BE474="",BD474="",AS474&lt;&gt;""),AS474+5,IF(AND(BE474="",BD474="",AS474="",AR474&lt;&gt;""),AR474+5,""))))</f>
        <v>45875</v>
      </c>
      <c r="BN474" s="331"/>
      <c r="BO474" s="331" t="s">
        <v>87</v>
      </c>
      <c r="BP474" s="305"/>
      <c r="BQ474" s="305"/>
      <c r="BR474" s="305"/>
      <c r="BS474" s="305"/>
      <c r="BT474" s="332"/>
      <c r="BU474" s="333"/>
      <c r="BV474" s="329"/>
      <c r="BW474" s="329"/>
      <c r="BX474" s="329"/>
      <c r="BY474" s="329"/>
      <c r="BZ474" s="329"/>
      <c r="CA474" s="640" t="s">
        <v>1251</v>
      </c>
      <c r="CB474" s="599"/>
    </row>
    <row r="475" spans="1:80" ht="40.5" customHeight="1" thickBot="1" x14ac:dyDescent="0.4">
      <c r="A475" s="326"/>
      <c r="B475" s="458" t="s">
        <v>155</v>
      </c>
      <c r="C475" s="326"/>
      <c r="D475" s="331"/>
      <c r="E475" s="323" t="s">
        <v>1030</v>
      </c>
      <c r="F475" s="323" t="s">
        <v>556</v>
      </c>
      <c r="G475" s="307" t="str">
        <f ca="1">IF(AND(E475&lt;D475,BE475&lt;&gt;"",TODAY()&gt;D475),TODAY()-D475,"")</f>
        <v/>
      </c>
      <c r="H475" s="308">
        <f>IF(BM475&lt;&gt;"",BM475,"")</f>
        <v>45875</v>
      </c>
      <c r="I475" s="309">
        <f>IF(AND(E475&lt;&gt;"",H475&lt;&gt;""),H475-E475,"")</f>
        <v>383</v>
      </c>
      <c r="J475" s="460" t="s">
        <v>79</v>
      </c>
      <c r="K475" s="463" t="s">
        <v>80</v>
      </c>
      <c r="L475" s="310" t="s">
        <v>557</v>
      </c>
      <c r="M475" s="311" t="s">
        <v>176</v>
      </c>
      <c r="N475" s="310" t="s">
        <v>1012</v>
      </c>
      <c r="O475" s="337"/>
      <c r="P475" s="539" t="s">
        <v>1498</v>
      </c>
      <c r="Q475" s="339" t="s">
        <v>1822</v>
      </c>
      <c r="R475" s="313" t="str">
        <f>IF(OR(L475&lt;&gt;"",N475&lt;&gt;"",O475&lt;&gt;"",P475&lt;&gt;""),CONCATENATE(L475,"-",N475,"-",P475,"-OM",O475),"")</f>
        <v>P62-PPGMII-P62-PAR-0623P/2024-OM</v>
      </c>
      <c r="S475" s="326" t="s">
        <v>1200</v>
      </c>
      <c r="T475" s="314">
        <v>1</v>
      </c>
      <c r="U475" s="340">
        <v>12.51</v>
      </c>
      <c r="V475" s="544">
        <v>0</v>
      </c>
      <c r="W475" s="316">
        <f>IF(U475&lt;&gt;"",U475/1000,"")</f>
        <v>1.251E-2</v>
      </c>
      <c r="X475" s="316">
        <f>IF(V475&lt;&gt;"",V475/1000,"")</f>
        <v>0</v>
      </c>
      <c r="Y475" s="317">
        <f>IF(OR(U475&lt;&gt;"",V475&lt;&gt;""),U475+V475,"")</f>
        <v>12.51</v>
      </c>
      <c r="Z475" s="318">
        <f>IF(Y475&lt;&gt;"",Y475/1000,"")</f>
        <v>1.251E-2</v>
      </c>
      <c r="AA475" s="574" t="s">
        <v>1121</v>
      </c>
      <c r="AB475" s="331"/>
      <c r="AC475" s="331">
        <v>45713</v>
      </c>
      <c r="AD475" s="327">
        <v>45792</v>
      </c>
      <c r="AE475" s="327">
        <v>45741</v>
      </c>
      <c r="AF475" s="18">
        <v>45741</v>
      </c>
      <c r="AG475" s="327">
        <v>45823</v>
      </c>
      <c r="AH475" s="309">
        <f>IF(AND(AD475&lt;&gt;"",AG475&lt;&gt;""),AG475-AD475,"")</f>
        <v>31</v>
      </c>
      <c r="AI475" s="322" t="str">
        <f>IF(AE475&lt;&gt;"",CONCATENATE("S",WEEKNUM(AE475,21)),"")</f>
        <v>S13</v>
      </c>
      <c r="AJ475" s="323" t="str">
        <f>IF(AF475&lt;&gt;"",CONCATENATE("S",WEEKNUM(AF475,21)),"")</f>
        <v>S13</v>
      </c>
      <c r="AK475" s="323" t="str">
        <f>IF(AG475&lt;&gt;"",CONCATENATE("S",WEEKNUM(AG475,21)),"")</f>
        <v>S24</v>
      </c>
      <c r="AL475" s="322" t="str">
        <f>IF(AG475&lt;&gt;"",CONCATENATE(MONTH(AG475),"/",YEAR(AG475)),"")</f>
        <v>6/2025</v>
      </c>
      <c r="AM475" s="324">
        <f ca="1">IF(AG475&lt;&gt;"",IFERROR(IF(AF475="",TODAY()-AE475,AG475-AE475),""),"")</f>
        <v>82</v>
      </c>
      <c r="AN475" s="325" t="str">
        <f ca="1">IF(AM475&lt;&gt;"",IF(AM475&lt;=0,"SEM ATRASO",IF(AM475&lt;=10,"1) &lt;= 10 Dias",IF(AND(AM475&gt;10,AM475&lt;=30),"2) &gt; 10 Dias e &lt;= 30 Dias",IF(AND(AM475&gt;30,AM475&lt;=60),"3) &gt;30 Dias e &lt;=60 Dias",IF(AND(AM475&gt;60,AM475&lt;43854),"4) &gt; 60 Dias","INDEFINIDO"))))),"")</f>
        <v>4) &gt; 60 Dias</v>
      </c>
      <c r="AO475" s="331">
        <v>45833</v>
      </c>
      <c r="AP475" s="331">
        <v>45827</v>
      </c>
      <c r="AQ475" s="15">
        <v>45840</v>
      </c>
      <c r="AR475" s="24">
        <v>45840</v>
      </c>
      <c r="AS475" s="331">
        <v>45840</v>
      </c>
      <c r="AT475" s="309">
        <f>IF(AND(AP475&lt;&gt;"",AS475&lt;&gt;""),AS475-AP475,"")</f>
        <v>13</v>
      </c>
      <c r="AU475" s="326" t="str">
        <f>IF(AQ475&lt;&gt;"",CONCATENATE("S",WEEKNUM(AQ475,21)),"")</f>
        <v>S27</v>
      </c>
      <c r="AV475" s="327" t="str">
        <f>IF(AR475&lt;&gt;"",CONCATENATE("S",WEEKNUM(AR475,21)),"")</f>
        <v>S27</v>
      </c>
      <c r="AW475" s="327" t="str">
        <f>IF(AS475&lt;&gt;"",CONCATENATE("S",WEEKNUM(AS475,21)),"")</f>
        <v>S27</v>
      </c>
      <c r="AX475" s="326" t="str">
        <f>IF(AS475&lt;&gt;"",CONCATENATE(MONTH(AS475),"/",YEAR(AS475)),"")</f>
        <v>7/2025</v>
      </c>
      <c r="AY475" s="328">
        <f ca="1">IF(AQ475&lt;&gt;"",IF(AS475&lt;&gt;"",AQ475-AS475,TODAY()-AQ475),"")</f>
        <v>0</v>
      </c>
      <c r="AZ475" s="329" t="str">
        <f ca="1">IF(AY475&lt;&gt;"",IF(AY475&lt;=0,"SEM ATRASO",IF(AY475&lt;=10,"1) &lt;= 10 Dias",IF(AND(AY475&gt;10,AY475&lt;=30),"2) &gt; 10 Dias e &lt;= 30 Dias",IF(AND(AY475&gt;30,AY475&lt;=60),"3) &gt;30 Dias e &lt;=60 Dias",IF(AND(AY475&gt;60,AY475&lt;43854),"4) &gt; 60 Dias","INDEFINIDO"))))),"")</f>
        <v>SEM ATRASO</v>
      </c>
      <c r="BA475" s="364">
        <v>45853</v>
      </c>
      <c r="BB475" s="331">
        <v>45754</v>
      </c>
      <c r="BC475" s="15">
        <v>45766</v>
      </c>
      <c r="BD475" s="481">
        <v>45870</v>
      </c>
      <c r="BE475" s="331">
        <v>45870</v>
      </c>
      <c r="BF475" s="309">
        <f>IF(AND(BB475&lt;&gt;"",BE475&lt;&gt;""),BE475-BB475,"")</f>
        <v>116</v>
      </c>
      <c r="BG475" s="326" t="str">
        <f>IF(BC475&lt;&gt;"",CONCATENATE("S",WEEKNUM(BC475,21)),"")</f>
        <v>S16</v>
      </c>
      <c r="BH475" s="327" t="str">
        <f>IF(BD475&lt;&gt;"",CONCATENATE("S",WEEKNUM(BD475,21)),"")</f>
        <v>S31</v>
      </c>
      <c r="BI475" s="327" t="str">
        <f>IF(BE475&lt;&gt;"",CONCATENATE("S",WEEKNUM(BE475,21)),"")</f>
        <v>S31</v>
      </c>
      <c r="BJ475" s="326" t="str">
        <f>IF(BE475&lt;&gt;"",CONCATENATE(MONTH(BE475),"/",YEAR(BE475)),"")</f>
        <v>8/2025</v>
      </c>
      <c r="BK475" s="325">
        <f ca="1">IF(BE475&lt;&gt;"",IFERROR(IF(BE475="",TODAY()-BC475,BE475-BC475),""),"")</f>
        <v>104</v>
      </c>
      <c r="BL475" s="330" t="str">
        <f ca="1">IF(BK475&lt;&gt;"",IF(BK475&lt;=0,"SEM ATRASO",IF(BK475&lt;=10,"1) &lt;= 10 Dias",IF(AND(BK475&gt;10,BK475&lt;=30),"2) &gt; 10 Dias e &lt;= 30 Dias",IF(AND(BK475&gt;30,BK475&lt;=60),"3) &gt;30 Dias e &lt;=60 Dias",IF(AND(BK475&gt;60,BK475&lt;43854),"4) &gt; 60 Dias","INDEFINIDO"))))),"")</f>
        <v>4) &gt; 60 Dias</v>
      </c>
      <c r="BM475" s="331">
        <f>IF(BE475&lt;&gt;"",BE475+5,IF(AND(BE475="",BD475&lt;&gt;""),BD475+5,IF(AND(BE475="",BD475="",AS475&lt;&gt;""),AS475+5,IF(AND(BE475="",BD475="",AS475="",AR475&lt;&gt;""),AR475+5,""))))</f>
        <v>45875</v>
      </c>
      <c r="BN475" s="331"/>
      <c r="BO475" s="331" t="s">
        <v>87</v>
      </c>
      <c r="BP475" s="305"/>
      <c r="BQ475" s="305"/>
      <c r="BR475" s="305"/>
      <c r="BS475" s="305"/>
      <c r="BT475" s="332"/>
      <c r="BU475" s="333"/>
      <c r="BV475" s="329"/>
      <c r="BW475" s="329"/>
      <c r="BX475" s="329"/>
      <c r="BY475" s="329"/>
      <c r="BZ475" s="329"/>
      <c r="CA475" s="646"/>
      <c r="CB475" s="599"/>
    </row>
    <row r="476" spans="1:80" ht="40.5" customHeight="1" thickBot="1" x14ac:dyDescent="0.4">
      <c r="A476" s="326"/>
      <c r="B476" s="458" t="s">
        <v>155</v>
      </c>
      <c r="C476" s="326"/>
      <c r="D476" s="331"/>
      <c r="E476" s="323" t="s">
        <v>1030</v>
      </c>
      <c r="F476" s="323" t="s">
        <v>556</v>
      </c>
      <c r="G476" s="307" t="str">
        <f ca="1">IF(AND(E476&lt;D476,BE476&lt;&gt;"",TODAY()&gt;D476),TODAY()-D476,"")</f>
        <v/>
      </c>
      <c r="H476" s="308">
        <f>IF(BM476&lt;&gt;"",BM476,"")</f>
        <v>45885</v>
      </c>
      <c r="I476" s="309">
        <f>IF(AND(E476&lt;&gt;"",H476&lt;&gt;""),H476-E476,"")</f>
        <v>393</v>
      </c>
      <c r="J476" s="460"/>
      <c r="K476" s="460" t="s">
        <v>80</v>
      </c>
      <c r="L476" s="310" t="s">
        <v>557</v>
      </c>
      <c r="M476" s="311" t="s">
        <v>176</v>
      </c>
      <c r="N476" s="310" t="s">
        <v>1012</v>
      </c>
      <c r="O476" s="337"/>
      <c r="P476" s="539" t="s">
        <v>1498</v>
      </c>
      <c r="Q476" s="339" t="s">
        <v>1119</v>
      </c>
      <c r="R476" s="313" t="str">
        <f>IF(OR(L476&lt;&gt;"",N476&lt;&gt;"",O476&lt;&gt;"",P476&lt;&gt;""),CONCATENATE(L476,"-",N476,"-",P476,"-OM",O476),"")</f>
        <v>P62-PPGMII-P62-PAR-0623P/2024-OM</v>
      </c>
      <c r="S476" s="326"/>
      <c r="T476" s="437">
        <v>0.75</v>
      </c>
      <c r="U476" s="340">
        <v>1.27</v>
      </c>
      <c r="V476" s="544">
        <v>0</v>
      </c>
      <c r="W476" s="316">
        <f>IF(U476&lt;&gt;"",U476/1000,"")</f>
        <v>1.2700000000000001E-3</v>
      </c>
      <c r="X476" s="316">
        <f>IF(V476&lt;&gt;"",V476/1000,"")</f>
        <v>0</v>
      </c>
      <c r="Y476" s="317">
        <f>IF(OR(U476&lt;&gt;"",V476&lt;&gt;""),U476+V476,"")</f>
        <v>1.27</v>
      </c>
      <c r="Z476" s="318">
        <f>IF(Y476&lt;&gt;"",Y476/1000,"")</f>
        <v>1.2700000000000001E-3</v>
      </c>
      <c r="AA476" s="574" t="s">
        <v>1121</v>
      </c>
      <c r="AB476" s="331"/>
      <c r="AC476" s="331">
        <v>45713</v>
      </c>
      <c r="AD476" s="327">
        <v>45814</v>
      </c>
      <c r="AE476" s="327">
        <v>45828</v>
      </c>
      <c r="AF476" s="14">
        <v>45828</v>
      </c>
      <c r="AG476" s="327">
        <v>45828</v>
      </c>
      <c r="AH476" s="309">
        <f>IF(AND(AD476&lt;&gt;"",AG476&lt;&gt;""),AG476-AD476,"")</f>
        <v>14</v>
      </c>
      <c r="AI476" s="322" t="str">
        <f>IF(AE476&lt;&gt;"",CONCATENATE("S",WEEKNUM(AE476,21)),"")</f>
        <v>S25</v>
      </c>
      <c r="AJ476" s="323" t="str">
        <f>IF(AF476&lt;&gt;"",CONCATENATE("S",WEEKNUM(AF476,21)),"")</f>
        <v>S25</v>
      </c>
      <c r="AK476" s="323" t="str">
        <f>IF(AG476&lt;&gt;"",CONCATENATE("S",WEEKNUM(AG476,21)),"")</f>
        <v>S25</v>
      </c>
      <c r="AL476" s="322" t="str">
        <f>IF(AG476&lt;&gt;"",CONCATENATE(MONTH(AG476),"/",YEAR(AG476)),"")</f>
        <v>6/2025</v>
      </c>
      <c r="AM476" s="324">
        <f ca="1">IF(AG476&lt;&gt;"",IFERROR(IF(AF476="",TODAY()-AE476,AG476-AE476),""),"")</f>
        <v>0</v>
      </c>
      <c r="AN476" s="325" t="str">
        <f ca="1">IF(AM476&lt;&gt;"",IF(AM476&lt;=0,"SEM ATRASO",IF(AM476&lt;=10,"1) &lt;= 10 Dias",IF(AND(AM476&gt;10,AM476&lt;=30),"2) &gt; 10 Dias e &lt;= 30 Dias",IF(AND(AM476&gt;30,AM476&lt;=60),"3) &gt;30 Dias e &lt;=60 Dias",IF(AND(AM476&gt;60,AM476&lt;43854),"4) &gt; 60 Dias","INDEFINIDO"))))),"")</f>
        <v>SEM ATRASO</v>
      </c>
      <c r="AO476" s="331" t="s">
        <v>2044</v>
      </c>
      <c r="AP476" s="331">
        <v>45827</v>
      </c>
      <c r="AQ476" s="14">
        <v>45855</v>
      </c>
      <c r="AR476" s="15">
        <v>45857</v>
      </c>
      <c r="AS476" s="331">
        <v>45857</v>
      </c>
      <c r="AT476" s="309">
        <f>IF(AND(AP476&lt;&gt;"",AS476&lt;&gt;""),AS476-AP476,"")</f>
        <v>30</v>
      </c>
      <c r="AU476" s="326" t="str">
        <f>IF(AQ476&lt;&gt;"",CONCATENATE("S",WEEKNUM(AQ476,21)),"")</f>
        <v>S29</v>
      </c>
      <c r="AV476" s="327" t="str">
        <f>IF(AR476&lt;&gt;"",CONCATENATE("S",WEEKNUM(AR476,21)),"")</f>
        <v>S29</v>
      </c>
      <c r="AW476" s="327" t="str">
        <f>IF(AS476&lt;&gt;"",CONCATENATE("S",WEEKNUM(AS476,21)),"")</f>
        <v>S29</v>
      </c>
      <c r="AX476" s="326" t="str">
        <f>IF(AS476&lt;&gt;"",CONCATENATE(MONTH(AS476),"/",YEAR(AS476)),"")</f>
        <v>7/2025</v>
      </c>
      <c r="AY476" s="328">
        <f ca="1">IF(AQ476&lt;&gt;"",IF(AS476&lt;&gt;"",AQ476-AS476,TODAY()-AQ476),"")</f>
        <v>-2</v>
      </c>
      <c r="AZ476" s="329" t="str">
        <f ca="1">IF(AY476&lt;&gt;"",IF(AY476&lt;=0,"SEM ATRASO",IF(AY476&lt;=10,"1) &lt;= 10 Dias",IF(AND(AY476&gt;10,AY476&lt;=30),"2) &gt; 10 Dias e &lt;= 30 Dias",IF(AND(AY476&gt;30,AY476&lt;=60),"3) &gt;30 Dias e &lt;=60 Dias",IF(AND(AY476&gt;60,AY476&lt;43854),"4) &gt; 60 Dias","INDEFINIDO"))))),"")</f>
        <v>SEM ATRASO</v>
      </c>
      <c r="BA476" s="327">
        <v>45875</v>
      </c>
      <c r="BB476" s="331">
        <f>BA476</f>
        <v>45875</v>
      </c>
      <c r="BC476" s="15">
        <v>45880</v>
      </c>
      <c r="BD476" s="481">
        <v>45880</v>
      </c>
      <c r="BE476" s="438">
        <f>BD476</f>
        <v>45880</v>
      </c>
      <c r="BF476" s="309">
        <f>IF(AND(BB476&lt;&gt;"",BE476&lt;&gt;""),BE476-BB476,"")</f>
        <v>5</v>
      </c>
      <c r="BG476" s="326" t="str">
        <f>IF(BC476&lt;&gt;"",CONCATENATE("S",WEEKNUM(BC476,21)),"")</f>
        <v>S33</v>
      </c>
      <c r="BH476" s="327" t="str">
        <f>IF(BD476&lt;&gt;"",CONCATENATE("S",WEEKNUM(BD476,21)),"")</f>
        <v>S33</v>
      </c>
      <c r="BI476" s="327" t="str">
        <f>IF(BE476&lt;&gt;"",CONCATENATE("S",WEEKNUM(BE476,21)),"")</f>
        <v>S33</v>
      </c>
      <c r="BJ476" s="326" t="str">
        <f>IF(BE476&lt;&gt;"",CONCATENATE(MONTH(BE476),"/",YEAR(BE476)),"")</f>
        <v>8/2025</v>
      </c>
      <c r="BK476" s="325">
        <f ca="1">IF(BE476&lt;&gt;"",IFERROR(IF(BE476="",TODAY()-BC476,BE476-BC476),""),"")</f>
        <v>0</v>
      </c>
      <c r="BL476" s="330" t="str">
        <f ca="1">IF(BK476&lt;&gt;"",IF(BK476&lt;=0,"SEM ATRASO",IF(BK476&lt;=10,"1) &lt;= 10 Dias",IF(AND(BK476&gt;10,BK476&lt;=30),"2) &gt; 10 Dias e &lt;= 30 Dias",IF(AND(BK476&gt;30,BK476&lt;=60),"3) &gt;30 Dias e &lt;=60 Dias",IF(AND(BK476&gt;60,BK476&lt;43854),"4) &gt; 60 Dias","INDEFINIDO"))))),"")</f>
        <v>SEM ATRASO</v>
      </c>
      <c r="BM476" s="331">
        <f>IF(BE476&lt;&gt;"",BE476+5,IF(AND(BE476="",BD476&lt;&gt;""),BD476+5,IF(AND(BE476="",BD476="",AS476&lt;&gt;""),AS476+5,IF(AND(BE476="",BD476="",AS476="",AR476&lt;&gt;""),AR476+5,""))))</f>
        <v>45885</v>
      </c>
      <c r="BN476" s="331"/>
      <c r="BO476" s="331" t="s">
        <v>87</v>
      </c>
      <c r="BP476" s="305"/>
      <c r="BQ476" s="305"/>
      <c r="BR476" s="305"/>
      <c r="BS476" s="305"/>
      <c r="BT476" s="332"/>
      <c r="BU476" s="333"/>
      <c r="BV476" s="329"/>
      <c r="BW476" s="329"/>
      <c r="BX476" s="329"/>
      <c r="BY476" s="329"/>
      <c r="BZ476" s="329"/>
      <c r="CA476" s="646"/>
      <c r="CB476" s="599"/>
    </row>
    <row r="477" spans="1:80" ht="40.5" customHeight="1" thickBot="1" x14ac:dyDescent="0.4">
      <c r="A477" s="326"/>
      <c r="B477" s="458" t="s">
        <v>155</v>
      </c>
      <c r="C477" s="326"/>
      <c r="D477" s="331"/>
      <c r="E477" s="323" t="s">
        <v>1030</v>
      </c>
      <c r="F477" s="323" t="s">
        <v>556</v>
      </c>
      <c r="G477" s="307" t="str">
        <f ca="1">IF(AND(E477&lt;D477,BE477&lt;&gt;"",TODAY()&gt;D477),TODAY()-D477,"")</f>
        <v/>
      </c>
      <c r="H477" s="308">
        <f>IF(BM477&lt;&gt;"",BM477,"")</f>
        <v>45885</v>
      </c>
      <c r="I477" s="309">
        <f>IF(AND(E477&lt;&gt;"",H477&lt;&gt;""),H477-E477,"")</f>
        <v>393</v>
      </c>
      <c r="J477" s="460"/>
      <c r="K477" s="460" t="s">
        <v>80</v>
      </c>
      <c r="L477" s="310" t="s">
        <v>557</v>
      </c>
      <c r="M477" s="311" t="s">
        <v>176</v>
      </c>
      <c r="N477" s="310" t="s">
        <v>1012</v>
      </c>
      <c r="O477" s="337"/>
      <c r="P477" s="539" t="s">
        <v>1498</v>
      </c>
      <c r="Q477" s="339" t="s">
        <v>1823</v>
      </c>
      <c r="R477" s="313" t="str">
        <f>IF(OR(L477&lt;&gt;"",N477&lt;&gt;"",O477&lt;&gt;"",P477&lt;&gt;""),CONCATENATE(L477,"-",N477,"-",P477,"-OM",O477),"")</f>
        <v>P62-PPGMII-P62-PAR-0623P/2024-OM</v>
      </c>
      <c r="S477" s="326"/>
      <c r="T477" s="437">
        <v>0.75</v>
      </c>
      <c r="U477" s="340">
        <v>0</v>
      </c>
      <c r="V477" s="544">
        <v>4.9809999999999999</v>
      </c>
      <c r="W477" s="316">
        <f>IF(U477&lt;&gt;"",U477/1000,"")</f>
        <v>0</v>
      </c>
      <c r="X477" s="316">
        <f>IF(V477&lt;&gt;"",V477/1000,"")</f>
        <v>4.9810000000000002E-3</v>
      </c>
      <c r="Y477" s="317">
        <f>IF(OR(U477&lt;&gt;"",V477&lt;&gt;""),U477+V477,"")</f>
        <v>4.9809999999999999</v>
      </c>
      <c r="Z477" s="318">
        <f>IF(Y477&lt;&gt;"",Y477/1000,"")</f>
        <v>4.9810000000000002E-3</v>
      </c>
      <c r="AA477" s="574" t="s">
        <v>1121</v>
      </c>
      <c r="AB477" s="331"/>
      <c r="AC477" s="331">
        <v>45713</v>
      </c>
      <c r="AD477" s="327">
        <v>45814</v>
      </c>
      <c r="AE477" s="327">
        <v>45828</v>
      </c>
      <c r="AF477" s="14">
        <v>45828</v>
      </c>
      <c r="AG477" s="327">
        <v>45828</v>
      </c>
      <c r="AH477" s="309">
        <f>IF(AND(AD477&lt;&gt;"",AG477&lt;&gt;""),AG477-AD477,"")</f>
        <v>14</v>
      </c>
      <c r="AI477" s="322" t="str">
        <f>IF(AE477&lt;&gt;"",CONCATENATE("S",WEEKNUM(AE477,21)),"")</f>
        <v>S25</v>
      </c>
      <c r="AJ477" s="323" t="str">
        <f>IF(AF477&lt;&gt;"",CONCATENATE("S",WEEKNUM(AF477,21)),"")</f>
        <v>S25</v>
      </c>
      <c r="AK477" s="323" t="str">
        <f>IF(AG477&lt;&gt;"",CONCATENATE("S",WEEKNUM(AG477,21)),"")</f>
        <v>S25</v>
      </c>
      <c r="AL477" s="322" t="str">
        <f>IF(AG477&lt;&gt;"",CONCATENATE(MONTH(AG477),"/",YEAR(AG477)),"")</f>
        <v>6/2025</v>
      </c>
      <c r="AM477" s="324">
        <f ca="1">IF(AG477&lt;&gt;"",IFERROR(IF(AF477="",TODAY()-AE477,AG477-AE477),""),"")</f>
        <v>0</v>
      </c>
      <c r="AN477" s="325" t="str">
        <f ca="1">IF(AM477&lt;&gt;"",IF(AM477&lt;=0,"SEM ATRASO",IF(AM477&lt;=10,"1) &lt;= 10 Dias",IF(AND(AM477&gt;10,AM477&lt;=30),"2) &gt; 10 Dias e &lt;= 30 Dias",IF(AND(AM477&gt;30,AM477&lt;=60),"3) &gt;30 Dias e &lt;=60 Dias",IF(AND(AM477&gt;60,AM477&lt;43854),"4) &gt; 60 Dias","INDEFINIDO"))))),"")</f>
        <v>SEM ATRASO</v>
      </c>
      <c r="AO477" s="331" t="s">
        <v>2044</v>
      </c>
      <c r="AP477" s="331">
        <v>45857</v>
      </c>
      <c r="AQ477" s="15">
        <v>45862</v>
      </c>
      <c r="AR477" s="15">
        <v>45862</v>
      </c>
      <c r="AS477" s="331">
        <v>45862</v>
      </c>
      <c r="AT477" s="309">
        <f>IF(AND(AP477&lt;&gt;"",AS477&lt;&gt;""),AS477-AP477,"")</f>
        <v>5</v>
      </c>
      <c r="AU477" s="326" t="str">
        <f>IF(AQ477&lt;&gt;"",CONCATENATE("S",WEEKNUM(AQ477,21)),"")</f>
        <v>S30</v>
      </c>
      <c r="AV477" s="327" t="str">
        <f>IF(AR477&lt;&gt;"",CONCATENATE("S",WEEKNUM(AR477,21)),"")</f>
        <v>S30</v>
      </c>
      <c r="AW477" s="327" t="str">
        <f>IF(AS477&lt;&gt;"",CONCATENATE("S",WEEKNUM(AS477,21)),"")</f>
        <v>S30</v>
      </c>
      <c r="AX477" s="326" t="str">
        <f>IF(AS477&lt;&gt;"",CONCATENATE(MONTH(AS477),"/",YEAR(AS477)),"")</f>
        <v>7/2025</v>
      </c>
      <c r="AY477" s="328">
        <f ca="1">IF(AQ477&lt;&gt;"",IF(AS477&lt;&gt;"",AQ477-AS477,TODAY()-AQ477),"")</f>
        <v>0</v>
      </c>
      <c r="AZ477" s="329" t="str">
        <f ca="1">IF(AY477&lt;&gt;"",IF(AY477&lt;=0,"SEM ATRASO",IF(AY477&lt;=10,"1) &lt;= 10 Dias",IF(AND(AY477&gt;10,AY477&lt;=30),"2) &gt; 10 Dias e &lt;= 30 Dias",IF(AND(AY477&gt;30,AY477&lt;=60),"3) &gt;30 Dias e &lt;=60 Dias",IF(AND(AY477&gt;60,AY477&lt;43854),"4) &gt; 60 Dias","INDEFINIDO"))))),"")</f>
        <v>SEM ATRASO</v>
      </c>
      <c r="BA477" s="327">
        <v>45875</v>
      </c>
      <c r="BB477" s="331">
        <f>BA477</f>
        <v>45875</v>
      </c>
      <c r="BC477" s="15">
        <v>45880</v>
      </c>
      <c r="BD477" s="481">
        <v>45880</v>
      </c>
      <c r="BE477" s="438">
        <f>BD477</f>
        <v>45880</v>
      </c>
      <c r="BF477" s="309">
        <f>IF(AND(BB477&lt;&gt;"",BE477&lt;&gt;""),BE477-BB477,"")</f>
        <v>5</v>
      </c>
      <c r="BG477" s="326" t="str">
        <f>IF(BC477&lt;&gt;"",CONCATENATE("S",WEEKNUM(BC477,21)),"")</f>
        <v>S33</v>
      </c>
      <c r="BH477" s="327" t="str">
        <f>IF(BD477&lt;&gt;"",CONCATENATE("S",WEEKNUM(BD477,21)),"")</f>
        <v>S33</v>
      </c>
      <c r="BI477" s="327" t="str">
        <f>IF(BE477&lt;&gt;"",CONCATENATE("S",WEEKNUM(BE477,21)),"")</f>
        <v>S33</v>
      </c>
      <c r="BJ477" s="326" t="str">
        <f>IF(BE477&lt;&gt;"",CONCATENATE(MONTH(BE477),"/",YEAR(BE477)),"")</f>
        <v>8/2025</v>
      </c>
      <c r="BK477" s="325">
        <f ca="1">IF(BE477&lt;&gt;"",IFERROR(IF(BE477="",TODAY()-BC477,BE477-BC477),""),"")</f>
        <v>0</v>
      </c>
      <c r="BL477" s="330" t="str">
        <f ca="1">IF(BK477&lt;&gt;"",IF(BK477&lt;=0,"SEM ATRASO",IF(BK477&lt;=10,"1) &lt;= 10 Dias",IF(AND(BK477&gt;10,BK477&lt;=30),"2) &gt; 10 Dias e &lt;= 30 Dias",IF(AND(BK477&gt;30,BK477&lt;=60),"3) &gt;30 Dias e &lt;=60 Dias",IF(AND(BK477&gt;60,BK477&lt;43854),"4) &gt; 60 Dias","INDEFINIDO"))))),"")</f>
        <v>SEM ATRASO</v>
      </c>
      <c r="BM477" s="331">
        <f>IF(BE477&lt;&gt;"",BE477+5,IF(AND(BE477="",BD477&lt;&gt;""),BD477+5,IF(AND(BE477="",BD477="",AS477&lt;&gt;""),AS477+5,IF(AND(BE477="",BD477="",AS477="",AR477&lt;&gt;""),AR477+5,""))))</f>
        <v>45885</v>
      </c>
      <c r="BN477" s="331"/>
      <c r="BO477" s="331" t="s">
        <v>87</v>
      </c>
      <c r="BP477" s="305"/>
      <c r="BQ477" s="305"/>
      <c r="BR477" s="305"/>
      <c r="BS477" s="305"/>
      <c r="BT477" s="332"/>
      <c r="BU477" s="333"/>
      <c r="BV477" s="329"/>
      <c r="BW477" s="329"/>
      <c r="BX477" s="329"/>
      <c r="BY477" s="329"/>
      <c r="BZ477" s="329"/>
      <c r="CA477" s="646"/>
      <c r="CB477" s="599"/>
    </row>
    <row r="478" spans="1:80" ht="40.5" customHeight="1" thickBot="1" x14ac:dyDescent="0.4">
      <c r="A478" s="326"/>
      <c r="B478" s="458" t="s">
        <v>155</v>
      </c>
      <c r="C478" s="326"/>
      <c r="D478" s="331"/>
      <c r="E478" s="323" t="s">
        <v>681</v>
      </c>
      <c r="F478" s="323" t="s">
        <v>556</v>
      </c>
      <c r="G478" s="307" t="str">
        <f ca="1">IF(AND(E478&lt;D478,BE478&lt;&gt;"",TODAY()&gt;D478),TODAY()-D478,"")</f>
        <v/>
      </c>
      <c r="H478" s="308">
        <f>IF(BM478&lt;&gt;"",BM478,"")</f>
        <v>45873</v>
      </c>
      <c r="I478" s="309">
        <f>IF(AND(E478&lt;&gt;"",H478&lt;&gt;""),H478-E478,"")</f>
        <v>318</v>
      </c>
      <c r="J478" s="460" t="s">
        <v>79</v>
      </c>
      <c r="K478" s="463" t="s">
        <v>80</v>
      </c>
      <c r="L478" s="310" t="s">
        <v>557</v>
      </c>
      <c r="M478" s="311" t="s">
        <v>161</v>
      </c>
      <c r="N478" s="310" t="s">
        <v>1012</v>
      </c>
      <c r="O478" s="337"/>
      <c r="P478" s="539" t="s">
        <v>1499</v>
      </c>
      <c r="Q478" s="339" t="s">
        <v>1199</v>
      </c>
      <c r="R478" s="313" t="str">
        <f>IF(OR(L478&lt;&gt;"",N478&lt;&gt;"",O478&lt;&gt;"",P478&lt;&gt;""),CONCATENATE(L478,"-",N478,"-",P478,"-OM",O478),"")</f>
        <v>P62-PPGMII-P62-PAR-1152P/2024-OM</v>
      </c>
      <c r="S478" s="326" t="s">
        <v>1120</v>
      </c>
      <c r="T478" s="314">
        <v>1</v>
      </c>
      <c r="U478" s="340">
        <v>20.849999999999994</v>
      </c>
      <c r="V478" s="544">
        <v>0</v>
      </c>
      <c r="W478" s="316">
        <f>IF(U478&lt;&gt;"",U478/1000,"")</f>
        <v>2.0849999999999994E-2</v>
      </c>
      <c r="X478" s="316">
        <f>IF(V478&lt;&gt;"",V478/1000,"")</f>
        <v>0</v>
      </c>
      <c r="Y478" s="317">
        <f>IF(OR(U478&lt;&gt;"",V478&lt;&gt;""),U478+V478,"")</f>
        <v>20.849999999999994</v>
      </c>
      <c r="Z478" s="318">
        <f>IF(Y478&lt;&gt;"",Y478/1000,"")</f>
        <v>2.0849999999999994E-2</v>
      </c>
      <c r="AA478" s="574" t="s">
        <v>1201</v>
      </c>
      <c r="AB478" s="331"/>
      <c r="AC478" s="331">
        <v>45713</v>
      </c>
      <c r="AD478" s="327">
        <v>45785</v>
      </c>
      <c r="AE478" s="327">
        <v>45742</v>
      </c>
      <c r="AF478" s="14">
        <v>45742</v>
      </c>
      <c r="AG478" s="327">
        <v>45827</v>
      </c>
      <c r="AH478" s="309">
        <f>IF(AND(AD478&lt;&gt;"",AG478&lt;&gt;""),AG478-AD478,"")</f>
        <v>42</v>
      </c>
      <c r="AI478" s="322" t="str">
        <f>IF(AE478&lt;&gt;"",CONCATENATE("S",WEEKNUM(AE478,21)),"")</f>
        <v>S13</v>
      </c>
      <c r="AJ478" s="323" t="str">
        <f>IF(AF478&lt;&gt;"",CONCATENATE("S",WEEKNUM(AF478,21)),"")</f>
        <v>S13</v>
      </c>
      <c r="AK478" s="323" t="str">
        <f>IF(AG478&lt;&gt;"",CONCATENATE("S",WEEKNUM(AG478,21)),"")</f>
        <v>S25</v>
      </c>
      <c r="AL478" s="322" t="str">
        <f>IF(AG478&lt;&gt;"",CONCATENATE(MONTH(AG478),"/",YEAR(AG478)),"")</f>
        <v>6/2025</v>
      </c>
      <c r="AM478" s="324">
        <f ca="1">IF(AG478&lt;&gt;"",IFERROR(IF(AF478="",TODAY()-AE478,AG478-AE478),""),"")</f>
        <v>85</v>
      </c>
      <c r="AN478" s="325" t="str">
        <f ca="1">IF(AM478&lt;&gt;"",IF(AM478&lt;=0,"SEM ATRASO",IF(AM478&lt;=10,"1) &lt;= 10 Dias",IF(AND(AM478&gt;10,AM478&lt;=30),"2) &gt; 10 Dias e &lt;= 30 Dias",IF(AND(AM478&gt;30,AM478&lt;=60),"3) &gt;30 Dias e &lt;=60 Dias",IF(AND(AM478&gt;60,AM478&lt;43854),"4) &gt; 60 Dias","INDEFINIDO"))))),"")</f>
        <v>4) &gt; 60 Dias</v>
      </c>
      <c r="AO478" s="331">
        <v>45833</v>
      </c>
      <c r="AP478" s="331">
        <v>45827</v>
      </c>
      <c r="AQ478" s="15">
        <v>45840</v>
      </c>
      <c r="AR478" s="24">
        <v>45840</v>
      </c>
      <c r="AS478" s="331">
        <v>45840</v>
      </c>
      <c r="AT478" s="309">
        <f>IF(AND(AP478&lt;&gt;"",AS478&lt;&gt;""),AS478-AP478,"")</f>
        <v>13</v>
      </c>
      <c r="AU478" s="326" t="str">
        <f>IF(AQ478&lt;&gt;"",CONCATENATE("S",WEEKNUM(AQ478,21)),"")</f>
        <v>S27</v>
      </c>
      <c r="AV478" s="327" t="str">
        <f>IF(AR478&lt;&gt;"",CONCATENATE("S",WEEKNUM(AR478,21)),"")</f>
        <v>S27</v>
      </c>
      <c r="AW478" s="327" t="str">
        <f>IF(AS478&lt;&gt;"",CONCATENATE("S",WEEKNUM(AS478,21)),"")</f>
        <v>S27</v>
      </c>
      <c r="AX478" s="326" t="str">
        <f>IF(AS478&lt;&gt;"",CONCATENATE(MONTH(AS478),"/",YEAR(AS478)),"")</f>
        <v>7/2025</v>
      </c>
      <c r="AY478" s="328">
        <f ca="1">IF(AQ478&lt;&gt;"",IF(AS478&lt;&gt;"",AQ478-AS478,TODAY()-AQ478),"")</f>
        <v>0</v>
      </c>
      <c r="AZ478" s="329" t="str">
        <f ca="1">IF(AY478&lt;&gt;"",IF(AY478&lt;=0,"SEM ATRASO",IF(AY478&lt;=10,"1) &lt;= 10 Dias",IF(AND(AY478&gt;10,AY478&lt;=30),"2) &gt; 10 Dias e &lt;= 30 Dias",IF(AND(AY478&gt;30,AY478&lt;=60),"3) &gt;30 Dias e &lt;=60 Dias",IF(AND(AY478&gt;60,AY478&lt;43854),"4) &gt; 60 Dias","INDEFINIDO"))))),"")</f>
        <v>SEM ATRASO</v>
      </c>
      <c r="BA478" s="364">
        <v>45849</v>
      </c>
      <c r="BB478" s="331">
        <v>45847</v>
      </c>
      <c r="BC478" s="15">
        <v>45766</v>
      </c>
      <c r="BD478" s="15">
        <v>45868</v>
      </c>
      <c r="BE478" s="331">
        <v>45868</v>
      </c>
      <c r="BF478" s="309">
        <f>IF(AND(BB478&lt;&gt;"",BE478&lt;&gt;""),BE478-BB478,"")</f>
        <v>21</v>
      </c>
      <c r="BG478" s="326" t="str">
        <f>IF(BC478&lt;&gt;"",CONCATENATE("S",WEEKNUM(BC478,21)),"")</f>
        <v>S16</v>
      </c>
      <c r="BH478" s="327" t="str">
        <f>IF(BD478&lt;&gt;"",CONCATENATE("S",WEEKNUM(BD478,21)),"")</f>
        <v>S31</v>
      </c>
      <c r="BI478" s="327" t="str">
        <f>IF(BE478&lt;&gt;"",CONCATENATE("S",WEEKNUM(BE478,21)),"")</f>
        <v>S31</v>
      </c>
      <c r="BJ478" s="326" t="str">
        <f>IF(BE478&lt;&gt;"",CONCATENATE(MONTH(BE478),"/",YEAR(BE478)),"")</f>
        <v>7/2025</v>
      </c>
      <c r="BK478" s="325">
        <f ca="1">IF(BE478&lt;&gt;"",IFERROR(IF(BE478="",TODAY()-BC478,BE478-BC478),""),"")</f>
        <v>102</v>
      </c>
      <c r="BL478" s="330" t="str">
        <f ca="1">IF(BK478&lt;&gt;"",IF(BK478&lt;=0,"SEM ATRASO",IF(BK478&lt;=10,"1) &lt;= 10 Dias",IF(AND(BK478&gt;10,BK478&lt;=30),"2) &gt; 10 Dias e &lt;= 30 Dias",IF(AND(BK478&gt;30,BK478&lt;=60),"3) &gt;30 Dias e &lt;=60 Dias",IF(AND(BK478&gt;60,BK478&lt;43854),"4) &gt; 60 Dias","INDEFINIDO"))))),"")</f>
        <v>4) &gt; 60 Dias</v>
      </c>
      <c r="BM478" s="331">
        <f>IF(BE478&lt;&gt;"",BE478+5,IF(AND(BE478="",BD478&lt;&gt;""),BD478+5,IF(AND(BE478="",BD478="",AS478&lt;&gt;""),AS478+5,IF(AND(BE478="",BD478="",AS478="",AR478&lt;&gt;""),AR478+5,""))))</f>
        <v>45873</v>
      </c>
      <c r="BN478" s="331"/>
      <c r="BO478" s="331" t="s">
        <v>87</v>
      </c>
      <c r="BP478" s="305"/>
      <c r="BQ478" s="305"/>
      <c r="BR478" s="305"/>
      <c r="BS478" s="305"/>
      <c r="BT478" s="332"/>
      <c r="BU478" s="333"/>
      <c r="BV478" s="329"/>
      <c r="BW478" s="329"/>
      <c r="BX478" s="329"/>
      <c r="BY478" s="329"/>
      <c r="BZ478" s="329"/>
      <c r="CA478" s="635" t="s">
        <v>1251</v>
      </c>
      <c r="CB478" s="599"/>
    </row>
    <row r="479" spans="1:80" ht="40.5" customHeight="1" thickBot="1" x14ac:dyDescent="0.4">
      <c r="A479" s="326"/>
      <c r="B479" s="458" t="s">
        <v>101</v>
      </c>
      <c r="C479" s="326"/>
      <c r="D479" s="331"/>
      <c r="E479" s="323" t="s">
        <v>1182</v>
      </c>
      <c r="F479" s="323" t="s">
        <v>1138</v>
      </c>
      <c r="G479" s="307" t="str">
        <f ca="1">IF(AND(E479&lt;D479,BE479&lt;&gt;"",TODAY()&gt;D479),TODAY()-D479,"")</f>
        <v/>
      </c>
      <c r="H479" s="308">
        <f>IF(BM479&lt;&gt;"",BM479,"")</f>
        <v>45904</v>
      </c>
      <c r="I479" s="309">
        <f>IF(AND(E479&lt;&gt;"",H479&lt;&gt;""),H479-E479,"")</f>
        <v>261</v>
      </c>
      <c r="J479" s="460"/>
      <c r="K479" s="460" t="s">
        <v>80</v>
      </c>
      <c r="L479" s="310" t="s">
        <v>557</v>
      </c>
      <c r="M479" s="311" t="s">
        <v>113</v>
      </c>
      <c r="N479" s="310" t="s">
        <v>2050</v>
      </c>
      <c r="O479" s="337"/>
      <c r="P479" s="539" t="s">
        <v>1921</v>
      </c>
      <c r="Q479" s="339" t="s">
        <v>1824</v>
      </c>
      <c r="R479" s="313" t="str">
        <f>IF(OR(L479&lt;&gt;"",N479&lt;&gt;"",O479&lt;&gt;"",P479&lt;&gt;""),CONCATENATE(L479,"-",N479,"-",P479,"-OM",O479),"")</f>
        <v>P62-PPGMII-P62-CAM-1924P/2024-OM</v>
      </c>
      <c r="S479" s="326"/>
      <c r="T479" s="437">
        <v>0.75</v>
      </c>
      <c r="U479" s="340">
        <v>19.552</v>
      </c>
      <c r="V479" s="544">
        <v>0</v>
      </c>
      <c r="W479" s="316">
        <f>IF(U479&lt;&gt;"",U479/1000,"")</f>
        <v>1.9552E-2</v>
      </c>
      <c r="X479" s="316">
        <f>IF(V479&lt;&gt;"",V479/1000,"")</f>
        <v>0</v>
      </c>
      <c r="Y479" s="317">
        <f>IF(OR(U479&lt;&gt;"",V479&lt;&gt;""),U479+V479,"")</f>
        <v>19.552</v>
      </c>
      <c r="Z479" s="318">
        <f>IF(Y479&lt;&gt;"",Y479/1000,"")</f>
        <v>1.9552E-2</v>
      </c>
      <c r="AA479" s="574" t="s">
        <v>2109</v>
      </c>
      <c r="AB479" s="331"/>
      <c r="AC479" s="331">
        <v>45777</v>
      </c>
      <c r="AD479" s="327">
        <v>45814</v>
      </c>
      <c r="AE479" s="327">
        <v>45828</v>
      </c>
      <c r="AF479" s="14">
        <v>45828</v>
      </c>
      <c r="AG479" s="327">
        <v>45828</v>
      </c>
      <c r="AH479" s="309">
        <f>IF(AND(AD479&lt;&gt;"",AG479&lt;&gt;""),AG479-AD479,"")</f>
        <v>14</v>
      </c>
      <c r="AI479" s="322" t="str">
        <f>IF(AE479&lt;&gt;"",CONCATENATE("S",WEEKNUM(AE479,21)),"")</f>
        <v>S25</v>
      </c>
      <c r="AJ479" s="323" t="str">
        <f>IF(AF479&lt;&gt;"",CONCATENATE("S",WEEKNUM(AF479,21)),"")</f>
        <v>S25</v>
      </c>
      <c r="AK479" s="323" t="str">
        <f>IF(AG479&lt;&gt;"",CONCATENATE("S",WEEKNUM(AG479,21)),"")</f>
        <v>S25</v>
      </c>
      <c r="AL479" s="322" t="str">
        <f>IF(AG479&lt;&gt;"",CONCATENATE(MONTH(AG479),"/",YEAR(AG479)),"")</f>
        <v>6/2025</v>
      </c>
      <c r="AM479" s="324">
        <f ca="1">IF(AG479&lt;&gt;"",IFERROR(IF(AF479="",TODAY()-AE479,AG479-AE479),""),"")</f>
        <v>0</v>
      </c>
      <c r="AN479" s="325" t="str">
        <f ca="1">IF(AM479&lt;&gt;"",IF(AM479&lt;=0,"SEM ATRASO",IF(AM479&lt;=10,"1) &lt;= 10 Dias",IF(AND(AM479&gt;10,AM479&lt;=30),"2) &gt; 10 Dias e &lt;= 30 Dias",IF(AND(AM479&gt;30,AM479&lt;=60),"3) &gt;30 Dias e &lt;=60 Dias",IF(AND(AM479&gt;60,AM479&lt;43854),"4) &gt; 60 Dias","INDEFINIDO"))))),"")</f>
        <v>SEM ATRASO</v>
      </c>
      <c r="AO479" s="331">
        <v>45832</v>
      </c>
      <c r="AP479" s="331">
        <v>45832</v>
      </c>
      <c r="AQ479" s="14">
        <v>45832</v>
      </c>
      <c r="AR479" s="15">
        <v>45834</v>
      </c>
      <c r="AS479" s="331">
        <v>45834</v>
      </c>
      <c r="AT479" s="309">
        <f>IF(AND(AP479&lt;&gt;"",AS479&lt;&gt;""),AS479-AP479,"")</f>
        <v>2</v>
      </c>
      <c r="AU479" s="326" t="str">
        <f>IF(AQ479&lt;&gt;"",CONCATENATE("S",WEEKNUM(AQ479,21)),"")</f>
        <v>S26</v>
      </c>
      <c r="AV479" s="327" t="str">
        <f>IF(AR479&lt;&gt;"",CONCATENATE("S",WEEKNUM(AR479,21)),"")</f>
        <v>S26</v>
      </c>
      <c r="AW479" s="327" t="str">
        <f>IF(AS479&lt;&gt;"",CONCATENATE("S",WEEKNUM(AS479,21)),"")</f>
        <v>S26</v>
      </c>
      <c r="AX479" s="326" t="str">
        <f>IF(AS479&lt;&gt;"",CONCATENATE(MONTH(AS479),"/",YEAR(AS479)),"")</f>
        <v>6/2025</v>
      </c>
      <c r="AY479" s="328">
        <f ca="1">IF(AQ479&lt;&gt;"",IF(AS479&lt;&gt;"",AQ479-AS479,TODAY()-AQ479),"")</f>
        <v>-2</v>
      </c>
      <c r="AZ479" s="329" t="str">
        <f ca="1">IF(AY479&lt;&gt;"",IF(AY479&lt;=0,"SEM ATRASO",IF(AY479&lt;=10,"1) &lt;= 10 Dias",IF(AND(AY479&gt;10,AY479&lt;=30),"2) &gt; 10 Dias e &lt;= 30 Dias",IF(AND(AY479&gt;30,AY479&lt;=60),"3) &gt;30 Dias e &lt;=60 Dias",IF(AND(AY479&gt;60,AY479&lt;43854),"4) &gt; 60 Dias","INDEFINIDO"))))),"")</f>
        <v>SEM ATRASO</v>
      </c>
      <c r="BA479" s="549">
        <v>45885</v>
      </c>
      <c r="BB479" s="331">
        <f>BA479</f>
        <v>45885</v>
      </c>
      <c r="BC479" s="14">
        <v>45885</v>
      </c>
      <c r="BD479" s="25">
        <v>45899</v>
      </c>
      <c r="BE479" s="331"/>
      <c r="BF479" s="309" t="str">
        <f>IF(AND(BB479&lt;&gt;"",BE479&lt;&gt;""),BE479-BB479,"")</f>
        <v/>
      </c>
      <c r="BG479" s="326" t="str">
        <f>IF(BC479&lt;&gt;"",CONCATENATE("S",WEEKNUM(BC479,21)),"")</f>
        <v>S33</v>
      </c>
      <c r="BH479" s="327" t="str">
        <f>IF(BD479&lt;&gt;"",CONCATENATE("S",WEEKNUM(BD479,21)),"")</f>
        <v>S35</v>
      </c>
      <c r="BI479" s="327" t="str">
        <f>IF(BE479&lt;&gt;"",CONCATENATE("S",WEEKNUM(BE479,21)),"")</f>
        <v/>
      </c>
      <c r="BJ479" s="326" t="str">
        <f>IF(BE479&lt;&gt;"",CONCATENATE(MONTH(BE479),"/",YEAR(BE479)),"")</f>
        <v/>
      </c>
      <c r="BK479" s="325" t="str">
        <f ca="1">IF(BE479&lt;&gt;"",IFERROR(IF(BE479="",TODAY()-BC479,BE479-BC479),""),"")</f>
        <v/>
      </c>
      <c r="BL479" s="330" t="str">
        <f ca="1">IF(BK479&lt;&gt;"",IF(BK479&lt;=0,"SEM ATRASO",IF(BK479&lt;=10,"1) &lt;= 10 Dias",IF(AND(BK479&gt;10,BK479&lt;=30),"2) &gt; 10 Dias e &lt;= 30 Dias",IF(AND(BK479&gt;30,BK479&lt;=60),"3) &gt;30 Dias e &lt;=60 Dias",IF(AND(BK479&gt;60,BK479&lt;43854),"4) &gt; 60 Dias","INDEFINIDO"))))),"")</f>
        <v/>
      </c>
      <c r="BM479" s="331">
        <f>IF(BE479&lt;&gt;"",BE479+5,IF(AND(BE479="",BD479&lt;&gt;""),BD479+5,IF(AND(BE479="",BD479="",AS479&lt;&gt;""),AS479+5,IF(AND(BE479="",BD479="",AS479="",AR479&lt;&gt;""),AR479+5,""))))</f>
        <v>45904</v>
      </c>
      <c r="BN479" s="331"/>
      <c r="BO479" s="331" t="s">
        <v>87</v>
      </c>
      <c r="BP479" s="305"/>
      <c r="BQ479" s="305"/>
      <c r="BR479" s="305"/>
      <c r="BS479" s="305"/>
      <c r="BT479" s="332"/>
      <c r="BU479" s="333"/>
      <c r="BV479" s="329"/>
      <c r="BW479" s="329"/>
      <c r="BX479" s="329"/>
      <c r="BY479" s="329"/>
      <c r="BZ479" s="329"/>
      <c r="CA479" s="635"/>
      <c r="CB479" s="599"/>
    </row>
    <row r="480" spans="1:80" ht="40.5" customHeight="1" thickBot="1" x14ac:dyDescent="0.4">
      <c r="A480" s="326"/>
      <c r="B480" s="458" t="s">
        <v>101</v>
      </c>
      <c r="C480" s="326"/>
      <c r="D480" s="331"/>
      <c r="E480" s="323" t="s">
        <v>1182</v>
      </c>
      <c r="F480" s="323" t="s">
        <v>1138</v>
      </c>
      <c r="G480" s="307" t="str">
        <f ca="1">IF(AND(E480&lt;D480,BE480&lt;&gt;"",TODAY()&gt;D480),TODAY()-D480,"")</f>
        <v/>
      </c>
      <c r="H480" s="308">
        <f>IF(BM480&lt;&gt;"",BM480,"")</f>
        <v>45904</v>
      </c>
      <c r="I480" s="309">
        <f>IF(AND(E480&lt;&gt;"",H480&lt;&gt;""),H480-E480,"")</f>
        <v>261</v>
      </c>
      <c r="J480" s="460"/>
      <c r="K480" s="460" t="s">
        <v>80</v>
      </c>
      <c r="L480" s="310" t="s">
        <v>557</v>
      </c>
      <c r="M480" s="311" t="s">
        <v>113</v>
      </c>
      <c r="N480" s="310" t="s">
        <v>2050</v>
      </c>
      <c r="O480" s="337"/>
      <c r="P480" s="539" t="s">
        <v>1921</v>
      </c>
      <c r="Q480" s="339" t="s">
        <v>1825</v>
      </c>
      <c r="R480" s="313" t="str">
        <f>IF(OR(L480&lt;&gt;"",N480&lt;&gt;"",O480&lt;&gt;"",P480&lt;&gt;""),CONCATENATE(L480,"-",N480,"-",P480,"-OM",O480),"")</f>
        <v>P62-PPGMII-P62-CAM-1924P/2024-OM</v>
      </c>
      <c r="S480" s="326"/>
      <c r="T480" s="437">
        <v>0.75</v>
      </c>
      <c r="U480" s="340">
        <v>2.72</v>
      </c>
      <c r="V480" s="544">
        <v>0</v>
      </c>
      <c r="W480" s="316">
        <f>IF(U480&lt;&gt;"",U480/1000,"")</f>
        <v>2.7200000000000002E-3</v>
      </c>
      <c r="X480" s="316">
        <f>IF(V480&lt;&gt;"",V480/1000,"")</f>
        <v>0</v>
      </c>
      <c r="Y480" s="317">
        <f>IF(OR(U480&lt;&gt;"",V480&lt;&gt;""),U480+V480,"")</f>
        <v>2.72</v>
      </c>
      <c r="Z480" s="318">
        <f>IF(Y480&lt;&gt;"",Y480/1000,"")</f>
        <v>2.7200000000000002E-3</v>
      </c>
      <c r="AA480" s="574" t="s">
        <v>2109</v>
      </c>
      <c r="AB480" s="331"/>
      <c r="AC480" s="331">
        <v>45777</v>
      </c>
      <c r="AD480" s="327">
        <v>45814</v>
      </c>
      <c r="AE480" s="327">
        <v>45828</v>
      </c>
      <c r="AF480" s="14">
        <v>45828</v>
      </c>
      <c r="AG480" s="327">
        <v>45828</v>
      </c>
      <c r="AH480" s="309">
        <f>IF(AND(AD480&lt;&gt;"",AG480&lt;&gt;""),AG480-AD480,"")</f>
        <v>14</v>
      </c>
      <c r="AI480" s="322" t="str">
        <f>IF(AE480&lt;&gt;"",CONCATENATE("S",WEEKNUM(AE480,21)),"")</f>
        <v>S25</v>
      </c>
      <c r="AJ480" s="323" t="str">
        <f>IF(AF480&lt;&gt;"",CONCATENATE("S",WEEKNUM(AF480,21)),"")</f>
        <v>S25</v>
      </c>
      <c r="AK480" s="323" t="str">
        <f>IF(AG480&lt;&gt;"",CONCATENATE("S",WEEKNUM(AG480,21)),"")</f>
        <v>S25</v>
      </c>
      <c r="AL480" s="322" t="str">
        <f>IF(AG480&lt;&gt;"",CONCATENATE(MONTH(AG480),"/",YEAR(AG480)),"")</f>
        <v>6/2025</v>
      </c>
      <c r="AM480" s="324">
        <f ca="1">IF(AG480&lt;&gt;"",IFERROR(IF(AF480="",TODAY()-AE480,AG480-AE480),""),"")</f>
        <v>0</v>
      </c>
      <c r="AN480" s="325" t="str">
        <f ca="1">IF(AM480&lt;&gt;"",IF(AM480&lt;=0,"SEM ATRASO",IF(AM480&lt;=10,"1) &lt;= 10 Dias",IF(AND(AM480&gt;10,AM480&lt;=30),"2) &gt; 10 Dias e &lt;= 30 Dias",IF(AND(AM480&gt;30,AM480&lt;=60),"3) &gt;30 Dias e &lt;=60 Dias",IF(AND(AM480&gt;60,AM480&lt;43854),"4) &gt; 60 Dias","INDEFINIDO"))))),"")</f>
        <v>SEM ATRASO</v>
      </c>
      <c r="AO480" s="331">
        <v>45865</v>
      </c>
      <c r="AP480" s="331">
        <v>45865</v>
      </c>
      <c r="AQ480" s="14">
        <v>45865</v>
      </c>
      <c r="AR480" s="15">
        <v>45838</v>
      </c>
      <c r="AS480" s="331">
        <v>45838</v>
      </c>
      <c r="AT480" s="309">
        <f>IF(AND(AP480&lt;&gt;"",AS480&lt;&gt;""),AS480-AP480,"")</f>
        <v>-27</v>
      </c>
      <c r="AU480" s="326" t="str">
        <f>IF(AQ480&lt;&gt;"",CONCATENATE("S",WEEKNUM(AQ480,21)),"")</f>
        <v>S30</v>
      </c>
      <c r="AV480" s="327" t="str">
        <f>IF(AR480&lt;&gt;"",CONCATENATE("S",WEEKNUM(AR480,21)),"")</f>
        <v>S27</v>
      </c>
      <c r="AW480" s="327" t="str">
        <f>IF(AS480&lt;&gt;"",CONCATENATE("S",WEEKNUM(AS480,21)),"")</f>
        <v>S27</v>
      </c>
      <c r="AX480" s="326" t="str">
        <f>IF(AS480&lt;&gt;"",CONCATENATE(MONTH(AS480),"/",YEAR(AS480)),"")</f>
        <v>6/2025</v>
      </c>
      <c r="AY480" s="328">
        <f ca="1">IF(AQ480&lt;&gt;"",IF(AS480&lt;&gt;"",AQ480-AS480,TODAY()-AQ480),"")</f>
        <v>27</v>
      </c>
      <c r="AZ480" s="329" t="str">
        <f ca="1">IF(AY480&lt;&gt;"",IF(AY480&lt;=0,"SEM ATRASO",IF(AY480&lt;=10,"1) &lt;= 10 Dias",IF(AND(AY480&gt;10,AY480&lt;=30),"2) &gt; 10 Dias e &lt;= 30 Dias",IF(AND(AY480&gt;30,AY480&lt;=60),"3) &gt;30 Dias e &lt;=60 Dias",IF(AND(AY480&gt;60,AY480&lt;43854),"4) &gt; 60 Dias","INDEFINIDO"))))),"")</f>
        <v>2) &gt; 10 Dias e &lt;= 30 Dias</v>
      </c>
      <c r="BA480" s="549">
        <v>45885</v>
      </c>
      <c r="BB480" s="331">
        <f>BA480</f>
        <v>45885</v>
      </c>
      <c r="BC480" s="14">
        <v>45885</v>
      </c>
      <c r="BD480" s="25">
        <v>45899</v>
      </c>
      <c r="BE480" s="331"/>
      <c r="BF480" s="309" t="str">
        <f>IF(AND(BB480&lt;&gt;"",BE480&lt;&gt;""),BE480-BB480,"")</f>
        <v/>
      </c>
      <c r="BG480" s="326" t="str">
        <f>IF(BC480&lt;&gt;"",CONCATENATE("S",WEEKNUM(BC480,21)),"")</f>
        <v>S33</v>
      </c>
      <c r="BH480" s="327" t="str">
        <f>IF(BD480&lt;&gt;"",CONCATENATE("S",WEEKNUM(BD480,21)),"")</f>
        <v>S35</v>
      </c>
      <c r="BI480" s="327" t="str">
        <f>IF(BE480&lt;&gt;"",CONCATENATE("S",WEEKNUM(BE480,21)),"")</f>
        <v/>
      </c>
      <c r="BJ480" s="326" t="str">
        <f>IF(BE480&lt;&gt;"",CONCATENATE(MONTH(BE480),"/",YEAR(BE480)),"")</f>
        <v/>
      </c>
      <c r="BK480" s="325" t="str">
        <f ca="1">IF(BE480&lt;&gt;"",IFERROR(IF(BE480="",TODAY()-BC480,BE480-BC480),""),"")</f>
        <v/>
      </c>
      <c r="BL480" s="330" t="str">
        <f ca="1">IF(BK480&lt;&gt;"",IF(BK480&lt;=0,"SEM ATRASO",IF(BK480&lt;=10,"1) &lt;= 10 Dias",IF(AND(BK480&gt;10,BK480&lt;=30),"2) &gt; 10 Dias e &lt;= 30 Dias",IF(AND(BK480&gt;30,BK480&lt;=60),"3) &gt;30 Dias e &lt;=60 Dias",IF(AND(BK480&gt;60,BK480&lt;43854),"4) &gt; 60 Dias","INDEFINIDO"))))),"")</f>
        <v/>
      </c>
      <c r="BM480" s="331">
        <f>IF(BE480&lt;&gt;"",BE480+5,IF(AND(BE480="",BD480&lt;&gt;""),BD480+5,IF(AND(BE480="",BD480="",AS480&lt;&gt;""),AS480+5,IF(AND(BE480="",BD480="",AS480="",AR480&lt;&gt;""),AR480+5,""))))</f>
        <v>45904</v>
      </c>
      <c r="BN480" s="331"/>
      <c r="BO480" s="331" t="s">
        <v>87</v>
      </c>
      <c r="BP480" s="305"/>
      <c r="BQ480" s="305"/>
      <c r="BR480" s="305"/>
      <c r="BS480" s="305"/>
      <c r="BT480" s="332"/>
      <c r="BU480" s="333"/>
      <c r="BV480" s="329"/>
      <c r="BW480" s="329"/>
      <c r="BX480" s="329"/>
      <c r="BY480" s="329"/>
      <c r="BZ480" s="329"/>
      <c r="CA480" s="635"/>
      <c r="CB480" s="599"/>
    </row>
    <row r="481" spans="1:80" ht="40.5" customHeight="1" thickBot="1" x14ac:dyDescent="0.4">
      <c r="A481" s="326"/>
      <c r="B481" s="458" t="s">
        <v>155</v>
      </c>
      <c r="C481" s="326"/>
      <c r="D481" s="331"/>
      <c r="E481" s="323" t="s">
        <v>681</v>
      </c>
      <c r="F481" s="323" t="s">
        <v>2011</v>
      </c>
      <c r="G481" s="307" t="str">
        <f ca="1">IF(AND(E481&lt;D481,BE481&lt;&gt;"",TODAY()&gt;D481),TODAY()-D481,"")</f>
        <v/>
      </c>
      <c r="H481" s="308">
        <f>IF(BM481&lt;&gt;"",BM481,"")</f>
        <v>45875</v>
      </c>
      <c r="I481" s="309">
        <f>IF(AND(E481&lt;&gt;"",H481&lt;&gt;""),H481-E481,"")</f>
        <v>320</v>
      </c>
      <c r="J481" s="460" t="s">
        <v>79</v>
      </c>
      <c r="K481" s="463" t="s">
        <v>80</v>
      </c>
      <c r="L481" s="310" t="s">
        <v>557</v>
      </c>
      <c r="M481" s="311" t="s">
        <v>161</v>
      </c>
      <c r="N481" s="310" t="s">
        <v>1012</v>
      </c>
      <c r="O481" s="337" t="s">
        <v>1005</v>
      </c>
      <c r="P481" s="539" t="s">
        <v>1500</v>
      </c>
      <c r="Q481" s="339" t="s">
        <v>1826</v>
      </c>
      <c r="R481" s="313" t="str">
        <f>IF(OR(L481&lt;&gt;"",N481&lt;&gt;"",O481&lt;&gt;"",P481&lt;&gt;""),CONCATENATE(L481,"-",N481,"-",P481,"-OM",O481),"")</f>
        <v>P62-PPGMII-P62-PAR-1138P/2024-OM[2029887949]</v>
      </c>
      <c r="S481" s="326" t="s">
        <v>995</v>
      </c>
      <c r="T481" s="314">
        <v>1</v>
      </c>
      <c r="U481" s="340">
        <v>17.431999999999999</v>
      </c>
      <c r="V481" s="544">
        <v>0</v>
      </c>
      <c r="W481" s="316">
        <f>IF(U481&lt;&gt;"",U481/1000,"")</f>
        <v>1.7432E-2</v>
      </c>
      <c r="X481" s="316">
        <f>IF(V481&lt;&gt;"",V481/1000,"")</f>
        <v>0</v>
      </c>
      <c r="Y481" s="317">
        <f>IF(OR(U481&lt;&gt;"",V481&lt;&gt;""),U481+V481,"")</f>
        <v>17.431999999999999</v>
      </c>
      <c r="Z481" s="318">
        <f>IF(Y481&lt;&gt;"",Y481/1000,"")</f>
        <v>1.7432E-2</v>
      </c>
      <c r="AA481" s="574" t="s">
        <v>1192</v>
      </c>
      <c r="AB481" s="331"/>
      <c r="AC481" s="331">
        <v>45714</v>
      </c>
      <c r="AD481" s="331">
        <v>45802</v>
      </c>
      <c r="AE481" s="327">
        <v>45833</v>
      </c>
      <c r="AF481" s="18">
        <v>45833</v>
      </c>
      <c r="AG481" s="327">
        <v>45833</v>
      </c>
      <c r="AH481" s="309">
        <f>IF(AND(AD481&lt;&gt;"",AG481&lt;&gt;""),AG481-AD481,"")</f>
        <v>31</v>
      </c>
      <c r="AI481" s="322" t="str">
        <f>IF(AE481&lt;&gt;"",CONCATENATE("S",WEEKNUM(AE481,21)),"")</f>
        <v>S26</v>
      </c>
      <c r="AJ481" s="323" t="str">
        <f>IF(AF481&lt;&gt;"",CONCATENATE("S",WEEKNUM(AF481,21)),"")</f>
        <v>S26</v>
      </c>
      <c r="AK481" s="323" t="str">
        <f>IF(AG481&lt;&gt;"",CONCATENATE("S",WEEKNUM(AG481,21)),"")</f>
        <v>S26</v>
      </c>
      <c r="AL481" s="322" t="str">
        <f>IF(AG481&lt;&gt;"",CONCATENATE(MONTH(AG481),"/",YEAR(AG481)),"")</f>
        <v>6/2025</v>
      </c>
      <c r="AM481" s="324">
        <f ca="1">IF(AG481&lt;&gt;"",IFERROR(IF(AF481="",TODAY()-AE481,AG481-AE481),""),"")</f>
        <v>0</v>
      </c>
      <c r="AN481" s="325" t="str">
        <f ca="1">IF(AM481&lt;&gt;"",IF(AM481&lt;=0,"SEM ATRASO",IF(AM481&lt;=10,"1) &lt;= 10 Dias",IF(AND(AM481&gt;10,AM481&lt;=30),"2) &gt; 10 Dias e &lt;= 30 Dias",IF(AND(AM481&gt;30,AM481&lt;=60),"3) &gt;30 Dias e &lt;=60 Dias",IF(AND(AM481&gt;60,AM481&lt;43854),"4) &gt; 60 Dias","INDEFINIDO"))))),"")</f>
        <v>SEM ATRASO</v>
      </c>
      <c r="AO481" s="331">
        <v>45828</v>
      </c>
      <c r="AP481" s="331">
        <v>45834</v>
      </c>
      <c r="AQ481" s="15">
        <v>45838</v>
      </c>
      <c r="AR481" s="24">
        <v>45839</v>
      </c>
      <c r="AS481" s="331">
        <v>45839</v>
      </c>
      <c r="AT481" s="309">
        <f>IF(AND(AP481&lt;&gt;"",AS481&lt;&gt;""),AS481-AP481,"")</f>
        <v>5</v>
      </c>
      <c r="AU481" s="326" t="str">
        <f>IF(AQ481&lt;&gt;"",CONCATENATE("S",WEEKNUM(AQ481,21)),"")</f>
        <v>S27</v>
      </c>
      <c r="AV481" s="327" t="str">
        <f>IF(AR481&lt;&gt;"",CONCATENATE("S",WEEKNUM(AR481,21)),"")</f>
        <v>S27</v>
      </c>
      <c r="AW481" s="327" t="str">
        <f>IF(AS481&lt;&gt;"",CONCATENATE("S",WEEKNUM(AS481,21)),"")</f>
        <v>S27</v>
      </c>
      <c r="AX481" s="326" t="str">
        <f>IF(AS481&lt;&gt;"",CONCATENATE(MONTH(AS481),"/",YEAR(AS481)),"")</f>
        <v>7/2025</v>
      </c>
      <c r="AY481" s="328">
        <f ca="1">IF(AQ481&lt;&gt;"",IF(AS481&lt;&gt;"",AQ481-AS481,TODAY()-AQ481),"")</f>
        <v>-1</v>
      </c>
      <c r="AZ481" s="329" t="str">
        <f ca="1">IF(AY481&lt;&gt;"",IF(AY481&lt;=0,"SEM ATRASO",IF(AY481&lt;=10,"1) &lt;= 10 Dias",IF(AND(AY481&gt;10,AY481&lt;=30),"2) &gt; 10 Dias e &lt;= 30 Dias",IF(AND(AY481&gt;30,AY481&lt;=60),"3) &gt;30 Dias e &lt;=60 Dias",IF(AND(AY481&gt;60,AY481&lt;43854),"4) &gt; 60 Dias","INDEFINIDO"))))),"")</f>
        <v>SEM ATRASO</v>
      </c>
      <c r="BA481" s="364">
        <v>45842</v>
      </c>
      <c r="BB481" s="331">
        <v>45839</v>
      </c>
      <c r="BC481" s="15">
        <v>45766</v>
      </c>
      <c r="BD481" s="12">
        <v>45868</v>
      </c>
      <c r="BE481" s="331">
        <v>45870</v>
      </c>
      <c r="BF481" s="309">
        <f>IF(AND(BB481&lt;&gt;"",BE481&lt;&gt;""),BE481-BB481,"")</f>
        <v>31</v>
      </c>
      <c r="BG481" s="326" t="str">
        <f>IF(BC481&lt;&gt;"",CONCATENATE("S",WEEKNUM(BC481,21)),"")</f>
        <v>S16</v>
      </c>
      <c r="BH481" s="327" t="str">
        <f>IF(BD481&lt;&gt;"",CONCATENATE("S",WEEKNUM(BD481,21)),"")</f>
        <v>S31</v>
      </c>
      <c r="BI481" s="327" t="str">
        <f>IF(BE481&lt;&gt;"",CONCATENATE("S",WEEKNUM(BE481,21)),"")</f>
        <v>S31</v>
      </c>
      <c r="BJ481" s="326" t="str">
        <f>IF(BE481&lt;&gt;"",CONCATENATE(MONTH(BE481),"/",YEAR(BE481)),"")</f>
        <v>8/2025</v>
      </c>
      <c r="BK481" s="325">
        <f ca="1">IF(BE481&lt;&gt;"",IFERROR(IF(BE481="",TODAY()-BC481,BE481-BC481),""),"")</f>
        <v>104</v>
      </c>
      <c r="BL481" s="330" t="str">
        <f ca="1">IF(BK481&lt;&gt;"",IF(BK481&lt;=0,"SEM ATRASO",IF(BK481&lt;=10,"1) &lt;= 10 Dias",IF(AND(BK481&gt;10,BK481&lt;=30),"2) &gt; 10 Dias e &lt;= 30 Dias",IF(AND(BK481&gt;30,BK481&lt;=60),"3) &gt;30 Dias e &lt;=60 Dias",IF(AND(BK481&gt;60,BK481&lt;43854),"4) &gt; 60 Dias","INDEFINIDO"))))),"")</f>
        <v>4) &gt; 60 Dias</v>
      </c>
      <c r="BM481" s="331">
        <f>IF(BE481&lt;&gt;"",BE481+5,IF(AND(BE481="",BD481&lt;&gt;""),BD481+5,IF(AND(BE481="",BD481="",AS481&lt;&gt;""),AS481+5,IF(AND(BE481="",BD481="",AS481="",AR481&lt;&gt;""),AR481+5,""))))</f>
        <v>45875</v>
      </c>
      <c r="BN481" s="331"/>
      <c r="BO481" s="331" t="s">
        <v>87</v>
      </c>
      <c r="BP481" s="305"/>
      <c r="BQ481" s="305"/>
      <c r="BR481" s="305"/>
      <c r="BS481" s="305"/>
      <c r="BT481" s="332">
        <v>-3</v>
      </c>
      <c r="BU481" s="333" t="s">
        <v>1255</v>
      </c>
      <c r="BV481" s="329"/>
      <c r="BW481" s="329"/>
      <c r="BX481" s="329"/>
      <c r="BY481" s="329"/>
      <c r="BZ481" s="329"/>
      <c r="CA481" s="646" t="s">
        <v>1032</v>
      </c>
      <c r="CB481" s="599"/>
    </row>
    <row r="482" spans="1:80" ht="40.5" customHeight="1" thickBot="1" x14ac:dyDescent="0.4">
      <c r="A482" s="326"/>
      <c r="B482" s="458" t="s">
        <v>155</v>
      </c>
      <c r="C482" s="326"/>
      <c r="D482" s="331"/>
      <c r="E482" s="323" t="s">
        <v>681</v>
      </c>
      <c r="F482" s="323" t="s">
        <v>2011</v>
      </c>
      <c r="G482" s="307" t="str">
        <f ca="1">IF(AND(E482&lt;D482,BE482&lt;&gt;"",TODAY()&gt;D482),TODAY()-D482,"")</f>
        <v/>
      </c>
      <c r="H482" s="308">
        <f>IF(BM482&lt;&gt;"",BM482,"")</f>
        <v>45855</v>
      </c>
      <c r="I482" s="309">
        <f>IF(AND(E482&lt;&gt;"",H482&lt;&gt;""),H482-E482,"")</f>
        <v>300</v>
      </c>
      <c r="J482" s="460"/>
      <c r="K482" s="460" t="s">
        <v>80</v>
      </c>
      <c r="L482" s="310" t="s">
        <v>557</v>
      </c>
      <c r="M482" s="311" t="s">
        <v>161</v>
      </c>
      <c r="N482" s="310" t="s">
        <v>1012</v>
      </c>
      <c r="O482" s="337"/>
      <c r="P482" s="539" t="s">
        <v>1500</v>
      </c>
      <c r="Q482" s="339" t="s">
        <v>1191</v>
      </c>
      <c r="R482" s="313" t="str">
        <f>IF(OR(L482&lt;&gt;"",N482&lt;&gt;"",O482&lt;&gt;"",P482&lt;&gt;""),CONCATENATE(L482,"-",N482,"-",P482,"-OM",O482),"")</f>
        <v>P62-PPGMII-P62-PAR-1138P/2024-OM</v>
      </c>
      <c r="S482" s="326"/>
      <c r="T482" s="314">
        <v>1</v>
      </c>
      <c r="U482" s="340">
        <v>4.22</v>
      </c>
      <c r="V482" s="544">
        <v>0</v>
      </c>
      <c r="W482" s="316">
        <f>IF(U482&lt;&gt;"",U482/1000,"")</f>
        <v>4.2199999999999998E-3</v>
      </c>
      <c r="X482" s="316">
        <f>IF(V482&lt;&gt;"",V482/1000,"")</f>
        <v>0</v>
      </c>
      <c r="Y482" s="317">
        <f>IF(OR(U482&lt;&gt;"",V482&lt;&gt;""),U482+V482,"")</f>
        <v>4.22</v>
      </c>
      <c r="Z482" s="318">
        <f>IF(Y482&lt;&gt;"",Y482/1000,"")</f>
        <v>4.2199999999999998E-3</v>
      </c>
      <c r="AA482" s="574" t="s">
        <v>1192</v>
      </c>
      <c r="AB482" s="331"/>
      <c r="AC482" s="331">
        <v>45714</v>
      </c>
      <c r="AD482" s="331">
        <v>45802</v>
      </c>
      <c r="AE482" s="327">
        <v>45833</v>
      </c>
      <c r="AF482" s="18">
        <v>45833</v>
      </c>
      <c r="AG482" s="327">
        <v>45833</v>
      </c>
      <c r="AH482" s="309">
        <f>IF(AND(AD482&lt;&gt;"",AG482&lt;&gt;""),AG482-AD482,"")</f>
        <v>31</v>
      </c>
      <c r="AI482" s="322" t="str">
        <f>IF(AE482&lt;&gt;"",CONCATENATE("S",WEEKNUM(AE482,21)),"")</f>
        <v>S26</v>
      </c>
      <c r="AJ482" s="323" t="str">
        <f>IF(AF482&lt;&gt;"",CONCATENATE("S",WEEKNUM(AF482,21)),"")</f>
        <v>S26</v>
      </c>
      <c r="AK482" s="323" t="str">
        <f>IF(AG482&lt;&gt;"",CONCATENATE("S",WEEKNUM(AG482,21)),"")</f>
        <v>S26</v>
      </c>
      <c r="AL482" s="322" t="str">
        <f>IF(AG482&lt;&gt;"",CONCATENATE(MONTH(AG482),"/",YEAR(AG482)),"")</f>
        <v>6/2025</v>
      </c>
      <c r="AM482" s="324">
        <f ca="1">IF(AG482&lt;&gt;"",IFERROR(IF(AF482="",TODAY()-AE482,AG482-AE482),""),"")</f>
        <v>0</v>
      </c>
      <c r="AN482" s="325" t="str">
        <f ca="1">IF(AM482&lt;&gt;"",IF(AM482&lt;=0,"SEM ATRASO",IF(AM482&lt;=10,"1) &lt;= 10 Dias",IF(AND(AM482&gt;10,AM482&lt;=30),"2) &gt; 10 Dias e &lt;= 30 Dias",IF(AND(AM482&gt;30,AM482&lt;=60),"3) &gt;30 Dias e &lt;=60 Dias",IF(AND(AM482&gt;60,AM482&lt;43854),"4) &gt; 60 Dias","INDEFINIDO"))))),"")</f>
        <v>SEM ATRASO</v>
      </c>
      <c r="AO482" s="327" t="s">
        <v>2029</v>
      </c>
      <c r="AP482" s="331">
        <v>45838</v>
      </c>
      <c r="AQ482" s="15">
        <v>45843</v>
      </c>
      <c r="AR482" s="15">
        <v>45838</v>
      </c>
      <c r="AS482" s="331">
        <v>45838</v>
      </c>
      <c r="AT482" s="309">
        <f>IF(AND(AP482&lt;&gt;"",AS482&lt;&gt;""),AS482-AP482,"")</f>
        <v>0</v>
      </c>
      <c r="AU482" s="326" t="str">
        <f>IF(AQ482&lt;&gt;"",CONCATENATE("S",WEEKNUM(AQ482,21)),"")</f>
        <v>S27</v>
      </c>
      <c r="AV482" s="327" t="str">
        <f>IF(AR482&lt;&gt;"",CONCATENATE("S",WEEKNUM(AR482,21)),"")</f>
        <v>S27</v>
      </c>
      <c r="AW482" s="327" t="str">
        <f>IF(AS482&lt;&gt;"",CONCATENATE("S",WEEKNUM(AS482,21)),"")</f>
        <v>S27</v>
      </c>
      <c r="AX482" s="326" t="str">
        <f>IF(AS482&lt;&gt;"",CONCATENATE(MONTH(AS482),"/",YEAR(AS482)),"")</f>
        <v>6/2025</v>
      </c>
      <c r="AY482" s="328">
        <f ca="1">IF(AQ482&lt;&gt;"",IF(AS482&lt;&gt;"",AQ482-AS482,TODAY()-AQ482),"")</f>
        <v>5</v>
      </c>
      <c r="AZ482" s="329" t="str">
        <f ca="1">IF(AY482&lt;&gt;"",IF(AY482&lt;=0,"SEM ATRASO",IF(AY482&lt;=10,"1) &lt;= 10 Dias",IF(AND(AY482&gt;10,AY482&lt;=30),"2) &gt; 10 Dias e &lt;= 30 Dias",IF(AND(AY482&gt;30,AY482&lt;=60),"3) &gt;30 Dias e &lt;=60 Dias",IF(AND(AY482&gt;60,AY482&lt;43854),"4) &gt; 60 Dias","INDEFINIDO"))))),"")</f>
        <v>1) &lt;= 10 Dias</v>
      </c>
      <c r="BA482" s="327">
        <v>45838</v>
      </c>
      <c r="BB482" s="331">
        <v>45838</v>
      </c>
      <c r="BC482" s="14">
        <v>45850</v>
      </c>
      <c r="BD482" s="481">
        <v>45850</v>
      </c>
      <c r="BE482" s="15">
        <v>45850</v>
      </c>
      <c r="BF482" s="309">
        <f>IF(AND(BB482&lt;&gt;"",BE482&lt;&gt;""),BE482-BB482,"")</f>
        <v>12</v>
      </c>
      <c r="BG482" s="326" t="str">
        <f>IF(BC482&lt;&gt;"",CONCATENATE("S",WEEKNUM(BC482,21)),"")</f>
        <v>S28</v>
      </c>
      <c r="BH482" s="327" t="str">
        <f>IF(BD482&lt;&gt;"",CONCATENATE("S",WEEKNUM(BD482,21)),"")</f>
        <v>S28</v>
      </c>
      <c r="BI482" s="327" t="str">
        <f>IF(BE482&lt;&gt;"",CONCATENATE("S",WEEKNUM(BE482,21)),"")</f>
        <v>S28</v>
      </c>
      <c r="BJ482" s="326" t="str">
        <f>IF(BE482&lt;&gt;"",CONCATENATE(MONTH(BE482),"/",YEAR(BE482)),"")</f>
        <v>7/2025</v>
      </c>
      <c r="BK482" s="325">
        <f ca="1">IF(BE482&lt;&gt;"",IFERROR(IF(BE482="",TODAY()-BC482,BE482-BC482),""),"")</f>
        <v>0</v>
      </c>
      <c r="BL482" s="330" t="str">
        <f ca="1">IF(BK482&lt;&gt;"",IF(BK482&lt;=0,"SEM ATRASO",IF(BK482&lt;=10,"1) &lt;= 10 Dias",IF(AND(BK482&gt;10,BK482&lt;=30),"2) &gt; 10 Dias e &lt;= 30 Dias",IF(AND(BK482&gt;30,BK482&lt;=60),"3) &gt;30 Dias e &lt;=60 Dias",IF(AND(BK482&gt;60,BK482&lt;43854),"4) &gt; 60 Dias","INDEFINIDO"))))),"")</f>
        <v>SEM ATRASO</v>
      </c>
      <c r="BM482" s="331">
        <f>IF(BE482&lt;&gt;"",BE482+5,IF(AND(BE482="",BD482&lt;&gt;""),BD482+5,IF(AND(BE482="",BD482="",AS482&lt;&gt;""),AS482+5,IF(AND(BE482="",BD482="",AS482="",AR482&lt;&gt;""),AR482+5,""))))</f>
        <v>45855</v>
      </c>
      <c r="BN482" s="331"/>
      <c r="BO482" s="331" t="s">
        <v>87</v>
      </c>
      <c r="BP482" s="305"/>
      <c r="BQ482" s="305"/>
      <c r="BR482" s="305"/>
      <c r="BS482" s="305"/>
      <c r="BT482" s="332"/>
      <c r="BU482" s="333"/>
      <c r="BV482" s="329"/>
      <c r="BW482" s="329"/>
      <c r="BX482" s="329"/>
      <c r="BY482" s="329"/>
      <c r="BZ482" s="329"/>
      <c r="CA482" s="646"/>
      <c r="CB482" s="599"/>
    </row>
    <row r="483" spans="1:80" ht="40.5" customHeight="1" thickBot="1" x14ac:dyDescent="0.4">
      <c r="A483" s="326"/>
      <c r="B483" s="458" t="s">
        <v>155</v>
      </c>
      <c r="C483" s="326"/>
      <c r="D483" s="331"/>
      <c r="E483" s="323" t="s">
        <v>1025</v>
      </c>
      <c r="F483" s="323" t="s">
        <v>273</v>
      </c>
      <c r="G483" s="307" t="str">
        <f ca="1">IF(AND(E483&lt;D483,BE483&lt;&gt;"",TODAY()&gt;D483),TODAY()-D483,"")</f>
        <v/>
      </c>
      <c r="H483" s="308">
        <f>IF(BM483&lt;&gt;"",BM483,"")</f>
        <v>45873</v>
      </c>
      <c r="I483" s="309">
        <f>IF(AND(E483&lt;&gt;"",H483&lt;&gt;""),H483-E483,"")</f>
        <v>182</v>
      </c>
      <c r="J483" s="460" t="s">
        <v>79</v>
      </c>
      <c r="K483" s="463" t="s">
        <v>80</v>
      </c>
      <c r="L483" s="310" t="s">
        <v>81</v>
      </c>
      <c r="M483" s="311" t="s">
        <v>161</v>
      </c>
      <c r="N483" s="310" t="s">
        <v>1011</v>
      </c>
      <c r="O483" s="337"/>
      <c r="P483" s="539" t="s">
        <v>1501</v>
      </c>
      <c r="Q483" s="339" t="s">
        <v>1044</v>
      </c>
      <c r="R483" s="313" t="str">
        <f>IF(OR(L483&lt;&gt;"",N483&lt;&gt;"",O483&lt;&gt;"",P483&lt;&gt;""),CONCATENATE(L483,"-",N483,"-",P483,"-OM",O483),"")</f>
        <v>P31-PPGMII-P31-CAM-0321P/2025-OM</v>
      </c>
      <c r="S483" s="326" t="s">
        <v>1225</v>
      </c>
      <c r="T483" s="314">
        <v>1</v>
      </c>
      <c r="U483" s="340">
        <v>0</v>
      </c>
      <c r="V483" s="544">
        <v>113.04</v>
      </c>
      <c r="W483" s="316">
        <f>IF(U483&lt;&gt;"",U483/1000,"")</f>
        <v>0</v>
      </c>
      <c r="X483" s="316">
        <f>IF(V483&lt;&gt;"",V483/1000,"")</f>
        <v>0.11304</v>
      </c>
      <c r="Y483" s="317">
        <f>IF(OR(U483&lt;&gt;"",V483&lt;&gt;""),U483+V483,"")</f>
        <v>113.04</v>
      </c>
      <c r="Z483" s="318">
        <f>IF(Y483&lt;&gt;"",Y483/1000,"")</f>
        <v>0.11304</v>
      </c>
      <c r="AA483" s="574" t="s">
        <v>2110</v>
      </c>
      <c r="AB483" s="331"/>
      <c r="AC483" s="331">
        <v>45787</v>
      </c>
      <c r="AD483" s="331">
        <v>45811</v>
      </c>
      <c r="AE483" s="327">
        <v>45851</v>
      </c>
      <c r="AF483" s="18">
        <v>45851</v>
      </c>
      <c r="AG483" s="327">
        <v>45827</v>
      </c>
      <c r="AH483" s="309">
        <f>IF(AND(AD483&lt;&gt;"",AG483&lt;&gt;""),AG483-AD483,"")</f>
        <v>16</v>
      </c>
      <c r="AI483" s="322" t="str">
        <f>IF(AE483&lt;&gt;"",CONCATENATE("S",WEEKNUM(AE483,21)),"")</f>
        <v>S28</v>
      </c>
      <c r="AJ483" s="323" t="str">
        <f>IF(AF483&lt;&gt;"",CONCATENATE("S",WEEKNUM(AF483,21)),"")</f>
        <v>S28</v>
      </c>
      <c r="AK483" s="323" t="str">
        <f>IF(AG483&lt;&gt;"",CONCATENATE("S",WEEKNUM(AG483,21)),"")</f>
        <v>S25</v>
      </c>
      <c r="AL483" s="322" t="str">
        <f>IF(AG483&lt;&gt;"",CONCATENATE(MONTH(AG483),"/",YEAR(AG483)),"")</f>
        <v>6/2025</v>
      </c>
      <c r="AM483" s="324">
        <f ca="1">IF(AG483&lt;&gt;"",IFERROR(IF(AF483="",TODAY()-AE483,AG483-AE483),""),"")</f>
        <v>-24</v>
      </c>
      <c r="AN483" s="325" t="str">
        <f ca="1">IF(AM483&lt;&gt;"",IF(AM483&lt;=0,"SEM ATRASO",IF(AM483&lt;=10,"1) &lt;= 10 Dias",IF(AND(AM483&gt;10,AM483&lt;=30),"2) &gt; 10 Dias e &lt;= 30 Dias",IF(AND(AM483&gt;30,AM483&lt;=60),"3) &gt;30 Dias e &lt;=60 Dias",IF(AND(AM483&gt;60,AM483&lt;43854),"4) &gt; 60 Dias","INDEFINIDO"))))),"")</f>
        <v>SEM ATRASO</v>
      </c>
      <c r="AO483" s="331">
        <v>45833</v>
      </c>
      <c r="AP483" s="331">
        <v>45834</v>
      </c>
      <c r="AQ483" s="15">
        <v>45840</v>
      </c>
      <c r="AR483" s="24">
        <v>45840</v>
      </c>
      <c r="AS483" s="331">
        <v>45840</v>
      </c>
      <c r="AT483" s="309">
        <f>IF(AND(AP483&lt;&gt;"",AS483&lt;&gt;""),AS483-AP483,"")</f>
        <v>6</v>
      </c>
      <c r="AU483" s="326" t="str">
        <f>IF(AQ483&lt;&gt;"",CONCATENATE("S",WEEKNUM(AQ483,21)),"")</f>
        <v>S27</v>
      </c>
      <c r="AV483" s="327" t="str">
        <f>IF(AR483&lt;&gt;"",CONCATENATE("S",WEEKNUM(AR483,21)),"")</f>
        <v>S27</v>
      </c>
      <c r="AW483" s="327" t="str">
        <f>IF(AS483&lt;&gt;"",CONCATENATE("S",WEEKNUM(AS483,21)),"")</f>
        <v>S27</v>
      </c>
      <c r="AX483" s="326" t="str">
        <f>IF(AS483&lt;&gt;"",CONCATENATE(MONTH(AS483),"/",YEAR(AS483)),"")</f>
        <v>7/2025</v>
      </c>
      <c r="AY483" s="328">
        <f ca="1">IF(AQ483&lt;&gt;"",IF(AS483&lt;&gt;"",AQ483-AS483,TODAY()-AQ483),"")</f>
        <v>0</v>
      </c>
      <c r="AZ483" s="329" t="str">
        <f ca="1">IF(AY483&lt;&gt;"",IF(AY483&lt;=0,"SEM ATRASO",IF(AY483&lt;=10,"1) &lt;= 10 Dias",IF(AND(AY483&gt;10,AY483&lt;=30),"2) &gt; 10 Dias e &lt;= 30 Dias",IF(AND(AY483&gt;30,AY483&lt;=60),"3) &gt;30 Dias e &lt;=60 Dias",IF(AND(AY483&gt;60,AY483&lt;43854),"4) &gt; 60 Dias","INDEFINIDO"))))),"")</f>
        <v>SEM ATRASO</v>
      </c>
      <c r="BA483" s="364">
        <v>45853</v>
      </c>
      <c r="BB483" s="331">
        <v>45847</v>
      </c>
      <c r="BC483" s="15">
        <v>45766</v>
      </c>
      <c r="BD483" s="15">
        <v>45868</v>
      </c>
      <c r="BE483" s="331">
        <v>45868</v>
      </c>
      <c r="BF483" s="309">
        <f>IF(AND(BB483&lt;&gt;"",BE483&lt;&gt;""),BE483-BB483,"")</f>
        <v>21</v>
      </c>
      <c r="BG483" s="326" t="str">
        <f>IF(BC483&lt;&gt;"",CONCATENATE("S",WEEKNUM(BC483,21)),"")</f>
        <v>S16</v>
      </c>
      <c r="BH483" s="327" t="str">
        <f>IF(BD483&lt;&gt;"",CONCATENATE("S",WEEKNUM(BD483,21)),"")</f>
        <v>S31</v>
      </c>
      <c r="BI483" s="327" t="str">
        <f>IF(BE483&lt;&gt;"",CONCATENATE("S",WEEKNUM(BE483,21)),"")</f>
        <v>S31</v>
      </c>
      <c r="BJ483" s="326" t="str">
        <f>IF(BE483&lt;&gt;"",CONCATENATE(MONTH(BE483),"/",YEAR(BE483)),"")</f>
        <v>7/2025</v>
      </c>
      <c r="BK483" s="325">
        <f ca="1">IF(BE483&lt;&gt;"",IFERROR(IF(BE483="",TODAY()-BC483,BE483-BC483),""),"")</f>
        <v>102</v>
      </c>
      <c r="BL483" s="330" t="str">
        <f ca="1">IF(BK483&lt;&gt;"",IF(BK483&lt;=0,"SEM ATRASO",IF(BK483&lt;=10,"1) &lt;= 10 Dias",IF(AND(BK483&gt;10,BK483&lt;=30),"2) &gt; 10 Dias e &lt;= 30 Dias",IF(AND(BK483&gt;30,BK483&lt;=60),"3) &gt;30 Dias e &lt;=60 Dias",IF(AND(BK483&gt;60,BK483&lt;43854),"4) &gt; 60 Dias","INDEFINIDO"))))),"")</f>
        <v>4) &gt; 60 Dias</v>
      </c>
      <c r="BM483" s="331">
        <f>IF(BE483&lt;&gt;"",BE483+5,IF(AND(BE483="",BD483&lt;&gt;""),BD483+5,IF(AND(BE483="",BD483="",AS483&lt;&gt;""),AS483+5,IF(AND(BE483="",BD483="",AS483="",AR483&lt;&gt;""),AR483+5,""))))</f>
        <v>45873</v>
      </c>
      <c r="BN483" s="331"/>
      <c r="BO483" s="331" t="s">
        <v>87</v>
      </c>
      <c r="BP483" s="305"/>
      <c r="BQ483" s="305"/>
      <c r="BR483" s="305"/>
      <c r="BS483" s="305"/>
      <c r="BT483" s="332"/>
      <c r="BU483" s="333"/>
      <c r="BV483" s="329"/>
      <c r="BW483" s="329"/>
      <c r="BX483" s="329"/>
      <c r="BY483" s="329"/>
      <c r="BZ483" s="329"/>
      <c r="CA483" s="646"/>
      <c r="CB483" s="599"/>
    </row>
    <row r="484" spans="1:80" ht="40.5" customHeight="1" thickBot="1" x14ac:dyDescent="0.4">
      <c r="A484" s="326"/>
      <c r="B484" s="458" t="s">
        <v>155</v>
      </c>
      <c r="C484" s="326"/>
      <c r="D484" s="331"/>
      <c r="E484" s="323" t="s">
        <v>1983</v>
      </c>
      <c r="F484" s="323" t="s">
        <v>2014</v>
      </c>
      <c r="G484" s="307" t="str">
        <f ca="1">IF(AND(E484&lt;D484,BE484&lt;&gt;"",TODAY()&gt;D484),TODAY()-D484,"")</f>
        <v/>
      </c>
      <c r="H484" s="308">
        <f>IF(BM484&lt;&gt;"",BM484,"")</f>
        <v>45889</v>
      </c>
      <c r="I484" s="309">
        <f>IF(AND(E484&lt;&gt;"",H484&lt;&gt;""),H484-E484,"")</f>
        <v>224</v>
      </c>
      <c r="J484" s="460"/>
      <c r="K484" s="460" t="s">
        <v>80</v>
      </c>
      <c r="L484" s="310" t="s">
        <v>81</v>
      </c>
      <c r="M484" s="311" t="s">
        <v>2407</v>
      </c>
      <c r="N484" s="310" t="s">
        <v>1011</v>
      </c>
      <c r="O484" s="337"/>
      <c r="P484" s="539" t="s">
        <v>1922</v>
      </c>
      <c r="Q484" s="339" t="s">
        <v>1827</v>
      </c>
      <c r="R484" s="313" t="str">
        <f>IF(OR(L484&lt;&gt;"",N484&lt;&gt;"",O484&lt;&gt;"",P484&lt;&gt;""),CONCATENATE(L484,"-",N484,"-",P484,"-OM",O484),"")</f>
        <v>P31-PPGMII-P31-CAM-0084P/2025-OM</v>
      </c>
      <c r="S484" s="326"/>
      <c r="T484" s="437">
        <v>0.75</v>
      </c>
      <c r="U484" s="340">
        <v>313.17399999999998</v>
      </c>
      <c r="V484" s="544">
        <v>0</v>
      </c>
      <c r="W484" s="316">
        <f>IF(U484&lt;&gt;"",U484/1000,"")</f>
        <v>0.31317399999999995</v>
      </c>
      <c r="X484" s="316">
        <f>IF(V484&lt;&gt;"",V484/1000,"")</f>
        <v>0</v>
      </c>
      <c r="Y484" s="317">
        <f>IF(OR(U484&lt;&gt;"",V484&lt;&gt;""),U484+V484,"")</f>
        <v>313.17399999999998</v>
      </c>
      <c r="Z484" s="318">
        <f>IF(Y484&lt;&gt;"",Y484/1000,"")</f>
        <v>0.31317399999999995</v>
      </c>
      <c r="AA484" s="574" t="s">
        <v>2111</v>
      </c>
      <c r="AB484" s="331"/>
      <c r="AC484" s="331">
        <v>45777</v>
      </c>
      <c r="AD484" s="327">
        <v>45814</v>
      </c>
      <c r="AE484" s="327">
        <v>45828</v>
      </c>
      <c r="AF484" s="14">
        <v>45828</v>
      </c>
      <c r="AG484" s="327">
        <v>45828</v>
      </c>
      <c r="AH484" s="309">
        <f>IF(AND(AD484&lt;&gt;"",AG484&lt;&gt;""),AG484-AD484,"")</f>
        <v>14</v>
      </c>
      <c r="AI484" s="322" t="str">
        <f>IF(AE484&lt;&gt;"",CONCATENATE("S",WEEKNUM(AE484,21)),"")</f>
        <v>S25</v>
      </c>
      <c r="AJ484" s="323" t="str">
        <f>IF(AF484&lt;&gt;"",CONCATENATE("S",WEEKNUM(AF484,21)),"")</f>
        <v>S25</v>
      </c>
      <c r="AK484" s="323" t="str">
        <f>IF(AG484&lt;&gt;"",CONCATENATE("S",WEEKNUM(AG484,21)),"")</f>
        <v>S25</v>
      </c>
      <c r="AL484" s="322" t="str">
        <f>IF(AG484&lt;&gt;"",CONCATENATE(MONTH(AG484),"/",YEAR(AG484)),"")</f>
        <v>6/2025</v>
      </c>
      <c r="AM484" s="324">
        <f ca="1">IF(AG484&lt;&gt;"",IFERROR(IF(AF484="",TODAY()-AE484,AG484-AE484),""),"")</f>
        <v>0</v>
      </c>
      <c r="AN484" s="325" t="str">
        <f ca="1">IF(AM484&lt;&gt;"",IF(AM484&lt;=0,"SEM ATRASO",IF(AM484&lt;=10,"1) &lt;= 10 Dias",IF(AND(AM484&gt;10,AM484&lt;=30),"2) &gt; 10 Dias e &lt;= 30 Dias",IF(AND(AM484&gt;30,AM484&lt;=60),"3) &gt;30 Dias e &lt;=60 Dias",IF(AND(AM484&gt;60,AM484&lt;43854),"4) &gt; 60 Dias","INDEFINIDO"))))),"")</f>
        <v>SEM ATRASO</v>
      </c>
      <c r="AO484" s="331" t="s">
        <v>2018</v>
      </c>
      <c r="AP484" s="331">
        <v>45833</v>
      </c>
      <c r="AQ484" s="14">
        <v>45833</v>
      </c>
      <c r="AR484" s="15">
        <v>45852</v>
      </c>
      <c r="AS484" s="331">
        <v>45852</v>
      </c>
      <c r="AT484" s="309">
        <f>IF(AND(AP484&lt;&gt;"",AS484&lt;&gt;""),AS484-AP484,"")</f>
        <v>19</v>
      </c>
      <c r="AU484" s="326" t="str">
        <f>IF(AQ484&lt;&gt;"",CONCATENATE("S",WEEKNUM(AQ484,21)),"")</f>
        <v>S26</v>
      </c>
      <c r="AV484" s="327" t="str">
        <f>IF(AR484&lt;&gt;"",CONCATENATE("S",WEEKNUM(AR484,21)),"")</f>
        <v>S29</v>
      </c>
      <c r="AW484" s="327" t="str">
        <f>IF(AS484&lt;&gt;"",CONCATENATE("S",WEEKNUM(AS484,21)),"")</f>
        <v>S29</v>
      </c>
      <c r="AX484" s="326" t="str">
        <f>IF(AS484&lt;&gt;"",CONCATENATE(MONTH(AS484),"/",YEAR(AS484)),"")</f>
        <v>7/2025</v>
      </c>
      <c r="AY484" s="328">
        <f ca="1">IF(AQ484&lt;&gt;"",IF(AS484&lt;&gt;"",AQ484-AS484,TODAY()-AQ484),"")</f>
        <v>-19</v>
      </c>
      <c r="AZ484" s="329" t="str">
        <f ca="1">IF(AY484&lt;&gt;"",IF(AY484&lt;=0,"SEM ATRASO",IF(AY484&lt;=10,"1) &lt;= 10 Dias",IF(AND(AY484&gt;10,AY484&lt;=30),"2) &gt; 10 Dias e &lt;= 30 Dias",IF(AND(AY484&gt;30,AY484&lt;=60),"3) &gt;30 Dias e &lt;=60 Dias",IF(AND(AY484&gt;60,AY484&lt;43854),"4) &gt; 60 Dias","INDEFINIDO"))))),"")</f>
        <v>SEM ATRASO</v>
      </c>
      <c r="BA484" s="14">
        <v>45879</v>
      </c>
      <c r="BB484" s="331">
        <f>BA484</f>
        <v>45879</v>
      </c>
      <c r="BC484" s="14">
        <v>45885</v>
      </c>
      <c r="BD484" s="24">
        <v>45885</v>
      </c>
      <c r="BE484" s="438">
        <v>45884</v>
      </c>
      <c r="BF484" s="309">
        <f>IF(AND(BB484&lt;&gt;"",BE484&lt;&gt;""),BE484-BB484,"")</f>
        <v>5</v>
      </c>
      <c r="BG484" s="326" t="str">
        <f>IF(BC484&lt;&gt;"",CONCATENATE("S",WEEKNUM(BC484,21)),"")</f>
        <v>S33</v>
      </c>
      <c r="BH484" s="327" t="str">
        <f>IF(BD484&lt;&gt;"",CONCATENATE("S",WEEKNUM(BD484,21)),"")</f>
        <v>S33</v>
      </c>
      <c r="BI484" s="327" t="str">
        <f>IF(BE484&lt;&gt;"",CONCATENATE("S",WEEKNUM(BE484,21)),"")</f>
        <v>S33</v>
      </c>
      <c r="BJ484" s="326" t="str">
        <f>IF(BE484&lt;&gt;"",CONCATENATE(MONTH(BE484),"/",YEAR(BE484)),"")</f>
        <v>8/2025</v>
      </c>
      <c r="BK484" s="325">
        <f ca="1">IF(BE484&lt;&gt;"",IFERROR(IF(BE484="",TODAY()-BC484,BE484-BC484),""),"")</f>
        <v>-1</v>
      </c>
      <c r="BL484" s="330" t="str">
        <f ca="1">IF(BK484&lt;&gt;"",IF(BK484&lt;=0,"SEM ATRASO",IF(BK484&lt;=10,"1) &lt;= 10 Dias",IF(AND(BK484&gt;10,BK484&lt;=30),"2) &gt; 10 Dias e &lt;= 30 Dias",IF(AND(BK484&gt;30,BK484&lt;=60),"3) &gt;30 Dias e &lt;=60 Dias",IF(AND(BK484&gt;60,BK484&lt;43854),"4) &gt; 60 Dias","INDEFINIDO"))))),"")</f>
        <v>SEM ATRASO</v>
      </c>
      <c r="BM484" s="331">
        <f>IF(BE484&lt;&gt;"",BE484+5,IF(AND(BE484="",BD484&lt;&gt;""),BD484+5,IF(AND(BE484="",BD484="",AS484&lt;&gt;""),AS484+5,IF(AND(BE484="",BD484="",AS484="",AR484&lt;&gt;""),AR484+5,""))))</f>
        <v>45889</v>
      </c>
      <c r="BN484" s="331"/>
      <c r="BO484" s="331" t="s">
        <v>87</v>
      </c>
      <c r="BP484" s="305"/>
      <c r="BQ484" s="305"/>
      <c r="BR484" s="305"/>
      <c r="BS484" s="305"/>
      <c r="BT484" s="332"/>
      <c r="BU484" s="333"/>
      <c r="BV484" s="329"/>
      <c r="BW484" s="329"/>
      <c r="BX484" s="329"/>
      <c r="BY484" s="329"/>
      <c r="BZ484" s="329"/>
      <c r="CA484" s="646"/>
      <c r="CB484" s="599"/>
    </row>
    <row r="485" spans="1:80" ht="40.5" customHeight="1" thickBot="1" x14ac:dyDescent="0.4">
      <c r="A485" s="326"/>
      <c r="B485" s="458" t="s">
        <v>101</v>
      </c>
      <c r="C485" s="326"/>
      <c r="D485" s="331"/>
      <c r="E485" s="323" t="s">
        <v>1983</v>
      </c>
      <c r="F485" s="323" t="s">
        <v>2014</v>
      </c>
      <c r="G485" s="307" t="str">
        <f ca="1">IF(AND(E485&lt;D485,BE485&lt;&gt;"",TODAY()&gt;D485),TODAY()-D485,"")</f>
        <v/>
      </c>
      <c r="H485" s="308">
        <f>IF(BM485&lt;&gt;"",BM485,"")</f>
        <v>45899</v>
      </c>
      <c r="I485" s="309">
        <f>IF(AND(E485&lt;&gt;"",H485&lt;&gt;""),H485-E485,"")</f>
        <v>234</v>
      </c>
      <c r="J485" s="460"/>
      <c r="K485" s="460" t="s">
        <v>80</v>
      </c>
      <c r="L485" s="310" t="s">
        <v>81</v>
      </c>
      <c r="M485" s="311" t="s">
        <v>113</v>
      </c>
      <c r="N485" s="310" t="s">
        <v>1011</v>
      </c>
      <c r="O485" s="337"/>
      <c r="P485" s="539" t="s">
        <v>1922</v>
      </c>
      <c r="Q485" s="339" t="s">
        <v>1828</v>
      </c>
      <c r="R485" s="313" t="str">
        <f>IF(OR(L485&lt;&gt;"",N485&lt;&gt;"",O485&lt;&gt;"",P485&lt;&gt;""),CONCATENATE(L485,"-",N485,"-",P485,"-OM",O485),"")</f>
        <v>P31-PPGMII-P31-CAM-0084P/2025-OM</v>
      </c>
      <c r="S485" s="326"/>
      <c r="T485" s="437">
        <v>0.75</v>
      </c>
      <c r="U485" s="340">
        <v>0</v>
      </c>
      <c r="V485" s="544">
        <v>710.83600000000001</v>
      </c>
      <c r="W485" s="316">
        <f>IF(U485&lt;&gt;"",U485/1000,"")</f>
        <v>0</v>
      </c>
      <c r="X485" s="316">
        <f>IF(V485&lt;&gt;"",V485/1000,"")</f>
        <v>0.71083600000000002</v>
      </c>
      <c r="Y485" s="317">
        <f>IF(OR(U485&lt;&gt;"",V485&lt;&gt;""),U485+V485,"")</f>
        <v>710.83600000000001</v>
      </c>
      <c r="Z485" s="318">
        <f>IF(Y485&lt;&gt;"",Y485/1000,"")</f>
        <v>0.71083600000000002</v>
      </c>
      <c r="AA485" s="574" t="s">
        <v>2111</v>
      </c>
      <c r="AB485" s="331"/>
      <c r="AC485" s="331">
        <v>45777</v>
      </c>
      <c r="AD485" s="327">
        <v>45814</v>
      </c>
      <c r="AE485" s="327">
        <v>45828</v>
      </c>
      <c r="AF485" s="14">
        <v>45828</v>
      </c>
      <c r="AG485" s="327">
        <v>45828</v>
      </c>
      <c r="AH485" s="309">
        <f>IF(AND(AD485&lt;&gt;"",AG485&lt;&gt;""),AG485-AD485,"")</f>
        <v>14</v>
      </c>
      <c r="AI485" s="322" t="str">
        <f>IF(AE485&lt;&gt;"",CONCATENATE("S",WEEKNUM(AE485,21)),"")</f>
        <v>S25</v>
      </c>
      <c r="AJ485" s="323" t="str">
        <f>IF(AF485&lt;&gt;"",CONCATENATE("S",WEEKNUM(AF485,21)),"")</f>
        <v>S25</v>
      </c>
      <c r="AK485" s="323" t="str">
        <f>IF(AG485&lt;&gt;"",CONCATENATE("S",WEEKNUM(AG485,21)),"")</f>
        <v>S25</v>
      </c>
      <c r="AL485" s="322" t="str">
        <f>IF(AG485&lt;&gt;"",CONCATENATE(MONTH(AG485),"/",YEAR(AG485)),"")</f>
        <v>6/2025</v>
      </c>
      <c r="AM485" s="324">
        <f ca="1">IF(AG485&lt;&gt;"",IFERROR(IF(AF485="",TODAY()-AE485,AG485-AE485),""),"")</f>
        <v>0</v>
      </c>
      <c r="AN485" s="325" t="str">
        <f ca="1">IF(AM485&lt;&gt;"",IF(AM485&lt;=0,"SEM ATRASO",IF(AM485&lt;=10,"1) &lt;= 10 Dias",IF(AND(AM485&gt;10,AM485&lt;=30),"2) &gt; 10 Dias e &lt;= 30 Dias",IF(AND(AM485&gt;30,AM485&lt;=60),"3) &gt;30 Dias e &lt;=60 Dias",IF(AND(AM485&gt;60,AM485&lt;43854),"4) &gt; 60 Dias","INDEFINIDO"))))),"")</f>
        <v>SEM ATRASO</v>
      </c>
      <c r="AO485" s="331">
        <v>45865</v>
      </c>
      <c r="AP485" s="331">
        <v>45865</v>
      </c>
      <c r="AQ485" s="14">
        <v>45865</v>
      </c>
      <c r="AR485" s="15">
        <v>45853</v>
      </c>
      <c r="AS485" s="331">
        <v>45853</v>
      </c>
      <c r="AT485" s="309">
        <f>IF(AND(AP485&lt;&gt;"",AS485&lt;&gt;""),AS485-AP485,"")</f>
        <v>-12</v>
      </c>
      <c r="AU485" s="326" t="str">
        <f>IF(AQ485&lt;&gt;"",CONCATENATE("S",WEEKNUM(AQ485,21)),"")</f>
        <v>S30</v>
      </c>
      <c r="AV485" s="327" t="str">
        <f>IF(AR485&lt;&gt;"",CONCATENATE("S",WEEKNUM(AR485,21)),"")</f>
        <v>S29</v>
      </c>
      <c r="AW485" s="327" t="str">
        <f>IF(AS485&lt;&gt;"",CONCATENATE("S",WEEKNUM(AS485,21)),"")</f>
        <v>S29</v>
      </c>
      <c r="AX485" s="326" t="str">
        <f>IF(AS485&lt;&gt;"",CONCATENATE(MONTH(AS485),"/",YEAR(AS485)),"")</f>
        <v>7/2025</v>
      </c>
      <c r="AY485" s="328">
        <f ca="1">IF(AQ485&lt;&gt;"",IF(AS485&lt;&gt;"",AQ485-AS485,TODAY()-AQ485),"")</f>
        <v>12</v>
      </c>
      <c r="AZ485" s="329" t="str">
        <f ca="1">IF(AY485&lt;&gt;"",IF(AY485&lt;=0,"SEM ATRASO",IF(AY485&lt;=10,"1) &lt;= 10 Dias",IF(AND(AY485&gt;10,AY485&lt;=30),"2) &gt; 10 Dias e &lt;= 30 Dias",IF(AND(AY485&gt;30,AY485&lt;=60),"3) &gt;30 Dias e &lt;=60 Dias",IF(AND(AY485&gt;60,AY485&lt;43854),"4) &gt; 60 Dias","INDEFINIDO"))))),"")</f>
        <v>2) &gt; 10 Dias e &lt;= 30 Dias</v>
      </c>
      <c r="BA485" s="14">
        <v>45879</v>
      </c>
      <c r="BB485" s="331"/>
      <c r="BC485" s="14">
        <v>45885</v>
      </c>
      <c r="BD485" s="481">
        <v>45894</v>
      </c>
      <c r="BE485" s="331"/>
      <c r="BF485" s="309" t="str">
        <f>IF(AND(BB485&lt;&gt;"",BE485&lt;&gt;""),BE485-BB485,"")</f>
        <v/>
      </c>
      <c r="BG485" s="326" t="str">
        <f>IF(BC485&lt;&gt;"",CONCATENATE("S",WEEKNUM(BC485,21)),"")</f>
        <v>S33</v>
      </c>
      <c r="BH485" s="327" t="str">
        <f>IF(BD485&lt;&gt;"",CONCATENATE("S",WEEKNUM(BD485,21)),"")</f>
        <v>S35</v>
      </c>
      <c r="BI485" s="327" t="str">
        <f>IF(BE485&lt;&gt;"",CONCATENATE("S",WEEKNUM(BE485,21)),"")</f>
        <v/>
      </c>
      <c r="BJ485" s="326" t="str">
        <f>IF(BE485&lt;&gt;"",CONCATENATE(MONTH(BE485),"/",YEAR(BE485)),"")</f>
        <v/>
      </c>
      <c r="BK485" s="325" t="str">
        <f ca="1">IF(BE485&lt;&gt;"",IFERROR(IF(BE485="",TODAY()-BC485,BE485-BC485),""),"")</f>
        <v/>
      </c>
      <c r="BL485" s="330" t="str">
        <f ca="1">IF(BK485&lt;&gt;"",IF(BK485&lt;=0,"SEM ATRASO",IF(BK485&lt;=10,"1) &lt;= 10 Dias",IF(AND(BK485&gt;10,BK485&lt;=30),"2) &gt; 10 Dias e &lt;= 30 Dias",IF(AND(BK485&gt;30,BK485&lt;=60),"3) &gt;30 Dias e &lt;=60 Dias",IF(AND(BK485&gt;60,BK485&lt;43854),"4) &gt; 60 Dias","INDEFINIDO"))))),"")</f>
        <v/>
      </c>
      <c r="BM485" s="331">
        <f>IF(BE485&lt;&gt;"",BE485+5,IF(AND(BE485="",BD485&lt;&gt;""),BD485+5,IF(AND(BE485="",BD485="",AS485&lt;&gt;""),AS485+5,IF(AND(BE485="",BD485="",AS485="",AR485&lt;&gt;""),AR485+5,""))))</f>
        <v>45899</v>
      </c>
      <c r="BN485" s="331"/>
      <c r="BO485" s="331" t="s">
        <v>87</v>
      </c>
      <c r="BP485" s="305"/>
      <c r="BQ485" s="305"/>
      <c r="BR485" s="305"/>
      <c r="BS485" s="305"/>
      <c r="BT485" s="332"/>
      <c r="BU485" s="333"/>
      <c r="BV485" s="329"/>
      <c r="BW485" s="329"/>
      <c r="BX485" s="329"/>
      <c r="BY485" s="329"/>
      <c r="BZ485" s="329"/>
      <c r="CA485" s="646"/>
      <c r="CB485" s="599"/>
    </row>
    <row r="486" spans="1:80" ht="40.5" customHeight="1" thickBot="1" x14ac:dyDescent="0.4">
      <c r="A486" s="326"/>
      <c r="B486" s="458" t="s">
        <v>155</v>
      </c>
      <c r="C486" s="326"/>
      <c r="D486" s="331"/>
      <c r="E486" s="323" t="s">
        <v>1984</v>
      </c>
      <c r="F486" s="323" t="s">
        <v>255</v>
      </c>
      <c r="G486" s="307" t="str">
        <f ca="1">IF(AND(E486&lt;D486,BE486&lt;&gt;"",TODAY()&gt;D486),TODAY()-D486,"")</f>
        <v/>
      </c>
      <c r="H486" s="308">
        <f>IF(BM486&lt;&gt;"",BM486,"")</f>
        <v>45872</v>
      </c>
      <c r="I486" s="309">
        <f>IF(AND(E486&lt;&gt;"",H486&lt;&gt;""),H486-E486,"")</f>
        <v>373</v>
      </c>
      <c r="J486" s="460"/>
      <c r="K486" s="460" t="s">
        <v>80</v>
      </c>
      <c r="L486" s="310" t="s">
        <v>557</v>
      </c>
      <c r="M486" s="311" t="s">
        <v>161</v>
      </c>
      <c r="N486" s="310" t="s">
        <v>2050</v>
      </c>
      <c r="O486" s="337"/>
      <c r="P486" s="539" t="s">
        <v>1923</v>
      </c>
      <c r="Q486" s="339" t="s">
        <v>1829</v>
      </c>
      <c r="R486" s="313" t="str">
        <f>IF(OR(L486&lt;&gt;"",N486&lt;&gt;"",O486&lt;&gt;"",P486&lt;&gt;""),CONCATENATE(L486,"-",N486,"-",P486,"-OM",O486),"")</f>
        <v>P62-PPGMII-P62-CAM-0725P/2024-OM</v>
      </c>
      <c r="S486" s="326"/>
      <c r="T486" s="314">
        <v>1</v>
      </c>
      <c r="U486" s="340">
        <v>0</v>
      </c>
      <c r="V486" s="544">
        <v>5.09</v>
      </c>
      <c r="W486" s="316">
        <f>IF(U486&lt;&gt;"",U486/1000,"")</f>
        <v>0</v>
      </c>
      <c r="X486" s="316">
        <f>IF(V486&lt;&gt;"",V486/1000,"")</f>
        <v>5.0899999999999999E-3</v>
      </c>
      <c r="Y486" s="317">
        <f>IF(OR(U486&lt;&gt;"",V486&lt;&gt;""),U486+V486,"")</f>
        <v>5.09</v>
      </c>
      <c r="Z486" s="318">
        <f>IF(Y486&lt;&gt;"",Y486/1000,"")</f>
        <v>5.0899999999999999E-3</v>
      </c>
      <c r="AA486" s="574" t="s">
        <v>2112</v>
      </c>
      <c r="AB486" s="331"/>
      <c r="AC486" s="331">
        <v>1</v>
      </c>
      <c r="AD486" s="331">
        <v>45802</v>
      </c>
      <c r="AE486" s="327">
        <v>45833</v>
      </c>
      <c r="AF486" s="18">
        <v>45833</v>
      </c>
      <c r="AG486" s="327">
        <v>45833</v>
      </c>
      <c r="AH486" s="309">
        <f>IF(AND(AD486&lt;&gt;"",AG486&lt;&gt;""),AG486-AD486,"")</f>
        <v>31</v>
      </c>
      <c r="AI486" s="322" t="str">
        <f>IF(AE486&lt;&gt;"",CONCATENATE("S",WEEKNUM(AE486,21)),"")</f>
        <v>S26</v>
      </c>
      <c r="AJ486" s="323" t="str">
        <f>IF(AF486&lt;&gt;"",CONCATENATE("S",WEEKNUM(AF486,21)),"")</f>
        <v>S26</v>
      </c>
      <c r="AK486" s="323" t="str">
        <f>IF(AG486&lt;&gt;"",CONCATENATE("S",WEEKNUM(AG486,21)),"")</f>
        <v>S26</v>
      </c>
      <c r="AL486" s="322" t="str">
        <f>IF(AG486&lt;&gt;"",CONCATENATE(MONTH(AG486),"/",YEAR(AG486)),"")</f>
        <v>6/2025</v>
      </c>
      <c r="AM486" s="324">
        <f ca="1">IF(AG486&lt;&gt;"",IFERROR(IF(AF486="",TODAY()-AE486,AG486-AE486),""),"")</f>
        <v>0</v>
      </c>
      <c r="AN486" s="325" t="str">
        <f ca="1">IF(AM486&lt;&gt;"",IF(AM486&lt;=0,"SEM ATRASO",IF(AM486&lt;=10,"1) &lt;= 10 Dias",IF(AND(AM486&gt;10,AM486&lt;=30),"2) &gt; 10 Dias e &lt;= 30 Dias",IF(AND(AM486&gt;30,AM486&lt;=60),"3) &gt;30 Dias e &lt;=60 Dias",IF(AND(AM486&gt;60,AM486&lt;43854),"4) &gt; 60 Dias","INDEFINIDO"))))),"")</f>
        <v>SEM ATRASO</v>
      </c>
      <c r="AO486" s="327" t="s">
        <v>2037</v>
      </c>
      <c r="AP486" s="331">
        <v>45839</v>
      </c>
      <c r="AQ486" s="15">
        <v>45843</v>
      </c>
      <c r="AR486" s="15">
        <v>45853</v>
      </c>
      <c r="AS486" s="331">
        <v>45853</v>
      </c>
      <c r="AT486" s="309">
        <f>IF(AND(AP486&lt;&gt;"",AS486&lt;&gt;""),AS486-AP486,"")</f>
        <v>14</v>
      </c>
      <c r="AU486" s="326" t="str">
        <f>IF(AQ486&lt;&gt;"",CONCATENATE("S",WEEKNUM(AQ486,21)),"")</f>
        <v>S27</v>
      </c>
      <c r="AV486" s="327" t="str">
        <f>IF(AR486&lt;&gt;"",CONCATENATE("S",WEEKNUM(AR486,21)),"")</f>
        <v>S29</v>
      </c>
      <c r="AW486" s="327" t="str">
        <f>IF(AS486&lt;&gt;"",CONCATENATE("S",WEEKNUM(AS486,21)),"")</f>
        <v>S29</v>
      </c>
      <c r="AX486" s="326" t="str">
        <f>IF(AS486&lt;&gt;"",CONCATENATE(MONTH(AS486),"/",YEAR(AS486)),"")</f>
        <v>7/2025</v>
      </c>
      <c r="AY486" s="328">
        <f ca="1">IF(AQ486&lt;&gt;"",IF(AS486&lt;&gt;"",AQ486-AS486,TODAY()-AQ486),"")</f>
        <v>-10</v>
      </c>
      <c r="AZ486" s="329" t="str">
        <f ca="1">IF(AY486&lt;&gt;"",IF(AY486&lt;=0,"SEM ATRASO",IF(AY486&lt;=10,"1) &lt;= 10 Dias",IF(AND(AY486&gt;10,AY486&lt;=30),"2) &gt; 10 Dias e &lt;= 30 Dias",IF(AND(AY486&gt;30,AY486&lt;=60),"3) &gt;30 Dias e &lt;=60 Dias",IF(AND(AY486&gt;60,AY486&lt;43854),"4) &gt; 60 Dias","INDEFINIDO"))))),"")</f>
        <v>SEM ATRASO</v>
      </c>
      <c r="BA486" s="327">
        <v>45853</v>
      </c>
      <c r="BB486" s="331">
        <v>45853</v>
      </c>
      <c r="BC486" s="14">
        <v>45867</v>
      </c>
      <c r="BD486" s="481">
        <v>45867</v>
      </c>
      <c r="BE486" s="15">
        <v>45867</v>
      </c>
      <c r="BF486" s="309">
        <f>IF(AND(BB486&lt;&gt;"",BE486&lt;&gt;""),BE486-BB486,"")</f>
        <v>14</v>
      </c>
      <c r="BG486" s="326" t="str">
        <f>IF(BC486&lt;&gt;"",CONCATENATE("S",WEEKNUM(BC486,21)),"")</f>
        <v>S31</v>
      </c>
      <c r="BH486" s="327" t="str">
        <f>IF(BD486&lt;&gt;"",CONCATENATE("S",WEEKNUM(BD486,21)),"")</f>
        <v>S31</v>
      </c>
      <c r="BI486" s="327" t="str">
        <f>IF(BE486&lt;&gt;"",CONCATENATE("S",WEEKNUM(BE486,21)),"")</f>
        <v>S31</v>
      </c>
      <c r="BJ486" s="326" t="str">
        <f>IF(BE486&lt;&gt;"",CONCATENATE(MONTH(BE486),"/",YEAR(BE486)),"")</f>
        <v>7/2025</v>
      </c>
      <c r="BK486" s="325">
        <f ca="1">IF(BE486&lt;&gt;"",IFERROR(IF(BE486="",TODAY()-BC486,BE486-BC486),""),"")</f>
        <v>0</v>
      </c>
      <c r="BL486" s="330" t="str">
        <f ca="1">IF(BK486&lt;&gt;"",IF(BK486&lt;=0,"SEM ATRASO",IF(BK486&lt;=10,"1) &lt;= 10 Dias",IF(AND(BK486&gt;10,BK486&lt;=30),"2) &gt; 10 Dias e &lt;= 30 Dias",IF(AND(BK486&gt;30,BK486&lt;=60),"3) &gt;30 Dias e &lt;=60 Dias",IF(AND(BK486&gt;60,BK486&lt;43854),"4) &gt; 60 Dias","INDEFINIDO"))))),"")</f>
        <v>SEM ATRASO</v>
      </c>
      <c r="BM486" s="331">
        <f>IF(BE486&lt;&gt;"",BE486+5,IF(AND(BE486="",BD486&lt;&gt;""),BD486+5,IF(AND(BE486="",BD486="",AS486&lt;&gt;""),AS486+5,IF(AND(BE486="",BD486="",AS486="",AR486&lt;&gt;""),AR486+5,""))))</f>
        <v>45872</v>
      </c>
      <c r="BN486" s="331"/>
      <c r="BO486" s="331" t="s">
        <v>87</v>
      </c>
      <c r="BP486" s="305"/>
      <c r="BQ486" s="305"/>
      <c r="BR486" s="305"/>
      <c r="BS486" s="305"/>
      <c r="BT486" s="332"/>
      <c r="BU486" s="333"/>
      <c r="BV486" s="329"/>
      <c r="BW486" s="329"/>
      <c r="BX486" s="329"/>
      <c r="BY486" s="329"/>
      <c r="BZ486" s="329"/>
      <c r="CA486" s="646"/>
      <c r="CB486" s="599"/>
    </row>
    <row r="487" spans="1:80" ht="40.5" customHeight="1" thickBot="1" x14ac:dyDescent="0.4">
      <c r="A487" s="326"/>
      <c r="B487" s="458" t="s">
        <v>101</v>
      </c>
      <c r="C487" s="326" t="s">
        <v>278</v>
      </c>
      <c r="D487" s="331">
        <v>45663</v>
      </c>
      <c r="E487" s="323">
        <v>1</v>
      </c>
      <c r="F487" s="323">
        <v>1</v>
      </c>
      <c r="G487" s="307" t="str">
        <f ca="1">IF(AND(E487&lt;D487,BE487&lt;&gt;"",TODAY()&gt;D487),TODAY()-D487,"")</f>
        <v/>
      </c>
      <c r="H487" s="308">
        <f>IF(BM487&lt;&gt;"",BM487,"")</f>
        <v>45898</v>
      </c>
      <c r="I487" s="309">
        <f>IF(AND(E487&lt;&gt;"",H487&lt;&gt;""),H487-E487,"")</f>
        <v>45897</v>
      </c>
      <c r="J487" s="460" t="s">
        <v>280</v>
      </c>
      <c r="K487" s="567" t="s">
        <v>80</v>
      </c>
      <c r="L487" s="310" t="s">
        <v>880</v>
      </c>
      <c r="M487" s="311" t="s">
        <v>113</v>
      </c>
      <c r="N487" s="326" t="s">
        <v>83</v>
      </c>
      <c r="O487" s="326">
        <v>2029882856</v>
      </c>
      <c r="P487" s="539" t="s">
        <v>1554</v>
      </c>
      <c r="Q487" s="383" t="s">
        <v>1556</v>
      </c>
      <c r="R487" s="313" t="str">
        <f>IF(OR(L487&lt;&gt;"",N487&lt;&gt;"",O487&lt;&gt;"",P487&lt;&gt;""),CONCATENATE(L487,"-",N487,"-",P487,"-OM",O487),"")</f>
        <v>P52-PPGM-CAM-1588P/2024-OM2029882856</v>
      </c>
      <c r="S487" s="326" t="s">
        <v>964</v>
      </c>
      <c r="T487" s="314">
        <v>0.5</v>
      </c>
      <c r="U487" s="340">
        <v>11.994</v>
      </c>
      <c r="V487" s="340">
        <v>0</v>
      </c>
      <c r="W487" s="316">
        <f>IF(U487&lt;&gt;"",U487/1000,"")</f>
        <v>1.1993999999999999E-2</v>
      </c>
      <c r="X487" s="316">
        <f>IF(V487&lt;&gt;"",V487/1000,"")</f>
        <v>0</v>
      </c>
      <c r="Y487" s="317">
        <f>IF(OR(U487&lt;&gt;"",V487&lt;&gt;""),U487+V487,"")</f>
        <v>11.994</v>
      </c>
      <c r="Z487" s="318">
        <f>IF(Y487&lt;&gt;"",Y487/1000,"")</f>
        <v>1.1993999999999999E-2</v>
      </c>
      <c r="AA487" s="574"/>
      <c r="AB487" s="327"/>
      <c r="AC487" s="327">
        <v>45787</v>
      </c>
      <c r="AD487" s="327">
        <v>45823</v>
      </c>
      <c r="AE487" s="327">
        <v>45834</v>
      </c>
      <c r="AF487" s="14">
        <v>45853</v>
      </c>
      <c r="AG487" s="327">
        <v>45853</v>
      </c>
      <c r="AH487" s="309">
        <f>IF(AND(AD487&lt;&gt;"",AG487&lt;&gt;""),AG487-AD487,"")</f>
        <v>30</v>
      </c>
      <c r="AI487" s="322" t="str">
        <f>IF(AE487&lt;&gt;"",CONCATENATE("S",WEEKNUM(AE487,21)),"")</f>
        <v>S26</v>
      </c>
      <c r="AJ487" s="323" t="str">
        <f>IF(AF487&lt;&gt;"",CONCATENATE("S",WEEKNUM(AF487,21)),"")</f>
        <v>S29</v>
      </c>
      <c r="AK487" s="323" t="str">
        <f>IF(AG487&lt;&gt;"",CONCATENATE("S",WEEKNUM(AG487,21)),"")</f>
        <v>S29</v>
      </c>
      <c r="AL487" s="322" t="str">
        <f>IF(AG487&lt;&gt;"",CONCATENATE(MONTH(AG487),"/",YEAR(AG487)),"")</f>
        <v>7/2025</v>
      </c>
      <c r="AM487" s="324">
        <f ca="1">IF(AG487&lt;&gt;"",IFERROR(IF(AF487="",TODAY()-AE487,AG487-AE487),""),"")</f>
        <v>19</v>
      </c>
      <c r="AN487" s="325" t="str">
        <f ca="1">IF(AM487&lt;&gt;"",IF(AM487&lt;=0,"SEM ATRASO",IF(AM487&lt;=10,"1) &lt;= 10 Dias",IF(AND(AM487&gt;10,AM487&lt;=30),"2) &gt; 10 Dias e &lt;= 30 Dias",IF(AND(AM487&gt;30,AM487&lt;=60),"3) &gt;30 Dias e &lt;=60 Dias",IF(AND(AM487&gt;60,AM487&lt;43854),"4) &gt; 60 Dias","INDEFINIDO"))))),"")</f>
        <v>2) &gt; 10 Dias e &lt;= 30 Dias</v>
      </c>
      <c r="AO487" s="331">
        <v>45874</v>
      </c>
      <c r="AP487" s="331">
        <v>45874</v>
      </c>
      <c r="AQ487" s="25">
        <v>45879</v>
      </c>
      <c r="AR487" s="25">
        <v>45879</v>
      </c>
      <c r="AS487" s="331">
        <v>45880</v>
      </c>
      <c r="AT487" s="309">
        <f>IF(AND(AP487&lt;&gt;"",AS487&lt;&gt;""),AS487-AP487,"")</f>
        <v>6</v>
      </c>
      <c r="AU487" s="326" t="str">
        <f>IF(AQ487&lt;&gt;"",CONCATENATE("S",WEEKNUM(AQ487,21)),"")</f>
        <v>S32</v>
      </c>
      <c r="AV487" s="327" t="str">
        <f>IF(AR487&lt;&gt;"",CONCATENATE("S",WEEKNUM(AR487,21)),"")</f>
        <v>S32</v>
      </c>
      <c r="AW487" s="327" t="str">
        <f>IF(AS487&lt;&gt;"",CONCATENATE("S",WEEKNUM(AS487,21)),"")</f>
        <v>S33</v>
      </c>
      <c r="AX487" s="326" t="str">
        <f>IF(AS487&lt;&gt;"",CONCATENATE(MONTH(AS487),"/",YEAR(AS487)),"")</f>
        <v>8/2025</v>
      </c>
      <c r="AY487" s="328">
        <f ca="1">IF(AQ487&lt;&gt;"",IF(AS487&lt;&gt;"",AQ487-AS487,TODAY()-AQ487),"")</f>
        <v>-1</v>
      </c>
      <c r="AZ487" s="329" t="str">
        <f ca="1">IF(AY487&lt;&gt;"",IF(AY487&lt;=0,"SEM ATRASO",IF(AY487&lt;=10,"1) &lt;= 10 Dias",IF(AND(AY487&gt;10,AY487&lt;=30),"2) &gt; 10 Dias e &lt;= 30 Dias",IF(AND(AY487&gt;30,AY487&lt;=60),"3) &gt;30 Dias e &lt;=60 Dias",IF(AND(AY487&gt;60,AY487&lt;43854),"4) &gt; 60 Dias","INDEFINIDO"))))),"")</f>
        <v>SEM ATRASO</v>
      </c>
      <c r="BA487" s="327">
        <v>45879</v>
      </c>
      <c r="BB487" s="331">
        <f>BA487</f>
        <v>45879</v>
      </c>
      <c r="BC487" s="14">
        <v>45886</v>
      </c>
      <c r="BD487" s="25">
        <v>45893</v>
      </c>
      <c r="BE487" s="398"/>
      <c r="BF487" s="309" t="str">
        <f>IF(AND(BB487&lt;&gt;"",BE487&lt;&gt;""),BE487-BB487,"")</f>
        <v/>
      </c>
      <c r="BG487" s="326" t="str">
        <f>IF(BC487&lt;&gt;"",CONCATENATE("S",WEEKNUM(BC487,21)),"")</f>
        <v>S33</v>
      </c>
      <c r="BH487" s="327" t="str">
        <f>IF(BD487&lt;&gt;"",CONCATENATE("S",WEEKNUM(BD487,21)),"")</f>
        <v>S34</v>
      </c>
      <c r="BI487" s="327" t="str">
        <f>IF(BE487&lt;&gt;"",CONCATENATE("S",WEEKNUM(BE487,21)),"")</f>
        <v/>
      </c>
      <c r="BJ487" s="326" t="str">
        <f>IF(BE487&lt;&gt;"",CONCATENATE(MONTH(BE487),"/",YEAR(BE487)),"")</f>
        <v/>
      </c>
      <c r="BK487" s="325" t="str">
        <f ca="1">IF(BE487&lt;&gt;"",IFERROR(IF(BE487="",TODAY()-BC487,BE487-BC487),""),"")</f>
        <v/>
      </c>
      <c r="BL487" s="330" t="str">
        <f ca="1">IF(BK487&lt;&gt;"",IF(BK487&lt;=0,"SEM ATRASO",IF(BK487&lt;=10,"1) &lt;= 10 Dias",IF(AND(BK487&gt;10,BK487&lt;=30),"2) &gt; 10 Dias e &lt;= 30 Dias",IF(AND(BK487&gt;30,BK487&lt;=60),"3) &gt;30 Dias e &lt;=60 Dias",IF(AND(BK487&gt;60,BK487&lt;43854),"4) &gt; 60 Dias","INDEFINIDO"))))),"")</f>
        <v/>
      </c>
      <c r="BM487" s="331">
        <f>IF(BE487&lt;&gt;"",BE487+5,IF(AND(BE487="",BD487&lt;&gt;""),BD487+5,IF(AND(BE487="",BD487="",AS487&lt;&gt;""),AS487+5,IF(AND(BE487="",BD487="",AS487="",AR487&lt;&gt;""),AR487+5,""))))</f>
        <v>45898</v>
      </c>
      <c r="BN487" s="327"/>
      <c r="BO487" s="327" t="s">
        <v>87</v>
      </c>
      <c r="BP487" s="305"/>
      <c r="BQ487" s="305"/>
      <c r="BR487" s="305"/>
      <c r="BS487" s="305"/>
      <c r="BT487" s="305" t="s">
        <v>124</v>
      </c>
      <c r="BU487" s="305" t="s">
        <v>124</v>
      </c>
      <c r="BV487" s="305"/>
      <c r="BW487" s="305"/>
      <c r="BX487" s="305"/>
      <c r="BY487" s="305"/>
      <c r="BZ487" s="305"/>
      <c r="CA487" s="660" t="s">
        <v>974</v>
      </c>
      <c r="CB487" s="326"/>
    </row>
    <row r="488" spans="1:80" ht="40.5" customHeight="1" thickBot="1" x14ac:dyDescent="0.4">
      <c r="A488" s="326"/>
      <c r="B488" s="458" t="s">
        <v>155</v>
      </c>
      <c r="C488" s="326" t="s">
        <v>278</v>
      </c>
      <c r="D488" s="331">
        <v>45663</v>
      </c>
      <c r="E488" s="323">
        <v>1</v>
      </c>
      <c r="F488" s="323">
        <v>1</v>
      </c>
      <c r="G488" s="307">
        <f ca="1">IF(AND(E488&lt;D488,BE488&lt;&gt;"",TODAY()&gt;D488),TODAY()-D488,"")</f>
        <v>234</v>
      </c>
      <c r="H488" s="308">
        <f>IF(BM488&lt;&gt;"",BM488,"")</f>
        <v>45889</v>
      </c>
      <c r="I488" s="309">
        <f>IF(AND(E488&lt;&gt;"",H488&lt;&gt;""),H488-E488,"")</f>
        <v>45888</v>
      </c>
      <c r="J488" s="460" t="s">
        <v>280</v>
      </c>
      <c r="K488" s="567" t="s">
        <v>80</v>
      </c>
      <c r="L488" s="310" t="s">
        <v>880</v>
      </c>
      <c r="M488" s="311" t="s">
        <v>2407</v>
      </c>
      <c r="N488" s="326" t="s">
        <v>83</v>
      </c>
      <c r="O488" s="326">
        <v>2029882856</v>
      </c>
      <c r="P488" s="539" t="s">
        <v>1554</v>
      </c>
      <c r="Q488" s="383" t="s">
        <v>1557</v>
      </c>
      <c r="R488" s="313" t="str">
        <f>IF(OR(L488&lt;&gt;"",N488&lt;&gt;"",O488&lt;&gt;"",P488&lt;&gt;""),CONCATENATE(L488,"-",N488,"-",P488,"-OM",O488),"")</f>
        <v>P52-PPGM-CAM-1588P/2024-OM2029882856</v>
      </c>
      <c r="S488" s="326" t="s">
        <v>964</v>
      </c>
      <c r="T488" s="314">
        <v>0.5</v>
      </c>
      <c r="U488" s="340">
        <v>4.54</v>
      </c>
      <c r="V488" s="340">
        <v>0</v>
      </c>
      <c r="W488" s="316">
        <f>IF(U488&lt;&gt;"",U488/1000,"")</f>
        <v>4.5399999999999998E-3</v>
      </c>
      <c r="X488" s="316">
        <f>IF(V488&lt;&gt;"",V488/1000,"")</f>
        <v>0</v>
      </c>
      <c r="Y488" s="317">
        <f>IF(OR(U488&lt;&gt;"",V488&lt;&gt;""),U488+V488,"")</f>
        <v>4.54</v>
      </c>
      <c r="Z488" s="318">
        <f>IF(Y488&lt;&gt;"",Y488/1000,"")</f>
        <v>4.5399999999999998E-3</v>
      </c>
      <c r="AA488" s="574"/>
      <c r="AB488" s="327"/>
      <c r="AC488" s="331">
        <v>1</v>
      </c>
      <c r="AD488" s="327">
        <v>45823</v>
      </c>
      <c r="AE488" s="327">
        <v>45834</v>
      </c>
      <c r="AF488" s="14">
        <v>45853</v>
      </c>
      <c r="AG488" s="327">
        <v>45853</v>
      </c>
      <c r="AH488" s="309">
        <f>IF(AND(AD488&lt;&gt;"",AG488&lt;&gt;""),AG488-AD488,"")</f>
        <v>30</v>
      </c>
      <c r="AI488" s="322" t="str">
        <f>IF(AE488&lt;&gt;"",CONCATENATE("S",WEEKNUM(AE488,21)),"")</f>
        <v>S26</v>
      </c>
      <c r="AJ488" s="323" t="str">
        <f>IF(AF488&lt;&gt;"",CONCATENATE("S",WEEKNUM(AF488,21)),"")</f>
        <v>S29</v>
      </c>
      <c r="AK488" s="323" t="str">
        <f>IF(AG488&lt;&gt;"",CONCATENATE("S",WEEKNUM(AG488,21)),"")</f>
        <v>S29</v>
      </c>
      <c r="AL488" s="322" t="str">
        <f>IF(AG488&lt;&gt;"",CONCATENATE(MONTH(AG488),"/",YEAR(AG488)),"")</f>
        <v>7/2025</v>
      </c>
      <c r="AM488" s="324">
        <f ca="1">IF(AG488&lt;&gt;"",IFERROR(IF(AF488="",TODAY()-AE488,AG488-AE488),""),"")</f>
        <v>19</v>
      </c>
      <c r="AN488" s="325" t="str">
        <f ca="1">IF(AM488&lt;&gt;"",IF(AM488&lt;=0,"SEM ATRASO",IF(AM488&lt;=10,"1) &lt;= 10 Dias",IF(AND(AM488&gt;10,AM488&lt;=30),"2) &gt; 10 Dias e &lt;= 30 Dias",IF(AND(AM488&gt;30,AM488&lt;=60),"3) &gt;30 Dias e &lt;=60 Dias",IF(AND(AM488&gt;60,AM488&lt;43854),"4) &gt; 60 Dias","INDEFINIDO"))))),"")</f>
        <v>2) &gt; 10 Dias e &lt;= 30 Dias</v>
      </c>
      <c r="AO488" s="331">
        <v>45874</v>
      </c>
      <c r="AP488" s="331"/>
      <c r="AQ488" s="25">
        <v>45879</v>
      </c>
      <c r="AR488" s="25">
        <v>45879</v>
      </c>
      <c r="AS488" s="331">
        <v>45876</v>
      </c>
      <c r="AT488" s="309" t="str">
        <f>IF(AND(AP488&lt;&gt;"",AS488&lt;&gt;""),AS488-AP488,"")</f>
        <v/>
      </c>
      <c r="AU488" s="326" t="str">
        <f>IF(AQ488&lt;&gt;"",CONCATENATE("S",WEEKNUM(AQ488,21)),"")</f>
        <v>S32</v>
      </c>
      <c r="AV488" s="327" t="str">
        <f>IF(AR488&lt;&gt;"",CONCATENATE("S",WEEKNUM(AR488,21)),"")</f>
        <v>S32</v>
      </c>
      <c r="AW488" s="327" t="str">
        <f>IF(AS488&lt;&gt;"",CONCATENATE("S",WEEKNUM(AS488,21)),"")</f>
        <v>S32</v>
      </c>
      <c r="AX488" s="326" t="str">
        <f>IF(AS488&lt;&gt;"",CONCATENATE(MONTH(AS488),"/",YEAR(AS488)),"")</f>
        <v>8/2025</v>
      </c>
      <c r="AY488" s="328">
        <f ca="1">IF(AQ488&lt;&gt;"",IF(AS488&lt;&gt;"",AQ488-AS488,TODAY()-AQ488),"")</f>
        <v>3</v>
      </c>
      <c r="AZ488" s="329" t="str">
        <f ca="1">IF(AY488&lt;&gt;"",IF(AY488&lt;=0,"SEM ATRASO",IF(AY488&lt;=10,"1) &lt;= 10 Dias",IF(AND(AY488&gt;10,AY488&lt;=30),"2) &gt; 10 Dias e &lt;= 30 Dias",IF(AND(AY488&gt;30,AY488&lt;=60),"3) &gt;30 Dias e &lt;=60 Dias",IF(AND(AY488&gt;60,AY488&lt;43854),"4) &gt; 60 Dias","INDEFINIDO"))))),"")</f>
        <v>1) &lt;= 10 Dias</v>
      </c>
      <c r="BA488" s="327">
        <v>45879</v>
      </c>
      <c r="BB488" s="331">
        <v>45876</v>
      </c>
      <c r="BC488" s="14">
        <v>45886</v>
      </c>
      <c r="BD488" s="14">
        <v>45885</v>
      </c>
      <c r="BE488" s="331">
        <v>45884</v>
      </c>
      <c r="BF488" s="309">
        <f>IF(AND(BB488&lt;&gt;"",BE488&lt;&gt;""),BE488-BB488,"")</f>
        <v>8</v>
      </c>
      <c r="BG488" s="326" t="str">
        <f>IF(BC488&lt;&gt;"",CONCATENATE("S",WEEKNUM(BC488,21)),"")</f>
        <v>S33</v>
      </c>
      <c r="BH488" s="327" t="str">
        <f>IF(BD488&lt;&gt;"",CONCATENATE("S",WEEKNUM(BD488,21)),"")</f>
        <v>S33</v>
      </c>
      <c r="BI488" s="327" t="str">
        <f>IF(BE488&lt;&gt;"",CONCATENATE("S",WEEKNUM(BE488,21)),"")</f>
        <v>S33</v>
      </c>
      <c r="BJ488" s="326" t="str">
        <f>IF(BE488&lt;&gt;"",CONCATENATE(MONTH(BE488),"/",YEAR(BE488)),"")</f>
        <v>8/2025</v>
      </c>
      <c r="BK488" s="325">
        <f ca="1">IF(BE488&lt;&gt;"",IFERROR(IF(BE488="",TODAY()-BC488,BE488-BC488),""),"")</f>
        <v>-2</v>
      </c>
      <c r="BL488" s="330" t="str">
        <f ca="1">IF(BK488&lt;&gt;"",IF(BK488&lt;=0,"SEM ATRASO",IF(BK488&lt;=10,"1) &lt;= 10 Dias",IF(AND(BK488&gt;10,BK488&lt;=30),"2) &gt; 10 Dias e &lt;= 30 Dias",IF(AND(BK488&gt;30,BK488&lt;=60),"3) &gt;30 Dias e &lt;=60 Dias",IF(AND(BK488&gt;60,BK488&lt;43854),"4) &gt; 60 Dias","INDEFINIDO"))))),"")</f>
        <v>SEM ATRASO</v>
      </c>
      <c r="BM488" s="331">
        <f>IF(BE488&lt;&gt;"",BE488+5,IF(AND(BE488="",BD488&lt;&gt;""),BD488+5,IF(AND(BE488="",BD488="",AS488&lt;&gt;""),AS488+5,IF(AND(BE488="",BD488="",AS488="",AR488&lt;&gt;""),AR488+5,""))))</f>
        <v>45889</v>
      </c>
      <c r="BN488" s="327"/>
      <c r="BO488" s="327" t="s">
        <v>87</v>
      </c>
      <c r="BP488" s="305"/>
      <c r="BQ488" s="305"/>
      <c r="BR488" s="305"/>
      <c r="BS488" s="305"/>
      <c r="BT488" s="305" t="s">
        <v>124</v>
      </c>
      <c r="BU488" s="305" t="s">
        <v>124</v>
      </c>
      <c r="BV488" s="305"/>
      <c r="BW488" s="305"/>
      <c r="BX488" s="305"/>
      <c r="BY488" s="305"/>
      <c r="BZ488" s="305"/>
      <c r="CA488" s="660" t="s">
        <v>974</v>
      </c>
      <c r="CB488" s="326"/>
    </row>
    <row r="489" spans="1:80" ht="40.5" customHeight="1" thickBot="1" x14ac:dyDescent="0.4">
      <c r="A489" s="326"/>
      <c r="B489" s="458" t="s">
        <v>101</v>
      </c>
      <c r="C489" s="326" t="s">
        <v>278</v>
      </c>
      <c r="D489" s="331">
        <v>45663</v>
      </c>
      <c r="E489" s="323">
        <v>1</v>
      </c>
      <c r="F489" s="323">
        <v>1</v>
      </c>
      <c r="G489" s="307" t="str">
        <f ca="1">IF(AND(E489&lt;D489,BE489&lt;&gt;"",TODAY()&gt;D489),TODAY()-D489,"")</f>
        <v/>
      </c>
      <c r="H489" s="308">
        <f>IF(BM489&lt;&gt;"",BM489,"")</f>
        <v>45898</v>
      </c>
      <c r="I489" s="309">
        <f>IF(AND(E489&lt;&gt;"",H489&lt;&gt;""),H489-E489,"")</f>
        <v>45897</v>
      </c>
      <c r="J489" s="460" t="s">
        <v>280</v>
      </c>
      <c r="K489" s="567" t="s">
        <v>80</v>
      </c>
      <c r="L489" s="310" t="s">
        <v>880</v>
      </c>
      <c r="M489" s="311" t="s">
        <v>113</v>
      </c>
      <c r="N489" s="326" t="s">
        <v>83</v>
      </c>
      <c r="O489" s="326">
        <v>2029882856</v>
      </c>
      <c r="P489" s="539" t="s">
        <v>1554</v>
      </c>
      <c r="Q489" s="383" t="s">
        <v>1558</v>
      </c>
      <c r="R489" s="313" t="str">
        <f>IF(OR(L489&lt;&gt;"",N489&lt;&gt;"",O489&lt;&gt;"",P489&lt;&gt;""),CONCATENATE(L489,"-",N489,"-",P489,"-OM",O489),"")</f>
        <v>P52-PPGM-CAM-1588P/2024-OM2029882856</v>
      </c>
      <c r="S489" s="326" t="s">
        <v>964</v>
      </c>
      <c r="T489" s="314">
        <v>0.5</v>
      </c>
      <c r="U489" s="340">
        <v>35.358000000000004</v>
      </c>
      <c r="V489" s="340">
        <v>0</v>
      </c>
      <c r="W489" s="316">
        <f>IF(U489&lt;&gt;"",U489/1000,"")</f>
        <v>3.5358000000000007E-2</v>
      </c>
      <c r="X489" s="316">
        <f>IF(V489&lt;&gt;"",V489/1000,"")</f>
        <v>0</v>
      </c>
      <c r="Y489" s="317">
        <f>IF(OR(U489&lt;&gt;"",V489&lt;&gt;""),U489+V489,"")</f>
        <v>35.358000000000004</v>
      </c>
      <c r="Z489" s="318">
        <f>IF(Y489&lt;&gt;"",Y489/1000,"")</f>
        <v>3.5358000000000007E-2</v>
      </c>
      <c r="AA489" s="574"/>
      <c r="AB489" s="327"/>
      <c r="AC489" s="327">
        <v>45787</v>
      </c>
      <c r="AD489" s="327">
        <v>45823</v>
      </c>
      <c r="AE489" s="327">
        <v>45834</v>
      </c>
      <c r="AF489" s="14">
        <v>45853</v>
      </c>
      <c r="AG489" s="327">
        <v>45853</v>
      </c>
      <c r="AH489" s="309">
        <f>IF(AND(AD489&lt;&gt;"",AG489&lt;&gt;""),AG489-AD489,"")</f>
        <v>30</v>
      </c>
      <c r="AI489" s="322" t="str">
        <f>IF(AE489&lt;&gt;"",CONCATENATE("S",WEEKNUM(AE489,21)),"")</f>
        <v>S26</v>
      </c>
      <c r="AJ489" s="323" t="str">
        <f>IF(AF489&lt;&gt;"",CONCATENATE("S",WEEKNUM(AF489,21)),"")</f>
        <v>S29</v>
      </c>
      <c r="AK489" s="323" t="str">
        <f>IF(AG489&lt;&gt;"",CONCATENATE("S",WEEKNUM(AG489,21)),"")</f>
        <v>S29</v>
      </c>
      <c r="AL489" s="322" t="str">
        <f>IF(AG489&lt;&gt;"",CONCATENATE(MONTH(AG489),"/",YEAR(AG489)),"")</f>
        <v>7/2025</v>
      </c>
      <c r="AM489" s="324">
        <f ca="1">IF(AG489&lt;&gt;"",IFERROR(IF(AF489="",TODAY()-AE489,AG489-AE489),""),"")</f>
        <v>19</v>
      </c>
      <c r="AN489" s="325" t="str">
        <f ca="1">IF(AM489&lt;&gt;"",IF(AM489&lt;=0,"SEM ATRASO",IF(AM489&lt;=10,"1) &lt;= 10 Dias",IF(AND(AM489&gt;10,AM489&lt;=30),"2) &gt; 10 Dias e &lt;= 30 Dias",IF(AND(AM489&gt;30,AM489&lt;=60),"3) &gt;30 Dias e &lt;=60 Dias",IF(AND(AM489&gt;60,AM489&lt;43854),"4) &gt; 60 Dias","INDEFINIDO"))))),"")</f>
        <v>2) &gt; 10 Dias e &lt;= 30 Dias</v>
      </c>
      <c r="AO489" s="331">
        <v>45874</v>
      </c>
      <c r="AP489" s="331">
        <v>45874</v>
      </c>
      <c r="AQ489" s="25">
        <v>45879</v>
      </c>
      <c r="AR489" s="25">
        <v>45879</v>
      </c>
      <c r="AS489" s="331">
        <v>45880</v>
      </c>
      <c r="AT489" s="309">
        <f>IF(AND(AP489&lt;&gt;"",AS489&lt;&gt;""),AS489-AP489,"")</f>
        <v>6</v>
      </c>
      <c r="AU489" s="326" t="str">
        <f>IF(AQ489&lt;&gt;"",CONCATENATE("S",WEEKNUM(AQ489,21)),"")</f>
        <v>S32</v>
      </c>
      <c r="AV489" s="327" t="str">
        <f>IF(AR489&lt;&gt;"",CONCATENATE("S",WEEKNUM(AR489,21)),"")</f>
        <v>S32</v>
      </c>
      <c r="AW489" s="327" t="str">
        <f>IF(AS489&lt;&gt;"",CONCATENATE("S",WEEKNUM(AS489,21)),"")</f>
        <v>S33</v>
      </c>
      <c r="AX489" s="326" t="str">
        <f>IF(AS489&lt;&gt;"",CONCATENATE(MONTH(AS489),"/",YEAR(AS489)),"")</f>
        <v>8/2025</v>
      </c>
      <c r="AY489" s="328">
        <f ca="1">IF(AQ489&lt;&gt;"",IF(AS489&lt;&gt;"",AQ489-AS489,TODAY()-AQ489),"")</f>
        <v>-1</v>
      </c>
      <c r="AZ489" s="329" t="str">
        <f ca="1">IF(AY489&lt;&gt;"",IF(AY489&lt;=0,"SEM ATRASO",IF(AY489&lt;=10,"1) &lt;= 10 Dias",IF(AND(AY489&gt;10,AY489&lt;=30),"2) &gt; 10 Dias e &lt;= 30 Dias",IF(AND(AY489&gt;30,AY489&lt;=60),"3) &gt;30 Dias e &lt;=60 Dias",IF(AND(AY489&gt;60,AY489&lt;43854),"4) &gt; 60 Dias","INDEFINIDO"))))),"")</f>
        <v>SEM ATRASO</v>
      </c>
      <c r="BA489" s="327">
        <v>45879</v>
      </c>
      <c r="BB489" s="331">
        <f>BA489</f>
        <v>45879</v>
      </c>
      <c r="BC489" s="14">
        <v>45886</v>
      </c>
      <c r="BD489" s="25">
        <v>45893</v>
      </c>
      <c r="BE489" s="327"/>
      <c r="BF489" s="309" t="str">
        <f>IF(AND(BB489&lt;&gt;"",BE489&lt;&gt;""),BE489-BB489,"")</f>
        <v/>
      </c>
      <c r="BG489" s="326" t="str">
        <f>IF(BC489&lt;&gt;"",CONCATENATE("S",WEEKNUM(BC489,21)),"")</f>
        <v>S33</v>
      </c>
      <c r="BH489" s="327" t="str">
        <f>IF(BD489&lt;&gt;"",CONCATENATE("S",WEEKNUM(BD489,21)),"")</f>
        <v>S34</v>
      </c>
      <c r="BI489" s="327" t="str">
        <f>IF(BE489&lt;&gt;"",CONCATENATE("S",WEEKNUM(BE489,21)),"")</f>
        <v/>
      </c>
      <c r="BJ489" s="326" t="str">
        <f>IF(BE489&lt;&gt;"",CONCATENATE(MONTH(BE489),"/",YEAR(BE489)),"")</f>
        <v/>
      </c>
      <c r="BK489" s="325" t="str">
        <f ca="1">IF(BE489&lt;&gt;"",IFERROR(IF(BE489="",TODAY()-BC489,BE489-BC489),""),"")</f>
        <v/>
      </c>
      <c r="BL489" s="330" t="str">
        <f ca="1">IF(BK489&lt;&gt;"",IF(BK489&lt;=0,"SEM ATRASO",IF(BK489&lt;=10,"1) &lt;= 10 Dias",IF(AND(BK489&gt;10,BK489&lt;=30),"2) &gt; 10 Dias e &lt;= 30 Dias",IF(AND(BK489&gt;30,BK489&lt;=60),"3) &gt;30 Dias e &lt;=60 Dias",IF(AND(BK489&gt;60,BK489&lt;43854),"4) &gt; 60 Dias","INDEFINIDO"))))),"")</f>
        <v/>
      </c>
      <c r="BM489" s="331">
        <f>IF(BE489&lt;&gt;"",BE489+5,IF(AND(BE489="",BD489&lt;&gt;""),BD489+5,IF(AND(BE489="",BD489="",AS489&lt;&gt;""),AS489+5,IF(AND(BE489="",BD489="",AS489="",AR489&lt;&gt;""),AR489+5,""))))</f>
        <v>45898</v>
      </c>
      <c r="BN489" s="327"/>
      <c r="BO489" s="327" t="s">
        <v>87</v>
      </c>
      <c r="BP489" s="305"/>
      <c r="BQ489" s="305"/>
      <c r="BR489" s="305"/>
      <c r="BS489" s="305"/>
      <c r="BT489" s="305" t="s">
        <v>124</v>
      </c>
      <c r="BU489" s="305" t="s">
        <v>124</v>
      </c>
      <c r="BV489" s="305"/>
      <c r="BW489" s="305"/>
      <c r="BX489" s="305"/>
      <c r="BY489" s="305"/>
      <c r="BZ489" s="305"/>
      <c r="CA489" s="660" t="s">
        <v>974</v>
      </c>
      <c r="CB489" s="326"/>
    </row>
    <row r="490" spans="1:80" ht="40.5" customHeight="1" thickBot="1" x14ac:dyDescent="0.4">
      <c r="A490" s="326"/>
      <c r="B490" s="458" t="s">
        <v>155</v>
      </c>
      <c r="C490" s="326"/>
      <c r="D490" s="331"/>
      <c r="E490" s="323" t="s">
        <v>1985</v>
      </c>
      <c r="F490" s="323" t="s">
        <v>1138</v>
      </c>
      <c r="G490" s="307" t="str">
        <f ca="1">IF(AND(E490&lt;D490,BE490&lt;&gt;"",TODAY()&gt;D490),TODAY()-D490,"")</f>
        <v/>
      </c>
      <c r="H490" s="308">
        <f>IF(BM490&lt;&gt;"",BM490,"")</f>
        <v>45889</v>
      </c>
      <c r="I490" s="309">
        <f>IF(AND(E490&lt;&gt;"",H490&lt;&gt;""),H490-E490,"")</f>
        <v>240</v>
      </c>
      <c r="J490" s="460"/>
      <c r="K490" s="460" t="s">
        <v>80</v>
      </c>
      <c r="L490" s="310" t="s">
        <v>557</v>
      </c>
      <c r="M490" s="311" t="s">
        <v>2407</v>
      </c>
      <c r="N490" s="310" t="s">
        <v>2050</v>
      </c>
      <c r="O490" s="337"/>
      <c r="P490" s="539" t="s">
        <v>1924</v>
      </c>
      <c r="Q490" s="339" t="s">
        <v>1831</v>
      </c>
      <c r="R490" s="313" t="str">
        <f>IF(OR(L490&lt;&gt;"",N490&lt;&gt;"",O490&lt;&gt;"",P490&lt;&gt;""),CONCATENATE(L490,"-",N490,"-",P490,"-OM",O490),"")</f>
        <v>P62-PPGMII-P62-CAM-2031P/2024-OM</v>
      </c>
      <c r="S490" s="326"/>
      <c r="T490" s="437">
        <v>0.75</v>
      </c>
      <c r="U490" s="340">
        <v>53.29</v>
      </c>
      <c r="V490" s="544">
        <v>0</v>
      </c>
      <c r="W490" s="316">
        <f>IF(U490&lt;&gt;"",U490/1000,"")</f>
        <v>5.3289999999999997E-2</v>
      </c>
      <c r="X490" s="316">
        <f>IF(V490&lt;&gt;"",V490/1000,"")</f>
        <v>0</v>
      </c>
      <c r="Y490" s="317">
        <f>IF(OR(U490&lt;&gt;"",V490&lt;&gt;""),U490+V490,"")</f>
        <v>53.29</v>
      </c>
      <c r="Z490" s="318">
        <f>IF(Y490&lt;&gt;"",Y490/1000,"")</f>
        <v>5.3289999999999997E-2</v>
      </c>
      <c r="AA490" s="574" t="s">
        <v>2113</v>
      </c>
      <c r="AB490" s="331"/>
      <c r="AC490" s="331">
        <v>45777</v>
      </c>
      <c r="AD490" s="327">
        <v>45814</v>
      </c>
      <c r="AE490" s="327">
        <v>45828</v>
      </c>
      <c r="AF490" s="14">
        <v>45828</v>
      </c>
      <c r="AG490" s="327">
        <v>45828</v>
      </c>
      <c r="AH490" s="309">
        <f>IF(AND(AD490&lt;&gt;"",AG490&lt;&gt;""),AG490-AD490,"")</f>
        <v>14</v>
      </c>
      <c r="AI490" s="322" t="str">
        <f>IF(AE490&lt;&gt;"",CONCATENATE("S",WEEKNUM(AE490,21)),"")</f>
        <v>S25</v>
      </c>
      <c r="AJ490" s="323" t="str">
        <f>IF(AF490&lt;&gt;"",CONCATENATE("S",WEEKNUM(AF490,21)),"")</f>
        <v>S25</v>
      </c>
      <c r="AK490" s="323" t="str">
        <f>IF(AG490&lt;&gt;"",CONCATENATE("S",WEEKNUM(AG490,21)),"")</f>
        <v>S25</v>
      </c>
      <c r="AL490" s="322" t="str">
        <f>IF(AG490&lt;&gt;"",CONCATENATE(MONTH(AG490),"/",YEAR(AG490)),"")</f>
        <v>6/2025</v>
      </c>
      <c r="AM490" s="324">
        <f ca="1">IF(AG490&lt;&gt;"",IFERROR(IF(AF490="",TODAY()-AE490,AG490-AE490),""),"")</f>
        <v>0</v>
      </c>
      <c r="AN490" s="325" t="str">
        <f ca="1">IF(AM490&lt;&gt;"",IF(AM490&lt;=0,"SEM ATRASO",IF(AM490&lt;=10,"1) &lt;= 10 Dias",IF(AND(AM490&gt;10,AM490&lt;=30),"2) &gt; 10 Dias e &lt;= 30 Dias",IF(AND(AM490&gt;30,AM490&lt;=60),"3) &gt;30 Dias e &lt;=60 Dias",IF(AND(AM490&gt;60,AM490&lt;43854),"4) &gt; 60 Dias","INDEFINIDO"))))),"")</f>
        <v>SEM ATRASO</v>
      </c>
      <c r="AO490" s="331">
        <v>45832</v>
      </c>
      <c r="AP490" s="331">
        <v>45832</v>
      </c>
      <c r="AQ490" s="14">
        <v>45832</v>
      </c>
      <c r="AR490" s="15">
        <v>45867</v>
      </c>
      <c r="AS490" s="331">
        <v>45867</v>
      </c>
      <c r="AT490" s="309">
        <f>IF(AND(AP490&lt;&gt;"",AS490&lt;&gt;""),AS490-AP490,"")</f>
        <v>35</v>
      </c>
      <c r="AU490" s="326" t="str">
        <f>IF(AQ490&lt;&gt;"",CONCATENATE("S",WEEKNUM(AQ490,21)),"")</f>
        <v>S26</v>
      </c>
      <c r="AV490" s="327" t="str">
        <f>IF(AR490&lt;&gt;"",CONCATENATE("S",WEEKNUM(AR490,21)),"")</f>
        <v>S31</v>
      </c>
      <c r="AW490" s="327" t="str">
        <f>IF(AS490&lt;&gt;"",CONCATENATE("S",WEEKNUM(AS490,21)),"")</f>
        <v>S31</v>
      </c>
      <c r="AX490" s="326" t="str">
        <f>IF(AS490&lt;&gt;"",CONCATENATE(MONTH(AS490),"/",YEAR(AS490)),"")</f>
        <v>7/2025</v>
      </c>
      <c r="AY490" s="328">
        <f ca="1">IF(AQ490&lt;&gt;"",IF(AS490&lt;&gt;"",AQ490-AS490,TODAY()-AQ490),"")</f>
        <v>-35</v>
      </c>
      <c r="AZ490" s="329" t="str">
        <f ca="1">IF(AY490&lt;&gt;"",IF(AY490&lt;=0,"SEM ATRASO",IF(AY490&lt;=10,"1) &lt;= 10 Dias",IF(AND(AY490&gt;10,AY490&lt;=30),"2) &gt; 10 Dias e &lt;= 30 Dias",IF(AND(AY490&gt;30,AY490&lt;=60),"3) &gt;30 Dias e &lt;=60 Dias",IF(AND(AY490&gt;60,AY490&lt;43854),"4) &gt; 60 Dias","INDEFINIDO"))))),"")</f>
        <v>SEM ATRASO</v>
      </c>
      <c r="BA490" s="14">
        <v>45879</v>
      </c>
      <c r="BB490" s="331">
        <f>BA490</f>
        <v>45879</v>
      </c>
      <c r="BC490" s="14">
        <v>45885</v>
      </c>
      <c r="BD490" s="24">
        <v>45885</v>
      </c>
      <c r="BE490" s="438">
        <v>45884</v>
      </c>
      <c r="BF490" s="309">
        <f>IF(AND(BB490&lt;&gt;"",BE490&lt;&gt;""),BE490-BB490,"")</f>
        <v>5</v>
      </c>
      <c r="BG490" s="326" t="str">
        <f>IF(BC490&lt;&gt;"",CONCATENATE("S",WEEKNUM(BC490,21)),"")</f>
        <v>S33</v>
      </c>
      <c r="BH490" s="327" t="str">
        <f>IF(BD490&lt;&gt;"",CONCATENATE("S",WEEKNUM(BD490,21)),"")</f>
        <v>S33</v>
      </c>
      <c r="BI490" s="327" t="str">
        <f>IF(BE490&lt;&gt;"",CONCATENATE("S",WEEKNUM(BE490,21)),"")</f>
        <v>S33</v>
      </c>
      <c r="BJ490" s="326" t="str">
        <f>IF(BE490&lt;&gt;"",CONCATENATE(MONTH(BE490),"/",YEAR(BE490)),"")</f>
        <v>8/2025</v>
      </c>
      <c r="BK490" s="325">
        <f ca="1">IF(BE490&lt;&gt;"",IFERROR(IF(BE490="",TODAY()-BC490,BE490-BC490),""),"")</f>
        <v>-1</v>
      </c>
      <c r="BL490" s="330" t="str">
        <f ca="1">IF(BK490&lt;&gt;"",IF(BK490&lt;=0,"SEM ATRASO",IF(BK490&lt;=10,"1) &lt;= 10 Dias",IF(AND(BK490&gt;10,BK490&lt;=30),"2) &gt; 10 Dias e &lt;= 30 Dias",IF(AND(BK490&gt;30,BK490&lt;=60),"3) &gt;30 Dias e &lt;=60 Dias",IF(AND(BK490&gt;60,BK490&lt;43854),"4) &gt; 60 Dias","INDEFINIDO"))))),"")</f>
        <v>SEM ATRASO</v>
      </c>
      <c r="BM490" s="331">
        <f>IF(BE490&lt;&gt;"",BE490+5,IF(AND(BE490="",BD490&lt;&gt;""),BD490+5,IF(AND(BE490="",BD490="",AS490&lt;&gt;""),AS490+5,IF(AND(BE490="",BD490="",AS490="",AR490&lt;&gt;""),AR490+5,""))))</f>
        <v>45889</v>
      </c>
      <c r="BN490" s="331"/>
      <c r="BO490" s="331" t="s">
        <v>87</v>
      </c>
      <c r="BP490" s="305"/>
      <c r="BQ490" s="305"/>
      <c r="BR490" s="305"/>
      <c r="BS490" s="305"/>
      <c r="BT490" s="332"/>
      <c r="BU490" s="333"/>
      <c r="BV490" s="329"/>
      <c r="BW490" s="329"/>
      <c r="BX490" s="329"/>
      <c r="BY490" s="329"/>
      <c r="BZ490" s="329"/>
      <c r="CA490" s="646"/>
      <c r="CB490" s="599"/>
    </row>
    <row r="491" spans="1:80" ht="40.5" customHeight="1" thickBot="1" x14ac:dyDescent="0.4">
      <c r="A491" s="326"/>
      <c r="B491" s="458" t="s">
        <v>155</v>
      </c>
      <c r="C491" s="326"/>
      <c r="D491" s="331"/>
      <c r="E491" s="323" t="s">
        <v>1169</v>
      </c>
      <c r="F491" s="323" t="s">
        <v>1138</v>
      </c>
      <c r="G491" s="307" t="str">
        <f ca="1">IF(AND(E491&lt;D491,BE491&lt;&gt;"",TODAY()&gt;D491),TODAY()-D491,"")</f>
        <v/>
      </c>
      <c r="H491" s="308">
        <f>IF(BM491&lt;&gt;"",BM491,"")</f>
        <v>45875</v>
      </c>
      <c r="I491" s="309">
        <f>IF(AND(E491&lt;&gt;"",H491&lt;&gt;""),H491-E491,"")</f>
        <v>243</v>
      </c>
      <c r="J491" s="460" t="s">
        <v>79</v>
      </c>
      <c r="K491" s="463" t="s">
        <v>80</v>
      </c>
      <c r="L491" s="310" t="s">
        <v>557</v>
      </c>
      <c r="M491" s="311" t="s">
        <v>161</v>
      </c>
      <c r="N491" s="310" t="s">
        <v>2050</v>
      </c>
      <c r="O491" s="337"/>
      <c r="P491" s="539" t="s">
        <v>1502</v>
      </c>
      <c r="Q491" s="339" t="s">
        <v>1224</v>
      </c>
      <c r="R491" s="313" t="str">
        <f>IF(OR(L491&lt;&gt;"",N491&lt;&gt;"",O491&lt;&gt;"",P491&lt;&gt;""),CONCATENATE(L491,"-",N491,"-",P491,"-OM",O491),"")</f>
        <v>P62-PPGMII-P62-CAM-1708P/2024-OM</v>
      </c>
      <c r="S491" s="326" t="s">
        <v>1249</v>
      </c>
      <c r="T491" s="314">
        <v>1</v>
      </c>
      <c r="U491" s="340">
        <v>0</v>
      </c>
      <c r="V491" s="544">
        <v>20.88</v>
      </c>
      <c r="W491" s="316">
        <f>IF(U491&lt;&gt;"",U491/1000,"")</f>
        <v>0</v>
      </c>
      <c r="X491" s="316">
        <f>IF(V491&lt;&gt;"",V491/1000,"")</f>
        <v>2.0879999999999999E-2</v>
      </c>
      <c r="Y491" s="317">
        <f>IF(OR(U491&lt;&gt;"",V491&lt;&gt;""),U491+V491,"")</f>
        <v>20.88</v>
      </c>
      <c r="Z491" s="318">
        <f>IF(Y491&lt;&gt;"",Y491/1000,"")</f>
        <v>2.0879999999999999E-2</v>
      </c>
      <c r="AA491" s="574" t="s">
        <v>1226</v>
      </c>
      <c r="AB491" s="331"/>
      <c r="AC491" s="331">
        <v>45821</v>
      </c>
      <c r="AD491" s="327">
        <v>45811</v>
      </c>
      <c r="AE491" s="327">
        <v>45851</v>
      </c>
      <c r="AF491" s="18">
        <v>45833</v>
      </c>
      <c r="AG491" s="327">
        <v>45827</v>
      </c>
      <c r="AH491" s="309">
        <f>IF(AND(AD491&lt;&gt;"",AG491&lt;&gt;""),AG491-AD491,"")</f>
        <v>16</v>
      </c>
      <c r="AI491" s="322" t="str">
        <f>IF(AE491&lt;&gt;"",CONCATENATE("S",WEEKNUM(AE491,21)),"")</f>
        <v>S28</v>
      </c>
      <c r="AJ491" s="323" t="str">
        <f>IF(AF491&lt;&gt;"",CONCATENATE("S",WEEKNUM(AF491,21)),"")</f>
        <v>S26</v>
      </c>
      <c r="AK491" s="323" t="str">
        <f>IF(AG491&lt;&gt;"",CONCATENATE("S",WEEKNUM(AG491,21)),"")</f>
        <v>S25</v>
      </c>
      <c r="AL491" s="322" t="str">
        <f>IF(AG491&lt;&gt;"",CONCATENATE(MONTH(AG491),"/",YEAR(AG491)),"")</f>
        <v>6/2025</v>
      </c>
      <c r="AM491" s="324">
        <f ca="1">IF(AG491&lt;&gt;"",IFERROR(IF(AF491="",TODAY()-AE491,AG491-AE491),""),"")</f>
        <v>-24</v>
      </c>
      <c r="AN491" s="325" t="str">
        <f ca="1">IF(AM491&lt;&gt;"",IF(AM491&lt;=0,"SEM ATRASO",IF(AM491&lt;=10,"1) &lt;= 10 Dias",IF(AND(AM491&gt;10,AM491&lt;=30),"2) &gt; 10 Dias e &lt;= 30 Dias",IF(AND(AM491&gt;30,AM491&lt;=60),"3) &gt;30 Dias e &lt;=60 Dias",IF(AND(AM491&gt;60,AM491&lt;43854),"4) &gt; 60 Dias","INDEFINIDO"))))),"")</f>
        <v>SEM ATRASO</v>
      </c>
      <c r="AO491" s="331">
        <v>45833</v>
      </c>
      <c r="AP491" s="331">
        <v>45838</v>
      </c>
      <c r="AQ491" s="15">
        <v>45840</v>
      </c>
      <c r="AR491" s="15">
        <v>45840</v>
      </c>
      <c r="AS491" s="331">
        <v>45840</v>
      </c>
      <c r="AT491" s="309">
        <f>IF(AND(AP491&lt;&gt;"",AS491&lt;&gt;""),AS491-AP491,"")</f>
        <v>2</v>
      </c>
      <c r="AU491" s="326" t="str">
        <f>IF(AQ491&lt;&gt;"",CONCATENATE("S",WEEKNUM(AQ491,21)),"")</f>
        <v>S27</v>
      </c>
      <c r="AV491" s="327" t="str">
        <f>IF(AR491&lt;&gt;"",CONCATENATE("S",WEEKNUM(AR491,21)),"")</f>
        <v>S27</v>
      </c>
      <c r="AW491" s="327" t="str">
        <f>IF(AS491&lt;&gt;"",CONCATENATE("S",WEEKNUM(AS491,21)),"")</f>
        <v>S27</v>
      </c>
      <c r="AX491" s="326" t="str">
        <f>IF(AS491&lt;&gt;"",CONCATENATE(MONTH(AS491),"/",YEAR(AS491)),"")</f>
        <v>7/2025</v>
      </c>
      <c r="AY491" s="328">
        <f ca="1">IF(AQ491&lt;&gt;"",IF(AS491&lt;&gt;"",AQ491-AS491,TODAY()-AQ491),"")</f>
        <v>0</v>
      </c>
      <c r="AZ491" s="329" t="str">
        <f ca="1">IF(AY491&lt;&gt;"",IF(AY491&lt;=0,"SEM ATRASO",IF(AY491&lt;=10,"1) &lt;= 10 Dias",IF(AND(AY491&gt;10,AY491&lt;=30),"2) &gt; 10 Dias e &lt;= 30 Dias",IF(AND(AY491&gt;30,AY491&lt;=60),"3) &gt;30 Dias e &lt;=60 Dias",IF(AND(AY491&gt;60,AY491&lt;43854),"4) &gt; 60 Dias","INDEFINIDO"))))),"")</f>
        <v>SEM ATRASO</v>
      </c>
      <c r="BA491" s="364">
        <v>45853</v>
      </c>
      <c r="BB491" s="331">
        <v>45840</v>
      </c>
      <c r="BC491" s="15">
        <v>45766</v>
      </c>
      <c r="BD491" s="12">
        <v>45859</v>
      </c>
      <c r="BE491" s="331">
        <v>45870</v>
      </c>
      <c r="BF491" s="309">
        <f>IF(AND(BB491&lt;&gt;"",BE491&lt;&gt;""),BE491-BB491,"")</f>
        <v>30</v>
      </c>
      <c r="BG491" s="326" t="str">
        <f>IF(BC491&lt;&gt;"",CONCATENATE("S",WEEKNUM(BC491,21)),"")</f>
        <v>S16</v>
      </c>
      <c r="BH491" s="327" t="str">
        <f>IF(BD491&lt;&gt;"",CONCATENATE("S",WEEKNUM(BD491,21)),"")</f>
        <v>S30</v>
      </c>
      <c r="BI491" s="327" t="str">
        <f>IF(BE491&lt;&gt;"",CONCATENATE("S",WEEKNUM(BE491,21)),"")</f>
        <v>S31</v>
      </c>
      <c r="BJ491" s="326" t="str">
        <f>IF(BE491&lt;&gt;"",CONCATENATE(MONTH(BE491),"/",YEAR(BE491)),"")</f>
        <v>8/2025</v>
      </c>
      <c r="BK491" s="325">
        <f ca="1">IF(BE491&lt;&gt;"",IFERROR(IF(BE491="",TODAY()-BC491,BE491-BC491),""),"")</f>
        <v>104</v>
      </c>
      <c r="BL491" s="330" t="str">
        <f ca="1">IF(BK491&lt;&gt;"",IF(BK491&lt;=0,"SEM ATRASO",IF(BK491&lt;=10,"1) &lt;= 10 Dias",IF(AND(BK491&gt;10,BK491&lt;=30),"2) &gt; 10 Dias e &lt;= 30 Dias",IF(AND(BK491&gt;30,BK491&lt;=60),"3) &gt;30 Dias e &lt;=60 Dias",IF(AND(BK491&gt;60,BK491&lt;43854),"4) &gt; 60 Dias","INDEFINIDO"))))),"")</f>
        <v>4) &gt; 60 Dias</v>
      </c>
      <c r="BM491" s="331">
        <f>IF(BE491&lt;&gt;"",BE491+5,IF(AND(BE491="",BD491&lt;&gt;""),BD491+5,IF(AND(BE491="",BD491="",AS491&lt;&gt;""),AS491+5,IF(AND(BE491="",BD491="",AS491="",AR491&lt;&gt;""),AR491+5,""))))</f>
        <v>45875</v>
      </c>
      <c r="BN491" s="331"/>
      <c r="BO491" s="331" t="s">
        <v>87</v>
      </c>
      <c r="BP491" s="305"/>
      <c r="BQ491" s="305"/>
      <c r="BR491" s="305"/>
      <c r="BS491" s="305"/>
      <c r="BT491" s="332"/>
      <c r="BU491" s="333"/>
      <c r="BV491" s="329"/>
      <c r="BW491" s="329"/>
      <c r="BX491" s="329"/>
      <c r="BY491" s="329"/>
      <c r="BZ491" s="329"/>
      <c r="CA491" s="635"/>
      <c r="CB491" s="599"/>
    </row>
    <row r="492" spans="1:80" ht="40.5" customHeight="1" thickBot="1" x14ac:dyDescent="0.4">
      <c r="A492" s="326"/>
      <c r="B492" s="458" t="s">
        <v>155</v>
      </c>
      <c r="C492" s="326"/>
      <c r="D492" s="331"/>
      <c r="E492" s="323" t="s">
        <v>1985</v>
      </c>
      <c r="F492" s="323" t="s">
        <v>255</v>
      </c>
      <c r="G492" s="307" t="str">
        <f ca="1">IF(AND(E492&lt;D492,BE492&lt;&gt;"",TODAY()&gt;D492),TODAY()-D492,"")</f>
        <v/>
      </c>
      <c r="H492" s="308">
        <f>IF(BM492&lt;&gt;"",BM492,"")</f>
        <v>45872</v>
      </c>
      <c r="I492" s="309">
        <f>IF(AND(E492&lt;&gt;"",H492&lt;&gt;""),H492-E492,"")</f>
        <v>223</v>
      </c>
      <c r="J492" s="460"/>
      <c r="K492" s="460" t="s">
        <v>80</v>
      </c>
      <c r="L492" s="310" t="s">
        <v>557</v>
      </c>
      <c r="M492" s="311" t="s">
        <v>161</v>
      </c>
      <c r="N492" s="310" t="s">
        <v>2050</v>
      </c>
      <c r="O492" s="337"/>
      <c r="P492" s="539" t="s">
        <v>1925</v>
      </c>
      <c r="Q492" s="339" t="s">
        <v>1832</v>
      </c>
      <c r="R492" s="313" t="str">
        <f>IF(OR(L492&lt;&gt;"",N492&lt;&gt;"",O492&lt;&gt;"",P492&lt;&gt;""),CONCATENATE(L492,"-",N492,"-",P492,"-OM",O492),"")</f>
        <v>P62-PPGMII-P62-CAM-2012P/2024-OM</v>
      </c>
      <c r="S492" s="326"/>
      <c r="T492" s="314">
        <v>1</v>
      </c>
      <c r="U492" s="340">
        <v>0</v>
      </c>
      <c r="V492" s="544">
        <v>1.7070000000000001</v>
      </c>
      <c r="W492" s="316">
        <f>IF(U492&lt;&gt;"",U492/1000,"")</f>
        <v>0</v>
      </c>
      <c r="X492" s="316">
        <f>IF(V492&lt;&gt;"",V492/1000,"")</f>
        <v>1.707E-3</v>
      </c>
      <c r="Y492" s="317">
        <f>IF(OR(U492&lt;&gt;"",V492&lt;&gt;""),U492+V492,"")</f>
        <v>1.7070000000000001</v>
      </c>
      <c r="Z492" s="318">
        <f>IF(Y492&lt;&gt;"",Y492/1000,"")</f>
        <v>1.707E-3</v>
      </c>
      <c r="AA492" s="574" t="s">
        <v>2114</v>
      </c>
      <c r="AB492" s="331"/>
      <c r="AC492" s="331">
        <v>1</v>
      </c>
      <c r="AD492" s="327">
        <v>45811</v>
      </c>
      <c r="AE492" s="327">
        <v>45851</v>
      </c>
      <c r="AF492" s="18">
        <v>45833</v>
      </c>
      <c r="AG492" s="327">
        <v>45827</v>
      </c>
      <c r="AH492" s="309">
        <f>IF(AND(AD492&lt;&gt;"",AG492&lt;&gt;""),AG492-AD492,"")</f>
        <v>16</v>
      </c>
      <c r="AI492" s="322" t="str">
        <f>IF(AE492&lt;&gt;"",CONCATENATE("S",WEEKNUM(AE492,21)),"")</f>
        <v>S28</v>
      </c>
      <c r="AJ492" s="323" t="str">
        <f>IF(AF492&lt;&gt;"",CONCATENATE("S",WEEKNUM(AF492,21)),"")</f>
        <v>S26</v>
      </c>
      <c r="AK492" s="323" t="str">
        <f>IF(AG492&lt;&gt;"",CONCATENATE("S",WEEKNUM(AG492,21)),"")</f>
        <v>S25</v>
      </c>
      <c r="AL492" s="322" t="str">
        <f>IF(AG492&lt;&gt;"",CONCATENATE(MONTH(AG492),"/",YEAR(AG492)),"")</f>
        <v>6/2025</v>
      </c>
      <c r="AM492" s="324">
        <f ca="1">IF(AG492&lt;&gt;"",IFERROR(IF(AF492="",TODAY()-AE492,AG492-AE492),""),"")</f>
        <v>-24</v>
      </c>
      <c r="AN492" s="325" t="str">
        <f ca="1">IF(AM492&lt;&gt;"",IF(AM492&lt;=0,"SEM ATRASO",IF(AM492&lt;=10,"1) &lt;= 10 Dias",IF(AND(AM492&gt;10,AM492&lt;=30),"2) &gt; 10 Dias e &lt;= 30 Dias",IF(AND(AM492&gt;30,AM492&lt;=60),"3) &gt;30 Dias e &lt;=60 Dias",IF(AND(AM492&gt;60,AM492&lt;43854),"4) &gt; 60 Dias","INDEFINIDO"))))),"")</f>
        <v>SEM ATRASO</v>
      </c>
      <c r="AO492" s="327">
        <v>45827</v>
      </c>
      <c r="AP492" s="331">
        <v>45827</v>
      </c>
      <c r="AQ492" s="15">
        <v>45832</v>
      </c>
      <c r="AR492" s="15">
        <v>45867</v>
      </c>
      <c r="AS492" s="331">
        <v>45867</v>
      </c>
      <c r="AT492" s="309">
        <f>IF(AND(AP492&lt;&gt;"",AS492&lt;&gt;""),AS492-AP492,"")</f>
        <v>40</v>
      </c>
      <c r="AU492" s="326" t="str">
        <f>IF(AQ492&lt;&gt;"",CONCATENATE("S",WEEKNUM(AQ492,21)),"")</f>
        <v>S26</v>
      </c>
      <c r="AV492" s="327" t="str">
        <f>IF(AR492&lt;&gt;"",CONCATENATE("S",WEEKNUM(AR492,21)),"")</f>
        <v>S31</v>
      </c>
      <c r="AW492" s="327" t="str">
        <f>IF(AS492&lt;&gt;"",CONCATENATE("S",WEEKNUM(AS492,21)),"")</f>
        <v>S31</v>
      </c>
      <c r="AX492" s="326" t="str">
        <f>IF(AS492&lt;&gt;"",CONCATENATE(MONTH(AS492),"/",YEAR(AS492)),"")</f>
        <v>7/2025</v>
      </c>
      <c r="AY492" s="328">
        <f ca="1">IF(AQ492&lt;&gt;"",IF(AS492&lt;&gt;"",AQ492-AS492,TODAY()-AQ492),"")</f>
        <v>-35</v>
      </c>
      <c r="AZ492" s="329" t="str">
        <f ca="1">IF(AY492&lt;&gt;"",IF(AY492&lt;=0,"SEM ATRASO",IF(AY492&lt;=10,"1) &lt;= 10 Dias",IF(AND(AY492&gt;10,AY492&lt;=30),"2) &gt; 10 Dias e &lt;= 30 Dias",IF(AND(AY492&gt;30,AY492&lt;=60),"3) &gt;30 Dias e &lt;=60 Dias",IF(AND(AY492&gt;60,AY492&lt;43854),"4) &gt; 60 Dias","INDEFINIDO"))))),"")</f>
        <v>SEM ATRASO</v>
      </c>
      <c r="BA492" s="327">
        <v>45867</v>
      </c>
      <c r="BB492" s="331">
        <v>45867</v>
      </c>
      <c r="BC492" s="14">
        <v>45867</v>
      </c>
      <c r="BD492" s="481">
        <v>45867</v>
      </c>
      <c r="BE492" s="15">
        <v>45867</v>
      </c>
      <c r="BF492" s="309">
        <f>IF(AND(BB492&lt;&gt;"",BE492&lt;&gt;""),BE492-BB492,"")</f>
        <v>0</v>
      </c>
      <c r="BG492" s="326" t="str">
        <f>IF(BC492&lt;&gt;"",CONCATENATE("S",WEEKNUM(BC492,21)),"")</f>
        <v>S31</v>
      </c>
      <c r="BH492" s="327" t="str">
        <f>IF(BD492&lt;&gt;"",CONCATENATE("S",WEEKNUM(BD492,21)),"")</f>
        <v>S31</v>
      </c>
      <c r="BI492" s="327" t="str">
        <f>IF(BE492&lt;&gt;"",CONCATENATE("S",WEEKNUM(BE492,21)),"")</f>
        <v>S31</v>
      </c>
      <c r="BJ492" s="326" t="str">
        <f>IF(BE492&lt;&gt;"",CONCATENATE(MONTH(BE492),"/",YEAR(BE492)),"")</f>
        <v>7/2025</v>
      </c>
      <c r="BK492" s="325">
        <f ca="1">IF(BE492&lt;&gt;"",IFERROR(IF(BE492="",TODAY()-BC492,BE492-BC492),""),"")</f>
        <v>0</v>
      </c>
      <c r="BL492" s="330" t="str">
        <f ca="1">IF(BK492&lt;&gt;"",IF(BK492&lt;=0,"SEM ATRASO",IF(BK492&lt;=10,"1) &lt;= 10 Dias",IF(AND(BK492&gt;10,BK492&lt;=30),"2) &gt; 10 Dias e &lt;= 30 Dias",IF(AND(BK492&gt;30,BK492&lt;=60),"3) &gt;30 Dias e &lt;=60 Dias",IF(AND(BK492&gt;60,BK492&lt;43854),"4) &gt; 60 Dias","INDEFINIDO"))))),"")</f>
        <v>SEM ATRASO</v>
      </c>
      <c r="BM492" s="331">
        <f>IF(BE492&lt;&gt;"",BE492+5,IF(AND(BE492="",BD492&lt;&gt;""),BD492+5,IF(AND(BE492="",BD492="",AS492&lt;&gt;""),AS492+5,IF(AND(BE492="",BD492="",AS492="",AR492&lt;&gt;""),AR492+5,""))))</f>
        <v>45872</v>
      </c>
      <c r="BN492" s="331"/>
      <c r="BO492" s="331" t="s">
        <v>87</v>
      </c>
      <c r="BP492" s="305"/>
      <c r="BQ492" s="305"/>
      <c r="BR492" s="305"/>
      <c r="BS492" s="305"/>
      <c r="BT492" s="332"/>
      <c r="BU492" s="333"/>
      <c r="BV492" s="329"/>
      <c r="BW492" s="329"/>
      <c r="BX492" s="329"/>
      <c r="BY492" s="329"/>
      <c r="BZ492" s="329"/>
      <c r="CA492" s="635"/>
      <c r="CB492" s="599"/>
    </row>
    <row r="493" spans="1:80" ht="40.5" customHeight="1" thickBot="1" x14ac:dyDescent="0.4">
      <c r="A493" s="326"/>
      <c r="B493" s="458" t="s">
        <v>155</v>
      </c>
      <c r="C493" s="326"/>
      <c r="D493" s="331"/>
      <c r="E493" s="323" t="s">
        <v>440</v>
      </c>
      <c r="F493" s="323" t="s">
        <v>255</v>
      </c>
      <c r="G493" s="307" t="str">
        <f ca="1">IF(AND(E493&lt;D493,BE493&lt;&gt;"",TODAY()&gt;D493),TODAY()-D493,"")</f>
        <v/>
      </c>
      <c r="H493" s="308">
        <f>IF(BM493&lt;&gt;"",BM493,"")</f>
        <v>45866</v>
      </c>
      <c r="I493" s="309">
        <f>IF(AND(E493&lt;&gt;"",H493&lt;&gt;""),H493-E493,"")</f>
        <v>214</v>
      </c>
      <c r="J493" s="460"/>
      <c r="K493" s="460" t="s">
        <v>80</v>
      </c>
      <c r="L493" s="310" t="s">
        <v>557</v>
      </c>
      <c r="M493" s="311" t="s">
        <v>161</v>
      </c>
      <c r="N493" s="310" t="s">
        <v>2050</v>
      </c>
      <c r="O493" s="337"/>
      <c r="P493" s="539" t="s">
        <v>1926</v>
      </c>
      <c r="Q493" s="339" t="s">
        <v>1833</v>
      </c>
      <c r="R493" s="313" t="str">
        <f>IF(OR(L493&lt;&gt;"",N493&lt;&gt;"",O493&lt;&gt;"",P493&lt;&gt;""),CONCATENATE(L493,"-",N493,"-",P493,"-OM",O493),"")</f>
        <v>P62-PPGMII-P62-CAM-2078P/2024-OM</v>
      </c>
      <c r="S493" s="326"/>
      <c r="T493" s="314">
        <v>1</v>
      </c>
      <c r="U493" s="340">
        <v>0</v>
      </c>
      <c r="V493" s="544">
        <v>4.4800000000000004</v>
      </c>
      <c r="W493" s="316">
        <f>IF(U493&lt;&gt;"",U493/1000,"")</f>
        <v>0</v>
      </c>
      <c r="X493" s="316">
        <f>IF(V493&lt;&gt;"",V493/1000,"")</f>
        <v>4.4800000000000005E-3</v>
      </c>
      <c r="Y493" s="317">
        <f>IF(OR(U493&lt;&gt;"",V493&lt;&gt;""),U493+V493,"")</f>
        <v>4.4800000000000004</v>
      </c>
      <c r="Z493" s="318">
        <f>IF(Y493&lt;&gt;"",Y493/1000,"")</f>
        <v>4.4800000000000005E-3</v>
      </c>
      <c r="AA493" s="574" t="s">
        <v>2115</v>
      </c>
      <c r="AB493" s="331"/>
      <c r="AC493" s="331">
        <v>1</v>
      </c>
      <c r="AD493" s="327">
        <v>45811</v>
      </c>
      <c r="AE493" s="327">
        <v>45851</v>
      </c>
      <c r="AF493" s="18">
        <v>45833</v>
      </c>
      <c r="AG493" s="327">
        <v>45827</v>
      </c>
      <c r="AH493" s="309">
        <f>IF(AND(AD493&lt;&gt;"",AG493&lt;&gt;""),AG493-AD493,"")</f>
        <v>16</v>
      </c>
      <c r="AI493" s="322" t="str">
        <f>IF(AE493&lt;&gt;"",CONCATENATE("S",WEEKNUM(AE493,21)),"")</f>
        <v>S28</v>
      </c>
      <c r="AJ493" s="323" t="str">
        <f>IF(AF493&lt;&gt;"",CONCATENATE("S",WEEKNUM(AF493,21)),"")</f>
        <v>S26</v>
      </c>
      <c r="AK493" s="323" t="str">
        <f>IF(AG493&lt;&gt;"",CONCATENATE("S",WEEKNUM(AG493,21)),"")</f>
        <v>S25</v>
      </c>
      <c r="AL493" s="322" t="str">
        <f>IF(AG493&lt;&gt;"",CONCATENATE(MONTH(AG493),"/",YEAR(AG493)),"")</f>
        <v>6/2025</v>
      </c>
      <c r="AM493" s="324">
        <f ca="1">IF(AG493&lt;&gt;"",IFERROR(IF(AF493="",TODAY()-AE493,AG493-AE493),""),"")</f>
        <v>-24</v>
      </c>
      <c r="AN493" s="325" t="str">
        <f ca="1">IF(AM493&lt;&gt;"",IF(AM493&lt;=0,"SEM ATRASO",IF(AM493&lt;=10,"1) &lt;= 10 Dias",IF(AND(AM493&gt;10,AM493&lt;=30),"2) &gt; 10 Dias e &lt;= 30 Dias",IF(AND(AM493&gt;30,AM493&lt;=60),"3) &gt;30 Dias e &lt;=60 Dias",IF(AND(AM493&gt;60,AM493&lt;43854),"4) &gt; 60 Dias","INDEFINIDO"))))),"")</f>
        <v>SEM ATRASO</v>
      </c>
      <c r="AO493" s="327">
        <v>45827</v>
      </c>
      <c r="AP493" s="331">
        <v>45827</v>
      </c>
      <c r="AQ493" s="15">
        <v>45832</v>
      </c>
      <c r="AR493" s="15">
        <v>45853</v>
      </c>
      <c r="AS493" s="331">
        <v>45853</v>
      </c>
      <c r="AT493" s="309">
        <f>IF(AND(AP493&lt;&gt;"",AS493&lt;&gt;""),AS493-AP493,"")</f>
        <v>26</v>
      </c>
      <c r="AU493" s="326" t="str">
        <f>IF(AQ493&lt;&gt;"",CONCATENATE("S",WEEKNUM(AQ493,21)),"")</f>
        <v>S26</v>
      </c>
      <c r="AV493" s="327" t="str">
        <f>IF(AR493&lt;&gt;"",CONCATENATE("S",WEEKNUM(AR493,21)),"")</f>
        <v>S29</v>
      </c>
      <c r="AW493" s="327" t="str">
        <f>IF(AS493&lt;&gt;"",CONCATENATE("S",WEEKNUM(AS493,21)),"")</f>
        <v>S29</v>
      </c>
      <c r="AX493" s="326" t="str">
        <f>IF(AS493&lt;&gt;"",CONCATENATE(MONTH(AS493),"/",YEAR(AS493)),"")</f>
        <v>7/2025</v>
      </c>
      <c r="AY493" s="328">
        <f ca="1">IF(AQ493&lt;&gt;"",IF(AS493&lt;&gt;"",AQ493-AS493,TODAY()-AQ493),"")</f>
        <v>-21</v>
      </c>
      <c r="AZ493" s="329" t="str">
        <f ca="1">IF(AY493&lt;&gt;"",IF(AY493&lt;=0,"SEM ATRASO",IF(AY493&lt;=10,"1) &lt;= 10 Dias",IF(AND(AY493&gt;10,AY493&lt;=30),"2) &gt; 10 Dias e &lt;= 30 Dias",IF(AND(AY493&gt;30,AY493&lt;=60),"3) &gt;30 Dias e &lt;=60 Dias",IF(AND(AY493&gt;60,AY493&lt;43854),"4) &gt; 60 Dias","INDEFINIDO"))))),"")</f>
        <v>SEM ATRASO</v>
      </c>
      <c r="BA493" s="327">
        <v>45853</v>
      </c>
      <c r="BB493" s="331">
        <v>45853</v>
      </c>
      <c r="BC493" s="14">
        <v>45861</v>
      </c>
      <c r="BD493" s="481">
        <v>45861</v>
      </c>
      <c r="BE493" s="15">
        <v>45861</v>
      </c>
      <c r="BF493" s="309">
        <f>IF(AND(BB493&lt;&gt;"",BE493&lt;&gt;""),BE493-BB493,"")</f>
        <v>8</v>
      </c>
      <c r="BG493" s="326" t="str">
        <f>IF(BC493&lt;&gt;"",CONCATENATE("S",WEEKNUM(BC493,21)),"")</f>
        <v>S30</v>
      </c>
      <c r="BH493" s="327" t="str">
        <f>IF(BD493&lt;&gt;"",CONCATENATE("S",WEEKNUM(BD493,21)),"")</f>
        <v>S30</v>
      </c>
      <c r="BI493" s="327" t="str">
        <f>IF(BE493&lt;&gt;"",CONCATENATE("S",WEEKNUM(BE493,21)),"")</f>
        <v>S30</v>
      </c>
      <c r="BJ493" s="326" t="str">
        <f>IF(BE493&lt;&gt;"",CONCATENATE(MONTH(BE493),"/",YEAR(BE493)),"")</f>
        <v>7/2025</v>
      </c>
      <c r="BK493" s="325">
        <f ca="1">IF(BE493&lt;&gt;"",IFERROR(IF(BE493="",TODAY()-BC493,BE493-BC493),""),"")</f>
        <v>0</v>
      </c>
      <c r="BL493" s="330" t="str">
        <f ca="1">IF(BK493&lt;&gt;"",IF(BK493&lt;=0,"SEM ATRASO",IF(BK493&lt;=10,"1) &lt;= 10 Dias",IF(AND(BK493&gt;10,BK493&lt;=30),"2) &gt; 10 Dias e &lt;= 30 Dias",IF(AND(BK493&gt;30,BK493&lt;=60),"3) &gt;30 Dias e &lt;=60 Dias",IF(AND(BK493&gt;60,BK493&lt;43854),"4) &gt; 60 Dias","INDEFINIDO"))))),"")</f>
        <v>SEM ATRASO</v>
      </c>
      <c r="BM493" s="331">
        <f>IF(BE493&lt;&gt;"",BE493+5,IF(AND(BE493="",BD493&lt;&gt;""),BD493+5,IF(AND(BE493="",BD493="",AS493&lt;&gt;""),AS493+5,IF(AND(BE493="",BD493="",AS493="",AR493&lt;&gt;""),AR493+5,""))))</f>
        <v>45866</v>
      </c>
      <c r="BN493" s="331"/>
      <c r="BO493" s="331" t="s">
        <v>87</v>
      </c>
      <c r="BP493" s="305"/>
      <c r="BQ493" s="305"/>
      <c r="BR493" s="305"/>
      <c r="BS493" s="305"/>
      <c r="BT493" s="332"/>
      <c r="BU493" s="333"/>
      <c r="BV493" s="329"/>
      <c r="BW493" s="329"/>
      <c r="BX493" s="329"/>
      <c r="BY493" s="329"/>
      <c r="BZ493" s="329"/>
      <c r="CA493" s="635"/>
      <c r="CB493" s="599"/>
    </row>
    <row r="494" spans="1:80" ht="40.5" customHeight="1" thickBot="1" x14ac:dyDescent="0.4">
      <c r="A494" s="326"/>
      <c r="B494" s="458" t="s">
        <v>155</v>
      </c>
      <c r="C494" s="326"/>
      <c r="D494" s="331"/>
      <c r="E494" s="323" t="s">
        <v>1137</v>
      </c>
      <c r="F494" s="323" t="s">
        <v>255</v>
      </c>
      <c r="G494" s="307" t="str">
        <f ca="1">IF(AND(E494&lt;D494,BE494&lt;&gt;"",TODAY()&gt;D494),TODAY()-D494,"")</f>
        <v/>
      </c>
      <c r="H494" s="308">
        <f>IF(BM494&lt;&gt;"",BM494,"")</f>
        <v>45866</v>
      </c>
      <c r="I494" s="309">
        <f>IF(AND(E494&lt;&gt;"",H494&lt;&gt;""),H494-E494,"")</f>
        <v>326</v>
      </c>
      <c r="J494" s="460"/>
      <c r="K494" s="460" t="s">
        <v>80</v>
      </c>
      <c r="L494" s="310" t="s">
        <v>557</v>
      </c>
      <c r="M494" s="311" t="s">
        <v>161</v>
      </c>
      <c r="N494" s="310" t="s">
        <v>2050</v>
      </c>
      <c r="O494" s="337"/>
      <c r="P494" s="539" t="s">
        <v>1927</v>
      </c>
      <c r="Q494" s="339" t="s">
        <v>1834</v>
      </c>
      <c r="R494" s="313" t="str">
        <f>IF(OR(L494&lt;&gt;"",N494&lt;&gt;"",O494&lt;&gt;"",P494&lt;&gt;""),CONCATENATE(L494,"-",N494,"-",P494,"-OM",O494),"")</f>
        <v>P62-PPGMII-P62-CAM-0962P/2024-OM</v>
      </c>
      <c r="S494" s="326"/>
      <c r="T494" s="314">
        <v>1</v>
      </c>
      <c r="U494" s="340">
        <v>0</v>
      </c>
      <c r="V494" s="544">
        <v>34.518000000000001</v>
      </c>
      <c r="W494" s="316">
        <f>IF(U494&lt;&gt;"",U494/1000,"")</f>
        <v>0</v>
      </c>
      <c r="X494" s="316">
        <f>IF(V494&lt;&gt;"",V494/1000,"")</f>
        <v>3.4518E-2</v>
      </c>
      <c r="Y494" s="317">
        <f>IF(OR(U494&lt;&gt;"",V494&lt;&gt;""),U494+V494,"")</f>
        <v>34.518000000000001</v>
      </c>
      <c r="Z494" s="318">
        <f>IF(Y494&lt;&gt;"",Y494/1000,"")</f>
        <v>3.4518E-2</v>
      </c>
      <c r="AA494" s="574" t="s">
        <v>2116</v>
      </c>
      <c r="AB494" s="331"/>
      <c r="AC494" s="331">
        <v>1</v>
      </c>
      <c r="AD494" s="327">
        <v>45811</v>
      </c>
      <c r="AE494" s="327">
        <v>45851</v>
      </c>
      <c r="AF494" s="18">
        <v>45833</v>
      </c>
      <c r="AG494" s="327">
        <v>45827</v>
      </c>
      <c r="AH494" s="309">
        <f>IF(AND(AD494&lt;&gt;"",AG494&lt;&gt;""),AG494-AD494,"")</f>
        <v>16</v>
      </c>
      <c r="AI494" s="322" t="str">
        <f>IF(AE494&lt;&gt;"",CONCATENATE("S",WEEKNUM(AE494,21)),"")</f>
        <v>S28</v>
      </c>
      <c r="AJ494" s="323" t="str">
        <f>IF(AF494&lt;&gt;"",CONCATENATE("S",WEEKNUM(AF494,21)),"")</f>
        <v>S26</v>
      </c>
      <c r="AK494" s="323" t="str">
        <f>IF(AG494&lt;&gt;"",CONCATENATE("S",WEEKNUM(AG494,21)),"")</f>
        <v>S25</v>
      </c>
      <c r="AL494" s="322" t="str">
        <f>IF(AG494&lt;&gt;"",CONCATENATE(MONTH(AG494),"/",YEAR(AG494)),"")</f>
        <v>6/2025</v>
      </c>
      <c r="AM494" s="324">
        <f ca="1">IF(AG494&lt;&gt;"",IFERROR(IF(AF494="",TODAY()-AE494,AG494-AE494),""),"")</f>
        <v>-24</v>
      </c>
      <c r="AN494" s="325" t="str">
        <f ca="1">IF(AM494&lt;&gt;"",IF(AM494&lt;=0,"SEM ATRASO",IF(AM494&lt;=10,"1) &lt;= 10 Dias",IF(AND(AM494&gt;10,AM494&lt;=30),"2) &gt; 10 Dias e &lt;= 30 Dias",IF(AND(AM494&gt;30,AM494&lt;=60),"3) &gt;30 Dias e &lt;=60 Dias",IF(AND(AM494&gt;60,AM494&lt;43854),"4) &gt; 60 Dias","INDEFINIDO"))))),"")</f>
        <v>SEM ATRASO</v>
      </c>
      <c r="AO494" s="327">
        <v>45827</v>
      </c>
      <c r="AP494" s="331">
        <v>45827</v>
      </c>
      <c r="AQ494" s="15">
        <v>45832</v>
      </c>
      <c r="AR494" s="15">
        <v>45853</v>
      </c>
      <c r="AS494" s="331">
        <v>45853</v>
      </c>
      <c r="AT494" s="309">
        <f>IF(AND(AP494&lt;&gt;"",AS494&lt;&gt;""),AS494-AP494,"")</f>
        <v>26</v>
      </c>
      <c r="AU494" s="326" t="str">
        <f>IF(AQ494&lt;&gt;"",CONCATENATE("S",WEEKNUM(AQ494,21)),"")</f>
        <v>S26</v>
      </c>
      <c r="AV494" s="327" t="str">
        <f>IF(AR494&lt;&gt;"",CONCATENATE("S",WEEKNUM(AR494,21)),"")</f>
        <v>S29</v>
      </c>
      <c r="AW494" s="327" t="str">
        <f>IF(AS494&lt;&gt;"",CONCATENATE("S",WEEKNUM(AS494,21)),"")</f>
        <v>S29</v>
      </c>
      <c r="AX494" s="326" t="str">
        <f>IF(AS494&lt;&gt;"",CONCATENATE(MONTH(AS494),"/",YEAR(AS494)),"")</f>
        <v>7/2025</v>
      </c>
      <c r="AY494" s="328">
        <f ca="1">IF(AQ494&lt;&gt;"",IF(AS494&lt;&gt;"",AQ494-AS494,TODAY()-AQ494),"")</f>
        <v>-21</v>
      </c>
      <c r="AZ494" s="329" t="str">
        <f ca="1">IF(AY494&lt;&gt;"",IF(AY494&lt;=0,"SEM ATRASO",IF(AY494&lt;=10,"1) &lt;= 10 Dias",IF(AND(AY494&gt;10,AY494&lt;=30),"2) &gt; 10 Dias e &lt;= 30 Dias",IF(AND(AY494&gt;30,AY494&lt;=60),"3) &gt;30 Dias e &lt;=60 Dias",IF(AND(AY494&gt;60,AY494&lt;43854),"4) &gt; 60 Dias","INDEFINIDO"))))),"")</f>
        <v>SEM ATRASO</v>
      </c>
      <c r="BA494" s="327">
        <v>45853</v>
      </c>
      <c r="BB494" s="331">
        <v>45853</v>
      </c>
      <c r="BC494" s="14">
        <v>45861</v>
      </c>
      <c r="BD494" s="481">
        <v>45861</v>
      </c>
      <c r="BE494" s="15">
        <v>45861</v>
      </c>
      <c r="BF494" s="309">
        <f>IF(AND(BB494&lt;&gt;"",BE494&lt;&gt;""),BE494-BB494,"")</f>
        <v>8</v>
      </c>
      <c r="BG494" s="326" t="str">
        <f>IF(BC494&lt;&gt;"",CONCATENATE("S",WEEKNUM(BC494,21)),"")</f>
        <v>S30</v>
      </c>
      <c r="BH494" s="327" t="str">
        <f>IF(BD494&lt;&gt;"",CONCATENATE("S",WEEKNUM(BD494,21)),"")</f>
        <v>S30</v>
      </c>
      <c r="BI494" s="327" t="str">
        <f>IF(BE494&lt;&gt;"",CONCATENATE("S",WEEKNUM(BE494,21)),"")</f>
        <v>S30</v>
      </c>
      <c r="BJ494" s="326" t="str">
        <f>IF(BE494&lt;&gt;"",CONCATENATE(MONTH(BE494),"/",YEAR(BE494)),"")</f>
        <v>7/2025</v>
      </c>
      <c r="BK494" s="325">
        <f ca="1">IF(BE494&lt;&gt;"",IFERROR(IF(BE494="",TODAY()-BC494,BE494-BC494),""),"")</f>
        <v>0</v>
      </c>
      <c r="BL494" s="330" t="str">
        <f ca="1">IF(BK494&lt;&gt;"",IF(BK494&lt;=0,"SEM ATRASO",IF(BK494&lt;=10,"1) &lt;= 10 Dias",IF(AND(BK494&gt;10,BK494&lt;=30),"2) &gt; 10 Dias e &lt;= 30 Dias",IF(AND(BK494&gt;30,BK494&lt;=60),"3) &gt;30 Dias e &lt;=60 Dias",IF(AND(BK494&gt;60,BK494&lt;43854),"4) &gt; 60 Dias","INDEFINIDO"))))),"")</f>
        <v>SEM ATRASO</v>
      </c>
      <c r="BM494" s="331">
        <f>IF(BE494&lt;&gt;"",BE494+5,IF(AND(BE494="",BD494&lt;&gt;""),BD494+5,IF(AND(BE494="",BD494="",AS494&lt;&gt;""),AS494+5,IF(AND(BE494="",BD494="",AS494="",AR494&lt;&gt;""),AR494+5,""))))</f>
        <v>45866</v>
      </c>
      <c r="BN494" s="331"/>
      <c r="BO494" s="331" t="s">
        <v>87</v>
      </c>
      <c r="BP494" s="305"/>
      <c r="BQ494" s="305"/>
      <c r="BR494" s="305"/>
      <c r="BS494" s="305"/>
      <c r="BT494" s="332"/>
      <c r="BU494" s="333"/>
      <c r="BV494" s="329"/>
      <c r="BW494" s="329"/>
      <c r="BX494" s="329"/>
      <c r="BY494" s="329"/>
      <c r="BZ494" s="329"/>
      <c r="CA494" s="635"/>
      <c r="CB494" s="599"/>
    </row>
    <row r="495" spans="1:80" ht="40.5" customHeight="1" thickBot="1" x14ac:dyDescent="0.4">
      <c r="A495" s="326"/>
      <c r="B495" s="458" t="s">
        <v>155</v>
      </c>
      <c r="C495" s="326"/>
      <c r="D495" s="331"/>
      <c r="E495" s="323" t="s">
        <v>440</v>
      </c>
      <c r="F495" s="323" t="s">
        <v>329</v>
      </c>
      <c r="G495" s="307" t="str">
        <f ca="1">IF(AND(E495&lt;D495,BE495&lt;&gt;"",TODAY()&gt;D495),TODAY()-D495,"")</f>
        <v/>
      </c>
      <c r="H495" s="308">
        <f>IF(BM495&lt;&gt;"",BM495,"")</f>
        <v>45873</v>
      </c>
      <c r="I495" s="309">
        <f>IF(AND(E495&lt;&gt;"",H495&lt;&gt;""),H495-E495,"")</f>
        <v>221</v>
      </c>
      <c r="J495" s="460" t="s">
        <v>79</v>
      </c>
      <c r="K495" s="463" t="s">
        <v>80</v>
      </c>
      <c r="L495" s="310" t="s">
        <v>557</v>
      </c>
      <c r="M495" s="311" t="s">
        <v>161</v>
      </c>
      <c r="N495" s="310" t="s">
        <v>2050</v>
      </c>
      <c r="O495" s="337" t="s">
        <v>1001</v>
      </c>
      <c r="P495" s="539" t="s">
        <v>1503</v>
      </c>
      <c r="Q495" s="339" t="s">
        <v>1248</v>
      </c>
      <c r="R495" s="313" t="str">
        <f>IF(OR(L495&lt;&gt;"",N495&lt;&gt;"",O495&lt;&gt;"",P495&lt;&gt;""),CONCATENATE(L495,"-",N495,"-",P495,"-OM",O495),"")</f>
        <v>P62-PPGMII-P62-CAM-2029P/2024-OM[2028757883]</v>
      </c>
      <c r="S495" s="326" t="s">
        <v>994</v>
      </c>
      <c r="T495" s="314">
        <v>1</v>
      </c>
      <c r="U495" s="340">
        <v>0</v>
      </c>
      <c r="V495" s="544">
        <v>12.478</v>
      </c>
      <c r="W495" s="316">
        <f>IF(U495&lt;&gt;"",U495/1000,"")</f>
        <v>0</v>
      </c>
      <c r="X495" s="316">
        <f>IF(V495&lt;&gt;"",V495/1000,"")</f>
        <v>1.2478E-2</v>
      </c>
      <c r="Y495" s="317">
        <f>IF(OR(U495&lt;&gt;"",V495&lt;&gt;""),U495+V495,"")</f>
        <v>12.478</v>
      </c>
      <c r="Z495" s="318">
        <f>IF(Y495&lt;&gt;"",Y495/1000,"")</f>
        <v>1.2478E-2</v>
      </c>
      <c r="AA495" s="574" t="s">
        <v>1250</v>
      </c>
      <c r="AB495" s="331"/>
      <c r="AC495" s="331">
        <v>45821</v>
      </c>
      <c r="AD495" s="327">
        <v>45802</v>
      </c>
      <c r="AE495" s="327">
        <v>45833</v>
      </c>
      <c r="AF495" s="14">
        <v>45833</v>
      </c>
      <c r="AG495" s="327">
        <v>45833</v>
      </c>
      <c r="AH495" s="309">
        <f>IF(AND(AD495&lt;&gt;"",AG495&lt;&gt;""),AG495-AD495,"")</f>
        <v>31</v>
      </c>
      <c r="AI495" s="322" t="str">
        <f>IF(AE495&lt;&gt;"",CONCATENATE("S",WEEKNUM(AE495,21)),"")</f>
        <v>S26</v>
      </c>
      <c r="AJ495" s="323" t="str">
        <f>IF(AF495&lt;&gt;"",CONCATENATE("S",WEEKNUM(AF495,21)),"")</f>
        <v>S26</v>
      </c>
      <c r="AK495" s="323" t="str">
        <f>IF(AG495&lt;&gt;"",CONCATENATE("S",WEEKNUM(AG495,21)),"")</f>
        <v>S26</v>
      </c>
      <c r="AL495" s="322" t="str">
        <f>IF(AG495&lt;&gt;"",CONCATENATE(MONTH(AG495),"/",YEAR(AG495)),"")</f>
        <v>6/2025</v>
      </c>
      <c r="AM495" s="324">
        <f ca="1">IF(AG495&lt;&gt;"",IFERROR(IF(AF495="",TODAY()-AE495,AG495-AE495),""),"")</f>
        <v>0</v>
      </c>
      <c r="AN495" s="325" t="str">
        <f ca="1">IF(AM495&lt;&gt;"",IF(AM495&lt;=0,"SEM ATRASO",IF(AM495&lt;=10,"1) &lt;= 10 Dias",IF(AND(AM495&gt;10,AM495&lt;=30),"2) &gt; 10 Dias e &lt;= 30 Dias",IF(AND(AM495&gt;30,AM495&lt;=60),"3) &gt;30 Dias e &lt;=60 Dias",IF(AND(AM495&gt;60,AM495&lt;43854),"4) &gt; 60 Dias","INDEFINIDO"))))),"")</f>
        <v>SEM ATRASO</v>
      </c>
      <c r="AO495" s="331">
        <v>45833</v>
      </c>
      <c r="AP495" s="331">
        <v>45838</v>
      </c>
      <c r="AQ495" s="15">
        <v>45845</v>
      </c>
      <c r="AR495" s="25">
        <v>45845</v>
      </c>
      <c r="AS495" s="331">
        <v>45847</v>
      </c>
      <c r="AT495" s="309">
        <f>IF(AND(AP495&lt;&gt;"",AS495&lt;&gt;""),AS495-AP495,"")</f>
        <v>9</v>
      </c>
      <c r="AU495" s="326" t="str">
        <f>IF(AQ495&lt;&gt;"",CONCATENATE("S",WEEKNUM(AQ495,21)),"")</f>
        <v>S28</v>
      </c>
      <c r="AV495" s="327" t="str">
        <f>IF(AR495&lt;&gt;"",CONCATENATE("S",WEEKNUM(AR495,21)),"")</f>
        <v>S28</v>
      </c>
      <c r="AW495" s="327" t="str">
        <f>IF(AS495&lt;&gt;"",CONCATENATE("S",WEEKNUM(AS495,21)),"")</f>
        <v>S28</v>
      </c>
      <c r="AX495" s="326" t="str">
        <f>IF(AS495&lt;&gt;"",CONCATENATE(MONTH(AS495),"/",YEAR(AS495)),"")</f>
        <v>7/2025</v>
      </c>
      <c r="AY495" s="328">
        <f ca="1">IF(AQ495&lt;&gt;"",IF(AS495&lt;&gt;"",AQ495-AS495,TODAY()-AQ495),"")</f>
        <v>-2</v>
      </c>
      <c r="AZ495" s="329" t="str">
        <f ca="1">IF(AY495&lt;&gt;"",IF(AY495&lt;=0,"SEM ATRASO",IF(AY495&lt;=10,"1) &lt;= 10 Dias",IF(AND(AY495&gt;10,AY495&lt;=30),"2) &gt; 10 Dias e &lt;= 30 Dias",IF(AND(AY495&gt;30,AY495&lt;=60),"3) &gt;30 Dias e &lt;=60 Dias",IF(AND(AY495&gt;60,AY495&lt;43854),"4) &gt; 60 Dias","INDEFINIDO"))))),"")</f>
        <v>SEM ATRASO</v>
      </c>
      <c r="BA495" s="364">
        <v>45846</v>
      </c>
      <c r="BB495" s="331">
        <v>45854</v>
      </c>
      <c r="BC495" s="15">
        <v>45766</v>
      </c>
      <c r="BD495" s="15">
        <v>45868</v>
      </c>
      <c r="BE495" s="331">
        <v>45868</v>
      </c>
      <c r="BF495" s="309">
        <f>IF(AND(BB495&lt;&gt;"",BE495&lt;&gt;""),BE495-BB495,"")</f>
        <v>14</v>
      </c>
      <c r="BG495" s="326" t="str">
        <f>IF(BC495&lt;&gt;"",CONCATENATE("S",WEEKNUM(BC495,21)),"")</f>
        <v>S16</v>
      </c>
      <c r="BH495" s="327" t="str">
        <f>IF(BD495&lt;&gt;"",CONCATENATE("S",WEEKNUM(BD495,21)),"")</f>
        <v>S31</v>
      </c>
      <c r="BI495" s="327" t="str">
        <f>IF(BE495&lt;&gt;"",CONCATENATE("S",WEEKNUM(BE495,21)),"")</f>
        <v>S31</v>
      </c>
      <c r="BJ495" s="326" t="str">
        <f>IF(BE495&lt;&gt;"",CONCATENATE(MONTH(BE495),"/",YEAR(BE495)),"")</f>
        <v>7/2025</v>
      </c>
      <c r="BK495" s="325">
        <f ca="1">IF(BE495&lt;&gt;"",IFERROR(IF(BE495="",TODAY()-BC495,BE495-BC495),""),"")</f>
        <v>102</v>
      </c>
      <c r="BL495" s="330" t="str">
        <f ca="1">IF(BK495&lt;&gt;"",IF(BK495&lt;=0,"SEM ATRASO",IF(BK495&lt;=10,"1) &lt;= 10 Dias",IF(AND(BK495&gt;10,BK495&lt;=30),"2) &gt; 10 Dias e &lt;= 30 Dias",IF(AND(BK495&gt;30,BK495&lt;=60),"3) &gt;30 Dias e &lt;=60 Dias",IF(AND(BK495&gt;60,BK495&lt;43854),"4) &gt; 60 Dias","INDEFINIDO"))))),"")</f>
        <v>4) &gt; 60 Dias</v>
      </c>
      <c r="BM495" s="331">
        <f>IF(BE495&lt;&gt;"",BE495+5,IF(AND(BE495="",BD495&lt;&gt;""),BD495+5,IF(AND(BE495="",BD495="",AS495&lt;&gt;""),AS495+5,IF(AND(BE495="",BD495="",AS495="",AR495&lt;&gt;""),AR495+5,""))))</f>
        <v>45873</v>
      </c>
      <c r="BN495" s="331"/>
      <c r="BO495" s="331" t="s">
        <v>87</v>
      </c>
      <c r="BP495" s="305"/>
      <c r="BQ495" s="305"/>
      <c r="BR495" s="305"/>
      <c r="BS495" s="305"/>
      <c r="BT495" s="332">
        <v>-3</v>
      </c>
      <c r="BU495" s="333" t="s">
        <v>1255</v>
      </c>
      <c r="BV495" s="329"/>
      <c r="BW495" s="329"/>
      <c r="BX495" s="329"/>
      <c r="BY495" s="329"/>
      <c r="BZ495" s="329"/>
      <c r="CA495" s="640" t="s">
        <v>1032</v>
      </c>
      <c r="CB495" s="599"/>
    </row>
    <row r="496" spans="1:80" ht="40.5" customHeight="1" thickBot="1" x14ac:dyDescent="0.4">
      <c r="A496" s="594"/>
      <c r="B496" s="458" t="s">
        <v>155</v>
      </c>
      <c r="C496" s="310"/>
      <c r="D496" s="336"/>
      <c r="E496" s="336" t="s">
        <v>1024</v>
      </c>
      <c r="F496" s="336" t="s">
        <v>273</v>
      </c>
      <c r="G496" s="307" t="str">
        <f ca="1">IF(AND(E496&lt;D496,BE496&lt;&gt;"",TODAY()&gt;D496),TODAY()-D496,"")</f>
        <v/>
      </c>
      <c r="H496" s="308">
        <f>IF(BM496&lt;&gt;"",BM496,"")</f>
        <v>45875</v>
      </c>
      <c r="I496" s="309">
        <f>IF(AND(E496&lt;&gt;"",H496&lt;&gt;""),H496-E496,"")</f>
        <v>121</v>
      </c>
      <c r="J496" s="528" t="s">
        <v>79</v>
      </c>
      <c r="K496" s="460" t="s">
        <v>80</v>
      </c>
      <c r="L496" s="310" t="s">
        <v>81</v>
      </c>
      <c r="M496" s="311" t="s">
        <v>161</v>
      </c>
      <c r="N496" s="310" t="s">
        <v>1011</v>
      </c>
      <c r="O496" s="337"/>
      <c r="P496" s="539" t="s">
        <v>1504</v>
      </c>
      <c r="Q496" s="339" t="s">
        <v>1045</v>
      </c>
      <c r="R496" s="313" t="str">
        <f>IF(OR(L496&lt;&gt;"",N496&lt;&gt;"",O496&lt;&gt;"",P496&lt;&gt;""),CONCATENATE(L496,"-",N496,"-",P496,"-OM",O496),"")</f>
        <v>P31-PPGMII-P31-CAM-0313P/2025-OM</v>
      </c>
      <c r="S496" s="574" t="s">
        <v>1146</v>
      </c>
      <c r="T496" s="314">
        <v>1</v>
      </c>
      <c r="U496" s="340">
        <v>0</v>
      </c>
      <c r="V496" s="544">
        <v>1318.26</v>
      </c>
      <c r="W496" s="316">
        <f>IF(U496&lt;&gt;"",U496/1000,"")</f>
        <v>0</v>
      </c>
      <c r="X496" s="316">
        <f>IF(V496&lt;&gt;"",V496/1000,"")</f>
        <v>1.31826</v>
      </c>
      <c r="Y496" s="317">
        <f>IF(OR(U496&lt;&gt;"",V496&lt;&gt;""),U496+V496,"")</f>
        <v>1318.26</v>
      </c>
      <c r="Z496" s="318">
        <f>IF(Y496&lt;&gt;"",Y496/1000,"")</f>
        <v>1.31826</v>
      </c>
      <c r="AA496" s="574" t="s">
        <v>2117</v>
      </c>
      <c r="AB496" s="386"/>
      <c r="AC496" s="331">
        <v>45787</v>
      </c>
      <c r="AD496" s="327">
        <v>45819</v>
      </c>
      <c r="AE496" s="327">
        <v>45851</v>
      </c>
      <c r="AF496" s="18">
        <v>45833</v>
      </c>
      <c r="AG496" s="327">
        <v>45827</v>
      </c>
      <c r="AH496" s="309">
        <f>IF(AND(AD496&lt;&gt;"",AG496&lt;&gt;""),AG496-AD496,"")</f>
        <v>8</v>
      </c>
      <c r="AI496" s="322" t="str">
        <f>IF(AE496&lt;&gt;"",CONCATENATE("S",WEEKNUM(AE496,21)),"")</f>
        <v>S28</v>
      </c>
      <c r="AJ496" s="323" t="str">
        <f>IF(AF496&lt;&gt;"",CONCATENATE("S",WEEKNUM(AF496,21)),"")</f>
        <v>S26</v>
      </c>
      <c r="AK496" s="323" t="str">
        <f>IF(AG496&lt;&gt;"",CONCATENATE("S",WEEKNUM(AG496,21)),"")</f>
        <v>S25</v>
      </c>
      <c r="AL496" s="322" t="str">
        <f>IF(AG496&lt;&gt;"",CONCATENATE(MONTH(AG496),"/",YEAR(AG496)),"")</f>
        <v>6/2025</v>
      </c>
      <c r="AM496" s="324">
        <f ca="1">IF(AG496&lt;&gt;"",IFERROR(IF(AF496="",TODAY()-AE496,AG496-AE496),""),"")</f>
        <v>-24</v>
      </c>
      <c r="AN496" s="325" t="str">
        <f ca="1">IF(AM496&lt;&gt;"",IF(AM496&lt;=0,"SEM ATRASO",IF(AM496&lt;=10,"1) &lt;= 10 Dias",IF(AND(AM496&gt;10,AM496&lt;=30),"2) &gt; 10 Dias e &lt;= 30 Dias",IF(AND(AM496&gt;30,AM496&lt;=60),"3) &gt;30 Dias e &lt;=60 Dias",IF(AND(AM496&gt;60,AM496&lt;43854),"4) &gt; 60 Dias","INDEFINIDO"))))),"")</f>
        <v>SEM ATRASO</v>
      </c>
      <c r="AO496" s="14">
        <v>45833</v>
      </c>
      <c r="AP496" s="331">
        <v>45834</v>
      </c>
      <c r="AQ496" s="15">
        <v>45840</v>
      </c>
      <c r="AR496" s="25">
        <v>45840</v>
      </c>
      <c r="AS496" s="331">
        <v>45838</v>
      </c>
      <c r="AT496" s="309">
        <f>IF(AND(AP496&lt;&gt;"",AS496&lt;&gt;""),AS496-AP496,"")</f>
        <v>4</v>
      </c>
      <c r="AU496" s="326" t="str">
        <f>IF(AQ496&lt;&gt;"",CONCATENATE("S",WEEKNUM(AQ496,21)),"")</f>
        <v>S27</v>
      </c>
      <c r="AV496" s="327" t="str">
        <f>IF(AR496&lt;&gt;"",CONCATENATE("S",WEEKNUM(AR496,21)),"")</f>
        <v>S27</v>
      </c>
      <c r="AW496" s="327" t="str">
        <f>IF(AS496&lt;&gt;"",CONCATENATE("S",WEEKNUM(AS496,21)),"")</f>
        <v>S27</v>
      </c>
      <c r="AX496" s="326" t="str">
        <f>IF(AS496&lt;&gt;"",CONCATENATE(MONTH(AS496),"/",YEAR(AS496)),"")</f>
        <v>6/2025</v>
      </c>
      <c r="AY496" s="328">
        <f ca="1">IF(AQ496&lt;&gt;"",IF(AS496&lt;&gt;"",AQ496-AS496,TODAY()-AQ496),"")</f>
        <v>2</v>
      </c>
      <c r="AZ496" s="329" t="str">
        <f ca="1">IF(AY496&lt;&gt;"",IF(AY496&lt;=0,"SEM ATRASO",IF(AY496&lt;=10,"1) &lt;= 10 Dias",IF(AND(AY496&gt;10,AY496&lt;=30),"2) &gt; 10 Dias e &lt;= 30 Dias",IF(AND(AY496&gt;30,AY496&lt;=60),"3) &gt;30 Dias e &lt;=60 Dias",IF(AND(AY496&gt;60,AY496&lt;43854),"4) &gt; 60 Dias","INDEFINIDO"))))),"")</f>
        <v>1) &lt;= 10 Dias</v>
      </c>
      <c r="BA496" s="14">
        <v>45853</v>
      </c>
      <c r="BB496" s="331">
        <v>45838</v>
      </c>
      <c r="BC496" s="15">
        <v>45766</v>
      </c>
      <c r="BD496" s="12">
        <v>45852</v>
      </c>
      <c r="BE496" s="331">
        <v>45870</v>
      </c>
      <c r="BF496" s="309">
        <f>IF(AND(BB496&lt;&gt;"",BE496&lt;&gt;""),BE496-BB496,"")</f>
        <v>32</v>
      </c>
      <c r="BG496" s="326" t="str">
        <f>IF(BC496&lt;&gt;"",CONCATENATE("S",WEEKNUM(BC496,21)),"")</f>
        <v>S16</v>
      </c>
      <c r="BH496" s="327" t="str">
        <f>IF(BD496&lt;&gt;"",CONCATENATE("S",WEEKNUM(BD496,21)),"")</f>
        <v>S29</v>
      </c>
      <c r="BI496" s="327" t="str">
        <f>IF(BE496&lt;&gt;"",CONCATENATE("S",WEEKNUM(BE496,21)),"")</f>
        <v>S31</v>
      </c>
      <c r="BJ496" s="326" t="str">
        <f>IF(BE496&lt;&gt;"",CONCATENATE(MONTH(BE496),"/",YEAR(BE496)),"")</f>
        <v>8/2025</v>
      </c>
      <c r="BK496" s="325">
        <f ca="1">IF(BE496&lt;&gt;"",IFERROR(IF(BE496="",TODAY()-BC496,BE496-BC496),""),"")</f>
        <v>104</v>
      </c>
      <c r="BL496" s="330" t="str">
        <f ca="1">IF(BK496&lt;&gt;"",IF(BK496&lt;=0,"SEM ATRASO",IF(BK496&lt;=10,"1) &lt;= 10 Dias",IF(AND(BK496&gt;10,BK496&lt;=30),"2) &gt; 10 Dias e &lt;= 30 Dias",IF(AND(BK496&gt;30,BK496&lt;=60),"3) &gt;30 Dias e &lt;=60 Dias",IF(AND(BK496&gt;60,BK496&lt;43854),"4) &gt; 60 Dias","INDEFINIDO"))))),"")</f>
        <v>4) &gt; 60 Dias</v>
      </c>
      <c r="BM496" s="331">
        <f>IF(BE496&lt;&gt;"",BE496+5,IF(AND(BE496="",BD496&lt;&gt;""),BD496+5,IF(AND(BE496="",BD496="",AS496&lt;&gt;""),AS496+5,IF(AND(BE496="",BD496="",AS496="",AR496&lt;&gt;""),AR496+5,""))))</f>
        <v>45875</v>
      </c>
      <c r="BN496" s="331"/>
      <c r="BO496" s="331" t="s">
        <v>87</v>
      </c>
      <c r="BP496" s="305"/>
      <c r="BQ496" s="305"/>
      <c r="BR496" s="305"/>
      <c r="BS496" s="305"/>
      <c r="BT496" s="332"/>
      <c r="BU496" s="333"/>
      <c r="BV496" s="329"/>
      <c r="BW496" s="329"/>
      <c r="BX496" s="329"/>
      <c r="BY496" s="329"/>
      <c r="BZ496" s="329"/>
      <c r="CA496" s="641"/>
      <c r="CB496" s="599"/>
    </row>
    <row r="497" spans="1:80" ht="40.5" customHeight="1" thickBot="1" x14ac:dyDescent="0.4">
      <c r="A497" s="594"/>
      <c r="B497" s="458" t="s">
        <v>155</v>
      </c>
      <c r="C497" s="310"/>
      <c r="D497" s="336"/>
      <c r="E497" s="336" t="s">
        <v>86</v>
      </c>
      <c r="F497" s="336" t="s">
        <v>556</v>
      </c>
      <c r="G497" s="307" t="str">
        <f ca="1">IF(AND(E497&lt;D497,BE497&lt;&gt;"",TODAY()&gt;D497),TODAY()-D497,"")</f>
        <v/>
      </c>
      <c r="H497" s="308">
        <f>IF(BM497&lt;&gt;"",BM497,"")</f>
        <v>45860</v>
      </c>
      <c r="I497" s="309">
        <f>IF(AND(E497&lt;&gt;"",H497&lt;&gt;""),H497-E497,"")</f>
        <v>190</v>
      </c>
      <c r="J497" s="528"/>
      <c r="K497" s="460" t="s">
        <v>80</v>
      </c>
      <c r="L497" s="310" t="s">
        <v>557</v>
      </c>
      <c r="M497" s="311" t="s">
        <v>161</v>
      </c>
      <c r="N497" s="310" t="s">
        <v>1012</v>
      </c>
      <c r="O497" s="337"/>
      <c r="P497" s="539" t="s">
        <v>1928</v>
      </c>
      <c r="Q497" s="339" t="s">
        <v>1835</v>
      </c>
      <c r="R497" s="313" t="str">
        <f>IF(OR(L497&lt;&gt;"",N497&lt;&gt;"",O497&lt;&gt;"",P497&lt;&gt;""),CONCATENATE(L497,"-",N497,"-",P497,"-OM",O497),"")</f>
        <v>P62-PPGMII-P62-PAR-0142/2025-OM</v>
      </c>
      <c r="S497" s="574"/>
      <c r="T497" s="314">
        <v>1</v>
      </c>
      <c r="U497" s="340">
        <v>5.6989999999999998</v>
      </c>
      <c r="V497" s="544">
        <v>0</v>
      </c>
      <c r="W497" s="316">
        <f>IF(U497&lt;&gt;"",U497/1000,"")</f>
        <v>5.6990000000000001E-3</v>
      </c>
      <c r="X497" s="316">
        <f>IF(V497&lt;&gt;"",V497/1000,"")</f>
        <v>0</v>
      </c>
      <c r="Y497" s="317">
        <f>IF(OR(U497&lt;&gt;"",V497&lt;&gt;""),U497+V497,"")</f>
        <v>5.6989999999999998</v>
      </c>
      <c r="Z497" s="318">
        <f>IF(Y497&lt;&gt;"",Y497/1000,"")</f>
        <v>5.6990000000000001E-3</v>
      </c>
      <c r="AA497" s="574" t="s">
        <v>2118</v>
      </c>
      <c r="AB497" s="386"/>
      <c r="AC497" s="331">
        <v>1</v>
      </c>
      <c r="AD497" s="327">
        <v>45819</v>
      </c>
      <c r="AE497" s="327">
        <v>45851</v>
      </c>
      <c r="AF497" s="18">
        <v>45833</v>
      </c>
      <c r="AG497" s="327">
        <v>45827</v>
      </c>
      <c r="AH497" s="309">
        <f>IF(AND(AD497&lt;&gt;"",AG497&lt;&gt;""),AG497-AD497,"")</f>
        <v>8</v>
      </c>
      <c r="AI497" s="322" t="str">
        <f>IF(AE497&lt;&gt;"",CONCATENATE("S",WEEKNUM(AE497,21)),"")</f>
        <v>S28</v>
      </c>
      <c r="AJ497" s="323" t="str">
        <f>IF(AF497&lt;&gt;"",CONCATENATE("S",WEEKNUM(AF497,21)),"")</f>
        <v>S26</v>
      </c>
      <c r="AK497" s="323" t="str">
        <f>IF(AG497&lt;&gt;"",CONCATENATE("S",WEEKNUM(AG497,21)),"")</f>
        <v>S25</v>
      </c>
      <c r="AL497" s="322" t="str">
        <f>IF(AG497&lt;&gt;"",CONCATENATE(MONTH(AG497),"/",YEAR(AG497)),"")</f>
        <v>6/2025</v>
      </c>
      <c r="AM497" s="324">
        <f ca="1">IF(AG497&lt;&gt;"",IFERROR(IF(AF497="",TODAY()-AE497,AG497-AE497),""),"")</f>
        <v>-24</v>
      </c>
      <c r="AN497" s="325" t="str">
        <f ca="1">IF(AM497&lt;&gt;"",IF(AM497&lt;=0,"SEM ATRASO",IF(AM497&lt;=10,"1) &lt;= 10 Dias",IF(AND(AM497&gt;10,AM497&lt;=30),"2) &gt; 10 Dias e &lt;= 30 Dias",IF(AND(AM497&gt;30,AM497&lt;=60),"3) &gt;30 Dias e &lt;=60 Dias",IF(AND(AM497&gt;60,AM497&lt;43854),"4) &gt; 60 Dias","INDEFINIDO"))))),"")</f>
        <v>SEM ATRASO</v>
      </c>
      <c r="AO497" s="327">
        <v>45827</v>
      </c>
      <c r="AP497" s="331">
        <v>45827</v>
      </c>
      <c r="AQ497" s="15">
        <v>45832</v>
      </c>
      <c r="AR497" s="15">
        <v>45827</v>
      </c>
      <c r="AS497" s="331">
        <v>45827</v>
      </c>
      <c r="AT497" s="309">
        <f>IF(AND(AP497&lt;&gt;"",AS497&lt;&gt;""),AS497-AP497,"")</f>
        <v>0</v>
      </c>
      <c r="AU497" s="326" t="str">
        <f>IF(AQ497&lt;&gt;"",CONCATENATE("S",WEEKNUM(AQ497,21)),"")</f>
        <v>S26</v>
      </c>
      <c r="AV497" s="327" t="str">
        <f>IF(AR497&lt;&gt;"",CONCATENATE("S",WEEKNUM(AR497,21)),"")</f>
        <v>S25</v>
      </c>
      <c r="AW497" s="327" t="str">
        <f>IF(AS497&lt;&gt;"",CONCATENATE("S",WEEKNUM(AS497,21)),"")</f>
        <v>S25</v>
      </c>
      <c r="AX497" s="326" t="str">
        <f>IF(AS497&lt;&gt;"",CONCATENATE(MONTH(AS497),"/",YEAR(AS497)),"")</f>
        <v>6/2025</v>
      </c>
      <c r="AY497" s="328">
        <f ca="1">IF(AQ497&lt;&gt;"",IF(AS497&lt;&gt;"",AQ497-AS497,TODAY()-AQ497),"")</f>
        <v>5</v>
      </c>
      <c r="AZ497" s="329" t="str">
        <f ca="1">IF(AY497&lt;&gt;"",IF(AY497&lt;=0,"SEM ATRASO",IF(AY497&lt;=10,"1) &lt;= 10 Dias",IF(AND(AY497&gt;10,AY497&lt;=30),"2) &gt; 10 Dias e &lt;= 30 Dias",IF(AND(AY497&gt;30,AY497&lt;=60),"3) &gt;30 Dias e &lt;=60 Dias",IF(AND(AY497&gt;60,AY497&lt;43854),"4) &gt; 60 Dias","INDEFINIDO"))))),"")</f>
        <v>1) &lt;= 10 Dias</v>
      </c>
      <c r="BA497" s="327">
        <v>45827</v>
      </c>
      <c r="BB497" s="331">
        <v>45827</v>
      </c>
      <c r="BC497" s="14">
        <v>45855</v>
      </c>
      <c r="BD497" s="481">
        <v>45855</v>
      </c>
      <c r="BE497" s="15">
        <v>45855</v>
      </c>
      <c r="BF497" s="309">
        <f>IF(AND(BB497&lt;&gt;"",BE497&lt;&gt;""),BE497-BB497,"")</f>
        <v>28</v>
      </c>
      <c r="BG497" s="326" t="str">
        <f>IF(BC497&lt;&gt;"",CONCATENATE("S",WEEKNUM(BC497,21)),"")</f>
        <v>S29</v>
      </c>
      <c r="BH497" s="327" t="str">
        <f>IF(BD497&lt;&gt;"",CONCATENATE("S",WEEKNUM(BD497,21)),"")</f>
        <v>S29</v>
      </c>
      <c r="BI497" s="327" t="str">
        <f>IF(BE497&lt;&gt;"",CONCATENATE("S",WEEKNUM(BE497,21)),"")</f>
        <v>S29</v>
      </c>
      <c r="BJ497" s="326" t="str">
        <f>IF(BE497&lt;&gt;"",CONCATENATE(MONTH(BE497),"/",YEAR(BE497)),"")</f>
        <v>7/2025</v>
      </c>
      <c r="BK497" s="325">
        <f ca="1">IF(BE497&lt;&gt;"",IFERROR(IF(BE497="",TODAY()-BC497,BE497-BC497),""),"")</f>
        <v>0</v>
      </c>
      <c r="BL497" s="330" t="str">
        <f ca="1">IF(BK497&lt;&gt;"",IF(BK497&lt;=0,"SEM ATRASO",IF(BK497&lt;=10,"1) &lt;= 10 Dias",IF(AND(BK497&gt;10,BK497&lt;=30),"2) &gt; 10 Dias e &lt;= 30 Dias",IF(AND(BK497&gt;30,BK497&lt;=60),"3) &gt;30 Dias e &lt;=60 Dias",IF(AND(BK497&gt;60,BK497&lt;43854),"4) &gt; 60 Dias","INDEFINIDO"))))),"")</f>
        <v>SEM ATRASO</v>
      </c>
      <c r="BM497" s="331">
        <f>IF(BE497&lt;&gt;"",BE497+5,IF(AND(BE497="",BD497&lt;&gt;""),BD497+5,IF(AND(BE497="",BD497="",AS497&lt;&gt;""),AS497+5,IF(AND(BE497="",BD497="",AS497="",AR497&lt;&gt;""),AR497+5,""))))</f>
        <v>45860</v>
      </c>
      <c r="BN497" s="331"/>
      <c r="BO497" s="331" t="s">
        <v>87</v>
      </c>
      <c r="BP497" s="305"/>
      <c r="BQ497" s="305"/>
      <c r="BR497" s="305"/>
      <c r="BS497" s="305"/>
      <c r="BT497" s="332"/>
      <c r="BU497" s="333"/>
      <c r="BV497" s="329"/>
      <c r="BW497" s="329"/>
      <c r="BX497" s="329"/>
      <c r="BY497" s="329"/>
      <c r="BZ497" s="329"/>
      <c r="CA497" s="641"/>
      <c r="CB497" s="599"/>
    </row>
    <row r="498" spans="1:80" ht="40.5" customHeight="1" thickBot="1" x14ac:dyDescent="0.4">
      <c r="A498" s="594"/>
      <c r="B498" s="458" t="s">
        <v>155</v>
      </c>
      <c r="C498" s="310"/>
      <c r="D498" s="336"/>
      <c r="E498" s="336" t="s">
        <v>1114</v>
      </c>
      <c r="F498" s="336" t="s">
        <v>273</v>
      </c>
      <c r="G498" s="307" t="str">
        <f ca="1">IF(AND(E498&lt;D498,BE498&lt;&gt;"",TODAY()&gt;D498),TODAY()-D498,"")</f>
        <v/>
      </c>
      <c r="H498" s="308">
        <f>IF(BM498&lt;&gt;"",BM498,"")</f>
        <v>45885</v>
      </c>
      <c r="I498" s="309">
        <f>IF(AND(E498&lt;&gt;"",H498&lt;&gt;""),H498-E498,"")</f>
        <v>179</v>
      </c>
      <c r="J498" s="528"/>
      <c r="K498" s="460" t="s">
        <v>80</v>
      </c>
      <c r="L498" s="310" t="s">
        <v>281</v>
      </c>
      <c r="M498" s="311" t="s">
        <v>2407</v>
      </c>
      <c r="N498" s="310" t="s">
        <v>1012</v>
      </c>
      <c r="O498" s="337"/>
      <c r="P498" s="539" t="s">
        <v>1505</v>
      </c>
      <c r="Q498" s="339" t="s">
        <v>1836</v>
      </c>
      <c r="R498" s="313" t="str">
        <f>IF(OR(L498&lt;&gt;"",N498&lt;&gt;"",O498&lt;&gt;"",P498&lt;&gt;""),CONCATENATE(L498,"-",N498,"-",P498,"-OM",O498),"")</f>
        <v>P54-PPGMII-P62-PAR-0677P/2025-OM</v>
      </c>
      <c r="S498" s="574"/>
      <c r="T498" s="437">
        <v>0.75</v>
      </c>
      <c r="U498" s="340">
        <v>215.08799999999999</v>
      </c>
      <c r="V498" s="544">
        <v>0</v>
      </c>
      <c r="W498" s="316">
        <f>IF(U498&lt;&gt;"",U498/1000,"")</f>
        <v>0.215088</v>
      </c>
      <c r="X498" s="316">
        <f>IF(V498&lt;&gt;"",V498/1000,"")</f>
        <v>0</v>
      </c>
      <c r="Y498" s="317">
        <f>IF(OR(U498&lt;&gt;"",V498&lt;&gt;""),U498+V498,"")</f>
        <v>215.08799999999999</v>
      </c>
      <c r="Z498" s="318">
        <f>IF(Y498&lt;&gt;"",Y498/1000,"")</f>
        <v>0.215088</v>
      </c>
      <c r="AA498" s="574" t="s">
        <v>1147</v>
      </c>
      <c r="AB498" s="386"/>
      <c r="AC498" s="331">
        <v>45714</v>
      </c>
      <c r="AD498" s="327">
        <v>45814</v>
      </c>
      <c r="AE498" s="327">
        <v>45828</v>
      </c>
      <c r="AF498" s="14">
        <v>45828</v>
      </c>
      <c r="AG498" s="327">
        <v>45828</v>
      </c>
      <c r="AH498" s="309">
        <f>IF(AND(AD498&lt;&gt;"",AG498&lt;&gt;""),AG498-AD498,"")</f>
        <v>14</v>
      </c>
      <c r="AI498" s="322" t="str">
        <f>IF(AE498&lt;&gt;"",CONCATENATE("S",WEEKNUM(AE498,21)),"")</f>
        <v>S25</v>
      </c>
      <c r="AJ498" s="323" t="str">
        <f>IF(AF498&lt;&gt;"",CONCATENATE("S",WEEKNUM(AF498,21)),"")</f>
        <v>S25</v>
      </c>
      <c r="AK498" s="323" t="str">
        <f>IF(AG498&lt;&gt;"",CONCATENATE("S",WEEKNUM(AG498,21)),"")</f>
        <v>S25</v>
      </c>
      <c r="AL498" s="322" t="str">
        <f>IF(AG498&lt;&gt;"",CONCATENATE(MONTH(AG498),"/",YEAR(AG498)),"")</f>
        <v>6/2025</v>
      </c>
      <c r="AM498" s="324">
        <f ca="1">IF(AG498&lt;&gt;"",IFERROR(IF(AF498="",TODAY()-AE498,AG498-AE498),""),"")</f>
        <v>0</v>
      </c>
      <c r="AN498" s="325" t="str">
        <f ca="1">IF(AM498&lt;&gt;"",IF(AM498&lt;=0,"SEM ATRASO",IF(AM498&lt;=10,"1) &lt;= 10 Dias",IF(AND(AM498&gt;10,AM498&lt;=30),"2) &gt; 10 Dias e &lt;= 30 Dias",IF(AND(AM498&gt;30,AM498&lt;=60),"3) &gt;30 Dias e &lt;=60 Dias",IF(AND(AM498&gt;60,AM498&lt;43854),"4) &gt; 60 Dias","INDEFINIDO"))))),"")</f>
        <v>SEM ATRASO</v>
      </c>
      <c r="AO498" s="331" t="s">
        <v>2036</v>
      </c>
      <c r="AP498" s="331">
        <v>45838</v>
      </c>
      <c r="AQ498" s="15">
        <v>45838</v>
      </c>
      <c r="AR498" s="15">
        <v>45838</v>
      </c>
      <c r="AS498" s="331">
        <v>45838</v>
      </c>
      <c r="AT498" s="309">
        <f>IF(AND(AP498&lt;&gt;"",AS498&lt;&gt;""),AS498-AP498,"")</f>
        <v>0</v>
      </c>
      <c r="AU498" s="326" t="str">
        <f>IF(AQ498&lt;&gt;"",CONCATENATE("S",WEEKNUM(AQ498,21)),"")</f>
        <v>S27</v>
      </c>
      <c r="AV498" s="327" t="str">
        <f>IF(AR498&lt;&gt;"",CONCATENATE("S",WEEKNUM(AR498,21)),"")</f>
        <v>S27</v>
      </c>
      <c r="AW498" s="327" t="str">
        <f>IF(AS498&lt;&gt;"",CONCATENATE("S",WEEKNUM(AS498,21)),"")</f>
        <v>S27</v>
      </c>
      <c r="AX498" s="326" t="str">
        <f>IF(AS498&lt;&gt;"",CONCATENATE(MONTH(AS498),"/",YEAR(AS498)),"")</f>
        <v>6/2025</v>
      </c>
      <c r="AY498" s="328">
        <f ca="1">IF(AQ498&lt;&gt;"",IF(AS498&lt;&gt;"",AQ498-AS498,TODAY()-AQ498),"")</f>
        <v>0</v>
      </c>
      <c r="AZ498" s="329" t="str">
        <f ca="1">IF(AY498&lt;&gt;"",IF(AY498&lt;=0,"SEM ATRASO",IF(AY498&lt;=10,"1) &lt;= 10 Dias",IF(AND(AY498&gt;10,AY498&lt;=30),"2) &gt; 10 Dias e &lt;= 30 Dias",IF(AND(AY498&gt;30,AY498&lt;=60),"3) &gt;30 Dias e &lt;=60 Dias",IF(AND(AY498&gt;60,AY498&lt;43854),"4) &gt; 60 Dias","INDEFINIDO"))))),"")</f>
        <v>SEM ATRASO</v>
      </c>
      <c r="BA498" s="327">
        <v>45875</v>
      </c>
      <c r="BB498" s="331">
        <f>BA498</f>
        <v>45875</v>
      </c>
      <c r="BC498" s="15">
        <v>45880</v>
      </c>
      <c r="BD498" s="481">
        <v>45880</v>
      </c>
      <c r="BE498" s="438">
        <f>BD498</f>
        <v>45880</v>
      </c>
      <c r="BF498" s="309">
        <f>IF(AND(BB498&lt;&gt;"",BE498&lt;&gt;""),BE498-BB498,"")</f>
        <v>5</v>
      </c>
      <c r="BG498" s="326" t="str">
        <f>IF(BC498&lt;&gt;"",CONCATENATE("S",WEEKNUM(BC498,21)),"")</f>
        <v>S33</v>
      </c>
      <c r="BH498" s="327" t="str">
        <f>IF(BD498&lt;&gt;"",CONCATENATE("S",WEEKNUM(BD498,21)),"")</f>
        <v>S33</v>
      </c>
      <c r="BI498" s="327" t="str">
        <f>IF(BE498&lt;&gt;"",CONCATENATE("S",WEEKNUM(BE498,21)),"")</f>
        <v>S33</v>
      </c>
      <c r="BJ498" s="326" t="str">
        <f>IF(BE498&lt;&gt;"",CONCATENATE(MONTH(BE498),"/",YEAR(BE498)),"")</f>
        <v>8/2025</v>
      </c>
      <c r="BK498" s="325">
        <f ca="1">IF(BE498&lt;&gt;"",IFERROR(IF(BE498="",TODAY()-BC498,BE498-BC498),""),"")</f>
        <v>0</v>
      </c>
      <c r="BL498" s="330" t="str">
        <f ca="1">IF(BK498&lt;&gt;"",IF(BK498&lt;=0,"SEM ATRASO",IF(BK498&lt;=10,"1) &lt;= 10 Dias",IF(AND(BK498&gt;10,BK498&lt;=30),"2) &gt; 10 Dias e &lt;= 30 Dias",IF(AND(BK498&gt;30,BK498&lt;=60),"3) &gt;30 Dias e &lt;=60 Dias",IF(AND(BK498&gt;60,BK498&lt;43854),"4) &gt; 60 Dias","INDEFINIDO"))))),"")</f>
        <v>SEM ATRASO</v>
      </c>
      <c r="BM498" s="331">
        <f>IF(BE498&lt;&gt;"",BE498+5,IF(AND(BE498="",BD498&lt;&gt;""),BD498+5,IF(AND(BE498="",BD498="",AS498&lt;&gt;""),AS498+5,IF(AND(BE498="",BD498="",AS498="",AR498&lt;&gt;""),AR498+5,""))))</f>
        <v>45885</v>
      </c>
      <c r="BN498" s="331"/>
      <c r="BO498" s="331" t="s">
        <v>87</v>
      </c>
      <c r="BP498" s="305"/>
      <c r="BQ498" s="305"/>
      <c r="BR498" s="305"/>
      <c r="BS498" s="305"/>
      <c r="BT498" s="332"/>
      <c r="BU498" s="333"/>
      <c r="BV498" s="329"/>
      <c r="BW498" s="329"/>
      <c r="BX498" s="329"/>
      <c r="BY498" s="329"/>
      <c r="BZ498" s="329"/>
      <c r="CA498" s="641"/>
      <c r="CB498" s="599"/>
    </row>
    <row r="499" spans="1:80" ht="40.5" customHeight="1" thickBot="1" x14ac:dyDescent="0.4">
      <c r="A499" s="594"/>
      <c r="B499" s="458" t="s">
        <v>155</v>
      </c>
      <c r="C499" s="310"/>
      <c r="D499" s="336"/>
      <c r="E499" s="336" t="s">
        <v>1114</v>
      </c>
      <c r="F499" s="336" t="s">
        <v>273</v>
      </c>
      <c r="G499" s="307" t="str">
        <f ca="1">IF(AND(E499&lt;D499,BE499&lt;&gt;"",TODAY()&gt;D499),TODAY()-D499,"")</f>
        <v/>
      </c>
      <c r="H499" s="308">
        <f>IF(BM499&lt;&gt;"",BM499,"")</f>
        <v>45875</v>
      </c>
      <c r="I499" s="309">
        <f>IF(AND(E499&lt;&gt;"",H499&lt;&gt;""),H499-E499,"")</f>
        <v>169</v>
      </c>
      <c r="J499" s="460" t="s">
        <v>79</v>
      </c>
      <c r="K499" s="460" t="s">
        <v>80</v>
      </c>
      <c r="L499" s="310" t="s">
        <v>281</v>
      </c>
      <c r="M499" s="311" t="s">
        <v>176</v>
      </c>
      <c r="N499" s="310" t="s">
        <v>1012</v>
      </c>
      <c r="O499" s="337"/>
      <c r="P499" s="539" t="s">
        <v>1505</v>
      </c>
      <c r="Q499" s="339" t="s">
        <v>1145</v>
      </c>
      <c r="R499" s="313" t="str">
        <f>IF(OR(L499&lt;&gt;"",N499&lt;&gt;"",O499&lt;&gt;"",P499&lt;&gt;""),CONCATENATE(L499,"-",N499,"-",P499,"-OM",O499),"")</f>
        <v>P54-PPGMII-P62-PAR-0677P/2025-OM</v>
      </c>
      <c r="S499" s="574" t="s">
        <v>1194</v>
      </c>
      <c r="T499" s="314">
        <v>1</v>
      </c>
      <c r="U499" s="340">
        <v>13.6</v>
      </c>
      <c r="V499" s="544">
        <v>0</v>
      </c>
      <c r="W499" s="316">
        <f>IF(U499&lt;&gt;"",U499/1000,"")</f>
        <v>1.3599999999999999E-2</v>
      </c>
      <c r="X499" s="316">
        <f>IF(V499&lt;&gt;"",V499/1000,"")</f>
        <v>0</v>
      </c>
      <c r="Y499" s="317">
        <f>IF(OR(U499&lt;&gt;"",V499&lt;&gt;""),U499+V499,"")</f>
        <v>13.6</v>
      </c>
      <c r="Z499" s="318">
        <f>IF(Y499&lt;&gt;"",Y499/1000,"")</f>
        <v>1.3599999999999999E-2</v>
      </c>
      <c r="AA499" s="574" t="s">
        <v>1147</v>
      </c>
      <c r="AB499" s="386"/>
      <c r="AC499" s="331">
        <v>45714</v>
      </c>
      <c r="AD499" s="327">
        <v>45819</v>
      </c>
      <c r="AE499" s="327">
        <v>45742</v>
      </c>
      <c r="AF499" s="14">
        <v>45742</v>
      </c>
      <c r="AG499" s="327">
        <v>45826</v>
      </c>
      <c r="AH499" s="309">
        <f>IF(AND(AD499&lt;&gt;"",AG499&lt;&gt;""),AG499-AD499,"")</f>
        <v>7</v>
      </c>
      <c r="AI499" s="322" t="str">
        <f>IF(AE499&lt;&gt;"",CONCATENATE("S",WEEKNUM(AE499,21)),"")</f>
        <v>S13</v>
      </c>
      <c r="AJ499" s="323" t="str">
        <f>IF(AF499&lt;&gt;"",CONCATENATE("S",WEEKNUM(AF499,21)),"")</f>
        <v>S13</v>
      </c>
      <c r="AK499" s="323" t="str">
        <f>IF(AG499&lt;&gt;"",CONCATENATE("S",WEEKNUM(AG499,21)),"")</f>
        <v>S25</v>
      </c>
      <c r="AL499" s="322" t="str">
        <f>IF(AG499&lt;&gt;"",CONCATENATE(MONTH(AG499),"/",YEAR(AG499)),"")</f>
        <v>6/2025</v>
      </c>
      <c r="AM499" s="324">
        <f ca="1">IF(AG499&lt;&gt;"",IFERROR(IF(AF499="",TODAY()-AE499,AG499-AE499),""),"")</f>
        <v>84</v>
      </c>
      <c r="AN499" s="325" t="str">
        <f ca="1">IF(AM499&lt;&gt;"",IF(AM499&lt;=0,"SEM ATRASO",IF(AM499&lt;=10,"1) &lt;= 10 Dias",IF(AND(AM499&gt;10,AM499&lt;=30),"2) &gt; 10 Dias e &lt;= 30 Dias",IF(AND(AM499&gt;30,AM499&lt;=60),"3) &gt;30 Dias e &lt;=60 Dias",IF(AND(AM499&gt;60,AM499&lt;43854),"4) &gt; 60 Dias","INDEFINIDO"))))),"")</f>
        <v>4) &gt; 60 Dias</v>
      </c>
      <c r="AO499" s="331">
        <v>45833</v>
      </c>
      <c r="AP499" s="331">
        <v>45835</v>
      </c>
      <c r="AQ499" s="15">
        <v>45840</v>
      </c>
      <c r="AR499" s="15">
        <v>45840</v>
      </c>
      <c r="AS499" s="331">
        <v>45840</v>
      </c>
      <c r="AT499" s="309">
        <f>IF(AND(AP499&lt;&gt;"",AS499&lt;&gt;""),AS499-AP499,"")</f>
        <v>5</v>
      </c>
      <c r="AU499" s="326" t="str">
        <f>IF(AQ499&lt;&gt;"",CONCATENATE("S",WEEKNUM(AQ499,21)),"")</f>
        <v>S27</v>
      </c>
      <c r="AV499" s="327" t="str">
        <f>IF(AR499&lt;&gt;"",CONCATENATE("S",WEEKNUM(AR499,21)),"")</f>
        <v>S27</v>
      </c>
      <c r="AW499" s="327" t="str">
        <f>IF(AS499&lt;&gt;"",CONCATENATE("S",WEEKNUM(AS499,21)),"")</f>
        <v>S27</v>
      </c>
      <c r="AX499" s="326" t="str">
        <f>IF(AS499&lt;&gt;"",CONCATENATE(MONTH(AS499),"/",YEAR(AS499)),"")</f>
        <v>7/2025</v>
      </c>
      <c r="AY499" s="328">
        <f ca="1">IF(AQ499&lt;&gt;"",IF(AS499&lt;&gt;"",AQ499-AS499,TODAY()-AQ499),"")</f>
        <v>0</v>
      </c>
      <c r="AZ499" s="329" t="str">
        <f ca="1">IF(AY499&lt;&gt;"",IF(AY499&lt;=0,"SEM ATRASO",IF(AY499&lt;=10,"1) &lt;= 10 Dias",IF(AND(AY499&gt;10,AY499&lt;=30),"2) &gt; 10 Dias e &lt;= 30 Dias",IF(AND(AY499&gt;30,AY499&lt;=60),"3) &gt;30 Dias e &lt;=60 Dias",IF(AND(AY499&gt;60,AY499&lt;43854),"4) &gt; 60 Dias","INDEFINIDO"))))),"")</f>
        <v>SEM ATRASO</v>
      </c>
      <c r="BA499" s="364">
        <v>45853</v>
      </c>
      <c r="BB499" s="331">
        <v>45754</v>
      </c>
      <c r="BC499" s="15">
        <v>45766</v>
      </c>
      <c r="BD499" s="15">
        <v>45870</v>
      </c>
      <c r="BE499" s="331">
        <v>45870</v>
      </c>
      <c r="BF499" s="309">
        <f>IF(AND(BB499&lt;&gt;"",BE499&lt;&gt;""),BE499-BB499,"")</f>
        <v>116</v>
      </c>
      <c r="BG499" s="326" t="str">
        <f>IF(BC499&lt;&gt;"",CONCATENATE("S",WEEKNUM(BC499,21)),"")</f>
        <v>S16</v>
      </c>
      <c r="BH499" s="327" t="str">
        <f>IF(BD499&lt;&gt;"",CONCATENATE("S",WEEKNUM(BD499,21)),"")</f>
        <v>S31</v>
      </c>
      <c r="BI499" s="327" t="str">
        <f>IF(BE499&lt;&gt;"",CONCATENATE("S",WEEKNUM(BE499,21)),"")</f>
        <v>S31</v>
      </c>
      <c r="BJ499" s="326" t="str">
        <f>IF(BE499&lt;&gt;"",CONCATENATE(MONTH(BE499),"/",YEAR(BE499)),"")</f>
        <v>8/2025</v>
      </c>
      <c r="BK499" s="325">
        <f ca="1">IF(BE499&lt;&gt;"",IFERROR(IF(BE499="",TODAY()-BC499,BE499-BC499),""),"")</f>
        <v>104</v>
      </c>
      <c r="BL499" s="330" t="str">
        <f ca="1">IF(BK499&lt;&gt;"",IF(BK499&lt;=0,"SEM ATRASO",IF(BK499&lt;=10,"1) &lt;= 10 Dias",IF(AND(BK499&gt;10,BK499&lt;=30),"2) &gt; 10 Dias e &lt;= 30 Dias",IF(AND(BK499&gt;30,BK499&lt;=60),"3) &gt;30 Dias e &lt;=60 Dias",IF(AND(BK499&gt;60,BK499&lt;43854),"4) &gt; 60 Dias","INDEFINIDO"))))),"")</f>
        <v>4) &gt; 60 Dias</v>
      </c>
      <c r="BM499" s="331">
        <f>IF(BE499&lt;&gt;"",BE499+5,IF(AND(BE499="",BD499&lt;&gt;""),BD499+5,IF(AND(BE499="",BD499="",AS499&lt;&gt;""),AS499+5,IF(AND(BE499="",BD499="",AS499="",AR499&lt;&gt;""),AR499+5,""))))</f>
        <v>45875</v>
      </c>
      <c r="BN499" s="331"/>
      <c r="BO499" s="331" t="s">
        <v>87</v>
      </c>
      <c r="BP499" s="305"/>
      <c r="BQ499" s="305"/>
      <c r="BR499" s="305"/>
      <c r="BS499" s="305"/>
      <c r="BT499" s="332"/>
      <c r="BU499" s="333"/>
      <c r="BV499" s="329"/>
      <c r="BW499" s="329"/>
      <c r="BX499" s="329"/>
      <c r="BY499" s="329"/>
      <c r="BZ499" s="329"/>
      <c r="CA499" s="634"/>
      <c r="CB499" s="599"/>
    </row>
    <row r="500" spans="1:80" ht="40.5" customHeight="1" thickBot="1" x14ac:dyDescent="0.4">
      <c r="A500" s="594"/>
      <c r="B500" s="458" t="s">
        <v>155</v>
      </c>
      <c r="C500" s="310"/>
      <c r="D500" s="336"/>
      <c r="E500" s="336" t="s">
        <v>681</v>
      </c>
      <c r="F500" s="336" t="s">
        <v>273</v>
      </c>
      <c r="G500" s="307" t="str">
        <f ca="1">IF(AND(E500&lt;D500,BE500&lt;&gt;"",TODAY()&gt;D500),TODAY()-D500,"")</f>
        <v/>
      </c>
      <c r="H500" s="308">
        <f>IF(BM500&lt;&gt;"",BM500,"")</f>
        <v>45875</v>
      </c>
      <c r="I500" s="309">
        <f>IF(AND(E500&lt;&gt;"",H500&lt;&gt;""),H500-E500,"")</f>
        <v>320</v>
      </c>
      <c r="J500" s="460" t="s">
        <v>79</v>
      </c>
      <c r="K500" s="460" t="s">
        <v>80</v>
      </c>
      <c r="L500" s="310" t="s">
        <v>557</v>
      </c>
      <c r="M500" s="311" t="s">
        <v>176</v>
      </c>
      <c r="N500" s="310" t="s">
        <v>1012</v>
      </c>
      <c r="O500" s="337"/>
      <c r="P500" s="539" t="s">
        <v>1506</v>
      </c>
      <c r="Q500" s="339" t="s">
        <v>1837</v>
      </c>
      <c r="R500" s="313" t="str">
        <f>IF(OR(L500&lt;&gt;"",N500&lt;&gt;"",O500&lt;&gt;"",P500&lt;&gt;""),CONCATENATE(L500,"-",N500,"-",P500,"-OM",O500),"")</f>
        <v>P62-PPGMII-P62-PAR-1149P/2024-OM</v>
      </c>
      <c r="S500" s="574" t="s">
        <v>1144</v>
      </c>
      <c r="T500" s="314">
        <v>1</v>
      </c>
      <c r="U500" s="340">
        <v>827.85399999999993</v>
      </c>
      <c r="V500" s="544">
        <v>0</v>
      </c>
      <c r="W500" s="316">
        <f>IF(U500&lt;&gt;"",U500/1000,"")</f>
        <v>0.82785399999999998</v>
      </c>
      <c r="X500" s="316">
        <f>IF(V500&lt;&gt;"",V500/1000,"")</f>
        <v>0</v>
      </c>
      <c r="Y500" s="317">
        <f>IF(OR(U500&lt;&gt;"",V500&lt;&gt;""),U500+V500,"")</f>
        <v>827.85399999999993</v>
      </c>
      <c r="Z500" s="318">
        <f>IF(Y500&lt;&gt;"",Y500/1000,"")</f>
        <v>0.82785399999999998</v>
      </c>
      <c r="AA500" s="574" t="s">
        <v>1195</v>
      </c>
      <c r="AB500" s="386"/>
      <c r="AC500" s="331">
        <v>45714</v>
      </c>
      <c r="AD500" s="327">
        <v>45819</v>
      </c>
      <c r="AE500" s="327">
        <v>45742</v>
      </c>
      <c r="AF500" s="14">
        <v>45742</v>
      </c>
      <c r="AG500" s="327">
        <v>45826</v>
      </c>
      <c r="AH500" s="309">
        <f>IF(AND(AD500&lt;&gt;"",AG500&lt;&gt;""),AG500-AD500,"")</f>
        <v>7</v>
      </c>
      <c r="AI500" s="322" t="str">
        <f>IF(AE500&lt;&gt;"",CONCATENATE("S",WEEKNUM(AE500,21)),"")</f>
        <v>S13</v>
      </c>
      <c r="AJ500" s="323" t="str">
        <f>IF(AF500&lt;&gt;"",CONCATENATE("S",WEEKNUM(AF500,21)),"")</f>
        <v>S13</v>
      </c>
      <c r="AK500" s="323" t="str">
        <f>IF(AG500&lt;&gt;"",CONCATENATE("S",WEEKNUM(AG500,21)),"")</f>
        <v>S25</v>
      </c>
      <c r="AL500" s="322" t="str">
        <f>IF(AG500&lt;&gt;"",CONCATENATE(MONTH(AG500),"/",YEAR(AG500)),"")</f>
        <v>6/2025</v>
      </c>
      <c r="AM500" s="324">
        <f ca="1">IF(AG500&lt;&gt;"",IFERROR(IF(AF500="",TODAY()-AE500,AG500-AE500),""),"")</f>
        <v>84</v>
      </c>
      <c r="AN500" s="325" t="str">
        <f ca="1">IF(AM500&lt;&gt;"",IF(AM500&lt;=0,"SEM ATRASO",IF(AM500&lt;=10,"1) &lt;= 10 Dias",IF(AND(AM500&gt;10,AM500&lt;=30),"2) &gt; 10 Dias e &lt;= 30 Dias",IF(AND(AM500&gt;30,AM500&lt;=60),"3) &gt;30 Dias e &lt;=60 Dias",IF(AND(AM500&gt;60,AM500&lt;43854),"4) &gt; 60 Dias","INDEFINIDO"))))),"")</f>
        <v>4) &gt; 60 Dias</v>
      </c>
      <c r="AO500" s="331">
        <v>45823</v>
      </c>
      <c r="AP500" s="331">
        <v>45842</v>
      </c>
      <c r="AQ500" s="15">
        <v>45830</v>
      </c>
      <c r="AR500" s="15">
        <v>45830</v>
      </c>
      <c r="AS500" s="331">
        <v>45830</v>
      </c>
      <c r="AT500" s="309">
        <f>IF(AND(AP500&lt;&gt;"",AS500&lt;&gt;""),AS500-AP500,"")</f>
        <v>-12</v>
      </c>
      <c r="AU500" s="326" t="str">
        <f>IF(AQ500&lt;&gt;"",CONCATENATE("S",WEEKNUM(AQ500,21)),"")</f>
        <v>S25</v>
      </c>
      <c r="AV500" s="327" t="str">
        <f>IF(AR500&lt;&gt;"",CONCATENATE("S",WEEKNUM(AR500,21)),"")</f>
        <v>S25</v>
      </c>
      <c r="AW500" s="327" t="str">
        <f>IF(AS500&lt;&gt;"",CONCATENATE("S",WEEKNUM(AS500,21)),"")</f>
        <v>S25</v>
      </c>
      <c r="AX500" s="326" t="str">
        <f>IF(AS500&lt;&gt;"",CONCATENATE(MONTH(AS500),"/",YEAR(AS500)),"")</f>
        <v>6/2025</v>
      </c>
      <c r="AY500" s="328">
        <f ca="1">IF(AQ500&lt;&gt;"",IF(AS500&lt;&gt;"",AQ500-AS500,TODAY()-AQ500),"")</f>
        <v>0</v>
      </c>
      <c r="AZ500" s="329" t="str">
        <f ca="1">IF(AY500&lt;&gt;"",IF(AY500&lt;=0,"SEM ATRASO",IF(AY500&lt;=10,"1) &lt;= 10 Dias",IF(AND(AY500&gt;10,AY500&lt;=30),"2) &gt; 10 Dias e &lt;= 30 Dias",IF(AND(AY500&gt;30,AY500&lt;=60),"3) &gt;30 Dias e &lt;=60 Dias",IF(AND(AY500&gt;60,AY500&lt;43854),"4) &gt; 60 Dias","INDEFINIDO"))))),"")</f>
        <v>SEM ATRASO</v>
      </c>
      <c r="BA500" s="331">
        <v>45853</v>
      </c>
      <c r="BB500" s="331">
        <v>45754</v>
      </c>
      <c r="BC500" s="15">
        <v>45766</v>
      </c>
      <c r="BD500" s="15">
        <v>45870</v>
      </c>
      <c r="BE500" s="331">
        <v>45870</v>
      </c>
      <c r="BF500" s="309">
        <f>IF(AND(BB500&lt;&gt;"",BE500&lt;&gt;""),BE500-BB500,"")</f>
        <v>116</v>
      </c>
      <c r="BG500" s="326" t="str">
        <f>IF(BC500&lt;&gt;"",CONCATENATE("S",WEEKNUM(BC500,21)),"")</f>
        <v>S16</v>
      </c>
      <c r="BH500" s="327" t="str">
        <f>IF(BD500&lt;&gt;"",CONCATENATE("S",WEEKNUM(BD500,21)),"")</f>
        <v>S31</v>
      </c>
      <c r="BI500" s="327" t="str">
        <f>IF(BE500&lt;&gt;"",CONCATENATE("S",WEEKNUM(BE500,21)),"")</f>
        <v>S31</v>
      </c>
      <c r="BJ500" s="326" t="str">
        <f>IF(BE500&lt;&gt;"",CONCATENATE(MONTH(BE500),"/",YEAR(BE500)),"")</f>
        <v>8/2025</v>
      </c>
      <c r="BK500" s="325">
        <f ca="1">IF(BE500&lt;&gt;"",IFERROR(IF(BE500="",TODAY()-BC500,BE500-BC500),""),"")</f>
        <v>104</v>
      </c>
      <c r="BL500" s="330" t="str">
        <f ca="1">IF(BK500&lt;&gt;"",IF(BK500&lt;=0,"SEM ATRASO",IF(BK500&lt;=10,"1) &lt;= 10 Dias",IF(AND(BK500&gt;10,BK500&lt;=30),"2) &gt; 10 Dias e &lt;= 30 Dias",IF(AND(BK500&gt;30,BK500&lt;=60),"3) &gt;30 Dias e &lt;=60 Dias",IF(AND(BK500&gt;60,BK500&lt;43854),"4) &gt; 60 Dias","INDEFINIDO"))))),"")</f>
        <v>4) &gt; 60 Dias</v>
      </c>
      <c r="BM500" s="331">
        <f>IF(BE500&lt;&gt;"",BE500+5,IF(AND(BE500="",BD500&lt;&gt;""),BD500+5,IF(AND(BE500="",BD500="",AS500&lt;&gt;""),AS500+5,IF(AND(BE500="",BD500="",AS500="",AR500&lt;&gt;""),AR500+5,""))))</f>
        <v>45875</v>
      </c>
      <c r="BN500" s="331"/>
      <c r="BO500" s="331" t="s">
        <v>87</v>
      </c>
      <c r="BP500" s="305"/>
      <c r="BQ500" s="305"/>
      <c r="BR500" s="305"/>
      <c r="BS500" s="305"/>
      <c r="BT500" s="332"/>
      <c r="BU500" s="333"/>
      <c r="BV500" s="329"/>
      <c r="BW500" s="329"/>
      <c r="BX500" s="329"/>
      <c r="BY500" s="329"/>
      <c r="BZ500" s="329"/>
      <c r="CA500" s="634"/>
      <c r="CB500" s="599"/>
    </row>
    <row r="501" spans="1:80" ht="40.5" customHeight="1" thickBot="1" x14ac:dyDescent="0.4">
      <c r="A501" s="594"/>
      <c r="B501" s="458" t="s">
        <v>155</v>
      </c>
      <c r="C501" s="310"/>
      <c r="D501" s="336"/>
      <c r="E501" s="336" t="s">
        <v>681</v>
      </c>
      <c r="F501" s="336" t="s">
        <v>273</v>
      </c>
      <c r="G501" s="307" t="str">
        <f ca="1">IF(AND(E501&lt;D501,BE501&lt;&gt;"",TODAY()&gt;D501),TODAY()-D501,"")</f>
        <v/>
      </c>
      <c r="H501" s="308">
        <f>IF(BM501&lt;&gt;"",BM501,"")</f>
        <v>45885</v>
      </c>
      <c r="I501" s="309">
        <f>IF(AND(E501&lt;&gt;"",H501&lt;&gt;""),H501-E501,"")</f>
        <v>330</v>
      </c>
      <c r="J501" s="460"/>
      <c r="K501" s="460" t="s">
        <v>80</v>
      </c>
      <c r="L501" s="310" t="s">
        <v>557</v>
      </c>
      <c r="M501" s="311" t="s">
        <v>2407</v>
      </c>
      <c r="N501" s="310" t="s">
        <v>1012</v>
      </c>
      <c r="O501" s="337"/>
      <c r="P501" s="539" t="s">
        <v>1506</v>
      </c>
      <c r="Q501" s="339" t="s">
        <v>1193</v>
      </c>
      <c r="R501" s="313" t="str">
        <f>IF(OR(L501&lt;&gt;"",N501&lt;&gt;"",O501&lt;&gt;"",P501&lt;&gt;""),CONCATENATE(L501,"-",N501,"-",P501,"-OM",O501),"")</f>
        <v>P62-PPGMII-P62-PAR-1149P/2024-OM</v>
      </c>
      <c r="S501" s="574"/>
      <c r="T501" s="437">
        <v>0.75</v>
      </c>
      <c r="U501" s="340">
        <v>92.6</v>
      </c>
      <c r="V501" s="544">
        <v>0</v>
      </c>
      <c r="W501" s="316">
        <f>IF(U501&lt;&gt;"",U501/1000,"")</f>
        <v>9.2599999999999988E-2</v>
      </c>
      <c r="X501" s="316">
        <f>IF(V501&lt;&gt;"",V501/1000,"")</f>
        <v>0</v>
      </c>
      <c r="Y501" s="317">
        <f>IF(OR(U501&lt;&gt;"",V501&lt;&gt;""),U501+V501,"")</f>
        <v>92.6</v>
      </c>
      <c r="Z501" s="318">
        <f>IF(Y501&lt;&gt;"",Y501/1000,"")</f>
        <v>9.2599999999999988E-2</v>
      </c>
      <c r="AA501" s="574" t="s">
        <v>1195</v>
      </c>
      <c r="AB501" s="386"/>
      <c r="AC501" s="331">
        <v>45714</v>
      </c>
      <c r="AD501" s="327">
        <v>45814</v>
      </c>
      <c r="AE501" s="327">
        <v>45828</v>
      </c>
      <c r="AF501" s="14">
        <v>45828</v>
      </c>
      <c r="AG501" s="327">
        <v>45828</v>
      </c>
      <c r="AH501" s="309">
        <f>IF(AND(AD501&lt;&gt;"",AG501&lt;&gt;""),AG501-AD501,"")</f>
        <v>14</v>
      </c>
      <c r="AI501" s="322" t="str">
        <f>IF(AE501&lt;&gt;"",CONCATENATE("S",WEEKNUM(AE501,21)),"")</f>
        <v>S25</v>
      </c>
      <c r="AJ501" s="323" t="str">
        <f>IF(AF501&lt;&gt;"",CONCATENATE("S",WEEKNUM(AF501,21)),"")</f>
        <v>S25</v>
      </c>
      <c r="AK501" s="323" t="str">
        <f>IF(AG501&lt;&gt;"",CONCATENATE("S",WEEKNUM(AG501,21)),"")</f>
        <v>S25</v>
      </c>
      <c r="AL501" s="322" t="str">
        <f>IF(AG501&lt;&gt;"",CONCATENATE(MONTH(AG501),"/",YEAR(AG501)),"")</f>
        <v>6/2025</v>
      </c>
      <c r="AM501" s="324">
        <f ca="1">IF(AG501&lt;&gt;"",IFERROR(IF(AF501="",TODAY()-AE501,AG501-AE501),""),"")</f>
        <v>0</v>
      </c>
      <c r="AN501" s="325" t="str">
        <f ca="1">IF(AM501&lt;&gt;"",IF(AM501&lt;=0,"SEM ATRASO",IF(AM501&lt;=10,"1) &lt;= 10 Dias",IF(AND(AM501&gt;10,AM501&lt;=30),"2) &gt; 10 Dias e &lt;= 30 Dias",IF(AND(AM501&gt;30,AM501&lt;=60),"3) &gt;30 Dias e &lt;=60 Dias",IF(AND(AM501&gt;60,AM501&lt;43854),"4) &gt; 60 Dias","INDEFINIDO"))))),"")</f>
        <v>SEM ATRASO</v>
      </c>
      <c r="AO501" s="331" t="s">
        <v>2036</v>
      </c>
      <c r="AP501" s="331">
        <v>45835</v>
      </c>
      <c r="AQ501" s="15">
        <v>45836</v>
      </c>
      <c r="AR501" s="15">
        <v>45836</v>
      </c>
      <c r="AS501" s="331">
        <v>45836</v>
      </c>
      <c r="AT501" s="309">
        <f>IF(AND(AP501&lt;&gt;"",AS501&lt;&gt;""),AS501-AP501,"")</f>
        <v>1</v>
      </c>
      <c r="AU501" s="326" t="str">
        <f>IF(AQ501&lt;&gt;"",CONCATENATE("S",WEEKNUM(AQ501,21)),"")</f>
        <v>S26</v>
      </c>
      <c r="AV501" s="327" t="str">
        <f>IF(AR501&lt;&gt;"",CONCATENATE("S",WEEKNUM(AR501,21)),"")</f>
        <v>S26</v>
      </c>
      <c r="AW501" s="327" t="str">
        <f>IF(AS501&lt;&gt;"",CONCATENATE("S",WEEKNUM(AS501,21)),"")</f>
        <v>S26</v>
      </c>
      <c r="AX501" s="326" t="str">
        <f>IF(AS501&lt;&gt;"",CONCATENATE(MONTH(AS501),"/",YEAR(AS501)),"")</f>
        <v>6/2025</v>
      </c>
      <c r="AY501" s="328">
        <f ca="1">IF(AQ501&lt;&gt;"",IF(AS501&lt;&gt;"",AQ501-AS501,TODAY()-AQ501),"")</f>
        <v>0</v>
      </c>
      <c r="AZ501" s="329" t="str">
        <f ca="1">IF(AY501&lt;&gt;"",IF(AY501&lt;=0,"SEM ATRASO",IF(AY501&lt;=10,"1) &lt;= 10 Dias",IF(AND(AY501&gt;10,AY501&lt;=30),"2) &gt; 10 Dias e &lt;= 30 Dias",IF(AND(AY501&gt;30,AY501&lt;=60),"3) &gt;30 Dias e &lt;=60 Dias",IF(AND(AY501&gt;60,AY501&lt;43854),"4) &gt; 60 Dias","INDEFINIDO"))))),"")</f>
        <v>SEM ATRASO</v>
      </c>
      <c r="BA501" s="327">
        <v>45875</v>
      </c>
      <c r="BB501" s="331">
        <f>BA501</f>
        <v>45875</v>
      </c>
      <c r="BC501" s="15">
        <v>45880</v>
      </c>
      <c r="BD501" s="481">
        <v>45880</v>
      </c>
      <c r="BE501" s="438">
        <f>BD501</f>
        <v>45880</v>
      </c>
      <c r="BF501" s="309">
        <f>IF(AND(BB501&lt;&gt;"",BE501&lt;&gt;""),BE501-BB501,"")</f>
        <v>5</v>
      </c>
      <c r="BG501" s="326" t="str">
        <f>IF(BC501&lt;&gt;"",CONCATENATE("S",WEEKNUM(BC501,21)),"")</f>
        <v>S33</v>
      </c>
      <c r="BH501" s="327" t="str">
        <f>IF(BD501&lt;&gt;"",CONCATENATE("S",WEEKNUM(BD501,21)),"")</f>
        <v>S33</v>
      </c>
      <c r="BI501" s="327" t="str">
        <f>IF(BE501&lt;&gt;"",CONCATENATE("S",WEEKNUM(BE501,21)),"")</f>
        <v>S33</v>
      </c>
      <c r="BJ501" s="326" t="str">
        <f>IF(BE501&lt;&gt;"",CONCATENATE(MONTH(BE501),"/",YEAR(BE501)),"")</f>
        <v>8/2025</v>
      </c>
      <c r="BK501" s="325">
        <f ca="1">IF(BE501&lt;&gt;"",IFERROR(IF(BE501="",TODAY()-BC501,BE501-BC501),""),"")</f>
        <v>0</v>
      </c>
      <c r="BL501" s="330" t="str">
        <f ca="1">IF(BK501&lt;&gt;"",IF(BK501&lt;=0,"SEM ATRASO",IF(BK501&lt;=10,"1) &lt;= 10 Dias",IF(AND(BK501&gt;10,BK501&lt;=30),"2) &gt; 10 Dias e &lt;= 30 Dias",IF(AND(BK501&gt;30,BK501&lt;=60),"3) &gt;30 Dias e &lt;=60 Dias",IF(AND(BK501&gt;60,BK501&lt;43854),"4) &gt; 60 Dias","INDEFINIDO"))))),"")</f>
        <v>SEM ATRASO</v>
      </c>
      <c r="BM501" s="331">
        <f>IF(BE501&lt;&gt;"",BE501+5,IF(AND(BE501="",BD501&lt;&gt;""),BD501+5,IF(AND(BE501="",BD501="",AS501&lt;&gt;""),AS501+5,IF(AND(BE501="",BD501="",AS501="",AR501&lt;&gt;""),AR501+5,""))))</f>
        <v>45885</v>
      </c>
      <c r="BN501" s="331"/>
      <c r="BO501" s="331" t="s">
        <v>87</v>
      </c>
      <c r="BP501" s="305"/>
      <c r="BQ501" s="305"/>
      <c r="BR501" s="305"/>
      <c r="BS501" s="305"/>
      <c r="BT501" s="332"/>
      <c r="BU501" s="333"/>
      <c r="BV501" s="329"/>
      <c r="BW501" s="329"/>
      <c r="BX501" s="329"/>
      <c r="BY501" s="329"/>
      <c r="BZ501" s="329"/>
      <c r="CA501" s="634"/>
      <c r="CB501" s="599"/>
    </row>
    <row r="502" spans="1:80" ht="40.5" customHeight="1" thickBot="1" x14ac:dyDescent="0.4">
      <c r="A502" s="594"/>
      <c r="B502" s="458" t="s">
        <v>155</v>
      </c>
      <c r="C502" s="326"/>
      <c r="D502" s="371"/>
      <c r="E502" s="371" t="s">
        <v>1114</v>
      </c>
      <c r="F502" s="371" t="s">
        <v>273</v>
      </c>
      <c r="G502" s="307" t="str">
        <f ca="1">IF(AND(E502&lt;D502,BE502&lt;&gt;"",TODAY()&gt;D502),TODAY()-D502,"")</f>
        <v/>
      </c>
      <c r="H502" s="308">
        <f>IF(BM502&lt;&gt;"",BM502,"")</f>
        <v>45873</v>
      </c>
      <c r="I502" s="309">
        <f>IF(AND(E502&lt;&gt;"",H502&lt;&gt;""),H502-E502,"")</f>
        <v>167</v>
      </c>
      <c r="J502" s="460" t="s">
        <v>79</v>
      </c>
      <c r="K502" s="460" t="s">
        <v>80</v>
      </c>
      <c r="L502" s="310" t="s">
        <v>557</v>
      </c>
      <c r="M502" s="311" t="s">
        <v>161</v>
      </c>
      <c r="N502" s="310" t="s">
        <v>1012</v>
      </c>
      <c r="O502" s="337"/>
      <c r="P502" s="539" t="s">
        <v>1507</v>
      </c>
      <c r="Q502" s="339" t="s">
        <v>1838</v>
      </c>
      <c r="R502" s="313" t="str">
        <f>IF(OR(L502&lt;&gt;"",N502&lt;&gt;"",O502&lt;&gt;"",P502&lt;&gt;""),CONCATENATE(L502,"-",N502,"-",P502,"-OM",O502),"")</f>
        <v>P62-PPGMII-P62-PAR-0674P/2025-OM</v>
      </c>
      <c r="S502" s="305" t="s">
        <v>1203</v>
      </c>
      <c r="T502" s="314">
        <v>1</v>
      </c>
      <c r="U502" s="340">
        <v>45.76</v>
      </c>
      <c r="V502" s="544">
        <v>0</v>
      </c>
      <c r="W502" s="316">
        <f>IF(U502&lt;&gt;"",U502/1000,"")</f>
        <v>4.5759999999999995E-2</v>
      </c>
      <c r="X502" s="316">
        <f>IF(V502&lt;&gt;"",V502/1000,"")</f>
        <v>0</v>
      </c>
      <c r="Y502" s="317">
        <f>IF(OR(U502&lt;&gt;"",V502&lt;&gt;""),U502+V502,"")</f>
        <v>45.76</v>
      </c>
      <c r="Z502" s="318">
        <f>IF(Y502&lt;&gt;"",Y502/1000,"")</f>
        <v>4.5759999999999995E-2</v>
      </c>
      <c r="AA502" s="574" t="s">
        <v>2119</v>
      </c>
      <c r="AB502" s="386"/>
      <c r="AC502" s="331">
        <v>45714</v>
      </c>
      <c r="AD502" s="327">
        <v>45787</v>
      </c>
      <c r="AE502" s="327">
        <v>45834</v>
      </c>
      <c r="AF502" s="14">
        <v>45834</v>
      </c>
      <c r="AG502" s="327">
        <v>45836</v>
      </c>
      <c r="AH502" s="309">
        <f>IF(AND(AD502&lt;&gt;"",AG502&lt;&gt;""),AG502-AD502,"")</f>
        <v>49</v>
      </c>
      <c r="AI502" s="322" t="str">
        <f>IF(AE502&lt;&gt;"",CONCATENATE("S",WEEKNUM(AE502,21)),"")</f>
        <v>S26</v>
      </c>
      <c r="AJ502" s="323" t="str">
        <f>IF(AF502&lt;&gt;"",CONCATENATE("S",WEEKNUM(AF502,21)),"")</f>
        <v>S26</v>
      </c>
      <c r="AK502" s="323" t="str">
        <f>IF(AG502&lt;&gt;"",CONCATENATE("S",WEEKNUM(AG502,21)),"")</f>
        <v>S26</v>
      </c>
      <c r="AL502" s="322" t="str">
        <f>IF(AG502&lt;&gt;"",CONCATENATE(MONTH(AG502),"/",YEAR(AG502)),"")</f>
        <v>6/2025</v>
      </c>
      <c r="AM502" s="324">
        <f ca="1">IF(AG502&lt;&gt;"",IFERROR(IF(AF502="",TODAY()-AE502,AG502-AE502),""),"")</f>
        <v>2</v>
      </c>
      <c r="AN502" s="325" t="str">
        <f ca="1">IF(AM502&lt;&gt;"",IF(AM502&lt;=0,"SEM ATRASO",IF(AM502&lt;=10,"1) &lt;= 10 Dias",IF(AND(AM502&gt;10,AM502&lt;=30),"2) &gt; 10 Dias e &lt;= 30 Dias",IF(AND(AM502&gt;30,AM502&lt;=60),"3) &gt;30 Dias e &lt;=60 Dias",IF(AND(AM502&gt;60,AM502&lt;43854),"4) &gt; 60 Dias","INDEFINIDO"))))),"")</f>
        <v>1) &lt;= 10 Dias</v>
      </c>
      <c r="AO502" s="331">
        <v>45833</v>
      </c>
      <c r="AP502" s="331">
        <v>45827</v>
      </c>
      <c r="AQ502" s="15">
        <v>45840</v>
      </c>
      <c r="AR502" s="24">
        <v>45840</v>
      </c>
      <c r="AS502" s="331">
        <v>45840</v>
      </c>
      <c r="AT502" s="309">
        <f>IF(AND(AP502&lt;&gt;"",AS502&lt;&gt;""),AS502-AP502,"")</f>
        <v>13</v>
      </c>
      <c r="AU502" s="326" t="str">
        <f>IF(AQ502&lt;&gt;"",CONCATENATE("S",WEEKNUM(AQ502,21)),"")</f>
        <v>S27</v>
      </c>
      <c r="AV502" s="327" t="str">
        <f>IF(AR502&lt;&gt;"",CONCATENATE("S",WEEKNUM(AR502,21)),"")</f>
        <v>S27</v>
      </c>
      <c r="AW502" s="327" t="str">
        <f>IF(AS502&lt;&gt;"",CONCATENATE("S",WEEKNUM(AS502,21)),"")</f>
        <v>S27</v>
      </c>
      <c r="AX502" s="326" t="str">
        <f>IF(AS502&lt;&gt;"",CONCATENATE(MONTH(AS502),"/",YEAR(AS502)),"")</f>
        <v>7/2025</v>
      </c>
      <c r="AY502" s="328">
        <f ca="1">IF(AQ502&lt;&gt;"",IF(AS502&lt;&gt;"",AQ502-AS502,TODAY()-AQ502),"")</f>
        <v>0</v>
      </c>
      <c r="AZ502" s="329" t="str">
        <f ca="1">IF(AY502&lt;&gt;"",IF(AY502&lt;=0,"SEM ATRASO",IF(AY502&lt;=10,"1) &lt;= 10 Dias",IF(AND(AY502&gt;10,AY502&lt;=30),"2) &gt; 10 Dias e &lt;= 30 Dias",IF(AND(AY502&gt;30,AY502&lt;=60),"3) &gt;30 Dias e &lt;=60 Dias",IF(AND(AY502&gt;60,AY502&lt;43854),"4) &gt; 60 Dias","INDEFINIDO"))))),"")</f>
        <v>SEM ATRASO</v>
      </c>
      <c r="BA502" s="341">
        <v>45849</v>
      </c>
      <c r="BB502" s="331">
        <v>45847</v>
      </c>
      <c r="BC502" s="15">
        <v>45766</v>
      </c>
      <c r="BD502" s="15">
        <v>45868</v>
      </c>
      <c r="BE502" s="331">
        <v>45868</v>
      </c>
      <c r="BF502" s="309">
        <f>IF(AND(BB502&lt;&gt;"",BE502&lt;&gt;""),BE502-BB502,"")</f>
        <v>21</v>
      </c>
      <c r="BG502" s="326" t="str">
        <f>IF(BC502&lt;&gt;"",CONCATENATE("S",WEEKNUM(BC502,21)),"")</f>
        <v>S16</v>
      </c>
      <c r="BH502" s="327" t="str">
        <f>IF(BD502&lt;&gt;"",CONCATENATE("S",WEEKNUM(BD502,21)),"")</f>
        <v>S31</v>
      </c>
      <c r="BI502" s="327" t="str">
        <f>IF(BE502&lt;&gt;"",CONCATENATE("S",WEEKNUM(BE502,21)),"")</f>
        <v>S31</v>
      </c>
      <c r="BJ502" s="326" t="str">
        <f>IF(BE502&lt;&gt;"",CONCATENATE(MONTH(BE502),"/",YEAR(BE502)),"")</f>
        <v>7/2025</v>
      </c>
      <c r="BK502" s="325">
        <f ca="1">IF(BE502&lt;&gt;"",IFERROR(IF(BE502="",TODAY()-BC502,BE502-BC502),""),"")</f>
        <v>102</v>
      </c>
      <c r="BL502" s="330" t="str">
        <f ca="1">IF(BK502&lt;&gt;"",IF(BK502&lt;=0,"SEM ATRASO",IF(BK502&lt;=10,"1) &lt;= 10 Dias",IF(AND(BK502&gt;10,BK502&lt;=30),"2) &gt; 10 Dias e &lt;= 30 Dias",IF(AND(BK502&gt;30,BK502&lt;=60),"3) &gt;30 Dias e &lt;=60 Dias",IF(AND(BK502&gt;60,BK502&lt;43854),"4) &gt; 60 Dias","INDEFINIDO"))))),"")</f>
        <v>4) &gt; 60 Dias</v>
      </c>
      <c r="BM502" s="331">
        <f>IF(BE502&lt;&gt;"",BE502+5,IF(AND(BE502="",BD502&lt;&gt;""),BD502+5,IF(AND(BE502="",BD502="",AS502&lt;&gt;""),AS502+5,IF(AND(BE502="",BD502="",AS502="",AR502&lt;&gt;""),AR502+5,""))))</f>
        <v>45873</v>
      </c>
      <c r="BN502" s="331"/>
      <c r="BO502" s="331" t="s">
        <v>87</v>
      </c>
      <c r="BP502" s="305"/>
      <c r="BQ502" s="305"/>
      <c r="BR502" s="305"/>
      <c r="BS502" s="305"/>
      <c r="BT502" s="332"/>
      <c r="BU502" s="333"/>
      <c r="BV502" s="329"/>
      <c r="BW502" s="329"/>
      <c r="BX502" s="329"/>
      <c r="BY502" s="329"/>
      <c r="BZ502" s="329"/>
      <c r="CA502" s="635" t="s">
        <v>1251</v>
      </c>
      <c r="CB502" s="599"/>
    </row>
    <row r="503" spans="1:80" ht="40.5" customHeight="1" thickBot="1" x14ac:dyDescent="0.4">
      <c r="A503" s="594"/>
      <c r="B503" s="458" t="s">
        <v>155</v>
      </c>
      <c r="C503" s="326"/>
      <c r="D503" s="371"/>
      <c r="E503" s="371" t="s">
        <v>1114</v>
      </c>
      <c r="F503" s="371" t="s">
        <v>273</v>
      </c>
      <c r="G503" s="307" t="str">
        <f ca="1">IF(AND(E503&lt;D503,BE503&lt;&gt;"",TODAY()&gt;D503),TODAY()-D503,"")</f>
        <v/>
      </c>
      <c r="H503" s="308">
        <f>IF(BM503&lt;&gt;"",BM503,"")</f>
        <v>45842</v>
      </c>
      <c r="I503" s="309">
        <f>IF(AND(E503&lt;&gt;"",H503&lt;&gt;""),H503-E503,"")</f>
        <v>136</v>
      </c>
      <c r="J503" s="460"/>
      <c r="K503" s="460" t="s">
        <v>80</v>
      </c>
      <c r="L503" s="310" t="s">
        <v>557</v>
      </c>
      <c r="M503" s="311" t="s">
        <v>161</v>
      </c>
      <c r="N503" s="310" t="s">
        <v>1012</v>
      </c>
      <c r="O503" s="337"/>
      <c r="P503" s="539" t="s">
        <v>1507</v>
      </c>
      <c r="Q503" s="339" t="s">
        <v>1143</v>
      </c>
      <c r="R503" s="313" t="str">
        <f>IF(OR(L503&lt;&gt;"",N503&lt;&gt;"",O503&lt;&gt;"",P503&lt;&gt;""),CONCATENATE(L503,"-",N503,"-",P503,"-OM",O503),"")</f>
        <v>P62-PPGMII-P62-PAR-0674P/2025-OM</v>
      </c>
      <c r="S503" s="305"/>
      <c r="T503" s="314">
        <v>1</v>
      </c>
      <c r="U503" s="340">
        <v>13.6</v>
      </c>
      <c r="V503" s="544">
        <v>0</v>
      </c>
      <c r="W503" s="316">
        <f>IF(U503&lt;&gt;"",U503/1000,"")</f>
        <v>1.3599999999999999E-2</v>
      </c>
      <c r="X503" s="316">
        <f>IF(V503&lt;&gt;"",V503/1000,"")</f>
        <v>0</v>
      </c>
      <c r="Y503" s="317">
        <f>IF(OR(U503&lt;&gt;"",V503&lt;&gt;""),U503+V503,"")</f>
        <v>13.6</v>
      </c>
      <c r="Z503" s="318">
        <f>IF(Y503&lt;&gt;"",Y503/1000,"")</f>
        <v>1.3599999999999999E-2</v>
      </c>
      <c r="AA503" s="574" t="s">
        <v>2119</v>
      </c>
      <c r="AB503" s="386"/>
      <c r="AC503" s="331">
        <v>45714</v>
      </c>
      <c r="AD503" s="327">
        <v>45819</v>
      </c>
      <c r="AE503" s="327">
        <v>45851</v>
      </c>
      <c r="AF503" s="18">
        <v>45833</v>
      </c>
      <c r="AG503" s="327">
        <v>45827</v>
      </c>
      <c r="AH503" s="309">
        <f>IF(AND(AD503&lt;&gt;"",AG503&lt;&gt;""),AG503-AD503,"")</f>
        <v>8</v>
      </c>
      <c r="AI503" s="322" t="str">
        <f>IF(AE503&lt;&gt;"",CONCATENATE("S",WEEKNUM(AE503,21)),"")</f>
        <v>S28</v>
      </c>
      <c r="AJ503" s="323" t="str">
        <f>IF(AF503&lt;&gt;"",CONCATENATE("S",WEEKNUM(AF503,21)),"")</f>
        <v>S26</v>
      </c>
      <c r="AK503" s="323" t="str">
        <f>IF(AG503&lt;&gt;"",CONCATENATE("S",WEEKNUM(AG503,21)),"")</f>
        <v>S25</v>
      </c>
      <c r="AL503" s="322" t="str">
        <f>IF(AG503&lt;&gt;"",CONCATENATE(MONTH(AG503),"/",YEAR(AG503)),"")</f>
        <v>6/2025</v>
      </c>
      <c r="AM503" s="324">
        <f ca="1">IF(AG503&lt;&gt;"",IFERROR(IF(AF503="",TODAY()-AE503,AG503-AE503),""),"")</f>
        <v>-24</v>
      </c>
      <c r="AN503" s="325" t="str">
        <f ca="1">IF(AM503&lt;&gt;"",IF(AM503&lt;=0,"SEM ATRASO",IF(AM503&lt;=10,"1) &lt;= 10 Dias",IF(AND(AM503&gt;10,AM503&lt;=30),"2) &gt; 10 Dias e &lt;= 30 Dias",IF(AND(AM503&gt;30,AM503&lt;=60),"3) &gt;30 Dias e &lt;=60 Dias",IF(AND(AM503&gt;60,AM503&lt;43854),"4) &gt; 60 Dias","INDEFINIDO"))))),"")</f>
        <v>SEM ATRASO</v>
      </c>
      <c r="AO503" s="327">
        <v>45827</v>
      </c>
      <c r="AP503" s="331">
        <v>45827</v>
      </c>
      <c r="AQ503" s="15">
        <v>45832</v>
      </c>
      <c r="AR503" s="15">
        <v>45827</v>
      </c>
      <c r="AS503" s="331">
        <v>45827</v>
      </c>
      <c r="AT503" s="309">
        <f>IF(AND(AP503&lt;&gt;"",AS503&lt;&gt;""),AS503-AP503,"")</f>
        <v>0</v>
      </c>
      <c r="AU503" s="326" t="str">
        <f>IF(AQ503&lt;&gt;"",CONCATENATE("S",WEEKNUM(AQ503,21)),"")</f>
        <v>S26</v>
      </c>
      <c r="AV503" s="327" t="str">
        <f>IF(AR503&lt;&gt;"",CONCATENATE("S",WEEKNUM(AR503,21)),"")</f>
        <v>S25</v>
      </c>
      <c r="AW503" s="327" t="str">
        <f>IF(AS503&lt;&gt;"",CONCATENATE("S",WEEKNUM(AS503,21)),"")</f>
        <v>S25</v>
      </c>
      <c r="AX503" s="326" t="str">
        <f>IF(AS503&lt;&gt;"",CONCATENATE(MONTH(AS503),"/",YEAR(AS503)),"")</f>
        <v>6/2025</v>
      </c>
      <c r="AY503" s="328">
        <f ca="1">IF(AQ503&lt;&gt;"",IF(AS503&lt;&gt;"",AQ503-AS503,TODAY()-AQ503),"")</f>
        <v>5</v>
      </c>
      <c r="AZ503" s="329" t="str">
        <f ca="1">IF(AY503&lt;&gt;"",IF(AY503&lt;=0,"SEM ATRASO",IF(AY503&lt;=10,"1) &lt;= 10 Dias",IF(AND(AY503&gt;10,AY503&lt;=30),"2) &gt; 10 Dias e &lt;= 30 Dias",IF(AND(AY503&gt;30,AY503&lt;=60),"3) &gt;30 Dias e &lt;=60 Dias",IF(AND(AY503&gt;60,AY503&lt;43854),"4) &gt; 60 Dias","INDEFINIDO"))))),"")</f>
        <v>1) &lt;= 10 Dias</v>
      </c>
      <c r="BA503" s="327">
        <v>45827</v>
      </c>
      <c r="BB503" s="331">
        <v>45827</v>
      </c>
      <c r="BC503" s="14">
        <v>45837</v>
      </c>
      <c r="BD503" s="481">
        <v>45837</v>
      </c>
      <c r="BE503" s="15">
        <v>45837</v>
      </c>
      <c r="BF503" s="309">
        <f>IF(AND(BB503&lt;&gt;"",BE503&lt;&gt;""),BE503-BB503,"")</f>
        <v>10</v>
      </c>
      <c r="BG503" s="326" t="str">
        <f>IF(BC503&lt;&gt;"",CONCATENATE("S",WEEKNUM(BC503,21)),"")</f>
        <v>S26</v>
      </c>
      <c r="BH503" s="327" t="str">
        <f>IF(BD503&lt;&gt;"",CONCATENATE("S",WEEKNUM(BD503,21)),"")</f>
        <v>S26</v>
      </c>
      <c r="BI503" s="327" t="str">
        <f>IF(BE503&lt;&gt;"",CONCATENATE("S",WEEKNUM(BE503,21)),"")</f>
        <v>S26</v>
      </c>
      <c r="BJ503" s="326" t="str">
        <f>IF(BE503&lt;&gt;"",CONCATENATE(MONTH(BE503),"/",YEAR(BE503)),"")</f>
        <v>6/2025</v>
      </c>
      <c r="BK503" s="325">
        <f ca="1">IF(BE503&lt;&gt;"",IFERROR(IF(BE503="",TODAY()-BC503,BE503-BC503),""),"")</f>
        <v>0</v>
      </c>
      <c r="BL503" s="330" t="str">
        <f ca="1">IF(BK503&lt;&gt;"",IF(BK503&lt;=0,"SEM ATRASO",IF(BK503&lt;=10,"1) &lt;= 10 Dias",IF(AND(BK503&gt;10,BK503&lt;=30),"2) &gt; 10 Dias e &lt;= 30 Dias",IF(AND(BK503&gt;30,BK503&lt;=60),"3) &gt;30 Dias e &lt;=60 Dias",IF(AND(BK503&gt;60,BK503&lt;43854),"4) &gt; 60 Dias","INDEFINIDO"))))),"")</f>
        <v>SEM ATRASO</v>
      </c>
      <c r="BM503" s="331">
        <f>IF(BE503&lt;&gt;"",BE503+5,IF(AND(BE503="",BD503&lt;&gt;""),BD503+5,IF(AND(BE503="",BD503="",AS503&lt;&gt;""),AS503+5,IF(AND(BE503="",BD503="",AS503="",AR503&lt;&gt;""),AR503+5,""))))</f>
        <v>45842</v>
      </c>
      <c r="BN503" s="331"/>
      <c r="BO503" s="331" t="s">
        <v>87</v>
      </c>
      <c r="BP503" s="305"/>
      <c r="BQ503" s="305"/>
      <c r="BR503" s="305"/>
      <c r="BS503" s="305"/>
      <c r="BT503" s="332"/>
      <c r="BU503" s="333"/>
      <c r="BV503" s="329"/>
      <c r="BW503" s="329"/>
      <c r="BX503" s="329"/>
      <c r="BY503" s="329"/>
      <c r="BZ503" s="329"/>
      <c r="CA503" s="635"/>
      <c r="CB503" s="599"/>
    </row>
    <row r="504" spans="1:80" ht="40.5" customHeight="1" thickBot="1" x14ac:dyDescent="0.4">
      <c r="A504" s="594"/>
      <c r="B504" s="458" t="s">
        <v>155</v>
      </c>
      <c r="C504" s="326"/>
      <c r="D504" s="371"/>
      <c r="E504" s="371" t="s">
        <v>681</v>
      </c>
      <c r="F504" s="371" t="s">
        <v>2011</v>
      </c>
      <c r="G504" s="307" t="str">
        <f ca="1">IF(AND(E504&lt;D504,BE504&lt;&gt;"",TODAY()&gt;D504),TODAY()-D504,"")</f>
        <v/>
      </c>
      <c r="H504" s="308">
        <f>IF(BM504&lt;&gt;"",BM504,"")</f>
        <v>45872</v>
      </c>
      <c r="I504" s="309">
        <f>IF(AND(E504&lt;&gt;"",H504&lt;&gt;""),H504-E504,"")</f>
        <v>317</v>
      </c>
      <c r="J504" s="460"/>
      <c r="K504" s="460" t="s">
        <v>80</v>
      </c>
      <c r="L504" s="310" t="s">
        <v>557</v>
      </c>
      <c r="M504" s="311" t="s">
        <v>161</v>
      </c>
      <c r="N504" s="310" t="s">
        <v>1012</v>
      </c>
      <c r="O504" s="337"/>
      <c r="P504" s="539" t="s">
        <v>1508</v>
      </c>
      <c r="Q504" s="339" t="s">
        <v>1839</v>
      </c>
      <c r="R504" s="313" t="str">
        <f>IF(OR(L504&lt;&gt;"",N504&lt;&gt;"",O504&lt;&gt;"",P504&lt;&gt;""),CONCATENATE(L504,"-",N504,"-",P504,"-OM",O504),"")</f>
        <v>P62-PPGMII-P62-PAR-1154P/2024-OM</v>
      </c>
      <c r="S504" s="305"/>
      <c r="T504" s="314">
        <v>1</v>
      </c>
      <c r="U504" s="340">
        <v>0</v>
      </c>
      <c r="V504" s="544">
        <v>17.37</v>
      </c>
      <c r="W504" s="316">
        <f>IF(U504&lt;&gt;"",U504/1000,"")</f>
        <v>0</v>
      </c>
      <c r="X504" s="316">
        <f>IF(V504&lt;&gt;"",V504/1000,"")</f>
        <v>1.737E-2</v>
      </c>
      <c r="Y504" s="317">
        <f>IF(OR(U504&lt;&gt;"",V504&lt;&gt;""),U504+V504,"")</f>
        <v>17.37</v>
      </c>
      <c r="Z504" s="318">
        <f>IF(Y504&lt;&gt;"",Y504/1000,"")</f>
        <v>1.737E-2</v>
      </c>
      <c r="AA504" s="574" t="s">
        <v>1204</v>
      </c>
      <c r="AB504" s="386"/>
      <c r="AC504" s="331">
        <v>45797</v>
      </c>
      <c r="AD504" s="327">
        <v>45819</v>
      </c>
      <c r="AE504" s="327">
        <v>45851</v>
      </c>
      <c r="AF504" s="18">
        <v>45833</v>
      </c>
      <c r="AG504" s="327">
        <v>45827</v>
      </c>
      <c r="AH504" s="309">
        <f>IF(AND(AD504&lt;&gt;"",AG504&lt;&gt;""),AG504-AD504,"")</f>
        <v>8</v>
      </c>
      <c r="AI504" s="322" t="str">
        <f>IF(AE504&lt;&gt;"",CONCATENATE("S",WEEKNUM(AE504,21)),"")</f>
        <v>S28</v>
      </c>
      <c r="AJ504" s="323" t="str">
        <f>IF(AF504&lt;&gt;"",CONCATENATE("S",WEEKNUM(AF504,21)),"")</f>
        <v>S26</v>
      </c>
      <c r="AK504" s="323" t="str">
        <f>IF(AG504&lt;&gt;"",CONCATENATE("S",WEEKNUM(AG504,21)),"")</f>
        <v>S25</v>
      </c>
      <c r="AL504" s="322" t="str">
        <f>IF(AG504&lt;&gt;"",CONCATENATE(MONTH(AG504),"/",YEAR(AG504)),"")</f>
        <v>6/2025</v>
      </c>
      <c r="AM504" s="324">
        <f ca="1">IF(AG504&lt;&gt;"",IFERROR(IF(AF504="",TODAY()-AE504,AG504-AE504),""),"")</f>
        <v>-24</v>
      </c>
      <c r="AN504" s="325" t="str">
        <f ca="1">IF(AM504&lt;&gt;"",IF(AM504&lt;=0,"SEM ATRASO",IF(AM504&lt;=10,"1) &lt;= 10 Dias",IF(AND(AM504&gt;10,AM504&lt;=30),"2) &gt; 10 Dias e &lt;= 30 Dias",IF(AND(AM504&gt;30,AM504&lt;=60),"3) &gt;30 Dias e &lt;=60 Dias",IF(AND(AM504&gt;60,AM504&lt;43854),"4) &gt; 60 Dias","INDEFINIDO"))))),"")</f>
        <v>SEM ATRASO</v>
      </c>
      <c r="AO504" s="327">
        <v>45827</v>
      </c>
      <c r="AP504" s="331">
        <v>45827</v>
      </c>
      <c r="AQ504" s="15">
        <v>45832</v>
      </c>
      <c r="AR504" s="15">
        <v>45860</v>
      </c>
      <c r="AS504" s="331">
        <v>45860</v>
      </c>
      <c r="AT504" s="309">
        <f>IF(AND(AP504&lt;&gt;"",AS504&lt;&gt;""),AS504-AP504,"")</f>
        <v>33</v>
      </c>
      <c r="AU504" s="326" t="str">
        <f>IF(AQ504&lt;&gt;"",CONCATENATE("S",WEEKNUM(AQ504,21)),"")</f>
        <v>S26</v>
      </c>
      <c r="AV504" s="327" t="str">
        <f>IF(AR504&lt;&gt;"",CONCATENATE("S",WEEKNUM(AR504,21)),"")</f>
        <v>S30</v>
      </c>
      <c r="AW504" s="327" t="str">
        <f>IF(AS504&lt;&gt;"",CONCATENATE("S",WEEKNUM(AS504,21)),"")</f>
        <v>S30</v>
      </c>
      <c r="AX504" s="326" t="str">
        <f>IF(AS504&lt;&gt;"",CONCATENATE(MONTH(AS504),"/",YEAR(AS504)),"")</f>
        <v>7/2025</v>
      </c>
      <c r="AY504" s="328">
        <f ca="1">IF(AQ504&lt;&gt;"",IF(AS504&lt;&gt;"",AQ504-AS504,TODAY()-AQ504),"")</f>
        <v>-28</v>
      </c>
      <c r="AZ504" s="329" t="str">
        <f ca="1">IF(AY504&lt;&gt;"",IF(AY504&lt;=0,"SEM ATRASO",IF(AY504&lt;=10,"1) &lt;= 10 Dias",IF(AND(AY504&gt;10,AY504&lt;=30),"2) &gt; 10 Dias e &lt;= 30 Dias",IF(AND(AY504&gt;30,AY504&lt;=60),"3) &gt;30 Dias e &lt;=60 Dias",IF(AND(AY504&gt;60,AY504&lt;43854),"4) &gt; 60 Dias","INDEFINIDO"))))),"")</f>
        <v>SEM ATRASO</v>
      </c>
      <c r="BA504" s="327">
        <v>45860</v>
      </c>
      <c r="BB504" s="331">
        <v>45860</v>
      </c>
      <c r="BC504" s="14">
        <v>45867</v>
      </c>
      <c r="BD504" s="481">
        <v>45867</v>
      </c>
      <c r="BE504" s="15">
        <v>45867</v>
      </c>
      <c r="BF504" s="309">
        <f>IF(AND(BB504&lt;&gt;"",BE504&lt;&gt;""),BE504-BB504,"")</f>
        <v>7</v>
      </c>
      <c r="BG504" s="326" t="str">
        <f>IF(BC504&lt;&gt;"",CONCATENATE("S",WEEKNUM(BC504,21)),"")</f>
        <v>S31</v>
      </c>
      <c r="BH504" s="327" t="str">
        <f>IF(BD504&lt;&gt;"",CONCATENATE("S",WEEKNUM(BD504,21)),"")</f>
        <v>S31</v>
      </c>
      <c r="BI504" s="327" t="str">
        <f>IF(BE504&lt;&gt;"",CONCATENATE("S",WEEKNUM(BE504,21)),"")</f>
        <v>S31</v>
      </c>
      <c r="BJ504" s="326" t="str">
        <f>IF(BE504&lt;&gt;"",CONCATENATE(MONTH(BE504),"/",YEAR(BE504)),"")</f>
        <v>7/2025</v>
      </c>
      <c r="BK504" s="325">
        <f ca="1">IF(BE504&lt;&gt;"",IFERROR(IF(BE504="",TODAY()-BC504,BE504-BC504),""),"")</f>
        <v>0</v>
      </c>
      <c r="BL504" s="330" t="str">
        <f ca="1">IF(BK504&lt;&gt;"",IF(BK504&lt;=0,"SEM ATRASO",IF(BK504&lt;=10,"1) &lt;= 10 Dias",IF(AND(BK504&gt;10,BK504&lt;=30),"2) &gt; 10 Dias e &lt;= 30 Dias",IF(AND(BK504&gt;30,BK504&lt;=60),"3) &gt;30 Dias e &lt;=60 Dias",IF(AND(BK504&gt;60,BK504&lt;43854),"4) &gt; 60 Dias","INDEFINIDO"))))),"")</f>
        <v>SEM ATRASO</v>
      </c>
      <c r="BM504" s="331">
        <f>IF(BE504&lt;&gt;"",BE504+5,IF(AND(BE504="",BD504&lt;&gt;""),BD504+5,IF(AND(BE504="",BD504="",AS504&lt;&gt;""),AS504+5,IF(AND(BE504="",BD504="",AS504="",AR504&lt;&gt;""),AR504+5,""))))</f>
        <v>45872</v>
      </c>
      <c r="BN504" s="331"/>
      <c r="BO504" s="331" t="s">
        <v>87</v>
      </c>
      <c r="BP504" s="305"/>
      <c r="BQ504" s="305"/>
      <c r="BR504" s="305"/>
      <c r="BS504" s="305"/>
      <c r="BT504" s="332"/>
      <c r="BU504" s="333"/>
      <c r="BV504" s="329"/>
      <c r="BW504" s="329"/>
      <c r="BX504" s="329"/>
      <c r="BY504" s="329"/>
      <c r="BZ504" s="329"/>
      <c r="CA504" s="635"/>
      <c r="CB504" s="599"/>
    </row>
    <row r="505" spans="1:80" ht="40.5" customHeight="1" thickBot="1" x14ac:dyDescent="0.4">
      <c r="A505" s="594"/>
      <c r="B505" s="458" t="s">
        <v>155</v>
      </c>
      <c r="C505" s="326"/>
      <c r="D505" s="371"/>
      <c r="E505" s="371" t="s">
        <v>681</v>
      </c>
      <c r="F505" s="371" t="s">
        <v>2011</v>
      </c>
      <c r="G505" s="307" t="str">
        <f ca="1">IF(AND(E505&lt;D505,BE505&lt;&gt;"",TODAY()&gt;D505),TODAY()-D505,"")</f>
        <v/>
      </c>
      <c r="H505" s="308">
        <f>IF(BM505&lt;&gt;"",BM505,"")</f>
        <v>45873</v>
      </c>
      <c r="I505" s="309">
        <f>IF(AND(E505&lt;&gt;"",H505&lt;&gt;""),H505-E505,"")</f>
        <v>318</v>
      </c>
      <c r="J505" s="460" t="s">
        <v>79</v>
      </c>
      <c r="K505" s="460" t="s">
        <v>80</v>
      </c>
      <c r="L505" s="310" t="s">
        <v>557</v>
      </c>
      <c r="M505" s="311" t="s">
        <v>161</v>
      </c>
      <c r="N505" s="310" t="s">
        <v>1012</v>
      </c>
      <c r="O505" s="337"/>
      <c r="P505" s="539" t="s">
        <v>1508</v>
      </c>
      <c r="Q505" s="339" t="s">
        <v>1202</v>
      </c>
      <c r="R505" s="313" t="str">
        <f>IF(OR(L505&lt;&gt;"",N505&lt;&gt;"",O505&lt;&gt;"",P505&lt;&gt;""),CONCATENATE(L505,"-",N505,"-",P505,"-OM",O505),"")</f>
        <v>P62-PPGMII-P62-PAR-1154P/2024-OM</v>
      </c>
      <c r="S505" s="305" t="s">
        <v>1228</v>
      </c>
      <c r="T505" s="314">
        <v>1</v>
      </c>
      <c r="U505" s="340">
        <v>0</v>
      </c>
      <c r="V505" s="544">
        <v>7.11</v>
      </c>
      <c r="W505" s="316">
        <f>IF(U505&lt;&gt;"",U505/1000,"")</f>
        <v>0</v>
      </c>
      <c r="X505" s="316">
        <f>IF(V505&lt;&gt;"",V505/1000,"")</f>
        <v>7.11E-3</v>
      </c>
      <c r="Y505" s="317">
        <f>IF(OR(U505&lt;&gt;"",V505&lt;&gt;""),U505+V505,"")</f>
        <v>7.11</v>
      </c>
      <c r="Z505" s="318">
        <f>IF(Y505&lt;&gt;"",Y505/1000,"")</f>
        <v>7.11E-3</v>
      </c>
      <c r="AA505" s="574" t="s">
        <v>1204</v>
      </c>
      <c r="AB505" s="386"/>
      <c r="AC505" s="331">
        <v>45797</v>
      </c>
      <c r="AD505" s="327">
        <v>45811</v>
      </c>
      <c r="AE505" s="327">
        <v>45851</v>
      </c>
      <c r="AF505" s="14">
        <v>45851</v>
      </c>
      <c r="AG505" s="327">
        <v>45827</v>
      </c>
      <c r="AH505" s="309">
        <f>IF(AND(AD505&lt;&gt;"",AG505&lt;&gt;""),AG505-AD505,"")</f>
        <v>16</v>
      </c>
      <c r="AI505" s="322" t="str">
        <f>IF(AE505&lt;&gt;"",CONCATENATE("S",WEEKNUM(AE505,21)),"")</f>
        <v>S28</v>
      </c>
      <c r="AJ505" s="323" t="str">
        <f>IF(AF505&lt;&gt;"",CONCATENATE("S",WEEKNUM(AF505,21)),"")</f>
        <v>S28</v>
      </c>
      <c r="AK505" s="323" t="str">
        <f>IF(AG505&lt;&gt;"",CONCATENATE("S",WEEKNUM(AG505,21)),"")</f>
        <v>S25</v>
      </c>
      <c r="AL505" s="322" t="str">
        <f>IF(AG505&lt;&gt;"",CONCATENATE(MONTH(AG505),"/",YEAR(AG505)),"")</f>
        <v>6/2025</v>
      </c>
      <c r="AM505" s="324">
        <f ca="1">IF(AG505&lt;&gt;"",IFERROR(IF(AF505="",TODAY()-AE505,AG505-AE505),""),"")</f>
        <v>-24</v>
      </c>
      <c r="AN505" s="325" t="str">
        <f ca="1">IF(AM505&lt;&gt;"",IF(AM505&lt;=0,"SEM ATRASO",IF(AM505&lt;=10,"1) &lt;= 10 Dias",IF(AND(AM505&gt;10,AM505&lt;=30),"2) &gt; 10 Dias e &lt;= 30 Dias",IF(AND(AM505&gt;30,AM505&lt;=60),"3) &gt;30 Dias e &lt;=60 Dias",IF(AND(AM505&gt;60,AM505&lt;43854),"4) &gt; 60 Dias","INDEFINIDO"))))),"")</f>
        <v>SEM ATRASO</v>
      </c>
      <c r="AO505" s="331">
        <v>45833</v>
      </c>
      <c r="AP505" s="331">
        <v>45828</v>
      </c>
      <c r="AQ505" s="15">
        <v>45840</v>
      </c>
      <c r="AR505" s="24">
        <v>45840</v>
      </c>
      <c r="AS505" s="331">
        <v>45840</v>
      </c>
      <c r="AT505" s="309">
        <f>IF(AND(AP505&lt;&gt;"",AS505&lt;&gt;""),AS505-AP505,"")</f>
        <v>12</v>
      </c>
      <c r="AU505" s="326" t="str">
        <f>IF(AQ505&lt;&gt;"",CONCATENATE("S",WEEKNUM(AQ505,21)),"")</f>
        <v>S27</v>
      </c>
      <c r="AV505" s="327" t="str">
        <f>IF(AR505&lt;&gt;"",CONCATENATE("S",WEEKNUM(AR505,21)),"")</f>
        <v>S27</v>
      </c>
      <c r="AW505" s="327" t="str">
        <f>IF(AS505&lt;&gt;"",CONCATENATE("S",WEEKNUM(AS505,21)),"")</f>
        <v>S27</v>
      </c>
      <c r="AX505" s="326" t="str">
        <f>IF(AS505&lt;&gt;"",CONCATENATE(MONTH(AS505),"/",YEAR(AS505)),"")</f>
        <v>7/2025</v>
      </c>
      <c r="AY505" s="328">
        <f ca="1">IF(AQ505&lt;&gt;"",IF(AS505&lt;&gt;"",AQ505-AS505,TODAY()-AQ505),"")</f>
        <v>0</v>
      </c>
      <c r="AZ505" s="329" t="str">
        <f ca="1">IF(AY505&lt;&gt;"",IF(AY505&lt;=0,"SEM ATRASO",IF(AY505&lt;=10,"1) &lt;= 10 Dias",IF(AND(AY505&gt;10,AY505&lt;=30),"2) &gt; 10 Dias e &lt;= 30 Dias",IF(AND(AY505&gt;30,AY505&lt;=60),"3) &gt;30 Dias e &lt;=60 Dias",IF(AND(AY505&gt;60,AY505&lt;43854),"4) &gt; 60 Dias","INDEFINIDO"))))),"")</f>
        <v>SEM ATRASO</v>
      </c>
      <c r="BA505" s="365">
        <v>45853</v>
      </c>
      <c r="BB505" s="331">
        <v>45847</v>
      </c>
      <c r="BC505" s="15">
        <v>45766</v>
      </c>
      <c r="BD505" s="15">
        <v>45868</v>
      </c>
      <c r="BE505" s="331">
        <v>45868</v>
      </c>
      <c r="BF505" s="309">
        <f>IF(AND(BB505&lt;&gt;"",BE505&lt;&gt;""),BE505-BB505,"")</f>
        <v>21</v>
      </c>
      <c r="BG505" s="326" t="str">
        <f>IF(BC505&lt;&gt;"",CONCATENATE("S",WEEKNUM(BC505,21)),"")</f>
        <v>S16</v>
      </c>
      <c r="BH505" s="327" t="str">
        <f>IF(BD505&lt;&gt;"",CONCATENATE("S",WEEKNUM(BD505,21)),"")</f>
        <v>S31</v>
      </c>
      <c r="BI505" s="327" t="str">
        <f>IF(BE505&lt;&gt;"",CONCATENATE("S",WEEKNUM(BE505,21)),"")</f>
        <v>S31</v>
      </c>
      <c r="BJ505" s="326" t="str">
        <f>IF(BE505&lt;&gt;"",CONCATENATE(MONTH(BE505),"/",YEAR(BE505)),"")</f>
        <v>7/2025</v>
      </c>
      <c r="BK505" s="325">
        <f ca="1">IF(BE505&lt;&gt;"",IFERROR(IF(BE505="",TODAY()-BC505,BE505-BC505),""),"")</f>
        <v>102</v>
      </c>
      <c r="BL505" s="330" t="str">
        <f ca="1">IF(BK505&lt;&gt;"",IF(BK505&lt;=0,"SEM ATRASO",IF(BK505&lt;=10,"1) &lt;= 10 Dias",IF(AND(BK505&gt;10,BK505&lt;=30),"2) &gt; 10 Dias e &lt;= 30 Dias",IF(AND(BK505&gt;30,BK505&lt;=60),"3) &gt;30 Dias e &lt;=60 Dias",IF(AND(BK505&gt;60,BK505&lt;43854),"4) &gt; 60 Dias","INDEFINIDO"))))),"")</f>
        <v>4) &gt; 60 Dias</v>
      </c>
      <c r="BM505" s="331">
        <f>IF(BE505&lt;&gt;"",BE505+5,IF(AND(BE505="",BD505&lt;&gt;""),BD505+5,IF(AND(BE505="",BD505="",AS505&lt;&gt;""),AS505+5,IF(AND(BE505="",BD505="",AS505="",AR505&lt;&gt;""),AR505+5,""))))</f>
        <v>45873</v>
      </c>
      <c r="BN505" s="331"/>
      <c r="BO505" s="331" t="s">
        <v>87</v>
      </c>
      <c r="BP505" s="305"/>
      <c r="BQ505" s="305"/>
      <c r="BR505" s="305"/>
      <c r="BS505" s="305"/>
      <c r="BT505" s="332"/>
      <c r="BU505" s="333"/>
      <c r="BV505" s="329"/>
      <c r="BW505" s="329"/>
      <c r="BX505" s="329"/>
      <c r="BY505" s="329"/>
      <c r="BZ505" s="329"/>
      <c r="CA505" s="634"/>
      <c r="CB505" s="599"/>
    </row>
    <row r="506" spans="1:80" ht="40.5" customHeight="1" thickBot="1" x14ac:dyDescent="0.4">
      <c r="A506" s="594"/>
      <c r="B506" s="458" t="s">
        <v>155</v>
      </c>
      <c r="C506" s="326"/>
      <c r="D506" s="371"/>
      <c r="E506" s="371" t="s">
        <v>1173</v>
      </c>
      <c r="F506" s="371" t="s">
        <v>273</v>
      </c>
      <c r="G506" s="307" t="str">
        <f ca="1">IF(AND(E506&lt;D506,BE506&lt;&gt;"",TODAY()&gt;D506),TODAY()-D506,"")</f>
        <v/>
      </c>
      <c r="H506" s="308">
        <f>IF(BM506&lt;&gt;"",BM506,"")</f>
        <v>45866</v>
      </c>
      <c r="I506" s="309">
        <f>IF(AND(E506&lt;&gt;"",H506&lt;&gt;""),H506-E506,"")</f>
        <v>230</v>
      </c>
      <c r="J506" s="460"/>
      <c r="K506" s="460" t="s">
        <v>80</v>
      </c>
      <c r="L506" s="310" t="s">
        <v>557</v>
      </c>
      <c r="M506" s="311" t="s">
        <v>161</v>
      </c>
      <c r="N506" s="310" t="s">
        <v>1012</v>
      </c>
      <c r="O506" s="337"/>
      <c r="P506" s="539" t="s">
        <v>1509</v>
      </c>
      <c r="Q506" s="339" t="s">
        <v>1840</v>
      </c>
      <c r="R506" s="313" t="str">
        <f>IF(OR(L506&lt;&gt;"",N506&lt;&gt;"",O506&lt;&gt;"",P506&lt;&gt;""),CONCATENATE(L506,"-",N506,"-",P506,"-OM",O506),"")</f>
        <v>P62-PPGMII-P62-PAR-1846P/2024-OM</v>
      </c>
      <c r="S506" s="305"/>
      <c r="T506" s="314">
        <v>1</v>
      </c>
      <c r="U506" s="340">
        <v>0</v>
      </c>
      <c r="V506" s="544">
        <v>159.39699999999999</v>
      </c>
      <c r="W506" s="316">
        <f>IF(U506&lt;&gt;"",U506/1000,"")</f>
        <v>0</v>
      </c>
      <c r="X506" s="316">
        <f>IF(V506&lt;&gt;"",V506/1000,"")</f>
        <v>0.15939699999999998</v>
      </c>
      <c r="Y506" s="317">
        <f>IF(OR(U506&lt;&gt;"",V506&lt;&gt;""),U506+V506,"")</f>
        <v>159.39699999999999</v>
      </c>
      <c r="Z506" s="318">
        <f>IF(Y506&lt;&gt;"",Y506/1000,"")</f>
        <v>0.15939699999999998</v>
      </c>
      <c r="AA506" s="574" t="s">
        <v>1229</v>
      </c>
      <c r="AB506" s="386"/>
      <c r="AC506" s="331">
        <v>45797</v>
      </c>
      <c r="AD506" s="327">
        <v>45819</v>
      </c>
      <c r="AE506" s="327">
        <v>45851</v>
      </c>
      <c r="AF506" s="18">
        <v>45833</v>
      </c>
      <c r="AG506" s="327">
        <v>45827</v>
      </c>
      <c r="AH506" s="309">
        <f>IF(AND(AD506&lt;&gt;"",AG506&lt;&gt;""),AG506-AD506,"")</f>
        <v>8</v>
      </c>
      <c r="AI506" s="322" t="str">
        <f>IF(AE506&lt;&gt;"",CONCATENATE("S",WEEKNUM(AE506,21)),"")</f>
        <v>S28</v>
      </c>
      <c r="AJ506" s="323" t="str">
        <f>IF(AF506&lt;&gt;"",CONCATENATE("S",WEEKNUM(AF506,21)),"")</f>
        <v>S26</v>
      </c>
      <c r="AK506" s="323" t="str">
        <f>IF(AG506&lt;&gt;"",CONCATENATE("S",WEEKNUM(AG506,21)),"")</f>
        <v>S25</v>
      </c>
      <c r="AL506" s="322" t="str">
        <f>IF(AG506&lt;&gt;"",CONCATENATE(MONTH(AG506),"/",YEAR(AG506)),"")</f>
        <v>6/2025</v>
      </c>
      <c r="AM506" s="324">
        <f ca="1">IF(AG506&lt;&gt;"",IFERROR(IF(AF506="",TODAY()-AE506,AG506-AE506),""),"")</f>
        <v>-24</v>
      </c>
      <c r="AN506" s="325" t="str">
        <f ca="1">IF(AM506&lt;&gt;"",IF(AM506&lt;=0,"SEM ATRASO",IF(AM506&lt;=10,"1) &lt;= 10 Dias",IF(AND(AM506&gt;10,AM506&lt;=30),"2) &gt; 10 Dias e &lt;= 30 Dias",IF(AND(AM506&gt;30,AM506&lt;=60),"3) &gt;30 Dias e &lt;=60 Dias",IF(AND(AM506&gt;60,AM506&lt;43854),"4) &gt; 60 Dias","INDEFINIDO"))))),"")</f>
        <v>SEM ATRASO</v>
      </c>
      <c r="AO506" s="327">
        <v>45827</v>
      </c>
      <c r="AP506" s="331">
        <v>45827</v>
      </c>
      <c r="AQ506" s="15">
        <v>45832</v>
      </c>
      <c r="AR506" s="15">
        <v>45853</v>
      </c>
      <c r="AS506" s="331">
        <v>45853</v>
      </c>
      <c r="AT506" s="309">
        <f>IF(AND(AP506&lt;&gt;"",AS506&lt;&gt;""),AS506-AP506,"")</f>
        <v>26</v>
      </c>
      <c r="AU506" s="326" t="str">
        <f>IF(AQ506&lt;&gt;"",CONCATENATE("S",WEEKNUM(AQ506,21)),"")</f>
        <v>S26</v>
      </c>
      <c r="AV506" s="327" t="str">
        <f>IF(AR506&lt;&gt;"",CONCATENATE("S",WEEKNUM(AR506,21)),"")</f>
        <v>S29</v>
      </c>
      <c r="AW506" s="327" t="str">
        <f>IF(AS506&lt;&gt;"",CONCATENATE("S",WEEKNUM(AS506,21)),"")</f>
        <v>S29</v>
      </c>
      <c r="AX506" s="326" t="str">
        <f>IF(AS506&lt;&gt;"",CONCATENATE(MONTH(AS506),"/",YEAR(AS506)),"")</f>
        <v>7/2025</v>
      </c>
      <c r="AY506" s="328">
        <f ca="1">IF(AQ506&lt;&gt;"",IF(AS506&lt;&gt;"",AQ506-AS506,TODAY()-AQ506),"")</f>
        <v>-21</v>
      </c>
      <c r="AZ506" s="329" t="str">
        <f ca="1">IF(AY506&lt;&gt;"",IF(AY506&lt;=0,"SEM ATRASO",IF(AY506&lt;=10,"1) &lt;= 10 Dias",IF(AND(AY506&gt;10,AY506&lt;=30),"2) &gt; 10 Dias e &lt;= 30 Dias",IF(AND(AY506&gt;30,AY506&lt;=60),"3) &gt;30 Dias e &lt;=60 Dias",IF(AND(AY506&gt;60,AY506&lt;43854),"4) &gt; 60 Dias","INDEFINIDO"))))),"")</f>
        <v>SEM ATRASO</v>
      </c>
      <c r="BA506" s="327">
        <v>45853</v>
      </c>
      <c r="BB506" s="331">
        <v>45853</v>
      </c>
      <c r="BC506" s="14">
        <v>45861</v>
      </c>
      <c r="BD506" s="481">
        <v>45861</v>
      </c>
      <c r="BE506" s="15">
        <v>45861</v>
      </c>
      <c r="BF506" s="309">
        <f>IF(AND(BB506&lt;&gt;"",BE506&lt;&gt;""),BE506-BB506,"")</f>
        <v>8</v>
      </c>
      <c r="BG506" s="326" t="str">
        <f>IF(BC506&lt;&gt;"",CONCATENATE("S",WEEKNUM(BC506,21)),"")</f>
        <v>S30</v>
      </c>
      <c r="BH506" s="327" t="str">
        <f>IF(BD506&lt;&gt;"",CONCATENATE("S",WEEKNUM(BD506,21)),"")</f>
        <v>S30</v>
      </c>
      <c r="BI506" s="327" t="str">
        <f>IF(BE506&lt;&gt;"",CONCATENATE("S",WEEKNUM(BE506,21)),"")</f>
        <v>S30</v>
      </c>
      <c r="BJ506" s="326" t="str">
        <f>IF(BE506&lt;&gt;"",CONCATENATE(MONTH(BE506),"/",YEAR(BE506)),"")</f>
        <v>7/2025</v>
      </c>
      <c r="BK506" s="325">
        <f ca="1">IF(BE506&lt;&gt;"",IFERROR(IF(BE506="",TODAY()-BC506,BE506-BC506),""),"")</f>
        <v>0</v>
      </c>
      <c r="BL506" s="330" t="str">
        <f ca="1">IF(BK506&lt;&gt;"",IF(BK506&lt;=0,"SEM ATRASO",IF(BK506&lt;=10,"1) &lt;= 10 Dias",IF(AND(BK506&gt;10,BK506&lt;=30),"2) &gt; 10 Dias e &lt;= 30 Dias",IF(AND(BK506&gt;30,BK506&lt;=60),"3) &gt;30 Dias e &lt;=60 Dias",IF(AND(BK506&gt;60,BK506&lt;43854),"4) &gt; 60 Dias","INDEFINIDO"))))),"")</f>
        <v>SEM ATRASO</v>
      </c>
      <c r="BM506" s="331">
        <f>IF(BE506&lt;&gt;"",BE506+5,IF(AND(BE506="",BD506&lt;&gt;""),BD506+5,IF(AND(BE506="",BD506="",AS506&lt;&gt;""),AS506+5,IF(AND(BE506="",BD506="",AS506="",AR506&lt;&gt;""),AR506+5,""))))</f>
        <v>45866</v>
      </c>
      <c r="BN506" s="331"/>
      <c r="BO506" s="331" t="s">
        <v>87</v>
      </c>
      <c r="BP506" s="305"/>
      <c r="BQ506" s="305"/>
      <c r="BR506" s="305"/>
      <c r="BS506" s="305"/>
      <c r="BT506" s="332"/>
      <c r="BU506" s="333"/>
      <c r="BV506" s="329"/>
      <c r="BW506" s="329"/>
      <c r="BX506" s="329"/>
      <c r="BY506" s="329"/>
      <c r="BZ506" s="329"/>
      <c r="CA506" s="634"/>
      <c r="CB506" s="599"/>
    </row>
    <row r="507" spans="1:80" ht="40.5" customHeight="1" thickBot="1" x14ac:dyDescent="0.4">
      <c r="A507" s="594"/>
      <c r="B507" s="458" t="s">
        <v>155</v>
      </c>
      <c r="C507" s="310"/>
      <c r="D507" s="336"/>
      <c r="E507" s="336" t="s">
        <v>1173</v>
      </c>
      <c r="F507" s="336" t="s">
        <v>273</v>
      </c>
      <c r="G507" s="307" t="str">
        <f ca="1">IF(AND(E507&lt;D507,BE507&lt;&gt;"",TODAY()&gt;D507),TODAY()-D507,"")</f>
        <v/>
      </c>
      <c r="H507" s="308">
        <f>IF(BM507&lt;&gt;"",BM507,"")</f>
        <v>45873</v>
      </c>
      <c r="I507" s="309">
        <f>IF(AND(E507&lt;&gt;"",H507&lt;&gt;""),H507-E507,"")</f>
        <v>237</v>
      </c>
      <c r="J507" s="460" t="s">
        <v>79</v>
      </c>
      <c r="K507" s="460" t="s">
        <v>80</v>
      </c>
      <c r="L507" s="310" t="s">
        <v>557</v>
      </c>
      <c r="M507" s="311" t="s">
        <v>161</v>
      </c>
      <c r="N507" s="310" t="s">
        <v>1012</v>
      </c>
      <c r="O507" s="337"/>
      <c r="P507" s="539" t="s">
        <v>1509</v>
      </c>
      <c r="Q507" s="339" t="s">
        <v>1227</v>
      </c>
      <c r="R507" s="313" t="str">
        <f>IF(OR(L507&lt;&gt;"",N507&lt;&gt;"",O507&lt;&gt;"",P507&lt;&gt;""),CONCATENATE(L507,"-",N507,"-",P507,"-OM",O507),"")</f>
        <v>P62-PPGMII-P62-PAR-1846P/2024-OM</v>
      </c>
      <c r="S507" s="574" t="s">
        <v>1085</v>
      </c>
      <c r="T507" s="314">
        <v>1</v>
      </c>
      <c r="U507" s="340">
        <v>0</v>
      </c>
      <c r="V507" s="544">
        <v>15.971</v>
      </c>
      <c r="W507" s="316">
        <f>IF(U507&lt;&gt;"",U507/1000,"")</f>
        <v>0</v>
      </c>
      <c r="X507" s="316">
        <f>IF(V507&lt;&gt;"",V507/1000,"")</f>
        <v>1.5970999999999999E-2</v>
      </c>
      <c r="Y507" s="317">
        <f>IF(OR(U507&lt;&gt;"",V507&lt;&gt;""),U507+V507,"")</f>
        <v>15.971</v>
      </c>
      <c r="Z507" s="318">
        <f>IF(Y507&lt;&gt;"",Y507/1000,"")</f>
        <v>1.5970999999999999E-2</v>
      </c>
      <c r="AA507" s="574" t="s">
        <v>1229</v>
      </c>
      <c r="AB507" s="386"/>
      <c r="AC507" s="331">
        <v>45821</v>
      </c>
      <c r="AD507" s="327">
        <v>45811</v>
      </c>
      <c r="AE507" s="327">
        <v>45851</v>
      </c>
      <c r="AF507" s="14">
        <v>45851</v>
      </c>
      <c r="AG507" s="327">
        <v>45827</v>
      </c>
      <c r="AH507" s="309">
        <f>IF(AND(AD507&lt;&gt;"",AG507&lt;&gt;""),AG507-AD507,"")</f>
        <v>16</v>
      </c>
      <c r="AI507" s="322" t="str">
        <f>IF(AE507&lt;&gt;"",CONCATENATE("S",WEEKNUM(AE507,21)),"")</f>
        <v>S28</v>
      </c>
      <c r="AJ507" s="323" t="str">
        <f>IF(AF507&lt;&gt;"",CONCATENATE("S",WEEKNUM(AF507,21)),"")</f>
        <v>S28</v>
      </c>
      <c r="AK507" s="323" t="str">
        <f>IF(AG507&lt;&gt;"",CONCATENATE("S",WEEKNUM(AG507,21)),"")</f>
        <v>S25</v>
      </c>
      <c r="AL507" s="322" t="str">
        <f>IF(AG507&lt;&gt;"",CONCATENATE(MONTH(AG507),"/",YEAR(AG507)),"")</f>
        <v>6/2025</v>
      </c>
      <c r="AM507" s="324">
        <f ca="1">IF(AG507&lt;&gt;"",IFERROR(IF(AF507="",TODAY()-AE507,AG507-AE507),""),"")</f>
        <v>-24</v>
      </c>
      <c r="AN507" s="325" t="str">
        <f ca="1">IF(AM507&lt;&gt;"",IF(AM507&lt;=0,"SEM ATRASO",IF(AM507&lt;=10,"1) &lt;= 10 Dias",IF(AND(AM507&gt;10,AM507&lt;=30),"2) &gt; 10 Dias e &lt;= 30 Dias",IF(AND(AM507&gt;30,AM507&lt;=60),"3) &gt;30 Dias e &lt;=60 Dias",IF(AND(AM507&gt;60,AM507&lt;43854),"4) &gt; 60 Dias","INDEFINIDO"))))),"")</f>
        <v>SEM ATRASO</v>
      </c>
      <c r="AO507" s="331">
        <v>45833</v>
      </c>
      <c r="AP507" s="331">
        <v>45832</v>
      </c>
      <c r="AQ507" s="14">
        <v>45840</v>
      </c>
      <c r="AR507" s="25">
        <v>45840</v>
      </c>
      <c r="AS507" s="331">
        <v>45838</v>
      </c>
      <c r="AT507" s="309">
        <f>IF(AND(AP507&lt;&gt;"",AS507&lt;&gt;""),AS507-AP507,"")</f>
        <v>6</v>
      </c>
      <c r="AU507" s="326" t="str">
        <f>IF(AQ507&lt;&gt;"",CONCATENATE("S",WEEKNUM(AQ507,21)),"")</f>
        <v>S27</v>
      </c>
      <c r="AV507" s="327" t="str">
        <f>IF(AR507&lt;&gt;"",CONCATENATE("S",WEEKNUM(AR507,21)),"")</f>
        <v>S27</v>
      </c>
      <c r="AW507" s="327" t="str">
        <f>IF(AS507&lt;&gt;"",CONCATENATE("S",WEEKNUM(AS507,21)),"")</f>
        <v>S27</v>
      </c>
      <c r="AX507" s="326" t="str">
        <f>IF(AS507&lt;&gt;"",CONCATENATE(MONTH(AS507),"/",YEAR(AS507)),"")</f>
        <v>6/2025</v>
      </c>
      <c r="AY507" s="328">
        <f ca="1">IF(AQ507&lt;&gt;"",IF(AS507&lt;&gt;"",AQ507-AS507,TODAY()-AQ507),"")</f>
        <v>2</v>
      </c>
      <c r="AZ507" s="329" t="str">
        <f ca="1">IF(AY507&lt;&gt;"",IF(AY507&lt;=0,"SEM ATRASO",IF(AY507&lt;=10,"1) &lt;= 10 Dias",IF(AND(AY507&gt;10,AY507&lt;=30),"2) &gt; 10 Dias e &lt;= 30 Dias",IF(AND(AY507&gt;30,AY507&lt;=60),"3) &gt;30 Dias e &lt;=60 Dias",IF(AND(AY507&gt;60,AY507&lt;43854),"4) &gt; 60 Dias","INDEFINIDO"))))),"")</f>
        <v>1) &lt;= 10 Dias</v>
      </c>
      <c r="BA507" s="364">
        <v>45853</v>
      </c>
      <c r="BB507" s="331">
        <v>45845</v>
      </c>
      <c r="BC507" s="15">
        <v>45766</v>
      </c>
      <c r="BD507" s="15">
        <v>45868</v>
      </c>
      <c r="BE507" s="331">
        <v>45868</v>
      </c>
      <c r="BF507" s="309">
        <f>IF(AND(BB507&lt;&gt;"",BE507&lt;&gt;""),BE507-BB507,"")</f>
        <v>23</v>
      </c>
      <c r="BG507" s="326" t="str">
        <f>IF(BC507&lt;&gt;"",CONCATENATE("S",WEEKNUM(BC507,21)),"")</f>
        <v>S16</v>
      </c>
      <c r="BH507" s="327" t="str">
        <f>IF(BD507&lt;&gt;"",CONCATENATE("S",WEEKNUM(BD507,21)),"")</f>
        <v>S31</v>
      </c>
      <c r="BI507" s="327" t="str">
        <f>IF(BE507&lt;&gt;"",CONCATENATE("S",WEEKNUM(BE507,21)),"")</f>
        <v>S31</v>
      </c>
      <c r="BJ507" s="326" t="str">
        <f>IF(BE507&lt;&gt;"",CONCATENATE(MONTH(BE507),"/",YEAR(BE507)),"")</f>
        <v>7/2025</v>
      </c>
      <c r="BK507" s="325">
        <f ca="1">IF(BE507&lt;&gt;"",IFERROR(IF(BE507="",TODAY()-BC507,BE507-BC507),""),"")</f>
        <v>102</v>
      </c>
      <c r="BL507" s="330" t="str">
        <f ca="1">IF(BK507&lt;&gt;"",IF(BK507&lt;=0,"SEM ATRASO",IF(BK507&lt;=10,"1) &lt;= 10 Dias",IF(AND(BK507&gt;10,BK507&lt;=30),"2) &gt; 10 Dias e &lt;= 30 Dias",IF(AND(BK507&gt;30,BK507&lt;=60),"3) &gt;30 Dias e &lt;=60 Dias",IF(AND(BK507&gt;60,BK507&lt;43854),"4) &gt; 60 Dias","INDEFINIDO"))))),"")</f>
        <v>4) &gt; 60 Dias</v>
      </c>
      <c r="BM507" s="331">
        <f>IF(BE507&lt;&gt;"",BE507+5,IF(AND(BE507="",BD507&lt;&gt;""),BD507+5,IF(AND(BE507="",BD507="",AS507&lt;&gt;""),AS507+5,IF(AND(BE507="",BD507="",AS507="",AR507&lt;&gt;""),AR507+5,""))))</f>
        <v>45873</v>
      </c>
      <c r="BN507" s="331"/>
      <c r="BO507" s="331" t="s">
        <v>87</v>
      </c>
      <c r="BP507" s="305"/>
      <c r="BQ507" s="305"/>
      <c r="BR507" s="305"/>
      <c r="BS507" s="305"/>
      <c r="BT507" s="332"/>
      <c r="BU507" s="333"/>
      <c r="BV507" s="329"/>
      <c r="BW507" s="329"/>
      <c r="BX507" s="329"/>
      <c r="BY507" s="329"/>
      <c r="BZ507" s="329"/>
      <c r="CA507" s="640"/>
      <c r="CB507" s="599"/>
    </row>
    <row r="508" spans="1:80" ht="40.5" customHeight="1" thickBot="1" x14ac:dyDescent="0.4">
      <c r="A508" s="594"/>
      <c r="B508" s="458" t="s">
        <v>155</v>
      </c>
      <c r="C508" s="310"/>
      <c r="D508" s="336"/>
      <c r="E508" s="336" t="s">
        <v>623</v>
      </c>
      <c r="F508" s="336" t="s">
        <v>556</v>
      </c>
      <c r="G508" s="307" t="str">
        <f ca="1">IF(AND(E508&lt;D508,BE508&lt;&gt;"",TODAY()&gt;D508),TODAY()-D508,"")</f>
        <v/>
      </c>
      <c r="H508" s="308">
        <f>IF(BM508&lt;&gt;"",BM508,"")</f>
        <v>45885</v>
      </c>
      <c r="I508" s="309">
        <f>IF(AND(E508&lt;&gt;"",H508&lt;&gt;""),H508-E508,"")</f>
        <v>213</v>
      </c>
      <c r="J508" s="460"/>
      <c r="K508" s="460" t="s">
        <v>80</v>
      </c>
      <c r="L508" s="310" t="s">
        <v>557</v>
      </c>
      <c r="M508" s="311" t="s">
        <v>2407</v>
      </c>
      <c r="N508" s="310" t="s">
        <v>1012</v>
      </c>
      <c r="O508" s="337"/>
      <c r="P508" s="539" t="s">
        <v>1929</v>
      </c>
      <c r="Q508" s="339" t="s">
        <v>1841</v>
      </c>
      <c r="R508" s="313" t="str">
        <f>IF(OR(L508&lt;&gt;"",N508&lt;&gt;"",O508&lt;&gt;"",P508&lt;&gt;""),CONCATENATE(L508,"-",N508,"-",P508,"-OM",O508),"")</f>
        <v>P62-PPGMII-P62-PAR-0261/2025-OM</v>
      </c>
      <c r="S508" s="574"/>
      <c r="T508" s="437">
        <v>0.75</v>
      </c>
      <c r="U508" s="340">
        <v>259.12</v>
      </c>
      <c r="V508" s="544">
        <v>0</v>
      </c>
      <c r="W508" s="316">
        <f>IF(U508&lt;&gt;"",U508/1000,"")</f>
        <v>0.25912000000000002</v>
      </c>
      <c r="X508" s="316">
        <f>IF(V508&lt;&gt;"",V508/1000,"")</f>
        <v>0</v>
      </c>
      <c r="Y508" s="317">
        <f>IF(OR(U508&lt;&gt;"",V508&lt;&gt;""),U508+V508,"")</f>
        <v>259.12</v>
      </c>
      <c r="Z508" s="318">
        <f>IF(Y508&lt;&gt;"",Y508/1000,"")</f>
        <v>0.25912000000000002</v>
      </c>
      <c r="AA508" s="574" t="s">
        <v>2120</v>
      </c>
      <c r="AB508" s="386"/>
      <c r="AC508" s="331">
        <v>45714</v>
      </c>
      <c r="AD508" s="327">
        <v>45814</v>
      </c>
      <c r="AE508" s="327">
        <v>45828</v>
      </c>
      <c r="AF508" s="14">
        <v>45828</v>
      </c>
      <c r="AG508" s="327">
        <v>45828</v>
      </c>
      <c r="AH508" s="309">
        <f>IF(AND(AD508&lt;&gt;"",AG508&lt;&gt;""),AG508-AD508,"")</f>
        <v>14</v>
      </c>
      <c r="AI508" s="322" t="str">
        <f>IF(AE508&lt;&gt;"",CONCATENATE("S",WEEKNUM(AE508,21)),"")</f>
        <v>S25</v>
      </c>
      <c r="AJ508" s="323" t="str">
        <f>IF(AF508&lt;&gt;"",CONCATENATE("S",WEEKNUM(AF508,21)),"")</f>
        <v>S25</v>
      </c>
      <c r="AK508" s="323" t="str">
        <f>IF(AG508&lt;&gt;"",CONCATENATE("S",WEEKNUM(AG508,21)),"")</f>
        <v>S25</v>
      </c>
      <c r="AL508" s="322" t="str">
        <f>IF(AG508&lt;&gt;"",CONCATENATE(MONTH(AG508),"/",YEAR(AG508)),"")</f>
        <v>6/2025</v>
      </c>
      <c r="AM508" s="324">
        <f ca="1">IF(AG508&lt;&gt;"",IFERROR(IF(AF508="",TODAY()-AE508,AG508-AE508),""),"")</f>
        <v>0</v>
      </c>
      <c r="AN508" s="325" t="str">
        <f ca="1">IF(AM508&lt;&gt;"",IF(AM508&lt;=0,"SEM ATRASO",IF(AM508&lt;=10,"1) &lt;= 10 Dias",IF(AND(AM508&gt;10,AM508&lt;=30),"2) &gt; 10 Dias e &lt;= 30 Dias",IF(AND(AM508&gt;30,AM508&lt;=60),"3) &gt;30 Dias e &lt;=60 Dias",IF(AND(AM508&gt;60,AM508&lt;43854),"4) &gt; 60 Dias","INDEFINIDO"))))),"")</f>
        <v>SEM ATRASO</v>
      </c>
      <c r="AO508" s="331" t="s">
        <v>2036</v>
      </c>
      <c r="AP508" s="331">
        <v>45832</v>
      </c>
      <c r="AQ508" s="15">
        <v>45860</v>
      </c>
      <c r="AR508" s="15">
        <v>45860</v>
      </c>
      <c r="AS508" s="331">
        <v>45860</v>
      </c>
      <c r="AT508" s="309">
        <f>IF(AND(AP508&lt;&gt;"",AS508&lt;&gt;""),AS508-AP508,"")</f>
        <v>28</v>
      </c>
      <c r="AU508" s="326" t="str">
        <f>IF(AQ508&lt;&gt;"",CONCATENATE("S",WEEKNUM(AQ508,21)),"")</f>
        <v>S30</v>
      </c>
      <c r="AV508" s="327" t="str">
        <f>IF(AR508&lt;&gt;"",CONCATENATE("S",WEEKNUM(AR508,21)),"")</f>
        <v>S30</v>
      </c>
      <c r="AW508" s="327" t="str">
        <f>IF(AS508&lt;&gt;"",CONCATENATE("S",WEEKNUM(AS508,21)),"")</f>
        <v>S30</v>
      </c>
      <c r="AX508" s="326" t="str">
        <f>IF(AS508&lt;&gt;"",CONCATENATE(MONTH(AS508),"/",YEAR(AS508)),"")</f>
        <v>7/2025</v>
      </c>
      <c r="AY508" s="328">
        <f ca="1">IF(AQ508&lt;&gt;"",IF(AS508&lt;&gt;"",AQ508-AS508,TODAY()-AQ508),"")</f>
        <v>0</v>
      </c>
      <c r="AZ508" s="329" t="str">
        <f ca="1">IF(AY508&lt;&gt;"",IF(AY508&lt;=0,"SEM ATRASO",IF(AY508&lt;=10,"1) &lt;= 10 Dias",IF(AND(AY508&gt;10,AY508&lt;=30),"2) &gt; 10 Dias e &lt;= 30 Dias",IF(AND(AY508&gt;30,AY508&lt;=60),"3) &gt;30 Dias e &lt;=60 Dias",IF(AND(AY508&gt;60,AY508&lt;43854),"4) &gt; 60 Dias","INDEFINIDO"))))),"")</f>
        <v>SEM ATRASO</v>
      </c>
      <c r="BA508" s="327">
        <v>45875</v>
      </c>
      <c r="BB508" s="331">
        <f>BA508</f>
        <v>45875</v>
      </c>
      <c r="BC508" s="15">
        <v>45880</v>
      </c>
      <c r="BD508" s="481">
        <v>45880</v>
      </c>
      <c r="BE508" s="438">
        <f>BD508</f>
        <v>45880</v>
      </c>
      <c r="BF508" s="309">
        <f>IF(AND(BB508&lt;&gt;"",BE508&lt;&gt;""),BE508-BB508,"")</f>
        <v>5</v>
      </c>
      <c r="BG508" s="326" t="str">
        <f>IF(BC508&lt;&gt;"",CONCATENATE("S",WEEKNUM(BC508,21)),"")</f>
        <v>S33</v>
      </c>
      <c r="BH508" s="327" t="str">
        <f>IF(BD508&lt;&gt;"",CONCATENATE("S",WEEKNUM(BD508,21)),"")</f>
        <v>S33</v>
      </c>
      <c r="BI508" s="327" t="str">
        <f>IF(BE508&lt;&gt;"",CONCATENATE("S",WEEKNUM(BE508,21)),"")</f>
        <v>S33</v>
      </c>
      <c r="BJ508" s="326" t="str">
        <f>IF(BE508&lt;&gt;"",CONCATENATE(MONTH(BE508),"/",YEAR(BE508)),"")</f>
        <v>8/2025</v>
      </c>
      <c r="BK508" s="325">
        <f ca="1">IF(BE508&lt;&gt;"",IFERROR(IF(BE508="",TODAY()-BC508,BE508-BC508),""),"")</f>
        <v>0</v>
      </c>
      <c r="BL508" s="330" t="str">
        <f ca="1">IF(BK508&lt;&gt;"",IF(BK508&lt;=0,"SEM ATRASO",IF(BK508&lt;=10,"1) &lt;= 10 Dias",IF(AND(BK508&gt;10,BK508&lt;=30),"2) &gt; 10 Dias e &lt;= 30 Dias",IF(AND(BK508&gt;30,BK508&lt;=60),"3) &gt;30 Dias e &lt;=60 Dias",IF(AND(BK508&gt;60,BK508&lt;43854),"4) &gt; 60 Dias","INDEFINIDO"))))),"")</f>
        <v>SEM ATRASO</v>
      </c>
      <c r="BM508" s="331">
        <f>IF(BE508&lt;&gt;"",BE508+5,IF(AND(BE508="",BD508&lt;&gt;""),BD508+5,IF(AND(BE508="",BD508="",AS508&lt;&gt;""),AS508+5,IF(AND(BE508="",BD508="",AS508="",AR508&lt;&gt;""),AR508+5,""))))</f>
        <v>45885</v>
      </c>
      <c r="BN508" s="331"/>
      <c r="BO508" s="331" t="s">
        <v>87</v>
      </c>
      <c r="BP508" s="305"/>
      <c r="BQ508" s="305"/>
      <c r="BR508" s="305"/>
      <c r="BS508" s="305"/>
      <c r="BT508" s="332"/>
      <c r="BU508" s="333"/>
      <c r="BV508" s="329"/>
      <c r="BW508" s="329"/>
      <c r="BX508" s="329"/>
      <c r="BY508" s="329"/>
      <c r="BZ508" s="329"/>
      <c r="CA508" s="640"/>
      <c r="CB508" s="599"/>
    </row>
    <row r="509" spans="1:80" ht="40.5" customHeight="1" thickBot="1" x14ac:dyDescent="0.4">
      <c r="A509" s="594"/>
      <c r="B509" s="458" t="s">
        <v>155</v>
      </c>
      <c r="C509" s="310"/>
      <c r="D509" s="336"/>
      <c r="E509" s="336" t="s">
        <v>623</v>
      </c>
      <c r="F509" s="336" t="s">
        <v>556</v>
      </c>
      <c r="G509" s="307" t="str">
        <f ca="1">IF(AND(E509&lt;D509,BE509&lt;&gt;"",TODAY()&gt;D509),TODAY()-D509,"")</f>
        <v/>
      </c>
      <c r="H509" s="308">
        <f>IF(BM509&lt;&gt;"",BM509,"")</f>
        <v>45885</v>
      </c>
      <c r="I509" s="309">
        <f>IF(AND(E509&lt;&gt;"",H509&lt;&gt;""),H509-E509,"")</f>
        <v>213</v>
      </c>
      <c r="J509" s="460"/>
      <c r="K509" s="460" t="s">
        <v>80</v>
      </c>
      <c r="L509" s="310" t="s">
        <v>557</v>
      </c>
      <c r="M509" s="311" t="s">
        <v>2407</v>
      </c>
      <c r="N509" s="310" t="s">
        <v>1012</v>
      </c>
      <c r="O509" s="337"/>
      <c r="P509" s="539" t="s">
        <v>1929</v>
      </c>
      <c r="Q509" s="339" t="s">
        <v>1842</v>
      </c>
      <c r="R509" s="313" t="str">
        <f>IF(OR(L509&lt;&gt;"",N509&lt;&gt;"",O509&lt;&gt;"",P509&lt;&gt;""),CONCATENATE(L509,"-",N509,"-",P509,"-OM",O509),"")</f>
        <v>P62-PPGMII-P62-PAR-0261/2025-OM</v>
      </c>
      <c r="S509" s="574"/>
      <c r="T509" s="437">
        <v>0.75</v>
      </c>
      <c r="U509" s="340">
        <v>0</v>
      </c>
      <c r="V509" s="544">
        <v>14.07</v>
      </c>
      <c r="W509" s="316">
        <f>IF(U509&lt;&gt;"",U509/1000,"")</f>
        <v>0</v>
      </c>
      <c r="X509" s="316">
        <f>IF(V509&lt;&gt;"",V509/1000,"")</f>
        <v>1.4070000000000001E-2</v>
      </c>
      <c r="Y509" s="317">
        <f>IF(OR(U509&lt;&gt;"",V509&lt;&gt;""),U509+V509,"")</f>
        <v>14.07</v>
      </c>
      <c r="Z509" s="318">
        <f>IF(Y509&lt;&gt;"",Y509/1000,"")</f>
        <v>1.4070000000000001E-2</v>
      </c>
      <c r="AA509" s="574" t="s">
        <v>2120</v>
      </c>
      <c r="AB509" s="386"/>
      <c r="AC509" s="331">
        <v>45714</v>
      </c>
      <c r="AD509" s="327">
        <v>45814</v>
      </c>
      <c r="AE509" s="327">
        <v>45828</v>
      </c>
      <c r="AF509" s="14">
        <v>45828</v>
      </c>
      <c r="AG509" s="327">
        <v>45828</v>
      </c>
      <c r="AH509" s="309">
        <f>IF(AND(AD509&lt;&gt;"",AG509&lt;&gt;""),AG509-AD509,"")</f>
        <v>14</v>
      </c>
      <c r="AI509" s="322" t="str">
        <f>IF(AE509&lt;&gt;"",CONCATENATE("S",WEEKNUM(AE509,21)),"")</f>
        <v>S25</v>
      </c>
      <c r="AJ509" s="323" t="str">
        <f>IF(AF509&lt;&gt;"",CONCATENATE("S",WEEKNUM(AF509,21)),"")</f>
        <v>S25</v>
      </c>
      <c r="AK509" s="323" t="str">
        <f>IF(AG509&lt;&gt;"",CONCATENATE("S",WEEKNUM(AG509,21)),"")</f>
        <v>S25</v>
      </c>
      <c r="AL509" s="322" t="str">
        <f>IF(AG509&lt;&gt;"",CONCATENATE(MONTH(AG509),"/",YEAR(AG509)),"")</f>
        <v>6/2025</v>
      </c>
      <c r="AM509" s="324">
        <f ca="1">IF(AG509&lt;&gt;"",IFERROR(IF(AF509="",TODAY()-AE509,AG509-AE509),""),"")</f>
        <v>0</v>
      </c>
      <c r="AN509" s="325" t="str">
        <f ca="1">IF(AM509&lt;&gt;"",IF(AM509&lt;=0,"SEM ATRASO",IF(AM509&lt;=10,"1) &lt;= 10 Dias",IF(AND(AM509&gt;10,AM509&lt;=30),"2) &gt; 10 Dias e &lt;= 30 Dias",IF(AND(AM509&gt;30,AM509&lt;=60),"3) &gt;30 Dias e &lt;=60 Dias",IF(AND(AM509&gt;60,AM509&lt;43854),"4) &gt; 60 Dias","INDEFINIDO"))))),"")</f>
        <v>SEM ATRASO</v>
      </c>
      <c r="AO509" s="331" t="s">
        <v>2029</v>
      </c>
      <c r="AP509" s="331">
        <v>45838</v>
      </c>
      <c r="AQ509" s="15">
        <v>45860</v>
      </c>
      <c r="AR509" s="15">
        <v>45860</v>
      </c>
      <c r="AS509" s="331">
        <v>45860</v>
      </c>
      <c r="AT509" s="309">
        <f>IF(AND(AP509&lt;&gt;"",AS509&lt;&gt;""),AS509-AP509,"")</f>
        <v>22</v>
      </c>
      <c r="AU509" s="326" t="str">
        <f>IF(AQ509&lt;&gt;"",CONCATENATE("S",WEEKNUM(AQ509,21)),"")</f>
        <v>S30</v>
      </c>
      <c r="AV509" s="327" t="str">
        <f>IF(AR509&lt;&gt;"",CONCATENATE("S",WEEKNUM(AR509,21)),"")</f>
        <v>S30</v>
      </c>
      <c r="AW509" s="327" t="str">
        <f>IF(AS509&lt;&gt;"",CONCATENATE("S",WEEKNUM(AS509,21)),"")</f>
        <v>S30</v>
      </c>
      <c r="AX509" s="326" t="str">
        <f>IF(AS509&lt;&gt;"",CONCATENATE(MONTH(AS509),"/",YEAR(AS509)),"")</f>
        <v>7/2025</v>
      </c>
      <c r="AY509" s="328">
        <f ca="1">IF(AQ509&lt;&gt;"",IF(AS509&lt;&gt;"",AQ509-AS509,TODAY()-AQ509),"")</f>
        <v>0</v>
      </c>
      <c r="AZ509" s="329" t="str">
        <f ca="1">IF(AY509&lt;&gt;"",IF(AY509&lt;=0,"SEM ATRASO",IF(AY509&lt;=10,"1) &lt;= 10 Dias",IF(AND(AY509&gt;10,AY509&lt;=30),"2) &gt; 10 Dias e &lt;= 30 Dias",IF(AND(AY509&gt;30,AY509&lt;=60),"3) &gt;30 Dias e &lt;=60 Dias",IF(AND(AY509&gt;60,AY509&lt;43854),"4) &gt; 60 Dias","INDEFINIDO"))))),"")</f>
        <v>SEM ATRASO</v>
      </c>
      <c r="BA509" s="327">
        <v>45875</v>
      </c>
      <c r="BB509" s="331">
        <f>BA509</f>
        <v>45875</v>
      </c>
      <c r="BC509" s="15">
        <v>45880</v>
      </c>
      <c r="BD509" s="481">
        <v>45880</v>
      </c>
      <c r="BE509" s="438">
        <f>BD509</f>
        <v>45880</v>
      </c>
      <c r="BF509" s="309">
        <f>IF(AND(BB509&lt;&gt;"",BE509&lt;&gt;""),BE509-BB509,"")</f>
        <v>5</v>
      </c>
      <c r="BG509" s="326" t="str">
        <f>IF(BC509&lt;&gt;"",CONCATENATE("S",WEEKNUM(BC509,21)),"")</f>
        <v>S33</v>
      </c>
      <c r="BH509" s="327" t="str">
        <f>IF(BD509&lt;&gt;"",CONCATENATE("S",WEEKNUM(BD509,21)),"")</f>
        <v>S33</v>
      </c>
      <c r="BI509" s="327" t="str">
        <f>IF(BE509&lt;&gt;"",CONCATENATE("S",WEEKNUM(BE509,21)),"")</f>
        <v>S33</v>
      </c>
      <c r="BJ509" s="326" t="str">
        <f>IF(BE509&lt;&gt;"",CONCATENATE(MONTH(BE509),"/",YEAR(BE509)),"")</f>
        <v>8/2025</v>
      </c>
      <c r="BK509" s="325">
        <f ca="1">IF(BE509&lt;&gt;"",IFERROR(IF(BE509="",TODAY()-BC509,BE509-BC509),""),"")</f>
        <v>0</v>
      </c>
      <c r="BL509" s="330" t="str">
        <f ca="1">IF(BK509&lt;&gt;"",IF(BK509&lt;=0,"SEM ATRASO",IF(BK509&lt;=10,"1) &lt;= 10 Dias",IF(AND(BK509&gt;10,BK509&lt;=30),"2) &gt; 10 Dias e &lt;= 30 Dias",IF(AND(BK509&gt;30,BK509&lt;=60),"3) &gt;30 Dias e &lt;=60 Dias",IF(AND(BK509&gt;60,BK509&lt;43854),"4) &gt; 60 Dias","INDEFINIDO"))))),"")</f>
        <v>SEM ATRASO</v>
      </c>
      <c r="BM509" s="331">
        <f>IF(BE509&lt;&gt;"",BE509+5,IF(AND(BE509="",BD509&lt;&gt;""),BD509+5,IF(AND(BE509="",BD509="",AS509&lt;&gt;""),AS509+5,IF(AND(BE509="",BD509="",AS509="",AR509&lt;&gt;""),AR509+5,""))))</f>
        <v>45885</v>
      </c>
      <c r="BN509" s="331"/>
      <c r="BO509" s="331" t="s">
        <v>87</v>
      </c>
      <c r="BP509" s="305"/>
      <c r="BQ509" s="305"/>
      <c r="BR509" s="305"/>
      <c r="BS509" s="305"/>
      <c r="BT509" s="332"/>
      <c r="BU509" s="333"/>
      <c r="BV509" s="329"/>
      <c r="BW509" s="329"/>
      <c r="BX509" s="329"/>
      <c r="BY509" s="329"/>
      <c r="BZ509" s="329"/>
      <c r="CA509" s="640"/>
      <c r="CB509" s="599"/>
    </row>
    <row r="510" spans="1:80" ht="40.5" customHeight="1" thickBot="1" x14ac:dyDescent="0.4">
      <c r="A510" s="594"/>
      <c r="B510" s="458" t="s">
        <v>155</v>
      </c>
      <c r="C510" s="310"/>
      <c r="D510" s="336"/>
      <c r="E510" s="336" t="s">
        <v>1068</v>
      </c>
      <c r="F510" s="336" t="s">
        <v>273</v>
      </c>
      <c r="G510" s="307" t="str">
        <f ca="1">IF(AND(E510&lt;D510,BE510&lt;&gt;"",TODAY()&gt;D510),TODAY()-D510,"")</f>
        <v/>
      </c>
      <c r="H510" s="308">
        <f>IF(BM510&lt;&gt;"",BM510,"")</f>
        <v>45884</v>
      </c>
      <c r="I510" s="309">
        <f>IF(AND(E510&lt;&gt;"",H510&lt;&gt;""),H510-E510,"")</f>
        <v>423</v>
      </c>
      <c r="J510" s="460"/>
      <c r="K510" s="460" t="s">
        <v>80</v>
      </c>
      <c r="L510" s="310" t="s">
        <v>557</v>
      </c>
      <c r="M510" s="311" t="s">
        <v>2407</v>
      </c>
      <c r="N510" s="310" t="s">
        <v>1012</v>
      </c>
      <c r="O510" s="337"/>
      <c r="P510" s="539" t="s">
        <v>1510</v>
      </c>
      <c r="Q510" s="339" t="s">
        <v>1843</v>
      </c>
      <c r="R510" s="313" t="str">
        <f>IF(OR(L510&lt;&gt;"",N510&lt;&gt;"",O510&lt;&gt;"",P510&lt;&gt;""),CONCATENATE(L510,"-",N510,"-",P510,"-OM",O510),"")</f>
        <v>P62-PPGMII-P62-PAR-0371P/2024-OM</v>
      </c>
      <c r="S510" s="574"/>
      <c r="T510" s="437">
        <v>0.75</v>
      </c>
      <c r="U510" s="340">
        <v>516.72</v>
      </c>
      <c r="V510" s="544">
        <v>0</v>
      </c>
      <c r="W510" s="316">
        <f>IF(U510&lt;&gt;"",U510/1000,"")</f>
        <v>0.51672000000000007</v>
      </c>
      <c r="X510" s="316">
        <f>IF(V510&lt;&gt;"",V510/1000,"")</f>
        <v>0</v>
      </c>
      <c r="Y510" s="317">
        <f>IF(OR(U510&lt;&gt;"",V510&lt;&gt;""),U510+V510,"")</f>
        <v>516.72</v>
      </c>
      <c r="Z510" s="318">
        <f>IF(Y510&lt;&gt;"",Y510/1000,"")</f>
        <v>0.51672000000000007</v>
      </c>
      <c r="AA510" s="574" t="s">
        <v>1086</v>
      </c>
      <c r="AB510" s="386"/>
      <c r="AC510" s="331">
        <v>45821</v>
      </c>
      <c r="AD510" s="327">
        <v>45814</v>
      </c>
      <c r="AE510" s="327">
        <v>45828</v>
      </c>
      <c r="AF510" s="14">
        <v>45828</v>
      </c>
      <c r="AG510" s="327">
        <v>45828</v>
      </c>
      <c r="AH510" s="309">
        <f>IF(AND(AD510&lt;&gt;"",AG510&lt;&gt;""),AG510-AD510,"")</f>
        <v>14</v>
      </c>
      <c r="AI510" s="322" t="str">
        <f>IF(AE510&lt;&gt;"",CONCATENATE("S",WEEKNUM(AE510,21)),"")</f>
        <v>S25</v>
      </c>
      <c r="AJ510" s="323" t="str">
        <f>IF(AF510&lt;&gt;"",CONCATENATE("S",WEEKNUM(AF510,21)),"")</f>
        <v>S25</v>
      </c>
      <c r="AK510" s="323" t="str">
        <f>IF(AG510&lt;&gt;"",CONCATENATE("S",WEEKNUM(AG510,21)),"")</f>
        <v>S25</v>
      </c>
      <c r="AL510" s="322" t="str">
        <f>IF(AG510&lt;&gt;"",CONCATENATE(MONTH(AG510),"/",YEAR(AG510)),"")</f>
        <v>6/2025</v>
      </c>
      <c r="AM510" s="324">
        <f ca="1">IF(AG510&lt;&gt;"",IFERROR(IF(AF510="",TODAY()-AE510,AG510-AE510),""),"")</f>
        <v>0</v>
      </c>
      <c r="AN510" s="325" t="str">
        <f ca="1">IF(AM510&lt;&gt;"",IF(AM510&lt;=0,"SEM ATRASO",IF(AM510&lt;=10,"1) &lt;= 10 Dias",IF(AND(AM510&gt;10,AM510&lt;=30),"2) &gt; 10 Dias e &lt;= 30 Dias",IF(AND(AM510&gt;30,AM510&lt;=60),"3) &gt;30 Dias e &lt;=60 Dias",IF(AND(AM510&gt;60,AM510&lt;43854),"4) &gt; 60 Dias","INDEFINIDO"))))),"")</f>
        <v>SEM ATRASO</v>
      </c>
      <c r="AO510" s="331" t="s">
        <v>2029</v>
      </c>
      <c r="AP510" s="331">
        <v>45838</v>
      </c>
      <c r="AQ510" s="15">
        <v>45863</v>
      </c>
      <c r="AR510" s="15">
        <v>45863</v>
      </c>
      <c r="AS510" s="15">
        <v>45863</v>
      </c>
      <c r="AT510" s="309">
        <f>IF(AND(AP510&lt;&gt;"",AS510&lt;&gt;""),AS510-AP510,"")</f>
        <v>25</v>
      </c>
      <c r="AU510" s="326" t="str">
        <f>IF(AQ510&lt;&gt;"",CONCATENATE("S",WEEKNUM(AQ510,21)),"")</f>
        <v>S30</v>
      </c>
      <c r="AV510" s="327" t="str">
        <f>IF(AR510&lt;&gt;"",CONCATENATE("S",WEEKNUM(AR510,21)),"")</f>
        <v>S30</v>
      </c>
      <c r="AW510" s="327" t="str">
        <f>IF(AS510&lt;&gt;"",CONCATENATE("S",WEEKNUM(AS510,21)),"")</f>
        <v>S30</v>
      </c>
      <c r="AX510" s="326" t="str">
        <f>IF(AS510&lt;&gt;"",CONCATENATE(MONTH(AS510),"/",YEAR(AS510)),"")</f>
        <v>7/2025</v>
      </c>
      <c r="AY510" s="328">
        <f ca="1">IF(AQ510&lt;&gt;"",IF(AS510&lt;&gt;"",AQ510-AS510,TODAY()-AQ510),"")</f>
        <v>0</v>
      </c>
      <c r="AZ510" s="329" t="str">
        <f ca="1">IF(AY510&lt;&gt;"",IF(AY510&lt;=0,"SEM ATRASO",IF(AY510&lt;=10,"1) &lt;= 10 Dias",IF(AND(AY510&gt;10,AY510&lt;=30),"2) &gt; 10 Dias e &lt;= 30 Dias",IF(AND(AY510&gt;30,AY510&lt;=60),"3) &gt;30 Dias e &lt;=60 Dias",IF(AND(AY510&gt;60,AY510&lt;43854),"4) &gt; 60 Dias","INDEFINIDO"))))),"")</f>
        <v>SEM ATRASO</v>
      </c>
      <c r="BA510" s="364">
        <v>45874</v>
      </c>
      <c r="BB510" s="331">
        <f>BA510</f>
        <v>45874</v>
      </c>
      <c r="BC510" s="15">
        <v>45879</v>
      </c>
      <c r="BD510" s="24">
        <v>45879</v>
      </c>
      <c r="BE510" s="438">
        <f>BD510</f>
        <v>45879</v>
      </c>
      <c r="BF510" s="309">
        <f>IF(AND(BB510&lt;&gt;"",BE510&lt;&gt;""),BE510-BB510,"")</f>
        <v>5</v>
      </c>
      <c r="BG510" s="326" t="str">
        <f>IF(BC510&lt;&gt;"",CONCATENATE("S",WEEKNUM(BC510,21)),"")</f>
        <v>S32</v>
      </c>
      <c r="BH510" s="327" t="str">
        <f>IF(BD510&lt;&gt;"",CONCATENATE("S",WEEKNUM(BD510,21)),"")</f>
        <v>S32</v>
      </c>
      <c r="BI510" s="327" t="str">
        <f>IF(BE510&lt;&gt;"",CONCATENATE("S",WEEKNUM(BE510,21)),"")</f>
        <v>S32</v>
      </c>
      <c r="BJ510" s="326" t="str">
        <f>IF(BE510&lt;&gt;"",CONCATENATE(MONTH(BE510),"/",YEAR(BE510)),"")</f>
        <v>8/2025</v>
      </c>
      <c r="BK510" s="325">
        <f ca="1">IF(BE510&lt;&gt;"",IFERROR(IF(BE510="",TODAY()-BC510,BE510-BC510),""),"")</f>
        <v>0</v>
      </c>
      <c r="BL510" s="330" t="str">
        <f ca="1">IF(BK510&lt;&gt;"",IF(BK510&lt;=0,"SEM ATRASO",IF(BK510&lt;=10,"1) &lt;= 10 Dias",IF(AND(BK510&gt;10,BK510&lt;=30),"2) &gt; 10 Dias e &lt;= 30 Dias",IF(AND(BK510&gt;30,BK510&lt;=60),"3) &gt;30 Dias e &lt;=60 Dias",IF(AND(BK510&gt;60,BK510&lt;43854),"4) &gt; 60 Dias","INDEFINIDO"))))),"")</f>
        <v>SEM ATRASO</v>
      </c>
      <c r="BM510" s="331">
        <f>IF(BE510&lt;&gt;"",BE510+5,IF(AND(BE510="",BD510&lt;&gt;""),BD510+5,IF(AND(BE510="",BD510="",AS510&lt;&gt;""),AS510+5,IF(AND(BE510="",BD510="",AS510="",AR510&lt;&gt;""),AR510+5,""))))</f>
        <v>45884</v>
      </c>
      <c r="BN510" s="331"/>
      <c r="BO510" s="331" t="s">
        <v>87</v>
      </c>
      <c r="BP510" s="305"/>
      <c r="BQ510" s="305"/>
      <c r="BR510" s="305"/>
      <c r="BS510" s="305"/>
      <c r="BT510" s="332"/>
      <c r="BU510" s="333"/>
      <c r="BV510" s="329"/>
      <c r="BW510" s="329"/>
      <c r="BX510" s="329"/>
      <c r="BY510" s="329"/>
      <c r="BZ510" s="329"/>
      <c r="CA510" s="640"/>
      <c r="CB510" s="599"/>
    </row>
    <row r="511" spans="1:80" ht="40.5" customHeight="1" thickBot="1" x14ac:dyDescent="0.4">
      <c r="A511" s="594"/>
      <c r="B511" s="458" t="s">
        <v>155</v>
      </c>
      <c r="C511" s="326"/>
      <c r="D511" s="371"/>
      <c r="E511" s="371" t="s">
        <v>1068</v>
      </c>
      <c r="F511" s="371" t="s">
        <v>273</v>
      </c>
      <c r="G511" s="307" t="str">
        <f ca="1">IF(AND(E511&lt;D511,BE511&lt;&gt;"",TODAY()&gt;D511),TODAY()-D511,"")</f>
        <v/>
      </c>
      <c r="H511" s="308">
        <f>IF(BM511&lt;&gt;"",BM511,"")</f>
        <v>45875</v>
      </c>
      <c r="I511" s="309">
        <f>IF(AND(E511&lt;&gt;"",H511&lt;&gt;""),H511-E511,"")</f>
        <v>414</v>
      </c>
      <c r="J511" s="460" t="s">
        <v>79</v>
      </c>
      <c r="K511" s="460" t="s">
        <v>80</v>
      </c>
      <c r="L511" s="310" t="s">
        <v>557</v>
      </c>
      <c r="M511" s="311" t="s">
        <v>176</v>
      </c>
      <c r="N511" s="310" t="s">
        <v>1012</v>
      </c>
      <c r="O511" s="337"/>
      <c r="P511" s="539" t="s">
        <v>1510</v>
      </c>
      <c r="Q511" s="339" t="s">
        <v>1084</v>
      </c>
      <c r="R511" s="313" t="str">
        <f>IF(OR(L511&lt;&gt;"",N511&lt;&gt;"",O511&lt;&gt;"",P511&lt;&gt;""),CONCATENATE(L511,"-",N511,"-",P511,"-OM",O511),"")</f>
        <v>P62-PPGMII-P62-PAR-0371P/2024-OM</v>
      </c>
      <c r="S511" s="305" t="s">
        <v>999</v>
      </c>
      <c r="T511" s="314">
        <v>1</v>
      </c>
      <c r="U511" s="340">
        <v>57.86</v>
      </c>
      <c r="V511" s="544">
        <v>0</v>
      </c>
      <c r="W511" s="316">
        <f>IF(U511&lt;&gt;"",U511/1000,"")</f>
        <v>5.7860000000000002E-2</v>
      </c>
      <c r="X511" s="316">
        <f>IF(V511&lt;&gt;"",V511/1000,"")</f>
        <v>0</v>
      </c>
      <c r="Y511" s="317">
        <f>IF(OR(U511&lt;&gt;"",V511&lt;&gt;""),U511+V511,"")</f>
        <v>57.86</v>
      </c>
      <c r="Z511" s="318">
        <f>IF(Y511&lt;&gt;"",Y511/1000,"")</f>
        <v>5.7860000000000002E-2</v>
      </c>
      <c r="AA511" s="574" t="s">
        <v>1086</v>
      </c>
      <c r="AB511" s="386"/>
      <c r="AC511" s="331">
        <v>45821</v>
      </c>
      <c r="AD511" s="331">
        <v>45792</v>
      </c>
      <c r="AE511" s="331">
        <v>45741</v>
      </c>
      <c r="AF511" s="15">
        <v>45741</v>
      </c>
      <c r="AG511" s="331">
        <v>45823</v>
      </c>
      <c r="AH511" s="309">
        <f>IF(AND(AD511&lt;&gt;"",AG511&lt;&gt;""),AG511-AD511,"")</f>
        <v>31</v>
      </c>
      <c r="AI511" s="322" t="str">
        <f>IF(AE511&lt;&gt;"",CONCATENATE("S",WEEKNUM(AE511,21)),"")</f>
        <v>S13</v>
      </c>
      <c r="AJ511" s="323" t="str">
        <f>IF(AF511&lt;&gt;"",CONCATENATE("S",WEEKNUM(AF511,21)),"")</f>
        <v>S13</v>
      </c>
      <c r="AK511" s="323" t="str">
        <f>IF(AG511&lt;&gt;"",CONCATENATE("S",WEEKNUM(AG511,21)),"")</f>
        <v>S24</v>
      </c>
      <c r="AL511" s="322" t="str">
        <f>IF(AG511&lt;&gt;"",CONCATENATE(MONTH(AG511),"/",YEAR(AG511)),"")</f>
        <v>6/2025</v>
      </c>
      <c r="AM511" s="324">
        <f ca="1">IF(AG511&lt;&gt;"",IFERROR(IF(AF511="",TODAY()-AE511,AG511-AE511),""),"")</f>
        <v>82</v>
      </c>
      <c r="AN511" s="325" t="str">
        <f ca="1">IF(AM511&lt;&gt;"",IF(AM511&lt;=0,"SEM ATRASO",IF(AM511&lt;=10,"1) &lt;= 10 Dias",IF(AND(AM511&gt;10,AM511&lt;=30),"2) &gt; 10 Dias e &lt;= 30 Dias",IF(AND(AM511&gt;30,AM511&lt;=60),"3) &gt;30 Dias e &lt;=60 Dias",IF(AND(AM511&gt;60,AM511&lt;43854),"4) &gt; 60 Dias","INDEFINIDO"))))),"")</f>
        <v>4) &gt; 60 Dias</v>
      </c>
      <c r="AO511" s="331">
        <v>45833</v>
      </c>
      <c r="AP511" s="331">
        <v>45827</v>
      </c>
      <c r="AQ511" s="15">
        <v>45840</v>
      </c>
      <c r="AR511" s="15">
        <v>45840</v>
      </c>
      <c r="AS511" s="331">
        <v>45838</v>
      </c>
      <c r="AT511" s="309">
        <f>IF(AND(AP511&lt;&gt;"",AS511&lt;&gt;""),AS511-AP511,"")</f>
        <v>11</v>
      </c>
      <c r="AU511" s="326" t="str">
        <f>IF(AQ511&lt;&gt;"",CONCATENATE("S",WEEKNUM(AQ511,21)),"")</f>
        <v>S27</v>
      </c>
      <c r="AV511" s="327" t="str">
        <f>IF(AR511&lt;&gt;"",CONCATENATE("S",WEEKNUM(AR511,21)),"")</f>
        <v>S27</v>
      </c>
      <c r="AW511" s="327" t="str">
        <f>IF(AS511&lt;&gt;"",CONCATENATE("S",WEEKNUM(AS511,21)),"")</f>
        <v>S27</v>
      </c>
      <c r="AX511" s="326" t="str">
        <f>IF(AS511&lt;&gt;"",CONCATENATE(MONTH(AS511),"/",YEAR(AS511)),"")</f>
        <v>6/2025</v>
      </c>
      <c r="AY511" s="328">
        <f ca="1">IF(AQ511&lt;&gt;"",IF(AS511&lt;&gt;"",AQ511-AS511,TODAY()-AQ511),"")</f>
        <v>2</v>
      </c>
      <c r="AZ511" s="329" t="str">
        <f ca="1">IF(AY511&lt;&gt;"",IF(AY511&lt;=0,"SEM ATRASO",IF(AY511&lt;=10,"1) &lt;= 10 Dias",IF(AND(AY511&gt;10,AY511&lt;=30),"2) &gt; 10 Dias e &lt;= 30 Dias",IF(AND(AY511&gt;30,AY511&lt;=60),"3) &gt;30 Dias e &lt;=60 Dias",IF(AND(AY511&gt;60,AY511&lt;43854),"4) &gt; 60 Dias","INDEFINIDO"))))),"")</f>
        <v>1) &lt;= 10 Dias</v>
      </c>
      <c r="BA511" s="331">
        <v>45853</v>
      </c>
      <c r="BB511" s="331">
        <v>45754</v>
      </c>
      <c r="BC511" s="15">
        <v>45766</v>
      </c>
      <c r="BD511" s="15">
        <v>45870</v>
      </c>
      <c r="BE511" s="331">
        <v>45870</v>
      </c>
      <c r="BF511" s="309">
        <f>IF(AND(BB511&lt;&gt;"",BE511&lt;&gt;""),BE511-BB511,"")</f>
        <v>116</v>
      </c>
      <c r="BG511" s="326" t="str">
        <f>IF(BC511&lt;&gt;"",CONCATENATE("S",WEEKNUM(BC511,21)),"")</f>
        <v>S16</v>
      </c>
      <c r="BH511" s="327" t="str">
        <f>IF(BD511&lt;&gt;"",CONCATENATE("S",WEEKNUM(BD511,21)),"")</f>
        <v>S31</v>
      </c>
      <c r="BI511" s="327" t="str">
        <f>IF(BE511&lt;&gt;"",CONCATENATE("S",WEEKNUM(BE511,21)),"")</f>
        <v>S31</v>
      </c>
      <c r="BJ511" s="326" t="str">
        <f>IF(BE511&lt;&gt;"",CONCATENATE(MONTH(BE511),"/",YEAR(BE511)),"")</f>
        <v>8/2025</v>
      </c>
      <c r="BK511" s="325">
        <f ca="1">IF(BE511&lt;&gt;"",IFERROR(IF(BE511="",TODAY()-BC511,BE511-BC511),""),"")</f>
        <v>104</v>
      </c>
      <c r="BL511" s="330" t="str">
        <f ca="1">IF(BK511&lt;&gt;"",IF(BK511&lt;=0,"SEM ATRASO",IF(BK511&lt;=10,"1) &lt;= 10 Dias",IF(AND(BK511&gt;10,BK511&lt;=30),"2) &gt; 10 Dias e &lt;= 30 Dias",IF(AND(BK511&gt;30,BK511&lt;=60),"3) &gt;30 Dias e &lt;=60 Dias",IF(AND(BK511&gt;60,BK511&lt;43854),"4) &gt; 60 Dias","INDEFINIDO"))))),"")</f>
        <v>4) &gt; 60 Dias</v>
      </c>
      <c r="BM511" s="331">
        <f>IF(BE511&lt;&gt;"",BE511+5,IF(AND(BE511="",BD511&lt;&gt;""),BD511+5,IF(AND(BE511="",BD511="",AS511&lt;&gt;""),AS511+5,IF(AND(BE511="",BD511="",AS511="",AR511&lt;&gt;""),AR511+5,""))))</f>
        <v>45875</v>
      </c>
      <c r="BN511" s="331"/>
      <c r="BO511" s="331" t="s">
        <v>87</v>
      </c>
      <c r="BP511" s="305"/>
      <c r="BQ511" s="305"/>
      <c r="BR511" s="305"/>
      <c r="BS511" s="305"/>
      <c r="BT511" s="332"/>
      <c r="BU511" s="333"/>
      <c r="BV511" s="329"/>
      <c r="BW511" s="329"/>
      <c r="BX511" s="329"/>
      <c r="BY511" s="329"/>
      <c r="BZ511" s="329"/>
      <c r="CA511" s="634"/>
      <c r="CB511" s="599"/>
    </row>
    <row r="512" spans="1:80" ht="40.5" customHeight="1" thickBot="1" x14ac:dyDescent="0.4">
      <c r="A512" s="594"/>
      <c r="B512" s="458" t="s">
        <v>155</v>
      </c>
      <c r="C512" s="326"/>
      <c r="D512" s="371"/>
      <c r="E512" s="371" t="s">
        <v>1068</v>
      </c>
      <c r="F512" s="371" t="s">
        <v>273</v>
      </c>
      <c r="G512" s="307" t="str">
        <f ca="1">IF(AND(E512&lt;D512,BE512&lt;&gt;"",TODAY()&gt;D512),TODAY()-D512,"")</f>
        <v/>
      </c>
      <c r="H512" s="308">
        <f>IF(BM512&lt;&gt;"",BM512,"")</f>
        <v>45885</v>
      </c>
      <c r="I512" s="309">
        <f>IF(AND(E512&lt;&gt;"",H512&lt;&gt;""),H512-E512,"")</f>
        <v>424</v>
      </c>
      <c r="J512" s="460"/>
      <c r="K512" s="460" t="s">
        <v>80</v>
      </c>
      <c r="L512" s="310" t="s">
        <v>557</v>
      </c>
      <c r="M512" s="311" t="s">
        <v>2407</v>
      </c>
      <c r="N512" s="310" t="s">
        <v>1012</v>
      </c>
      <c r="O512" s="337"/>
      <c r="P512" s="539" t="s">
        <v>1510</v>
      </c>
      <c r="Q512" s="339" t="s">
        <v>1844</v>
      </c>
      <c r="R512" s="313" t="str">
        <f>IF(OR(L512&lt;&gt;"",N512&lt;&gt;"",O512&lt;&gt;"",P512&lt;&gt;""),CONCATENATE(L512,"-",N512,"-",P512,"-OM",O512),"")</f>
        <v>P62-PPGMII-P62-PAR-0371P/2024-OM</v>
      </c>
      <c r="S512" s="305"/>
      <c r="T512" s="437">
        <v>0.75</v>
      </c>
      <c r="U512" s="340">
        <v>227.01</v>
      </c>
      <c r="V512" s="544">
        <v>0</v>
      </c>
      <c r="W512" s="316">
        <f>IF(U512&lt;&gt;"",U512/1000,"")</f>
        <v>0.22700999999999999</v>
      </c>
      <c r="X512" s="316">
        <f>IF(V512&lt;&gt;"",V512/1000,"")</f>
        <v>0</v>
      </c>
      <c r="Y512" s="317">
        <f>IF(OR(U512&lt;&gt;"",V512&lt;&gt;""),U512+V512,"")</f>
        <v>227.01</v>
      </c>
      <c r="Z512" s="318">
        <f>IF(Y512&lt;&gt;"",Y512/1000,"")</f>
        <v>0.22700999999999999</v>
      </c>
      <c r="AA512" s="574" t="s">
        <v>1086</v>
      </c>
      <c r="AB512" s="386"/>
      <c r="AC512" s="331">
        <v>45821</v>
      </c>
      <c r="AD512" s="327">
        <v>45814</v>
      </c>
      <c r="AE512" s="327">
        <v>45828</v>
      </c>
      <c r="AF512" s="14">
        <v>45828</v>
      </c>
      <c r="AG512" s="327">
        <v>45828</v>
      </c>
      <c r="AH512" s="309">
        <f>IF(AND(AD512&lt;&gt;"",AG512&lt;&gt;""),AG512-AD512,"")</f>
        <v>14</v>
      </c>
      <c r="AI512" s="322" t="str">
        <f>IF(AE512&lt;&gt;"",CONCATENATE("S",WEEKNUM(AE512,21)),"")</f>
        <v>S25</v>
      </c>
      <c r="AJ512" s="323" t="str">
        <f>IF(AF512&lt;&gt;"",CONCATENATE("S",WEEKNUM(AF512,21)),"")</f>
        <v>S25</v>
      </c>
      <c r="AK512" s="323" t="str">
        <f>IF(AG512&lt;&gt;"",CONCATENATE("S",WEEKNUM(AG512,21)),"")</f>
        <v>S25</v>
      </c>
      <c r="AL512" s="322" t="str">
        <f>IF(AG512&lt;&gt;"",CONCATENATE(MONTH(AG512),"/",YEAR(AG512)),"")</f>
        <v>6/2025</v>
      </c>
      <c r="AM512" s="324">
        <f ca="1">IF(AG512&lt;&gt;"",IFERROR(IF(AF512="",TODAY()-AE512,AG512-AE512),""),"")</f>
        <v>0</v>
      </c>
      <c r="AN512" s="325" t="str">
        <f ca="1">IF(AM512&lt;&gt;"",IF(AM512&lt;=0,"SEM ATRASO",IF(AM512&lt;=10,"1) &lt;= 10 Dias",IF(AND(AM512&gt;10,AM512&lt;=30),"2) &gt; 10 Dias e &lt;= 30 Dias",IF(AND(AM512&gt;30,AM512&lt;=60),"3) &gt;30 Dias e &lt;=60 Dias",IF(AND(AM512&gt;60,AM512&lt;43854),"4) &gt; 60 Dias","INDEFINIDO"))))),"")</f>
        <v>SEM ATRASO</v>
      </c>
      <c r="AO512" s="331" t="s">
        <v>2029</v>
      </c>
      <c r="AP512" s="331">
        <v>45842</v>
      </c>
      <c r="AQ512" s="15">
        <v>45868</v>
      </c>
      <c r="AR512" s="15">
        <v>45868</v>
      </c>
      <c r="AS512" s="331">
        <v>45868</v>
      </c>
      <c r="AT512" s="309">
        <f>IF(AND(AP512&lt;&gt;"",AS512&lt;&gt;""),AS512-AP512,"")</f>
        <v>26</v>
      </c>
      <c r="AU512" s="326" t="str">
        <f>IF(AQ512&lt;&gt;"",CONCATENATE("S",WEEKNUM(AQ512,21)),"")</f>
        <v>S31</v>
      </c>
      <c r="AV512" s="327" t="str">
        <f>IF(AR512&lt;&gt;"",CONCATENATE("S",WEEKNUM(AR512,21)),"")</f>
        <v>S31</v>
      </c>
      <c r="AW512" s="327" t="str">
        <f>IF(AS512&lt;&gt;"",CONCATENATE("S",WEEKNUM(AS512,21)),"")</f>
        <v>S31</v>
      </c>
      <c r="AX512" s="326" t="str">
        <f>IF(AS512&lt;&gt;"",CONCATENATE(MONTH(AS512),"/",YEAR(AS512)),"")</f>
        <v>7/2025</v>
      </c>
      <c r="AY512" s="328">
        <f ca="1">IF(AQ512&lt;&gt;"",IF(AS512&lt;&gt;"",AQ512-AS512,TODAY()-AQ512),"")</f>
        <v>0</v>
      </c>
      <c r="AZ512" s="329" t="str">
        <f ca="1">IF(AY512&lt;&gt;"",IF(AY512&lt;=0,"SEM ATRASO",IF(AY512&lt;=10,"1) &lt;= 10 Dias",IF(AND(AY512&gt;10,AY512&lt;=30),"2) &gt; 10 Dias e &lt;= 30 Dias",IF(AND(AY512&gt;30,AY512&lt;=60),"3) &gt;30 Dias e &lt;=60 Dias",IF(AND(AY512&gt;60,AY512&lt;43854),"4) &gt; 60 Dias","INDEFINIDO"))))),"")</f>
        <v>SEM ATRASO</v>
      </c>
      <c r="BA512" s="327">
        <v>45875</v>
      </c>
      <c r="BB512" s="331">
        <f>BA512</f>
        <v>45875</v>
      </c>
      <c r="BC512" s="15">
        <v>45880</v>
      </c>
      <c r="BD512" s="481">
        <v>45880</v>
      </c>
      <c r="BE512" s="438">
        <f>BD512</f>
        <v>45880</v>
      </c>
      <c r="BF512" s="309">
        <f>IF(AND(BB512&lt;&gt;"",BE512&lt;&gt;""),BE512-BB512,"")</f>
        <v>5</v>
      </c>
      <c r="BG512" s="326" t="str">
        <f>IF(BC512&lt;&gt;"",CONCATENATE("S",WEEKNUM(BC512,21)),"")</f>
        <v>S33</v>
      </c>
      <c r="BH512" s="327" t="str">
        <f>IF(BD512&lt;&gt;"",CONCATENATE("S",WEEKNUM(BD512,21)),"")</f>
        <v>S33</v>
      </c>
      <c r="BI512" s="327" t="str">
        <f>IF(BE512&lt;&gt;"",CONCATENATE("S",WEEKNUM(BE512,21)),"")</f>
        <v>S33</v>
      </c>
      <c r="BJ512" s="326" t="str">
        <f>IF(BE512&lt;&gt;"",CONCATENATE(MONTH(BE512),"/",YEAR(BE512)),"")</f>
        <v>8/2025</v>
      </c>
      <c r="BK512" s="325">
        <f ca="1">IF(BE512&lt;&gt;"",IFERROR(IF(BE512="",TODAY()-BC512,BE512-BC512),""),"")</f>
        <v>0</v>
      </c>
      <c r="BL512" s="330" t="str">
        <f ca="1">IF(BK512&lt;&gt;"",IF(BK512&lt;=0,"SEM ATRASO",IF(BK512&lt;=10,"1) &lt;= 10 Dias",IF(AND(BK512&gt;10,BK512&lt;=30),"2) &gt; 10 Dias e &lt;= 30 Dias",IF(AND(BK512&gt;30,BK512&lt;=60),"3) &gt;30 Dias e &lt;=60 Dias",IF(AND(BK512&gt;60,BK512&lt;43854),"4) &gt; 60 Dias","INDEFINIDO"))))),"")</f>
        <v>SEM ATRASO</v>
      </c>
      <c r="BM512" s="331">
        <f>IF(BE512&lt;&gt;"",BE512+5,IF(AND(BE512="",BD512&lt;&gt;""),BD512+5,IF(AND(BE512="",BD512="",AS512&lt;&gt;""),AS512+5,IF(AND(BE512="",BD512="",AS512="",AR512&lt;&gt;""),AR512+5,""))))</f>
        <v>45885</v>
      </c>
      <c r="BN512" s="331"/>
      <c r="BO512" s="331" t="s">
        <v>87</v>
      </c>
      <c r="BP512" s="305"/>
      <c r="BQ512" s="305"/>
      <c r="BR512" s="305"/>
      <c r="BS512" s="305"/>
      <c r="BT512" s="332"/>
      <c r="BU512" s="333"/>
      <c r="BV512" s="329"/>
      <c r="BW512" s="329"/>
      <c r="BX512" s="329"/>
      <c r="BY512" s="329"/>
      <c r="BZ512" s="329"/>
      <c r="CA512" s="634"/>
      <c r="CB512" s="599"/>
    </row>
    <row r="513" spans="1:80" ht="40.5" customHeight="1" thickBot="1" x14ac:dyDescent="0.4">
      <c r="A513" s="594"/>
      <c r="B513" s="458" t="s">
        <v>155</v>
      </c>
      <c r="C513" s="326"/>
      <c r="D513" s="371"/>
      <c r="E513" s="371">
        <v>1</v>
      </c>
      <c r="F513" s="371">
        <v>1</v>
      </c>
      <c r="G513" s="307" t="str">
        <f ca="1">IF(AND(E513&lt;D513,BE513&lt;&gt;"",TODAY()&gt;D513),TODAY()-D513,"")</f>
        <v/>
      </c>
      <c r="H513" s="308">
        <f>IF(BM513&lt;&gt;"",BM513,"")</f>
        <v>45872</v>
      </c>
      <c r="I513" s="309">
        <f>IF(AND(E513&lt;&gt;"",H513&lt;&gt;""),H513-E513,"")</f>
        <v>45871</v>
      </c>
      <c r="J513" s="460"/>
      <c r="K513" s="460" t="s">
        <v>80</v>
      </c>
      <c r="L513" s="310" t="s">
        <v>557</v>
      </c>
      <c r="M513" s="311" t="s">
        <v>161</v>
      </c>
      <c r="N513" s="310" t="s">
        <v>2192</v>
      </c>
      <c r="O513" s="337"/>
      <c r="P513" s="539" t="s">
        <v>1511</v>
      </c>
      <c r="Q513" s="339" t="s">
        <v>1845</v>
      </c>
      <c r="R513" s="313" t="str">
        <f>IF(OR(L513&lt;&gt;"",N513&lt;&gt;"",O513&lt;&gt;"",P513&lt;&gt;""),CONCATENATE(L513,"-",N513,"-",P513,"-OM",O513),"")</f>
        <v>P62-PPGMII-P62-0335P/2024-OM</v>
      </c>
      <c r="S513" s="305"/>
      <c r="T513" s="314">
        <v>1</v>
      </c>
      <c r="U513" s="340">
        <v>11.98</v>
      </c>
      <c r="V513" s="544">
        <v>0</v>
      </c>
      <c r="W513" s="316">
        <f>IF(U513&lt;&gt;"",U513/1000,"")</f>
        <v>1.1980000000000001E-2</v>
      </c>
      <c r="X513" s="316">
        <f>IF(V513&lt;&gt;"",V513/1000,"")</f>
        <v>0</v>
      </c>
      <c r="Y513" s="317">
        <f>IF(OR(U513&lt;&gt;"",V513&lt;&gt;""),U513+V513,"")</f>
        <v>11.98</v>
      </c>
      <c r="Z513" s="318">
        <f>IF(Y513&lt;&gt;"",Y513/1000,"")</f>
        <v>1.1980000000000001E-2</v>
      </c>
      <c r="AA513" s="574"/>
      <c r="AB513" s="386"/>
      <c r="AC513" s="331">
        <v>45797</v>
      </c>
      <c r="AD513" s="327">
        <v>45819</v>
      </c>
      <c r="AE513" s="327">
        <v>45851</v>
      </c>
      <c r="AF513" s="18">
        <v>45833</v>
      </c>
      <c r="AG513" s="327">
        <v>45827</v>
      </c>
      <c r="AH513" s="309">
        <f>IF(AND(AD513&lt;&gt;"",AG513&lt;&gt;""),AG513-AD513,"")</f>
        <v>8</v>
      </c>
      <c r="AI513" s="322" t="str">
        <f>IF(AE513&lt;&gt;"",CONCATENATE("S",WEEKNUM(AE513,21)),"")</f>
        <v>S28</v>
      </c>
      <c r="AJ513" s="323" t="str">
        <f>IF(AF513&lt;&gt;"",CONCATENATE("S",WEEKNUM(AF513,21)),"")</f>
        <v>S26</v>
      </c>
      <c r="AK513" s="323" t="str">
        <f>IF(AG513&lt;&gt;"",CONCATENATE("S",WEEKNUM(AG513,21)),"")</f>
        <v>S25</v>
      </c>
      <c r="AL513" s="322" t="str">
        <f>IF(AG513&lt;&gt;"",CONCATENATE(MONTH(AG513),"/",YEAR(AG513)),"")</f>
        <v>6/2025</v>
      </c>
      <c r="AM513" s="324">
        <f ca="1">IF(AG513&lt;&gt;"",IFERROR(IF(AF513="",TODAY()-AE513,AG513-AE513),""),"")</f>
        <v>-24</v>
      </c>
      <c r="AN513" s="325" t="str">
        <f ca="1">IF(AM513&lt;&gt;"",IF(AM513&lt;=0,"SEM ATRASO",IF(AM513&lt;=10,"1) &lt;= 10 Dias",IF(AND(AM513&gt;10,AM513&lt;=30),"2) &gt; 10 Dias e &lt;= 30 Dias",IF(AND(AM513&gt;30,AM513&lt;=60),"3) &gt;30 Dias e &lt;=60 Dias",IF(AND(AM513&gt;60,AM513&lt;43854),"4) &gt; 60 Dias","INDEFINIDO"))))),"")</f>
        <v>SEM ATRASO</v>
      </c>
      <c r="AO513" s="327">
        <v>45827</v>
      </c>
      <c r="AP513" s="331">
        <v>45827</v>
      </c>
      <c r="AQ513" s="15">
        <v>45832</v>
      </c>
      <c r="AR513" s="15">
        <v>45852</v>
      </c>
      <c r="AS513" s="331">
        <v>45852</v>
      </c>
      <c r="AT513" s="309">
        <f>IF(AND(AP513&lt;&gt;"",AS513&lt;&gt;""),AS513-AP513,"")</f>
        <v>25</v>
      </c>
      <c r="AU513" s="326" t="str">
        <f>IF(AQ513&lt;&gt;"",CONCATENATE("S",WEEKNUM(AQ513,21)),"")</f>
        <v>S26</v>
      </c>
      <c r="AV513" s="327" t="str">
        <f>IF(AR513&lt;&gt;"",CONCATENATE("S",WEEKNUM(AR513,21)),"")</f>
        <v>S29</v>
      </c>
      <c r="AW513" s="327" t="str">
        <f>IF(AS513&lt;&gt;"",CONCATENATE("S",WEEKNUM(AS513,21)),"")</f>
        <v>S29</v>
      </c>
      <c r="AX513" s="326" t="str">
        <f>IF(AS513&lt;&gt;"",CONCATENATE(MONTH(AS513),"/",YEAR(AS513)),"")</f>
        <v>7/2025</v>
      </c>
      <c r="AY513" s="328">
        <f ca="1">IF(AQ513&lt;&gt;"",IF(AS513&lt;&gt;"",AQ513-AS513,TODAY()-AQ513),"")</f>
        <v>-20</v>
      </c>
      <c r="AZ513" s="329" t="str">
        <f ca="1">IF(AY513&lt;&gt;"",IF(AY513&lt;=0,"SEM ATRASO",IF(AY513&lt;=10,"1) &lt;= 10 Dias",IF(AND(AY513&gt;10,AY513&lt;=30),"2) &gt; 10 Dias e &lt;= 30 Dias",IF(AND(AY513&gt;30,AY513&lt;=60),"3) &gt;30 Dias e &lt;=60 Dias",IF(AND(AY513&gt;60,AY513&lt;43854),"4) &gt; 60 Dias","INDEFINIDO"))))),"")</f>
        <v>SEM ATRASO</v>
      </c>
      <c r="BA513" s="327" t="s">
        <v>2034</v>
      </c>
      <c r="BB513" s="331">
        <v>45852</v>
      </c>
      <c r="BC513" s="14">
        <v>45867</v>
      </c>
      <c r="BD513" s="481">
        <v>45867</v>
      </c>
      <c r="BE513" s="15">
        <v>45867</v>
      </c>
      <c r="BF513" s="309">
        <f>IF(AND(BB513&lt;&gt;"",BE513&lt;&gt;""),BE513-BB513,"")</f>
        <v>15</v>
      </c>
      <c r="BG513" s="326" t="str">
        <f>IF(BC513&lt;&gt;"",CONCATENATE("S",WEEKNUM(BC513,21)),"")</f>
        <v>S31</v>
      </c>
      <c r="BH513" s="327" t="str">
        <f>IF(BD513&lt;&gt;"",CONCATENATE("S",WEEKNUM(BD513,21)),"")</f>
        <v>S31</v>
      </c>
      <c r="BI513" s="327" t="str">
        <f>IF(BE513&lt;&gt;"",CONCATENATE("S",WEEKNUM(BE513,21)),"")</f>
        <v>S31</v>
      </c>
      <c r="BJ513" s="326" t="str">
        <f>IF(BE513&lt;&gt;"",CONCATENATE(MONTH(BE513),"/",YEAR(BE513)),"")</f>
        <v>7/2025</v>
      </c>
      <c r="BK513" s="325">
        <f ca="1">IF(BE513&lt;&gt;"",IFERROR(IF(BE513="",TODAY()-BC513,BE513-BC513),""),"")</f>
        <v>0</v>
      </c>
      <c r="BL513" s="330" t="str">
        <f ca="1">IF(BK513&lt;&gt;"",IF(BK513&lt;=0,"SEM ATRASO",IF(BK513&lt;=10,"1) &lt;= 10 Dias",IF(AND(BK513&gt;10,BK513&lt;=30),"2) &gt; 10 Dias e &lt;= 30 Dias",IF(AND(BK513&gt;30,BK513&lt;=60),"3) &gt;30 Dias e &lt;=60 Dias",IF(AND(BK513&gt;60,BK513&lt;43854),"4) &gt; 60 Dias","INDEFINIDO"))))),"")</f>
        <v>SEM ATRASO</v>
      </c>
      <c r="BM513" s="331">
        <f>IF(BE513&lt;&gt;"",BE513+5,IF(AND(BE513="",BD513&lt;&gt;""),BD513+5,IF(AND(BE513="",BD513="",AS513&lt;&gt;""),AS513+5,IF(AND(BE513="",BD513="",AS513="",AR513&lt;&gt;""),AR513+5,""))))</f>
        <v>45872</v>
      </c>
      <c r="BN513" s="331"/>
      <c r="BO513" s="331" t="s">
        <v>87</v>
      </c>
      <c r="BP513" s="305"/>
      <c r="BQ513" s="305"/>
      <c r="BR513" s="305"/>
      <c r="BS513" s="305"/>
      <c r="BT513" s="332"/>
      <c r="BU513" s="333"/>
      <c r="BV513" s="329"/>
      <c r="BW513" s="329"/>
      <c r="BX513" s="329"/>
      <c r="BY513" s="329"/>
      <c r="BZ513" s="329"/>
      <c r="CA513" s="634"/>
      <c r="CB513" s="599"/>
    </row>
    <row r="514" spans="1:80" ht="40.5" customHeight="1" thickBot="1" x14ac:dyDescent="0.4">
      <c r="A514" s="594"/>
      <c r="B514" s="458" t="s">
        <v>155</v>
      </c>
      <c r="C514" s="326"/>
      <c r="D514" s="371"/>
      <c r="E514" s="371">
        <v>1</v>
      </c>
      <c r="F514" s="371">
        <v>1</v>
      </c>
      <c r="G514" s="307" t="str">
        <f ca="1">IF(AND(E514&lt;D514,BE514&lt;&gt;"",TODAY()&gt;D514),TODAY()-D514,"")</f>
        <v/>
      </c>
      <c r="H514" s="308">
        <f>IF(BM514&lt;&gt;"",BM514,"")</f>
        <v>45873</v>
      </c>
      <c r="I514" s="309">
        <f>IF(AND(E514&lt;&gt;"",H514&lt;&gt;""),H514-E514,"")</f>
        <v>45872</v>
      </c>
      <c r="J514" s="460" t="s">
        <v>79</v>
      </c>
      <c r="K514" s="460" t="s">
        <v>80</v>
      </c>
      <c r="L514" s="310" t="s">
        <v>557</v>
      </c>
      <c r="M514" s="311" t="s">
        <v>161</v>
      </c>
      <c r="N514" s="310" t="s">
        <v>1012</v>
      </c>
      <c r="O514" s="337"/>
      <c r="P514" s="539" t="s">
        <v>1511</v>
      </c>
      <c r="Q514" s="339" t="s">
        <v>1070</v>
      </c>
      <c r="R514" s="313" t="str">
        <f>IF(OR(L514&lt;&gt;"",N514&lt;&gt;"",O514&lt;&gt;"",P514&lt;&gt;""),CONCATENATE(L514,"-",N514,"-",P514,"-OM",O514),"")</f>
        <v>P62-PPGMII-P62-PAR-0335P/2024-OM</v>
      </c>
      <c r="S514" s="305" t="s">
        <v>1116</v>
      </c>
      <c r="T514" s="314">
        <v>1</v>
      </c>
      <c r="U514" s="340">
        <v>373.29599999999999</v>
      </c>
      <c r="V514" s="544">
        <v>0</v>
      </c>
      <c r="W514" s="316">
        <f>IF(U514&lt;&gt;"",U514/1000,"")</f>
        <v>0.37329600000000002</v>
      </c>
      <c r="X514" s="316">
        <f>IF(V514&lt;&gt;"",V514/1000,"")</f>
        <v>0</v>
      </c>
      <c r="Y514" s="317">
        <f>IF(OR(U514&lt;&gt;"",V514&lt;&gt;""),U514+V514,"")</f>
        <v>373.29599999999999</v>
      </c>
      <c r="Z514" s="318">
        <f>IF(Y514&lt;&gt;"",Y514/1000,"")</f>
        <v>0.37329600000000002</v>
      </c>
      <c r="AA514" s="574"/>
      <c r="AB514" s="386"/>
      <c r="AC514" s="331">
        <v>45713</v>
      </c>
      <c r="AD514" s="327">
        <v>45819</v>
      </c>
      <c r="AE514" s="327">
        <v>45742</v>
      </c>
      <c r="AF514" s="14">
        <v>45742</v>
      </c>
      <c r="AG514" s="327">
        <v>45826</v>
      </c>
      <c r="AH514" s="309">
        <f>IF(AND(AD514&lt;&gt;"",AG514&lt;&gt;""),AG514-AD514,"")</f>
        <v>7</v>
      </c>
      <c r="AI514" s="322" t="str">
        <f>IF(AE514&lt;&gt;"",CONCATENATE("S",WEEKNUM(AE514,21)),"")</f>
        <v>S13</v>
      </c>
      <c r="AJ514" s="323" t="str">
        <f>IF(AF514&lt;&gt;"",CONCATENATE("S",WEEKNUM(AF514,21)),"")</f>
        <v>S13</v>
      </c>
      <c r="AK514" s="323" t="str">
        <f>IF(AG514&lt;&gt;"",CONCATENATE("S",WEEKNUM(AG514,21)),"")</f>
        <v>S25</v>
      </c>
      <c r="AL514" s="322" t="str">
        <f>IF(AG514&lt;&gt;"",CONCATENATE(MONTH(AG514),"/",YEAR(AG514)),"")</f>
        <v>6/2025</v>
      </c>
      <c r="AM514" s="324">
        <f ca="1">IF(AG514&lt;&gt;"",IFERROR(IF(AF514="",TODAY()-AE514,AG514-AE514),""),"")</f>
        <v>84</v>
      </c>
      <c r="AN514" s="325" t="str">
        <f ca="1">IF(AM514&lt;&gt;"",IF(AM514&lt;=0,"SEM ATRASO",IF(AM514&lt;=10,"1) &lt;= 10 Dias",IF(AND(AM514&gt;10,AM514&lt;=30),"2) &gt; 10 Dias e &lt;= 30 Dias",IF(AND(AM514&gt;30,AM514&lt;=60),"3) &gt;30 Dias e &lt;=60 Dias",IF(AND(AM514&gt;60,AM514&lt;43854),"4) &gt; 60 Dias","INDEFINIDO"))))),"")</f>
        <v>4) &gt; 60 Dias</v>
      </c>
      <c r="AO514" s="331">
        <v>45823</v>
      </c>
      <c r="AP514" s="331">
        <v>45842</v>
      </c>
      <c r="AQ514" s="15">
        <v>45830</v>
      </c>
      <c r="AR514" s="15">
        <v>45830</v>
      </c>
      <c r="AS514" s="331">
        <v>45830</v>
      </c>
      <c r="AT514" s="309">
        <f>IF(AND(AP514&lt;&gt;"",AS514&lt;&gt;""),AS514-AP514,"")</f>
        <v>-12</v>
      </c>
      <c r="AU514" s="326" t="str">
        <f>IF(AQ514&lt;&gt;"",CONCATENATE("S",WEEKNUM(AQ514,21)),"")</f>
        <v>S25</v>
      </c>
      <c r="AV514" s="327" t="str">
        <f>IF(AR514&lt;&gt;"",CONCATENATE("S",WEEKNUM(AR514,21)),"")</f>
        <v>S25</v>
      </c>
      <c r="AW514" s="327" t="str">
        <f>IF(AS514&lt;&gt;"",CONCATENATE("S",WEEKNUM(AS514,21)),"")</f>
        <v>S25</v>
      </c>
      <c r="AX514" s="326" t="str">
        <f>IF(AS514&lt;&gt;"",CONCATENATE(MONTH(AS514),"/",YEAR(AS514)),"")</f>
        <v>6/2025</v>
      </c>
      <c r="AY514" s="328">
        <f ca="1">IF(AQ514&lt;&gt;"",IF(AS514&lt;&gt;"",AQ514-AS514,TODAY()-AQ514),"")</f>
        <v>0</v>
      </c>
      <c r="AZ514" s="329" t="str">
        <f ca="1">IF(AY514&lt;&gt;"",IF(AY514&lt;=0,"SEM ATRASO",IF(AY514&lt;=10,"1) &lt;= 10 Dias",IF(AND(AY514&gt;10,AY514&lt;=30),"2) &gt; 10 Dias e &lt;= 30 Dias",IF(AND(AY514&gt;30,AY514&lt;=60),"3) &gt;30 Dias e &lt;=60 Dias",IF(AND(AY514&gt;60,AY514&lt;43854),"4) &gt; 60 Dias","INDEFINIDO"))))),"")</f>
        <v>SEM ATRASO</v>
      </c>
      <c r="BA514" s="331">
        <v>45853</v>
      </c>
      <c r="BB514" s="331">
        <v>45837</v>
      </c>
      <c r="BC514" s="15">
        <v>45766</v>
      </c>
      <c r="BD514" s="15">
        <v>45868</v>
      </c>
      <c r="BE514" s="331">
        <v>45868</v>
      </c>
      <c r="BF514" s="309">
        <f>IF(AND(BB514&lt;&gt;"",BE514&lt;&gt;""),BE514-BB514,"")</f>
        <v>31</v>
      </c>
      <c r="BG514" s="326" t="str">
        <f>IF(BC514&lt;&gt;"",CONCATENATE("S",WEEKNUM(BC514,21)),"")</f>
        <v>S16</v>
      </c>
      <c r="BH514" s="327" t="str">
        <f>IF(BD514&lt;&gt;"",CONCATENATE("S",WEEKNUM(BD514,21)),"")</f>
        <v>S31</v>
      </c>
      <c r="BI514" s="327" t="str">
        <f>IF(BE514&lt;&gt;"",CONCATENATE("S",WEEKNUM(BE514,21)),"")</f>
        <v>S31</v>
      </c>
      <c r="BJ514" s="326" t="str">
        <f>IF(BE514&lt;&gt;"",CONCATENATE(MONTH(BE514),"/",YEAR(BE514)),"")</f>
        <v>7/2025</v>
      </c>
      <c r="BK514" s="325">
        <f ca="1">IF(BE514&lt;&gt;"",IFERROR(IF(BE514="",TODAY()-BC514,BE514-BC514),""),"")</f>
        <v>102</v>
      </c>
      <c r="BL514" s="330" t="str">
        <f ca="1">IF(BK514&lt;&gt;"",IF(BK514&lt;=0,"SEM ATRASO",IF(BK514&lt;=10,"1) &lt;= 10 Dias",IF(AND(BK514&gt;10,BK514&lt;=30),"2) &gt; 10 Dias e &lt;= 30 Dias",IF(AND(BK514&gt;30,BK514&lt;=60),"3) &gt;30 Dias e &lt;=60 Dias",IF(AND(BK514&gt;60,BK514&lt;43854),"4) &gt; 60 Dias","INDEFINIDO"))))),"")</f>
        <v>4) &gt; 60 Dias</v>
      </c>
      <c r="BM514" s="331">
        <f>IF(BE514&lt;&gt;"",BE514+5,IF(AND(BE514="",BD514&lt;&gt;""),BD514+5,IF(AND(BE514="",BD514="",AS514&lt;&gt;""),AS514+5,IF(AND(BE514="",BD514="",AS514="",AR514&lt;&gt;""),AR514+5,""))))</f>
        <v>45873</v>
      </c>
      <c r="BN514" s="331"/>
      <c r="BO514" s="331" t="s">
        <v>87</v>
      </c>
      <c r="BP514" s="305"/>
      <c r="BQ514" s="305"/>
      <c r="BR514" s="305"/>
      <c r="BS514" s="305"/>
      <c r="BT514" s="332"/>
      <c r="BU514" s="333"/>
      <c r="BV514" s="329"/>
      <c r="BW514" s="329"/>
      <c r="BX514" s="329"/>
      <c r="BY514" s="329"/>
      <c r="BZ514" s="329"/>
      <c r="CA514" s="634"/>
      <c r="CB514" s="599"/>
    </row>
    <row r="515" spans="1:80" ht="40.5" customHeight="1" thickBot="1" x14ac:dyDescent="0.4">
      <c r="A515" s="594"/>
      <c r="B515" s="458" t="s">
        <v>155</v>
      </c>
      <c r="C515" s="326"/>
      <c r="D515" s="371"/>
      <c r="E515" s="371" t="s">
        <v>1986</v>
      </c>
      <c r="F515" s="371" t="s">
        <v>2011</v>
      </c>
      <c r="G515" s="307" t="str">
        <f ca="1">IF(AND(E515&lt;D515,BE515&lt;&gt;"",TODAY()&gt;D515),TODAY()-D515,"")</f>
        <v/>
      </c>
      <c r="H515" s="308">
        <f>IF(BM515&lt;&gt;"",BM515,"")</f>
        <v>45872</v>
      </c>
      <c r="I515" s="309">
        <f>IF(AND(E515&lt;&gt;"",H515&lt;&gt;""),H515-E515,"")</f>
        <v>412</v>
      </c>
      <c r="J515" s="460"/>
      <c r="K515" s="460" t="s">
        <v>80</v>
      </c>
      <c r="L515" s="310" t="s">
        <v>557</v>
      </c>
      <c r="M515" s="311" t="s">
        <v>161</v>
      </c>
      <c r="N515" s="310" t="s">
        <v>1012</v>
      </c>
      <c r="O515" s="337"/>
      <c r="P515" s="539" t="s">
        <v>1930</v>
      </c>
      <c r="Q515" s="339" t="s">
        <v>1846</v>
      </c>
      <c r="R515" s="313" t="str">
        <f>IF(OR(L515&lt;&gt;"",N515&lt;&gt;"",O515&lt;&gt;"",P515&lt;&gt;""),CONCATENATE(L515,"-",N515,"-",P515,"-OM",O515),"")</f>
        <v>P62-PPGMII-P62-PAR-0341P/2024-OM</v>
      </c>
      <c r="S515" s="305"/>
      <c r="T515" s="314">
        <v>1</v>
      </c>
      <c r="U515" s="340">
        <v>5.8959999999999999</v>
      </c>
      <c r="V515" s="544">
        <v>0</v>
      </c>
      <c r="W515" s="316">
        <f>IF(U515&lt;&gt;"",U515/1000,"")</f>
        <v>5.8960000000000002E-3</v>
      </c>
      <c r="X515" s="316">
        <f>IF(V515&lt;&gt;"",V515/1000,"")</f>
        <v>0</v>
      </c>
      <c r="Y515" s="317">
        <f>IF(OR(U515&lt;&gt;"",V515&lt;&gt;""),U515+V515,"")</f>
        <v>5.8959999999999999</v>
      </c>
      <c r="Z515" s="318">
        <f>IF(Y515&lt;&gt;"",Y515/1000,"")</f>
        <v>5.8960000000000002E-3</v>
      </c>
      <c r="AA515" s="574" t="s">
        <v>2121</v>
      </c>
      <c r="AB515" s="386"/>
      <c r="AC515" s="331">
        <v>45797</v>
      </c>
      <c r="AD515" s="327">
        <v>45819</v>
      </c>
      <c r="AE515" s="327">
        <v>45851</v>
      </c>
      <c r="AF515" s="18">
        <v>45833</v>
      </c>
      <c r="AG515" s="327">
        <v>45827</v>
      </c>
      <c r="AH515" s="309">
        <f>IF(AND(AD515&lt;&gt;"",AG515&lt;&gt;""),AG515-AD515,"")</f>
        <v>8</v>
      </c>
      <c r="AI515" s="322" t="str">
        <f>IF(AE515&lt;&gt;"",CONCATENATE("S",WEEKNUM(AE515,21)),"")</f>
        <v>S28</v>
      </c>
      <c r="AJ515" s="323" t="str">
        <f>IF(AF515&lt;&gt;"",CONCATENATE("S",WEEKNUM(AF515,21)),"")</f>
        <v>S26</v>
      </c>
      <c r="AK515" s="323" t="str">
        <f>IF(AG515&lt;&gt;"",CONCATENATE("S",WEEKNUM(AG515,21)),"")</f>
        <v>S25</v>
      </c>
      <c r="AL515" s="322" t="str">
        <f>IF(AG515&lt;&gt;"",CONCATENATE(MONTH(AG515),"/",YEAR(AG515)),"")</f>
        <v>6/2025</v>
      </c>
      <c r="AM515" s="324">
        <f ca="1">IF(AG515&lt;&gt;"",IFERROR(IF(AF515="",TODAY()-AE515,AG515-AE515),""),"")</f>
        <v>-24</v>
      </c>
      <c r="AN515" s="325" t="str">
        <f ca="1">IF(AM515&lt;&gt;"",IF(AM515&lt;=0,"SEM ATRASO",IF(AM515&lt;=10,"1) &lt;= 10 Dias",IF(AND(AM515&gt;10,AM515&lt;=30),"2) &gt; 10 Dias e &lt;= 30 Dias",IF(AND(AM515&gt;30,AM515&lt;=60),"3) &gt;30 Dias e &lt;=60 Dias",IF(AND(AM515&gt;60,AM515&lt;43854),"4) &gt; 60 Dias","INDEFINIDO"))))),"")</f>
        <v>SEM ATRASO</v>
      </c>
      <c r="AO515" s="327">
        <v>45827</v>
      </c>
      <c r="AP515" s="331">
        <v>45827</v>
      </c>
      <c r="AQ515" s="15">
        <v>45832</v>
      </c>
      <c r="AR515" s="15">
        <v>45852</v>
      </c>
      <c r="AS515" s="331">
        <v>45852</v>
      </c>
      <c r="AT515" s="309">
        <f>IF(AND(AP515&lt;&gt;"",AS515&lt;&gt;""),AS515-AP515,"")</f>
        <v>25</v>
      </c>
      <c r="AU515" s="326" t="str">
        <f>IF(AQ515&lt;&gt;"",CONCATENATE("S",WEEKNUM(AQ515,21)),"")</f>
        <v>S26</v>
      </c>
      <c r="AV515" s="327" t="str">
        <f>IF(AR515&lt;&gt;"",CONCATENATE("S",WEEKNUM(AR515,21)),"")</f>
        <v>S29</v>
      </c>
      <c r="AW515" s="327" t="str">
        <f>IF(AS515&lt;&gt;"",CONCATENATE("S",WEEKNUM(AS515,21)),"")</f>
        <v>S29</v>
      </c>
      <c r="AX515" s="326" t="str">
        <f>IF(AS515&lt;&gt;"",CONCATENATE(MONTH(AS515),"/",YEAR(AS515)),"")</f>
        <v>7/2025</v>
      </c>
      <c r="AY515" s="328">
        <f ca="1">IF(AQ515&lt;&gt;"",IF(AS515&lt;&gt;"",AQ515-AS515,TODAY()-AQ515),"")</f>
        <v>-20</v>
      </c>
      <c r="AZ515" s="329" t="str">
        <f ca="1">IF(AY515&lt;&gt;"",IF(AY515&lt;=0,"SEM ATRASO",IF(AY515&lt;=10,"1) &lt;= 10 Dias",IF(AND(AY515&gt;10,AY515&lt;=30),"2) &gt; 10 Dias e &lt;= 30 Dias",IF(AND(AY515&gt;30,AY515&lt;=60),"3) &gt;30 Dias e &lt;=60 Dias",IF(AND(AY515&gt;60,AY515&lt;43854),"4) &gt; 60 Dias","INDEFINIDO"))))),"")</f>
        <v>SEM ATRASO</v>
      </c>
      <c r="BA515" s="327">
        <v>45852</v>
      </c>
      <c r="BB515" s="331">
        <v>45852</v>
      </c>
      <c r="BC515" s="14">
        <v>45867</v>
      </c>
      <c r="BD515" s="481">
        <v>45867</v>
      </c>
      <c r="BE515" s="15">
        <v>45867</v>
      </c>
      <c r="BF515" s="309">
        <f>IF(AND(BB515&lt;&gt;"",BE515&lt;&gt;""),BE515-BB515,"")</f>
        <v>15</v>
      </c>
      <c r="BG515" s="326" t="str">
        <f>IF(BC515&lt;&gt;"",CONCATENATE("S",WEEKNUM(BC515,21)),"")</f>
        <v>S31</v>
      </c>
      <c r="BH515" s="327" t="str">
        <f>IF(BD515&lt;&gt;"",CONCATENATE("S",WEEKNUM(BD515,21)),"")</f>
        <v>S31</v>
      </c>
      <c r="BI515" s="327" t="str">
        <f>IF(BE515&lt;&gt;"",CONCATENATE("S",WEEKNUM(BE515,21)),"")</f>
        <v>S31</v>
      </c>
      <c r="BJ515" s="326" t="str">
        <f>IF(BE515&lt;&gt;"",CONCATENATE(MONTH(BE515),"/",YEAR(BE515)),"")</f>
        <v>7/2025</v>
      </c>
      <c r="BK515" s="325">
        <f ca="1">IF(BE515&lt;&gt;"",IFERROR(IF(BE515="",TODAY()-BC515,BE515-BC515),""),"")</f>
        <v>0</v>
      </c>
      <c r="BL515" s="330" t="str">
        <f ca="1">IF(BK515&lt;&gt;"",IF(BK515&lt;=0,"SEM ATRASO",IF(BK515&lt;=10,"1) &lt;= 10 Dias",IF(AND(BK515&gt;10,BK515&lt;=30),"2) &gt; 10 Dias e &lt;= 30 Dias",IF(AND(BK515&gt;30,BK515&lt;=60),"3) &gt;30 Dias e &lt;=60 Dias",IF(AND(BK515&gt;60,BK515&lt;43854),"4) &gt; 60 Dias","INDEFINIDO"))))),"")</f>
        <v>SEM ATRASO</v>
      </c>
      <c r="BM515" s="331">
        <f>IF(BE515&lt;&gt;"",BE515+5,IF(AND(BE515="",BD515&lt;&gt;""),BD515+5,IF(AND(BE515="",BD515="",AS515&lt;&gt;""),AS515+5,IF(AND(BE515="",BD515="",AS515="",AR515&lt;&gt;""),AR515+5,""))))</f>
        <v>45872</v>
      </c>
      <c r="BN515" s="331"/>
      <c r="BO515" s="331" t="s">
        <v>87</v>
      </c>
      <c r="BP515" s="305"/>
      <c r="BQ515" s="305"/>
      <c r="BR515" s="305"/>
      <c r="BS515" s="305"/>
      <c r="BT515" s="332"/>
      <c r="BU515" s="333"/>
      <c r="BV515" s="329"/>
      <c r="BW515" s="329"/>
      <c r="BX515" s="329"/>
      <c r="BY515" s="329"/>
      <c r="BZ515" s="329"/>
      <c r="CA515" s="634"/>
      <c r="CB515" s="599"/>
    </row>
    <row r="516" spans="1:80" ht="40.5" customHeight="1" thickBot="1" x14ac:dyDescent="0.4">
      <c r="A516" s="594"/>
      <c r="B516" s="458" t="s">
        <v>155</v>
      </c>
      <c r="C516" s="326"/>
      <c r="D516" s="371"/>
      <c r="E516" s="371" t="s">
        <v>1986</v>
      </c>
      <c r="F516" s="371" t="s">
        <v>2011</v>
      </c>
      <c r="G516" s="307" t="str">
        <f ca="1">IF(AND(E516&lt;D516,BE516&lt;&gt;"",TODAY()&gt;D516),TODAY()-D516,"")</f>
        <v/>
      </c>
      <c r="H516" s="308">
        <f>IF(BM516&lt;&gt;"",BM516,"")</f>
        <v>45872</v>
      </c>
      <c r="I516" s="309">
        <f>IF(AND(E516&lt;&gt;"",H516&lt;&gt;""),H516-E516,"")</f>
        <v>412</v>
      </c>
      <c r="J516" s="460"/>
      <c r="K516" s="460" t="s">
        <v>80</v>
      </c>
      <c r="L516" s="310" t="s">
        <v>557</v>
      </c>
      <c r="M516" s="311" t="s">
        <v>161</v>
      </c>
      <c r="N516" s="310" t="s">
        <v>1012</v>
      </c>
      <c r="O516" s="337"/>
      <c r="P516" s="539" t="s">
        <v>1930</v>
      </c>
      <c r="Q516" s="339" t="s">
        <v>1847</v>
      </c>
      <c r="R516" s="313" t="str">
        <f>IF(OR(L516&lt;&gt;"",N516&lt;&gt;"",O516&lt;&gt;"",P516&lt;&gt;""),CONCATENATE(L516,"-",N516,"-",P516,"-OM",O516),"")</f>
        <v>P62-PPGMII-P62-PAR-0341P/2024-OM</v>
      </c>
      <c r="S516" s="305"/>
      <c r="T516" s="314">
        <v>1</v>
      </c>
      <c r="U516" s="340">
        <v>4.96</v>
      </c>
      <c r="V516" s="544">
        <v>0</v>
      </c>
      <c r="W516" s="316">
        <f>IF(U516&lt;&gt;"",U516/1000,"")</f>
        <v>4.96E-3</v>
      </c>
      <c r="X516" s="316">
        <f>IF(V516&lt;&gt;"",V516/1000,"")</f>
        <v>0</v>
      </c>
      <c r="Y516" s="317">
        <f>IF(OR(U516&lt;&gt;"",V516&lt;&gt;""),U516+V516,"")</f>
        <v>4.96</v>
      </c>
      <c r="Z516" s="318">
        <f>IF(Y516&lt;&gt;"",Y516/1000,"")</f>
        <v>4.96E-3</v>
      </c>
      <c r="AA516" s="574" t="s">
        <v>2121</v>
      </c>
      <c r="AB516" s="386"/>
      <c r="AC516" s="331">
        <v>45797</v>
      </c>
      <c r="AD516" s="327">
        <v>45819</v>
      </c>
      <c r="AE516" s="327">
        <v>45851</v>
      </c>
      <c r="AF516" s="18">
        <v>45833</v>
      </c>
      <c r="AG516" s="327">
        <v>45827</v>
      </c>
      <c r="AH516" s="309">
        <f>IF(AND(AD516&lt;&gt;"",AG516&lt;&gt;""),AG516-AD516,"")</f>
        <v>8</v>
      </c>
      <c r="AI516" s="322" t="str">
        <f>IF(AE516&lt;&gt;"",CONCATENATE("S",WEEKNUM(AE516,21)),"")</f>
        <v>S28</v>
      </c>
      <c r="AJ516" s="323" t="str">
        <f>IF(AF516&lt;&gt;"",CONCATENATE("S",WEEKNUM(AF516,21)),"")</f>
        <v>S26</v>
      </c>
      <c r="AK516" s="323" t="str">
        <f>IF(AG516&lt;&gt;"",CONCATENATE("S",WEEKNUM(AG516,21)),"")</f>
        <v>S25</v>
      </c>
      <c r="AL516" s="322" t="str">
        <f>IF(AG516&lt;&gt;"",CONCATENATE(MONTH(AG516),"/",YEAR(AG516)),"")</f>
        <v>6/2025</v>
      </c>
      <c r="AM516" s="324">
        <f ca="1">IF(AG516&lt;&gt;"",IFERROR(IF(AF516="",TODAY()-AE516,AG516-AE516),""),"")</f>
        <v>-24</v>
      </c>
      <c r="AN516" s="325" t="str">
        <f ca="1">IF(AM516&lt;&gt;"",IF(AM516&lt;=0,"SEM ATRASO",IF(AM516&lt;=10,"1) &lt;= 10 Dias",IF(AND(AM516&gt;10,AM516&lt;=30),"2) &gt; 10 Dias e &lt;= 30 Dias",IF(AND(AM516&gt;30,AM516&lt;=60),"3) &gt;30 Dias e &lt;=60 Dias",IF(AND(AM516&gt;60,AM516&lt;43854),"4) &gt; 60 Dias","INDEFINIDO"))))),"")</f>
        <v>SEM ATRASO</v>
      </c>
      <c r="AO516" s="327">
        <v>45827</v>
      </c>
      <c r="AP516" s="331">
        <v>45827</v>
      </c>
      <c r="AQ516" s="15">
        <v>45832</v>
      </c>
      <c r="AR516" s="15">
        <v>45852</v>
      </c>
      <c r="AS516" s="331">
        <v>45852</v>
      </c>
      <c r="AT516" s="309">
        <f>IF(AND(AP516&lt;&gt;"",AS516&lt;&gt;""),AS516-AP516,"")</f>
        <v>25</v>
      </c>
      <c r="AU516" s="326" t="str">
        <f>IF(AQ516&lt;&gt;"",CONCATENATE("S",WEEKNUM(AQ516,21)),"")</f>
        <v>S26</v>
      </c>
      <c r="AV516" s="327" t="str">
        <f>IF(AR516&lt;&gt;"",CONCATENATE("S",WEEKNUM(AR516,21)),"")</f>
        <v>S29</v>
      </c>
      <c r="AW516" s="327" t="str">
        <f>IF(AS516&lt;&gt;"",CONCATENATE("S",WEEKNUM(AS516,21)),"")</f>
        <v>S29</v>
      </c>
      <c r="AX516" s="326" t="str">
        <f>IF(AS516&lt;&gt;"",CONCATENATE(MONTH(AS516),"/",YEAR(AS516)),"")</f>
        <v>7/2025</v>
      </c>
      <c r="AY516" s="328">
        <f ca="1">IF(AQ516&lt;&gt;"",IF(AS516&lt;&gt;"",AQ516-AS516,TODAY()-AQ516),"")</f>
        <v>-20</v>
      </c>
      <c r="AZ516" s="329" t="str">
        <f ca="1">IF(AY516&lt;&gt;"",IF(AY516&lt;=0,"SEM ATRASO",IF(AY516&lt;=10,"1) &lt;= 10 Dias",IF(AND(AY516&gt;10,AY516&lt;=30),"2) &gt; 10 Dias e &lt;= 30 Dias",IF(AND(AY516&gt;30,AY516&lt;=60),"3) &gt;30 Dias e &lt;=60 Dias",IF(AND(AY516&gt;60,AY516&lt;43854),"4) &gt; 60 Dias","INDEFINIDO"))))),"")</f>
        <v>SEM ATRASO</v>
      </c>
      <c r="BA516" s="327">
        <v>45852</v>
      </c>
      <c r="BB516" s="331">
        <v>45852</v>
      </c>
      <c r="BC516" s="14">
        <v>45867</v>
      </c>
      <c r="BD516" s="481">
        <v>45867</v>
      </c>
      <c r="BE516" s="15">
        <v>45867</v>
      </c>
      <c r="BF516" s="309">
        <f>IF(AND(BB516&lt;&gt;"",BE516&lt;&gt;""),BE516-BB516,"")</f>
        <v>15</v>
      </c>
      <c r="BG516" s="326" t="str">
        <f>IF(BC516&lt;&gt;"",CONCATENATE("S",WEEKNUM(BC516,21)),"")</f>
        <v>S31</v>
      </c>
      <c r="BH516" s="327" t="str">
        <f>IF(BD516&lt;&gt;"",CONCATENATE("S",WEEKNUM(BD516,21)),"")</f>
        <v>S31</v>
      </c>
      <c r="BI516" s="327" t="str">
        <f>IF(BE516&lt;&gt;"",CONCATENATE("S",WEEKNUM(BE516,21)),"")</f>
        <v>S31</v>
      </c>
      <c r="BJ516" s="326" t="str">
        <f>IF(BE516&lt;&gt;"",CONCATENATE(MONTH(BE516),"/",YEAR(BE516)),"")</f>
        <v>7/2025</v>
      </c>
      <c r="BK516" s="325">
        <f ca="1">IF(BE516&lt;&gt;"",IFERROR(IF(BE516="",TODAY()-BC516,BE516-BC516),""),"")</f>
        <v>0</v>
      </c>
      <c r="BL516" s="330" t="str">
        <f ca="1">IF(BK516&lt;&gt;"",IF(BK516&lt;=0,"SEM ATRASO",IF(BK516&lt;=10,"1) &lt;= 10 Dias",IF(AND(BK516&gt;10,BK516&lt;=30),"2) &gt; 10 Dias e &lt;= 30 Dias",IF(AND(BK516&gt;30,BK516&lt;=60),"3) &gt;30 Dias e &lt;=60 Dias",IF(AND(BK516&gt;60,BK516&lt;43854),"4) &gt; 60 Dias","INDEFINIDO"))))),"")</f>
        <v>SEM ATRASO</v>
      </c>
      <c r="BM516" s="331">
        <f>IF(BE516&lt;&gt;"",BE516+5,IF(AND(BE516="",BD516&lt;&gt;""),BD516+5,IF(AND(BE516="",BD516="",AS516&lt;&gt;""),AS516+5,IF(AND(BE516="",BD516="",AS516="",AR516&lt;&gt;""),AR516+5,""))))</f>
        <v>45872</v>
      </c>
      <c r="BN516" s="331"/>
      <c r="BO516" s="331" t="s">
        <v>87</v>
      </c>
      <c r="BP516" s="305"/>
      <c r="BQ516" s="305"/>
      <c r="BR516" s="305"/>
      <c r="BS516" s="305"/>
      <c r="BT516" s="332"/>
      <c r="BU516" s="333"/>
      <c r="BV516" s="329"/>
      <c r="BW516" s="329"/>
      <c r="BX516" s="329"/>
      <c r="BY516" s="329"/>
      <c r="BZ516" s="329"/>
      <c r="CA516" s="634"/>
      <c r="CB516" s="599"/>
    </row>
    <row r="517" spans="1:80" ht="40.5" customHeight="1" thickBot="1" x14ac:dyDescent="0.4">
      <c r="A517" s="594"/>
      <c r="B517" s="458" t="s">
        <v>155</v>
      </c>
      <c r="C517" s="326"/>
      <c r="D517" s="371"/>
      <c r="E517" s="371" t="s">
        <v>1986</v>
      </c>
      <c r="F517" s="371" t="s">
        <v>457</v>
      </c>
      <c r="G517" s="307" t="str">
        <f ca="1">IF(AND(E517&lt;D517,BE517&lt;&gt;"",TODAY()&gt;D517),TODAY()-D517,"")</f>
        <v/>
      </c>
      <c r="H517" s="308">
        <f>IF(BM517&lt;&gt;"",BM517,"")</f>
        <v>45867</v>
      </c>
      <c r="I517" s="309">
        <f>IF(AND(E517&lt;&gt;"",H517&lt;&gt;""),H517-E517,"")</f>
        <v>407</v>
      </c>
      <c r="J517" s="460"/>
      <c r="K517" s="460" t="s">
        <v>80</v>
      </c>
      <c r="L517" s="310" t="s">
        <v>557</v>
      </c>
      <c r="M517" s="311" t="s">
        <v>161</v>
      </c>
      <c r="N517" s="310" t="s">
        <v>1012</v>
      </c>
      <c r="O517" s="337"/>
      <c r="P517" s="539" t="s">
        <v>1931</v>
      </c>
      <c r="Q517" s="339" t="s">
        <v>1848</v>
      </c>
      <c r="R517" s="313" t="str">
        <f>IF(OR(L517&lt;&gt;"",N517&lt;&gt;"",O517&lt;&gt;"",P517&lt;&gt;""),CONCATENATE(L517,"-",N517,"-",P517,"-OM",O517),"")</f>
        <v>P62-PPGMII-P62-PAR-0344P/2024-OM</v>
      </c>
      <c r="S517" s="305"/>
      <c r="T517" s="314">
        <v>1</v>
      </c>
      <c r="U517" s="340">
        <v>5.8959999999999999</v>
      </c>
      <c r="V517" s="544">
        <v>0</v>
      </c>
      <c r="W517" s="316">
        <f>IF(U517&lt;&gt;"",U517/1000,"")</f>
        <v>5.8960000000000002E-3</v>
      </c>
      <c r="X517" s="316">
        <f>IF(V517&lt;&gt;"",V517/1000,"")</f>
        <v>0</v>
      </c>
      <c r="Y517" s="317">
        <f>IF(OR(U517&lt;&gt;"",V517&lt;&gt;""),U517+V517,"")</f>
        <v>5.8959999999999999</v>
      </c>
      <c r="Z517" s="318">
        <f>IF(Y517&lt;&gt;"",Y517/1000,"")</f>
        <v>5.8960000000000002E-3</v>
      </c>
      <c r="AA517" s="574" t="s">
        <v>2122</v>
      </c>
      <c r="AB517" s="386"/>
      <c r="AC517" s="331">
        <v>45797</v>
      </c>
      <c r="AD517" s="327">
        <v>45819</v>
      </c>
      <c r="AE517" s="327">
        <v>45851</v>
      </c>
      <c r="AF517" s="18">
        <v>45833</v>
      </c>
      <c r="AG517" s="327">
        <v>45827</v>
      </c>
      <c r="AH517" s="309">
        <f>IF(AND(AD517&lt;&gt;"",AG517&lt;&gt;""),AG517-AD517,"")</f>
        <v>8</v>
      </c>
      <c r="AI517" s="322" t="str">
        <f>IF(AE517&lt;&gt;"",CONCATENATE("S",WEEKNUM(AE517,21)),"")</f>
        <v>S28</v>
      </c>
      <c r="AJ517" s="323" t="str">
        <f>IF(AF517&lt;&gt;"",CONCATENATE("S",WEEKNUM(AF517,21)),"")</f>
        <v>S26</v>
      </c>
      <c r="AK517" s="323" t="str">
        <f>IF(AG517&lt;&gt;"",CONCATENATE("S",WEEKNUM(AG517,21)),"")</f>
        <v>S25</v>
      </c>
      <c r="AL517" s="322" t="str">
        <f>IF(AG517&lt;&gt;"",CONCATENATE(MONTH(AG517),"/",YEAR(AG517)),"")</f>
        <v>6/2025</v>
      </c>
      <c r="AM517" s="324">
        <f ca="1">IF(AG517&lt;&gt;"",IFERROR(IF(AF517="",TODAY()-AE517,AG517-AE517),""),"")</f>
        <v>-24</v>
      </c>
      <c r="AN517" s="325" t="str">
        <f ca="1">IF(AM517&lt;&gt;"",IF(AM517&lt;=0,"SEM ATRASO",IF(AM517&lt;=10,"1) &lt;= 10 Dias",IF(AND(AM517&gt;10,AM517&lt;=30),"2) &gt; 10 Dias e &lt;= 30 Dias",IF(AND(AM517&gt;30,AM517&lt;=60),"3) &gt;30 Dias e &lt;=60 Dias",IF(AND(AM517&gt;60,AM517&lt;43854),"4) &gt; 60 Dias","INDEFINIDO"))))),"")</f>
        <v>SEM ATRASO</v>
      </c>
      <c r="AO517" s="327">
        <v>45827</v>
      </c>
      <c r="AP517" s="331">
        <v>45827</v>
      </c>
      <c r="AQ517" s="15">
        <v>45832</v>
      </c>
      <c r="AR517" s="15">
        <v>45848</v>
      </c>
      <c r="AS517" s="331">
        <v>45848</v>
      </c>
      <c r="AT517" s="309">
        <f>IF(AND(AP517&lt;&gt;"",AS517&lt;&gt;""),AS517-AP517,"")</f>
        <v>21</v>
      </c>
      <c r="AU517" s="326" t="str">
        <f>IF(AQ517&lt;&gt;"",CONCATENATE("S",WEEKNUM(AQ517,21)),"")</f>
        <v>S26</v>
      </c>
      <c r="AV517" s="327" t="str">
        <f>IF(AR517&lt;&gt;"",CONCATENATE("S",WEEKNUM(AR517,21)),"")</f>
        <v>S28</v>
      </c>
      <c r="AW517" s="327" t="str">
        <f>IF(AS517&lt;&gt;"",CONCATENATE("S",WEEKNUM(AS517,21)),"")</f>
        <v>S28</v>
      </c>
      <c r="AX517" s="326" t="str">
        <f>IF(AS517&lt;&gt;"",CONCATENATE(MONTH(AS517),"/",YEAR(AS517)),"")</f>
        <v>7/2025</v>
      </c>
      <c r="AY517" s="328">
        <f ca="1">IF(AQ517&lt;&gt;"",IF(AS517&lt;&gt;"",AQ517-AS517,TODAY()-AQ517),"")</f>
        <v>-16</v>
      </c>
      <c r="AZ517" s="329" t="str">
        <f ca="1">IF(AY517&lt;&gt;"",IF(AY517&lt;=0,"SEM ATRASO",IF(AY517&lt;=10,"1) &lt;= 10 Dias",IF(AND(AY517&gt;10,AY517&lt;=30),"2) &gt; 10 Dias e &lt;= 30 Dias",IF(AND(AY517&gt;30,AY517&lt;=60),"3) &gt;30 Dias e &lt;=60 Dias",IF(AND(AY517&gt;60,AY517&lt;43854),"4) &gt; 60 Dias","INDEFINIDO"))))),"")</f>
        <v>SEM ATRASO</v>
      </c>
      <c r="BA517" s="327">
        <v>45848</v>
      </c>
      <c r="BB517" s="331">
        <v>45848</v>
      </c>
      <c r="BC517" s="14">
        <v>45862</v>
      </c>
      <c r="BD517" s="481">
        <v>45862</v>
      </c>
      <c r="BE517" s="15">
        <v>45862</v>
      </c>
      <c r="BF517" s="309">
        <f>IF(AND(BB517&lt;&gt;"",BE517&lt;&gt;""),BE517-BB517,"")</f>
        <v>14</v>
      </c>
      <c r="BG517" s="326" t="str">
        <f>IF(BC517&lt;&gt;"",CONCATENATE("S",WEEKNUM(BC517,21)),"")</f>
        <v>S30</v>
      </c>
      <c r="BH517" s="327" t="str">
        <f>IF(BD517&lt;&gt;"",CONCATENATE("S",WEEKNUM(BD517,21)),"")</f>
        <v>S30</v>
      </c>
      <c r="BI517" s="327" t="str">
        <f>IF(BE517&lt;&gt;"",CONCATENATE("S",WEEKNUM(BE517,21)),"")</f>
        <v>S30</v>
      </c>
      <c r="BJ517" s="326" t="str">
        <f>IF(BE517&lt;&gt;"",CONCATENATE(MONTH(BE517),"/",YEAR(BE517)),"")</f>
        <v>7/2025</v>
      </c>
      <c r="BK517" s="325">
        <f ca="1">IF(BE517&lt;&gt;"",IFERROR(IF(BE517="",TODAY()-BC517,BE517-BC517),""),"")</f>
        <v>0</v>
      </c>
      <c r="BL517" s="330" t="str">
        <f ca="1">IF(BK517&lt;&gt;"",IF(BK517&lt;=0,"SEM ATRASO",IF(BK517&lt;=10,"1) &lt;= 10 Dias",IF(AND(BK517&gt;10,BK517&lt;=30),"2) &gt; 10 Dias e &lt;= 30 Dias",IF(AND(BK517&gt;30,BK517&lt;=60),"3) &gt;30 Dias e &lt;=60 Dias",IF(AND(BK517&gt;60,BK517&lt;43854),"4) &gt; 60 Dias","INDEFINIDO"))))),"")</f>
        <v>SEM ATRASO</v>
      </c>
      <c r="BM517" s="331">
        <f>IF(BE517&lt;&gt;"",BE517+5,IF(AND(BE517="",BD517&lt;&gt;""),BD517+5,IF(AND(BE517="",BD517="",AS517&lt;&gt;""),AS517+5,IF(AND(BE517="",BD517="",AS517="",AR517&lt;&gt;""),AR517+5,""))))</f>
        <v>45867</v>
      </c>
      <c r="BN517" s="331"/>
      <c r="BO517" s="331" t="s">
        <v>87</v>
      </c>
      <c r="BP517" s="305"/>
      <c r="BQ517" s="305"/>
      <c r="BR517" s="305"/>
      <c r="BS517" s="305"/>
      <c r="BT517" s="332"/>
      <c r="BU517" s="333"/>
      <c r="BV517" s="329"/>
      <c r="BW517" s="329"/>
      <c r="BX517" s="329"/>
      <c r="BY517" s="329"/>
      <c r="BZ517" s="329"/>
      <c r="CA517" s="634"/>
      <c r="CB517" s="599"/>
    </row>
    <row r="518" spans="1:80" ht="40.5" customHeight="1" thickBot="1" x14ac:dyDescent="0.4">
      <c r="A518" s="594"/>
      <c r="B518" s="458" t="s">
        <v>101</v>
      </c>
      <c r="C518" s="326"/>
      <c r="D518" s="371"/>
      <c r="E518" s="371" t="s">
        <v>1030</v>
      </c>
      <c r="F518" s="371" t="s">
        <v>273</v>
      </c>
      <c r="G518" s="307" t="str">
        <f ca="1">IF(AND(E518&lt;D518,BE518&lt;&gt;"",TODAY()&gt;D518),TODAY()-D518,"")</f>
        <v/>
      </c>
      <c r="H518" s="308">
        <f>IF(BM518&lt;&gt;"",BM518,"")</f>
        <v>45896</v>
      </c>
      <c r="I518" s="309">
        <f>IF(AND(E518&lt;&gt;"",H518&lt;&gt;""),H518-E518,"")</f>
        <v>404</v>
      </c>
      <c r="J518" s="460"/>
      <c r="K518" s="460" t="s">
        <v>80</v>
      </c>
      <c r="L518" s="310" t="s">
        <v>557</v>
      </c>
      <c r="M518" s="311" t="s">
        <v>113</v>
      </c>
      <c r="N518" s="310" t="s">
        <v>1012</v>
      </c>
      <c r="O518" s="337"/>
      <c r="P518" s="539" t="s">
        <v>1512</v>
      </c>
      <c r="Q518" s="339" t="s">
        <v>1849</v>
      </c>
      <c r="R518" s="313" t="str">
        <f>IF(OR(L518&lt;&gt;"",N518&lt;&gt;"",O518&lt;&gt;"",P518&lt;&gt;""),CONCATENATE(L518,"-",N518,"-",P518,"-OM",O518),"")</f>
        <v>P62-PPGMII-P62-PAR-0619P/2024-OM</v>
      </c>
      <c r="S518" s="305"/>
      <c r="T518" s="437">
        <v>0.75</v>
      </c>
      <c r="U518" s="340">
        <v>34.061999999999998</v>
      </c>
      <c r="V518" s="544">
        <v>0</v>
      </c>
      <c r="W518" s="316">
        <f>IF(U518&lt;&gt;"",U518/1000,"")</f>
        <v>3.4061999999999995E-2</v>
      </c>
      <c r="X518" s="316">
        <f>IF(V518&lt;&gt;"",V518/1000,"")</f>
        <v>0</v>
      </c>
      <c r="Y518" s="317">
        <f>IF(OR(U518&lt;&gt;"",V518&lt;&gt;""),U518+V518,"")</f>
        <v>34.061999999999998</v>
      </c>
      <c r="Z518" s="318">
        <f>IF(Y518&lt;&gt;"",Y518/1000,"")</f>
        <v>3.4061999999999995E-2</v>
      </c>
      <c r="AA518" s="574" t="s">
        <v>1117</v>
      </c>
      <c r="AB518" s="386"/>
      <c r="AC518" s="331">
        <v>45714</v>
      </c>
      <c r="AD518" s="327">
        <v>45814</v>
      </c>
      <c r="AE518" s="327">
        <v>45828</v>
      </c>
      <c r="AF518" s="14">
        <v>45828</v>
      </c>
      <c r="AG518" s="327">
        <v>45828</v>
      </c>
      <c r="AH518" s="309">
        <f>IF(AND(AD518&lt;&gt;"",AG518&lt;&gt;""),AG518-AD518,"")</f>
        <v>14</v>
      </c>
      <c r="AI518" s="322" t="str">
        <f>IF(AE518&lt;&gt;"",CONCATENATE("S",WEEKNUM(AE518,21)),"")</f>
        <v>S25</v>
      </c>
      <c r="AJ518" s="323" t="str">
        <f>IF(AF518&lt;&gt;"",CONCATENATE("S",WEEKNUM(AF518,21)),"")</f>
        <v>S25</v>
      </c>
      <c r="AK518" s="323" t="str">
        <f>IF(AG518&lt;&gt;"",CONCATENATE("S",WEEKNUM(AG518,21)),"")</f>
        <v>S25</v>
      </c>
      <c r="AL518" s="322" t="str">
        <f>IF(AG518&lt;&gt;"",CONCATENATE(MONTH(AG518),"/",YEAR(AG518)),"")</f>
        <v>6/2025</v>
      </c>
      <c r="AM518" s="324">
        <f ca="1">IF(AG518&lt;&gt;"",IFERROR(IF(AF518="",TODAY()-AE518,AG518-AE518),""),"")</f>
        <v>0</v>
      </c>
      <c r="AN518" s="325" t="str">
        <f ca="1">IF(AM518&lt;&gt;"",IF(AM518&lt;=0,"SEM ATRASO",IF(AM518&lt;=10,"1) &lt;= 10 Dias",IF(AND(AM518&gt;10,AM518&lt;=30),"2) &gt; 10 Dias e &lt;= 30 Dias",IF(AND(AM518&gt;30,AM518&lt;=60),"3) &gt;30 Dias e &lt;=60 Dias",IF(AND(AM518&gt;60,AM518&lt;43854),"4) &gt; 60 Dias","INDEFINIDO"))))),"")</f>
        <v>SEM ATRASO</v>
      </c>
      <c r="AO518" s="331" t="s">
        <v>2029</v>
      </c>
      <c r="AP518" s="331">
        <v>45835</v>
      </c>
      <c r="AQ518" s="15">
        <v>45847</v>
      </c>
      <c r="AR518" s="15">
        <v>45847</v>
      </c>
      <c r="AS518" s="331">
        <v>45847</v>
      </c>
      <c r="AT518" s="309">
        <f>IF(AND(AP518&lt;&gt;"",AS518&lt;&gt;""),AS518-AP518,"")</f>
        <v>12</v>
      </c>
      <c r="AU518" s="326" t="str">
        <f>IF(AQ518&lt;&gt;"",CONCATENATE("S",WEEKNUM(AQ518,21)),"")</f>
        <v>S28</v>
      </c>
      <c r="AV518" s="327" t="str">
        <f>IF(AR518&lt;&gt;"",CONCATENATE("S",WEEKNUM(AR518,21)),"")</f>
        <v>S28</v>
      </c>
      <c r="AW518" s="327" t="str">
        <f>IF(AS518&lt;&gt;"",CONCATENATE("S",WEEKNUM(AS518,21)),"")</f>
        <v>S28</v>
      </c>
      <c r="AX518" s="326" t="str">
        <f>IF(AS518&lt;&gt;"",CONCATENATE(MONTH(AS518),"/",YEAR(AS518)),"")</f>
        <v>7/2025</v>
      </c>
      <c r="AY518" s="328">
        <f ca="1">IF(AQ518&lt;&gt;"",IF(AS518&lt;&gt;"",AQ518-AS518,TODAY()-AQ518),"")</f>
        <v>0</v>
      </c>
      <c r="AZ518" s="329" t="str">
        <f ca="1">IF(AY518&lt;&gt;"",IF(AY518&lt;=0,"SEM ATRASO",IF(AY518&lt;=10,"1) &lt;= 10 Dias",IF(AND(AY518&gt;10,AY518&lt;=30),"2) &gt; 10 Dias e &lt;= 30 Dias",IF(AND(AY518&gt;30,AY518&lt;=60),"3) &gt;30 Dias e &lt;=60 Dias",IF(AND(AY518&gt;60,AY518&lt;43854),"4) &gt; 60 Dias","INDEFINIDO"))))),"")</f>
        <v>SEM ATRASO</v>
      </c>
      <c r="BA518" s="549">
        <v>45885</v>
      </c>
      <c r="BB518" s="331">
        <f>BA518</f>
        <v>45885</v>
      </c>
      <c r="BC518" s="15">
        <v>45880</v>
      </c>
      <c r="BD518" s="521">
        <f>BA518+6</f>
        <v>45891</v>
      </c>
      <c r="BE518" s="331"/>
      <c r="BF518" s="309" t="str">
        <f>IF(AND(BB518&lt;&gt;"",BE518&lt;&gt;""),BE518-BB518,"")</f>
        <v/>
      </c>
      <c r="BG518" s="326" t="str">
        <f>IF(BC518&lt;&gt;"",CONCATENATE("S",WEEKNUM(BC518,21)),"")</f>
        <v>S33</v>
      </c>
      <c r="BH518" s="327" t="str">
        <f>IF(BD518&lt;&gt;"",CONCATENATE("S",WEEKNUM(BD518,21)),"")</f>
        <v>S34</v>
      </c>
      <c r="BI518" s="327" t="str">
        <f>IF(BE518&lt;&gt;"",CONCATENATE("S",WEEKNUM(BE518,21)),"")</f>
        <v/>
      </c>
      <c r="BJ518" s="326" t="str">
        <f>IF(BE518&lt;&gt;"",CONCATENATE(MONTH(BE518),"/",YEAR(BE518)),"")</f>
        <v/>
      </c>
      <c r="BK518" s="325" t="str">
        <f ca="1">IF(BE518&lt;&gt;"",IFERROR(IF(BE518="",TODAY()-BC518,BE518-BC518),""),"")</f>
        <v/>
      </c>
      <c r="BL518" s="330" t="str">
        <f ca="1">IF(BK518&lt;&gt;"",IF(BK518&lt;=0,"SEM ATRASO",IF(BK518&lt;=10,"1) &lt;= 10 Dias",IF(AND(BK518&gt;10,BK518&lt;=30),"2) &gt; 10 Dias e &lt;= 30 Dias",IF(AND(BK518&gt;30,BK518&lt;=60),"3) &gt;30 Dias e &lt;=60 Dias",IF(AND(BK518&gt;60,BK518&lt;43854),"4) &gt; 60 Dias","INDEFINIDO"))))),"")</f>
        <v/>
      </c>
      <c r="BM518" s="331">
        <f>IF(BE518&lt;&gt;"",BE518+5,IF(AND(BE518="",BD518&lt;&gt;""),BD518+5,IF(AND(BE518="",BD518="",AS518&lt;&gt;""),AS518+5,IF(AND(BE518="",BD518="",AS518="",AR518&lt;&gt;""),AR518+5,""))))</f>
        <v>45896</v>
      </c>
      <c r="BN518" s="331"/>
      <c r="BO518" s="331" t="s">
        <v>87</v>
      </c>
      <c r="BP518" s="305"/>
      <c r="BQ518" s="305"/>
      <c r="BR518" s="305"/>
      <c r="BS518" s="305"/>
      <c r="BT518" s="332"/>
      <c r="BU518" s="333"/>
      <c r="BV518" s="329"/>
      <c r="BW518" s="329"/>
      <c r="BX518" s="329"/>
      <c r="BY518" s="329"/>
      <c r="BZ518" s="329"/>
      <c r="CA518" s="634"/>
      <c r="CB518" s="599"/>
    </row>
    <row r="519" spans="1:80" ht="40.5" customHeight="1" thickBot="1" x14ac:dyDescent="0.4">
      <c r="A519" s="594"/>
      <c r="B519" s="458" t="s">
        <v>155</v>
      </c>
      <c r="C519" s="326"/>
      <c r="D519" s="371"/>
      <c r="E519" s="371" t="s">
        <v>1030</v>
      </c>
      <c r="F519" s="371" t="s">
        <v>273</v>
      </c>
      <c r="G519" s="307" t="str">
        <f ca="1">IF(AND(E519&lt;D519,BE519&lt;&gt;"",TODAY()&gt;D519),TODAY()-D519,"")</f>
        <v/>
      </c>
      <c r="H519" s="308">
        <f>IF(BM519&lt;&gt;"",BM519,"")</f>
        <v>45885</v>
      </c>
      <c r="I519" s="309">
        <f>IF(AND(E519&lt;&gt;"",H519&lt;&gt;""),H519-E519,"")</f>
        <v>393</v>
      </c>
      <c r="J519" s="460"/>
      <c r="K519" s="460" t="s">
        <v>80</v>
      </c>
      <c r="L519" s="310" t="s">
        <v>557</v>
      </c>
      <c r="M519" s="311" t="s">
        <v>2407</v>
      </c>
      <c r="N519" s="310" t="s">
        <v>1012</v>
      </c>
      <c r="O519" s="337"/>
      <c r="P519" s="539" t="s">
        <v>1512</v>
      </c>
      <c r="Q519" s="339" t="s">
        <v>1850</v>
      </c>
      <c r="R519" s="313" t="str">
        <f>IF(OR(L519&lt;&gt;"",N519&lt;&gt;"",O519&lt;&gt;"",P519&lt;&gt;""),CONCATENATE(L519,"-",N519,"-",P519,"-OM",O519),"")</f>
        <v>P62-PPGMII-P62-PAR-0619P/2024-OM</v>
      </c>
      <c r="S519" s="305"/>
      <c r="T519" s="437">
        <v>0.75</v>
      </c>
      <c r="U519" s="340">
        <v>98.643000000000001</v>
      </c>
      <c r="V519" s="544">
        <v>0</v>
      </c>
      <c r="W519" s="316">
        <f>IF(U519&lt;&gt;"",U519/1000,"")</f>
        <v>9.8642999999999995E-2</v>
      </c>
      <c r="X519" s="316">
        <f>IF(V519&lt;&gt;"",V519/1000,"")</f>
        <v>0</v>
      </c>
      <c r="Y519" s="317">
        <f>IF(OR(U519&lt;&gt;"",V519&lt;&gt;""),U519+V519,"")</f>
        <v>98.643000000000001</v>
      </c>
      <c r="Z519" s="318">
        <f>IF(Y519&lt;&gt;"",Y519/1000,"")</f>
        <v>9.8642999999999995E-2</v>
      </c>
      <c r="AA519" s="574" t="s">
        <v>1117</v>
      </c>
      <c r="AB519" s="386"/>
      <c r="AC519" s="331">
        <v>45714</v>
      </c>
      <c r="AD519" s="327">
        <v>45814</v>
      </c>
      <c r="AE519" s="327">
        <v>45828</v>
      </c>
      <c r="AF519" s="14">
        <v>45828</v>
      </c>
      <c r="AG519" s="327">
        <v>45828</v>
      </c>
      <c r="AH519" s="309">
        <f>IF(AND(AD519&lt;&gt;"",AG519&lt;&gt;""),AG519-AD519,"")</f>
        <v>14</v>
      </c>
      <c r="AI519" s="322" t="str">
        <f>IF(AE519&lt;&gt;"",CONCATENATE("S",WEEKNUM(AE519,21)),"")</f>
        <v>S25</v>
      </c>
      <c r="AJ519" s="323" t="str">
        <f>IF(AF519&lt;&gt;"",CONCATENATE("S",WEEKNUM(AF519,21)),"")</f>
        <v>S25</v>
      </c>
      <c r="AK519" s="323" t="str">
        <f>IF(AG519&lt;&gt;"",CONCATENATE("S",WEEKNUM(AG519,21)),"")</f>
        <v>S25</v>
      </c>
      <c r="AL519" s="322" t="str">
        <f>IF(AG519&lt;&gt;"",CONCATENATE(MONTH(AG519),"/",YEAR(AG519)),"")</f>
        <v>6/2025</v>
      </c>
      <c r="AM519" s="324">
        <f ca="1">IF(AG519&lt;&gt;"",IFERROR(IF(AF519="",TODAY()-AE519,AG519-AE519),""),"")</f>
        <v>0</v>
      </c>
      <c r="AN519" s="325" t="str">
        <f ca="1">IF(AM519&lt;&gt;"",IF(AM519&lt;=0,"SEM ATRASO",IF(AM519&lt;=10,"1) &lt;= 10 Dias",IF(AND(AM519&gt;10,AM519&lt;=30),"2) &gt; 10 Dias e &lt;= 30 Dias",IF(AND(AM519&gt;30,AM519&lt;=60),"3) &gt;30 Dias e &lt;=60 Dias",IF(AND(AM519&gt;60,AM519&lt;43854),"4) &gt; 60 Dias","INDEFINIDO"))))),"")</f>
        <v>SEM ATRASO</v>
      </c>
      <c r="AO519" s="331" t="s">
        <v>2029</v>
      </c>
      <c r="AP519" s="331">
        <v>45847</v>
      </c>
      <c r="AQ519" s="15">
        <v>45867</v>
      </c>
      <c r="AR519" s="15">
        <v>45867</v>
      </c>
      <c r="AS519" s="331">
        <v>45867</v>
      </c>
      <c r="AT519" s="309">
        <f>IF(AND(AP519&lt;&gt;"",AS519&lt;&gt;""),AS519-AP519,"")</f>
        <v>20</v>
      </c>
      <c r="AU519" s="326" t="str">
        <f>IF(AQ519&lt;&gt;"",CONCATENATE("S",WEEKNUM(AQ519,21)),"")</f>
        <v>S31</v>
      </c>
      <c r="AV519" s="327" t="str">
        <f>IF(AR519&lt;&gt;"",CONCATENATE("S",WEEKNUM(AR519,21)),"")</f>
        <v>S31</v>
      </c>
      <c r="AW519" s="327" t="str">
        <f>IF(AS519&lt;&gt;"",CONCATENATE("S",WEEKNUM(AS519,21)),"")</f>
        <v>S31</v>
      </c>
      <c r="AX519" s="326" t="str">
        <f>IF(AS519&lt;&gt;"",CONCATENATE(MONTH(AS519),"/",YEAR(AS519)),"")</f>
        <v>7/2025</v>
      </c>
      <c r="AY519" s="328">
        <f ca="1">IF(AQ519&lt;&gt;"",IF(AS519&lt;&gt;"",AQ519-AS519,TODAY()-AQ519),"")</f>
        <v>0</v>
      </c>
      <c r="AZ519" s="329" t="str">
        <f ca="1">IF(AY519&lt;&gt;"",IF(AY519&lt;=0,"SEM ATRASO",IF(AY519&lt;=10,"1) &lt;= 10 Dias",IF(AND(AY519&gt;10,AY519&lt;=30),"2) &gt; 10 Dias e &lt;= 30 Dias",IF(AND(AY519&gt;30,AY519&lt;=60),"3) &gt;30 Dias e &lt;=60 Dias",IF(AND(AY519&gt;60,AY519&lt;43854),"4) &gt; 60 Dias","INDEFINIDO"))))),"")</f>
        <v>SEM ATRASO</v>
      </c>
      <c r="BA519" s="327">
        <v>45875</v>
      </c>
      <c r="BB519" s="331">
        <f>BA519</f>
        <v>45875</v>
      </c>
      <c r="BC519" s="15">
        <v>45880</v>
      </c>
      <c r="BD519" s="481">
        <v>45880</v>
      </c>
      <c r="BE519" s="438">
        <f>BD519</f>
        <v>45880</v>
      </c>
      <c r="BF519" s="309">
        <f>IF(AND(BB519&lt;&gt;"",BE519&lt;&gt;""),BE519-BB519,"")</f>
        <v>5</v>
      </c>
      <c r="BG519" s="326" t="str">
        <f>IF(BC519&lt;&gt;"",CONCATENATE("S",WEEKNUM(BC519,21)),"")</f>
        <v>S33</v>
      </c>
      <c r="BH519" s="327" t="str">
        <f>IF(BD519&lt;&gt;"",CONCATENATE("S",WEEKNUM(BD519,21)),"")</f>
        <v>S33</v>
      </c>
      <c r="BI519" s="327" t="str">
        <f>IF(BE519&lt;&gt;"",CONCATENATE("S",WEEKNUM(BE519,21)),"")</f>
        <v>S33</v>
      </c>
      <c r="BJ519" s="326" t="str">
        <f>IF(BE519&lt;&gt;"",CONCATENATE(MONTH(BE519),"/",YEAR(BE519)),"")</f>
        <v>8/2025</v>
      </c>
      <c r="BK519" s="325">
        <f ca="1">IF(BE519&lt;&gt;"",IFERROR(IF(BE519="",TODAY()-BC519,BE519-BC519),""),"")</f>
        <v>0</v>
      </c>
      <c r="BL519" s="330" t="str">
        <f ca="1">IF(BK519&lt;&gt;"",IF(BK519&lt;=0,"SEM ATRASO",IF(BK519&lt;=10,"1) &lt;= 10 Dias",IF(AND(BK519&gt;10,BK519&lt;=30),"2) &gt; 10 Dias e &lt;= 30 Dias",IF(AND(BK519&gt;30,BK519&lt;=60),"3) &gt;30 Dias e &lt;=60 Dias",IF(AND(BK519&gt;60,BK519&lt;43854),"4) &gt; 60 Dias","INDEFINIDO"))))),"")</f>
        <v>SEM ATRASO</v>
      </c>
      <c r="BM519" s="331">
        <f>IF(BE519&lt;&gt;"",BE519+5,IF(AND(BE519="",BD519&lt;&gt;""),BD519+5,IF(AND(BE519="",BD519="",AS519&lt;&gt;""),AS519+5,IF(AND(BE519="",BD519="",AS519="",AR519&lt;&gt;""),AR519+5,""))))</f>
        <v>45885</v>
      </c>
      <c r="BN519" s="331"/>
      <c r="BO519" s="331" t="s">
        <v>87</v>
      </c>
      <c r="BP519" s="305"/>
      <c r="BQ519" s="305"/>
      <c r="BR519" s="305"/>
      <c r="BS519" s="305"/>
      <c r="BT519" s="332"/>
      <c r="BU519" s="333"/>
      <c r="BV519" s="329"/>
      <c r="BW519" s="329"/>
      <c r="BX519" s="329"/>
      <c r="BY519" s="329"/>
      <c r="BZ519" s="329"/>
      <c r="CA519" s="634"/>
      <c r="CB519" s="599"/>
    </row>
    <row r="520" spans="1:80" ht="40.5" customHeight="1" thickBot="1" x14ac:dyDescent="0.4">
      <c r="A520" s="594"/>
      <c r="B520" s="458" t="s">
        <v>155</v>
      </c>
      <c r="C520" s="326"/>
      <c r="D520" s="371"/>
      <c r="E520" s="371" t="s">
        <v>1030</v>
      </c>
      <c r="F520" s="371" t="s">
        <v>273</v>
      </c>
      <c r="G520" s="307" t="str">
        <f ca="1">IF(AND(E520&lt;D520,BE520&lt;&gt;"",TODAY()&gt;D520),TODAY()-D520,"")</f>
        <v/>
      </c>
      <c r="H520" s="308">
        <f>IF(BM520&lt;&gt;"",BM520,"")</f>
        <v>45875</v>
      </c>
      <c r="I520" s="309">
        <f>IF(AND(E520&lt;&gt;"",H520&lt;&gt;""),H520-E520,"")</f>
        <v>383</v>
      </c>
      <c r="J520" s="460" t="s">
        <v>79</v>
      </c>
      <c r="K520" s="460" t="s">
        <v>80</v>
      </c>
      <c r="L520" s="310" t="s">
        <v>557</v>
      </c>
      <c r="M520" s="311" t="s">
        <v>176</v>
      </c>
      <c r="N520" s="310" t="s">
        <v>1012</v>
      </c>
      <c r="O520" s="337"/>
      <c r="P520" s="539" t="s">
        <v>1512</v>
      </c>
      <c r="Q520" s="338" t="s">
        <v>1115</v>
      </c>
      <c r="R520" s="313" t="str">
        <f>IF(OR(L520&lt;&gt;"",N520&lt;&gt;"",O520&lt;&gt;"",P520&lt;&gt;""),CONCATENATE(L520,"-",N520,"-",P520,"-OM",O520),"")</f>
        <v>P62-PPGMII-P62-PAR-0619P/2024-OM</v>
      </c>
      <c r="S520" s="305" t="s">
        <v>1093</v>
      </c>
      <c r="T520" s="314">
        <v>1</v>
      </c>
      <c r="U520" s="340">
        <v>22.700000000000003</v>
      </c>
      <c r="V520" s="544">
        <v>0</v>
      </c>
      <c r="W520" s="316">
        <f>IF(U520&lt;&gt;"",U520/1000,"")</f>
        <v>2.2700000000000001E-2</v>
      </c>
      <c r="X520" s="316">
        <f>IF(V520&lt;&gt;"",V520/1000,"")</f>
        <v>0</v>
      </c>
      <c r="Y520" s="317">
        <f>IF(OR(U520&lt;&gt;"",V520&lt;&gt;""),U520+V520,"")</f>
        <v>22.700000000000003</v>
      </c>
      <c r="Z520" s="318">
        <f>IF(Y520&lt;&gt;"",Y520/1000,"")</f>
        <v>2.2700000000000001E-2</v>
      </c>
      <c r="AA520" s="574" t="s">
        <v>1117</v>
      </c>
      <c r="AB520" s="386"/>
      <c r="AC520" s="331">
        <v>45714</v>
      </c>
      <c r="AD520" s="327">
        <v>45787</v>
      </c>
      <c r="AE520" s="327">
        <v>45834</v>
      </c>
      <c r="AF520" s="14">
        <v>45834</v>
      </c>
      <c r="AG520" s="327">
        <v>45836</v>
      </c>
      <c r="AH520" s="309">
        <f>IF(AND(AD520&lt;&gt;"",AG520&lt;&gt;""),AG520-AD520,"")</f>
        <v>49</v>
      </c>
      <c r="AI520" s="322" t="str">
        <f>IF(AE520&lt;&gt;"",CONCATENATE("S",WEEKNUM(AE520,21)),"")</f>
        <v>S26</v>
      </c>
      <c r="AJ520" s="323" t="str">
        <f>IF(AF520&lt;&gt;"",CONCATENATE("S",WEEKNUM(AF520,21)),"")</f>
        <v>S26</v>
      </c>
      <c r="AK520" s="323" t="str">
        <f>IF(AG520&lt;&gt;"",CONCATENATE("S",WEEKNUM(AG520,21)),"")</f>
        <v>S26</v>
      </c>
      <c r="AL520" s="322" t="str">
        <f>IF(AG520&lt;&gt;"",CONCATENATE(MONTH(AG520),"/",YEAR(AG520)),"")</f>
        <v>6/2025</v>
      </c>
      <c r="AM520" s="324">
        <f ca="1">IF(AG520&lt;&gt;"",IFERROR(IF(AF520="",TODAY()-AE520,AG520-AE520),""),"")</f>
        <v>2</v>
      </c>
      <c r="AN520" s="325" t="str">
        <f ca="1">IF(AM520&lt;&gt;"",IF(AM520&lt;=0,"SEM ATRASO",IF(AM520&lt;=10,"1) &lt;= 10 Dias",IF(AND(AM520&gt;10,AM520&lt;=30),"2) &gt; 10 Dias e &lt;= 30 Dias",IF(AND(AM520&gt;30,AM520&lt;=60),"3) &gt;30 Dias e &lt;=60 Dias",IF(AND(AM520&gt;60,AM520&lt;43854),"4) &gt; 60 Dias","INDEFINIDO"))))),"")</f>
        <v>1) &lt;= 10 Dias</v>
      </c>
      <c r="AO520" s="331">
        <v>45833</v>
      </c>
      <c r="AP520" s="331">
        <v>45847</v>
      </c>
      <c r="AQ520" s="15">
        <v>45840</v>
      </c>
      <c r="AR520" s="24">
        <v>45840</v>
      </c>
      <c r="AS520" s="331">
        <v>45838</v>
      </c>
      <c r="AT520" s="309">
        <f>IF(AND(AP520&lt;&gt;"",AS520&lt;&gt;""),AS520-AP520,"")</f>
        <v>-9</v>
      </c>
      <c r="AU520" s="326" t="str">
        <f>IF(AQ520&lt;&gt;"",CONCATENATE("S",WEEKNUM(AQ520,21)),"")</f>
        <v>S27</v>
      </c>
      <c r="AV520" s="327" t="str">
        <f>IF(AR520&lt;&gt;"",CONCATENATE("S",WEEKNUM(AR520,21)),"")</f>
        <v>S27</v>
      </c>
      <c r="AW520" s="327" t="str">
        <f>IF(AS520&lt;&gt;"",CONCATENATE("S",WEEKNUM(AS520,21)),"")</f>
        <v>S27</v>
      </c>
      <c r="AX520" s="326" t="str">
        <f>IF(AS520&lt;&gt;"",CONCATENATE(MONTH(AS520),"/",YEAR(AS520)),"")</f>
        <v>6/2025</v>
      </c>
      <c r="AY520" s="328">
        <f ca="1">IF(AQ520&lt;&gt;"",IF(AS520&lt;&gt;"",AQ520-AS520,TODAY()-AQ520),"")</f>
        <v>2</v>
      </c>
      <c r="AZ520" s="329" t="str">
        <f ca="1">IF(AY520&lt;&gt;"",IF(AY520&lt;=0,"SEM ATRASO",IF(AY520&lt;=10,"1) &lt;= 10 Dias",IF(AND(AY520&gt;10,AY520&lt;=30),"2) &gt; 10 Dias e &lt;= 30 Dias",IF(AND(AY520&gt;30,AY520&lt;=60),"3) &gt;30 Dias e &lt;=60 Dias",IF(AND(AY520&gt;60,AY520&lt;43854),"4) &gt; 60 Dias","INDEFINIDO"))))),"")</f>
        <v>1) &lt;= 10 Dias</v>
      </c>
      <c r="BA520" s="331">
        <v>45849</v>
      </c>
      <c r="BB520" s="331">
        <v>45754</v>
      </c>
      <c r="BC520" s="15">
        <v>45766</v>
      </c>
      <c r="BD520" s="24">
        <v>45870</v>
      </c>
      <c r="BE520" s="331">
        <v>45870</v>
      </c>
      <c r="BF520" s="309">
        <f>IF(AND(BB520&lt;&gt;"",BE520&lt;&gt;""),BE520-BB520,"")</f>
        <v>116</v>
      </c>
      <c r="BG520" s="326" t="str">
        <f>IF(BC520&lt;&gt;"",CONCATENATE("S",WEEKNUM(BC520,21)),"")</f>
        <v>S16</v>
      </c>
      <c r="BH520" s="327" t="str">
        <f>IF(BD520&lt;&gt;"",CONCATENATE("S",WEEKNUM(BD520,21)),"")</f>
        <v>S31</v>
      </c>
      <c r="BI520" s="327" t="str">
        <f>IF(BE520&lt;&gt;"",CONCATENATE("S",WEEKNUM(BE520,21)),"")</f>
        <v>S31</v>
      </c>
      <c r="BJ520" s="326" t="str">
        <f>IF(BE520&lt;&gt;"",CONCATENATE(MONTH(BE520),"/",YEAR(BE520)),"")</f>
        <v>8/2025</v>
      </c>
      <c r="BK520" s="325">
        <f ca="1">IF(BE520&lt;&gt;"",IFERROR(IF(BE520="",TODAY()-BC520,BE520-BC520),""),"")</f>
        <v>104</v>
      </c>
      <c r="BL520" s="330" t="str">
        <f ca="1">IF(BK520&lt;&gt;"",IF(BK520&lt;=0,"SEM ATRASO",IF(BK520&lt;=10,"1) &lt;= 10 Dias",IF(AND(BK520&gt;10,BK520&lt;=30),"2) &gt; 10 Dias e &lt;= 30 Dias",IF(AND(BK520&gt;30,BK520&lt;=60),"3) &gt;30 Dias e &lt;=60 Dias",IF(AND(BK520&gt;60,BK520&lt;43854),"4) &gt; 60 Dias","INDEFINIDO"))))),"")</f>
        <v>4) &gt; 60 Dias</v>
      </c>
      <c r="BM520" s="331">
        <f>IF(BE520&lt;&gt;"",BE520+5,IF(AND(BE520="",BD520&lt;&gt;""),BD520+5,IF(AND(BE520="",BD520="",AS520&lt;&gt;""),AS520+5,IF(AND(BE520="",BD520="",AS520="",AR520&lt;&gt;""),AR520+5,""))))</f>
        <v>45875</v>
      </c>
      <c r="BN520" s="331"/>
      <c r="BO520" s="331" t="s">
        <v>87</v>
      </c>
      <c r="BP520" s="305"/>
      <c r="BQ520" s="305"/>
      <c r="BR520" s="305"/>
      <c r="BS520" s="305"/>
      <c r="BT520" s="332"/>
      <c r="BU520" s="333"/>
      <c r="BV520" s="329"/>
      <c r="BW520" s="329"/>
      <c r="BX520" s="329"/>
      <c r="BY520" s="329"/>
      <c r="BZ520" s="329"/>
      <c r="CA520" s="635" t="s">
        <v>1251</v>
      </c>
      <c r="CB520" s="599"/>
    </row>
    <row r="521" spans="1:80" ht="40.5" customHeight="1" thickBot="1" x14ac:dyDescent="0.4">
      <c r="A521" s="594"/>
      <c r="B521" s="458" t="s">
        <v>155</v>
      </c>
      <c r="C521" s="326"/>
      <c r="D521" s="371"/>
      <c r="E521" s="371" t="s">
        <v>1030</v>
      </c>
      <c r="F521" s="371" t="s">
        <v>273</v>
      </c>
      <c r="G521" s="307" t="str">
        <f ca="1">IF(AND(E521&lt;D521,BE521&lt;&gt;"",TODAY()&gt;D521),TODAY()-D521,"")</f>
        <v/>
      </c>
      <c r="H521" s="308">
        <f>IF(BM521&lt;&gt;"",BM521,"")</f>
        <v>45885</v>
      </c>
      <c r="I521" s="309">
        <f>IF(AND(E521&lt;&gt;"",H521&lt;&gt;""),H521-E521,"")</f>
        <v>393</v>
      </c>
      <c r="J521" s="460"/>
      <c r="K521" s="460" t="s">
        <v>80</v>
      </c>
      <c r="L521" s="310" t="s">
        <v>557</v>
      </c>
      <c r="M521" s="311" t="s">
        <v>2407</v>
      </c>
      <c r="N521" s="310" t="s">
        <v>1012</v>
      </c>
      <c r="O521" s="337"/>
      <c r="P521" s="539" t="s">
        <v>1512</v>
      </c>
      <c r="Q521" s="338" t="s">
        <v>1851</v>
      </c>
      <c r="R521" s="313" t="str">
        <f>IF(OR(L521&lt;&gt;"",N521&lt;&gt;"",O521&lt;&gt;"",P521&lt;&gt;""),CONCATENATE(L521,"-",N521,"-",P521,"-OM",O521),"")</f>
        <v>P62-PPGMII-P62-PAR-0619P/2024-OM</v>
      </c>
      <c r="S521" s="305"/>
      <c r="T521" s="437">
        <v>0.75</v>
      </c>
      <c r="U521" s="340">
        <v>36.372</v>
      </c>
      <c r="V521" s="544">
        <v>0</v>
      </c>
      <c r="W521" s="316">
        <f>IF(U521&lt;&gt;"",U521/1000,"")</f>
        <v>3.6372000000000002E-2</v>
      </c>
      <c r="X521" s="316">
        <f>IF(V521&lt;&gt;"",V521/1000,"")</f>
        <v>0</v>
      </c>
      <c r="Y521" s="317">
        <f>IF(OR(U521&lt;&gt;"",V521&lt;&gt;""),U521+V521,"")</f>
        <v>36.372</v>
      </c>
      <c r="Z521" s="318">
        <f>IF(Y521&lt;&gt;"",Y521/1000,"")</f>
        <v>3.6372000000000002E-2</v>
      </c>
      <c r="AA521" s="574" t="s">
        <v>1117</v>
      </c>
      <c r="AB521" s="386"/>
      <c r="AC521" s="331">
        <v>45714</v>
      </c>
      <c r="AD521" s="327">
        <v>45814</v>
      </c>
      <c r="AE521" s="327">
        <v>45828</v>
      </c>
      <c r="AF521" s="14">
        <v>45828</v>
      </c>
      <c r="AG521" s="327">
        <v>45828</v>
      </c>
      <c r="AH521" s="309">
        <f>IF(AND(AD521&lt;&gt;"",AG521&lt;&gt;""),AG521-AD521,"")</f>
        <v>14</v>
      </c>
      <c r="AI521" s="322" t="str">
        <f>IF(AE521&lt;&gt;"",CONCATENATE("S",WEEKNUM(AE521,21)),"")</f>
        <v>S25</v>
      </c>
      <c r="AJ521" s="323" t="str">
        <f>IF(AF521&lt;&gt;"",CONCATENATE("S",WEEKNUM(AF521,21)),"")</f>
        <v>S25</v>
      </c>
      <c r="AK521" s="323" t="str">
        <f>IF(AG521&lt;&gt;"",CONCATENATE("S",WEEKNUM(AG521,21)),"")</f>
        <v>S25</v>
      </c>
      <c r="AL521" s="322" t="str">
        <f>IF(AG521&lt;&gt;"",CONCATENATE(MONTH(AG521),"/",YEAR(AG521)),"")</f>
        <v>6/2025</v>
      </c>
      <c r="AM521" s="324">
        <f ca="1">IF(AG521&lt;&gt;"",IFERROR(IF(AF521="",TODAY()-AE521,AG521-AE521),""),"")</f>
        <v>0</v>
      </c>
      <c r="AN521" s="325" t="str">
        <f ca="1">IF(AM521&lt;&gt;"",IF(AM521&lt;=0,"SEM ATRASO",IF(AM521&lt;=10,"1) &lt;= 10 Dias",IF(AND(AM521&gt;10,AM521&lt;=30),"2) &gt; 10 Dias e &lt;= 30 Dias",IF(AND(AM521&gt;30,AM521&lt;=60),"3) &gt;30 Dias e &lt;=60 Dias",IF(AND(AM521&gt;60,AM521&lt;43854),"4) &gt; 60 Dias","INDEFINIDO"))))),"")</f>
        <v>SEM ATRASO</v>
      </c>
      <c r="AO521" s="331" t="s">
        <v>2029</v>
      </c>
      <c r="AP521" s="331">
        <v>45867</v>
      </c>
      <c r="AQ521" s="15">
        <v>45833</v>
      </c>
      <c r="AR521" s="15">
        <v>45833</v>
      </c>
      <c r="AS521" s="331">
        <v>45833</v>
      </c>
      <c r="AT521" s="309">
        <f>IF(AND(AP521&lt;&gt;"",AS521&lt;&gt;""),AS521-AP521,"")</f>
        <v>-34</v>
      </c>
      <c r="AU521" s="326" t="str">
        <f>IF(AQ521&lt;&gt;"",CONCATENATE("S",WEEKNUM(AQ521,21)),"")</f>
        <v>S26</v>
      </c>
      <c r="AV521" s="327" t="str">
        <f>IF(AR521&lt;&gt;"",CONCATENATE("S",WEEKNUM(AR521,21)),"")</f>
        <v>S26</v>
      </c>
      <c r="AW521" s="327" t="str">
        <f>IF(AS521&lt;&gt;"",CONCATENATE("S",WEEKNUM(AS521,21)),"")</f>
        <v>S26</v>
      </c>
      <c r="AX521" s="326" t="str">
        <f>IF(AS521&lt;&gt;"",CONCATENATE(MONTH(AS521),"/",YEAR(AS521)),"")</f>
        <v>6/2025</v>
      </c>
      <c r="AY521" s="328">
        <f ca="1">IF(AQ521&lt;&gt;"",IF(AS521&lt;&gt;"",AQ521-AS521,TODAY()-AQ521),"")</f>
        <v>0</v>
      </c>
      <c r="AZ521" s="329" t="str">
        <f ca="1">IF(AY521&lt;&gt;"",IF(AY521&lt;=0,"SEM ATRASO",IF(AY521&lt;=10,"1) &lt;= 10 Dias",IF(AND(AY521&gt;10,AY521&lt;=30),"2) &gt; 10 Dias e &lt;= 30 Dias",IF(AND(AY521&gt;30,AY521&lt;=60),"3) &gt;30 Dias e &lt;=60 Dias",IF(AND(AY521&gt;60,AY521&lt;43854),"4) &gt; 60 Dias","INDEFINIDO"))))),"")</f>
        <v>SEM ATRASO</v>
      </c>
      <c r="BA521" s="327">
        <v>45875</v>
      </c>
      <c r="BB521" s="331">
        <f>BA521</f>
        <v>45875</v>
      </c>
      <c r="BC521" s="15">
        <v>45880</v>
      </c>
      <c r="BD521" s="481">
        <v>45880</v>
      </c>
      <c r="BE521" s="438">
        <f>BD521</f>
        <v>45880</v>
      </c>
      <c r="BF521" s="309">
        <f>IF(AND(BB521&lt;&gt;"",BE521&lt;&gt;""),BE521-BB521,"")</f>
        <v>5</v>
      </c>
      <c r="BG521" s="326" t="str">
        <f>IF(BC521&lt;&gt;"",CONCATENATE("S",WEEKNUM(BC521,21)),"")</f>
        <v>S33</v>
      </c>
      <c r="BH521" s="327" t="str">
        <f>IF(BD521&lt;&gt;"",CONCATENATE("S",WEEKNUM(BD521,21)),"")</f>
        <v>S33</v>
      </c>
      <c r="BI521" s="327" t="str">
        <f>IF(BE521&lt;&gt;"",CONCATENATE("S",WEEKNUM(BE521,21)),"")</f>
        <v>S33</v>
      </c>
      <c r="BJ521" s="326" t="str">
        <f>IF(BE521&lt;&gt;"",CONCATENATE(MONTH(BE521),"/",YEAR(BE521)),"")</f>
        <v>8/2025</v>
      </c>
      <c r="BK521" s="325">
        <f ca="1">IF(BE521&lt;&gt;"",IFERROR(IF(BE521="",TODAY()-BC521,BE521-BC521),""),"")</f>
        <v>0</v>
      </c>
      <c r="BL521" s="330" t="str">
        <f ca="1">IF(BK521&lt;&gt;"",IF(BK521&lt;=0,"SEM ATRASO",IF(BK521&lt;=10,"1) &lt;= 10 Dias",IF(AND(BK521&gt;10,BK521&lt;=30),"2) &gt; 10 Dias e &lt;= 30 Dias",IF(AND(BK521&gt;30,BK521&lt;=60),"3) &gt;30 Dias e &lt;=60 Dias",IF(AND(BK521&gt;60,BK521&lt;43854),"4) &gt; 60 Dias","INDEFINIDO"))))),"")</f>
        <v>SEM ATRASO</v>
      </c>
      <c r="BM521" s="331">
        <f>IF(BE521&lt;&gt;"",BE521+5,IF(AND(BE521="",BD521&lt;&gt;""),BD521+5,IF(AND(BE521="",BD521="",AS521&lt;&gt;""),AS521+5,IF(AND(BE521="",BD521="",AS521="",AR521&lt;&gt;""),AR521+5,""))))</f>
        <v>45885</v>
      </c>
      <c r="BN521" s="331"/>
      <c r="BO521" s="331" t="s">
        <v>87</v>
      </c>
      <c r="BP521" s="305"/>
      <c r="BQ521" s="305"/>
      <c r="BR521" s="305"/>
      <c r="BS521" s="305"/>
      <c r="BT521" s="332"/>
      <c r="BU521" s="333"/>
      <c r="BV521" s="329"/>
      <c r="BW521" s="329"/>
      <c r="BX521" s="329"/>
      <c r="BY521" s="329"/>
      <c r="BZ521" s="329"/>
      <c r="CA521" s="635"/>
      <c r="CB521" s="599"/>
    </row>
    <row r="522" spans="1:80" ht="40.5" customHeight="1" thickBot="1" x14ac:dyDescent="0.4">
      <c r="A522" s="594"/>
      <c r="B522" s="458" t="s">
        <v>155</v>
      </c>
      <c r="C522" s="326"/>
      <c r="D522" s="371"/>
      <c r="E522" s="371" t="s">
        <v>1030</v>
      </c>
      <c r="F522" s="371" t="s">
        <v>273</v>
      </c>
      <c r="G522" s="307" t="str">
        <f ca="1">IF(AND(E522&lt;D522,BE522&lt;&gt;"",TODAY()&gt;D522),TODAY()-D522,"")</f>
        <v/>
      </c>
      <c r="H522" s="308">
        <f>IF(BM522&lt;&gt;"",BM522,"")</f>
        <v>45885</v>
      </c>
      <c r="I522" s="309">
        <f>IF(AND(E522&lt;&gt;"",H522&lt;&gt;""),H522-E522,"")</f>
        <v>393</v>
      </c>
      <c r="J522" s="460"/>
      <c r="K522" s="460" t="s">
        <v>80</v>
      </c>
      <c r="L522" s="310" t="s">
        <v>557</v>
      </c>
      <c r="M522" s="311" t="s">
        <v>2407</v>
      </c>
      <c r="N522" s="310" t="s">
        <v>1012</v>
      </c>
      <c r="O522" s="337"/>
      <c r="P522" s="539" t="s">
        <v>1512</v>
      </c>
      <c r="Q522" s="338" t="s">
        <v>1852</v>
      </c>
      <c r="R522" s="313" t="str">
        <f>IF(OR(L522&lt;&gt;"",N522&lt;&gt;"",O522&lt;&gt;"",P522&lt;&gt;""),CONCATENATE(L522,"-",N522,"-",P522,"-OM",O522),"")</f>
        <v>P62-PPGMII-P62-PAR-0619P/2024-OM</v>
      </c>
      <c r="S522" s="305"/>
      <c r="T522" s="437">
        <v>0.75</v>
      </c>
      <c r="U522" s="340">
        <v>34.107999999999997</v>
      </c>
      <c r="V522" s="544">
        <v>0</v>
      </c>
      <c r="W522" s="316">
        <f>IF(U522&lt;&gt;"",U522/1000,"")</f>
        <v>3.4107999999999999E-2</v>
      </c>
      <c r="X522" s="316">
        <f>IF(V522&lt;&gt;"",V522/1000,"")</f>
        <v>0</v>
      </c>
      <c r="Y522" s="317">
        <f>IF(OR(U522&lt;&gt;"",V522&lt;&gt;""),U522+V522,"")</f>
        <v>34.107999999999997</v>
      </c>
      <c r="Z522" s="318">
        <f>IF(Y522&lt;&gt;"",Y522/1000,"")</f>
        <v>3.4107999999999999E-2</v>
      </c>
      <c r="AA522" s="574" t="s">
        <v>1117</v>
      </c>
      <c r="AB522" s="386"/>
      <c r="AC522" s="331">
        <v>45714</v>
      </c>
      <c r="AD522" s="327">
        <v>45814</v>
      </c>
      <c r="AE522" s="327">
        <v>45828</v>
      </c>
      <c r="AF522" s="14">
        <v>45828</v>
      </c>
      <c r="AG522" s="327">
        <v>45828</v>
      </c>
      <c r="AH522" s="309">
        <f>IF(AND(AD522&lt;&gt;"",AG522&lt;&gt;""),AG522-AD522,"")</f>
        <v>14</v>
      </c>
      <c r="AI522" s="322" t="str">
        <f>IF(AE522&lt;&gt;"",CONCATENATE("S",WEEKNUM(AE522,21)),"")</f>
        <v>S25</v>
      </c>
      <c r="AJ522" s="323" t="str">
        <f>IF(AF522&lt;&gt;"",CONCATENATE("S",WEEKNUM(AF522,21)),"")</f>
        <v>S25</v>
      </c>
      <c r="AK522" s="323" t="str">
        <f>IF(AG522&lt;&gt;"",CONCATENATE("S",WEEKNUM(AG522,21)),"")</f>
        <v>S25</v>
      </c>
      <c r="AL522" s="322" t="str">
        <f>IF(AG522&lt;&gt;"",CONCATENATE(MONTH(AG522),"/",YEAR(AG522)),"")</f>
        <v>6/2025</v>
      </c>
      <c r="AM522" s="324">
        <f ca="1">IF(AG522&lt;&gt;"",IFERROR(IF(AF522="",TODAY()-AE522,AG522-AE522),""),"")</f>
        <v>0</v>
      </c>
      <c r="AN522" s="325" t="str">
        <f ca="1">IF(AM522&lt;&gt;"",IF(AM522&lt;=0,"SEM ATRASO",IF(AM522&lt;=10,"1) &lt;= 10 Dias",IF(AND(AM522&gt;10,AM522&lt;=30),"2) &gt; 10 Dias e &lt;= 30 Dias",IF(AND(AM522&gt;30,AM522&lt;=60),"3) &gt;30 Dias e &lt;=60 Dias",IF(AND(AM522&gt;60,AM522&lt;43854),"4) &gt; 60 Dias","INDEFINIDO"))))),"")</f>
        <v>SEM ATRASO</v>
      </c>
      <c r="AO522" s="331" t="s">
        <v>2029</v>
      </c>
      <c r="AP522" s="331">
        <v>45867</v>
      </c>
      <c r="AQ522" s="15">
        <v>45834</v>
      </c>
      <c r="AR522" s="15">
        <v>45834</v>
      </c>
      <c r="AS522" s="331">
        <v>45834</v>
      </c>
      <c r="AT522" s="309">
        <f>IF(AND(AP522&lt;&gt;"",AS522&lt;&gt;""),AS522-AP522,"")</f>
        <v>-33</v>
      </c>
      <c r="AU522" s="326" t="str">
        <f>IF(AQ522&lt;&gt;"",CONCATENATE("S",WEEKNUM(AQ522,21)),"")</f>
        <v>S26</v>
      </c>
      <c r="AV522" s="327" t="str">
        <f>IF(AR522&lt;&gt;"",CONCATENATE("S",WEEKNUM(AR522,21)),"")</f>
        <v>S26</v>
      </c>
      <c r="AW522" s="327" t="str">
        <f>IF(AS522&lt;&gt;"",CONCATENATE("S",WEEKNUM(AS522,21)),"")</f>
        <v>S26</v>
      </c>
      <c r="AX522" s="326" t="str">
        <f>IF(AS522&lt;&gt;"",CONCATENATE(MONTH(AS522),"/",YEAR(AS522)),"")</f>
        <v>6/2025</v>
      </c>
      <c r="AY522" s="328">
        <f ca="1">IF(AQ522&lt;&gt;"",IF(AS522&lt;&gt;"",AQ522-AS522,TODAY()-AQ522),"")</f>
        <v>0</v>
      </c>
      <c r="AZ522" s="329" t="str">
        <f ca="1">IF(AY522&lt;&gt;"",IF(AY522&lt;=0,"SEM ATRASO",IF(AY522&lt;=10,"1) &lt;= 10 Dias",IF(AND(AY522&gt;10,AY522&lt;=30),"2) &gt; 10 Dias e &lt;= 30 Dias",IF(AND(AY522&gt;30,AY522&lt;=60),"3) &gt;30 Dias e &lt;=60 Dias",IF(AND(AY522&gt;60,AY522&lt;43854),"4) &gt; 60 Dias","INDEFINIDO"))))),"")</f>
        <v>SEM ATRASO</v>
      </c>
      <c r="BA522" s="327">
        <v>45875</v>
      </c>
      <c r="BB522" s="331">
        <f>BA522</f>
        <v>45875</v>
      </c>
      <c r="BC522" s="15">
        <v>45880</v>
      </c>
      <c r="BD522" s="481">
        <v>45880</v>
      </c>
      <c r="BE522" s="438">
        <f>BD522</f>
        <v>45880</v>
      </c>
      <c r="BF522" s="309">
        <f>IF(AND(BB522&lt;&gt;"",BE522&lt;&gt;""),BE522-BB522,"")</f>
        <v>5</v>
      </c>
      <c r="BG522" s="326" t="str">
        <f>IF(BC522&lt;&gt;"",CONCATENATE("S",WEEKNUM(BC522,21)),"")</f>
        <v>S33</v>
      </c>
      <c r="BH522" s="327" t="str">
        <f>IF(BD522&lt;&gt;"",CONCATENATE("S",WEEKNUM(BD522,21)),"")</f>
        <v>S33</v>
      </c>
      <c r="BI522" s="327" t="str">
        <f>IF(BE522&lt;&gt;"",CONCATENATE("S",WEEKNUM(BE522,21)),"")</f>
        <v>S33</v>
      </c>
      <c r="BJ522" s="326" t="str">
        <f>IF(BE522&lt;&gt;"",CONCATENATE(MONTH(BE522),"/",YEAR(BE522)),"")</f>
        <v>8/2025</v>
      </c>
      <c r="BK522" s="325">
        <f ca="1">IF(BE522&lt;&gt;"",IFERROR(IF(BE522="",TODAY()-BC522,BE522-BC522),""),"")</f>
        <v>0</v>
      </c>
      <c r="BL522" s="330" t="str">
        <f ca="1">IF(BK522&lt;&gt;"",IF(BK522&lt;=0,"SEM ATRASO",IF(BK522&lt;=10,"1) &lt;= 10 Dias",IF(AND(BK522&gt;10,BK522&lt;=30),"2) &gt; 10 Dias e &lt;= 30 Dias",IF(AND(BK522&gt;30,BK522&lt;=60),"3) &gt;30 Dias e &lt;=60 Dias",IF(AND(BK522&gt;60,BK522&lt;43854),"4) &gt; 60 Dias","INDEFINIDO"))))),"")</f>
        <v>SEM ATRASO</v>
      </c>
      <c r="BM522" s="331">
        <f>IF(BE522&lt;&gt;"",BE522+5,IF(AND(BE522="",BD522&lt;&gt;""),BD522+5,IF(AND(BE522="",BD522="",AS522&lt;&gt;""),AS522+5,IF(AND(BE522="",BD522="",AS522="",AR522&lt;&gt;""),AR522+5,""))))</f>
        <v>45885</v>
      </c>
      <c r="BN522" s="331"/>
      <c r="BO522" s="331" t="s">
        <v>87</v>
      </c>
      <c r="BP522" s="305"/>
      <c r="BQ522" s="305"/>
      <c r="BR522" s="305"/>
      <c r="BS522" s="305"/>
      <c r="BT522" s="332"/>
      <c r="BU522" s="333"/>
      <c r="BV522" s="329"/>
      <c r="BW522" s="329"/>
      <c r="BX522" s="329"/>
      <c r="BY522" s="329"/>
      <c r="BZ522" s="329"/>
      <c r="CA522" s="635"/>
      <c r="CB522" s="599"/>
    </row>
    <row r="523" spans="1:80" ht="40.5" customHeight="1" thickBot="1" x14ac:dyDescent="0.4">
      <c r="A523" s="594"/>
      <c r="B523" s="458" t="s">
        <v>155</v>
      </c>
      <c r="C523" s="326"/>
      <c r="D523" s="371"/>
      <c r="E523" s="371" t="s">
        <v>1030</v>
      </c>
      <c r="F523" s="371" t="s">
        <v>273</v>
      </c>
      <c r="G523" s="307" t="str">
        <f ca="1">IF(AND(E523&lt;D523,BE523&lt;&gt;"",TODAY()&gt;D523),TODAY()-D523,"")</f>
        <v/>
      </c>
      <c r="H523" s="308">
        <f>IF(BM523&lt;&gt;"",BM523,"")</f>
        <v>45889</v>
      </c>
      <c r="I523" s="309">
        <f>IF(AND(E523&lt;&gt;"",H523&lt;&gt;""),H523-E523,"")</f>
        <v>397</v>
      </c>
      <c r="J523" s="460"/>
      <c r="K523" s="460" t="s">
        <v>80</v>
      </c>
      <c r="L523" s="310" t="s">
        <v>557</v>
      </c>
      <c r="M523" s="311" t="s">
        <v>2407</v>
      </c>
      <c r="N523" s="310" t="s">
        <v>1012</v>
      </c>
      <c r="O523" s="337"/>
      <c r="P523" s="539" t="s">
        <v>1932</v>
      </c>
      <c r="Q523" s="338" t="s">
        <v>1853</v>
      </c>
      <c r="R523" s="313" t="str">
        <f>IF(OR(L523&lt;&gt;"",N523&lt;&gt;"",O523&lt;&gt;"",P523&lt;&gt;""),CONCATENATE(L523,"-",N523,"-",P523,"-OM",O523),"")</f>
        <v>P62-PPGMII-P62-PAR-0629P/2024-OM</v>
      </c>
      <c r="S523" s="305"/>
      <c r="T523" s="437">
        <v>0.75</v>
      </c>
      <c r="U523" s="340">
        <v>792.19900000000007</v>
      </c>
      <c r="V523" s="544">
        <v>0</v>
      </c>
      <c r="W523" s="316">
        <f>IF(U523&lt;&gt;"",U523/1000,"")</f>
        <v>0.7921990000000001</v>
      </c>
      <c r="X523" s="316">
        <f>IF(V523&lt;&gt;"",V523/1000,"")</f>
        <v>0</v>
      </c>
      <c r="Y523" s="317">
        <f>IF(OR(U523&lt;&gt;"",V523&lt;&gt;""),U523+V523,"")</f>
        <v>792.19900000000007</v>
      </c>
      <c r="Z523" s="318">
        <f>IF(Y523&lt;&gt;"",Y523/1000,"")</f>
        <v>0.7921990000000001</v>
      </c>
      <c r="AA523" s="574" t="s">
        <v>2123</v>
      </c>
      <c r="AB523" s="386"/>
      <c r="AC523" s="331">
        <v>45777</v>
      </c>
      <c r="AD523" s="327">
        <v>45814</v>
      </c>
      <c r="AE523" s="327">
        <v>45828</v>
      </c>
      <c r="AF523" s="14">
        <v>45828</v>
      </c>
      <c r="AG523" s="327">
        <v>45828</v>
      </c>
      <c r="AH523" s="309">
        <f>IF(AND(AD523&lt;&gt;"",AG523&lt;&gt;""),AG523-AD523,"")</f>
        <v>14</v>
      </c>
      <c r="AI523" s="322" t="str">
        <f>IF(AE523&lt;&gt;"",CONCATENATE("S",WEEKNUM(AE523,21)),"")</f>
        <v>S25</v>
      </c>
      <c r="AJ523" s="323" t="str">
        <f>IF(AF523&lt;&gt;"",CONCATENATE("S",WEEKNUM(AF523,21)),"")</f>
        <v>S25</v>
      </c>
      <c r="AK523" s="323" t="str">
        <f>IF(AG523&lt;&gt;"",CONCATENATE("S",WEEKNUM(AG523,21)),"")</f>
        <v>S25</v>
      </c>
      <c r="AL523" s="322" t="str">
        <f>IF(AG523&lt;&gt;"",CONCATENATE(MONTH(AG523),"/",YEAR(AG523)),"")</f>
        <v>6/2025</v>
      </c>
      <c r="AM523" s="324">
        <f ca="1">IF(AG523&lt;&gt;"",IFERROR(IF(AF523="",TODAY()-AE523,AG523-AE523),""),"")</f>
        <v>0</v>
      </c>
      <c r="AN523" s="325" t="str">
        <f ca="1">IF(AM523&lt;&gt;"",IF(AM523&lt;=0,"SEM ATRASO",IF(AM523&lt;=10,"1) &lt;= 10 Dias",IF(AND(AM523&gt;10,AM523&lt;=30),"2) &gt; 10 Dias e &lt;= 30 Dias",IF(AND(AM523&gt;30,AM523&lt;=60),"3) &gt;30 Dias e &lt;=60 Dias",IF(AND(AM523&gt;60,AM523&lt;43854),"4) &gt; 60 Dias","INDEFINIDO"))))),"")</f>
        <v>SEM ATRASO</v>
      </c>
      <c r="AO523" s="331" t="s">
        <v>2029</v>
      </c>
      <c r="AP523" s="331">
        <v>45833</v>
      </c>
      <c r="AQ523" s="15">
        <v>45856</v>
      </c>
      <c r="AR523" s="15">
        <v>45866</v>
      </c>
      <c r="AS523" s="331">
        <v>45866</v>
      </c>
      <c r="AT523" s="309">
        <f>IF(AND(AP523&lt;&gt;"",AS523&lt;&gt;""),AS523-AP523,"")</f>
        <v>33</v>
      </c>
      <c r="AU523" s="326" t="str">
        <f>IF(AQ523&lt;&gt;"",CONCATENATE("S",WEEKNUM(AQ523,21)),"")</f>
        <v>S29</v>
      </c>
      <c r="AV523" s="327" t="str">
        <f>IF(AR523&lt;&gt;"",CONCATENATE("S",WEEKNUM(AR523,21)),"")</f>
        <v>S31</v>
      </c>
      <c r="AW523" s="327" t="str">
        <f>IF(AS523&lt;&gt;"",CONCATENATE("S",WEEKNUM(AS523,21)),"")</f>
        <v>S31</v>
      </c>
      <c r="AX523" s="326" t="str">
        <f>IF(AS523&lt;&gt;"",CONCATENATE(MONTH(AS523),"/",YEAR(AS523)),"")</f>
        <v>7/2025</v>
      </c>
      <c r="AY523" s="328">
        <f ca="1">IF(AQ523&lt;&gt;"",IF(AS523&lt;&gt;"",AQ523-AS523,TODAY()-AQ523),"")</f>
        <v>-10</v>
      </c>
      <c r="AZ523" s="329" t="str">
        <f ca="1">IF(AY523&lt;&gt;"",IF(AY523&lt;=0,"SEM ATRASO",IF(AY523&lt;=10,"1) &lt;= 10 Dias",IF(AND(AY523&gt;10,AY523&lt;=30),"2) &gt; 10 Dias e &lt;= 30 Dias",IF(AND(AY523&gt;30,AY523&lt;=60),"3) &gt;30 Dias e &lt;=60 Dias",IF(AND(AY523&gt;60,AY523&lt;43854),"4) &gt; 60 Dias","INDEFINIDO"))))),"")</f>
        <v>SEM ATRASO</v>
      </c>
      <c r="BA523" s="14">
        <v>45879</v>
      </c>
      <c r="BB523" s="331">
        <f>BA523</f>
        <v>45879</v>
      </c>
      <c r="BC523" s="14">
        <v>45885</v>
      </c>
      <c r="BD523" s="24">
        <v>45885</v>
      </c>
      <c r="BE523" s="438">
        <v>45884</v>
      </c>
      <c r="BF523" s="309">
        <f>IF(AND(BB523&lt;&gt;"",BE523&lt;&gt;""),BE523-BB523,"")</f>
        <v>5</v>
      </c>
      <c r="BG523" s="326" t="str">
        <f>IF(BC523&lt;&gt;"",CONCATENATE("S",WEEKNUM(BC523,21)),"")</f>
        <v>S33</v>
      </c>
      <c r="BH523" s="327" t="str">
        <f>IF(BD523&lt;&gt;"",CONCATENATE("S",WEEKNUM(BD523,21)),"")</f>
        <v>S33</v>
      </c>
      <c r="BI523" s="327" t="str">
        <f>IF(BE523&lt;&gt;"",CONCATENATE("S",WEEKNUM(BE523,21)),"")</f>
        <v>S33</v>
      </c>
      <c r="BJ523" s="326" t="str">
        <f>IF(BE523&lt;&gt;"",CONCATENATE(MONTH(BE523),"/",YEAR(BE523)),"")</f>
        <v>8/2025</v>
      </c>
      <c r="BK523" s="325">
        <f ca="1">IF(BE523&lt;&gt;"",IFERROR(IF(BE523="",TODAY()-BC523,BE523-BC523),""),"")</f>
        <v>-1</v>
      </c>
      <c r="BL523" s="330" t="str">
        <f ca="1">IF(BK523&lt;&gt;"",IF(BK523&lt;=0,"SEM ATRASO",IF(BK523&lt;=10,"1) &lt;= 10 Dias",IF(AND(BK523&gt;10,BK523&lt;=30),"2) &gt; 10 Dias e &lt;= 30 Dias",IF(AND(BK523&gt;30,BK523&lt;=60),"3) &gt;30 Dias e &lt;=60 Dias",IF(AND(BK523&gt;60,BK523&lt;43854),"4) &gt; 60 Dias","INDEFINIDO"))))),"")</f>
        <v>SEM ATRASO</v>
      </c>
      <c r="BM523" s="331">
        <f>IF(BE523&lt;&gt;"",BE523+5,IF(AND(BE523="",BD523&lt;&gt;""),BD523+5,IF(AND(BE523="",BD523="",AS523&lt;&gt;""),AS523+5,IF(AND(BE523="",BD523="",AS523="",AR523&lt;&gt;""),AR523+5,""))))</f>
        <v>45889</v>
      </c>
      <c r="BN523" s="331"/>
      <c r="BO523" s="331" t="s">
        <v>87</v>
      </c>
      <c r="BP523" s="305"/>
      <c r="BQ523" s="305"/>
      <c r="BR523" s="305"/>
      <c r="BS523" s="305"/>
      <c r="BT523" s="332"/>
      <c r="BU523" s="333"/>
      <c r="BV523" s="329"/>
      <c r="BW523" s="329"/>
      <c r="BX523" s="329"/>
      <c r="BY523" s="329"/>
      <c r="BZ523" s="329"/>
      <c r="CA523" s="635"/>
      <c r="CB523" s="599"/>
    </row>
    <row r="524" spans="1:80" ht="40.5" customHeight="1" x14ac:dyDescent="0.35">
      <c r="A524" s="595"/>
      <c r="B524" s="458" t="s">
        <v>155</v>
      </c>
      <c r="C524" s="545"/>
      <c r="D524" s="537"/>
      <c r="E524" s="537" t="s">
        <v>1077</v>
      </c>
      <c r="F524" s="537" t="s">
        <v>255</v>
      </c>
      <c r="G524" s="307" t="str">
        <f ca="1">IF(AND(E524&lt;D524,BE524&lt;&gt;"",TODAY()&gt;D524),TODAY()-D524,"")</f>
        <v/>
      </c>
      <c r="H524" s="308">
        <f>IF(BM524&lt;&gt;"",BM524,"")</f>
        <v>45875</v>
      </c>
      <c r="I524" s="309">
        <f>IF(AND(E524&lt;&gt;"",H524&lt;&gt;""),H524-E524,"")</f>
        <v>404</v>
      </c>
      <c r="J524" s="551" t="s">
        <v>79</v>
      </c>
      <c r="K524" s="551" t="s">
        <v>80</v>
      </c>
      <c r="L524" s="310" t="s">
        <v>557</v>
      </c>
      <c r="M524" s="311" t="s">
        <v>161</v>
      </c>
      <c r="N524" s="474" t="s">
        <v>2050</v>
      </c>
      <c r="O524" s="475"/>
      <c r="P524" s="539" t="s">
        <v>1513</v>
      </c>
      <c r="Q524" s="555" t="s">
        <v>1092</v>
      </c>
      <c r="R524" s="313" t="str">
        <f>IF(OR(L524&lt;&gt;"",N524&lt;&gt;"",O524&lt;&gt;"",P524&lt;&gt;""),CONCATENATE(L524,"-",N524,"-",P524,"-OM",O524),"")</f>
        <v>P62-PPGMII-P62-CAM-0502/2024-OM</v>
      </c>
      <c r="S524" s="551"/>
      <c r="T524" s="314">
        <v>1</v>
      </c>
      <c r="U524" s="340">
        <v>0</v>
      </c>
      <c r="V524" s="554">
        <v>4.74</v>
      </c>
      <c r="W524" s="316">
        <f>IF(U524&lt;&gt;"",U524/1000,"")</f>
        <v>0</v>
      </c>
      <c r="X524" s="316">
        <f>IF(V524&lt;&gt;"",V524/1000,"")</f>
        <v>4.7400000000000003E-3</v>
      </c>
      <c r="Y524" s="317">
        <f>IF(OR(U524&lt;&gt;"",V524&lt;&gt;""),U524+V524,"")</f>
        <v>4.74</v>
      </c>
      <c r="Z524" s="318">
        <f>IF(Y524&lt;&gt;"",Y524/1000,"")</f>
        <v>4.7400000000000003E-3</v>
      </c>
      <c r="AA524" s="574" t="s">
        <v>1094</v>
      </c>
      <c r="AB524" s="596"/>
      <c r="AC524" s="331">
        <v>45797</v>
      </c>
      <c r="AD524" s="540">
        <v>45792</v>
      </c>
      <c r="AE524" s="540">
        <v>45741</v>
      </c>
      <c r="AF524" s="18">
        <v>45833</v>
      </c>
      <c r="AG524" s="540">
        <v>45823</v>
      </c>
      <c r="AH524" s="309">
        <f>IF(AND(AD524&lt;&gt;"",AG524&lt;&gt;""),AG524-AD524,"")</f>
        <v>31</v>
      </c>
      <c r="AI524" s="322" t="str">
        <f>IF(AE524&lt;&gt;"",CONCATENATE("S",WEEKNUM(AE524,21)),"")</f>
        <v>S13</v>
      </c>
      <c r="AJ524" s="323" t="str">
        <f>IF(AF524&lt;&gt;"",CONCATENATE("S",WEEKNUM(AF524,21)),"")</f>
        <v>S26</v>
      </c>
      <c r="AK524" s="323" t="str">
        <f>IF(AG524&lt;&gt;"",CONCATENATE("S",WEEKNUM(AG524,21)),"")</f>
        <v>S24</v>
      </c>
      <c r="AL524" s="322" t="str">
        <f>IF(AG524&lt;&gt;"",CONCATENATE(MONTH(AG524),"/",YEAR(AG524)),"")</f>
        <v>6/2025</v>
      </c>
      <c r="AM524" s="324">
        <f ca="1">IF(AG524&lt;&gt;"",IFERROR(IF(AF524="",TODAY()-AE524,AG524-AE524),""),"")</f>
        <v>82</v>
      </c>
      <c r="AN524" s="325" t="str">
        <f ca="1">IF(AM524&lt;&gt;"",IF(AM524&lt;=0,"SEM ATRASO",IF(AM524&lt;=10,"1) &lt;= 10 Dias",IF(AND(AM524&gt;10,AM524&lt;=30),"2) &gt; 10 Dias e &lt;= 30 Dias",IF(AND(AM524&gt;30,AM524&lt;=60),"3) &gt;30 Dias e &lt;=60 Dias",IF(AND(AM524&gt;60,AM524&lt;43854),"4) &gt; 60 Dias","INDEFINIDO"))))),"")</f>
        <v>4) &gt; 60 Dias</v>
      </c>
      <c r="AO524" s="533">
        <v>45833</v>
      </c>
      <c r="AP524" s="331">
        <v>45834</v>
      </c>
      <c r="AQ524" s="210">
        <v>45840</v>
      </c>
      <c r="AR524" s="519">
        <v>45840</v>
      </c>
      <c r="AS524" s="533">
        <v>45838</v>
      </c>
      <c r="AT524" s="309">
        <f>IF(AND(AP524&lt;&gt;"",AS524&lt;&gt;""),AS524-AP524,"")</f>
        <v>4</v>
      </c>
      <c r="AU524" s="326" t="str">
        <f>IF(AQ524&lt;&gt;"",CONCATENATE("S",WEEKNUM(AQ524,21)),"")</f>
        <v>S27</v>
      </c>
      <c r="AV524" s="327" t="str">
        <f>IF(AR524&lt;&gt;"",CONCATENATE("S",WEEKNUM(AR524,21)),"")</f>
        <v>S27</v>
      </c>
      <c r="AW524" s="327" t="str">
        <f>IF(AS524&lt;&gt;"",CONCATENATE("S",WEEKNUM(AS524,21)),"")</f>
        <v>S27</v>
      </c>
      <c r="AX524" s="326" t="str">
        <f>IF(AS524&lt;&gt;"",CONCATENATE(MONTH(AS524),"/",YEAR(AS524)),"")</f>
        <v>6/2025</v>
      </c>
      <c r="AY524" s="328">
        <f ca="1">IF(AQ524&lt;&gt;"",IF(AS524&lt;&gt;"",AQ524-AS524,TODAY()-AQ524),"")</f>
        <v>2</v>
      </c>
      <c r="AZ524" s="329" t="str">
        <f ca="1">IF(AY524&lt;&gt;"",IF(AY524&lt;=0,"SEM ATRASO",IF(AY524&lt;=10,"1) &lt;= 10 Dias",IF(AND(AY524&gt;10,AY524&lt;=30),"2) &gt; 10 Dias e &lt;= 30 Dias",IF(AND(AY524&gt;30,AY524&lt;=60),"3) &gt;30 Dias e &lt;=60 Dias",IF(AND(AY524&gt;60,AY524&lt;43854),"4) &gt; 60 Dias","INDEFINIDO"))))),"")</f>
        <v>1) &lt;= 10 Dias</v>
      </c>
      <c r="BA524" s="533">
        <v>45849</v>
      </c>
      <c r="BB524" s="331">
        <v>45838</v>
      </c>
      <c r="BC524" s="210">
        <v>45766</v>
      </c>
      <c r="BD524" s="12">
        <v>45847</v>
      </c>
      <c r="BE524" s="533">
        <v>45870</v>
      </c>
      <c r="BF524" s="309">
        <f>IF(AND(BB524&lt;&gt;"",BE524&lt;&gt;""),BE524-BB524,"")</f>
        <v>32</v>
      </c>
      <c r="BG524" s="326" t="str">
        <f>IF(BC524&lt;&gt;"",CONCATENATE("S",WEEKNUM(BC524,21)),"")</f>
        <v>S16</v>
      </c>
      <c r="BH524" s="327" t="str">
        <f>IF(BD524&lt;&gt;"",CONCATENATE("S",WEEKNUM(BD524,21)),"")</f>
        <v>S28</v>
      </c>
      <c r="BI524" s="327" t="str">
        <f>IF(BE524&lt;&gt;"",CONCATENATE("S",WEEKNUM(BE524,21)),"")</f>
        <v>S31</v>
      </c>
      <c r="BJ524" s="326" t="str">
        <f>IF(BE524&lt;&gt;"",CONCATENATE(MONTH(BE524),"/",YEAR(BE524)),"")</f>
        <v>8/2025</v>
      </c>
      <c r="BK524" s="325">
        <f ca="1">IF(BE524&lt;&gt;"",IFERROR(IF(BE524="",TODAY()-BC524,BE524-BC524),""),"")</f>
        <v>104</v>
      </c>
      <c r="BL524" s="330" t="str">
        <f ca="1">IF(BK524&lt;&gt;"",IF(BK524&lt;=0,"SEM ATRASO",IF(BK524&lt;=10,"1) &lt;= 10 Dias",IF(AND(BK524&gt;10,BK524&lt;=30),"2) &gt; 10 Dias e &lt;= 30 Dias",IF(AND(BK524&gt;30,BK524&lt;=60),"3) &gt;30 Dias e &lt;=60 Dias",IF(AND(BK524&gt;60,BK524&lt;43854),"4) &gt; 60 Dias","INDEFINIDO"))))),"")</f>
        <v>4) &gt; 60 Dias</v>
      </c>
      <c r="BM524" s="331">
        <f>IF(BE524&lt;&gt;"",BE524+5,IF(AND(BE524="",BD524&lt;&gt;""),BD524+5,IF(AND(BE524="",BD524="",AS524&lt;&gt;""),AS524+5,IF(AND(BE524="",BD524="",AS524="",AR524&lt;&gt;""),AR524+5,""))))</f>
        <v>45875</v>
      </c>
      <c r="BN524" s="533"/>
      <c r="BO524" s="331" t="s">
        <v>87</v>
      </c>
      <c r="BP524" s="551"/>
      <c r="BQ524" s="551"/>
      <c r="BR524" s="551"/>
      <c r="BS524" s="551"/>
      <c r="BT524" s="552"/>
      <c r="BU524" s="553"/>
      <c r="BV524" s="550"/>
      <c r="BW524" s="550"/>
      <c r="BX524" s="550"/>
      <c r="BY524" s="550"/>
      <c r="BZ524" s="550"/>
      <c r="CA524" s="636" t="s">
        <v>1251</v>
      </c>
      <c r="CB524" s="601"/>
    </row>
    <row r="525" spans="1:80" ht="40.5" customHeight="1" thickBot="1" x14ac:dyDescent="0.4">
      <c r="A525" s="595"/>
      <c r="B525" s="458" t="s">
        <v>155</v>
      </c>
      <c r="C525" s="545"/>
      <c r="D525" s="537"/>
      <c r="E525" s="537" t="s">
        <v>1077</v>
      </c>
      <c r="F525" s="537" t="s">
        <v>255</v>
      </c>
      <c r="G525" s="307" t="str">
        <f ca="1">IF(AND(E525&lt;D525,BE525&lt;&gt;"",TODAY()&gt;D525),TODAY()-D525,"")</f>
        <v/>
      </c>
      <c r="H525" s="308">
        <f>IF(BM525&lt;&gt;"",BM525,"")</f>
        <v>45840</v>
      </c>
      <c r="I525" s="309">
        <f>IF(AND(E525&lt;&gt;"",H525&lt;&gt;""),H525-E525,"")</f>
        <v>369</v>
      </c>
      <c r="J525" s="551"/>
      <c r="K525" s="460" t="s">
        <v>80</v>
      </c>
      <c r="L525" s="310" t="s">
        <v>557</v>
      </c>
      <c r="M525" s="311" t="s">
        <v>161</v>
      </c>
      <c r="N525" s="474" t="s">
        <v>2050</v>
      </c>
      <c r="O525" s="475"/>
      <c r="P525" s="539" t="s">
        <v>1513</v>
      </c>
      <c r="Q525" s="555" t="s">
        <v>1854</v>
      </c>
      <c r="R525" s="313" t="str">
        <f>IF(OR(L525&lt;&gt;"",N525&lt;&gt;"",O525&lt;&gt;"",P525&lt;&gt;""),CONCATENATE(L525,"-",N525,"-",P525,"-OM",O525),"")</f>
        <v>P62-PPGMII-P62-CAM-0502/2024-OM</v>
      </c>
      <c r="S525" s="551"/>
      <c r="T525" s="314">
        <v>1</v>
      </c>
      <c r="U525" s="340">
        <v>8.8859999999999992</v>
      </c>
      <c r="V525" s="554">
        <v>0</v>
      </c>
      <c r="W525" s="316">
        <f>IF(U525&lt;&gt;"",U525/1000,"")</f>
        <v>8.8859999999999998E-3</v>
      </c>
      <c r="X525" s="316">
        <f>IF(V525&lt;&gt;"",V525/1000,"")</f>
        <v>0</v>
      </c>
      <c r="Y525" s="317">
        <f>IF(OR(U525&lt;&gt;"",V525&lt;&gt;""),U525+V525,"")</f>
        <v>8.8859999999999992</v>
      </c>
      <c r="Z525" s="318">
        <f>IF(Y525&lt;&gt;"",Y525/1000,"")</f>
        <v>8.8859999999999998E-3</v>
      </c>
      <c r="AA525" s="574" t="s">
        <v>1094</v>
      </c>
      <c r="AB525" s="596"/>
      <c r="AC525" s="331">
        <v>45797</v>
      </c>
      <c r="AD525" s="540">
        <v>45792</v>
      </c>
      <c r="AE525" s="540">
        <v>45741</v>
      </c>
      <c r="AF525" s="18">
        <v>45833</v>
      </c>
      <c r="AG525" s="540">
        <v>45823</v>
      </c>
      <c r="AH525" s="309">
        <f>IF(AND(AD525&lt;&gt;"",AG525&lt;&gt;""),AG525-AD525,"")</f>
        <v>31</v>
      </c>
      <c r="AI525" s="322" t="str">
        <f>IF(AE525&lt;&gt;"",CONCATENATE("S",WEEKNUM(AE525,21)),"")</f>
        <v>S13</v>
      </c>
      <c r="AJ525" s="323" t="str">
        <f>IF(AF525&lt;&gt;"",CONCATENATE("S",WEEKNUM(AF525,21)),"")</f>
        <v>S26</v>
      </c>
      <c r="AK525" s="323" t="str">
        <f>IF(AG525&lt;&gt;"",CONCATENATE("S",WEEKNUM(AG525,21)),"")</f>
        <v>S24</v>
      </c>
      <c r="AL525" s="322" t="str">
        <f>IF(AG525&lt;&gt;"",CONCATENATE(MONTH(AG525),"/",YEAR(AG525)),"")</f>
        <v>6/2025</v>
      </c>
      <c r="AM525" s="324">
        <f ca="1">IF(AG525&lt;&gt;"",IFERROR(IF(AF525="",TODAY()-AE525,AG525-AE525),""),"")</f>
        <v>82</v>
      </c>
      <c r="AN525" s="325" t="str">
        <f ca="1">IF(AM525&lt;&gt;"",IF(AM525&lt;=0,"SEM ATRASO",IF(AM525&lt;=10,"1) &lt;= 10 Dias",IF(AND(AM525&gt;10,AM525&lt;=30),"2) &gt; 10 Dias e &lt;= 30 Dias",IF(AND(AM525&gt;30,AM525&lt;=60),"3) &gt;30 Dias e &lt;=60 Dias",IF(AND(AM525&gt;60,AM525&lt;43854),"4) &gt; 60 Dias","INDEFINIDO"))))),"")</f>
        <v>4) &gt; 60 Dias</v>
      </c>
      <c r="AO525" s="327">
        <v>45823</v>
      </c>
      <c r="AP525" s="331">
        <v>45823</v>
      </c>
      <c r="AQ525" s="15">
        <v>45828</v>
      </c>
      <c r="AR525" s="15">
        <v>45834</v>
      </c>
      <c r="AS525" s="331">
        <v>45834</v>
      </c>
      <c r="AT525" s="309">
        <f>IF(AND(AP525&lt;&gt;"",AS525&lt;&gt;""),AS525-AP525,"")</f>
        <v>11</v>
      </c>
      <c r="AU525" s="326" t="str">
        <f>IF(AQ525&lt;&gt;"",CONCATENATE("S",WEEKNUM(AQ525,21)),"")</f>
        <v>S25</v>
      </c>
      <c r="AV525" s="327" t="str">
        <f>IF(AR525&lt;&gt;"",CONCATENATE("S",WEEKNUM(AR525,21)),"")</f>
        <v>S26</v>
      </c>
      <c r="AW525" s="327" t="str">
        <f>IF(AS525&lt;&gt;"",CONCATENATE("S",WEEKNUM(AS525,21)),"")</f>
        <v>S26</v>
      </c>
      <c r="AX525" s="326" t="str">
        <f>IF(AS525&lt;&gt;"",CONCATENATE(MONTH(AS525),"/",YEAR(AS525)),"")</f>
        <v>6/2025</v>
      </c>
      <c r="AY525" s="328">
        <f ca="1">IF(AQ525&lt;&gt;"",IF(AS525&lt;&gt;"",AQ525-AS525,TODAY()-AQ525),"")</f>
        <v>-6</v>
      </c>
      <c r="AZ525" s="329" t="str">
        <f ca="1">IF(AY525&lt;&gt;"",IF(AY525&lt;=0,"SEM ATRASO",IF(AY525&lt;=10,"1) &lt;= 10 Dias",IF(AND(AY525&gt;10,AY525&lt;=30),"2) &gt; 10 Dias e &lt;= 30 Dias",IF(AND(AY525&gt;30,AY525&lt;=60),"3) &gt;30 Dias e &lt;=60 Dias",IF(AND(AY525&gt;60,AY525&lt;43854),"4) &gt; 60 Dias","INDEFINIDO"))))),"")</f>
        <v>SEM ATRASO</v>
      </c>
      <c r="BA525" s="327" t="s">
        <v>2025</v>
      </c>
      <c r="BB525" s="331">
        <v>45834</v>
      </c>
      <c r="BC525" s="14">
        <v>45835</v>
      </c>
      <c r="BD525" s="481">
        <v>45835</v>
      </c>
      <c r="BE525" s="15">
        <v>45835</v>
      </c>
      <c r="BF525" s="309">
        <f>IF(AND(BB525&lt;&gt;"",BE525&lt;&gt;""),BE525-BB525,"")</f>
        <v>1</v>
      </c>
      <c r="BG525" s="326" t="str">
        <f>IF(BC525&lt;&gt;"",CONCATENATE("S",WEEKNUM(BC525,21)),"")</f>
        <v>S26</v>
      </c>
      <c r="BH525" s="327" t="str">
        <f>IF(BD525&lt;&gt;"",CONCATENATE("S",WEEKNUM(BD525,21)),"")</f>
        <v>S26</v>
      </c>
      <c r="BI525" s="327" t="str">
        <f>IF(BE525&lt;&gt;"",CONCATENATE("S",WEEKNUM(BE525,21)),"")</f>
        <v>S26</v>
      </c>
      <c r="BJ525" s="326" t="str">
        <f>IF(BE525&lt;&gt;"",CONCATENATE(MONTH(BE525),"/",YEAR(BE525)),"")</f>
        <v>6/2025</v>
      </c>
      <c r="BK525" s="325">
        <f ca="1">IF(BE525&lt;&gt;"",IFERROR(IF(BE525="",TODAY()-BC525,BE525-BC525),""),"")</f>
        <v>0</v>
      </c>
      <c r="BL525" s="330" t="str">
        <f ca="1">IF(BK525&lt;&gt;"",IF(BK525&lt;=0,"SEM ATRASO",IF(BK525&lt;=10,"1) &lt;= 10 Dias",IF(AND(BK525&gt;10,BK525&lt;=30),"2) &gt; 10 Dias e &lt;= 30 Dias",IF(AND(BK525&gt;30,BK525&lt;=60),"3) &gt;30 Dias e &lt;=60 Dias",IF(AND(BK525&gt;60,BK525&lt;43854),"4) &gt; 60 Dias","INDEFINIDO"))))),"")</f>
        <v>SEM ATRASO</v>
      </c>
      <c r="BM525" s="331">
        <f>IF(BE525&lt;&gt;"",BE525+5,IF(AND(BE525="",BD525&lt;&gt;""),BD525+5,IF(AND(BE525="",BD525="",AS525&lt;&gt;""),AS525+5,IF(AND(BE525="",BD525="",AS525="",AR525&lt;&gt;""),AR525+5,""))))</f>
        <v>45840</v>
      </c>
      <c r="BN525" s="533"/>
      <c r="BO525" s="331" t="s">
        <v>87</v>
      </c>
      <c r="BP525" s="551"/>
      <c r="BQ525" s="551"/>
      <c r="BR525" s="551"/>
      <c r="BS525" s="551"/>
      <c r="BT525" s="552"/>
      <c r="BU525" s="553"/>
      <c r="BV525" s="550"/>
      <c r="BW525" s="550"/>
      <c r="BX525" s="550"/>
      <c r="BY525" s="550"/>
      <c r="BZ525" s="550"/>
      <c r="CA525" s="636"/>
      <c r="CB525" s="601"/>
    </row>
    <row r="526" spans="1:80" ht="40.5" customHeight="1" x14ac:dyDescent="0.35">
      <c r="A526" s="595"/>
      <c r="B526" s="458" t="s">
        <v>155</v>
      </c>
      <c r="C526" s="545"/>
      <c r="D526" s="537"/>
      <c r="E526" s="537">
        <v>1</v>
      </c>
      <c r="F526" s="537">
        <v>1</v>
      </c>
      <c r="G526" s="307" t="str">
        <f ca="1">IF(AND(E526&lt;D526,BE526&lt;&gt;"",TODAY()&gt;D526),TODAY()-D526,"")</f>
        <v/>
      </c>
      <c r="H526" s="308">
        <f>IF(BM526&lt;&gt;"",BM526,"")</f>
        <v>45873</v>
      </c>
      <c r="I526" s="309">
        <f>IF(AND(E526&lt;&gt;"",H526&lt;&gt;""),H526-E526,"")</f>
        <v>45872</v>
      </c>
      <c r="J526" s="551" t="s">
        <v>79</v>
      </c>
      <c r="K526" s="551" t="s">
        <v>80</v>
      </c>
      <c r="L526" s="310" t="s">
        <v>557</v>
      </c>
      <c r="M526" s="311" t="s">
        <v>161</v>
      </c>
      <c r="N526" s="474" t="s">
        <v>1012</v>
      </c>
      <c r="O526" s="475"/>
      <c r="P526" s="539" t="s">
        <v>1514</v>
      </c>
      <c r="Q526" s="477" t="s">
        <v>1148</v>
      </c>
      <c r="R526" s="313" t="str">
        <f>IF(OR(L526&lt;&gt;"",N526&lt;&gt;"",O526&lt;&gt;"",P526&lt;&gt;""),CONCATENATE(L526,"-",N526,"-",P526,"-OM",O526),"")</f>
        <v>P62-PPGMII-P62-PAR-0678/2025-OM</v>
      </c>
      <c r="S526" s="551" t="s">
        <v>1131</v>
      </c>
      <c r="T526" s="314">
        <v>1</v>
      </c>
      <c r="U526" s="340">
        <v>0</v>
      </c>
      <c r="V526" s="554">
        <v>1.5369999999999999</v>
      </c>
      <c r="W526" s="316">
        <f>IF(U526&lt;&gt;"",U526/1000,"")</f>
        <v>0</v>
      </c>
      <c r="X526" s="316">
        <f>IF(V526&lt;&gt;"",V526/1000,"")</f>
        <v>1.537E-3</v>
      </c>
      <c r="Y526" s="317">
        <f>IF(OR(U526&lt;&gt;"",V526&lt;&gt;""),U526+V526,"")</f>
        <v>1.5369999999999999</v>
      </c>
      <c r="Z526" s="318">
        <f>IF(Y526&lt;&gt;"",Y526/1000,"")</f>
        <v>1.537E-3</v>
      </c>
      <c r="AA526" s="574"/>
      <c r="AB526" s="596"/>
      <c r="AC526" s="331">
        <v>45713</v>
      </c>
      <c r="AD526" s="540">
        <v>45811</v>
      </c>
      <c r="AE526" s="540">
        <v>45851</v>
      </c>
      <c r="AF526" s="243">
        <v>45851</v>
      </c>
      <c r="AG526" s="540">
        <v>45827</v>
      </c>
      <c r="AH526" s="309">
        <f>IF(AND(AD526&lt;&gt;"",AG526&lt;&gt;""),AG526-AD526,"")</f>
        <v>16</v>
      </c>
      <c r="AI526" s="322" t="str">
        <f>IF(AE526&lt;&gt;"",CONCATENATE("S",WEEKNUM(AE526,21)),"")</f>
        <v>S28</v>
      </c>
      <c r="AJ526" s="323" t="str">
        <f>IF(AF526&lt;&gt;"",CONCATENATE("S",WEEKNUM(AF526,21)),"")</f>
        <v>S28</v>
      </c>
      <c r="AK526" s="323" t="str">
        <f>IF(AG526&lt;&gt;"",CONCATENATE("S",WEEKNUM(AG526,21)),"")</f>
        <v>S25</v>
      </c>
      <c r="AL526" s="322" t="str">
        <f>IF(AG526&lt;&gt;"",CONCATENATE(MONTH(AG526),"/",YEAR(AG526)),"")</f>
        <v>6/2025</v>
      </c>
      <c r="AM526" s="324">
        <f ca="1">IF(AG526&lt;&gt;"",IFERROR(IF(AF526="",TODAY()-AE526,AG526-AE526),""),"")</f>
        <v>-24</v>
      </c>
      <c r="AN526" s="325" t="str">
        <f ca="1">IF(AM526&lt;&gt;"",IF(AM526&lt;=0,"SEM ATRASO",IF(AM526&lt;=10,"1) &lt;= 10 Dias",IF(AND(AM526&gt;10,AM526&lt;=30),"2) &gt; 10 Dias e &lt;= 30 Dias",IF(AND(AM526&gt;30,AM526&lt;=60),"3) &gt;30 Dias e &lt;=60 Dias",IF(AND(AM526&gt;60,AM526&lt;43854),"4) &gt; 60 Dias","INDEFINIDO"))))),"")</f>
        <v>SEM ATRASO</v>
      </c>
      <c r="AO526" s="533">
        <v>45833</v>
      </c>
      <c r="AP526" s="331">
        <v>45834</v>
      </c>
      <c r="AQ526" s="210">
        <v>45840</v>
      </c>
      <c r="AR526" s="210">
        <v>45840</v>
      </c>
      <c r="AS526" s="533">
        <v>45838</v>
      </c>
      <c r="AT526" s="309">
        <f>IF(AND(AP526&lt;&gt;"",AS526&lt;&gt;""),AS526-AP526,"")</f>
        <v>4</v>
      </c>
      <c r="AU526" s="326" t="str">
        <f>IF(AQ526&lt;&gt;"",CONCATENATE("S",WEEKNUM(AQ526,21)),"")</f>
        <v>S27</v>
      </c>
      <c r="AV526" s="327" t="str">
        <f>IF(AR526&lt;&gt;"",CONCATENATE("S",WEEKNUM(AR526,21)),"")</f>
        <v>S27</v>
      </c>
      <c r="AW526" s="327" t="str">
        <f>IF(AS526&lt;&gt;"",CONCATENATE("S",WEEKNUM(AS526,21)),"")</f>
        <v>S27</v>
      </c>
      <c r="AX526" s="326" t="str">
        <f>IF(AS526&lt;&gt;"",CONCATENATE(MONTH(AS526),"/",YEAR(AS526)),"")</f>
        <v>6/2025</v>
      </c>
      <c r="AY526" s="328">
        <f ca="1">IF(AQ526&lt;&gt;"",IF(AS526&lt;&gt;"",AQ526-AS526,TODAY()-AQ526),"")</f>
        <v>2</v>
      </c>
      <c r="AZ526" s="329" t="str">
        <f ca="1">IF(AY526&lt;&gt;"",IF(AY526&lt;=0,"SEM ATRASO",IF(AY526&lt;=10,"1) &lt;= 10 Dias",IF(AND(AY526&gt;10,AY526&lt;=30),"2) &gt; 10 Dias e &lt;= 30 Dias",IF(AND(AY526&gt;30,AY526&lt;=60),"3) &gt;30 Dias e &lt;=60 Dias",IF(AND(AY526&gt;60,AY526&lt;43854),"4) &gt; 60 Dias","INDEFINIDO"))))),"")</f>
        <v>1) &lt;= 10 Dias</v>
      </c>
      <c r="BA526" s="533">
        <v>45853</v>
      </c>
      <c r="BB526" s="331">
        <v>45845</v>
      </c>
      <c r="BC526" s="210">
        <v>45766</v>
      </c>
      <c r="BD526" s="15">
        <v>45868</v>
      </c>
      <c r="BE526" s="331">
        <v>45868</v>
      </c>
      <c r="BF526" s="309">
        <f>IF(AND(BB526&lt;&gt;"",BE526&lt;&gt;""),BE526-BB526,"")</f>
        <v>23</v>
      </c>
      <c r="BG526" s="326" t="str">
        <f>IF(BC526&lt;&gt;"",CONCATENATE("S",WEEKNUM(BC526,21)),"")</f>
        <v>S16</v>
      </c>
      <c r="BH526" s="327" t="str">
        <f>IF(BD526&lt;&gt;"",CONCATENATE("S",WEEKNUM(BD526,21)),"")</f>
        <v>S31</v>
      </c>
      <c r="BI526" s="327" t="str">
        <f>IF(BE526&lt;&gt;"",CONCATENATE("S",WEEKNUM(BE526,21)),"")</f>
        <v>S31</v>
      </c>
      <c r="BJ526" s="326" t="str">
        <f>IF(BE526&lt;&gt;"",CONCATENATE(MONTH(BE526),"/",YEAR(BE526)),"")</f>
        <v>7/2025</v>
      </c>
      <c r="BK526" s="325">
        <f ca="1">IF(BE526&lt;&gt;"",IFERROR(IF(BE526="",TODAY()-BC526,BE526-BC526),""),"")</f>
        <v>102</v>
      </c>
      <c r="BL526" s="330" t="str">
        <f ca="1">IF(BK526&lt;&gt;"",IF(BK526&lt;=0,"SEM ATRASO",IF(BK526&lt;=10,"1) &lt;= 10 Dias",IF(AND(BK526&gt;10,BK526&lt;=30),"2) &gt; 10 Dias e &lt;= 30 Dias",IF(AND(BK526&gt;30,BK526&lt;=60),"3) &gt;30 Dias e &lt;=60 Dias",IF(AND(BK526&gt;60,BK526&lt;43854),"4) &gt; 60 Dias","INDEFINIDO"))))),"")</f>
        <v>4) &gt; 60 Dias</v>
      </c>
      <c r="BM526" s="331">
        <f>IF(BE526&lt;&gt;"",BE526+5,IF(AND(BE526="",BD526&lt;&gt;""),BD526+5,IF(AND(BE526="",BD526="",AS526&lt;&gt;""),AS526+5,IF(AND(BE526="",BD526="",AS526="",AR526&lt;&gt;""),AR526+5,""))))</f>
        <v>45873</v>
      </c>
      <c r="BN526" s="533"/>
      <c r="BO526" s="331" t="s">
        <v>87</v>
      </c>
      <c r="BP526" s="551"/>
      <c r="BQ526" s="551"/>
      <c r="BR526" s="551"/>
      <c r="BS526" s="551"/>
      <c r="BT526" s="552"/>
      <c r="BU526" s="553"/>
      <c r="BV526" s="550"/>
      <c r="BW526" s="550"/>
      <c r="BX526" s="550"/>
      <c r="BY526" s="550"/>
      <c r="BZ526" s="550"/>
      <c r="CA526" s="638"/>
      <c r="CB526" s="601"/>
    </row>
    <row r="527" spans="1:80" ht="40.5" customHeight="1" thickBot="1" x14ac:dyDescent="0.4">
      <c r="A527" s="595"/>
      <c r="B527" s="458" t="s">
        <v>155</v>
      </c>
      <c r="C527" s="545"/>
      <c r="D527" s="537"/>
      <c r="E527" s="537" t="s">
        <v>1101</v>
      </c>
      <c r="F527" s="537" t="s">
        <v>556</v>
      </c>
      <c r="G527" s="307" t="str">
        <f ca="1">IF(AND(E527&lt;D527,BE527&lt;&gt;"",TODAY()&gt;D527),TODAY()-D527,"")</f>
        <v/>
      </c>
      <c r="H527" s="308">
        <f>IF(BM527&lt;&gt;"",BM527,"")</f>
        <v>45885</v>
      </c>
      <c r="I527" s="309">
        <f>IF(AND(E527&lt;&gt;"",H527&lt;&gt;""),H527-E527,"")</f>
        <v>184</v>
      </c>
      <c r="J527" s="551"/>
      <c r="K527" s="460" t="s">
        <v>80</v>
      </c>
      <c r="L527" s="310" t="s">
        <v>557</v>
      </c>
      <c r="M527" s="311" t="s">
        <v>2407</v>
      </c>
      <c r="N527" s="474" t="s">
        <v>1012</v>
      </c>
      <c r="O527" s="475"/>
      <c r="P527" s="539" t="s">
        <v>1515</v>
      </c>
      <c r="Q527" s="477" t="s">
        <v>1855</v>
      </c>
      <c r="R527" s="313" t="str">
        <f>IF(OR(L527&lt;&gt;"",N527&lt;&gt;"",O527&lt;&gt;"",P527&lt;&gt;""),CONCATENATE(L527,"-",N527,"-",P527,"-OM",O527),"")</f>
        <v>P62-PPGMII-P62-PAR-0636/2025-OM</v>
      </c>
      <c r="S527" s="551"/>
      <c r="T527" s="437">
        <v>0.75</v>
      </c>
      <c r="U527" s="340">
        <v>75.438999999999993</v>
      </c>
      <c r="V527" s="554">
        <v>0</v>
      </c>
      <c r="W527" s="316">
        <f>IF(U527&lt;&gt;"",U527/1000,"")</f>
        <v>7.5438999999999992E-2</v>
      </c>
      <c r="X527" s="316">
        <f>IF(V527&lt;&gt;"",V527/1000,"")</f>
        <v>0</v>
      </c>
      <c r="Y527" s="317">
        <f>IF(OR(U527&lt;&gt;"",V527&lt;&gt;""),U527+V527,"")</f>
        <v>75.438999999999993</v>
      </c>
      <c r="Z527" s="318">
        <f>IF(Y527&lt;&gt;"",Y527/1000,"")</f>
        <v>7.5438999999999992E-2</v>
      </c>
      <c r="AA527" s="574" t="s">
        <v>1132</v>
      </c>
      <c r="AB527" s="596"/>
      <c r="AC527" s="331">
        <v>45821</v>
      </c>
      <c r="AD527" s="327">
        <v>45814</v>
      </c>
      <c r="AE527" s="327">
        <v>45828</v>
      </c>
      <c r="AF527" s="14">
        <v>45828</v>
      </c>
      <c r="AG527" s="327">
        <v>45828</v>
      </c>
      <c r="AH527" s="309">
        <f>IF(AND(AD527&lt;&gt;"",AG527&lt;&gt;""),AG527-AD527,"")</f>
        <v>14</v>
      </c>
      <c r="AI527" s="322" t="str">
        <f>IF(AE527&lt;&gt;"",CONCATENATE("S",WEEKNUM(AE527,21)),"")</f>
        <v>S25</v>
      </c>
      <c r="AJ527" s="323" t="str">
        <f>IF(AF527&lt;&gt;"",CONCATENATE("S",WEEKNUM(AF527,21)),"")</f>
        <v>S25</v>
      </c>
      <c r="AK527" s="323" t="str">
        <f>IF(AG527&lt;&gt;"",CONCATENATE("S",WEEKNUM(AG527,21)),"")</f>
        <v>S25</v>
      </c>
      <c r="AL527" s="322" t="str">
        <f>IF(AG527&lt;&gt;"",CONCATENATE(MONTH(AG527),"/",YEAR(AG527)),"")</f>
        <v>6/2025</v>
      </c>
      <c r="AM527" s="324">
        <f ca="1">IF(AG527&lt;&gt;"",IFERROR(IF(AF527="",TODAY()-AE527,AG527-AE527),""),"")</f>
        <v>0</v>
      </c>
      <c r="AN527" s="325" t="str">
        <f ca="1">IF(AM527&lt;&gt;"",IF(AM527&lt;=0,"SEM ATRASO",IF(AM527&lt;=10,"1) &lt;= 10 Dias",IF(AND(AM527&gt;10,AM527&lt;=30),"2) &gt; 10 Dias e &lt;= 30 Dias",IF(AND(AM527&gt;30,AM527&lt;=60),"3) &gt;30 Dias e &lt;=60 Dias",IF(AND(AM527&gt;60,AM527&lt;43854),"4) &gt; 60 Dias","INDEFINIDO"))))),"")</f>
        <v>SEM ATRASO</v>
      </c>
      <c r="AO527" s="331" t="s">
        <v>2029</v>
      </c>
      <c r="AP527" s="331">
        <v>45834</v>
      </c>
      <c r="AQ527" s="15">
        <v>45866</v>
      </c>
      <c r="AR527" s="15">
        <v>45866</v>
      </c>
      <c r="AS527" s="331">
        <v>45866</v>
      </c>
      <c r="AT527" s="309">
        <f>IF(AND(AP527&lt;&gt;"",AS527&lt;&gt;""),AS527-AP527,"")</f>
        <v>32</v>
      </c>
      <c r="AU527" s="326" t="str">
        <f>IF(AQ527&lt;&gt;"",CONCATENATE("S",WEEKNUM(AQ527,21)),"")</f>
        <v>S31</v>
      </c>
      <c r="AV527" s="327" t="str">
        <f>IF(AR527&lt;&gt;"",CONCATENATE("S",WEEKNUM(AR527,21)),"")</f>
        <v>S31</v>
      </c>
      <c r="AW527" s="327" t="str">
        <f>IF(AS527&lt;&gt;"",CONCATENATE("S",WEEKNUM(AS527,21)),"")</f>
        <v>S31</v>
      </c>
      <c r="AX527" s="326" t="str">
        <f>IF(AS527&lt;&gt;"",CONCATENATE(MONTH(AS527),"/",YEAR(AS527)),"")</f>
        <v>7/2025</v>
      </c>
      <c r="AY527" s="328">
        <f ca="1">IF(AQ527&lt;&gt;"",IF(AS527&lt;&gt;"",AQ527-AS527,TODAY()-AQ527),"")</f>
        <v>0</v>
      </c>
      <c r="AZ527" s="329" t="str">
        <f ca="1">IF(AY527&lt;&gt;"",IF(AY527&lt;=0,"SEM ATRASO",IF(AY527&lt;=10,"1) &lt;= 10 Dias",IF(AND(AY527&gt;10,AY527&lt;=30),"2) &gt; 10 Dias e &lt;= 30 Dias",IF(AND(AY527&gt;30,AY527&lt;=60),"3) &gt;30 Dias e &lt;=60 Dias",IF(AND(AY527&gt;60,AY527&lt;43854),"4) &gt; 60 Dias","INDEFINIDO"))))),"")</f>
        <v>SEM ATRASO</v>
      </c>
      <c r="BA527" s="327">
        <v>45875</v>
      </c>
      <c r="BB527" s="331">
        <f>BA527</f>
        <v>45875</v>
      </c>
      <c r="BC527" s="15">
        <v>45880</v>
      </c>
      <c r="BD527" s="481">
        <v>45880</v>
      </c>
      <c r="BE527" s="438">
        <f>BD527</f>
        <v>45880</v>
      </c>
      <c r="BF527" s="309">
        <f>IF(AND(BB527&lt;&gt;"",BE527&lt;&gt;""),BE527-BB527,"")</f>
        <v>5</v>
      </c>
      <c r="BG527" s="326" t="str">
        <f>IF(BC527&lt;&gt;"",CONCATENATE("S",WEEKNUM(BC527,21)),"")</f>
        <v>S33</v>
      </c>
      <c r="BH527" s="327" t="str">
        <f>IF(BD527&lt;&gt;"",CONCATENATE("S",WEEKNUM(BD527,21)),"")</f>
        <v>S33</v>
      </c>
      <c r="BI527" s="327" t="str">
        <f>IF(BE527&lt;&gt;"",CONCATENATE("S",WEEKNUM(BE527,21)),"")</f>
        <v>S33</v>
      </c>
      <c r="BJ527" s="326" t="str">
        <f>IF(BE527&lt;&gt;"",CONCATENATE(MONTH(BE527),"/",YEAR(BE527)),"")</f>
        <v>8/2025</v>
      </c>
      <c r="BK527" s="325">
        <f ca="1">IF(BE527&lt;&gt;"",IFERROR(IF(BE527="",TODAY()-BC527,BE527-BC527),""),"")</f>
        <v>0</v>
      </c>
      <c r="BL527" s="330" t="str">
        <f ca="1">IF(BK527&lt;&gt;"",IF(BK527&lt;=0,"SEM ATRASO",IF(BK527&lt;=10,"1) &lt;= 10 Dias",IF(AND(BK527&gt;10,BK527&lt;=30),"2) &gt; 10 Dias e &lt;= 30 Dias",IF(AND(BK527&gt;30,BK527&lt;=60),"3) &gt;30 Dias e &lt;=60 Dias",IF(AND(BK527&gt;60,BK527&lt;43854),"4) &gt; 60 Dias","INDEFINIDO"))))),"")</f>
        <v>SEM ATRASO</v>
      </c>
      <c r="BM527" s="331">
        <f>IF(BE527&lt;&gt;"",BE527+5,IF(AND(BE527="",BD527&lt;&gt;""),BD527+5,IF(AND(BE527="",BD527="",AS527&lt;&gt;""),AS527+5,IF(AND(BE527="",BD527="",AS527="",AR527&lt;&gt;""),AR527+5,""))))</f>
        <v>45885</v>
      </c>
      <c r="BN527" s="533"/>
      <c r="BO527" s="331" t="s">
        <v>87</v>
      </c>
      <c r="BP527" s="551"/>
      <c r="BQ527" s="551"/>
      <c r="BR527" s="551"/>
      <c r="BS527" s="551"/>
      <c r="BT527" s="552"/>
      <c r="BU527" s="553"/>
      <c r="BV527" s="550"/>
      <c r="BW527" s="550"/>
      <c r="BX527" s="550"/>
      <c r="BY527" s="550"/>
      <c r="BZ527" s="550"/>
      <c r="CA527" s="638"/>
      <c r="CB527" s="601"/>
    </row>
    <row r="528" spans="1:80" ht="40.5" customHeight="1" x14ac:dyDescent="0.35">
      <c r="A528" s="326"/>
      <c r="B528" s="458" t="s">
        <v>155</v>
      </c>
      <c r="C528" s="326"/>
      <c r="D528" s="331"/>
      <c r="E528" s="323" t="s">
        <v>1101</v>
      </c>
      <c r="F528" s="323" t="s">
        <v>556</v>
      </c>
      <c r="G528" s="307" t="str">
        <f ca="1">IF(AND(E528&lt;D528,BE528&lt;&gt;"",TODAY()&gt;D528),TODAY()-D528,"")</f>
        <v/>
      </c>
      <c r="H528" s="308">
        <f>IF(BM528&lt;&gt;"",BM528,"")</f>
        <v>45875</v>
      </c>
      <c r="I528" s="309">
        <f>IF(AND(E528&lt;&gt;"",H528&lt;&gt;""),H528-E528,"")</f>
        <v>174</v>
      </c>
      <c r="J528" s="305" t="s">
        <v>79</v>
      </c>
      <c r="K528" s="326" t="s">
        <v>80</v>
      </c>
      <c r="L528" s="310" t="s">
        <v>557</v>
      </c>
      <c r="M528" s="311" t="s">
        <v>176</v>
      </c>
      <c r="N528" s="326" t="s">
        <v>1012</v>
      </c>
      <c r="O528" s="326"/>
      <c r="P528" s="539" t="s">
        <v>1515</v>
      </c>
      <c r="Q528" s="383" t="s">
        <v>1130</v>
      </c>
      <c r="R528" s="313" t="str">
        <f>IF(OR(L528&lt;&gt;"",N528&lt;&gt;"",O528&lt;&gt;"",P528&lt;&gt;""),CONCATENATE(L528,"-",N528,"-",P528,"-OM",O528),"")</f>
        <v>P62-PPGMII-P62-PAR-0636/2025-OM</v>
      </c>
      <c r="S528" s="326" t="s">
        <v>1197</v>
      </c>
      <c r="T528" s="314">
        <v>1</v>
      </c>
      <c r="U528" s="340">
        <v>6.66</v>
      </c>
      <c r="V528" s="340">
        <v>0</v>
      </c>
      <c r="W528" s="316">
        <f>IF(U528&lt;&gt;"",U528/1000,"")</f>
        <v>6.6600000000000001E-3</v>
      </c>
      <c r="X528" s="316">
        <f>IF(V528&lt;&gt;"",V528/1000,"")</f>
        <v>0</v>
      </c>
      <c r="Y528" s="317">
        <f>IF(OR(U528&lt;&gt;"",V528&lt;&gt;""),U528+V528,"")</f>
        <v>6.66</v>
      </c>
      <c r="Z528" s="318">
        <f>IF(Y528&lt;&gt;"",Y528/1000,"")</f>
        <v>6.6600000000000001E-3</v>
      </c>
      <c r="AA528" s="574" t="s">
        <v>1132</v>
      </c>
      <c r="AB528" s="327"/>
      <c r="AC528" s="331">
        <v>45821</v>
      </c>
      <c r="AD528" s="327">
        <v>45819</v>
      </c>
      <c r="AE528" s="327">
        <v>45742</v>
      </c>
      <c r="AF528" s="14">
        <v>45742</v>
      </c>
      <c r="AG528" s="327">
        <v>45826</v>
      </c>
      <c r="AH528" s="309">
        <f>IF(AND(AD528&lt;&gt;"",AG528&lt;&gt;""),AG528-AD528,"")</f>
        <v>7</v>
      </c>
      <c r="AI528" s="322" t="str">
        <f>IF(AE528&lt;&gt;"",CONCATENATE("S",WEEKNUM(AE528,21)),"")</f>
        <v>S13</v>
      </c>
      <c r="AJ528" s="323" t="str">
        <f>IF(AF528&lt;&gt;"",CONCATENATE("S",WEEKNUM(AF528,21)),"")</f>
        <v>S13</v>
      </c>
      <c r="AK528" s="323" t="str">
        <f>IF(AG528&lt;&gt;"",CONCATENATE("S",WEEKNUM(AG528,21)),"")</f>
        <v>S25</v>
      </c>
      <c r="AL528" s="322" t="str">
        <f>IF(AG528&lt;&gt;"",CONCATENATE(MONTH(AG528),"/",YEAR(AG528)),"")</f>
        <v>6/2025</v>
      </c>
      <c r="AM528" s="324">
        <f ca="1">IF(AG528&lt;&gt;"",IFERROR(IF(AF528="",TODAY()-AE528,AG528-AE528),""),"")</f>
        <v>84</v>
      </c>
      <c r="AN528" s="325" t="str">
        <f ca="1">IF(AM528&lt;&gt;"",IF(AM528&lt;=0,"SEM ATRASO",IF(AM528&lt;=10,"1) &lt;= 10 Dias",IF(AND(AM528&gt;10,AM528&lt;=30),"2) &gt; 10 Dias e &lt;= 30 Dias",IF(AND(AM528&gt;30,AM528&lt;=60),"3) &gt;30 Dias e &lt;=60 Dias",IF(AND(AM528&gt;60,AM528&lt;43854),"4) &gt; 60 Dias","INDEFINIDO"))))),"")</f>
        <v>4) &gt; 60 Dias</v>
      </c>
      <c r="AO528" s="331" t="s">
        <v>2029</v>
      </c>
      <c r="AP528" s="331">
        <v>45834</v>
      </c>
      <c r="AQ528" s="14">
        <v>45840</v>
      </c>
      <c r="AR528" s="14">
        <v>45840</v>
      </c>
      <c r="AS528" s="327">
        <v>45840</v>
      </c>
      <c r="AT528" s="309">
        <f>IF(AND(AP528&lt;&gt;"",AS528&lt;&gt;""),AS528-AP528,"")</f>
        <v>6</v>
      </c>
      <c r="AU528" s="326" t="str">
        <f>IF(AQ528&lt;&gt;"",CONCATENATE("S",WEEKNUM(AQ528,21)),"")</f>
        <v>S27</v>
      </c>
      <c r="AV528" s="327" t="str">
        <f>IF(AR528&lt;&gt;"",CONCATENATE("S",WEEKNUM(AR528,21)),"")</f>
        <v>S27</v>
      </c>
      <c r="AW528" s="327" t="str">
        <f>IF(AS528&lt;&gt;"",CONCATENATE("S",WEEKNUM(AS528,21)),"")</f>
        <v>S27</v>
      </c>
      <c r="AX528" s="326" t="str">
        <f>IF(AS528&lt;&gt;"",CONCATENATE(MONTH(AS528),"/",YEAR(AS528)),"")</f>
        <v>7/2025</v>
      </c>
      <c r="AY528" s="328">
        <f ca="1">IF(AQ528&lt;&gt;"",IF(AS528&lt;&gt;"",AQ528-AS528,TODAY()-AQ528),"")</f>
        <v>0</v>
      </c>
      <c r="AZ528" s="329" t="str">
        <f ca="1">IF(AY528&lt;&gt;"",IF(AY528&lt;=0,"SEM ATRASO",IF(AY528&lt;=10,"1) &lt;= 10 Dias",IF(AND(AY528&gt;10,AY528&lt;=30),"2) &gt; 10 Dias e &lt;= 30 Dias",IF(AND(AY528&gt;30,AY528&lt;=60),"3) &gt;30 Dias e &lt;=60 Dias",IF(AND(AY528&gt;60,AY528&lt;43854),"4) &gt; 60 Dias","INDEFINIDO"))))),"")</f>
        <v>SEM ATRASO</v>
      </c>
      <c r="BA528" s="327">
        <v>45853</v>
      </c>
      <c r="BB528" s="331">
        <v>45754</v>
      </c>
      <c r="BC528" s="14">
        <v>45766</v>
      </c>
      <c r="BD528" s="15">
        <v>45870</v>
      </c>
      <c r="BE528" s="327">
        <v>45870</v>
      </c>
      <c r="BF528" s="309">
        <f>IF(AND(BB528&lt;&gt;"",BE528&lt;&gt;""),BE528-BB528,"")</f>
        <v>116</v>
      </c>
      <c r="BG528" s="326" t="str">
        <f>IF(BC528&lt;&gt;"",CONCATENATE("S",WEEKNUM(BC528,21)),"")</f>
        <v>S16</v>
      </c>
      <c r="BH528" s="327" t="str">
        <f>IF(BD528&lt;&gt;"",CONCATENATE("S",WEEKNUM(BD528,21)),"")</f>
        <v>S31</v>
      </c>
      <c r="BI528" s="327" t="str">
        <f>IF(BE528&lt;&gt;"",CONCATENATE("S",WEEKNUM(BE528,21)),"")</f>
        <v>S31</v>
      </c>
      <c r="BJ528" s="326" t="str">
        <f>IF(BE528&lt;&gt;"",CONCATENATE(MONTH(BE528),"/",YEAR(BE528)),"")</f>
        <v>8/2025</v>
      </c>
      <c r="BK528" s="325">
        <f ca="1">IF(BE528&lt;&gt;"",IFERROR(IF(BE528="",TODAY()-BC528,BE528-BC528),""),"")</f>
        <v>104</v>
      </c>
      <c r="BL528" s="330" t="str">
        <f ca="1">IF(BK528&lt;&gt;"",IF(BK528&lt;=0,"SEM ATRASO",IF(BK528&lt;=10,"1) &lt;= 10 Dias",IF(AND(BK528&gt;10,BK528&lt;=30),"2) &gt; 10 Dias e &lt;= 30 Dias",IF(AND(BK528&gt;30,BK528&lt;=60),"3) &gt;30 Dias e &lt;=60 Dias",IF(AND(BK528&gt;60,BK528&lt;43854),"4) &gt; 60 Dias","INDEFINIDO"))))),"")</f>
        <v>4) &gt; 60 Dias</v>
      </c>
      <c r="BM528" s="331">
        <f>IF(BE528&lt;&gt;"",BE528+5,IF(AND(BE528="",BD528&lt;&gt;""),BD528+5,IF(AND(BE528="",BD528="",AS528&lt;&gt;""),AS528+5,IF(AND(BE528="",BD528="",AS528="",AR528&lt;&gt;""),AR528+5,""))))</f>
        <v>45875</v>
      </c>
      <c r="BN528" s="327"/>
      <c r="BO528" s="331" t="s">
        <v>87</v>
      </c>
      <c r="BP528" s="305"/>
      <c r="BQ528" s="305"/>
      <c r="BR528" s="305"/>
      <c r="BS528" s="305"/>
      <c r="BT528" s="305"/>
      <c r="BU528" s="305"/>
      <c r="BV528" s="305"/>
      <c r="BW528" s="305"/>
      <c r="BX528" s="305"/>
      <c r="BY528" s="305"/>
      <c r="BZ528" s="305"/>
      <c r="CA528" s="660"/>
      <c r="CB528" s="326"/>
    </row>
    <row r="529" spans="1:80" ht="40.5" customHeight="1" thickBot="1" x14ac:dyDescent="0.4">
      <c r="A529" s="326"/>
      <c r="B529" s="458" t="s">
        <v>155</v>
      </c>
      <c r="C529" s="326"/>
      <c r="D529" s="331"/>
      <c r="E529" s="323">
        <v>1</v>
      </c>
      <c r="F529" s="323">
        <v>1</v>
      </c>
      <c r="G529" s="307" t="str">
        <f ca="1">IF(AND(E529&lt;D529,BE529&lt;&gt;"",TODAY()&gt;D529),TODAY()-D529,"")</f>
        <v/>
      </c>
      <c r="H529" s="308">
        <f>IF(BM529&lt;&gt;"",BM529,"")</f>
        <v>45889</v>
      </c>
      <c r="I529" s="309">
        <f>IF(AND(E529&lt;&gt;"",H529&lt;&gt;""),H529-E529,"")</f>
        <v>45888</v>
      </c>
      <c r="J529" s="305"/>
      <c r="K529" s="460" t="s">
        <v>80</v>
      </c>
      <c r="L529" s="310" t="s">
        <v>557</v>
      </c>
      <c r="M529" s="311" t="s">
        <v>2407</v>
      </c>
      <c r="N529" s="310" t="s">
        <v>2192</v>
      </c>
      <c r="O529" s="326"/>
      <c r="P529" s="539" t="s">
        <v>1933</v>
      </c>
      <c r="Q529" s="383" t="s">
        <v>1856</v>
      </c>
      <c r="R529" s="313" t="str">
        <f>IF(OR(L529&lt;&gt;"",N529&lt;&gt;"",O529&lt;&gt;"",P529&lt;&gt;""),CONCATENATE(L529,"-",N529,"-",P529,"-OM",O529),"")</f>
        <v>P62-PPGMII-P62-1153P/2024-OM</v>
      </c>
      <c r="S529" s="326"/>
      <c r="T529" s="437">
        <v>0.75</v>
      </c>
      <c r="U529" s="340">
        <v>6.2690000000000001</v>
      </c>
      <c r="V529" s="340">
        <v>0</v>
      </c>
      <c r="W529" s="316">
        <f>IF(U529&lt;&gt;"",U529/1000,"")</f>
        <v>6.2690000000000003E-3</v>
      </c>
      <c r="X529" s="316">
        <f>IF(V529&lt;&gt;"",V529/1000,"")</f>
        <v>0</v>
      </c>
      <c r="Y529" s="317">
        <f>IF(OR(U529&lt;&gt;"",V529&lt;&gt;""),U529+V529,"")</f>
        <v>6.2690000000000001</v>
      </c>
      <c r="Z529" s="318">
        <f>IF(Y529&lt;&gt;"",Y529/1000,"")</f>
        <v>6.2690000000000003E-3</v>
      </c>
      <c r="AA529" s="574"/>
      <c r="AB529" s="327"/>
      <c r="AC529" s="331">
        <v>45777</v>
      </c>
      <c r="AD529" s="327">
        <v>45814</v>
      </c>
      <c r="AE529" s="327">
        <v>45828</v>
      </c>
      <c r="AF529" s="14">
        <v>45828</v>
      </c>
      <c r="AG529" s="327">
        <v>45828</v>
      </c>
      <c r="AH529" s="309">
        <f>IF(AND(AD529&lt;&gt;"",AG529&lt;&gt;""),AG529-AD529,"")</f>
        <v>14</v>
      </c>
      <c r="AI529" s="322" t="str">
        <f>IF(AE529&lt;&gt;"",CONCATENATE("S",WEEKNUM(AE529,21)),"")</f>
        <v>S25</v>
      </c>
      <c r="AJ529" s="323" t="str">
        <f>IF(AF529&lt;&gt;"",CONCATENATE("S",WEEKNUM(AF529,21)),"")</f>
        <v>S25</v>
      </c>
      <c r="AK529" s="323" t="str">
        <f>IF(AG529&lt;&gt;"",CONCATENATE("S",WEEKNUM(AG529,21)),"")</f>
        <v>S25</v>
      </c>
      <c r="AL529" s="322" t="str">
        <f>IF(AG529&lt;&gt;"",CONCATENATE(MONTH(AG529),"/",YEAR(AG529)),"")</f>
        <v>6/2025</v>
      </c>
      <c r="AM529" s="324">
        <f ca="1">IF(AG529&lt;&gt;"",IFERROR(IF(AF529="",TODAY()-AE529,AG529-AE529),""),"")</f>
        <v>0</v>
      </c>
      <c r="AN529" s="325" t="str">
        <f ca="1">IF(AM529&lt;&gt;"",IF(AM529&lt;=0,"SEM ATRASO",IF(AM529&lt;=10,"1) &lt;= 10 Dias",IF(AND(AM529&gt;10,AM529&lt;=30),"2) &gt; 10 Dias e &lt;= 30 Dias",IF(AND(AM529&gt;30,AM529&lt;=60),"3) &gt;30 Dias e &lt;=60 Dias",IF(AND(AM529&gt;60,AM529&lt;43854),"4) &gt; 60 Dias","INDEFINIDO"))))),"")</f>
        <v>SEM ATRASO</v>
      </c>
      <c r="AO529" s="331" t="s">
        <v>2029</v>
      </c>
      <c r="AP529" s="331">
        <v>45866</v>
      </c>
      <c r="AQ529" s="14">
        <v>45866</v>
      </c>
      <c r="AR529" s="15">
        <v>45835</v>
      </c>
      <c r="AS529" s="331">
        <v>45835</v>
      </c>
      <c r="AT529" s="309">
        <f>IF(AND(AP529&lt;&gt;"",AS529&lt;&gt;""),AS529-AP529,"")</f>
        <v>-31</v>
      </c>
      <c r="AU529" s="326" t="str">
        <f>IF(AQ529&lt;&gt;"",CONCATENATE("S",WEEKNUM(AQ529,21)),"")</f>
        <v>S31</v>
      </c>
      <c r="AV529" s="327" t="str">
        <f>IF(AR529&lt;&gt;"",CONCATENATE("S",WEEKNUM(AR529,21)),"")</f>
        <v>S26</v>
      </c>
      <c r="AW529" s="327" t="str">
        <f>IF(AS529&lt;&gt;"",CONCATENATE("S",WEEKNUM(AS529,21)),"")</f>
        <v>S26</v>
      </c>
      <c r="AX529" s="326" t="str">
        <f>IF(AS529&lt;&gt;"",CONCATENATE(MONTH(AS529),"/",YEAR(AS529)),"")</f>
        <v>6/2025</v>
      </c>
      <c r="AY529" s="328">
        <f ca="1">IF(AQ529&lt;&gt;"",IF(AS529&lt;&gt;"",AQ529-AS529,TODAY()-AQ529),"")</f>
        <v>31</v>
      </c>
      <c r="AZ529" s="329" t="str">
        <f ca="1">IF(AY529&lt;&gt;"",IF(AY529&lt;=0,"SEM ATRASO",IF(AY529&lt;=10,"1) &lt;= 10 Dias",IF(AND(AY529&gt;10,AY529&lt;=30),"2) &gt; 10 Dias e &lt;= 30 Dias",IF(AND(AY529&gt;30,AY529&lt;=60),"3) &gt;30 Dias e &lt;=60 Dias",IF(AND(AY529&gt;60,AY529&lt;43854),"4) &gt; 60 Dias","INDEFINIDO"))))),"")</f>
        <v>3) &gt;30 Dias e &lt;=60 Dias</v>
      </c>
      <c r="BA529" s="14">
        <v>45879</v>
      </c>
      <c r="BB529" s="331">
        <f>BA529</f>
        <v>45879</v>
      </c>
      <c r="BC529" s="14">
        <v>45885</v>
      </c>
      <c r="BD529" s="24">
        <v>45885</v>
      </c>
      <c r="BE529" s="438">
        <v>45884</v>
      </c>
      <c r="BF529" s="309">
        <f>IF(AND(BB529&lt;&gt;"",BE529&lt;&gt;""),BE529-BB529,"")</f>
        <v>5</v>
      </c>
      <c r="BG529" s="326" t="str">
        <f>IF(BC529&lt;&gt;"",CONCATENATE("S",WEEKNUM(BC529,21)),"")</f>
        <v>S33</v>
      </c>
      <c r="BH529" s="327" t="str">
        <f>IF(BD529&lt;&gt;"",CONCATENATE("S",WEEKNUM(BD529,21)),"")</f>
        <v>S33</v>
      </c>
      <c r="BI529" s="327" t="str">
        <f>IF(BE529&lt;&gt;"",CONCATENATE("S",WEEKNUM(BE529,21)),"")</f>
        <v>S33</v>
      </c>
      <c r="BJ529" s="326" t="str">
        <f>IF(BE529&lt;&gt;"",CONCATENATE(MONTH(BE529),"/",YEAR(BE529)),"")</f>
        <v>8/2025</v>
      </c>
      <c r="BK529" s="325">
        <f ca="1">IF(BE529&lt;&gt;"",IFERROR(IF(BE529="",TODAY()-BC529,BE529-BC529),""),"")</f>
        <v>-1</v>
      </c>
      <c r="BL529" s="330" t="str">
        <f ca="1">IF(BK529&lt;&gt;"",IF(BK529&lt;=0,"SEM ATRASO",IF(BK529&lt;=10,"1) &lt;= 10 Dias",IF(AND(BK529&gt;10,BK529&lt;=30),"2) &gt; 10 Dias e &lt;= 30 Dias",IF(AND(BK529&gt;30,BK529&lt;=60),"3) &gt;30 Dias e &lt;=60 Dias",IF(AND(BK529&gt;60,BK529&lt;43854),"4) &gt; 60 Dias","INDEFINIDO"))))),"")</f>
        <v>SEM ATRASO</v>
      </c>
      <c r="BM529" s="331">
        <f>IF(BE529&lt;&gt;"",BE529+5,IF(AND(BE529="",BD529&lt;&gt;""),BD529+5,IF(AND(BE529="",BD529="",AS529&lt;&gt;""),AS529+5,IF(AND(BE529="",BD529="",AS529="",AR529&lt;&gt;""),AR529+5,""))))</f>
        <v>45889</v>
      </c>
      <c r="BN529" s="327"/>
      <c r="BO529" s="331" t="s">
        <v>87</v>
      </c>
      <c r="BP529" s="305"/>
      <c r="BQ529" s="305"/>
      <c r="BR529" s="305"/>
      <c r="BS529" s="305"/>
      <c r="BT529" s="305"/>
      <c r="BU529" s="305"/>
      <c r="BV529" s="305"/>
      <c r="BW529" s="305"/>
      <c r="BX529" s="305"/>
      <c r="BY529" s="305"/>
      <c r="BZ529" s="305"/>
      <c r="CA529" s="660"/>
      <c r="CB529" s="326"/>
    </row>
    <row r="530" spans="1:80" ht="40.5" customHeight="1" thickBot="1" x14ac:dyDescent="0.4">
      <c r="A530" s="326"/>
      <c r="B530" s="458" t="s">
        <v>155</v>
      </c>
      <c r="C530" s="326"/>
      <c r="D530" s="331"/>
      <c r="E530" s="323" t="s">
        <v>681</v>
      </c>
      <c r="F530" s="323" t="s">
        <v>273</v>
      </c>
      <c r="G530" s="307" t="str">
        <f ca="1">IF(AND(E530&lt;D530,BE530&lt;&gt;"",TODAY()&gt;D530),TODAY()-D530,"")</f>
        <v/>
      </c>
      <c r="H530" s="308">
        <f>IF(BM530&lt;&gt;"",BM530,"")</f>
        <v>45885</v>
      </c>
      <c r="I530" s="309">
        <f>IF(AND(E530&lt;&gt;"",H530&lt;&gt;""),H530-E530,"")</f>
        <v>330</v>
      </c>
      <c r="J530" s="305"/>
      <c r="K530" s="460" t="s">
        <v>80</v>
      </c>
      <c r="L530" s="310" t="s">
        <v>557</v>
      </c>
      <c r="M530" s="311" t="s">
        <v>2407</v>
      </c>
      <c r="N530" s="326" t="s">
        <v>1012</v>
      </c>
      <c r="O530" s="326"/>
      <c r="P530" s="539" t="s">
        <v>1516</v>
      </c>
      <c r="Q530" s="383" t="s">
        <v>1857</v>
      </c>
      <c r="R530" s="313" t="str">
        <f>IF(OR(L530&lt;&gt;"",N530&lt;&gt;"",O530&lt;&gt;"",P530&lt;&gt;""),CONCATENATE(L530,"-",N530,"-",P530,"-OM",O530),"")</f>
        <v>P62-PPGMII-P62-PAR-1150P/2024-OM</v>
      </c>
      <c r="S530" s="326"/>
      <c r="T530" s="437">
        <v>0.75</v>
      </c>
      <c r="U530" s="340">
        <v>119.515</v>
      </c>
      <c r="V530" s="340">
        <v>0</v>
      </c>
      <c r="W530" s="316">
        <f>IF(U530&lt;&gt;"",U530/1000,"")</f>
        <v>0.119515</v>
      </c>
      <c r="X530" s="316">
        <f>IF(V530&lt;&gt;"",V530/1000,"")</f>
        <v>0</v>
      </c>
      <c r="Y530" s="317">
        <f>IF(OR(U530&lt;&gt;"",V530&lt;&gt;""),U530+V530,"")</f>
        <v>119.515</v>
      </c>
      <c r="Z530" s="318">
        <f>IF(Y530&lt;&gt;"",Y530/1000,"")</f>
        <v>0.119515</v>
      </c>
      <c r="AA530" s="574" t="s">
        <v>1198</v>
      </c>
      <c r="AB530" s="327"/>
      <c r="AC530" s="331">
        <v>45714</v>
      </c>
      <c r="AD530" s="327">
        <v>45814</v>
      </c>
      <c r="AE530" s="327">
        <v>45828</v>
      </c>
      <c r="AF530" s="14">
        <v>45828</v>
      </c>
      <c r="AG530" s="327">
        <v>45828</v>
      </c>
      <c r="AH530" s="309">
        <f>IF(AND(AD530&lt;&gt;"",AG530&lt;&gt;""),AG530-AD530,"")</f>
        <v>14</v>
      </c>
      <c r="AI530" s="322" t="str">
        <f>IF(AE530&lt;&gt;"",CONCATENATE("S",WEEKNUM(AE530,21)),"")</f>
        <v>S25</v>
      </c>
      <c r="AJ530" s="323" t="str">
        <f>IF(AF530&lt;&gt;"",CONCATENATE("S",WEEKNUM(AF530,21)),"")</f>
        <v>S25</v>
      </c>
      <c r="AK530" s="323" t="str">
        <f>IF(AG530&lt;&gt;"",CONCATENATE("S",WEEKNUM(AG530,21)),"")</f>
        <v>S25</v>
      </c>
      <c r="AL530" s="322" t="str">
        <f>IF(AG530&lt;&gt;"",CONCATENATE(MONTH(AG530),"/",YEAR(AG530)),"")</f>
        <v>6/2025</v>
      </c>
      <c r="AM530" s="324">
        <f ca="1">IF(AG530&lt;&gt;"",IFERROR(IF(AF530="",TODAY()-AE530,AG530-AE530),""),"")</f>
        <v>0</v>
      </c>
      <c r="AN530" s="325" t="str">
        <f ca="1">IF(AM530&lt;&gt;"",IF(AM530&lt;=0,"SEM ATRASO",IF(AM530&lt;=10,"1) &lt;= 10 Dias",IF(AND(AM530&gt;10,AM530&lt;=30),"2) &gt; 10 Dias e &lt;= 30 Dias",IF(AND(AM530&gt;30,AM530&lt;=60),"3) &gt;30 Dias e &lt;=60 Dias",IF(AND(AM530&gt;60,AM530&lt;43854),"4) &gt; 60 Dias","INDEFINIDO"))))),"")</f>
        <v>SEM ATRASO</v>
      </c>
      <c r="AO530" s="331" t="s">
        <v>2029</v>
      </c>
      <c r="AP530" s="331">
        <v>45842</v>
      </c>
      <c r="AQ530" s="15">
        <v>45867</v>
      </c>
      <c r="AR530" s="15">
        <v>45867</v>
      </c>
      <c r="AS530" s="331">
        <v>45867</v>
      </c>
      <c r="AT530" s="309">
        <f>IF(AND(AP530&lt;&gt;"",AS530&lt;&gt;""),AS530-AP530,"")</f>
        <v>25</v>
      </c>
      <c r="AU530" s="326" t="str">
        <f>IF(AQ530&lt;&gt;"",CONCATENATE("S",WEEKNUM(AQ530,21)),"")</f>
        <v>S31</v>
      </c>
      <c r="AV530" s="327" t="str">
        <f>IF(AR530&lt;&gt;"",CONCATENATE("S",WEEKNUM(AR530,21)),"")</f>
        <v>S31</v>
      </c>
      <c r="AW530" s="327" t="str">
        <f>IF(AS530&lt;&gt;"",CONCATENATE("S",WEEKNUM(AS530,21)),"")</f>
        <v>S31</v>
      </c>
      <c r="AX530" s="326" t="str">
        <f>IF(AS530&lt;&gt;"",CONCATENATE(MONTH(AS530),"/",YEAR(AS530)),"")</f>
        <v>7/2025</v>
      </c>
      <c r="AY530" s="328">
        <f ca="1">IF(AQ530&lt;&gt;"",IF(AS530&lt;&gt;"",AQ530-AS530,TODAY()-AQ530),"")</f>
        <v>0</v>
      </c>
      <c r="AZ530" s="329" t="str">
        <f ca="1">IF(AY530&lt;&gt;"",IF(AY530&lt;=0,"SEM ATRASO",IF(AY530&lt;=10,"1) &lt;= 10 Dias",IF(AND(AY530&gt;10,AY530&lt;=30),"2) &gt; 10 Dias e &lt;= 30 Dias",IF(AND(AY530&gt;30,AY530&lt;=60),"3) &gt;30 Dias e &lt;=60 Dias",IF(AND(AY530&gt;60,AY530&lt;43854),"4) &gt; 60 Dias","INDEFINIDO"))))),"")</f>
        <v>SEM ATRASO</v>
      </c>
      <c r="BA530" s="327">
        <v>45875</v>
      </c>
      <c r="BB530" s="331">
        <f>BA530</f>
        <v>45875</v>
      </c>
      <c r="BC530" s="15">
        <v>45880</v>
      </c>
      <c r="BD530" s="481">
        <v>45880</v>
      </c>
      <c r="BE530" s="438">
        <f>BD530</f>
        <v>45880</v>
      </c>
      <c r="BF530" s="309">
        <f>IF(AND(BB530&lt;&gt;"",BE530&lt;&gt;""),BE530-BB530,"")</f>
        <v>5</v>
      </c>
      <c r="BG530" s="326" t="str">
        <f>IF(BC530&lt;&gt;"",CONCATENATE("S",WEEKNUM(BC530,21)),"")</f>
        <v>S33</v>
      </c>
      <c r="BH530" s="327" t="str">
        <f>IF(BD530&lt;&gt;"",CONCATENATE("S",WEEKNUM(BD530,21)),"")</f>
        <v>S33</v>
      </c>
      <c r="BI530" s="327" t="str">
        <f>IF(BE530&lt;&gt;"",CONCATENATE("S",WEEKNUM(BE530,21)),"")</f>
        <v>S33</v>
      </c>
      <c r="BJ530" s="326" t="str">
        <f>IF(BE530&lt;&gt;"",CONCATENATE(MONTH(BE530),"/",YEAR(BE530)),"")</f>
        <v>8/2025</v>
      </c>
      <c r="BK530" s="325">
        <f ca="1">IF(BE530&lt;&gt;"",IFERROR(IF(BE530="",TODAY()-BC530,BE530-BC530),""),"")</f>
        <v>0</v>
      </c>
      <c r="BL530" s="330" t="str">
        <f ca="1">IF(BK530&lt;&gt;"",IF(BK530&lt;=0,"SEM ATRASO",IF(BK530&lt;=10,"1) &lt;= 10 Dias",IF(AND(BK530&gt;10,BK530&lt;=30),"2) &gt; 10 Dias e &lt;= 30 Dias",IF(AND(BK530&gt;30,BK530&lt;=60),"3) &gt;30 Dias e &lt;=60 Dias",IF(AND(BK530&gt;60,BK530&lt;43854),"4) &gt; 60 Dias","INDEFINIDO"))))),"")</f>
        <v>SEM ATRASO</v>
      </c>
      <c r="BM530" s="331">
        <f>IF(BE530&lt;&gt;"",BE530+5,IF(AND(BE530="",BD530&lt;&gt;""),BD530+5,IF(AND(BE530="",BD530="",AS530&lt;&gt;""),AS530+5,IF(AND(BE530="",BD530="",AS530="",AR530&lt;&gt;""),AR530+5,""))))</f>
        <v>45885</v>
      </c>
      <c r="BN530" s="327"/>
      <c r="BO530" s="331" t="s">
        <v>87</v>
      </c>
      <c r="BP530" s="305"/>
      <c r="BQ530" s="305"/>
      <c r="BR530" s="305"/>
      <c r="BS530" s="305"/>
      <c r="BT530" s="305"/>
      <c r="BU530" s="305"/>
      <c r="BV530" s="305"/>
      <c r="BW530" s="305"/>
      <c r="BX530" s="305"/>
      <c r="BY530" s="305"/>
      <c r="BZ530" s="305"/>
      <c r="CA530" s="660"/>
      <c r="CB530" s="326"/>
    </row>
    <row r="531" spans="1:80" ht="40.5" customHeight="1" x14ac:dyDescent="0.35">
      <c r="A531" s="326"/>
      <c r="B531" s="458" t="s">
        <v>155</v>
      </c>
      <c r="C531" s="326"/>
      <c r="D531" s="331"/>
      <c r="E531" s="323" t="s">
        <v>681</v>
      </c>
      <c r="F531" s="323" t="s">
        <v>273</v>
      </c>
      <c r="G531" s="307" t="str">
        <f ca="1">IF(AND(E531&lt;D531,BE531&lt;&gt;"",TODAY()&gt;D531),TODAY()-D531,"")</f>
        <v/>
      </c>
      <c r="H531" s="308">
        <f>IF(BM531&lt;&gt;"",BM531,"")</f>
        <v>45875</v>
      </c>
      <c r="I531" s="309">
        <f>IF(AND(E531&lt;&gt;"",H531&lt;&gt;""),H531-E531,"")</f>
        <v>320</v>
      </c>
      <c r="J531" s="305" t="s">
        <v>79</v>
      </c>
      <c r="K531" s="326" t="s">
        <v>80</v>
      </c>
      <c r="L531" s="310" t="s">
        <v>557</v>
      </c>
      <c r="M531" s="311" t="s">
        <v>176</v>
      </c>
      <c r="N531" s="326" t="s">
        <v>1012</v>
      </c>
      <c r="O531" s="326"/>
      <c r="P531" s="539" t="s">
        <v>1516</v>
      </c>
      <c r="Q531" s="383" t="s">
        <v>1196</v>
      </c>
      <c r="R531" s="313" t="str">
        <f>IF(OR(L531&lt;&gt;"",N531&lt;&gt;"",O531&lt;&gt;"",P531&lt;&gt;""),CONCATENATE(L531,"-",N531,"-",P531,"-OM",O531),"")</f>
        <v>P62-PPGMII-P62-PAR-1150P/2024-OM</v>
      </c>
      <c r="S531" s="326" t="s">
        <v>1206</v>
      </c>
      <c r="T531" s="314">
        <v>1</v>
      </c>
      <c r="U531" s="340">
        <v>10.9</v>
      </c>
      <c r="V531" s="340">
        <v>0</v>
      </c>
      <c r="W531" s="316">
        <f>IF(U531&lt;&gt;"",U531/1000,"")</f>
        <v>1.09E-2</v>
      </c>
      <c r="X531" s="316">
        <f>IF(V531&lt;&gt;"",V531/1000,"")</f>
        <v>0</v>
      </c>
      <c r="Y531" s="317">
        <f>IF(OR(U531&lt;&gt;"",V531&lt;&gt;""),U531+V531,"")</f>
        <v>10.9</v>
      </c>
      <c r="Z531" s="318">
        <f>IF(Y531&lt;&gt;"",Y531/1000,"")</f>
        <v>1.09E-2</v>
      </c>
      <c r="AA531" s="574" t="s">
        <v>1198</v>
      </c>
      <c r="AB531" s="327"/>
      <c r="AC531" s="331">
        <v>45714</v>
      </c>
      <c r="AD531" s="327">
        <v>45787</v>
      </c>
      <c r="AE531" s="327">
        <v>45834</v>
      </c>
      <c r="AF531" s="14">
        <v>45834</v>
      </c>
      <c r="AG531" s="327">
        <v>45838</v>
      </c>
      <c r="AH531" s="309">
        <f>IF(AND(AD531&lt;&gt;"",AG531&lt;&gt;""),AG531-AD531,"")</f>
        <v>51</v>
      </c>
      <c r="AI531" s="322" t="str">
        <f>IF(AE531&lt;&gt;"",CONCATENATE("S",WEEKNUM(AE531,21)),"")</f>
        <v>S26</v>
      </c>
      <c r="AJ531" s="323" t="str">
        <f>IF(AF531&lt;&gt;"",CONCATENATE("S",WEEKNUM(AF531,21)),"")</f>
        <v>S26</v>
      </c>
      <c r="AK531" s="323" t="str">
        <f>IF(AG531&lt;&gt;"",CONCATENATE("S",WEEKNUM(AG531,21)),"")</f>
        <v>S27</v>
      </c>
      <c r="AL531" s="322" t="str">
        <f>IF(AG531&lt;&gt;"",CONCATENATE(MONTH(AG531),"/",YEAR(AG531)),"")</f>
        <v>6/2025</v>
      </c>
      <c r="AM531" s="324">
        <f ca="1">IF(AG531&lt;&gt;"",IFERROR(IF(AF531="",TODAY()-AE531,AG531-AE531),""),"")</f>
        <v>4</v>
      </c>
      <c r="AN531" s="325" t="str">
        <f ca="1">IF(AM531&lt;&gt;"",IF(AM531&lt;=0,"SEM ATRASO",IF(AM531&lt;=10,"1) &lt;= 10 Dias",IF(AND(AM531&gt;10,AM531&lt;=30),"2) &gt; 10 Dias e &lt;= 30 Dias",IF(AND(AM531&gt;30,AM531&lt;=60),"3) &gt;30 Dias e &lt;=60 Dias",IF(AND(AM531&gt;60,AM531&lt;43854),"4) &gt; 60 Dias","INDEFINIDO"))))),"")</f>
        <v>1) &lt;= 10 Dias</v>
      </c>
      <c r="AO531" s="615">
        <v>45833</v>
      </c>
      <c r="AP531" s="331">
        <v>45835</v>
      </c>
      <c r="AQ531" s="14">
        <v>45840</v>
      </c>
      <c r="AR531" s="14">
        <v>45840</v>
      </c>
      <c r="AS531" s="327">
        <v>45840</v>
      </c>
      <c r="AT531" s="309">
        <f>IF(AND(AP531&lt;&gt;"",AS531&lt;&gt;""),AS531-AP531,"")</f>
        <v>5</v>
      </c>
      <c r="AU531" s="326" t="str">
        <f>IF(AQ531&lt;&gt;"",CONCATENATE("S",WEEKNUM(AQ531,21)),"")</f>
        <v>S27</v>
      </c>
      <c r="AV531" s="327" t="str">
        <f>IF(AR531&lt;&gt;"",CONCATENATE("S",WEEKNUM(AR531,21)),"")</f>
        <v>S27</v>
      </c>
      <c r="AW531" s="327" t="str">
        <f>IF(AS531&lt;&gt;"",CONCATENATE("S",WEEKNUM(AS531,21)),"")</f>
        <v>S27</v>
      </c>
      <c r="AX531" s="326" t="str">
        <f>IF(AS531&lt;&gt;"",CONCATENATE(MONTH(AS531),"/",YEAR(AS531)),"")</f>
        <v>7/2025</v>
      </c>
      <c r="AY531" s="328">
        <f ca="1">IF(AQ531&lt;&gt;"",IF(AS531&lt;&gt;"",AQ531-AS531,TODAY()-AQ531),"")</f>
        <v>0</v>
      </c>
      <c r="AZ531" s="329" t="str">
        <f ca="1">IF(AY531&lt;&gt;"",IF(AY531&lt;=0,"SEM ATRASO",IF(AY531&lt;=10,"1) &lt;= 10 Dias",IF(AND(AY531&gt;10,AY531&lt;=30),"2) &gt; 10 Dias e &lt;= 30 Dias",IF(AND(AY531&gt;30,AY531&lt;=60),"3) &gt;30 Dias e &lt;=60 Dias",IF(AND(AY531&gt;60,AY531&lt;43854),"4) &gt; 60 Dias","INDEFINIDO"))))),"")</f>
        <v>SEM ATRASO</v>
      </c>
      <c r="BA531" s="327">
        <v>45853</v>
      </c>
      <c r="BB531" s="331">
        <v>45754</v>
      </c>
      <c r="BC531" s="14">
        <v>45766</v>
      </c>
      <c r="BD531" s="15">
        <v>45870</v>
      </c>
      <c r="BE531" s="327">
        <v>45870</v>
      </c>
      <c r="BF531" s="309">
        <f>IF(AND(BB531&lt;&gt;"",BE531&lt;&gt;""),BE531-BB531,"")</f>
        <v>116</v>
      </c>
      <c r="BG531" s="326" t="str">
        <f>IF(BC531&lt;&gt;"",CONCATENATE("S",WEEKNUM(BC531,21)),"")</f>
        <v>S16</v>
      </c>
      <c r="BH531" s="327" t="str">
        <f>IF(BD531&lt;&gt;"",CONCATENATE("S",WEEKNUM(BD531,21)),"")</f>
        <v>S31</v>
      </c>
      <c r="BI531" s="327" t="str">
        <f>IF(BE531&lt;&gt;"",CONCATENATE("S",WEEKNUM(BE531,21)),"")</f>
        <v>S31</v>
      </c>
      <c r="BJ531" s="326" t="str">
        <f>IF(BE531&lt;&gt;"",CONCATENATE(MONTH(BE531),"/",YEAR(BE531)),"")</f>
        <v>8/2025</v>
      </c>
      <c r="BK531" s="325">
        <f ca="1">IF(BE531&lt;&gt;"",IFERROR(IF(BE531="",TODAY()-BC531,BE531-BC531),""),"")</f>
        <v>104</v>
      </c>
      <c r="BL531" s="330" t="str">
        <f ca="1">IF(BK531&lt;&gt;"",IF(BK531&lt;=0,"SEM ATRASO",IF(BK531&lt;=10,"1) &lt;= 10 Dias",IF(AND(BK531&gt;10,BK531&lt;=30),"2) &gt; 10 Dias e &lt;= 30 Dias",IF(AND(BK531&gt;30,BK531&lt;=60),"3) &gt;30 Dias e &lt;=60 Dias",IF(AND(BK531&gt;60,BK531&lt;43854),"4) &gt; 60 Dias","INDEFINIDO"))))),"")</f>
        <v>4) &gt; 60 Dias</v>
      </c>
      <c r="BM531" s="331">
        <f>IF(BE531&lt;&gt;"",BE531+5,IF(AND(BE531="",BD531&lt;&gt;""),BD531+5,IF(AND(BE531="",BD531="",AS531&lt;&gt;""),AS531+5,IF(AND(BE531="",BD531="",AS531="",AR531&lt;&gt;""),AR531+5,""))))</f>
        <v>45875</v>
      </c>
      <c r="BN531" s="327"/>
      <c r="BO531" s="331" t="s">
        <v>87</v>
      </c>
      <c r="BP531" s="305"/>
      <c r="BQ531" s="305"/>
      <c r="BR531" s="305"/>
      <c r="BS531" s="305"/>
      <c r="BT531" s="305"/>
      <c r="BU531" s="305"/>
      <c r="BV531" s="305"/>
      <c r="BW531" s="305"/>
      <c r="BX531" s="305"/>
      <c r="BY531" s="305"/>
      <c r="BZ531" s="305"/>
      <c r="CA531" s="660"/>
      <c r="CB531" s="326"/>
    </row>
    <row r="532" spans="1:80" ht="40.5" customHeight="1" thickBot="1" x14ac:dyDescent="0.4">
      <c r="A532" s="326"/>
      <c r="B532" s="458" t="s">
        <v>155</v>
      </c>
      <c r="C532" s="326"/>
      <c r="D532" s="331"/>
      <c r="E532" s="323" t="s">
        <v>681</v>
      </c>
      <c r="F532" s="323" t="s">
        <v>556</v>
      </c>
      <c r="G532" s="307" t="str">
        <f ca="1">IF(AND(E532&lt;D532,BE532&lt;&gt;"",TODAY()&gt;D532),TODAY()-D532,"")</f>
        <v/>
      </c>
      <c r="H532" s="308">
        <f>IF(BM532&lt;&gt;"",BM532,"")</f>
        <v>45885</v>
      </c>
      <c r="I532" s="309">
        <f>IF(AND(E532&lt;&gt;"",H532&lt;&gt;""),H532-E532,"")</f>
        <v>330</v>
      </c>
      <c r="J532" s="305"/>
      <c r="K532" s="460" t="s">
        <v>80</v>
      </c>
      <c r="L532" s="310" t="s">
        <v>557</v>
      </c>
      <c r="M532" s="311" t="s">
        <v>2407</v>
      </c>
      <c r="N532" s="326" t="s">
        <v>1012</v>
      </c>
      <c r="O532" s="326"/>
      <c r="P532" s="539" t="s">
        <v>1517</v>
      </c>
      <c r="Q532" s="383" t="s">
        <v>1858</v>
      </c>
      <c r="R532" s="313" t="str">
        <f>IF(OR(L532&lt;&gt;"",N532&lt;&gt;"",O532&lt;&gt;"",P532&lt;&gt;""),CONCATENATE(L532,"-",N532,"-",P532,"-OM",O532),"")</f>
        <v>P62-PPGMII-P62-PAR-1156P/2024-OM</v>
      </c>
      <c r="S532" s="326"/>
      <c r="T532" s="437">
        <v>0.75</v>
      </c>
      <c r="U532" s="340">
        <v>77.92</v>
      </c>
      <c r="V532" s="340">
        <v>0</v>
      </c>
      <c r="W532" s="316">
        <f>IF(U532&lt;&gt;"",U532/1000,"")</f>
        <v>7.7920000000000003E-2</v>
      </c>
      <c r="X532" s="316">
        <f>IF(V532&lt;&gt;"",V532/1000,"")</f>
        <v>0</v>
      </c>
      <c r="Y532" s="317">
        <f>IF(OR(U532&lt;&gt;"",V532&lt;&gt;""),U532+V532,"")</f>
        <v>77.92</v>
      </c>
      <c r="Z532" s="318">
        <f>IF(Y532&lt;&gt;"",Y532/1000,"")</f>
        <v>7.7920000000000003E-2</v>
      </c>
      <c r="AA532" s="574" t="s">
        <v>1207</v>
      </c>
      <c r="AB532" s="327"/>
      <c r="AC532" s="331">
        <v>45797</v>
      </c>
      <c r="AD532" s="327">
        <v>45814</v>
      </c>
      <c r="AE532" s="327">
        <v>45828</v>
      </c>
      <c r="AF532" s="14">
        <v>45828</v>
      </c>
      <c r="AG532" s="327">
        <v>45828</v>
      </c>
      <c r="AH532" s="309">
        <f>IF(AND(AD532&lt;&gt;"",AG532&lt;&gt;""),AG532-AD532,"")</f>
        <v>14</v>
      </c>
      <c r="AI532" s="322" t="str">
        <f>IF(AE532&lt;&gt;"",CONCATENATE("S",WEEKNUM(AE532,21)),"")</f>
        <v>S25</v>
      </c>
      <c r="AJ532" s="323" t="str">
        <f>IF(AF532&lt;&gt;"",CONCATENATE("S",WEEKNUM(AF532,21)),"")</f>
        <v>S25</v>
      </c>
      <c r="AK532" s="323" t="str">
        <f>IF(AG532&lt;&gt;"",CONCATENATE("S",WEEKNUM(AG532,21)),"")</f>
        <v>S25</v>
      </c>
      <c r="AL532" s="322" t="str">
        <f>IF(AG532&lt;&gt;"",CONCATENATE(MONTH(AG532),"/",YEAR(AG532)),"")</f>
        <v>6/2025</v>
      </c>
      <c r="AM532" s="324">
        <f ca="1">IF(AG532&lt;&gt;"",IFERROR(IF(AF532="",TODAY()-AE532,AG532-AE532),""),"")</f>
        <v>0</v>
      </c>
      <c r="AN532" s="325" t="str">
        <f ca="1">IF(AM532&lt;&gt;"",IF(AM532&lt;=0,"SEM ATRASO",IF(AM532&lt;=10,"1) &lt;= 10 Dias",IF(AND(AM532&gt;10,AM532&lt;=30),"2) &gt; 10 Dias e &lt;= 30 Dias",IF(AND(AM532&gt;30,AM532&lt;=60),"3) &gt;30 Dias e &lt;=60 Dias",IF(AND(AM532&gt;60,AM532&lt;43854),"4) &gt; 60 Dias","INDEFINIDO"))))),"")</f>
        <v>SEM ATRASO</v>
      </c>
      <c r="AO532" s="331" t="s">
        <v>2029</v>
      </c>
      <c r="AP532" s="331">
        <v>45832</v>
      </c>
      <c r="AQ532" s="15">
        <v>45868</v>
      </c>
      <c r="AR532" s="15">
        <v>45868</v>
      </c>
      <c r="AS532" s="331">
        <v>45868</v>
      </c>
      <c r="AT532" s="309">
        <f>IF(AND(AP532&lt;&gt;"",AS532&lt;&gt;""),AS532-AP532,"")</f>
        <v>36</v>
      </c>
      <c r="AU532" s="326" t="str">
        <f>IF(AQ532&lt;&gt;"",CONCATENATE("S",WEEKNUM(AQ532,21)),"")</f>
        <v>S31</v>
      </c>
      <c r="AV532" s="327" t="str">
        <f>IF(AR532&lt;&gt;"",CONCATENATE("S",WEEKNUM(AR532,21)),"")</f>
        <v>S31</v>
      </c>
      <c r="AW532" s="327" t="str">
        <f>IF(AS532&lt;&gt;"",CONCATENATE("S",WEEKNUM(AS532,21)),"")</f>
        <v>S31</v>
      </c>
      <c r="AX532" s="326" t="str">
        <f>IF(AS532&lt;&gt;"",CONCATENATE(MONTH(AS532),"/",YEAR(AS532)),"")</f>
        <v>7/2025</v>
      </c>
      <c r="AY532" s="328">
        <f ca="1">IF(AQ532&lt;&gt;"",IF(AS532&lt;&gt;"",AQ532-AS532,TODAY()-AQ532),"")</f>
        <v>0</v>
      </c>
      <c r="AZ532" s="329" t="str">
        <f ca="1">IF(AY532&lt;&gt;"",IF(AY532&lt;=0,"SEM ATRASO",IF(AY532&lt;=10,"1) &lt;= 10 Dias",IF(AND(AY532&gt;10,AY532&lt;=30),"2) &gt; 10 Dias e &lt;= 30 Dias",IF(AND(AY532&gt;30,AY532&lt;=60),"3) &gt;30 Dias e &lt;=60 Dias",IF(AND(AY532&gt;60,AY532&lt;43854),"4) &gt; 60 Dias","INDEFINIDO"))))),"")</f>
        <v>SEM ATRASO</v>
      </c>
      <c r="BA532" s="327">
        <v>45875</v>
      </c>
      <c r="BB532" s="331">
        <f>BA532</f>
        <v>45875</v>
      </c>
      <c r="BC532" s="15">
        <v>45880</v>
      </c>
      <c r="BD532" s="481">
        <v>45880</v>
      </c>
      <c r="BE532" s="438">
        <f>BD532</f>
        <v>45880</v>
      </c>
      <c r="BF532" s="309">
        <f>IF(AND(BB532&lt;&gt;"",BE532&lt;&gt;""),BE532-BB532,"")</f>
        <v>5</v>
      </c>
      <c r="BG532" s="326" t="str">
        <f>IF(BC532&lt;&gt;"",CONCATENATE("S",WEEKNUM(BC532,21)),"")</f>
        <v>S33</v>
      </c>
      <c r="BH532" s="327" t="str">
        <f>IF(BD532&lt;&gt;"",CONCATENATE("S",WEEKNUM(BD532,21)),"")</f>
        <v>S33</v>
      </c>
      <c r="BI532" s="327" t="str">
        <f>IF(BE532&lt;&gt;"",CONCATENATE("S",WEEKNUM(BE532,21)),"")</f>
        <v>S33</v>
      </c>
      <c r="BJ532" s="326" t="str">
        <f>IF(BE532&lt;&gt;"",CONCATENATE(MONTH(BE532),"/",YEAR(BE532)),"")</f>
        <v>8/2025</v>
      </c>
      <c r="BK532" s="325">
        <f ca="1">IF(BE532&lt;&gt;"",IFERROR(IF(BE532="",TODAY()-BC532,BE532-BC532),""),"")</f>
        <v>0</v>
      </c>
      <c r="BL532" s="330" t="str">
        <f ca="1">IF(BK532&lt;&gt;"",IF(BK532&lt;=0,"SEM ATRASO",IF(BK532&lt;=10,"1) &lt;= 10 Dias",IF(AND(BK532&gt;10,BK532&lt;=30),"2) &gt; 10 Dias e &lt;= 30 Dias",IF(AND(BK532&gt;30,BK532&lt;=60),"3) &gt;30 Dias e &lt;=60 Dias",IF(AND(BK532&gt;60,BK532&lt;43854),"4) &gt; 60 Dias","INDEFINIDO"))))),"")</f>
        <v>SEM ATRASO</v>
      </c>
      <c r="BM532" s="331">
        <f>IF(BE532&lt;&gt;"",BE532+5,IF(AND(BE532="",BD532&lt;&gt;""),BD532+5,IF(AND(BE532="",BD532="",AS532&lt;&gt;""),AS532+5,IF(AND(BE532="",BD532="",AS532="",AR532&lt;&gt;""),AR532+5,""))))</f>
        <v>45885</v>
      </c>
      <c r="BN532" s="327"/>
      <c r="BO532" s="331" t="s">
        <v>87</v>
      </c>
      <c r="BP532" s="305"/>
      <c r="BQ532" s="305"/>
      <c r="BR532" s="305"/>
      <c r="BS532" s="305"/>
      <c r="BT532" s="305"/>
      <c r="BU532" s="305"/>
      <c r="BV532" s="305"/>
      <c r="BW532" s="305"/>
      <c r="BX532" s="305"/>
      <c r="BY532" s="305"/>
      <c r="BZ532" s="305"/>
      <c r="CA532" s="660"/>
      <c r="CB532" s="326"/>
    </row>
    <row r="533" spans="1:80" ht="40.5" customHeight="1" x14ac:dyDescent="0.35">
      <c r="A533" s="326"/>
      <c r="B533" s="458" t="s">
        <v>155</v>
      </c>
      <c r="C533" s="326"/>
      <c r="D533" s="331"/>
      <c r="E533" s="323" t="s">
        <v>681</v>
      </c>
      <c r="F533" s="323" t="s">
        <v>556</v>
      </c>
      <c r="G533" s="307" t="str">
        <f ca="1">IF(AND(E533&lt;D533,BE533&lt;&gt;"",TODAY()&gt;D533),TODAY()-D533,"")</f>
        <v/>
      </c>
      <c r="H533" s="308">
        <f>IF(BM533&lt;&gt;"",BM533,"")</f>
        <v>45875</v>
      </c>
      <c r="I533" s="309">
        <f>IF(AND(E533&lt;&gt;"",H533&lt;&gt;""),H533-E533,"")</f>
        <v>320</v>
      </c>
      <c r="J533" s="305" t="s">
        <v>79</v>
      </c>
      <c r="K533" s="326" t="s">
        <v>80</v>
      </c>
      <c r="L533" s="310" t="s">
        <v>557</v>
      </c>
      <c r="M533" s="311" t="s">
        <v>176</v>
      </c>
      <c r="N533" s="326" t="s">
        <v>1012</v>
      </c>
      <c r="O533" s="326"/>
      <c r="P533" s="539" t="s">
        <v>1517</v>
      </c>
      <c r="Q533" s="383" t="s">
        <v>1205</v>
      </c>
      <c r="R533" s="313" t="str">
        <f>IF(OR(L533&lt;&gt;"",N533&lt;&gt;"",O533&lt;&gt;"",P533&lt;&gt;""),CONCATENATE(L533,"-",N533,"-",P533,"-OM",O533),"")</f>
        <v>P62-PPGMII-P62-PAR-1156P/2024-OM</v>
      </c>
      <c r="S533" s="326" t="s">
        <v>1125</v>
      </c>
      <c r="T533" s="314">
        <v>1</v>
      </c>
      <c r="U533" s="340">
        <v>17.3</v>
      </c>
      <c r="V533" s="340">
        <v>0</v>
      </c>
      <c r="W533" s="316">
        <f>IF(U533&lt;&gt;"",U533/1000,"")</f>
        <v>1.7299999999999999E-2</v>
      </c>
      <c r="X533" s="316">
        <f>IF(V533&lt;&gt;"",V533/1000,"")</f>
        <v>0</v>
      </c>
      <c r="Y533" s="317">
        <f>IF(OR(U533&lt;&gt;"",V533&lt;&gt;""),U533+V533,"")</f>
        <v>17.3</v>
      </c>
      <c r="Z533" s="318">
        <f>IF(Y533&lt;&gt;"",Y533/1000,"")</f>
        <v>1.7299999999999999E-2</v>
      </c>
      <c r="AA533" s="574" t="s">
        <v>1207</v>
      </c>
      <c r="AB533" s="327"/>
      <c r="AC533" s="331">
        <v>45797</v>
      </c>
      <c r="AD533" s="327">
        <v>45787</v>
      </c>
      <c r="AE533" s="327">
        <v>45834</v>
      </c>
      <c r="AF533" s="14">
        <v>45834</v>
      </c>
      <c r="AG533" s="327">
        <v>45838</v>
      </c>
      <c r="AH533" s="309">
        <f>IF(AND(AD533&lt;&gt;"",AG533&lt;&gt;""),AG533-AD533,"")</f>
        <v>51</v>
      </c>
      <c r="AI533" s="322" t="str">
        <f>IF(AE533&lt;&gt;"",CONCATENATE("S",WEEKNUM(AE533,21)),"")</f>
        <v>S26</v>
      </c>
      <c r="AJ533" s="323" t="str">
        <f>IF(AF533&lt;&gt;"",CONCATENATE("S",WEEKNUM(AF533,21)),"")</f>
        <v>S26</v>
      </c>
      <c r="AK533" s="323" t="str">
        <f>IF(AG533&lt;&gt;"",CONCATENATE("S",WEEKNUM(AG533,21)),"")</f>
        <v>S27</v>
      </c>
      <c r="AL533" s="322" t="str">
        <f>IF(AG533&lt;&gt;"",CONCATENATE(MONTH(AG533),"/",YEAR(AG533)),"")</f>
        <v>6/2025</v>
      </c>
      <c r="AM533" s="324">
        <f ca="1">IF(AG533&lt;&gt;"",IFERROR(IF(AF533="",TODAY()-AE533,AG533-AE533),""),"")</f>
        <v>4</v>
      </c>
      <c r="AN533" s="325" t="str">
        <f ca="1">IF(AM533&lt;&gt;"",IF(AM533&lt;=0,"SEM ATRASO",IF(AM533&lt;=10,"1) &lt;= 10 Dias",IF(AND(AM533&gt;10,AM533&lt;=30),"2) &gt; 10 Dias e &lt;= 30 Dias",IF(AND(AM533&gt;30,AM533&lt;=60),"3) &gt;30 Dias e &lt;=60 Dias",IF(AND(AM533&gt;60,AM533&lt;43854),"4) &gt; 60 Dias","INDEFINIDO"))))),"")</f>
        <v>1) &lt;= 10 Dias</v>
      </c>
      <c r="AO533" s="615">
        <v>45833</v>
      </c>
      <c r="AP533" s="331">
        <v>45842</v>
      </c>
      <c r="AQ533" s="14">
        <v>45840</v>
      </c>
      <c r="AR533" s="14">
        <v>45840</v>
      </c>
      <c r="AS533" s="327">
        <v>45838</v>
      </c>
      <c r="AT533" s="309">
        <f>IF(AND(AP533&lt;&gt;"",AS533&lt;&gt;""),AS533-AP533,"")</f>
        <v>-4</v>
      </c>
      <c r="AU533" s="326" t="str">
        <f>IF(AQ533&lt;&gt;"",CONCATENATE("S",WEEKNUM(AQ533,21)),"")</f>
        <v>S27</v>
      </c>
      <c r="AV533" s="327" t="str">
        <f>IF(AR533&lt;&gt;"",CONCATENATE("S",WEEKNUM(AR533,21)),"")</f>
        <v>S27</v>
      </c>
      <c r="AW533" s="327" t="str">
        <f>IF(AS533&lt;&gt;"",CONCATENATE("S",WEEKNUM(AS533,21)),"")</f>
        <v>S27</v>
      </c>
      <c r="AX533" s="326" t="str">
        <f>IF(AS533&lt;&gt;"",CONCATENATE(MONTH(AS533),"/",YEAR(AS533)),"")</f>
        <v>6/2025</v>
      </c>
      <c r="AY533" s="328">
        <f ca="1">IF(AQ533&lt;&gt;"",IF(AS533&lt;&gt;"",AQ533-AS533,TODAY()-AQ533),"")</f>
        <v>2</v>
      </c>
      <c r="AZ533" s="329" t="str">
        <f ca="1">IF(AY533&lt;&gt;"",IF(AY533&lt;=0,"SEM ATRASO",IF(AY533&lt;=10,"1) &lt;= 10 Dias",IF(AND(AY533&gt;10,AY533&lt;=30),"2) &gt; 10 Dias e &lt;= 30 Dias",IF(AND(AY533&gt;30,AY533&lt;=60),"3) &gt;30 Dias e &lt;=60 Dias",IF(AND(AY533&gt;60,AY533&lt;43854),"4) &gt; 60 Dias","INDEFINIDO"))))),"")</f>
        <v>1) &lt;= 10 Dias</v>
      </c>
      <c r="BA533" s="327">
        <v>45849</v>
      </c>
      <c r="BB533" s="331">
        <v>45754</v>
      </c>
      <c r="BC533" s="14">
        <v>45766</v>
      </c>
      <c r="BD533" s="15">
        <v>45870</v>
      </c>
      <c r="BE533" s="327">
        <v>45870</v>
      </c>
      <c r="BF533" s="309">
        <f>IF(AND(BB533&lt;&gt;"",BE533&lt;&gt;""),BE533-BB533,"")</f>
        <v>116</v>
      </c>
      <c r="BG533" s="326" t="str">
        <f>IF(BC533&lt;&gt;"",CONCATENATE("S",WEEKNUM(BC533,21)),"")</f>
        <v>S16</v>
      </c>
      <c r="BH533" s="327" t="str">
        <f>IF(BD533&lt;&gt;"",CONCATENATE("S",WEEKNUM(BD533,21)),"")</f>
        <v>S31</v>
      </c>
      <c r="BI533" s="327" t="str">
        <f>IF(BE533&lt;&gt;"",CONCATENATE("S",WEEKNUM(BE533,21)),"")</f>
        <v>S31</v>
      </c>
      <c r="BJ533" s="326" t="str">
        <f>IF(BE533&lt;&gt;"",CONCATENATE(MONTH(BE533),"/",YEAR(BE533)),"")</f>
        <v>8/2025</v>
      </c>
      <c r="BK533" s="325">
        <f ca="1">IF(BE533&lt;&gt;"",IFERROR(IF(BE533="",TODAY()-BC533,BE533-BC533),""),"")</f>
        <v>104</v>
      </c>
      <c r="BL533" s="330" t="str">
        <f ca="1">IF(BK533&lt;&gt;"",IF(BK533&lt;=0,"SEM ATRASO",IF(BK533&lt;=10,"1) &lt;= 10 Dias",IF(AND(BK533&gt;10,BK533&lt;=30),"2) &gt; 10 Dias e &lt;= 30 Dias",IF(AND(BK533&gt;30,BK533&lt;=60),"3) &gt;30 Dias e &lt;=60 Dias",IF(AND(BK533&gt;60,BK533&lt;43854),"4) &gt; 60 Dias","INDEFINIDO"))))),"")</f>
        <v>4) &gt; 60 Dias</v>
      </c>
      <c r="BM533" s="331">
        <f>IF(BE533&lt;&gt;"",BE533+5,IF(AND(BE533="",BD533&lt;&gt;""),BD533+5,IF(AND(BE533="",BD533="",AS533&lt;&gt;""),AS533+5,IF(AND(BE533="",BD533="",AS533="",AR533&lt;&gt;""),AR533+5,""))))</f>
        <v>45875</v>
      </c>
      <c r="BN533" s="327"/>
      <c r="BO533" s="331" t="s">
        <v>87</v>
      </c>
      <c r="BP533" s="305"/>
      <c r="BQ533" s="305"/>
      <c r="BR533" s="305"/>
      <c r="BS533" s="305"/>
      <c r="BT533" s="305"/>
      <c r="BU533" s="305"/>
      <c r="BV533" s="305"/>
      <c r="BW533" s="305"/>
      <c r="BX533" s="305"/>
      <c r="BY533" s="305"/>
      <c r="BZ533" s="305"/>
      <c r="CA533" s="660" t="s">
        <v>1251</v>
      </c>
      <c r="CB533" s="326"/>
    </row>
    <row r="534" spans="1:80" ht="40.5" customHeight="1" thickBot="1" x14ac:dyDescent="0.4">
      <c r="A534" s="326"/>
      <c r="B534" s="458" t="s">
        <v>155</v>
      </c>
      <c r="C534" s="326"/>
      <c r="D534" s="331"/>
      <c r="E534" s="323" t="s">
        <v>1030</v>
      </c>
      <c r="F534" s="323" t="s">
        <v>556</v>
      </c>
      <c r="G534" s="307" t="str">
        <f ca="1">IF(AND(E534&lt;D534,BE534&lt;&gt;"",TODAY()&gt;D534),TODAY()-D534,"")</f>
        <v/>
      </c>
      <c r="H534" s="308">
        <f>IF(BM534&lt;&gt;"",BM534,"")</f>
        <v>45885</v>
      </c>
      <c r="I534" s="309">
        <f>IF(AND(E534&lt;&gt;"",H534&lt;&gt;""),H534-E534,"")</f>
        <v>393</v>
      </c>
      <c r="J534" s="305"/>
      <c r="K534" s="460" t="s">
        <v>80</v>
      </c>
      <c r="L534" s="310" t="s">
        <v>557</v>
      </c>
      <c r="M534" s="311" t="s">
        <v>2407</v>
      </c>
      <c r="N534" s="326" t="s">
        <v>1012</v>
      </c>
      <c r="O534" s="326"/>
      <c r="P534" s="539" t="s">
        <v>1518</v>
      </c>
      <c r="Q534" s="383" t="s">
        <v>1859</v>
      </c>
      <c r="R534" s="313" t="str">
        <f>IF(OR(L534&lt;&gt;"",N534&lt;&gt;"",O534&lt;&gt;"",P534&lt;&gt;""),CONCATENATE(L534,"-",N534,"-",P534,"-OM",O534),"")</f>
        <v>P62-PPGMII-P62-PAR-0625P/2024-OM</v>
      </c>
      <c r="S534" s="326"/>
      <c r="T534" s="437">
        <v>0.75</v>
      </c>
      <c r="U534" s="340">
        <v>33.573999999999998</v>
      </c>
      <c r="V534" s="340">
        <v>0</v>
      </c>
      <c r="W534" s="316">
        <f>IF(U534&lt;&gt;"",U534/1000,"")</f>
        <v>3.3574E-2</v>
      </c>
      <c r="X534" s="316">
        <f>IF(V534&lt;&gt;"",V534/1000,"")</f>
        <v>0</v>
      </c>
      <c r="Y534" s="317">
        <f>IF(OR(U534&lt;&gt;"",V534&lt;&gt;""),U534+V534,"")</f>
        <v>33.573999999999998</v>
      </c>
      <c r="Z534" s="318">
        <f>IF(Y534&lt;&gt;"",Y534/1000,"")</f>
        <v>3.3574E-2</v>
      </c>
      <c r="AA534" s="574" t="s">
        <v>1126</v>
      </c>
      <c r="AB534" s="327"/>
      <c r="AC534" s="331">
        <v>45797</v>
      </c>
      <c r="AD534" s="327">
        <v>45814</v>
      </c>
      <c r="AE534" s="327">
        <v>45828</v>
      </c>
      <c r="AF534" s="14">
        <v>45828</v>
      </c>
      <c r="AG534" s="327">
        <v>45828</v>
      </c>
      <c r="AH534" s="309">
        <f>IF(AND(AD534&lt;&gt;"",AG534&lt;&gt;""),AG534-AD534,"")</f>
        <v>14</v>
      </c>
      <c r="AI534" s="322" t="str">
        <f>IF(AE534&lt;&gt;"",CONCATENATE("S",WEEKNUM(AE534,21)),"")</f>
        <v>S25</v>
      </c>
      <c r="AJ534" s="323" t="str">
        <f>IF(AF534&lt;&gt;"",CONCATENATE("S",WEEKNUM(AF534,21)),"")</f>
        <v>S25</v>
      </c>
      <c r="AK534" s="323" t="str">
        <f>IF(AG534&lt;&gt;"",CONCATENATE("S",WEEKNUM(AG534,21)),"")</f>
        <v>S25</v>
      </c>
      <c r="AL534" s="322" t="str">
        <f>IF(AG534&lt;&gt;"",CONCATENATE(MONTH(AG534),"/",YEAR(AG534)),"")</f>
        <v>6/2025</v>
      </c>
      <c r="AM534" s="324">
        <f ca="1">IF(AG534&lt;&gt;"",IFERROR(IF(AF534="",TODAY()-AE534,AG534-AE534),""),"")</f>
        <v>0</v>
      </c>
      <c r="AN534" s="325" t="str">
        <f ca="1">IF(AM534&lt;&gt;"",IF(AM534&lt;=0,"SEM ATRASO",IF(AM534&lt;=10,"1) &lt;= 10 Dias",IF(AND(AM534&gt;10,AM534&lt;=30),"2) &gt; 10 Dias e &lt;= 30 Dias",IF(AND(AM534&gt;30,AM534&lt;=60),"3) &gt;30 Dias e &lt;=60 Dias",IF(AND(AM534&gt;60,AM534&lt;43854),"4) &gt; 60 Dias","INDEFINIDO"))))),"")</f>
        <v>SEM ATRASO</v>
      </c>
      <c r="AO534" s="331" t="s">
        <v>2029</v>
      </c>
      <c r="AP534" s="331">
        <v>45852</v>
      </c>
      <c r="AQ534" s="15">
        <v>45866</v>
      </c>
      <c r="AR534" s="15">
        <v>45866</v>
      </c>
      <c r="AS534" s="331">
        <v>45866</v>
      </c>
      <c r="AT534" s="309">
        <f>IF(AND(AP534&lt;&gt;"",AS534&lt;&gt;""),AS534-AP534,"")</f>
        <v>14</v>
      </c>
      <c r="AU534" s="326" t="str">
        <f>IF(AQ534&lt;&gt;"",CONCATENATE("S",WEEKNUM(AQ534,21)),"")</f>
        <v>S31</v>
      </c>
      <c r="AV534" s="327" t="str">
        <f>IF(AR534&lt;&gt;"",CONCATENATE("S",WEEKNUM(AR534,21)),"")</f>
        <v>S31</v>
      </c>
      <c r="AW534" s="327" t="str">
        <f>IF(AS534&lt;&gt;"",CONCATENATE("S",WEEKNUM(AS534,21)),"")</f>
        <v>S31</v>
      </c>
      <c r="AX534" s="326" t="str">
        <f>IF(AS534&lt;&gt;"",CONCATENATE(MONTH(AS534),"/",YEAR(AS534)),"")</f>
        <v>7/2025</v>
      </c>
      <c r="AY534" s="328">
        <f ca="1">IF(AQ534&lt;&gt;"",IF(AS534&lt;&gt;"",AQ534-AS534,TODAY()-AQ534),"")</f>
        <v>0</v>
      </c>
      <c r="AZ534" s="329" t="str">
        <f ca="1">IF(AY534&lt;&gt;"",IF(AY534&lt;=0,"SEM ATRASO",IF(AY534&lt;=10,"1) &lt;= 10 Dias",IF(AND(AY534&gt;10,AY534&lt;=30),"2) &gt; 10 Dias e &lt;= 30 Dias",IF(AND(AY534&gt;30,AY534&lt;=60),"3) &gt;30 Dias e &lt;=60 Dias",IF(AND(AY534&gt;60,AY534&lt;43854),"4) &gt; 60 Dias","INDEFINIDO"))))),"")</f>
        <v>SEM ATRASO</v>
      </c>
      <c r="BA534" s="327">
        <v>45875</v>
      </c>
      <c r="BB534" s="331">
        <f>BA534</f>
        <v>45875</v>
      </c>
      <c r="BC534" s="15">
        <v>45880</v>
      </c>
      <c r="BD534" s="481">
        <v>45880</v>
      </c>
      <c r="BE534" s="438">
        <f>BD534</f>
        <v>45880</v>
      </c>
      <c r="BF534" s="309">
        <f>IF(AND(BB534&lt;&gt;"",BE534&lt;&gt;""),BE534-BB534,"")</f>
        <v>5</v>
      </c>
      <c r="BG534" s="326" t="str">
        <f>IF(BC534&lt;&gt;"",CONCATENATE("S",WEEKNUM(BC534,21)),"")</f>
        <v>S33</v>
      </c>
      <c r="BH534" s="327" t="str">
        <f>IF(BD534&lt;&gt;"",CONCATENATE("S",WEEKNUM(BD534,21)),"")</f>
        <v>S33</v>
      </c>
      <c r="BI534" s="327" t="str">
        <f>IF(BE534&lt;&gt;"",CONCATENATE("S",WEEKNUM(BE534,21)),"")</f>
        <v>S33</v>
      </c>
      <c r="BJ534" s="326" t="str">
        <f>IF(BE534&lt;&gt;"",CONCATENATE(MONTH(BE534),"/",YEAR(BE534)),"")</f>
        <v>8/2025</v>
      </c>
      <c r="BK534" s="325">
        <f ca="1">IF(BE534&lt;&gt;"",IFERROR(IF(BE534="",TODAY()-BC534,BE534-BC534),""),"")</f>
        <v>0</v>
      </c>
      <c r="BL534" s="330" t="str">
        <f ca="1">IF(BK534&lt;&gt;"",IF(BK534&lt;=0,"SEM ATRASO",IF(BK534&lt;=10,"1) &lt;= 10 Dias",IF(AND(BK534&gt;10,BK534&lt;=30),"2) &gt; 10 Dias e &lt;= 30 Dias",IF(AND(BK534&gt;30,BK534&lt;=60),"3) &gt;30 Dias e &lt;=60 Dias",IF(AND(BK534&gt;60,BK534&lt;43854),"4) &gt; 60 Dias","INDEFINIDO"))))),"")</f>
        <v>SEM ATRASO</v>
      </c>
      <c r="BM534" s="331">
        <f>IF(BE534&lt;&gt;"",BE534+5,IF(AND(BE534="",BD534&lt;&gt;""),BD534+5,IF(AND(BE534="",BD534="",AS534&lt;&gt;""),AS534+5,IF(AND(BE534="",BD534="",AS534="",AR534&lt;&gt;""),AR534+5,""))))</f>
        <v>45885</v>
      </c>
      <c r="BN534" s="327"/>
      <c r="BO534" s="331" t="s">
        <v>87</v>
      </c>
      <c r="BP534" s="305"/>
      <c r="BQ534" s="305"/>
      <c r="BR534" s="305"/>
      <c r="BS534" s="305"/>
      <c r="BT534" s="305"/>
      <c r="BU534" s="305"/>
      <c r="BV534" s="305"/>
      <c r="BW534" s="305"/>
      <c r="BX534" s="305"/>
      <c r="BY534" s="305"/>
      <c r="BZ534" s="305"/>
      <c r="CA534" s="660"/>
      <c r="CB534" s="326"/>
    </row>
    <row r="535" spans="1:80" ht="40.5" customHeight="1" x14ac:dyDescent="0.35">
      <c r="A535" s="326"/>
      <c r="B535" s="458" t="s">
        <v>155</v>
      </c>
      <c r="C535" s="326"/>
      <c r="D535" s="331"/>
      <c r="E535" s="323" t="s">
        <v>1030</v>
      </c>
      <c r="F535" s="323" t="s">
        <v>556</v>
      </c>
      <c r="G535" s="307" t="str">
        <f ca="1">IF(AND(E535&lt;D535,BE535&lt;&gt;"",TODAY()&gt;D535),TODAY()-D535,"")</f>
        <v/>
      </c>
      <c r="H535" s="308">
        <f>IF(BM535&lt;&gt;"",BM535,"")</f>
        <v>45875</v>
      </c>
      <c r="I535" s="309">
        <f>IF(AND(E535&lt;&gt;"",H535&lt;&gt;""),H535-E535,"")</f>
        <v>383</v>
      </c>
      <c r="J535" s="305" t="s">
        <v>79</v>
      </c>
      <c r="K535" s="326" t="s">
        <v>80</v>
      </c>
      <c r="L535" s="310" t="s">
        <v>557</v>
      </c>
      <c r="M535" s="311" t="s">
        <v>176</v>
      </c>
      <c r="N535" s="326" t="s">
        <v>1012</v>
      </c>
      <c r="O535" s="326"/>
      <c r="P535" s="539" t="s">
        <v>1518</v>
      </c>
      <c r="Q535" s="383" t="s">
        <v>1124</v>
      </c>
      <c r="R535" s="313" t="str">
        <f>IF(OR(L535&lt;&gt;"",N535&lt;&gt;"",O535&lt;&gt;"",P535&lt;&gt;""),CONCATENATE(L535,"-",N535,"-",P535,"-OM",O535),"")</f>
        <v>P62-PPGMII-P62-PAR-0625P/2024-OM</v>
      </c>
      <c r="S535" s="326" t="s">
        <v>1087</v>
      </c>
      <c r="T535" s="314">
        <v>1</v>
      </c>
      <c r="U535" s="340">
        <v>2.72</v>
      </c>
      <c r="V535" s="340">
        <v>0</v>
      </c>
      <c r="W535" s="316">
        <f>IF(U535&lt;&gt;"",U535/1000,"")</f>
        <v>2.7200000000000002E-3</v>
      </c>
      <c r="X535" s="316">
        <f>IF(V535&lt;&gt;"",V535/1000,"")</f>
        <v>0</v>
      </c>
      <c r="Y535" s="317">
        <f>IF(OR(U535&lt;&gt;"",V535&lt;&gt;""),U535+V535,"")</f>
        <v>2.72</v>
      </c>
      <c r="Z535" s="318">
        <f>IF(Y535&lt;&gt;"",Y535/1000,"")</f>
        <v>2.7200000000000002E-3</v>
      </c>
      <c r="AA535" s="574" t="s">
        <v>1126</v>
      </c>
      <c r="AB535" s="327"/>
      <c r="AC535" s="331">
        <v>45797</v>
      </c>
      <c r="AD535" s="327">
        <v>45819</v>
      </c>
      <c r="AE535" s="327">
        <v>45742</v>
      </c>
      <c r="AF535" s="14">
        <v>45742</v>
      </c>
      <c r="AG535" s="327">
        <v>45826</v>
      </c>
      <c r="AH535" s="309">
        <f>IF(AND(AD535&lt;&gt;"",AG535&lt;&gt;""),AG535-AD535,"")</f>
        <v>7</v>
      </c>
      <c r="AI535" s="322" t="str">
        <f>IF(AE535&lt;&gt;"",CONCATENATE("S",WEEKNUM(AE535,21)),"")</f>
        <v>S13</v>
      </c>
      <c r="AJ535" s="323" t="str">
        <f>IF(AF535&lt;&gt;"",CONCATENATE("S",WEEKNUM(AF535,21)),"")</f>
        <v>S13</v>
      </c>
      <c r="AK535" s="323" t="str">
        <f>IF(AG535&lt;&gt;"",CONCATENATE("S",WEEKNUM(AG535,21)),"")</f>
        <v>S25</v>
      </c>
      <c r="AL535" s="322" t="str">
        <f>IF(AG535&lt;&gt;"",CONCATENATE(MONTH(AG535),"/",YEAR(AG535)),"")</f>
        <v>6/2025</v>
      </c>
      <c r="AM535" s="324">
        <f ca="1">IF(AG535&lt;&gt;"",IFERROR(IF(AF535="",TODAY()-AE535,AG535-AE535),""),"")</f>
        <v>84</v>
      </c>
      <c r="AN535" s="325" t="str">
        <f ca="1">IF(AM535&lt;&gt;"",IF(AM535&lt;=0,"SEM ATRASO",IF(AM535&lt;=10,"1) &lt;= 10 Dias",IF(AND(AM535&gt;10,AM535&lt;=30),"2) &gt; 10 Dias e &lt;= 30 Dias",IF(AND(AM535&gt;30,AM535&lt;=60),"3) &gt;30 Dias e &lt;=60 Dias",IF(AND(AM535&gt;60,AM535&lt;43854),"4) &gt; 60 Dias","INDEFINIDO"))))),"")</f>
        <v>4) &gt; 60 Dias</v>
      </c>
      <c r="AO535" s="615">
        <v>45833</v>
      </c>
      <c r="AP535" s="331">
        <v>45838</v>
      </c>
      <c r="AQ535" s="14">
        <v>45840</v>
      </c>
      <c r="AR535" s="14">
        <v>45840</v>
      </c>
      <c r="AS535" s="327">
        <v>45838</v>
      </c>
      <c r="AT535" s="309">
        <f>IF(AND(AP535&lt;&gt;"",AS535&lt;&gt;""),AS535-AP535,"")</f>
        <v>0</v>
      </c>
      <c r="AU535" s="326" t="str">
        <f>IF(AQ535&lt;&gt;"",CONCATENATE("S",WEEKNUM(AQ535,21)),"")</f>
        <v>S27</v>
      </c>
      <c r="AV535" s="327" t="str">
        <f>IF(AR535&lt;&gt;"",CONCATENATE("S",WEEKNUM(AR535,21)),"")</f>
        <v>S27</v>
      </c>
      <c r="AW535" s="327" t="str">
        <f>IF(AS535&lt;&gt;"",CONCATENATE("S",WEEKNUM(AS535,21)),"")</f>
        <v>S27</v>
      </c>
      <c r="AX535" s="326" t="str">
        <f>IF(AS535&lt;&gt;"",CONCATENATE(MONTH(AS535),"/",YEAR(AS535)),"")</f>
        <v>6/2025</v>
      </c>
      <c r="AY535" s="328">
        <f ca="1">IF(AQ535&lt;&gt;"",IF(AS535&lt;&gt;"",AQ535-AS535,TODAY()-AQ535),"")</f>
        <v>2</v>
      </c>
      <c r="AZ535" s="329" t="str">
        <f ca="1">IF(AY535&lt;&gt;"",IF(AY535&lt;=0,"SEM ATRASO",IF(AY535&lt;=10,"1) &lt;= 10 Dias",IF(AND(AY535&gt;10,AY535&lt;=30),"2) &gt; 10 Dias e &lt;= 30 Dias",IF(AND(AY535&gt;30,AY535&lt;=60),"3) &gt;30 Dias e &lt;=60 Dias",IF(AND(AY535&gt;60,AY535&lt;43854),"4) &gt; 60 Dias","INDEFINIDO"))))),"")</f>
        <v>1) &lt;= 10 Dias</v>
      </c>
      <c r="BA535" s="327">
        <v>45849</v>
      </c>
      <c r="BB535" s="331">
        <v>45754</v>
      </c>
      <c r="BC535" s="14">
        <v>45766</v>
      </c>
      <c r="BD535" s="15">
        <v>45870</v>
      </c>
      <c r="BE535" s="327">
        <v>45870</v>
      </c>
      <c r="BF535" s="309">
        <f>IF(AND(BB535&lt;&gt;"",BE535&lt;&gt;""),BE535-BB535,"")</f>
        <v>116</v>
      </c>
      <c r="BG535" s="326" t="str">
        <f>IF(BC535&lt;&gt;"",CONCATENATE("S",WEEKNUM(BC535,21)),"")</f>
        <v>S16</v>
      </c>
      <c r="BH535" s="327" t="str">
        <f>IF(BD535&lt;&gt;"",CONCATENATE("S",WEEKNUM(BD535,21)),"")</f>
        <v>S31</v>
      </c>
      <c r="BI535" s="327" t="str">
        <f>IF(BE535&lt;&gt;"",CONCATENATE("S",WEEKNUM(BE535,21)),"")</f>
        <v>S31</v>
      </c>
      <c r="BJ535" s="326" t="str">
        <f>IF(BE535&lt;&gt;"",CONCATENATE(MONTH(BE535),"/",YEAR(BE535)),"")</f>
        <v>8/2025</v>
      </c>
      <c r="BK535" s="325">
        <f ca="1">IF(BE535&lt;&gt;"",IFERROR(IF(BE535="",TODAY()-BC535,BE535-BC535),""),"")</f>
        <v>104</v>
      </c>
      <c r="BL535" s="330" t="str">
        <f ca="1">IF(BK535&lt;&gt;"",IF(BK535&lt;=0,"SEM ATRASO",IF(BK535&lt;=10,"1) &lt;= 10 Dias",IF(AND(BK535&gt;10,BK535&lt;=30),"2) &gt; 10 Dias e &lt;= 30 Dias",IF(AND(BK535&gt;30,BK535&lt;=60),"3) &gt;30 Dias e &lt;=60 Dias",IF(AND(BK535&gt;60,BK535&lt;43854),"4) &gt; 60 Dias","INDEFINIDO"))))),"")</f>
        <v>4) &gt; 60 Dias</v>
      </c>
      <c r="BM535" s="331">
        <f>IF(BE535&lt;&gt;"",BE535+5,IF(AND(BE535="",BD535&lt;&gt;""),BD535+5,IF(AND(BE535="",BD535="",AS535&lt;&gt;""),AS535+5,IF(AND(BE535="",BD535="",AS535="",AR535&lt;&gt;""),AR535+5,""))))</f>
        <v>45875</v>
      </c>
      <c r="BN535" s="327"/>
      <c r="BO535" s="331" t="s">
        <v>87</v>
      </c>
      <c r="BP535" s="305"/>
      <c r="BQ535" s="305"/>
      <c r="BR535" s="305"/>
      <c r="BS535" s="305"/>
      <c r="BT535" s="305"/>
      <c r="BU535" s="305"/>
      <c r="BV535" s="305"/>
      <c r="BW535" s="305"/>
      <c r="BX535" s="305"/>
      <c r="BY535" s="305"/>
      <c r="BZ535" s="305"/>
      <c r="CA535" s="660" t="s">
        <v>1251</v>
      </c>
      <c r="CB535" s="326"/>
    </row>
    <row r="536" spans="1:80" ht="40.5" customHeight="1" thickBot="1" x14ac:dyDescent="0.4">
      <c r="A536" s="326"/>
      <c r="B536" s="458" t="s">
        <v>155</v>
      </c>
      <c r="C536" s="326"/>
      <c r="D536" s="331"/>
      <c r="E536" s="323" t="s">
        <v>1987</v>
      </c>
      <c r="F536" s="323" t="s">
        <v>457</v>
      </c>
      <c r="G536" s="307" t="str">
        <f ca="1">IF(AND(E536&lt;D536,BE536&lt;&gt;"",TODAY()&gt;D536),TODAY()-D536,"")</f>
        <v/>
      </c>
      <c r="H536" s="308">
        <f>IF(BM536&lt;&gt;"",BM536,"")</f>
        <v>45866</v>
      </c>
      <c r="I536" s="309">
        <f>IF(AND(E536&lt;&gt;"",H536&lt;&gt;""),H536-E536,"")</f>
        <v>389</v>
      </c>
      <c r="J536" s="305"/>
      <c r="K536" s="460" t="s">
        <v>80</v>
      </c>
      <c r="L536" s="310" t="s">
        <v>557</v>
      </c>
      <c r="M536" s="311" t="s">
        <v>161</v>
      </c>
      <c r="N536" s="326" t="s">
        <v>1012</v>
      </c>
      <c r="O536" s="326"/>
      <c r="P536" s="539" t="s">
        <v>1958</v>
      </c>
      <c r="Q536" s="383" t="s">
        <v>1957</v>
      </c>
      <c r="R536" s="313" t="str">
        <f>IF(OR(L536&lt;&gt;"",N536&lt;&gt;"",O536&lt;&gt;"",P536&lt;&gt;""),CONCATENATE(L536,"-",N536,"-",P536,"-OM",O536),"")</f>
        <v>P62-PPGMII-P62-PAR-0478P/2024-OM</v>
      </c>
      <c r="S536" s="326" t="s">
        <v>1087</v>
      </c>
      <c r="T536" s="314">
        <v>1</v>
      </c>
      <c r="U536" s="340">
        <v>0</v>
      </c>
      <c r="V536" s="340">
        <v>3.5219999999999998</v>
      </c>
      <c r="W536" s="316">
        <f>IF(U536&lt;&gt;"",U536/1000,"")</f>
        <v>0</v>
      </c>
      <c r="X536" s="316">
        <f>IF(V536&lt;&gt;"",V536/1000,"")</f>
        <v>3.522E-3</v>
      </c>
      <c r="Y536" s="317">
        <f>IF(OR(U536&lt;&gt;"",V536&lt;&gt;""),U536+V536,"")</f>
        <v>3.5219999999999998</v>
      </c>
      <c r="Z536" s="318">
        <f>IF(Y536&lt;&gt;"",Y536/1000,"")</f>
        <v>3.522E-3</v>
      </c>
      <c r="AA536" s="574" t="s">
        <v>2124</v>
      </c>
      <c r="AB536" s="327"/>
      <c r="AC536" s="331">
        <v>45797</v>
      </c>
      <c r="AD536" s="540">
        <v>45792</v>
      </c>
      <c r="AE536" s="540">
        <v>45741</v>
      </c>
      <c r="AF536" s="18">
        <v>45833</v>
      </c>
      <c r="AG536" s="540">
        <v>45823</v>
      </c>
      <c r="AH536" s="309">
        <f>IF(AND(AD536&lt;&gt;"",AG536&lt;&gt;""),AG536-AD536,"")</f>
        <v>31</v>
      </c>
      <c r="AI536" s="322" t="str">
        <f>IF(AE536&lt;&gt;"",CONCATENATE("S",WEEKNUM(AE536,21)),"")</f>
        <v>S13</v>
      </c>
      <c r="AJ536" s="323" t="str">
        <f>IF(AF536&lt;&gt;"",CONCATENATE("S",WEEKNUM(AF536,21)),"")</f>
        <v>S26</v>
      </c>
      <c r="AK536" s="323" t="str">
        <f>IF(AG536&lt;&gt;"",CONCATENATE("S",WEEKNUM(AG536,21)),"")</f>
        <v>S24</v>
      </c>
      <c r="AL536" s="322" t="str">
        <f>IF(AG536&lt;&gt;"",CONCATENATE(MONTH(AG536),"/",YEAR(AG536)),"")</f>
        <v>6/2025</v>
      </c>
      <c r="AM536" s="324">
        <f ca="1">IF(AG536&lt;&gt;"",IFERROR(IF(AF536="",TODAY()-AE536,AG536-AE536),""),"")</f>
        <v>82</v>
      </c>
      <c r="AN536" s="325" t="str">
        <f ca="1">IF(AM536&lt;&gt;"",IF(AM536&lt;=0,"SEM ATRASO",IF(AM536&lt;=10,"1) &lt;= 10 Dias",IF(AND(AM536&gt;10,AM536&lt;=30),"2) &gt; 10 Dias e &lt;= 30 Dias",IF(AND(AM536&gt;30,AM536&lt;=60),"3) &gt;30 Dias e &lt;=60 Dias",IF(AND(AM536&gt;60,AM536&lt;43854),"4) &gt; 60 Dias","INDEFINIDO"))))),"")</f>
        <v>4) &gt; 60 Dias</v>
      </c>
      <c r="AO536" s="327">
        <v>45823</v>
      </c>
      <c r="AP536" s="331">
        <v>45823</v>
      </c>
      <c r="AQ536" s="15">
        <v>45828</v>
      </c>
      <c r="AR536" s="15">
        <v>45834</v>
      </c>
      <c r="AS536" s="331">
        <v>45834</v>
      </c>
      <c r="AT536" s="309">
        <f>IF(AND(AP536&lt;&gt;"",AS536&lt;&gt;""),AS536-AP536,"")</f>
        <v>11</v>
      </c>
      <c r="AU536" s="326" t="str">
        <f>IF(AQ536&lt;&gt;"",CONCATENATE("S",WEEKNUM(AQ536,21)),"")</f>
        <v>S25</v>
      </c>
      <c r="AV536" s="327" t="str">
        <f>IF(AR536&lt;&gt;"",CONCATENATE("S",WEEKNUM(AR536,21)),"")</f>
        <v>S26</v>
      </c>
      <c r="AW536" s="327" t="str">
        <f>IF(AS536&lt;&gt;"",CONCATENATE("S",WEEKNUM(AS536,21)),"")</f>
        <v>S26</v>
      </c>
      <c r="AX536" s="326" t="str">
        <f>IF(AS536&lt;&gt;"",CONCATENATE(MONTH(AS536),"/",YEAR(AS536)),"")</f>
        <v>6/2025</v>
      </c>
      <c r="AY536" s="328">
        <f ca="1">IF(AQ536&lt;&gt;"",IF(AS536&lt;&gt;"",AQ536-AS536,TODAY()-AQ536),"")</f>
        <v>-6</v>
      </c>
      <c r="AZ536" s="329" t="str">
        <f ca="1">IF(AY536&lt;&gt;"",IF(AY536&lt;=0,"SEM ATRASO",IF(AY536&lt;=10,"1) &lt;= 10 Dias",IF(AND(AY536&gt;10,AY536&lt;=30),"2) &gt; 10 Dias e &lt;= 30 Dias",IF(AND(AY536&gt;30,AY536&lt;=60),"3) &gt;30 Dias e &lt;=60 Dias",IF(AND(AY536&gt;60,AY536&lt;43854),"4) &gt; 60 Dias","INDEFINIDO"))))),"")</f>
        <v>SEM ATRASO</v>
      </c>
      <c r="BA536" s="327">
        <v>45834</v>
      </c>
      <c r="BB536" s="331">
        <v>45834</v>
      </c>
      <c r="BC536" s="14">
        <v>45861</v>
      </c>
      <c r="BD536" s="481">
        <v>45861</v>
      </c>
      <c r="BE536" s="15">
        <v>45861</v>
      </c>
      <c r="BF536" s="309">
        <f>IF(AND(BB536&lt;&gt;"",BE536&lt;&gt;""),BE536-BB536,"")</f>
        <v>27</v>
      </c>
      <c r="BG536" s="326" t="str">
        <f>IF(BC536&lt;&gt;"",CONCATENATE("S",WEEKNUM(BC536,21)),"")</f>
        <v>S30</v>
      </c>
      <c r="BH536" s="327" t="str">
        <f>IF(BD536&lt;&gt;"",CONCATENATE("S",WEEKNUM(BD536,21)),"")</f>
        <v>S30</v>
      </c>
      <c r="BI536" s="327" t="str">
        <f>IF(BE536&lt;&gt;"",CONCATENATE("S",WEEKNUM(BE536,21)),"")</f>
        <v>S30</v>
      </c>
      <c r="BJ536" s="326" t="str">
        <f>IF(BE536&lt;&gt;"",CONCATENATE(MONTH(BE536),"/",YEAR(BE536)),"")</f>
        <v>7/2025</v>
      </c>
      <c r="BK536" s="325">
        <f ca="1">IF(BE536&lt;&gt;"",IFERROR(IF(BE536="",TODAY()-BC536,BE536-BC536),""),"")</f>
        <v>0</v>
      </c>
      <c r="BL536" s="330" t="str">
        <f ca="1">IF(BK536&lt;&gt;"",IF(BK536&lt;=0,"SEM ATRASO",IF(BK536&lt;=10,"1) &lt;= 10 Dias",IF(AND(BK536&gt;10,BK536&lt;=30),"2) &gt; 10 Dias e &lt;= 30 Dias",IF(AND(BK536&gt;30,BK536&lt;=60),"3) &gt;30 Dias e &lt;=60 Dias",IF(AND(BK536&gt;60,BK536&lt;43854),"4) &gt; 60 Dias","INDEFINIDO"))))),"")</f>
        <v>SEM ATRASO</v>
      </c>
      <c r="BM536" s="331">
        <f>IF(BE536&lt;&gt;"",BE536+5,IF(AND(BE536="",BD536&lt;&gt;""),BD536+5,IF(AND(BE536="",BD536="",AS536&lt;&gt;""),AS536+5,IF(AND(BE536="",BD536="",AS536="",AR536&lt;&gt;""),AR536+5,""))))</f>
        <v>45866</v>
      </c>
      <c r="BN536" s="327"/>
      <c r="BO536" s="331" t="s">
        <v>87</v>
      </c>
      <c r="BP536" s="305"/>
      <c r="BQ536" s="305"/>
      <c r="BR536" s="305"/>
      <c r="BS536" s="305"/>
      <c r="BT536" s="305"/>
      <c r="BU536" s="305"/>
      <c r="BV536" s="305"/>
      <c r="BW536" s="305"/>
      <c r="BX536" s="305"/>
      <c r="BY536" s="305"/>
      <c r="BZ536" s="305"/>
      <c r="CA536" s="660"/>
      <c r="CB536" s="326"/>
    </row>
    <row r="537" spans="1:80" ht="40.5" customHeight="1" x14ac:dyDescent="0.35">
      <c r="A537" s="326"/>
      <c r="B537" s="305" t="s">
        <v>155</v>
      </c>
      <c r="C537" s="326" t="s">
        <v>278</v>
      </c>
      <c r="D537" s="331">
        <v>45663</v>
      </c>
      <c r="E537" s="323">
        <v>1</v>
      </c>
      <c r="F537" s="323">
        <v>1</v>
      </c>
      <c r="G537" s="307">
        <f ca="1">IF(AND(E537&lt;D537,BE537&lt;&gt;"",TODAY()&gt;D537),TODAY()-D537,"")</f>
        <v>234</v>
      </c>
      <c r="H537" s="308">
        <f>IF(BM537&lt;&gt;"",BM537,"")</f>
        <v>45889</v>
      </c>
      <c r="I537" s="309">
        <f>IF(AND(E537&lt;&gt;"",H537&lt;&gt;""),H537-E537,"")</f>
        <v>45888</v>
      </c>
      <c r="J537" s="305" t="s">
        <v>280</v>
      </c>
      <c r="K537" s="326" t="s">
        <v>80</v>
      </c>
      <c r="L537" s="310" t="s">
        <v>880</v>
      </c>
      <c r="M537" s="311" t="s">
        <v>2407</v>
      </c>
      <c r="N537" s="326" t="s">
        <v>83</v>
      </c>
      <c r="O537" s="326">
        <v>2029882856</v>
      </c>
      <c r="P537" s="539" t="s">
        <v>1554</v>
      </c>
      <c r="Q537" s="383" t="s">
        <v>1559</v>
      </c>
      <c r="R537" s="313" t="str">
        <f>IF(OR(L537&lt;&gt;"",N537&lt;&gt;"",O537&lt;&gt;"",P537&lt;&gt;""),CONCATENATE(L537,"-",N537,"-",P537,"-OM",O537),"")</f>
        <v>P52-PPGM-CAM-1588P/2024-OM2029882856</v>
      </c>
      <c r="S537" s="326" t="s">
        <v>964</v>
      </c>
      <c r="T537" s="314">
        <v>0.5</v>
      </c>
      <c r="U537" s="340">
        <v>4.54</v>
      </c>
      <c r="V537" s="340">
        <v>0</v>
      </c>
      <c r="W537" s="316">
        <f>IF(U537&lt;&gt;"",U537/1000,"")</f>
        <v>4.5399999999999998E-3</v>
      </c>
      <c r="X537" s="316">
        <f>IF(V537&lt;&gt;"",V537/1000,"")</f>
        <v>0</v>
      </c>
      <c r="Y537" s="317">
        <f>IF(OR(U537&lt;&gt;"",V537&lt;&gt;""),U537+V537,"")</f>
        <v>4.54</v>
      </c>
      <c r="Z537" s="318">
        <f>IF(Y537&lt;&gt;"",Y537/1000,"")</f>
        <v>4.5399999999999998E-3</v>
      </c>
      <c r="AA537" s="574"/>
      <c r="AB537" s="327"/>
      <c r="AC537" s="331">
        <v>1</v>
      </c>
      <c r="AD537" s="327">
        <v>45823</v>
      </c>
      <c r="AE537" s="327">
        <v>45818</v>
      </c>
      <c r="AF537" s="14">
        <v>45853</v>
      </c>
      <c r="AG537" s="327">
        <v>45853</v>
      </c>
      <c r="AH537" s="309">
        <f>IF(AND(AD537&lt;&gt;"",AG537&lt;&gt;""),AG537-AD537,"")</f>
        <v>30</v>
      </c>
      <c r="AI537" s="322" t="str">
        <f>IF(AE537&lt;&gt;"",CONCATENATE("S",WEEKNUM(AE537,21)),"")</f>
        <v>S24</v>
      </c>
      <c r="AJ537" s="323" t="str">
        <f>IF(AF537&lt;&gt;"",CONCATENATE("S",WEEKNUM(AF537,21)),"")</f>
        <v>S29</v>
      </c>
      <c r="AK537" s="323" t="str">
        <f>IF(AG537&lt;&gt;"",CONCATENATE("S",WEEKNUM(AG537,21)),"")</f>
        <v>S29</v>
      </c>
      <c r="AL537" s="322" t="str">
        <f>IF(AG537&lt;&gt;"",CONCATENATE(MONTH(AG537),"/",YEAR(AG537)),"")</f>
        <v>7/2025</v>
      </c>
      <c r="AM537" s="324">
        <f ca="1">IF(AG537&lt;&gt;"",IFERROR(IF(AF537="",TODAY()-AE537,AG537-AE537),""),"")</f>
        <v>35</v>
      </c>
      <c r="AN537" s="325" t="str">
        <f ca="1">IF(AM537&lt;&gt;"",IF(AM537&lt;=0,"SEM ATRASO",IF(AM537&lt;=10,"1) &lt;= 10 Dias",IF(AND(AM537&gt;10,AM537&lt;=30),"2) &gt; 10 Dias e &lt;= 30 Dias",IF(AND(AM537&gt;30,AM537&lt;=60),"3) &gt;30 Dias e &lt;=60 Dias",IF(AND(AM537&gt;60,AM537&lt;43854),"4) &gt; 60 Dias","INDEFINIDO"))))),"")</f>
        <v>3) &gt;30 Dias e &lt;=60 Dias</v>
      </c>
      <c r="AO537" s="331">
        <v>45874</v>
      </c>
      <c r="AP537" s="331">
        <v>45877</v>
      </c>
      <c r="AQ537" s="25">
        <v>45879</v>
      </c>
      <c r="AR537" s="25">
        <v>45879</v>
      </c>
      <c r="AS537" s="331">
        <v>45880</v>
      </c>
      <c r="AT537" s="309">
        <f>IF(AND(AP537&lt;&gt;"",AS537&lt;&gt;""),AS537-AP537,"")</f>
        <v>3</v>
      </c>
      <c r="AU537" s="326" t="str">
        <f>IF(AQ537&lt;&gt;"",CONCATENATE("S",WEEKNUM(AQ537,21)),"")</f>
        <v>S32</v>
      </c>
      <c r="AV537" s="327" t="str">
        <f>IF(AR537&lt;&gt;"",CONCATENATE("S",WEEKNUM(AR537,21)),"")</f>
        <v>S32</v>
      </c>
      <c r="AW537" s="327" t="str">
        <f>IF(AS537&lt;&gt;"",CONCATENATE("S",WEEKNUM(AS537,21)),"")</f>
        <v>S33</v>
      </c>
      <c r="AX537" s="326" t="str">
        <f>IF(AS537&lt;&gt;"",CONCATENATE(MONTH(AS537),"/",YEAR(AS537)),"")</f>
        <v>8/2025</v>
      </c>
      <c r="AY537" s="328">
        <f ca="1">IF(AQ537&lt;&gt;"",IF(AS537&lt;&gt;"",AQ537-AS537,TODAY()-AQ537),"")</f>
        <v>-1</v>
      </c>
      <c r="AZ537" s="329" t="str">
        <f ca="1">IF(AY537&lt;&gt;"",IF(AY537&lt;=0,"SEM ATRASO",IF(AY537&lt;=10,"1) &lt;= 10 Dias",IF(AND(AY537&gt;10,AY537&lt;=30),"2) &gt; 10 Dias e &lt;= 30 Dias",IF(AND(AY537&gt;30,AY537&lt;=60),"3) &gt;30 Dias e &lt;=60 Dias",IF(AND(AY537&gt;60,AY537&lt;43854),"4) &gt; 60 Dias","INDEFINIDO"))))),"")</f>
        <v>SEM ATRASO</v>
      </c>
      <c r="BA537" s="327">
        <v>45879</v>
      </c>
      <c r="BB537" s="331">
        <f>AS537</f>
        <v>45880</v>
      </c>
      <c r="BC537" s="14">
        <v>45886</v>
      </c>
      <c r="BD537" s="14">
        <v>45885</v>
      </c>
      <c r="BE537" s="331">
        <v>45884</v>
      </c>
      <c r="BF537" s="309">
        <f>IF(AND(BB537&lt;&gt;"",BE537&lt;&gt;""),BE537-BB537,"")</f>
        <v>4</v>
      </c>
      <c r="BG537" s="326" t="str">
        <f>IF(BC537&lt;&gt;"",CONCATENATE("S",WEEKNUM(BC537,21)),"")</f>
        <v>S33</v>
      </c>
      <c r="BH537" s="327" t="str">
        <f>IF(BD537&lt;&gt;"",CONCATENATE("S",WEEKNUM(BD537,21)),"")</f>
        <v>S33</v>
      </c>
      <c r="BI537" s="327" t="str">
        <f>IF(BE537&lt;&gt;"",CONCATENATE("S",WEEKNUM(BE537,21)),"")</f>
        <v>S33</v>
      </c>
      <c r="BJ537" s="326" t="str">
        <f>IF(BE537&lt;&gt;"",CONCATENATE(MONTH(BE537),"/",YEAR(BE537)),"")</f>
        <v>8/2025</v>
      </c>
      <c r="BK537" s="325">
        <f ca="1">IF(BE537&lt;&gt;"",IFERROR(IF(BE537="",TODAY()-BC537,BE537-BC537),""),"")</f>
        <v>-2</v>
      </c>
      <c r="BL537" s="330" t="str">
        <f ca="1">IF(BK537&lt;&gt;"",IF(BK537&lt;=0,"SEM ATRASO",IF(BK537&lt;=10,"1) &lt;= 10 Dias",IF(AND(BK537&gt;10,BK537&lt;=30),"2) &gt; 10 Dias e &lt;= 30 Dias",IF(AND(BK537&gt;30,BK537&lt;=60),"3) &gt;30 Dias e &lt;=60 Dias",IF(AND(BK537&gt;60,BK537&lt;43854),"4) &gt; 60 Dias","INDEFINIDO"))))),"")</f>
        <v>SEM ATRASO</v>
      </c>
      <c r="BM537" s="331">
        <f>IF(BE537&lt;&gt;"",BE537+5,IF(AND(BE537="",BD537&lt;&gt;""),BD537+5,IF(AND(BE537="",BD537="",AS537&lt;&gt;""),AS537+5,IF(AND(BE537="",BD537="",AS537="",AR537&lt;&gt;""),AR537+5,""))))</f>
        <v>45889</v>
      </c>
      <c r="BN537" s="327"/>
      <c r="BO537" s="327" t="s">
        <v>87</v>
      </c>
      <c r="BP537" s="305"/>
      <c r="BQ537" s="305"/>
      <c r="BR537" s="305"/>
      <c r="BS537" s="305"/>
      <c r="BT537" s="305" t="s">
        <v>124</v>
      </c>
      <c r="BU537" s="305" t="s">
        <v>124</v>
      </c>
      <c r="BV537" s="305"/>
      <c r="BW537" s="305"/>
      <c r="BX537" s="305"/>
      <c r="BY537" s="305"/>
      <c r="BZ537" s="305"/>
      <c r="CA537" s="660" t="s">
        <v>974</v>
      </c>
      <c r="CB537" s="326"/>
    </row>
    <row r="538" spans="1:80" ht="40.5" customHeight="1" thickBot="1" x14ac:dyDescent="0.4">
      <c r="A538" s="326"/>
      <c r="B538" s="305" t="s">
        <v>155</v>
      </c>
      <c r="C538" s="326"/>
      <c r="D538" s="331"/>
      <c r="E538" s="323" t="s">
        <v>1167</v>
      </c>
      <c r="F538" s="323" t="s">
        <v>556</v>
      </c>
      <c r="G538" s="307" t="str">
        <f ca="1">IF(AND(E538&lt;D538,BE538&lt;&gt;"",TODAY()&gt;D538),TODAY()-D538,"")</f>
        <v/>
      </c>
      <c r="H538" s="308">
        <f>IF(BM538&lt;&gt;"",BM538,"")</f>
        <v>45889</v>
      </c>
      <c r="I538" s="309">
        <f>IF(AND(E538&lt;&gt;"",H538&lt;&gt;""),H538-E538,"")</f>
        <v>117</v>
      </c>
      <c r="J538" s="305"/>
      <c r="K538" s="460" t="s">
        <v>80</v>
      </c>
      <c r="L538" s="310" t="s">
        <v>557</v>
      </c>
      <c r="M538" s="311" t="s">
        <v>2407</v>
      </c>
      <c r="N538" s="326" t="s">
        <v>1012</v>
      </c>
      <c r="O538" s="326"/>
      <c r="P538" s="539" t="s">
        <v>1935</v>
      </c>
      <c r="Q538" s="383" t="s">
        <v>1861</v>
      </c>
      <c r="R538" s="313" t="str">
        <f>IF(OR(L538&lt;&gt;"",N538&lt;&gt;"",O538&lt;&gt;"",P538&lt;&gt;""),CONCATENATE(L538,"-",N538,"-",P538,"-OM",O538),"")</f>
        <v>P62-PPGMII-P62-PAR-1421P/2025-OM</v>
      </c>
      <c r="S538" s="326"/>
      <c r="T538" s="437">
        <v>0.75</v>
      </c>
      <c r="U538" s="340">
        <v>175.85000000000002</v>
      </c>
      <c r="V538" s="340">
        <v>0</v>
      </c>
      <c r="W538" s="316">
        <f>IF(U538&lt;&gt;"",U538/1000,"")</f>
        <v>0.17585000000000003</v>
      </c>
      <c r="X538" s="316">
        <f>IF(V538&lt;&gt;"",V538/1000,"")</f>
        <v>0</v>
      </c>
      <c r="Y538" s="317">
        <f>IF(OR(U538&lt;&gt;"",V538&lt;&gt;""),U538+V538,"")</f>
        <v>175.85000000000002</v>
      </c>
      <c r="Z538" s="318">
        <f>IF(Y538&lt;&gt;"",Y538/1000,"")</f>
        <v>0.17585000000000003</v>
      </c>
      <c r="AA538" s="574"/>
      <c r="AB538" s="327"/>
      <c r="AC538" s="331">
        <v>45777</v>
      </c>
      <c r="AD538" s="327">
        <v>45814</v>
      </c>
      <c r="AE538" s="327">
        <v>45828</v>
      </c>
      <c r="AF538" s="14">
        <v>45828</v>
      </c>
      <c r="AG538" s="327">
        <v>45828</v>
      </c>
      <c r="AH538" s="309">
        <f>IF(AND(AD538&lt;&gt;"",AG538&lt;&gt;""),AG538-AD538,"")</f>
        <v>14</v>
      </c>
      <c r="AI538" s="322" t="str">
        <f>IF(AE538&lt;&gt;"",CONCATENATE("S",WEEKNUM(AE538,21)),"")</f>
        <v>S25</v>
      </c>
      <c r="AJ538" s="323" t="str">
        <f>IF(AF538&lt;&gt;"",CONCATENATE("S",WEEKNUM(AF538,21)),"")</f>
        <v>S25</v>
      </c>
      <c r="AK538" s="323" t="str">
        <f>IF(AG538&lt;&gt;"",CONCATENATE("S",WEEKNUM(AG538,21)),"")</f>
        <v>S25</v>
      </c>
      <c r="AL538" s="322" t="str">
        <f>IF(AG538&lt;&gt;"",CONCATENATE(MONTH(AG538),"/",YEAR(AG538)),"")</f>
        <v>6/2025</v>
      </c>
      <c r="AM538" s="324">
        <f ca="1">IF(AG538&lt;&gt;"",IFERROR(IF(AF538="",TODAY()-AE538,AG538-AE538),""),"")</f>
        <v>0</v>
      </c>
      <c r="AN538" s="325" t="str">
        <f ca="1">IF(AM538&lt;&gt;"",IF(AM538&lt;=0,"SEM ATRASO",IF(AM538&lt;=10,"1) &lt;= 10 Dias",IF(AND(AM538&gt;10,AM538&lt;=30),"2) &gt; 10 Dias e &lt;= 30 Dias",IF(AND(AM538&gt;30,AM538&lt;=60),"3) &gt;30 Dias e &lt;=60 Dias",IF(AND(AM538&gt;60,AM538&lt;43854),"4) &gt; 60 Dias","INDEFINIDO"))))),"")</f>
        <v>SEM ATRASO</v>
      </c>
      <c r="AO538" s="331" t="s">
        <v>2029</v>
      </c>
      <c r="AP538" s="331">
        <v>45856</v>
      </c>
      <c r="AQ538" s="14">
        <v>45856</v>
      </c>
      <c r="AR538" s="15">
        <v>45869</v>
      </c>
      <c r="AS538" s="331">
        <v>45869</v>
      </c>
      <c r="AT538" s="309">
        <f>IF(AND(AP538&lt;&gt;"",AS538&lt;&gt;""),AS538-AP538,"")</f>
        <v>13</v>
      </c>
      <c r="AU538" s="326" t="str">
        <f>IF(AQ538&lt;&gt;"",CONCATENATE("S",WEEKNUM(AQ538,21)),"")</f>
        <v>S29</v>
      </c>
      <c r="AV538" s="327" t="str">
        <f>IF(AR538&lt;&gt;"",CONCATENATE("S",WEEKNUM(AR538,21)),"")</f>
        <v>S31</v>
      </c>
      <c r="AW538" s="327" t="str">
        <f>IF(AS538&lt;&gt;"",CONCATENATE("S",WEEKNUM(AS538,21)),"")</f>
        <v>S31</v>
      </c>
      <c r="AX538" s="326" t="str">
        <f>IF(AS538&lt;&gt;"",CONCATENATE(MONTH(AS538),"/",YEAR(AS538)),"")</f>
        <v>7/2025</v>
      </c>
      <c r="AY538" s="328">
        <f ca="1">IF(AQ538&lt;&gt;"",IF(AS538&lt;&gt;"",AQ538-AS538,TODAY()-AQ538),"")</f>
        <v>-13</v>
      </c>
      <c r="AZ538" s="329" t="str">
        <f ca="1">IF(AY538&lt;&gt;"",IF(AY538&lt;=0,"SEM ATRASO",IF(AY538&lt;=10,"1) &lt;= 10 Dias",IF(AND(AY538&gt;10,AY538&lt;=30),"2) &gt; 10 Dias e &lt;= 30 Dias",IF(AND(AY538&gt;30,AY538&lt;=60),"3) &gt;30 Dias e &lt;=60 Dias",IF(AND(AY538&gt;60,AY538&lt;43854),"4) &gt; 60 Dias","INDEFINIDO"))))),"")</f>
        <v>SEM ATRASO</v>
      </c>
      <c r="BA538" s="14">
        <v>45879</v>
      </c>
      <c r="BB538" s="331">
        <f>BA538</f>
        <v>45879</v>
      </c>
      <c r="BC538" s="14">
        <v>45885</v>
      </c>
      <c r="BD538" s="24">
        <v>45885</v>
      </c>
      <c r="BE538" s="438">
        <v>45884</v>
      </c>
      <c r="BF538" s="309">
        <f>IF(AND(BB538&lt;&gt;"",BE538&lt;&gt;""),BE538-BB538,"")</f>
        <v>5</v>
      </c>
      <c r="BG538" s="326" t="str">
        <f>IF(BC538&lt;&gt;"",CONCATENATE("S",WEEKNUM(BC538,21)),"")</f>
        <v>S33</v>
      </c>
      <c r="BH538" s="327" t="str">
        <f>IF(BD538&lt;&gt;"",CONCATENATE("S",WEEKNUM(BD538,21)),"")</f>
        <v>S33</v>
      </c>
      <c r="BI538" s="327" t="str">
        <f>IF(BE538&lt;&gt;"",CONCATENATE("S",WEEKNUM(BE538,21)),"")</f>
        <v>S33</v>
      </c>
      <c r="BJ538" s="326" t="str">
        <f>IF(BE538&lt;&gt;"",CONCATENATE(MONTH(BE538),"/",YEAR(BE538)),"")</f>
        <v>8/2025</v>
      </c>
      <c r="BK538" s="325">
        <f ca="1">IF(BE538&lt;&gt;"",IFERROR(IF(BE538="",TODAY()-BC538,BE538-BC538),""),"")</f>
        <v>-1</v>
      </c>
      <c r="BL538" s="330" t="str">
        <f ca="1">IF(BK538&lt;&gt;"",IF(BK538&lt;=0,"SEM ATRASO",IF(BK538&lt;=10,"1) &lt;= 10 Dias",IF(AND(BK538&gt;10,BK538&lt;=30),"2) &gt; 10 Dias e &lt;= 30 Dias",IF(AND(BK538&gt;30,BK538&lt;=60),"3) &gt;30 Dias e &lt;=60 Dias",IF(AND(BK538&gt;60,BK538&lt;43854),"4) &gt; 60 Dias","INDEFINIDO"))))),"")</f>
        <v>SEM ATRASO</v>
      </c>
      <c r="BM538" s="331">
        <f>IF(BE538&lt;&gt;"",BE538+5,IF(AND(BE538="",BD538&lt;&gt;""),BD538+5,IF(AND(BE538="",BD538="",AS538&lt;&gt;""),AS538+5,IF(AND(BE538="",BD538="",AS538="",AR538&lt;&gt;""),AR538+5,""))))</f>
        <v>45889</v>
      </c>
      <c r="BN538" s="327"/>
      <c r="BO538" s="331" t="s">
        <v>87</v>
      </c>
      <c r="BP538" s="305"/>
      <c r="BQ538" s="305"/>
      <c r="BR538" s="305"/>
      <c r="BS538" s="305"/>
      <c r="BT538" s="305"/>
      <c r="BU538" s="305"/>
      <c r="BV538" s="305"/>
      <c r="BW538" s="305"/>
      <c r="BX538" s="305"/>
      <c r="BY538" s="305"/>
      <c r="BZ538" s="305"/>
      <c r="CA538" s="660"/>
      <c r="CB538" s="326"/>
    </row>
    <row r="539" spans="1:80" ht="40.5" customHeight="1" thickBot="1" x14ac:dyDescent="0.4">
      <c r="A539" s="326"/>
      <c r="B539" s="305" t="s">
        <v>155</v>
      </c>
      <c r="C539" s="326"/>
      <c r="D539" s="331"/>
      <c r="E539" s="323" t="s">
        <v>1167</v>
      </c>
      <c r="F539" s="323" t="s">
        <v>556</v>
      </c>
      <c r="G539" s="307" t="str">
        <f ca="1">IF(AND(E539&lt;D539,BE539&lt;&gt;"",TODAY()&gt;D539),TODAY()-D539,"")</f>
        <v/>
      </c>
      <c r="H539" s="308">
        <f>IF(BM539&lt;&gt;"",BM539,"")</f>
        <v>45889</v>
      </c>
      <c r="I539" s="309">
        <f>IF(AND(E539&lt;&gt;"",H539&lt;&gt;""),H539-E539,"")</f>
        <v>117</v>
      </c>
      <c r="J539" s="305"/>
      <c r="K539" s="460" t="s">
        <v>80</v>
      </c>
      <c r="L539" s="310" t="s">
        <v>557</v>
      </c>
      <c r="M539" s="311" t="s">
        <v>2407</v>
      </c>
      <c r="N539" s="326" t="s">
        <v>1012</v>
      </c>
      <c r="O539" s="326"/>
      <c r="P539" s="539" t="s">
        <v>1935</v>
      </c>
      <c r="Q539" s="383" t="s">
        <v>1862</v>
      </c>
      <c r="R539" s="313" t="str">
        <f>IF(OR(L539&lt;&gt;"",N539&lt;&gt;"",O539&lt;&gt;"",P539&lt;&gt;""),CONCATENATE(L539,"-",N539,"-",P539,"-OM",O539),"")</f>
        <v>P62-PPGMII-P62-PAR-1421P/2025-OM</v>
      </c>
      <c r="S539" s="326"/>
      <c r="T539" s="437">
        <v>0.75</v>
      </c>
      <c r="U539" s="340">
        <v>2267.5709999999999</v>
      </c>
      <c r="V539" s="340">
        <v>0</v>
      </c>
      <c r="W539" s="316">
        <f>IF(U539&lt;&gt;"",U539/1000,"")</f>
        <v>2.2675709999999998</v>
      </c>
      <c r="X539" s="316">
        <f>IF(V539&lt;&gt;"",V539/1000,"")</f>
        <v>0</v>
      </c>
      <c r="Y539" s="317">
        <f>IF(OR(U539&lt;&gt;"",V539&lt;&gt;""),U539+V539,"")</f>
        <v>2267.5709999999999</v>
      </c>
      <c r="Z539" s="318">
        <f>IF(Y539&lt;&gt;"",Y539/1000,"")</f>
        <v>2.2675709999999998</v>
      </c>
      <c r="AA539" s="574" t="s">
        <v>2126</v>
      </c>
      <c r="AB539" s="327"/>
      <c r="AC539" s="331">
        <v>45777</v>
      </c>
      <c r="AD539" s="327">
        <v>45814</v>
      </c>
      <c r="AE539" s="327">
        <v>45828</v>
      </c>
      <c r="AF539" s="14">
        <v>45828</v>
      </c>
      <c r="AG539" s="327">
        <v>45828</v>
      </c>
      <c r="AH539" s="309">
        <f>IF(AND(AD539&lt;&gt;"",AG539&lt;&gt;""),AG539-AD539,"")</f>
        <v>14</v>
      </c>
      <c r="AI539" s="322" t="str">
        <f>IF(AE539&lt;&gt;"",CONCATENATE("S",WEEKNUM(AE539,21)),"")</f>
        <v>S25</v>
      </c>
      <c r="AJ539" s="323" t="str">
        <f>IF(AF539&lt;&gt;"",CONCATENATE("S",WEEKNUM(AF539,21)),"")</f>
        <v>S25</v>
      </c>
      <c r="AK539" s="323" t="str">
        <f>IF(AG539&lt;&gt;"",CONCATENATE("S",WEEKNUM(AG539,21)),"")</f>
        <v>S25</v>
      </c>
      <c r="AL539" s="322" t="str">
        <f>IF(AG539&lt;&gt;"",CONCATENATE(MONTH(AG539),"/",YEAR(AG539)),"")</f>
        <v>6/2025</v>
      </c>
      <c r="AM539" s="324">
        <f ca="1">IF(AG539&lt;&gt;"",IFERROR(IF(AF539="",TODAY()-AE539,AG539-AE539),""),"")</f>
        <v>0</v>
      </c>
      <c r="AN539" s="325" t="str">
        <f ca="1">IF(AM539&lt;&gt;"",IF(AM539&lt;=0,"SEM ATRASO",IF(AM539&lt;=10,"1) &lt;= 10 Dias",IF(AND(AM539&gt;10,AM539&lt;=30),"2) &gt; 10 Dias e &lt;= 30 Dias",IF(AND(AM539&gt;30,AM539&lt;=60),"3) &gt;30 Dias e &lt;=60 Dias",IF(AND(AM539&gt;60,AM539&lt;43854),"4) &gt; 60 Dias","INDEFINIDO"))))),"")</f>
        <v>SEM ATRASO</v>
      </c>
      <c r="AO539" s="331" t="s">
        <v>2029</v>
      </c>
      <c r="AP539" s="331">
        <v>45860</v>
      </c>
      <c r="AQ539" s="14">
        <v>45860</v>
      </c>
      <c r="AR539" s="15">
        <v>45838</v>
      </c>
      <c r="AS539" s="331">
        <v>45838</v>
      </c>
      <c r="AT539" s="309">
        <f>IF(AND(AP539&lt;&gt;"",AS539&lt;&gt;""),AS539-AP539,"")</f>
        <v>-22</v>
      </c>
      <c r="AU539" s="326" t="str">
        <f>IF(AQ539&lt;&gt;"",CONCATENATE("S",WEEKNUM(AQ539,21)),"")</f>
        <v>S30</v>
      </c>
      <c r="AV539" s="327" t="str">
        <f>IF(AR539&lt;&gt;"",CONCATENATE("S",WEEKNUM(AR539,21)),"")</f>
        <v>S27</v>
      </c>
      <c r="AW539" s="327" t="str">
        <f>IF(AS539&lt;&gt;"",CONCATENATE("S",WEEKNUM(AS539,21)),"")</f>
        <v>S27</v>
      </c>
      <c r="AX539" s="326" t="str">
        <f>IF(AS539&lt;&gt;"",CONCATENATE(MONTH(AS539),"/",YEAR(AS539)),"")</f>
        <v>6/2025</v>
      </c>
      <c r="AY539" s="328">
        <f ca="1">IF(AQ539&lt;&gt;"",IF(AS539&lt;&gt;"",AQ539-AS539,TODAY()-AQ539),"")</f>
        <v>22</v>
      </c>
      <c r="AZ539" s="329" t="str">
        <f ca="1">IF(AY539&lt;&gt;"",IF(AY539&lt;=0,"SEM ATRASO",IF(AY539&lt;=10,"1) &lt;= 10 Dias",IF(AND(AY539&gt;10,AY539&lt;=30),"2) &gt; 10 Dias e &lt;= 30 Dias",IF(AND(AY539&gt;30,AY539&lt;=60),"3) &gt;30 Dias e &lt;=60 Dias",IF(AND(AY539&gt;60,AY539&lt;43854),"4) &gt; 60 Dias","INDEFINIDO"))))),"")</f>
        <v>2) &gt; 10 Dias e &lt;= 30 Dias</v>
      </c>
      <c r="BA539" s="14">
        <v>45879</v>
      </c>
      <c r="BB539" s="331">
        <f>BA539</f>
        <v>45879</v>
      </c>
      <c r="BC539" s="14">
        <v>45885</v>
      </c>
      <c r="BD539" s="24">
        <v>45885</v>
      </c>
      <c r="BE539" s="438">
        <v>45884</v>
      </c>
      <c r="BF539" s="309">
        <f>IF(AND(BB539&lt;&gt;"",BE539&lt;&gt;""),BE539-BB539,"")</f>
        <v>5</v>
      </c>
      <c r="BG539" s="326" t="str">
        <f>IF(BC539&lt;&gt;"",CONCATENATE("S",WEEKNUM(BC539,21)),"")</f>
        <v>S33</v>
      </c>
      <c r="BH539" s="327" t="str">
        <f>IF(BD539&lt;&gt;"",CONCATENATE("S",WEEKNUM(BD539,21)),"")</f>
        <v>S33</v>
      </c>
      <c r="BI539" s="327" t="str">
        <f>IF(BE539&lt;&gt;"",CONCATENATE("S",WEEKNUM(BE539,21)),"")</f>
        <v>S33</v>
      </c>
      <c r="BJ539" s="326" t="str">
        <f>IF(BE539&lt;&gt;"",CONCATENATE(MONTH(BE539),"/",YEAR(BE539)),"")</f>
        <v>8/2025</v>
      </c>
      <c r="BK539" s="325">
        <f ca="1">IF(BE539&lt;&gt;"",IFERROR(IF(BE539="",TODAY()-BC539,BE539-BC539),""),"")</f>
        <v>-1</v>
      </c>
      <c r="BL539" s="330" t="str">
        <f ca="1">IF(BK539&lt;&gt;"",IF(BK539&lt;=0,"SEM ATRASO",IF(BK539&lt;=10,"1) &lt;= 10 Dias",IF(AND(BK539&gt;10,BK539&lt;=30),"2) &gt; 10 Dias e &lt;= 30 Dias",IF(AND(BK539&gt;30,BK539&lt;=60),"3) &gt;30 Dias e &lt;=60 Dias",IF(AND(BK539&gt;60,BK539&lt;43854),"4) &gt; 60 Dias","INDEFINIDO"))))),"")</f>
        <v>SEM ATRASO</v>
      </c>
      <c r="BM539" s="331">
        <f>IF(BE539&lt;&gt;"",BE539+5,IF(AND(BE539="",BD539&lt;&gt;""),BD539+5,IF(AND(BE539="",BD539="",AS539&lt;&gt;""),AS539+5,IF(AND(BE539="",BD539="",AS539="",AR539&lt;&gt;""),AR539+5,""))))</f>
        <v>45889</v>
      </c>
      <c r="BN539" s="327"/>
      <c r="BO539" s="331" t="s">
        <v>87</v>
      </c>
      <c r="BP539" s="305"/>
      <c r="BQ539" s="305"/>
      <c r="BR539" s="305"/>
      <c r="BS539" s="305"/>
      <c r="BT539" s="305"/>
      <c r="BU539" s="305"/>
      <c r="BV539" s="305"/>
      <c r="BW539" s="305"/>
      <c r="BX539" s="305"/>
      <c r="BY539" s="305"/>
      <c r="BZ539" s="305"/>
      <c r="CA539" s="660"/>
      <c r="CB539" s="326"/>
    </row>
    <row r="540" spans="1:80" ht="40.5" customHeight="1" thickBot="1" x14ac:dyDescent="0.4">
      <c r="A540" s="326"/>
      <c r="B540" s="305" t="s">
        <v>155</v>
      </c>
      <c r="C540" s="326"/>
      <c r="D540" s="331"/>
      <c r="E540" s="323" t="s">
        <v>1167</v>
      </c>
      <c r="F540" s="323" t="s">
        <v>556</v>
      </c>
      <c r="G540" s="307" t="str">
        <f ca="1">IF(AND(E540&lt;D540,BE540&lt;&gt;"",TODAY()&gt;D540),TODAY()-D540,"")</f>
        <v/>
      </c>
      <c r="H540" s="308">
        <f>IF(BM540&lt;&gt;"",BM540,"")</f>
        <v>45889</v>
      </c>
      <c r="I540" s="309">
        <f>IF(AND(E540&lt;&gt;"",H540&lt;&gt;""),H540-E540,"")</f>
        <v>117</v>
      </c>
      <c r="J540" s="305"/>
      <c r="K540" s="460" t="s">
        <v>80</v>
      </c>
      <c r="L540" s="310" t="s">
        <v>557</v>
      </c>
      <c r="M540" s="311" t="s">
        <v>2407</v>
      </c>
      <c r="N540" s="326" t="s">
        <v>1012</v>
      </c>
      <c r="O540" s="326"/>
      <c r="P540" s="539" t="s">
        <v>1935</v>
      </c>
      <c r="Q540" s="383" t="s">
        <v>1863</v>
      </c>
      <c r="R540" s="313" t="str">
        <f>IF(OR(L540&lt;&gt;"",N540&lt;&gt;"",O540&lt;&gt;"",P540&lt;&gt;""),CONCATENATE(L540,"-",N540,"-",P540,"-OM",O540),"")</f>
        <v>P62-PPGMII-P62-PAR-1421P/2025-OM</v>
      </c>
      <c r="S540" s="326"/>
      <c r="T540" s="437">
        <v>0.75</v>
      </c>
      <c r="U540" s="340">
        <v>58.599999999999994</v>
      </c>
      <c r="V540" s="340">
        <v>0</v>
      </c>
      <c r="W540" s="316">
        <f>IF(U540&lt;&gt;"",U540/1000,"")</f>
        <v>5.8599999999999992E-2</v>
      </c>
      <c r="X540" s="316">
        <f>IF(V540&lt;&gt;"",V540/1000,"")</f>
        <v>0</v>
      </c>
      <c r="Y540" s="317">
        <f>IF(OR(U540&lt;&gt;"",V540&lt;&gt;""),U540+V540,"")</f>
        <v>58.599999999999994</v>
      </c>
      <c r="Z540" s="318">
        <f>IF(Y540&lt;&gt;"",Y540/1000,"")</f>
        <v>5.8599999999999992E-2</v>
      </c>
      <c r="AA540" s="574" t="s">
        <v>2126</v>
      </c>
      <c r="AB540" s="327"/>
      <c r="AC540" s="331">
        <v>45777</v>
      </c>
      <c r="AD540" s="327">
        <v>45814</v>
      </c>
      <c r="AE540" s="327">
        <v>45828</v>
      </c>
      <c r="AF540" s="14">
        <v>45828</v>
      </c>
      <c r="AG540" s="327">
        <v>45828</v>
      </c>
      <c r="AH540" s="309">
        <f>IF(AND(AD540&lt;&gt;"",AG540&lt;&gt;""),AG540-AD540,"")</f>
        <v>14</v>
      </c>
      <c r="AI540" s="322" t="str">
        <f>IF(AE540&lt;&gt;"",CONCATENATE("S",WEEKNUM(AE540,21)),"")</f>
        <v>S25</v>
      </c>
      <c r="AJ540" s="323" t="str">
        <f>IF(AF540&lt;&gt;"",CONCATENATE("S",WEEKNUM(AF540,21)),"")</f>
        <v>S25</v>
      </c>
      <c r="AK540" s="323" t="str">
        <f>IF(AG540&lt;&gt;"",CONCATENATE("S",WEEKNUM(AG540,21)),"")</f>
        <v>S25</v>
      </c>
      <c r="AL540" s="322" t="str">
        <f>IF(AG540&lt;&gt;"",CONCATENATE(MONTH(AG540),"/",YEAR(AG540)),"")</f>
        <v>6/2025</v>
      </c>
      <c r="AM540" s="324">
        <f ca="1">IF(AG540&lt;&gt;"",IFERROR(IF(AF540="",TODAY()-AE540,AG540-AE540),""),"")</f>
        <v>0</v>
      </c>
      <c r="AN540" s="325" t="str">
        <f ca="1">IF(AM540&lt;&gt;"",IF(AM540&lt;=0,"SEM ATRASO",IF(AM540&lt;=10,"1) &lt;= 10 Dias",IF(AND(AM540&gt;10,AM540&lt;=30),"2) &gt; 10 Dias e &lt;= 30 Dias",IF(AND(AM540&gt;30,AM540&lt;=60),"3) &gt;30 Dias e &lt;=60 Dias",IF(AND(AM540&gt;60,AM540&lt;43854),"4) &gt; 60 Dias","INDEFINIDO"))))),"")</f>
        <v>SEM ATRASO</v>
      </c>
      <c r="AO540" s="331" t="s">
        <v>2029</v>
      </c>
      <c r="AP540" s="331">
        <v>45859</v>
      </c>
      <c r="AQ540" s="14">
        <v>45859</v>
      </c>
      <c r="AR540" s="15">
        <v>45859</v>
      </c>
      <c r="AS540" s="331">
        <v>45859</v>
      </c>
      <c r="AT540" s="309">
        <f>IF(AND(AP540&lt;&gt;"",AS540&lt;&gt;""),AS540-AP540,"")</f>
        <v>0</v>
      </c>
      <c r="AU540" s="326" t="str">
        <f>IF(AQ540&lt;&gt;"",CONCATENATE("S",WEEKNUM(AQ540,21)),"")</f>
        <v>S30</v>
      </c>
      <c r="AV540" s="327" t="str">
        <f>IF(AR540&lt;&gt;"",CONCATENATE("S",WEEKNUM(AR540,21)),"")</f>
        <v>S30</v>
      </c>
      <c r="AW540" s="327" t="str">
        <f>IF(AS540&lt;&gt;"",CONCATENATE("S",WEEKNUM(AS540,21)),"")</f>
        <v>S30</v>
      </c>
      <c r="AX540" s="326" t="str">
        <f>IF(AS540&lt;&gt;"",CONCATENATE(MONTH(AS540),"/",YEAR(AS540)),"")</f>
        <v>7/2025</v>
      </c>
      <c r="AY540" s="328">
        <f ca="1">IF(AQ540&lt;&gt;"",IF(AS540&lt;&gt;"",AQ540-AS540,TODAY()-AQ540),"")</f>
        <v>0</v>
      </c>
      <c r="AZ540" s="329" t="str">
        <f ca="1">IF(AY540&lt;&gt;"",IF(AY540&lt;=0,"SEM ATRASO",IF(AY540&lt;=10,"1) &lt;= 10 Dias",IF(AND(AY540&gt;10,AY540&lt;=30),"2) &gt; 10 Dias e &lt;= 30 Dias",IF(AND(AY540&gt;30,AY540&lt;=60),"3) &gt;30 Dias e &lt;=60 Dias",IF(AND(AY540&gt;60,AY540&lt;43854),"4) &gt; 60 Dias","INDEFINIDO"))))),"")</f>
        <v>SEM ATRASO</v>
      </c>
      <c r="BA540" s="14">
        <v>45879</v>
      </c>
      <c r="BB540" s="331">
        <f>BA540</f>
        <v>45879</v>
      </c>
      <c r="BC540" s="14">
        <v>45885</v>
      </c>
      <c r="BD540" s="24">
        <v>45885</v>
      </c>
      <c r="BE540" s="438">
        <v>45884</v>
      </c>
      <c r="BF540" s="309">
        <f>IF(AND(BB540&lt;&gt;"",BE540&lt;&gt;""),BE540-BB540,"")</f>
        <v>5</v>
      </c>
      <c r="BG540" s="326" t="str">
        <f>IF(BC540&lt;&gt;"",CONCATENATE("S",WEEKNUM(BC540,21)),"")</f>
        <v>S33</v>
      </c>
      <c r="BH540" s="327" t="str">
        <f>IF(BD540&lt;&gt;"",CONCATENATE("S",WEEKNUM(BD540,21)),"")</f>
        <v>S33</v>
      </c>
      <c r="BI540" s="327" t="str">
        <f>IF(BE540&lt;&gt;"",CONCATENATE("S",WEEKNUM(BE540,21)),"")</f>
        <v>S33</v>
      </c>
      <c r="BJ540" s="326" t="str">
        <f>IF(BE540&lt;&gt;"",CONCATENATE(MONTH(BE540),"/",YEAR(BE540)),"")</f>
        <v>8/2025</v>
      </c>
      <c r="BK540" s="325">
        <f ca="1">IF(BE540&lt;&gt;"",IFERROR(IF(BE540="",TODAY()-BC540,BE540-BC540),""),"")</f>
        <v>-1</v>
      </c>
      <c r="BL540" s="330" t="str">
        <f ca="1">IF(BK540&lt;&gt;"",IF(BK540&lt;=0,"SEM ATRASO",IF(BK540&lt;=10,"1) &lt;= 10 Dias",IF(AND(BK540&gt;10,BK540&lt;=30),"2) &gt; 10 Dias e &lt;= 30 Dias",IF(AND(BK540&gt;30,BK540&lt;=60),"3) &gt;30 Dias e &lt;=60 Dias",IF(AND(BK540&gt;60,BK540&lt;43854),"4) &gt; 60 Dias","INDEFINIDO"))))),"")</f>
        <v>SEM ATRASO</v>
      </c>
      <c r="BM540" s="331">
        <f>IF(BE540&lt;&gt;"",BE540+5,IF(AND(BE540="",BD540&lt;&gt;""),BD540+5,IF(AND(BE540="",BD540="",AS540&lt;&gt;""),AS540+5,IF(AND(BE540="",BD540="",AS540="",AR540&lt;&gt;""),AR540+5,""))))</f>
        <v>45889</v>
      </c>
      <c r="BN540" s="327"/>
      <c r="BO540" s="331" t="s">
        <v>87</v>
      </c>
      <c r="BP540" s="305"/>
      <c r="BQ540" s="305"/>
      <c r="BR540" s="305"/>
      <c r="BS540" s="305"/>
      <c r="BT540" s="305"/>
      <c r="BU540" s="305"/>
      <c r="BV540" s="305"/>
      <c r="BW540" s="305"/>
      <c r="BX540" s="305"/>
      <c r="BY540" s="305"/>
      <c r="BZ540" s="305"/>
      <c r="CA540" s="660"/>
      <c r="CB540" s="326"/>
    </row>
    <row r="541" spans="1:80" ht="40.5" customHeight="1" x14ac:dyDescent="0.35">
      <c r="A541" s="326"/>
      <c r="B541" s="458" t="s">
        <v>155</v>
      </c>
      <c r="C541" s="326"/>
      <c r="D541" s="331"/>
      <c r="E541" s="323" t="s">
        <v>1986</v>
      </c>
      <c r="F541" s="323" t="s">
        <v>457</v>
      </c>
      <c r="G541" s="307" t="str">
        <f ca="1">IF(AND(E541&lt;D541,BE541&lt;&gt;"",TODAY()&gt;D541),TODAY()-D541,"")</f>
        <v/>
      </c>
      <c r="H541" s="308">
        <f>IF(BM541&lt;&gt;"",BM541,"")</f>
        <v>45873</v>
      </c>
      <c r="I541" s="309">
        <f>IF(AND(E541&lt;&gt;"",H541&lt;&gt;""),H541-E541,"")</f>
        <v>413</v>
      </c>
      <c r="J541" s="305" t="s">
        <v>79</v>
      </c>
      <c r="K541" s="326" t="s">
        <v>80</v>
      </c>
      <c r="L541" s="310" t="s">
        <v>557</v>
      </c>
      <c r="M541" s="311" t="s">
        <v>161</v>
      </c>
      <c r="N541" s="326" t="s">
        <v>1012</v>
      </c>
      <c r="O541" s="326"/>
      <c r="P541" s="539" t="s">
        <v>1519</v>
      </c>
      <c r="Q541" s="383" t="s">
        <v>1074</v>
      </c>
      <c r="R541" s="313" t="str">
        <f>IF(OR(L541&lt;&gt;"",N541&lt;&gt;"",O541&lt;&gt;"",P541&lt;&gt;""),CONCATENATE(L541,"-",N541,"-",P541,"-OM",O541),"")</f>
        <v>P62-PPGMII-P62-PAR-0346P/2024-OM</v>
      </c>
      <c r="S541" s="326" t="s">
        <v>1073</v>
      </c>
      <c r="T541" s="314">
        <v>1</v>
      </c>
      <c r="U541" s="340">
        <v>7.9080000000000004</v>
      </c>
      <c r="V541" s="340">
        <v>0</v>
      </c>
      <c r="W541" s="316">
        <f>IF(U541&lt;&gt;"",U541/1000,"")</f>
        <v>7.9080000000000001E-3</v>
      </c>
      <c r="X541" s="316">
        <f>IF(V541&lt;&gt;"",V541/1000,"")</f>
        <v>0</v>
      </c>
      <c r="Y541" s="317">
        <f>IF(OR(U541&lt;&gt;"",V541&lt;&gt;""),U541+V541,"")</f>
        <v>7.9080000000000004</v>
      </c>
      <c r="Z541" s="318">
        <f>IF(Y541&lt;&gt;"",Y541/1000,"")</f>
        <v>7.9080000000000001E-3</v>
      </c>
      <c r="AA541" s="574" t="s">
        <v>2127</v>
      </c>
      <c r="AB541" s="327"/>
      <c r="AC541" s="331">
        <v>45797</v>
      </c>
      <c r="AD541" s="327">
        <v>45787</v>
      </c>
      <c r="AE541" s="327">
        <v>45834</v>
      </c>
      <c r="AF541" s="14">
        <v>45834</v>
      </c>
      <c r="AG541" s="327">
        <v>45836</v>
      </c>
      <c r="AH541" s="309">
        <f>IF(AND(AD541&lt;&gt;"",AG541&lt;&gt;""),AG541-AD541,"")</f>
        <v>49</v>
      </c>
      <c r="AI541" s="322" t="str">
        <f>IF(AE541&lt;&gt;"",CONCATENATE("S",WEEKNUM(AE541,21)),"")</f>
        <v>S26</v>
      </c>
      <c r="AJ541" s="323" t="str">
        <f>IF(AF541&lt;&gt;"",CONCATENATE("S",WEEKNUM(AF541,21)),"")</f>
        <v>S26</v>
      </c>
      <c r="AK541" s="323" t="str">
        <f>IF(AG541&lt;&gt;"",CONCATENATE("S",WEEKNUM(AG541,21)),"")</f>
        <v>S26</v>
      </c>
      <c r="AL541" s="322" t="str">
        <f>IF(AG541&lt;&gt;"",CONCATENATE(MONTH(AG541),"/",YEAR(AG541)),"")</f>
        <v>6/2025</v>
      </c>
      <c r="AM541" s="324">
        <f ca="1">IF(AG541&lt;&gt;"",IFERROR(IF(AF541="",TODAY()-AE541,AG541-AE541),""),"")</f>
        <v>2</v>
      </c>
      <c r="AN541" s="325" t="str">
        <f ca="1">IF(AM541&lt;&gt;"",IF(AM541&lt;=0,"SEM ATRASO",IF(AM541&lt;=10,"1) &lt;= 10 Dias",IF(AND(AM541&gt;10,AM541&lt;=30),"2) &gt; 10 Dias e &lt;= 30 Dias",IF(AND(AM541&gt;30,AM541&lt;=60),"3) &gt;30 Dias e &lt;=60 Dias",IF(AND(AM541&gt;60,AM541&lt;43854),"4) &gt; 60 Dias","INDEFINIDO"))))),"")</f>
        <v>1) &lt;= 10 Dias</v>
      </c>
      <c r="AO541" s="327">
        <v>45836</v>
      </c>
      <c r="AP541" s="331">
        <v>45838</v>
      </c>
      <c r="AQ541" s="14">
        <v>45830</v>
      </c>
      <c r="AR541" s="14">
        <v>45830</v>
      </c>
      <c r="AS541" s="327">
        <v>45830</v>
      </c>
      <c r="AT541" s="309">
        <f>IF(AND(AP541&lt;&gt;"",AS541&lt;&gt;""),AS541-AP541,"")</f>
        <v>-8</v>
      </c>
      <c r="AU541" s="326" t="str">
        <f>IF(AQ541&lt;&gt;"",CONCATENATE("S",WEEKNUM(AQ541,21)),"")</f>
        <v>S25</v>
      </c>
      <c r="AV541" s="327" t="str">
        <f>IF(AR541&lt;&gt;"",CONCATENATE("S",WEEKNUM(AR541,21)),"")</f>
        <v>S25</v>
      </c>
      <c r="AW541" s="327" t="str">
        <f>IF(AS541&lt;&gt;"",CONCATENATE("S",WEEKNUM(AS541,21)),"")</f>
        <v>S25</v>
      </c>
      <c r="AX541" s="326" t="str">
        <f>IF(AS541&lt;&gt;"",CONCATENATE(MONTH(AS541),"/",YEAR(AS541)),"")</f>
        <v>6/2025</v>
      </c>
      <c r="AY541" s="328">
        <f ca="1">IF(AQ541&lt;&gt;"",IF(AS541&lt;&gt;"",AQ541-AS541,TODAY()-AQ541),"")</f>
        <v>0</v>
      </c>
      <c r="AZ541" s="329" t="str">
        <f ca="1">IF(AY541&lt;&gt;"",IF(AY541&lt;=0,"SEM ATRASO",IF(AY541&lt;=10,"1) &lt;= 10 Dias",IF(AND(AY541&gt;10,AY541&lt;=30),"2) &gt; 10 Dias e &lt;= 30 Dias",IF(AND(AY541&gt;30,AY541&lt;=60),"3) &gt;30 Dias e &lt;=60 Dias",IF(AND(AY541&gt;60,AY541&lt;43854),"4) &gt; 60 Dias","INDEFINIDO"))))),"")</f>
        <v>SEM ATRASO</v>
      </c>
      <c r="BA541" s="327">
        <v>45853</v>
      </c>
      <c r="BB541" s="331">
        <v>45837</v>
      </c>
      <c r="BC541" s="14">
        <v>45766</v>
      </c>
      <c r="BD541" s="15">
        <v>45868</v>
      </c>
      <c r="BE541" s="331">
        <v>45868</v>
      </c>
      <c r="BF541" s="309">
        <f>IF(AND(BB541&lt;&gt;"",BE541&lt;&gt;""),BE541-BB541,"")</f>
        <v>31</v>
      </c>
      <c r="BG541" s="326" t="str">
        <f>IF(BC541&lt;&gt;"",CONCATENATE("S",WEEKNUM(BC541,21)),"")</f>
        <v>S16</v>
      </c>
      <c r="BH541" s="327" t="str">
        <f>IF(BD541&lt;&gt;"",CONCATENATE("S",WEEKNUM(BD541,21)),"")</f>
        <v>S31</v>
      </c>
      <c r="BI541" s="327" t="str">
        <f>IF(BE541&lt;&gt;"",CONCATENATE("S",WEEKNUM(BE541,21)),"")</f>
        <v>S31</v>
      </c>
      <c r="BJ541" s="326" t="str">
        <f>IF(BE541&lt;&gt;"",CONCATENATE(MONTH(BE541),"/",YEAR(BE541)),"")</f>
        <v>7/2025</v>
      </c>
      <c r="BK541" s="325">
        <f ca="1">IF(BE541&lt;&gt;"",IFERROR(IF(BE541="",TODAY()-BC541,BE541-BC541),""),"")</f>
        <v>102</v>
      </c>
      <c r="BL541" s="330" t="str">
        <f ca="1">IF(BK541&lt;&gt;"",IF(BK541&lt;=0,"SEM ATRASO",IF(BK541&lt;=10,"1) &lt;= 10 Dias",IF(AND(BK541&gt;10,BK541&lt;=30),"2) &gt; 10 Dias e &lt;= 30 Dias",IF(AND(BK541&gt;30,BK541&lt;=60),"3) &gt;30 Dias e &lt;=60 Dias",IF(AND(BK541&gt;60,BK541&lt;43854),"4) &gt; 60 Dias","INDEFINIDO"))))),"")</f>
        <v>4) &gt; 60 Dias</v>
      </c>
      <c r="BM541" s="331">
        <f>IF(BE541&lt;&gt;"",BE541+5,IF(AND(BE541="",BD541&lt;&gt;""),BD541+5,IF(AND(BE541="",BD541="",AS541&lt;&gt;""),AS541+5,IF(AND(BE541="",BD541="",AS541="",AR541&lt;&gt;""),AR541+5,""))))</f>
        <v>45873</v>
      </c>
      <c r="BN541" s="327"/>
      <c r="BO541" s="331" t="s">
        <v>87</v>
      </c>
      <c r="BP541" s="305"/>
      <c r="BQ541" s="305"/>
      <c r="BR541" s="305"/>
      <c r="BS541" s="305"/>
      <c r="BT541" s="305"/>
      <c r="BU541" s="305"/>
      <c r="BV541" s="305"/>
      <c r="BW541" s="305"/>
      <c r="BX541" s="305"/>
      <c r="BY541" s="305"/>
      <c r="BZ541" s="305"/>
      <c r="CA541" s="660"/>
      <c r="CB541" s="326"/>
    </row>
    <row r="542" spans="1:80" ht="40.5" customHeight="1" thickBot="1" x14ac:dyDescent="0.4">
      <c r="A542" s="326"/>
      <c r="B542" s="305" t="s">
        <v>155</v>
      </c>
      <c r="C542" s="326"/>
      <c r="D542" s="331"/>
      <c r="E542" s="323">
        <v>1</v>
      </c>
      <c r="F542" s="323">
        <v>1</v>
      </c>
      <c r="G542" s="307" t="str">
        <f ca="1">IF(AND(E542&lt;D542,BE542&lt;&gt;"",TODAY()&gt;D542),TODAY()-D542,"")</f>
        <v/>
      </c>
      <c r="H542" s="308">
        <f>IF(BM542&lt;&gt;"",BM542,"")</f>
        <v>45889</v>
      </c>
      <c r="I542" s="309">
        <f>IF(AND(E542&lt;&gt;"",H542&lt;&gt;""),H542-E542,"")</f>
        <v>45888</v>
      </c>
      <c r="J542" s="305"/>
      <c r="K542" s="460" t="s">
        <v>80</v>
      </c>
      <c r="L542" s="310" t="s">
        <v>557</v>
      </c>
      <c r="M542" s="311" t="s">
        <v>2407</v>
      </c>
      <c r="N542" s="326" t="s">
        <v>1012</v>
      </c>
      <c r="O542" s="326"/>
      <c r="P542" s="539" t="s">
        <v>1936</v>
      </c>
      <c r="Q542" s="383" t="s">
        <v>1864</v>
      </c>
      <c r="R542" s="313" t="str">
        <f>IF(OR(L542&lt;&gt;"",N542&lt;&gt;"",O542&lt;&gt;"",P542&lt;&gt;""),CONCATENATE(L542,"-",N542,"-",P542,"-OM",O542),"")</f>
        <v>P62-PPGMII-P62-PAR-0732P/2025-OM</v>
      </c>
      <c r="S542" s="326"/>
      <c r="T542" s="437">
        <v>0.75</v>
      </c>
      <c r="U542" s="340">
        <v>19.405999999999999</v>
      </c>
      <c r="V542" s="340">
        <v>0</v>
      </c>
      <c r="W542" s="316">
        <f>IF(U542&lt;&gt;"",U542/1000,"")</f>
        <v>1.9406E-2</v>
      </c>
      <c r="X542" s="316">
        <f>IF(V542&lt;&gt;"",V542/1000,"")</f>
        <v>0</v>
      </c>
      <c r="Y542" s="317">
        <f>IF(OR(U542&lt;&gt;"",V542&lt;&gt;""),U542+V542,"")</f>
        <v>19.405999999999999</v>
      </c>
      <c r="Z542" s="318">
        <f>IF(Y542&lt;&gt;"",Y542/1000,"")</f>
        <v>1.9406E-2</v>
      </c>
      <c r="AA542" s="574"/>
      <c r="AB542" s="327"/>
      <c r="AC542" s="331">
        <v>45777</v>
      </c>
      <c r="AD542" s="327">
        <v>45814</v>
      </c>
      <c r="AE542" s="327">
        <v>45828</v>
      </c>
      <c r="AF542" s="14">
        <v>45828</v>
      </c>
      <c r="AG542" s="327">
        <v>45828</v>
      </c>
      <c r="AH542" s="309">
        <f>IF(AND(AD542&lt;&gt;"",AG542&lt;&gt;""),AG542-AD542,"")</f>
        <v>14</v>
      </c>
      <c r="AI542" s="322" t="str">
        <f>IF(AE542&lt;&gt;"",CONCATENATE("S",WEEKNUM(AE542,21)),"")</f>
        <v>S25</v>
      </c>
      <c r="AJ542" s="323" t="str">
        <f>IF(AF542&lt;&gt;"",CONCATENATE("S",WEEKNUM(AF542,21)),"")</f>
        <v>S25</v>
      </c>
      <c r="AK542" s="323" t="str">
        <f>IF(AG542&lt;&gt;"",CONCATENATE("S",WEEKNUM(AG542,21)),"")</f>
        <v>S25</v>
      </c>
      <c r="AL542" s="322" t="str">
        <f>IF(AG542&lt;&gt;"",CONCATENATE(MONTH(AG542),"/",YEAR(AG542)),"")</f>
        <v>6/2025</v>
      </c>
      <c r="AM542" s="324">
        <f ca="1">IF(AG542&lt;&gt;"",IFERROR(IF(AF542="",TODAY()-AE542,AG542-AE542),""),"")</f>
        <v>0</v>
      </c>
      <c r="AN542" s="325" t="str">
        <f ca="1">IF(AM542&lt;&gt;"",IF(AM542&lt;=0,"SEM ATRASO",IF(AM542&lt;=10,"1) &lt;= 10 Dias",IF(AND(AM542&gt;10,AM542&lt;=30),"2) &gt; 10 Dias e &lt;= 30 Dias",IF(AND(AM542&gt;30,AM542&lt;=60),"3) &gt;30 Dias e &lt;=60 Dias",IF(AND(AM542&gt;60,AM542&lt;43854),"4) &gt; 60 Dias","INDEFINIDO"))))),"")</f>
        <v>SEM ATRASO</v>
      </c>
      <c r="AO542" s="331" t="s">
        <v>2029</v>
      </c>
      <c r="AP542" s="331">
        <v>45839</v>
      </c>
      <c r="AQ542" s="14">
        <v>45839</v>
      </c>
      <c r="AR542" s="15">
        <v>45866</v>
      </c>
      <c r="AS542" s="331">
        <v>45866</v>
      </c>
      <c r="AT542" s="309">
        <f>IF(AND(AP542&lt;&gt;"",AS542&lt;&gt;""),AS542-AP542,"")</f>
        <v>27</v>
      </c>
      <c r="AU542" s="326" t="str">
        <f>IF(AQ542&lt;&gt;"",CONCATENATE("S",WEEKNUM(AQ542,21)),"")</f>
        <v>S27</v>
      </c>
      <c r="AV542" s="327" t="str">
        <f>IF(AR542&lt;&gt;"",CONCATENATE("S",WEEKNUM(AR542,21)),"")</f>
        <v>S31</v>
      </c>
      <c r="AW542" s="327" t="str">
        <f>IF(AS542&lt;&gt;"",CONCATENATE("S",WEEKNUM(AS542,21)),"")</f>
        <v>S31</v>
      </c>
      <c r="AX542" s="326" t="str">
        <f>IF(AS542&lt;&gt;"",CONCATENATE(MONTH(AS542),"/",YEAR(AS542)),"")</f>
        <v>7/2025</v>
      </c>
      <c r="AY542" s="328">
        <f ca="1">IF(AQ542&lt;&gt;"",IF(AS542&lt;&gt;"",AQ542-AS542,TODAY()-AQ542),"")</f>
        <v>-27</v>
      </c>
      <c r="AZ542" s="329" t="str">
        <f ca="1">IF(AY542&lt;&gt;"",IF(AY542&lt;=0,"SEM ATRASO",IF(AY542&lt;=10,"1) &lt;= 10 Dias",IF(AND(AY542&gt;10,AY542&lt;=30),"2) &gt; 10 Dias e &lt;= 30 Dias",IF(AND(AY542&gt;30,AY542&lt;=60),"3) &gt;30 Dias e &lt;=60 Dias",IF(AND(AY542&gt;60,AY542&lt;43854),"4) &gt; 60 Dias","INDEFINIDO"))))),"")</f>
        <v>SEM ATRASO</v>
      </c>
      <c r="BA542" s="14">
        <v>45879</v>
      </c>
      <c r="BB542" s="331">
        <f>BA542</f>
        <v>45879</v>
      </c>
      <c r="BC542" s="14">
        <v>45885</v>
      </c>
      <c r="BD542" s="24">
        <v>45885</v>
      </c>
      <c r="BE542" s="438">
        <v>45884</v>
      </c>
      <c r="BF542" s="309">
        <f>IF(AND(BB542&lt;&gt;"",BE542&lt;&gt;""),BE542-BB542,"")</f>
        <v>5</v>
      </c>
      <c r="BG542" s="326" t="str">
        <f>IF(BC542&lt;&gt;"",CONCATENATE("S",WEEKNUM(BC542,21)),"")</f>
        <v>S33</v>
      </c>
      <c r="BH542" s="327" t="str">
        <f>IF(BD542&lt;&gt;"",CONCATENATE("S",WEEKNUM(BD542,21)),"")</f>
        <v>S33</v>
      </c>
      <c r="BI542" s="327" t="str">
        <f>IF(BE542&lt;&gt;"",CONCATENATE("S",WEEKNUM(BE542,21)),"")</f>
        <v>S33</v>
      </c>
      <c r="BJ542" s="326" t="str">
        <f>IF(BE542&lt;&gt;"",CONCATENATE(MONTH(BE542),"/",YEAR(BE542)),"")</f>
        <v>8/2025</v>
      </c>
      <c r="BK542" s="325">
        <f ca="1">IF(BE542&lt;&gt;"",IFERROR(IF(BE542="",TODAY()-BC542,BE542-BC542),""),"")</f>
        <v>-1</v>
      </c>
      <c r="BL542" s="330" t="str">
        <f ca="1">IF(BK542&lt;&gt;"",IF(BK542&lt;=0,"SEM ATRASO",IF(BK542&lt;=10,"1) &lt;= 10 Dias",IF(AND(BK542&gt;10,BK542&lt;=30),"2) &gt; 10 Dias e &lt;= 30 Dias",IF(AND(BK542&gt;30,BK542&lt;=60),"3) &gt;30 Dias e &lt;=60 Dias",IF(AND(BK542&gt;60,BK542&lt;43854),"4) &gt; 60 Dias","INDEFINIDO"))))),"")</f>
        <v>SEM ATRASO</v>
      </c>
      <c r="BM542" s="331">
        <f>IF(BE542&lt;&gt;"",BE542+5,IF(AND(BE542="",BD542&lt;&gt;""),BD542+5,IF(AND(BE542="",BD542="",AS542&lt;&gt;""),AS542+5,IF(AND(BE542="",BD542="",AS542="",AR542&lt;&gt;""),AR542+5,""))))</f>
        <v>45889</v>
      </c>
      <c r="BN542" s="327"/>
      <c r="BO542" s="331" t="s">
        <v>87</v>
      </c>
      <c r="BP542" s="305"/>
      <c r="BQ542" s="305"/>
      <c r="BR542" s="305"/>
      <c r="BS542" s="305"/>
      <c r="BT542" s="305"/>
      <c r="BU542" s="305"/>
      <c r="BV542" s="305"/>
      <c r="BW542" s="305"/>
      <c r="BX542" s="305"/>
      <c r="BY542" s="305"/>
      <c r="BZ542" s="305"/>
      <c r="CA542" s="660"/>
      <c r="CB542" s="326"/>
    </row>
    <row r="543" spans="1:80" ht="40.5" customHeight="1" thickBot="1" x14ac:dyDescent="0.4">
      <c r="A543" s="326"/>
      <c r="B543" s="305" t="s">
        <v>155</v>
      </c>
      <c r="C543" s="326"/>
      <c r="D543" s="331"/>
      <c r="E543" s="323">
        <v>1</v>
      </c>
      <c r="F543" s="323">
        <v>1</v>
      </c>
      <c r="G543" s="307" t="str">
        <f ca="1">IF(AND(E543&lt;D543,BE543&lt;&gt;"",TODAY()&gt;D543),TODAY()-D543,"")</f>
        <v/>
      </c>
      <c r="H543" s="308">
        <f>IF(BM543&lt;&gt;"",BM543,"")</f>
        <v>45889</v>
      </c>
      <c r="I543" s="309">
        <f>IF(AND(E543&lt;&gt;"",H543&lt;&gt;""),H543-E543,"")</f>
        <v>45888</v>
      </c>
      <c r="J543" s="305"/>
      <c r="K543" s="460" t="s">
        <v>80</v>
      </c>
      <c r="L543" s="310" t="s">
        <v>557</v>
      </c>
      <c r="M543" s="311" t="s">
        <v>2407</v>
      </c>
      <c r="N543" s="326" t="s">
        <v>1012</v>
      </c>
      <c r="O543" s="326"/>
      <c r="P543" s="539" t="s">
        <v>1936</v>
      </c>
      <c r="Q543" s="383" t="s">
        <v>1865</v>
      </c>
      <c r="R543" s="313" t="str">
        <f>IF(OR(L543&lt;&gt;"",N543&lt;&gt;"",O543&lt;&gt;"",P543&lt;&gt;""),CONCATENATE(L543,"-",N543,"-",P543,"-OM",O543),"")</f>
        <v>P62-PPGMII-P62-PAR-0732P/2025-OM</v>
      </c>
      <c r="S543" s="326"/>
      <c r="T543" s="437">
        <v>0.75</v>
      </c>
      <c r="U543" s="340">
        <v>31.36</v>
      </c>
      <c r="V543" s="340">
        <v>0</v>
      </c>
      <c r="W543" s="316">
        <f>IF(U543&lt;&gt;"",U543/1000,"")</f>
        <v>3.1359999999999999E-2</v>
      </c>
      <c r="X543" s="316">
        <f>IF(V543&lt;&gt;"",V543/1000,"")</f>
        <v>0</v>
      </c>
      <c r="Y543" s="317">
        <f>IF(OR(U543&lt;&gt;"",V543&lt;&gt;""),U543+V543,"")</f>
        <v>31.36</v>
      </c>
      <c r="Z543" s="318">
        <f>IF(Y543&lt;&gt;"",Y543/1000,"")</f>
        <v>3.1359999999999999E-2</v>
      </c>
      <c r="AA543" s="574"/>
      <c r="AB543" s="327"/>
      <c r="AC543" s="331">
        <v>45777</v>
      </c>
      <c r="AD543" s="327">
        <v>45814</v>
      </c>
      <c r="AE543" s="327">
        <v>45828</v>
      </c>
      <c r="AF543" s="14">
        <v>45828</v>
      </c>
      <c r="AG543" s="327">
        <v>45828</v>
      </c>
      <c r="AH543" s="309">
        <f>IF(AND(AD543&lt;&gt;"",AG543&lt;&gt;""),AG543-AD543,"")</f>
        <v>14</v>
      </c>
      <c r="AI543" s="322" t="str">
        <f>IF(AE543&lt;&gt;"",CONCATENATE("S",WEEKNUM(AE543,21)),"")</f>
        <v>S25</v>
      </c>
      <c r="AJ543" s="323" t="str">
        <f>IF(AF543&lt;&gt;"",CONCATENATE("S",WEEKNUM(AF543,21)),"")</f>
        <v>S25</v>
      </c>
      <c r="AK543" s="323" t="str">
        <f>IF(AG543&lt;&gt;"",CONCATENATE("S",WEEKNUM(AG543,21)),"")</f>
        <v>S25</v>
      </c>
      <c r="AL543" s="322" t="str">
        <f>IF(AG543&lt;&gt;"",CONCATENATE(MONTH(AG543),"/",YEAR(AG543)),"")</f>
        <v>6/2025</v>
      </c>
      <c r="AM543" s="324">
        <f ca="1">IF(AG543&lt;&gt;"",IFERROR(IF(AF543="",TODAY()-AE543,AG543-AE543),""),"")</f>
        <v>0</v>
      </c>
      <c r="AN543" s="325" t="str">
        <f ca="1">IF(AM543&lt;&gt;"",IF(AM543&lt;=0,"SEM ATRASO",IF(AM543&lt;=10,"1) &lt;= 10 Dias",IF(AND(AM543&gt;10,AM543&lt;=30),"2) &gt; 10 Dias e &lt;= 30 Dias",IF(AND(AM543&gt;30,AM543&lt;=60),"3) &gt;30 Dias e &lt;=60 Dias",IF(AND(AM543&gt;60,AM543&lt;43854),"4) &gt; 60 Dias","INDEFINIDO"))))),"")</f>
        <v>SEM ATRASO</v>
      </c>
      <c r="AO543" s="331" t="s">
        <v>2029</v>
      </c>
      <c r="AP543" s="331">
        <v>45856</v>
      </c>
      <c r="AQ543" s="14">
        <v>45856</v>
      </c>
      <c r="AR543" s="15">
        <v>45868</v>
      </c>
      <c r="AS543" s="331">
        <v>45868</v>
      </c>
      <c r="AT543" s="309">
        <f>IF(AND(AP543&lt;&gt;"",AS543&lt;&gt;""),AS543-AP543,"")</f>
        <v>12</v>
      </c>
      <c r="AU543" s="326" t="str">
        <f>IF(AQ543&lt;&gt;"",CONCATENATE("S",WEEKNUM(AQ543,21)),"")</f>
        <v>S29</v>
      </c>
      <c r="AV543" s="327" t="str">
        <f>IF(AR543&lt;&gt;"",CONCATENATE("S",WEEKNUM(AR543,21)),"")</f>
        <v>S31</v>
      </c>
      <c r="AW543" s="327" t="str">
        <f>IF(AS543&lt;&gt;"",CONCATENATE("S",WEEKNUM(AS543,21)),"")</f>
        <v>S31</v>
      </c>
      <c r="AX543" s="326" t="str">
        <f>IF(AS543&lt;&gt;"",CONCATENATE(MONTH(AS543),"/",YEAR(AS543)),"")</f>
        <v>7/2025</v>
      </c>
      <c r="AY543" s="328">
        <f ca="1">IF(AQ543&lt;&gt;"",IF(AS543&lt;&gt;"",AQ543-AS543,TODAY()-AQ543),"")</f>
        <v>-12</v>
      </c>
      <c r="AZ543" s="329" t="str">
        <f ca="1">IF(AY543&lt;&gt;"",IF(AY543&lt;=0,"SEM ATRASO",IF(AY543&lt;=10,"1) &lt;= 10 Dias",IF(AND(AY543&gt;10,AY543&lt;=30),"2) &gt; 10 Dias e &lt;= 30 Dias",IF(AND(AY543&gt;30,AY543&lt;=60),"3) &gt;30 Dias e &lt;=60 Dias",IF(AND(AY543&gt;60,AY543&lt;43854),"4) &gt; 60 Dias","INDEFINIDO"))))),"")</f>
        <v>SEM ATRASO</v>
      </c>
      <c r="BA543" s="14">
        <v>45879</v>
      </c>
      <c r="BB543" s="331">
        <f>BA543</f>
        <v>45879</v>
      </c>
      <c r="BC543" s="14">
        <v>45885</v>
      </c>
      <c r="BD543" s="24">
        <v>45885</v>
      </c>
      <c r="BE543" s="438">
        <v>45884</v>
      </c>
      <c r="BF543" s="309">
        <f>IF(AND(BB543&lt;&gt;"",BE543&lt;&gt;""),BE543-BB543,"")</f>
        <v>5</v>
      </c>
      <c r="BG543" s="326" t="str">
        <f>IF(BC543&lt;&gt;"",CONCATENATE("S",WEEKNUM(BC543,21)),"")</f>
        <v>S33</v>
      </c>
      <c r="BH543" s="327" t="str">
        <f>IF(BD543&lt;&gt;"",CONCATENATE("S",WEEKNUM(BD543,21)),"")</f>
        <v>S33</v>
      </c>
      <c r="BI543" s="327" t="str">
        <f>IF(BE543&lt;&gt;"",CONCATENATE("S",WEEKNUM(BE543,21)),"")</f>
        <v>S33</v>
      </c>
      <c r="BJ543" s="326" t="str">
        <f>IF(BE543&lt;&gt;"",CONCATENATE(MONTH(BE543),"/",YEAR(BE543)),"")</f>
        <v>8/2025</v>
      </c>
      <c r="BK543" s="325">
        <f ca="1">IF(BE543&lt;&gt;"",IFERROR(IF(BE543="",TODAY()-BC543,BE543-BC543),""),"")</f>
        <v>-1</v>
      </c>
      <c r="BL543" s="330" t="str">
        <f ca="1">IF(BK543&lt;&gt;"",IF(BK543&lt;=0,"SEM ATRASO",IF(BK543&lt;=10,"1) &lt;= 10 Dias",IF(AND(BK543&gt;10,BK543&lt;=30),"2) &gt; 10 Dias e &lt;= 30 Dias",IF(AND(BK543&gt;30,BK543&lt;=60),"3) &gt;30 Dias e &lt;=60 Dias",IF(AND(BK543&gt;60,BK543&lt;43854),"4) &gt; 60 Dias","INDEFINIDO"))))),"")</f>
        <v>SEM ATRASO</v>
      </c>
      <c r="BM543" s="331">
        <f>IF(BE543&lt;&gt;"",BE543+5,IF(AND(BE543="",BD543&lt;&gt;""),BD543+5,IF(AND(BE543="",BD543="",AS543&lt;&gt;""),AS543+5,IF(AND(BE543="",BD543="",AS543="",AR543&lt;&gt;""),AR543+5,""))))</f>
        <v>45889</v>
      </c>
      <c r="BN543" s="327"/>
      <c r="BO543" s="331" t="s">
        <v>87</v>
      </c>
      <c r="BP543" s="305"/>
      <c r="BQ543" s="305"/>
      <c r="BR543" s="305"/>
      <c r="BS543" s="305"/>
      <c r="BT543" s="305"/>
      <c r="BU543" s="305"/>
      <c r="BV543" s="305"/>
      <c r="BW543" s="305"/>
      <c r="BX543" s="305"/>
      <c r="BY543" s="305"/>
      <c r="BZ543" s="305"/>
      <c r="CA543" s="660"/>
      <c r="CB543" s="326"/>
    </row>
    <row r="544" spans="1:80" ht="40.5" customHeight="1" x14ac:dyDescent="0.35">
      <c r="A544" s="326"/>
      <c r="B544" s="305" t="s">
        <v>155</v>
      </c>
      <c r="C544" s="326"/>
      <c r="D544" s="331"/>
      <c r="E544" s="323" t="s">
        <v>1986</v>
      </c>
      <c r="F544" s="323" t="s">
        <v>457</v>
      </c>
      <c r="G544" s="307" t="str">
        <f ca="1">IF(AND(E544&lt;D544,BE544&lt;&gt;"",TODAY()&gt;D544),TODAY()-D544,"")</f>
        <v/>
      </c>
      <c r="H544" s="308">
        <f>IF(BM544&lt;&gt;"",BM544,"")</f>
        <v>45875</v>
      </c>
      <c r="I544" s="309">
        <f>IF(AND(E544&lt;&gt;"",H544&lt;&gt;""),H544-E544,"")</f>
        <v>415</v>
      </c>
      <c r="J544" s="305" t="s">
        <v>79</v>
      </c>
      <c r="K544" s="326" t="s">
        <v>80</v>
      </c>
      <c r="L544" s="310" t="s">
        <v>557</v>
      </c>
      <c r="M544" s="305" t="s">
        <v>2407</v>
      </c>
      <c r="N544" s="326" t="s">
        <v>1012</v>
      </c>
      <c r="O544" s="326"/>
      <c r="P544" s="539" t="s">
        <v>1520</v>
      </c>
      <c r="Q544" s="383" t="s">
        <v>1072</v>
      </c>
      <c r="R544" s="313" t="str">
        <f>IF(OR(L544&lt;&gt;"",N544&lt;&gt;"",O544&lt;&gt;"",P544&lt;&gt;""),CONCATENATE(L544,"-",N544,"-",P544,"-OM",O544),"")</f>
        <v>P62-PPGMII-P62-PAR-0339P/2024-OM</v>
      </c>
      <c r="S544" s="326" t="s">
        <v>1222</v>
      </c>
      <c r="T544" s="314">
        <v>1</v>
      </c>
      <c r="U544" s="340">
        <v>11.948</v>
      </c>
      <c r="V544" s="340">
        <v>0</v>
      </c>
      <c r="W544" s="316">
        <f>IF(U544&lt;&gt;"",U544/1000,"")</f>
        <v>1.1948E-2</v>
      </c>
      <c r="X544" s="316">
        <f>IF(V544&lt;&gt;"",V544/1000,"")</f>
        <v>0</v>
      </c>
      <c r="Y544" s="317">
        <f>IF(OR(U544&lt;&gt;"",V544&lt;&gt;""),U544+V544,"")</f>
        <v>11.948</v>
      </c>
      <c r="Z544" s="318">
        <f>IF(Y544&lt;&gt;"",Y544/1000,"")</f>
        <v>1.1948E-2</v>
      </c>
      <c r="AA544" s="574" t="s">
        <v>2128</v>
      </c>
      <c r="AB544" s="327"/>
      <c r="AC544" s="331">
        <v>45797</v>
      </c>
      <c r="AD544" s="327">
        <v>45811</v>
      </c>
      <c r="AE544" s="327">
        <v>45851</v>
      </c>
      <c r="AF544" s="14">
        <v>45851</v>
      </c>
      <c r="AG544" s="327">
        <v>45827</v>
      </c>
      <c r="AH544" s="309">
        <f>IF(AND(AD544&lt;&gt;"",AG544&lt;&gt;""),AG544-AD544,"")</f>
        <v>16</v>
      </c>
      <c r="AI544" s="322" t="str">
        <f>IF(AE544&lt;&gt;"",CONCATENATE("S",WEEKNUM(AE544,21)),"")</f>
        <v>S28</v>
      </c>
      <c r="AJ544" s="323" t="str">
        <f>IF(AF544&lt;&gt;"",CONCATENATE("S",WEEKNUM(AF544,21)),"")</f>
        <v>S28</v>
      </c>
      <c r="AK544" s="323" t="str">
        <f>IF(AG544&lt;&gt;"",CONCATENATE("S",WEEKNUM(AG544,21)),"")</f>
        <v>S25</v>
      </c>
      <c r="AL544" s="322" t="str">
        <f>IF(AG544&lt;&gt;"",CONCATENATE(MONTH(AG544),"/",YEAR(AG544)),"")</f>
        <v>6/2025</v>
      </c>
      <c r="AM544" s="324">
        <f ca="1">IF(AG544&lt;&gt;"",IFERROR(IF(AF544="",TODAY()-AE544,AG544-AE544),""),"")</f>
        <v>-24</v>
      </c>
      <c r="AN544" s="325" t="str">
        <f ca="1">IF(AM544&lt;&gt;"",IF(AM544&lt;=0,"SEM ATRASO",IF(AM544&lt;=10,"1) &lt;= 10 Dias",IF(AND(AM544&gt;10,AM544&lt;=30),"2) &gt; 10 Dias e &lt;= 30 Dias",IF(AND(AM544&gt;30,AM544&lt;=60),"3) &gt;30 Dias e &lt;=60 Dias",IF(AND(AM544&gt;60,AM544&lt;43854),"4) &gt; 60 Dias","INDEFINIDO"))))),"")</f>
        <v>SEM ATRASO</v>
      </c>
      <c r="AO544" s="327">
        <v>45828</v>
      </c>
      <c r="AP544" s="331">
        <v>45838</v>
      </c>
      <c r="AQ544" s="14">
        <v>45840</v>
      </c>
      <c r="AR544" s="14">
        <v>45840</v>
      </c>
      <c r="AS544" s="327">
        <v>45840</v>
      </c>
      <c r="AT544" s="309">
        <f>IF(AND(AP544&lt;&gt;"",AS544&lt;&gt;""),AS544-AP544,"")</f>
        <v>2</v>
      </c>
      <c r="AU544" s="326" t="str">
        <f>IF(AQ544&lt;&gt;"",CONCATENATE("S",WEEKNUM(AQ544,21)),"")</f>
        <v>S27</v>
      </c>
      <c r="AV544" s="327" t="str">
        <f>IF(AR544&lt;&gt;"",CONCATENATE("S",WEEKNUM(AR544,21)),"")</f>
        <v>S27</v>
      </c>
      <c r="AW544" s="327" t="str">
        <f>IF(AS544&lt;&gt;"",CONCATENATE("S",WEEKNUM(AS544,21)),"")</f>
        <v>S27</v>
      </c>
      <c r="AX544" s="326" t="str">
        <f>IF(AS544&lt;&gt;"",CONCATENATE(MONTH(AS544),"/",YEAR(AS544)),"")</f>
        <v>7/2025</v>
      </c>
      <c r="AY544" s="328">
        <f ca="1">IF(AQ544&lt;&gt;"",IF(AS544&lt;&gt;"",AQ544-AS544,TODAY()-AQ544),"")</f>
        <v>0</v>
      </c>
      <c r="AZ544" s="329" t="str">
        <f ca="1">IF(AY544&lt;&gt;"",IF(AY544&lt;=0,"SEM ATRASO",IF(AY544&lt;=10,"1) &lt;= 10 Dias",IF(AND(AY544&gt;10,AY544&lt;=30),"2) &gt; 10 Dias e &lt;= 30 Dias",IF(AND(AY544&gt;30,AY544&lt;=60),"3) &gt;30 Dias e &lt;=60 Dias",IF(AND(AY544&gt;60,AY544&lt;43854),"4) &gt; 60 Dias","INDEFINIDO"))))),"")</f>
        <v>SEM ATRASO</v>
      </c>
      <c r="BA544" s="327">
        <v>45853</v>
      </c>
      <c r="BB544" s="331">
        <v>45754</v>
      </c>
      <c r="BC544" s="14">
        <v>45766</v>
      </c>
      <c r="BD544" s="15">
        <v>45870</v>
      </c>
      <c r="BE544" s="327">
        <v>45870</v>
      </c>
      <c r="BF544" s="309">
        <f>IF(AND(BB544&lt;&gt;"",BE544&lt;&gt;""),BE544-BB544,"")</f>
        <v>116</v>
      </c>
      <c r="BG544" s="326" t="str">
        <f>IF(BC544&lt;&gt;"",CONCATENATE("S",WEEKNUM(BC544,21)),"")</f>
        <v>S16</v>
      </c>
      <c r="BH544" s="327" t="str">
        <f>IF(BD544&lt;&gt;"",CONCATENATE("S",WEEKNUM(BD544,21)),"")</f>
        <v>S31</v>
      </c>
      <c r="BI544" s="327" t="str">
        <f>IF(BE544&lt;&gt;"",CONCATENATE("S",WEEKNUM(BE544,21)),"")</f>
        <v>S31</v>
      </c>
      <c r="BJ544" s="326" t="str">
        <f>IF(BE544&lt;&gt;"",CONCATENATE(MONTH(BE544),"/",YEAR(BE544)),"")</f>
        <v>8/2025</v>
      </c>
      <c r="BK544" s="325">
        <f ca="1">IF(BE544&lt;&gt;"",IFERROR(IF(BE544="",TODAY()-BC544,BE544-BC544),""),"")</f>
        <v>104</v>
      </c>
      <c r="BL544" s="330" t="str">
        <f ca="1">IF(BK544&lt;&gt;"",IF(BK544&lt;=0,"SEM ATRASO",IF(BK544&lt;=10,"1) &lt;= 10 Dias",IF(AND(BK544&gt;10,BK544&lt;=30),"2) &gt; 10 Dias e &lt;= 30 Dias",IF(AND(BK544&gt;30,BK544&lt;=60),"3) &gt;30 Dias e &lt;=60 Dias",IF(AND(BK544&gt;60,BK544&lt;43854),"4) &gt; 60 Dias","INDEFINIDO"))))),"")</f>
        <v>4) &gt; 60 Dias</v>
      </c>
      <c r="BM544" s="331">
        <f>IF(BE544&lt;&gt;"",BE544+5,IF(AND(BE544="",BD544&lt;&gt;""),BD544+5,IF(AND(BE544="",BD544="",AS544&lt;&gt;""),AS544+5,IF(AND(BE544="",BD544="",AS544="",AR544&lt;&gt;""),AR544+5,""))))</f>
        <v>45875</v>
      </c>
      <c r="BN544" s="327"/>
      <c r="BO544" s="331" t="s">
        <v>87</v>
      </c>
      <c r="BP544" s="305"/>
      <c r="BQ544" s="305"/>
      <c r="BR544" s="305"/>
      <c r="BS544" s="305"/>
      <c r="BT544" s="305"/>
      <c r="BU544" s="305"/>
      <c r="BV544" s="305"/>
      <c r="BW544" s="305"/>
      <c r="BX544" s="305"/>
      <c r="BY544" s="305"/>
      <c r="BZ544" s="305"/>
      <c r="CA544" s="660"/>
      <c r="CB544" s="326"/>
    </row>
    <row r="545" spans="1:80" ht="40.5" customHeight="1" thickBot="1" x14ac:dyDescent="0.4">
      <c r="A545" s="326"/>
      <c r="B545" s="458" t="s">
        <v>155</v>
      </c>
      <c r="C545" s="326"/>
      <c r="D545" s="331"/>
      <c r="E545" s="323" t="s">
        <v>1167</v>
      </c>
      <c r="F545" s="323" t="s">
        <v>556</v>
      </c>
      <c r="G545" s="307" t="str">
        <f ca="1">IF(AND(E545&lt;D545,BE545&lt;&gt;"",TODAY()&gt;D545),TODAY()-D545,"")</f>
        <v/>
      </c>
      <c r="H545" s="308">
        <f>IF(BM545&lt;&gt;"",BM545,"")</f>
        <v>45872</v>
      </c>
      <c r="I545" s="309">
        <f>IF(AND(E545&lt;&gt;"",H545&lt;&gt;""),H545-E545,"")</f>
        <v>100</v>
      </c>
      <c r="J545" s="305"/>
      <c r="K545" s="460" t="s">
        <v>80</v>
      </c>
      <c r="L545" s="310" t="s">
        <v>557</v>
      </c>
      <c r="M545" s="311" t="s">
        <v>161</v>
      </c>
      <c r="N545" s="326" t="s">
        <v>1012</v>
      </c>
      <c r="O545" s="326"/>
      <c r="P545" s="539" t="s">
        <v>1521</v>
      </c>
      <c r="Q545" s="383" t="s">
        <v>1866</v>
      </c>
      <c r="R545" s="313" t="str">
        <f>IF(OR(L545&lt;&gt;"",N545&lt;&gt;"",O545&lt;&gt;"",P545&lt;&gt;""),CONCATENATE(L545,"-",N545,"-",P545,"-OM",O545),"")</f>
        <v>P62-PPGMII-P62-PAR-1422P/2025-OM</v>
      </c>
      <c r="S545" s="326"/>
      <c r="T545" s="314">
        <v>1</v>
      </c>
      <c r="U545" s="340">
        <v>40.027999999999999</v>
      </c>
      <c r="V545" s="340">
        <v>0</v>
      </c>
      <c r="W545" s="316">
        <f>IF(U545&lt;&gt;"",U545/1000,"")</f>
        <v>4.0028000000000001E-2</v>
      </c>
      <c r="X545" s="316">
        <f>IF(V545&lt;&gt;"",V545/1000,"")</f>
        <v>0</v>
      </c>
      <c r="Y545" s="317">
        <f>IF(OR(U545&lt;&gt;"",V545&lt;&gt;""),U545+V545,"")</f>
        <v>40.027999999999999</v>
      </c>
      <c r="Z545" s="318">
        <f>IF(Y545&lt;&gt;"",Y545/1000,"")</f>
        <v>4.0028000000000001E-2</v>
      </c>
      <c r="AA545" s="574" t="s">
        <v>1223</v>
      </c>
      <c r="AB545" s="327"/>
      <c r="AC545" s="331">
        <v>45797</v>
      </c>
      <c r="AD545" s="540">
        <v>45792</v>
      </c>
      <c r="AE545" s="540">
        <v>45741</v>
      </c>
      <c r="AF545" s="18">
        <v>45833</v>
      </c>
      <c r="AG545" s="540">
        <v>45823</v>
      </c>
      <c r="AH545" s="309">
        <f>IF(AND(AD545&lt;&gt;"",AG545&lt;&gt;""),AG545-AD545,"")</f>
        <v>31</v>
      </c>
      <c r="AI545" s="322" t="str">
        <f>IF(AE545&lt;&gt;"",CONCATENATE("S",WEEKNUM(AE545,21)),"")</f>
        <v>S13</v>
      </c>
      <c r="AJ545" s="323" t="str">
        <f>IF(AF545&lt;&gt;"",CONCATENATE("S",WEEKNUM(AF545,21)),"")</f>
        <v>S26</v>
      </c>
      <c r="AK545" s="323" t="str">
        <f>IF(AG545&lt;&gt;"",CONCATENATE("S",WEEKNUM(AG545,21)),"")</f>
        <v>S24</v>
      </c>
      <c r="AL545" s="322" t="str">
        <f>IF(AG545&lt;&gt;"",CONCATENATE(MONTH(AG545),"/",YEAR(AG545)),"")</f>
        <v>6/2025</v>
      </c>
      <c r="AM545" s="324">
        <f ca="1">IF(AG545&lt;&gt;"",IFERROR(IF(AF545="",TODAY()-AE545,AG545-AE545),""),"")</f>
        <v>82</v>
      </c>
      <c r="AN545" s="325" t="str">
        <f ca="1">IF(AM545&lt;&gt;"",IF(AM545&lt;=0,"SEM ATRASO",IF(AM545&lt;=10,"1) &lt;= 10 Dias",IF(AND(AM545&gt;10,AM545&lt;=30),"2) &gt; 10 Dias e &lt;= 30 Dias",IF(AND(AM545&gt;30,AM545&lt;=60),"3) &gt;30 Dias e &lt;=60 Dias",IF(AND(AM545&gt;60,AM545&lt;43854),"4) &gt; 60 Dias","INDEFINIDO"))))),"")</f>
        <v>4) &gt; 60 Dias</v>
      </c>
      <c r="AO545" s="327">
        <v>45823</v>
      </c>
      <c r="AP545" s="331">
        <v>45823</v>
      </c>
      <c r="AQ545" s="15">
        <v>45828</v>
      </c>
      <c r="AR545" s="15">
        <v>45859</v>
      </c>
      <c r="AS545" s="331">
        <v>45859</v>
      </c>
      <c r="AT545" s="309">
        <f>IF(AND(AP545&lt;&gt;"",AS545&lt;&gt;""),AS545-AP545,"")</f>
        <v>36</v>
      </c>
      <c r="AU545" s="326" t="str">
        <f>IF(AQ545&lt;&gt;"",CONCATENATE("S",WEEKNUM(AQ545,21)),"")</f>
        <v>S25</v>
      </c>
      <c r="AV545" s="327" t="str">
        <f>IF(AR545&lt;&gt;"",CONCATENATE("S",WEEKNUM(AR545,21)),"")</f>
        <v>S30</v>
      </c>
      <c r="AW545" s="327" t="str">
        <f>IF(AS545&lt;&gt;"",CONCATENATE("S",WEEKNUM(AS545,21)),"")</f>
        <v>S30</v>
      </c>
      <c r="AX545" s="326" t="str">
        <f>IF(AS545&lt;&gt;"",CONCATENATE(MONTH(AS545),"/",YEAR(AS545)),"")</f>
        <v>7/2025</v>
      </c>
      <c r="AY545" s="328">
        <f ca="1">IF(AQ545&lt;&gt;"",IF(AS545&lt;&gt;"",AQ545-AS545,TODAY()-AQ545),"")</f>
        <v>-31</v>
      </c>
      <c r="AZ545" s="329" t="str">
        <f ca="1">IF(AY545&lt;&gt;"",IF(AY545&lt;=0,"SEM ATRASO",IF(AY545&lt;=10,"1) &lt;= 10 Dias",IF(AND(AY545&gt;10,AY545&lt;=30),"2) &gt; 10 Dias e &lt;= 30 Dias",IF(AND(AY545&gt;30,AY545&lt;=60),"3) &gt;30 Dias e &lt;=60 Dias",IF(AND(AY545&gt;60,AY545&lt;43854),"4) &gt; 60 Dias","INDEFINIDO"))))),"")</f>
        <v>SEM ATRASO</v>
      </c>
      <c r="BA545" s="327">
        <v>45859</v>
      </c>
      <c r="BB545" s="331">
        <v>45859</v>
      </c>
      <c r="BC545" s="14">
        <v>45867</v>
      </c>
      <c r="BD545" s="481">
        <v>45867</v>
      </c>
      <c r="BE545" s="15">
        <v>45867</v>
      </c>
      <c r="BF545" s="309">
        <f>IF(AND(BB545&lt;&gt;"",BE545&lt;&gt;""),BE545-BB545,"")</f>
        <v>8</v>
      </c>
      <c r="BG545" s="326" t="str">
        <f>IF(BC545&lt;&gt;"",CONCATENATE("S",WEEKNUM(BC545,21)),"")</f>
        <v>S31</v>
      </c>
      <c r="BH545" s="327" t="str">
        <f>IF(BD545&lt;&gt;"",CONCATENATE("S",WEEKNUM(BD545,21)),"")</f>
        <v>S31</v>
      </c>
      <c r="BI545" s="327" t="str">
        <f>IF(BE545&lt;&gt;"",CONCATENATE("S",WEEKNUM(BE545,21)),"")</f>
        <v>S31</v>
      </c>
      <c r="BJ545" s="326" t="str">
        <f>IF(BE545&lt;&gt;"",CONCATENATE(MONTH(BE545),"/",YEAR(BE545)),"")</f>
        <v>7/2025</v>
      </c>
      <c r="BK545" s="325">
        <f ca="1">IF(BE545&lt;&gt;"",IFERROR(IF(BE545="",TODAY()-BC545,BE545-BC545),""),"")</f>
        <v>0</v>
      </c>
      <c r="BL545" s="330" t="str">
        <f ca="1">IF(BK545&lt;&gt;"",IF(BK545&lt;=0,"SEM ATRASO",IF(BK545&lt;=10,"1) &lt;= 10 Dias",IF(AND(BK545&gt;10,BK545&lt;=30),"2) &gt; 10 Dias e &lt;= 30 Dias",IF(AND(BK545&gt;30,BK545&lt;=60),"3) &gt;30 Dias e &lt;=60 Dias",IF(AND(BK545&gt;60,BK545&lt;43854),"4) &gt; 60 Dias","INDEFINIDO"))))),"")</f>
        <v>SEM ATRASO</v>
      </c>
      <c r="BM545" s="331">
        <f>IF(BE545&lt;&gt;"",BE545+5,IF(AND(BE545="",BD545&lt;&gt;""),BD545+5,IF(AND(BE545="",BD545="",AS545&lt;&gt;""),AS545+5,IF(AND(BE545="",BD545="",AS545="",AR545&lt;&gt;""),AR545+5,""))))</f>
        <v>45872</v>
      </c>
      <c r="BN545" s="327"/>
      <c r="BO545" s="331" t="s">
        <v>87</v>
      </c>
      <c r="BP545" s="305"/>
      <c r="BQ545" s="305"/>
      <c r="BR545" s="305"/>
      <c r="BS545" s="305"/>
      <c r="BT545" s="305"/>
      <c r="BU545" s="305"/>
      <c r="BV545" s="305"/>
      <c r="BW545" s="305"/>
      <c r="BX545" s="305"/>
      <c r="BY545" s="305"/>
      <c r="BZ545" s="305"/>
      <c r="CA545" s="660"/>
      <c r="CB545" s="326"/>
    </row>
    <row r="546" spans="1:80" ht="40.5" customHeight="1" x14ac:dyDescent="0.35">
      <c r="A546" s="326"/>
      <c r="B546" s="458" t="s">
        <v>155</v>
      </c>
      <c r="C546" s="326"/>
      <c r="D546" s="331"/>
      <c r="E546" s="323" t="s">
        <v>1167</v>
      </c>
      <c r="F546" s="323" t="s">
        <v>556</v>
      </c>
      <c r="G546" s="307" t="str">
        <f ca="1">IF(AND(E546&lt;D546,BE546&lt;&gt;"",TODAY()&gt;D546),TODAY()-D546,"")</f>
        <v/>
      </c>
      <c r="H546" s="308">
        <f>IF(BM546&lt;&gt;"",BM546,"")</f>
        <v>45873</v>
      </c>
      <c r="I546" s="309">
        <f>IF(AND(E546&lt;&gt;"",H546&lt;&gt;""),H546-E546,"")</f>
        <v>101</v>
      </c>
      <c r="J546" s="305" t="s">
        <v>79</v>
      </c>
      <c r="K546" s="326" t="s">
        <v>80</v>
      </c>
      <c r="L546" s="310" t="s">
        <v>557</v>
      </c>
      <c r="M546" s="311" t="s">
        <v>161</v>
      </c>
      <c r="N546" s="326" t="s">
        <v>1012</v>
      </c>
      <c r="O546" s="326" t="s">
        <v>1009</v>
      </c>
      <c r="P546" s="539" t="s">
        <v>1521</v>
      </c>
      <c r="Q546" s="383" t="s">
        <v>1221</v>
      </c>
      <c r="R546" s="313" t="str">
        <f>IF(OR(L546&lt;&gt;"",N546&lt;&gt;"",O546&lt;&gt;"",P546&lt;&gt;""),CONCATENATE(L546,"-",N546,"-",P546,"-OM",O546),"")</f>
        <v>P62-PPGMII-P62-PAR-1422P/2025-OM[2027502575]</v>
      </c>
      <c r="S546" s="326" t="s">
        <v>1000</v>
      </c>
      <c r="T546" s="314">
        <v>1</v>
      </c>
      <c r="U546" s="340">
        <v>21.8</v>
      </c>
      <c r="V546" s="340">
        <v>0</v>
      </c>
      <c r="W546" s="316">
        <f>IF(U546&lt;&gt;"",U546/1000,"")</f>
        <v>2.18E-2</v>
      </c>
      <c r="X546" s="316">
        <f>IF(V546&lt;&gt;"",V546/1000,"")</f>
        <v>0</v>
      </c>
      <c r="Y546" s="317">
        <f>IF(OR(U546&lt;&gt;"",V546&lt;&gt;""),U546+V546,"")</f>
        <v>21.8</v>
      </c>
      <c r="Z546" s="318">
        <f>IF(Y546&lt;&gt;"",Y546/1000,"")</f>
        <v>2.18E-2</v>
      </c>
      <c r="AA546" s="574" t="s">
        <v>1223</v>
      </c>
      <c r="AB546" s="327"/>
      <c r="AC546" s="331">
        <v>45821</v>
      </c>
      <c r="AD546" s="327">
        <v>45814</v>
      </c>
      <c r="AE546" s="327">
        <v>45828</v>
      </c>
      <c r="AF546" s="14">
        <v>45828</v>
      </c>
      <c r="AG546" s="327">
        <v>45828</v>
      </c>
      <c r="AH546" s="309">
        <f>IF(AND(AD546&lt;&gt;"",AG546&lt;&gt;""),AG546-AD546,"")</f>
        <v>14</v>
      </c>
      <c r="AI546" s="322" t="str">
        <f>IF(AE546&lt;&gt;"",CONCATENATE("S",WEEKNUM(AE546,21)),"")</f>
        <v>S25</v>
      </c>
      <c r="AJ546" s="323" t="str">
        <f>IF(AF546&lt;&gt;"",CONCATENATE("S",WEEKNUM(AF546,21)),"")</f>
        <v>S25</v>
      </c>
      <c r="AK546" s="323" t="str">
        <f>IF(AG546&lt;&gt;"",CONCATENATE("S",WEEKNUM(AG546,21)),"")</f>
        <v>S25</v>
      </c>
      <c r="AL546" s="322" t="str">
        <f>IF(AG546&lt;&gt;"",CONCATENATE(MONTH(AG546),"/",YEAR(AG546)),"")</f>
        <v>6/2025</v>
      </c>
      <c r="AM546" s="324">
        <f ca="1">IF(AG546&lt;&gt;"",IFERROR(IF(AF546="",TODAY()-AE546,AG546-AE546),""),"")</f>
        <v>0</v>
      </c>
      <c r="AN546" s="325" t="str">
        <f ca="1">IF(AM546&lt;&gt;"",IF(AM546&lt;=0,"SEM ATRASO",IF(AM546&lt;=10,"1) &lt;= 10 Dias",IF(AND(AM546&gt;10,AM546&lt;=30),"2) &gt; 10 Dias e &lt;= 30 Dias",IF(AND(AM546&gt;30,AM546&lt;=60),"3) &gt;30 Dias e &lt;=60 Dias",IF(AND(AM546&gt;60,AM546&lt;43854),"4) &gt; 60 Dias","INDEFINIDO"))))),"")</f>
        <v>SEM ATRASO</v>
      </c>
      <c r="AO546" s="327">
        <v>45828</v>
      </c>
      <c r="AP546" s="331">
        <v>45835</v>
      </c>
      <c r="AQ546" s="14">
        <v>45840</v>
      </c>
      <c r="AR546" s="14">
        <v>45840</v>
      </c>
      <c r="AS546" s="327">
        <v>45839</v>
      </c>
      <c r="AT546" s="309">
        <f>IF(AND(AP546&lt;&gt;"",AS546&lt;&gt;""),AS546-AP546,"")</f>
        <v>4</v>
      </c>
      <c r="AU546" s="326" t="str">
        <f>IF(AQ546&lt;&gt;"",CONCATENATE("S",WEEKNUM(AQ546,21)),"")</f>
        <v>S27</v>
      </c>
      <c r="AV546" s="327" t="str">
        <f>IF(AR546&lt;&gt;"",CONCATENATE("S",WEEKNUM(AR546,21)),"")</f>
        <v>S27</v>
      </c>
      <c r="AW546" s="327" t="str">
        <f>IF(AS546&lt;&gt;"",CONCATENATE("S",WEEKNUM(AS546,21)),"")</f>
        <v>S27</v>
      </c>
      <c r="AX546" s="326" t="str">
        <f>IF(AS546&lt;&gt;"",CONCATENATE(MONTH(AS546),"/",YEAR(AS546)),"")</f>
        <v>7/2025</v>
      </c>
      <c r="AY546" s="328">
        <f ca="1">IF(AQ546&lt;&gt;"",IF(AS546&lt;&gt;"",AQ546-AS546,TODAY()-AQ546),"")</f>
        <v>1</v>
      </c>
      <c r="AZ546" s="329" t="str">
        <f ca="1">IF(AY546&lt;&gt;"",IF(AY546&lt;=0,"SEM ATRASO",IF(AY546&lt;=10,"1) &lt;= 10 Dias",IF(AND(AY546&gt;10,AY546&lt;=30),"2) &gt; 10 Dias e &lt;= 30 Dias",IF(AND(AY546&gt;30,AY546&lt;=60),"3) &gt;30 Dias e &lt;=60 Dias",IF(AND(AY546&gt;60,AY546&lt;43854),"4) &gt; 60 Dias","INDEFINIDO"))))),"")</f>
        <v>1) &lt;= 10 Dias</v>
      </c>
      <c r="BA546" s="327">
        <v>45845</v>
      </c>
      <c r="BB546" s="331">
        <v>45846</v>
      </c>
      <c r="BC546" s="14">
        <v>45833</v>
      </c>
      <c r="BD546" s="15">
        <v>45868</v>
      </c>
      <c r="BE546" s="331">
        <v>45868</v>
      </c>
      <c r="BF546" s="309">
        <f>IF(AND(BB546&lt;&gt;"",BE546&lt;&gt;""),BE546-BB546,"")</f>
        <v>22</v>
      </c>
      <c r="BG546" s="326" t="str">
        <f>IF(BC546&lt;&gt;"",CONCATENATE("S",WEEKNUM(BC546,21)),"")</f>
        <v>S26</v>
      </c>
      <c r="BH546" s="327" t="str">
        <f>IF(BD546&lt;&gt;"",CONCATENATE("S",WEEKNUM(BD546,21)),"")</f>
        <v>S31</v>
      </c>
      <c r="BI546" s="327" t="str">
        <f>IF(BE546&lt;&gt;"",CONCATENATE("S",WEEKNUM(BE546,21)),"")</f>
        <v>S31</v>
      </c>
      <c r="BJ546" s="326" t="str">
        <f>IF(BE546&lt;&gt;"",CONCATENATE(MONTH(BE546),"/",YEAR(BE546)),"")</f>
        <v>7/2025</v>
      </c>
      <c r="BK546" s="325">
        <f ca="1">IF(BE546&lt;&gt;"",IFERROR(IF(BE546="",TODAY()-BC546,BE546-BC546),""),"")</f>
        <v>35</v>
      </c>
      <c r="BL546" s="330" t="str">
        <f ca="1">IF(BK546&lt;&gt;"",IF(BK546&lt;=0,"SEM ATRASO",IF(BK546&lt;=10,"1) &lt;= 10 Dias",IF(AND(BK546&gt;10,BK546&lt;=30),"2) &gt; 10 Dias e &lt;= 30 Dias",IF(AND(BK546&gt;30,BK546&lt;=60),"3) &gt;30 Dias e &lt;=60 Dias",IF(AND(BK546&gt;60,BK546&lt;43854),"4) &gt; 60 Dias","INDEFINIDO"))))),"")</f>
        <v>3) &gt;30 Dias e &lt;=60 Dias</v>
      </c>
      <c r="BM546" s="331">
        <f>IF(BE546&lt;&gt;"",BE546+5,IF(AND(BE546="",BD546&lt;&gt;""),BD546+5,IF(AND(BE546="",BD546="",AS546&lt;&gt;""),AS546+5,IF(AND(BE546="",BD546="",AS546="",AR546&lt;&gt;""),AR546+5,""))))</f>
        <v>45873</v>
      </c>
      <c r="BN546" s="327"/>
      <c r="BO546" s="331" t="s">
        <v>87</v>
      </c>
      <c r="BP546" s="305"/>
      <c r="BQ546" s="305"/>
      <c r="BR546" s="305"/>
      <c r="BS546" s="305"/>
      <c r="BT546" s="305" t="s">
        <v>124</v>
      </c>
      <c r="BU546" s="305" t="s">
        <v>124</v>
      </c>
      <c r="BV546" s="305"/>
      <c r="BW546" s="305"/>
      <c r="BX546" s="305"/>
      <c r="BY546" s="305"/>
      <c r="BZ546" s="305"/>
      <c r="CA546" s="660" t="s">
        <v>1032</v>
      </c>
      <c r="CB546" s="326"/>
    </row>
    <row r="547" spans="1:80" ht="40.5" customHeight="1" thickBot="1" x14ac:dyDescent="0.4">
      <c r="A547" s="326"/>
      <c r="B547" s="458" t="s">
        <v>155</v>
      </c>
      <c r="C547" s="326"/>
      <c r="D547" s="331"/>
      <c r="E547" s="323" t="s">
        <v>1986</v>
      </c>
      <c r="F547" s="323" t="s">
        <v>457</v>
      </c>
      <c r="G547" s="307" t="str">
        <f ca="1">IF(AND(E547&lt;D547,BE547&lt;&gt;"",TODAY()&gt;D547),TODAY()-D547,"")</f>
        <v/>
      </c>
      <c r="H547" s="308">
        <f>IF(BM547&lt;&gt;"",BM547,"")</f>
        <v>45866</v>
      </c>
      <c r="I547" s="309">
        <f>IF(AND(E547&lt;&gt;"",H547&lt;&gt;""),H547-E547,"")</f>
        <v>406</v>
      </c>
      <c r="J547" s="305"/>
      <c r="K547" s="460" t="s">
        <v>80</v>
      </c>
      <c r="L547" s="310" t="s">
        <v>557</v>
      </c>
      <c r="M547" s="311" t="s">
        <v>161</v>
      </c>
      <c r="N547" s="326" t="s">
        <v>1012</v>
      </c>
      <c r="O547" s="326"/>
      <c r="P547" s="539" t="s">
        <v>1937</v>
      </c>
      <c r="Q547" s="383" t="s">
        <v>1867</v>
      </c>
      <c r="R547" s="313" t="str">
        <f>IF(OR(L547&lt;&gt;"",N547&lt;&gt;"",O547&lt;&gt;"",P547&lt;&gt;""),CONCATENATE(L547,"-",N547,"-",P547,"-OM",O547),"")</f>
        <v>P62-PPGMII-P62-PAR-0331P/2024-OM</v>
      </c>
      <c r="S547" s="326"/>
      <c r="T547" s="314">
        <v>1</v>
      </c>
      <c r="U547" s="340">
        <v>4.29</v>
      </c>
      <c r="V547" s="340">
        <v>0</v>
      </c>
      <c r="W547" s="316">
        <f>IF(U547&lt;&gt;"",U547/1000,"")</f>
        <v>4.2900000000000004E-3</v>
      </c>
      <c r="X547" s="316">
        <f>IF(V547&lt;&gt;"",V547/1000,"")</f>
        <v>0</v>
      </c>
      <c r="Y547" s="317">
        <f>IF(OR(U547&lt;&gt;"",V547&lt;&gt;""),U547+V547,"")</f>
        <v>4.29</v>
      </c>
      <c r="Z547" s="318">
        <f>IF(Y547&lt;&gt;"",Y547/1000,"")</f>
        <v>4.2900000000000004E-3</v>
      </c>
      <c r="AA547" s="574" t="s">
        <v>2129</v>
      </c>
      <c r="AB547" s="327"/>
      <c r="AC547" s="331">
        <v>45797</v>
      </c>
      <c r="AD547" s="540">
        <v>45792</v>
      </c>
      <c r="AE547" s="540">
        <v>45741</v>
      </c>
      <c r="AF547" s="18">
        <v>45833</v>
      </c>
      <c r="AG547" s="540">
        <v>45823</v>
      </c>
      <c r="AH547" s="309">
        <f>IF(AND(AD547&lt;&gt;"",AG547&lt;&gt;""),AG547-AD547,"")</f>
        <v>31</v>
      </c>
      <c r="AI547" s="322" t="str">
        <f>IF(AE547&lt;&gt;"",CONCATENATE("S",WEEKNUM(AE547,21)),"")</f>
        <v>S13</v>
      </c>
      <c r="AJ547" s="323" t="str">
        <f>IF(AF547&lt;&gt;"",CONCATENATE("S",WEEKNUM(AF547,21)),"")</f>
        <v>S26</v>
      </c>
      <c r="AK547" s="323" t="str">
        <f>IF(AG547&lt;&gt;"",CONCATENATE("S",WEEKNUM(AG547,21)),"")</f>
        <v>S24</v>
      </c>
      <c r="AL547" s="322" t="str">
        <f>IF(AG547&lt;&gt;"",CONCATENATE(MONTH(AG547),"/",YEAR(AG547)),"")</f>
        <v>6/2025</v>
      </c>
      <c r="AM547" s="324">
        <f ca="1">IF(AG547&lt;&gt;"",IFERROR(IF(AF547="",TODAY()-AE547,AG547-AE547),""),"")</f>
        <v>82</v>
      </c>
      <c r="AN547" s="325" t="str">
        <f ca="1">IF(AM547&lt;&gt;"",IF(AM547&lt;=0,"SEM ATRASO",IF(AM547&lt;=10,"1) &lt;= 10 Dias",IF(AND(AM547&gt;10,AM547&lt;=30),"2) &gt; 10 Dias e &lt;= 30 Dias",IF(AND(AM547&gt;30,AM547&lt;=60),"3) &gt;30 Dias e &lt;=60 Dias",IF(AND(AM547&gt;60,AM547&lt;43854),"4) &gt; 60 Dias","INDEFINIDO"))))),"")</f>
        <v>4) &gt; 60 Dias</v>
      </c>
      <c r="AO547" s="327">
        <v>45823</v>
      </c>
      <c r="AP547" s="331">
        <v>45823</v>
      </c>
      <c r="AQ547" s="15">
        <v>45828</v>
      </c>
      <c r="AR547" s="15">
        <v>45848</v>
      </c>
      <c r="AS547" s="331">
        <v>45848</v>
      </c>
      <c r="AT547" s="309">
        <f>IF(AND(AP547&lt;&gt;"",AS547&lt;&gt;""),AS547-AP547,"")</f>
        <v>25</v>
      </c>
      <c r="AU547" s="326" t="str">
        <f>IF(AQ547&lt;&gt;"",CONCATENATE("S",WEEKNUM(AQ547,21)),"")</f>
        <v>S25</v>
      </c>
      <c r="AV547" s="327" t="str">
        <f>IF(AR547&lt;&gt;"",CONCATENATE("S",WEEKNUM(AR547,21)),"")</f>
        <v>S28</v>
      </c>
      <c r="AW547" s="327" t="str">
        <f>IF(AS547&lt;&gt;"",CONCATENATE("S",WEEKNUM(AS547,21)),"")</f>
        <v>S28</v>
      </c>
      <c r="AX547" s="326" t="str">
        <f>IF(AS547&lt;&gt;"",CONCATENATE(MONTH(AS547),"/",YEAR(AS547)),"")</f>
        <v>7/2025</v>
      </c>
      <c r="AY547" s="328">
        <f ca="1">IF(AQ547&lt;&gt;"",IF(AS547&lt;&gt;"",AQ547-AS547,TODAY()-AQ547),"")</f>
        <v>-20</v>
      </c>
      <c r="AZ547" s="329" t="str">
        <f ca="1">IF(AY547&lt;&gt;"",IF(AY547&lt;=0,"SEM ATRASO",IF(AY547&lt;=10,"1) &lt;= 10 Dias",IF(AND(AY547&gt;10,AY547&lt;=30),"2) &gt; 10 Dias e &lt;= 30 Dias",IF(AND(AY547&gt;30,AY547&lt;=60),"3) &gt;30 Dias e &lt;=60 Dias",IF(AND(AY547&gt;60,AY547&lt;43854),"4) &gt; 60 Dias","INDEFINIDO"))))),"")</f>
        <v>SEM ATRASO</v>
      </c>
      <c r="BA547" s="327">
        <v>45848</v>
      </c>
      <c r="BB547" s="331">
        <v>45848</v>
      </c>
      <c r="BC547" s="14">
        <v>45861</v>
      </c>
      <c r="BD547" s="481">
        <v>45861</v>
      </c>
      <c r="BE547" s="15">
        <v>45861</v>
      </c>
      <c r="BF547" s="309">
        <f>IF(AND(BB547&lt;&gt;"",BE547&lt;&gt;""),BE547-BB547,"")</f>
        <v>13</v>
      </c>
      <c r="BG547" s="326" t="str">
        <f>IF(BC547&lt;&gt;"",CONCATENATE("S",WEEKNUM(BC547,21)),"")</f>
        <v>S30</v>
      </c>
      <c r="BH547" s="327" t="str">
        <f>IF(BD547&lt;&gt;"",CONCATENATE("S",WEEKNUM(BD547,21)),"")</f>
        <v>S30</v>
      </c>
      <c r="BI547" s="327" t="str">
        <f>IF(BE547&lt;&gt;"",CONCATENATE("S",WEEKNUM(BE547,21)),"")</f>
        <v>S30</v>
      </c>
      <c r="BJ547" s="326" t="str">
        <f>IF(BE547&lt;&gt;"",CONCATENATE(MONTH(BE547),"/",YEAR(BE547)),"")</f>
        <v>7/2025</v>
      </c>
      <c r="BK547" s="325">
        <f ca="1">IF(BE547&lt;&gt;"",IFERROR(IF(BE547="",TODAY()-BC547,BE547-BC547),""),"")</f>
        <v>0</v>
      </c>
      <c r="BL547" s="330" t="str">
        <f ca="1">IF(BK547&lt;&gt;"",IF(BK547&lt;=0,"SEM ATRASO",IF(BK547&lt;=10,"1) &lt;= 10 Dias",IF(AND(BK547&gt;10,BK547&lt;=30),"2) &gt; 10 Dias e &lt;= 30 Dias",IF(AND(BK547&gt;30,BK547&lt;=60),"3) &gt;30 Dias e &lt;=60 Dias",IF(AND(BK547&gt;60,BK547&lt;43854),"4) &gt; 60 Dias","INDEFINIDO"))))),"")</f>
        <v>SEM ATRASO</v>
      </c>
      <c r="BM547" s="331">
        <f>IF(BE547&lt;&gt;"",BE547+5,IF(AND(BE547="",BD547&lt;&gt;""),BD547+5,IF(AND(BE547="",BD547="",AS547&lt;&gt;""),AS547+5,IF(AND(BE547="",BD547="",AS547="",AR547&lt;&gt;""),AR547+5,""))))</f>
        <v>45866</v>
      </c>
      <c r="BN547" s="327"/>
      <c r="BO547" s="331" t="s">
        <v>87</v>
      </c>
      <c r="BP547" s="305"/>
      <c r="BQ547" s="305"/>
      <c r="BR547" s="305"/>
      <c r="BS547" s="305"/>
      <c r="BT547" s="305"/>
      <c r="BU547" s="305"/>
      <c r="BV547" s="305"/>
      <c r="BW547" s="305"/>
      <c r="BX547" s="305"/>
      <c r="BY547" s="305"/>
      <c r="BZ547" s="305"/>
      <c r="CA547" s="660"/>
      <c r="CB547" s="326"/>
    </row>
    <row r="548" spans="1:80" ht="40.5" customHeight="1" x14ac:dyDescent="0.35">
      <c r="A548" s="326"/>
      <c r="B548" s="458" t="s">
        <v>155</v>
      </c>
      <c r="C548" s="326"/>
      <c r="D548" s="331"/>
      <c r="E548" s="323" t="s">
        <v>1030</v>
      </c>
      <c r="F548" s="323" t="s">
        <v>273</v>
      </c>
      <c r="G548" s="307" t="str">
        <f ca="1">IF(AND(E548&lt;D548,BE548&lt;&gt;"",TODAY()&gt;D548),TODAY()-D548,"")</f>
        <v/>
      </c>
      <c r="H548" s="308">
        <f>IF(BM548&lt;&gt;"",BM548,"")</f>
        <v>45875</v>
      </c>
      <c r="I548" s="309">
        <f>IF(AND(E548&lt;&gt;"",H548&lt;&gt;""),H548-E548,"")</f>
        <v>383</v>
      </c>
      <c r="J548" s="305" t="s">
        <v>888</v>
      </c>
      <c r="K548" s="326" t="s">
        <v>80</v>
      </c>
      <c r="L548" s="310" t="s">
        <v>557</v>
      </c>
      <c r="M548" s="311" t="s">
        <v>176</v>
      </c>
      <c r="N548" s="326" t="s">
        <v>1011</v>
      </c>
      <c r="O548" s="326" t="s">
        <v>1008</v>
      </c>
      <c r="P548" s="539" t="s">
        <v>1522</v>
      </c>
      <c r="Q548" s="383" t="s">
        <v>1031</v>
      </c>
      <c r="R548" s="313" t="str">
        <f>IF(OR(L548&lt;&gt;"",N548&lt;&gt;"",O548&lt;&gt;"",P548&lt;&gt;""),CONCATENATE(L548,"-",N548,"-",P548,"-OM",O548),"")</f>
        <v>P62-PPGMII-P31-CAM-0593P/2024-OM[2027809528]</v>
      </c>
      <c r="S548" s="326" t="s">
        <v>998</v>
      </c>
      <c r="T548" s="314">
        <v>1</v>
      </c>
      <c r="U548" s="340">
        <v>118.809</v>
      </c>
      <c r="V548" s="340">
        <v>0</v>
      </c>
      <c r="W548" s="316">
        <f>IF(U548&lt;&gt;"",U548/1000,"")</f>
        <v>0.118809</v>
      </c>
      <c r="X548" s="316">
        <f>IF(V548&lt;&gt;"",V548/1000,"")</f>
        <v>0</v>
      </c>
      <c r="Y548" s="317">
        <f>IF(OR(U548&lt;&gt;"",V548&lt;&gt;""),U548+V548,"")</f>
        <v>118.809</v>
      </c>
      <c r="Z548" s="318">
        <f>IF(Y548&lt;&gt;"",Y548/1000,"")</f>
        <v>0.118809</v>
      </c>
      <c r="AA548" s="574" t="s">
        <v>2130</v>
      </c>
      <c r="AB548" s="327"/>
      <c r="AC548" s="331">
        <v>45797</v>
      </c>
      <c r="AD548" s="327">
        <v>45814</v>
      </c>
      <c r="AE548" s="327">
        <v>45828</v>
      </c>
      <c r="AF548" s="14">
        <v>45828</v>
      </c>
      <c r="AG548" s="327">
        <v>45828</v>
      </c>
      <c r="AH548" s="309">
        <f>IF(AND(AD548&lt;&gt;"",AG548&lt;&gt;""),AG548-AD548,"")</f>
        <v>14</v>
      </c>
      <c r="AI548" s="322" t="str">
        <f>IF(AE548&lt;&gt;"",CONCATENATE("S",WEEKNUM(AE548,21)),"")</f>
        <v>S25</v>
      </c>
      <c r="AJ548" s="323" t="str">
        <f>IF(AF548&lt;&gt;"",CONCATENATE("S",WEEKNUM(AF548,21)),"")</f>
        <v>S25</v>
      </c>
      <c r="AK548" s="323" t="str">
        <f>IF(AG548&lt;&gt;"",CONCATENATE("S",WEEKNUM(AG548,21)),"")</f>
        <v>S25</v>
      </c>
      <c r="AL548" s="322" t="str">
        <f>IF(AG548&lt;&gt;"",CONCATENATE(MONTH(AG548),"/",YEAR(AG548)),"")</f>
        <v>6/2025</v>
      </c>
      <c r="AM548" s="324">
        <f ca="1">IF(AG548&lt;&gt;"",IFERROR(IF(AF548="",TODAY()-AE548,AG548-AE548),""),"")</f>
        <v>0</v>
      </c>
      <c r="AN548" s="325" t="str">
        <f ca="1">IF(AM548&lt;&gt;"",IF(AM548&lt;=0,"SEM ATRASO",IF(AM548&lt;=10,"1) &lt;= 10 Dias",IF(AND(AM548&gt;10,AM548&lt;=30),"2) &gt; 10 Dias e &lt;= 30 Dias",IF(AND(AM548&gt;30,AM548&lt;=60),"3) &gt;30 Dias e &lt;=60 Dias",IF(AND(AM548&gt;60,AM548&lt;43854),"4) &gt; 60 Dias","INDEFINIDO"))))),"")</f>
        <v>SEM ATRASO</v>
      </c>
      <c r="AO548" s="327">
        <v>45828</v>
      </c>
      <c r="AP548" s="331">
        <v>45835</v>
      </c>
      <c r="AQ548" s="14">
        <v>45850</v>
      </c>
      <c r="AR548" s="14">
        <v>45850</v>
      </c>
      <c r="AS548" s="327">
        <v>45850</v>
      </c>
      <c r="AT548" s="309">
        <f>IF(AND(AP548&lt;&gt;"",AS548&lt;&gt;""),AS548-AP548,"")</f>
        <v>15</v>
      </c>
      <c r="AU548" s="326" t="str">
        <f>IF(AQ548&lt;&gt;"",CONCATENATE("S",WEEKNUM(AQ548,21)),"")</f>
        <v>S28</v>
      </c>
      <c r="AV548" s="327" t="str">
        <f>IF(AR548&lt;&gt;"",CONCATENATE("S",WEEKNUM(AR548,21)),"")</f>
        <v>S28</v>
      </c>
      <c r="AW548" s="327" t="str">
        <f>IF(AS548&lt;&gt;"",CONCATENATE("S",WEEKNUM(AS548,21)),"")</f>
        <v>S28</v>
      </c>
      <c r="AX548" s="326" t="str">
        <f>IF(AS548&lt;&gt;"",CONCATENATE(MONTH(AS548),"/",YEAR(AS548)),"")</f>
        <v>7/2025</v>
      </c>
      <c r="AY548" s="328">
        <f ca="1">IF(AQ548&lt;&gt;"",IF(AS548&lt;&gt;"",AQ548-AS548,TODAY()-AQ548),"")</f>
        <v>0</v>
      </c>
      <c r="AZ548" s="329" t="str">
        <f ca="1">IF(AY548&lt;&gt;"",IF(AY548&lt;=0,"SEM ATRASO",IF(AY548&lt;=10,"1) &lt;= 10 Dias",IF(AND(AY548&gt;10,AY548&lt;=30),"2) &gt; 10 Dias e &lt;= 30 Dias",IF(AND(AY548&gt;30,AY548&lt;=60),"3) &gt;30 Dias e &lt;=60 Dias",IF(AND(AY548&gt;60,AY548&lt;43854),"4) &gt; 60 Dias","INDEFINIDO"))))),"")</f>
        <v>SEM ATRASO</v>
      </c>
      <c r="BA548" s="327">
        <v>45853</v>
      </c>
      <c r="BB548" s="331">
        <v>45754</v>
      </c>
      <c r="BC548" s="14">
        <v>45766</v>
      </c>
      <c r="BD548" s="15">
        <v>45870</v>
      </c>
      <c r="BE548" s="327">
        <v>45870</v>
      </c>
      <c r="BF548" s="309">
        <f>IF(AND(BB548&lt;&gt;"",BE548&lt;&gt;""),BE548-BB548,"")</f>
        <v>116</v>
      </c>
      <c r="BG548" s="326" t="str">
        <f>IF(BC548&lt;&gt;"",CONCATENATE("S",WEEKNUM(BC548,21)),"")</f>
        <v>S16</v>
      </c>
      <c r="BH548" s="327" t="str">
        <f>IF(BD548&lt;&gt;"",CONCATENATE("S",WEEKNUM(BD548,21)),"")</f>
        <v>S31</v>
      </c>
      <c r="BI548" s="327" t="str">
        <f>IF(BE548&lt;&gt;"",CONCATENATE("S",WEEKNUM(BE548,21)),"")</f>
        <v>S31</v>
      </c>
      <c r="BJ548" s="326" t="str">
        <f>IF(BE548&lt;&gt;"",CONCATENATE(MONTH(BE548),"/",YEAR(BE548)),"")</f>
        <v>8/2025</v>
      </c>
      <c r="BK548" s="325">
        <f ca="1">IF(BE548&lt;&gt;"",IFERROR(IF(BE548="",TODAY()-BC548,BE548-BC548),""),"")</f>
        <v>104</v>
      </c>
      <c r="BL548" s="330" t="str">
        <f ca="1">IF(BK548&lt;&gt;"",IF(BK548&lt;=0,"SEM ATRASO",IF(BK548&lt;=10,"1) &lt;= 10 Dias",IF(AND(BK548&gt;10,BK548&lt;=30),"2) &gt; 10 Dias e &lt;= 30 Dias",IF(AND(BK548&gt;30,BK548&lt;=60),"3) &gt;30 Dias e &lt;=60 Dias",IF(AND(BK548&gt;60,BK548&lt;43854),"4) &gt; 60 Dias","INDEFINIDO"))))),"")</f>
        <v>4) &gt; 60 Dias</v>
      </c>
      <c r="BM548" s="331">
        <f>IF(BE548&lt;&gt;"",BE548+5,IF(AND(BE548="",BD548&lt;&gt;""),BD548+5,IF(AND(BE548="",BD548="",AS548&lt;&gt;""),AS548+5,IF(AND(BE548="",BD548="",AS548="",AR548&lt;&gt;""),AR548+5,""))))</f>
        <v>45875</v>
      </c>
      <c r="BN548" s="327"/>
      <c r="BO548" s="331" t="s">
        <v>87</v>
      </c>
      <c r="BP548" s="305"/>
      <c r="BQ548" s="305"/>
      <c r="BR548" s="305"/>
      <c r="BS548" s="305"/>
      <c r="BT548" s="305">
        <v>-3</v>
      </c>
      <c r="BU548" s="305" t="s">
        <v>1255</v>
      </c>
      <c r="BV548" s="305"/>
      <c r="BW548" s="305"/>
      <c r="BX548" s="305"/>
      <c r="BY548" s="305"/>
      <c r="BZ548" s="305"/>
      <c r="CA548" s="660" t="s">
        <v>1032</v>
      </c>
      <c r="CB548" s="326"/>
    </row>
    <row r="549" spans="1:80" ht="40.5" customHeight="1" thickBot="1" x14ac:dyDescent="0.4">
      <c r="A549" s="326"/>
      <c r="B549" s="458" t="s">
        <v>101</v>
      </c>
      <c r="C549" s="326" t="s">
        <v>278</v>
      </c>
      <c r="D549" s="331">
        <v>45663</v>
      </c>
      <c r="E549" s="323">
        <v>1</v>
      </c>
      <c r="F549" s="323">
        <v>1</v>
      </c>
      <c r="G549" s="307" t="str">
        <f ca="1">IF(AND(E549&lt;D549,BE549&lt;&gt;"",TODAY()&gt;D549),TODAY()-D549,"")</f>
        <v/>
      </c>
      <c r="H549" s="308">
        <f>IF(BM549&lt;&gt;"",BM549,"")</f>
        <v>45898</v>
      </c>
      <c r="I549" s="309">
        <f>IF(AND(E549&lt;&gt;"",H549&lt;&gt;""),H549-E549,"")</f>
        <v>45897</v>
      </c>
      <c r="J549" s="305" t="s">
        <v>280</v>
      </c>
      <c r="K549" s="567" t="s">
        <v>80</v>
      </c>
      <c r="L549" s="310" t="s">
        <v>880</v>
      </c>
      <c r="M549" s="311" t="s">
        <v>113</v>
      </c>
      <c r="N549" s="326" t="s">
        <v>83</v>
      </c>
      <c r="O549" s="326">
        <v>2029882856</v>
      </c>
      <c r="P549" s="539" t="s">
        <v>1554</v>
      </c>
      <c r="Q549" s="383" t="s">
        <v>1560</v>
      </c>
      <c r="R549" s="313" t="str">
        <f>IF(OR(L549&lt;&gt;"",N549&lt;&gt;"",O549&lt;&gt;"",P549&lt;&gt;""),CONCATENATE(L549,"-",N549,"-",P549,"-OM",O549),"")</f>
        <v>P52-PPGM-CAM-1588P/2024-OM2029882856</v>
      </c>
      <c r="S549" s="326" t="s">
        <v>964</v>
      </c>
      <c r="T549" s="314">
        <v>0.5</v>
      </c>
      <c r="U549" s="340">
        <v>50.825000000000003</v>
      </c>
      <c r="V549" s="340">
        <v>0</v>
      </c>
      <c r="W549" s="316">
        <f>IF(U549&lt;&gt;"",U549/1000,"")</f>
        <v>5.0825000000000002E-2</v>
      </c>
      <c r="X549" s="316">
        <f>IF(V549&lt;&gt;"",V549/1000,"")</f>
        <v>0</v>
      </c>
      <c r="Y549" s="317">
        <f>IF(OR(U549&lt;&gt;"",V549&lt;&gt;""),U549+V549,"")</f>
        <v>50.825000000000003</v>
      </c>
      <c r="Z549" s="318">
        <f>IF(Y549&lt;&gt;"",Y549/1000,"")</f>
        <v>5.0825000000000002E-2</v>
      </c>
      <c r="AA549" s="574"/>
      <c r="AB549" s="327"/>
      <c r="AC549" s="327">
        <v>45787</v>
      </c>
      <c r="AD549" s="327">
        <v>45823</v>
      </c>
      <c r="AE549" s="327">
        <v>45834</v>
      </c>
      <c r="AF549" s="14">
        <v>45853</v>
      </c>
      <c r="AG549" s="327">
        <v>45853</v>
      </c>
      <c r="AH549" s="309">
        <f>IF(AND(AD549&lt;&gt;"",AG549&lt;&gt;""),AG549-AD549,"")</f>
        <v>30</v>
      </c>
      <c r="AI549" s="322" t="str">
        <f>IF(AE549&lt;&gt;"",CONCATENATE("S",WEEKNUM(AE549,21)),"")</f>
        <v>S26</v>
      </c>
      <c r="AJ549" s="323" t="str">
        <f>IF(AF549&lt;&gt;"",CONCATENATE("S",WEEKNUM(AF549,21)),"")</f>
        <v>S29</v>
      </c>
      <c r="AK549" s="323" t="str">
        <f>IF(AG549&lt;&gt;"",CONCATENATE("S",WEEKNUM(AG549,21)),"")</f>
        <v>S29</v>
      </c>
      <c r="AL549" s="322" t="str">
        <f>IF(AG549&lt;&gt;"",CONCATENATE(MONTH(AG549),"/",YEAR(AG549)),"")</f>
        <v>7/2025</v>
      </c>
      <c r="AM549" s="324">
        <f ca="1">IF(AG549&lt;&gt;"",IFERROR(IF(AF549="",TODAY()-AE549,AG549-AE549),""),"")</f>
        <v>19</v>
      </c>
      <c r="AN549" s="325" t="str">
        <f ca="1">IF(AM549&lt;&gt;"",IF(AM549&lt;=0,"SEM ATRASO",IF(AM549&lt;=10,"1) &lt;= 10 Dias",IF(AND(AM549&gt;10,AM549&lt;=30),"2) &gt; 10 Dias e &lt;= 30 Dias",IF(AND(AM549&gt;30,AM549&lt;=60),"3) &gt;30 Dias e &lt;=60 Dias",IF(AND(AM549&gt;60,AM549&lt;43854),"4) &gt; 60 Dias","INDEFINIDO"))))),"")</f>
        <v>2) &gt; 10 Dias e &lt;= 30 Dias</v>
      </c>
      <c r="AO549" s="331">
        <v>45874</v>
      </c>
      <c r="AP549" s="331">
        <v>45874</v>
      </c>
      <c r="AQ549" s="25">
        <v>45879</v>
      </c>
      <c r="AR549" s="25">
        <v>45879</v>
      </c>
      <c r="AS549" s="331">
        <v>45880</v>
      </c>
      <c r="AT549" s="309">
        <f>IF(AND(AP549&lt;&gt;"",AS549&lt;&gt;""),AS549-AP549,"")</f>
        <v>6</v>
      </c>
      <c r="AU549" s="326" t="str">
        <f>IF(AQ549&lt;&gt;"",CONCATENATE("S",WEEKNUM(AQ549,21)),"")</f>
        <v>S32</v>
      </c>
      <c r="AV549" s="327" t="str">
        <f>IF(AR549&lt;&gt;"",CONCATENATE("S",WEEKNUM(AR549,21)),"")</f>
        <v>S32</v>
      </c>
      <c r="AW549" s="327" t="str">
        <f>IF(AS549&lt;&gt;"",CONCATENATE("S",WEEKNUM(AS549,21)),"")</f>
        <v>S33</v>
      </c>
      <c r="AX549" s="326" t="str">
        <f>IF(AS549&lt;&gt;"",CONCATENATE(MONTH(AS549),"/",YEAR(AS549)),"")</f>
        <v>8/2025</v>
      </c>
      <c r="AY549" s="328">
        <f ca="1">IF(AQ549&lt;&gt;"",IF(AS549&lt;&gt;"",AQ549-AS549,TODAY()-AQ549),"")</f>
        <v>-1</v>
      </c>
      <c r="AZ549" s="329" t="str">
        <f ca="1">IF(AY549&lt;&gt;"",IF(AY549&lt;=0,"SEM ATRASO",IF(AY549&lt;=10,"1) &lt;= 10 Dias",IF(AND(AY549&gt;10,AY549&lt;=30),"2) &gt; 10 Dias e &lt;= 30 Dias",IF(AND(AY549&gt;30,AY549&lt;=60),"3) &gt;30 Dias e &lt;=60 Dias",IF(AND(AY549&gt;60,AY549&lt;43854),"4) &gt; 60 Dias","INDEFINIDO"))))),"")</f>
        <v>SEM ATRASO</v>
      </c>
      <c r="BA549" s="327">
        <v>45879</v>
      </c>
      <c r="BB549" s="331">
        <f>BA549</f>
        <v>45879</v>
      </c>
      <c r="BC549" s="14">
        <v>45886</v>
      </c>
      <c r="BD549" s="25">
        <v>45893</v>
      </c>
      <c r="BE549" s="327"/>
      <c r="BF549" s="309" t="str">
        <f>IF(AND(BB549&lt;&gt;"",BE549&lt;&gt;""),BE549-BB549,"")</f>
        <v/>
      </c>
      <c r="BG549" s="326" t="str">
        <f>IF(BC549&lt;&gt;"",CONCATENATE("S",WEEKNUM(BC549,21)),"")</f>
        <v>S33</v>
      </c>
      <c r="BH549" s="327" t="str">
        <f>IF(BD549&lt;&gt;"",CONCATENATE("S",WEEKNUM(BD549,21)),"")</f>
        <v>S34</v>
      </c>
      <c r="BI549" s="327" t="str">
        <f>IF(BE549&lt;&gt;"",CONCATENATE("S",WEEKNUM(BE549,21)),"")</f>
        <v/>
      </c>
      <c r="BJ549" s="326" t="str">
        <f>IF(BE549&lt;&gt;"",CONCATENATE(MONTH(BE549),"/",YEAR(BE549)),"")</f>
        <v/>
      </c>
      <c r="BK549" s="325" t="str">
        <f ca="1">IF(BE549&lt;&gt;"",IFERROR(IF(BE549="",TODAY()-BC549,BE549-BC549),""),"")</f>
        <v/>
      </c>
      <c r="BL549" s="330" t="str">
        <f ca="1">IF(BK549&lt;&gt;"",IF(BK549&lt;=0,"SEM ATRASO",IF(BK549&lt;=10,"1) &lt;= 10 Dias",IF(AND(BK549&gt;10,BK549&lt;=30),"2) &gt; 10 Dias e &lt;= 30 Dias",IF(AND(BK549&gt;30,BK549&lt;=60),"3) &gt;30 Dias e &lt;=60 Dias",IF(AND(BK549&gt;60,BK549&lt;43854),"4) &gt; 60 Dias","INDEFINIDO"))))),"")</f>
        <v/>
      </c>
      <c r="BM549" s="331">
        <f>IF(BE549&lt;&gt;"",BE549+5,IF(AND(BE549="",BD549&lt;&gt;""),BD549+5,IF(AND(BE549="",BD549="",AS549&lt;&gt;""),AS549+5,IF(AND(BE549="",BD549="",AS549="",AR549&lt;&gt;""),AR549+5,""))))</f>
        <v>45898</v>
      </c>
      <c r="BN549" s="327"/>
      <c r="BO549" s="327" t="s">
        <v>87</v>
      </c>
      <c r="BP549" s="305"/>
      <c r="BQ549" s="305"/>
      <c r="BR549" s="305"/>
      <c r="BS549" s="305"/>
      <c r="BT549" s="305" t="s">
        <v>124</v>
      </c>
      <c r="BU549" s="305" t="s">
        <v>124</v>
      </c>
      <c r="BV549" s="305"/>
      <c r="BW549" s="305"/>
      <c r="BX549" s="305"/>
      <c r="BY549" s="305"/>
      <c r="BZ549" s="305"/>
      <c r="CA549" s="660" t="s">
        <v>974</v>
      </c>
      <c r="CB549" s="326"/>
    </row>
    <row r="550" spans="1:80" ht="40.5" customHeight="1" thickBot="1" x14ac:dyDescent="0.4">
      <c r="A550" s="326"/>
      <c r="B550" s="458" t="s">
        <v>155</v>
      </c>
      <c r="C550" s="326" t="s">
        <v>278</v>
      </c>
      <c r="D550" s="331">
        <v>45663</v>
      </c>
      <c r="E550" s="323">
        <v>1</v>
      </c>
      <c r="F550" s="323">
        <v>1</v>
      </c>
      <c r="G550" s="307">
        <f ca="1">IF(AND(E550&lt;D550,BE550&lt;&gt;"",TODAY()&gt;D550),TODAY()-D550,"")</f>
        <v>234</v>
      </c>
      <c r="H550" s="308">
        <f>IF(BM550&lt;&gt;"",BM550,"")</f>
        <v>45889</v>
      </c>
      <c r="I550" s="309">
        <f>IF(AND(E550&lt;&gt;"",H550&lt;&gt;""),H550-E550,"")</f>
        <v>45888</v>
      </c>
      <c r="J550" s="305" t="s">
        <v>280</v>
      </c>
      <c r="K550" s="567" t="s">
        <v>80</v>
      </c>
      <c r="L550" s="310" t="s">
        <v>880</v>
      </c>
      <c r="M550" s="311" t="s">
        <v>2407</v>
      </c>
      <c r="N550" s="326" t="s">
        <v>569</v>
      </c>
      <c r="O550" s="326">
        <v>2027742441</v>
      </c>
      <c r="P550" s="539" t="s">
        <v>1554</v>
      </c>
      <c r="Q550" s="383" t="s">
        <v>1562</v>
      </c>
      <c r="R550" s="313" t="str">
        <f>IF(OR(L550&lt;&gt;"",N550&lt;&gt;"",O550&lt;&gt;"",P550&lt;&gt;""),CONCATENATE(L550,"-",N550,"-",P550,"-OM",O550),"")</f>
        <v>P52-PPGM-PAR-1588P/2024-OM2027742441</v>
      </c>
      <c r="S550" s="326" t="s">
        <v>964</v>
      </c>
      <c r="T550" s="314">
        <v>0.5</v>
      </c>
      <c r="U550" s="340">
        <v>27.98</v>
      </c>
      <c r="V550" s="340">
        <v>0</v>
      </c>
      <c r="W550" s="316">
        <f>IF(U550&lt;&gt;"",U550/1000,"")</f>
        <v>2.7980000000000001E-2</v>
      </c>
      <c r="X550" s="316">
        <f>IF(V550&lt;&gt;"",V550/1000,"")</f>
        <v>0</v>
      </c>
      <c r="Y550" s="317">
        <f>IF(OR(U550&lt;&gt;"",V550&lt;&gt;""),U550+V550,"")</f>
        <v>27.98</v>
      </c>
      <c r="Z550" s="318">
        <f>IF(Y550&lt;&gt;"",Y550/1000,"")</f>
        <v>2.7980000000000001E-2</v>
      </c>
      <c r="AA550" s="574"/>
      <c r="AB550" s="327"/>
      <c r="AC550" s="331">
        <v>1</v>
      </c>
      <c r="AD550" s="327">
        <v>45823</v>
      </c>
      <c r="AE550" s="327">
        <v>45818</v>
      </c>
      <c r="AF550" s="14">
        <v>45853</v>
      </c>
      <c r="AG550" s="327">
        <v>45853</v>
      </c>
      <c r="AH550" s="309">
        <f>IF(AND(AD550&lt;&gt;"",AG550&lt;&gt;""),AG550-AD550,"")</f>
        <v>30</v>
      </c>
      <c r="AI550" s="322" t="str">
        <f>IF(AE550&lt;&gt;"",CONCATENATE("S",WEEKNUM(AE550,21)),"")</f>
        <v>S24</v>
      </c>
      <c r="AJ550" s="323" t="str">
        <f>IF(AF550&lt;&gt;"",CONCATENATE("S",WEEKNUM(AF550,21)),"")</f>
        <v>S29</v>
      </c>
      <c r="AK550" s="323" t="str">
        <f>IF(AG550&lt;&gt;"",CONCATENATE("S",WEEKNUM(AG550,21)),"")</f>
        <v>S29</v>
      </c>
      <c r="AL550" s="322" t="str">
        <f>IF(AG550&lt;&gt;"",CONCATENATE(MONTH(AG550),"/",YEAR(AG550)),"")</f>
        <v>7/2025</v>
      </c>
      <c r="AM550" s="324">
        <f ca="1">IF(AG550&lt;&gt;"",IFERROR(IF(AF550="",TODAY()-AE550,AG550-AE550),""),"")</f>
        <v>35</v>
      </c>
      <c r="AN550" s="325" t="str">
        <f ca="1">IF(AM550&lt;&gt;"",IF(AM550&lt;=0,"SEM ATRASO",IF(AM550&lt;=10,"1) &lt;= 10 Dias",IF(AND(AM550&gt;10,AM550&lt;=30),"2) &gt; 10 Dias e &lt;= 30 Dias",IF(AND(AM550&gt;30,AM550&lt;=60),"3) &gt;30 Dias e &lt;=60 Dias",IF(AND(AM550&gt;60,AM550&lt;43854),"4) &gt; 60 Dias","INDEFINIDO"))))),"")</f>
        <v>3) &gt;30 Dias e &lt;=60 Dias</v>
      </c>
      <c r="AO550" s="331">
        <v>45874</v>
      </c>
      <c r="AP550" s="331">
        <v>45877</v>
      </c>
      <c r="AQ550" s="25">
        <v>45879</v>
      </c>
      <c r="AR550" s="25">
        <v>45879</v>
      </c>
      <c r="AS550" s="331">
        <v>45880</v>
      </c>
      <c r="AT550" s="309">
        <f>IF(AND(AP550&lt;&gt;"",AS550&lt;&gt;""),AS550-AP550,"")</f>
        <v>3</v>
      </c>
      <c r="AU550" s="326" t="str">
        <f>IF(AQ550&lt;&gt;"",CONCATENATE("S",WEEKNUM(AQ550,21)),"")</f>
        <v>S32</v>
      </c>
      <c r="AV550" s="327" t="str">
        <f>IF(AR550&lt;&gt;"",CONCATENATE("S",WEEKNUM(AR550,21)),"")</f>
        <v>S32</v>
      </c>
      <c r="AW550" s="327" t="str">
        <f>IF(AS550&lt;&gt;"",CONCATENATE("S",WEEKNUM(AS550,21)),"")</f>
        <v>S33</v>
      </c>
      <c r="AX550" s="326" t="str">
        <f>IF(AS550&lt;&gt;"",CONCATENATE(MONTH(AS550),"/",YEAR(AS550)),"")</f>
        <v>8/2025</v>
      </c>
      <c r="AY550" s="328">
        <f ca="1">IF(AQ550&lt;&gt;"",IF(AS550&lt;&gt;"",AQ550-AS550,TODAY()-AQ550),"")</f>
        <v>-1</v>
      </c>
      <c r="AZ550" s="329" t="str">
        <f ca="1">IF(AY550&lt;&gt;"",IF(AY550&lt;=0,"SEM ATRASO",IF(AY550&lt;=10,"1) &lt;= 10 Dias",IF(AND(AY550&gt;10,AY550&lt;=30),"2) &gt; 10 Dias e &lt;= 30 Dias",IF(AND(AY550&gt;30,AY550&lt;=60),"3) &gt;30 Dias e &lt;=60 Dias",IF(AND(AY550&gt;60,AY550&lt;43854),"4) &gt; 60 Dias","INDEFINIDO"))))),"")</f>
        <v>SEM ATRASO</v>
      </c>
      <c r="BA550" s="327">
        <v>45879</v>
      </c>
      <c r="BB550" s="331">
        <f>AS550</f>
        <v>45880</v>
      </c>
      <c r="BC550" s="14">
        <v>45886</v>
      </c>
      <c r="BD550" s="24">
        <v>45886</v>
      </c>
      <c r="BE550" s="331">
        <v>45884</v>
      </c>
      <c r="BF550" s="309">
        <f>IF(AND(BB550&lt;&gt;"",BE550&lt;&gt;""),BE550-BB550,"")</f>
        <v>4</v>
      </c>
      <c r="BG550" s="326" t="str">
        <f>IF(BC550&lt;&gt;"",CONCATENATE("S",WEEKNUM(BC550,21)),"")</f>
        <v>S33</v>
      </c>
      <c r="BH550" s="327" t="str">
        <f>IF(BD550&lt;&gt;"",CONCATENATE("S",WEEKNUM(BD550,21)),"")</f>
        <v>S33</v>
      </c>
      <c r="BI550" s="327" t="str">
        <f>IF(BE550&lt;&gt;"",CONCATENATE("S",WEEKNUM(BE550,21)),"")</f>
        <v>S33</v>
      </c>
      <c r="BJ550" s="326" t="str">
        <f>IF(BE550&lt;&gt;"",CONCATENATE(MONTH(BE550),"/",YEAR(BE550)),"")</f>
        <v>8/2025</v>
      </c>
      <c r="BK550" s="325">
        <f ca="1">IF(BE550&lt;&gt;"",IFERROR(IF(BE550="",TODAY()-BC550,BE550-BC550),""),"")</f>
        <v>-2</v>
      </c>
      <c r="BL550" s="330" t="str">
        <f ca="1">IF(BK550&lt;&gt;"",IF(BK550&lt;=0,"SEM ATRASO",IF(BK550&lt;=10,"1) &lt;= 10 Dias",IF(AND(BK550&gt;10,BK550&lt;=30),"2) &gt; 10 Dias e &lt;= 30 Dias",IF(AND(BK550&gt;30,BK550&lt;=60),"3) &gt;30 Dias e &lt;=60 Dias",IF(AND(BK550&gt;60,BK550&lt;43854),"4) &gt; 60 Dias","INDEFINIDO"))))),"")</f>
        <v>SEM ATRASO</v>
      </c>
      <c r="BM550" s="331">
        <f>IF(BE550&lt;&gt;"",BE550+5,IF(AND(BE550="",BD550&lt;&gt;""),BD550+5,IF(AND(BE550="",BD550="",AS550&lt;&gt;""),AS550+5,IF(AND(BE550="",BD550="",AS550="",AR550&lt;&gt;""),AR550+5,""))))</f>
        <v>45889</v>
      </c>
      <c r="BN550" s="327"/>
      <c r="BO550" s="327" t="s">
        <v>87</v>
      </c>
      <c r="BP550" s="305"/>
      <c r="BQ550" s="305"/>
      <c r="BR550" s="305"/>
      <c r="BS550" s="305"/>
      <c r="BT550" s="305" t="s">
        <v>124</v>
      </c>
      <c r="BU550" s="305" t="s">
        <v>124</v>
      </c>
      <c r="BV550" s="305"/>
      <c r="BW550" s="305"/>
      <c r="BX550" s="305"/>
      <c r="BY550" s="305"/>
      <c r="BZ550" s="305"/>
      <c r="CA550" s="660" t="s">
        <v>974</v>
      </c>
      <c r="CB550" s="326"/>
    </row>
    <row r="551" spans="1:80" ht="40.5" customHeight="1" thickBot="1" x14ac:dyDescent="0.4">
      <c r="A551" s="326"/>
      <c r="B551" s="458" t="s">
        <v>155</v>
      </c>
      <c r="C551" s="326"/>
      <c r="D551" s="331"/>
      <c r="E551" s="323" t="s">
        <v>1167</v>
      </c>
      <c r="F551" s="323" t="s">
        <v>556</v>
      </c>
      <c r="G551" s="307" t="str">
        <f ca="1">IF(AND(E551&lt;D551,BE551&lt;&gt;"",TODAY()&gt;D551),TODAY()-D551,"")</f>
        <v/>
      </c>
      <c r="H551" s="308">
        <f>IF(BM551&lt;&gt;"",BM551,"")</f>
        <v>45889</v>
      </c>
      <c r="I551" s="309">
        <f>IF(AND(E551&lt;&gt;"",H551&lt;&gt;""),H551-E551,"")</f>
        <v>117</v>
      </c>
      <c r="J551" s="305"/>
      <c r="K551" s="460" t="s">
        <v>80</v>
      </c>
      <c r="L551" s="310" t="s">
        <v>557</v>
      </c>
      <c r="M551" s="311" t="s">
        <v>2407</v>
      </c>
      <c r="N551" s="326" t="s">
        <v>1012</v>
      </c>
      <c r="O551" s="326"/>
      <c r="P551" s="539" t="s">
        <v>1607</v>
      </c>
      <c r="Q551" s="383" t="s">
        <v>1610</v>
      </c>
      <c r="R551" s="313" t="str">
        <f>IF(OR(L551&lt;&gt;"",N551&lt;&gt;"",O551&lt;&gt;"",P551&lt;&gt;""),CONCATENATE(L551,"-",N551,"-",P551,"-OM",O551),"")</f>
        <v>P62-PPGMII-P62-PAR-1420P/2025-OM</v>
      </c>
      <c r="S551" s="326"/>
      <c r="T551" s="314">
        <v>0.65</v>
      </c>
      <c r="U551" s="340">
        <v>95.986000000000004</v>
      </c>
      <c r="V551" s="340">
        <v>0</v>
      </c>
      <c r="W551" s="316">
        <f>IF(U551&lt;&gt;"",U551/1000,"")</f>
        <v>9.5986000000000002E-2</v>
      </c>
      <c r="X551" s="316">
        <f>IF(V551&lt;&gt;"",V551/1000,"")</f>
        <v>0</v>
      </c>
      <c r="Y551" s="317">
        <f>IF(OR(U551&lt;&gt;"",V551&lt;&gt;""),U551+V551,"")</f>
        <v>95.986000000000004</v>
      </c>
      <c r="Z551" s="318">
        <f>IF(Y551&lt;&gt;"",Y551/1000,"")</f>
        <v>9.5986000000000002E-2</v>
      </c>
      <c r="AA551" s="574" t="s">
        <v>2170</v>
      </c>
      <c r="AB551" s="327"/>
      <c r="AC551" s="331">
        <v>45809</v>
      </c>
      <c r="AD551" s="331">
        <v>45809</v>
      </c>
      <c r="AE551" s="327">
        <v>45853</v>
      </c>
      <c r="AF551" s="327">
        <v>45853</v>
      </c>
      <c r="AG551" s="327">
        <v>45853</v>
      </c>
      <c r="AH551" s="309">
        <f>IF(AND(AD551&lt;&gt;"",AG551&lt;&gt;""),AG551-AD551,"")</f>
        <v>44</v>
      </c>
      <c r="AI551" s="322" t="str">
        <f>IF(AE551&lt;&gt;"",CONCATENATE("S",WEEKNUM(AE551,21)),"")</f>
        <v>S29</v>
      </c>
      <c r="AJ551" s="323" t="str">
        <f>IF(AF551&lt;&gt;"",CONCATENATE("S",WEEKNUM(AF551,21)),"")</f>
        <v>S29</v>
      </c>
      <c r="AK551" s="323" t="str">
        <f>IF(AG551&lt;&gt;"",CONCATENATE("S",WEEKNUM(AG551,21)),"")</f>
        <v>S29</v>
      </c>
      <c r="AL551" s="322" t="str">
        <f>IF(AG551&lt;&gt;"",CONCATENATE(MONTH(AG551),"/",YEAR(AG551)),"")</f>
        <v>7/2025</v>
      </c>
      <c r="AM551" s="324">
        <f ca="1">IF(AG551&lt;&gt;"",IFERROR(IF(AF551="",TODAY()-AE551,AG551-AE551),""),"")</f>
        <v>0</v>
      </c>
      <c r="AN551" s="325" t="str">
        <f ca="1">IF(AM551&lt;&gt;"",IF(AM551&lt;=0,"SEM ATRASO",IF(AM551&lt;=10,"1) &lt;= 10 Dias",IF(AND(AM551&gt;10,AM551&lt;=30),"2) &gt; 10 Dias e &lt;= 30 Dias",IF(AND(AM551&gt;30,AM551&lt;=60),"3) &gt;30 Dias e &lt;=60 Dias",IF(AND(AM551&gt;60,AM551&lt;43854),"4) &gt; 60 Dias","INDEFINIDO"))))),"")</f>
        <v>SEM ATRASO</v>
      </c>
      <c r="AO551" s="331" t="s">
        <v>2042</v>
      </c>
      <c r="AP551" s="331">
        <v>45867</v>
      </c>
      <c r="AQ551" s="14">
        <v>45879</v>
      </c>
      <c r="AR551" s="14">
        <v>45879</v>
      </c>
      <c r="AS551" s="331">
        <v>45876</v>
      </c>
      <c r="AT551" s="309">
        <f>IF(AND(AP551&lt;&gt;"",AS551&lt;&gt;""),AS551-AP551,"")</f>
        <v>9</v>
      </c>
      <c r="AU551" s="326" t="str">
        <f>IF(AQ551&lt;&gt;"",CONCATENATE("S",WEEKNUM(AQ551,21)),"")</f>
        <v>S32</v>
      </c>
      <c r="AV551" s="327" t="str">
        <f>IF(AR551&lt;&gt;"",CONCATENATE("S",WEEKNUM(AR551,21)),"")</f>
        <v>S32</v>
      </c>
      <c r="AW551" s="327" t="str">
        <f>IF(AS551&lt;&gt;"",CONCATENATE("S",WEEKNUM(AS551,21)),"")</f>
        <v>S32</v>
      </c>
      <c r="AX551" s="326" t="str">
        <f>IF(AS551&lt;&gt;"",CONCATENATE(MONTH(AS551),"/",YEAR(AS551)),"")</f>
        <v>8/2025</v>
      </c>
      <c r="AY551" s="328">
        <f ca="1">IF(AQ551&lt;&gt;"",IF(AS551&lt;&gt;"",AQ551-AS551,TODAY()-AQ551),"")</f>
        <v>3</v>
      </c>
      <c r="AZ551" s="329" t="str">
        <f ca="1">IF(AY551&lt;&gt;"",IF(AY551&lt;=0,"SEM ATRASO",IF(AY551&lt;=10,"1) &lt;= 10 Dias",IF(AND(AY551&gt;10,AY551&lt;=30),"2) &gt; 10 Dias e &lt;= 30 Dias",IF(AND(AY551&gt;30,AY551&lt;=60),"3) &gt;30 Dias e &lt;=60 Dias",IF(AND(AY551&gt;60,AY551&lt;43854),"4) &gt; 60 Dias","INDEFINIDO"))))),"")</f>
        <v>1) &lt;= 10 Dias</v>
      </c>
      <c r="BA551" s="14">
        <v>45879</v>
      </c>
      <c r="BB551" s="331">
        <f>BA551</f>
        <v>45879</v>
      </c>
      <c r="BC551" s="14">
        <v>45884</v>
      </c>
      <c r="BD551" s="14">
        <v>45885</v>
      </c>
      <c r="BE551" s="331">
        <v>45884</v>
      </c>
      <c r="BF551" s="309">
        <f>IF(AND(BB551&lt;&gt;"",BE551&lt;&gt;""),BE551-BB551,"")</f>
        <v>5</v>
      </c>
      <c r="BG551" s="326" t="str">
        <f>IF(BC551&lt;&gt;"",CONCATENATE("S",WEEKNUM(BC551,21)),"")</f>
        <v>S33</v>
      </c>
      <c r="BH551" s="327" t="str">
        <f>IF(BD551&lt;&gt;"",CONCATENATE("S",WEEKNUM(BD551,21)),"")</f>
        <v>S33</v>
      </c>
      <c r="BI551" s="327" t="str">
        <f>IF(BE551&lt;&gt;"",CONCATENATE("S",WEEKNUM(BE551,21)),"")</f>
        <v>S33</v>
      </c>
      <c r="BJ551" s="326" t="str">
        <f>IF(BE551&lt;&gt;"",CONCATENATE(MONTH(BE551),"/",YEAR(BE551)),"")</f>
        <v>8/2025</v>
      </c>
      <c r="BK551" s="325">
        <f ca="1">IF(BE551&lt;&gt;"",IFERROR(IF(BE551="",TODAY()-BC551,BE551-BC551),""),"")</f>
        <v>0</v>
      </c>
      <c r="BL551" s="330" t="str">
        <f ca="1">IF(BK551&lt;&gt;"",IF(BK551&lt;=0,"SEM ATRASO",IF(BK551&lt;=10,"1) &lt;= 10 Dias",IF(AND(BK551&gt;10,BK551&lt;=30),"2) &gt; 10 Dias e &lt;= 30 Dias",IF(AND(BK551&gt;30,BK551&lt;=60),"3) &gt;30 Dias e &lt;=60 Dias",IF(AND(BK551&gt;60,BK551&lt;43854),"4) &gt; 60 Dias","INDEFINIDO"))))),"")</f>
        <v>SEM ATRASO</v>
      </c>
      <c r="BM551" s="331">
        <f>IF(BE551&lt;&gt;"",BE551+5,IF(AND(BE551="",BD551&lt;&gt;""),BD551+5,IF(AND(BE551="",BD551="",AS551&lt;&gt;""),AS551+5,IF(AND(BE551="",BD551="",AS551="",AR551&lt;&gt;""),AR551+5,""))))</f>
        <v>45889</v>
      </c>
      <c r="BN551" s="327"/>
      <c r="BO551" s="331" t="s">
        <v>87</v>
      </c>
      <c r="BP551" s="305"/>
      <c r="BQ551" s="305"/>
      <c r="BR551" s="305"/>
      <c r="BS551" s="305"/>
      <c r="BT551" s="305"/>
      <c r="BU551" s="305"/>
      <c r="BV551" s="305"/>
      <c r="BW551" s="305"/>
      <c r="BX551" s="305"/>
      <c r="BY551" s="305"/>
      <c r="BZ551" s="305"/>
      <c r="CA551" s="660"/>
      <c r="CB551" s="326"/>
    </row>
    <row r="552" spans="1:80" ht="40.5" customHeight="1" thickBot="1" x14ac:dyDescent="0.4">
      <c r="A552" s="326"/>
      <c r="B552" s="305" t="s">
        <v>155</v>
      </c>
      <c r="C552" s="326"/>
      <c r="D552" s="331"/>
      <c r="E552" s="323" t="s">
        <v>1118</v>
      </c>
      <c r="F552" s="323" t="s">
        <v>556</v>
      </c>
      <c r="G552" s="307" t="str">
        <f ca="1">IF(AND(E552&lt;D552,BE552&lt;&gt;"",TODAY()&gt;D552),TODAY()-D552,"")</f>
        <v/>
      </c>
      <c r="H552" s="308">
        <f>IF(BM552&lt;&gt;"",BM552,"")</f>
        <v>45889</v>
      </c>
      <c r="I552" s="309">
        <f>IF(AND(E552&lt;&gt;"",H552&lt;&gt;""),H552-E552,"")</f>
        <v>180</v>
      </c>
      <c r="J552" s="305"/>
      <c r="K552" s="460" t="s">
        <v>80</v>
      </c>
      <c r="L552" s="310" t="s">
        <v>557</v>
      </c>
      <c r="M552" s="311" t="s">
        <v>2407</v>
      </c>
      <c r="N552" s="326" t="s">
        <v>1012</v>
      </c>
      <c r="O552" s="326"/>
      <c r="P552" s="539" t="s">
        <v>1609</v>
      </c>
      <c r="Q552" s="383" t="s">
        <v>1611</v>
      </c>
      <c r="R552" s="313" t="str">
        <f>IF(OR(L552&lt;&gt;"",N552&lt;&gt;"",O552&lt;&gt;"",P552&lt;&gt;""),CONCATENATE(L552,"-",N552,"-",P552,"-OM",O552),"")</f>
        <v>P62-PPGMII-P62-PAR-0741/2025-OM</v>
      </c>
      <c r="S552" s="326"/>
      <c r="T552" s="314">
        <v>0.65</v>
      </c>
      <c r="U552" s="340">
        <v>42.814999999999998</v>
      </c>
      <c r="V552" s="340">
        <v>0</v>
      </c>
      <c r="W552" s="316">
        <f>IF(U552&lt;&gt;"",U552/1000,"")</f>
        <v>4.2814999999999999E-2</v>
      </c>
      <c r="X552" s="316">
        <f>IF(V552&lt;&gt;"",V552/1000,"")</f>
        <v>0</v>
      </c>
      <c r="Y552" s="317">
        <f>IF(OR(U552&lt;&gt;"",V552&lt;&gt;""),U552+V552,"")</f>
        <v>42.814999999999998</v>
      </c>
      <c r="Z552" s="318">
        <f>IF(Y552&lt;&gt;"",Y552/1000,"")</f>
        <v>4.2814999999999999E-2</v>
      </c>
      <c r="AA552" s="574" t="s">
        <v>2171</v>
      </c>
      <c r="AB552" s="327"/>
      <c r="AC552" s="331">
        <v>1</v>
      </c>
      <c r="AD552" s="327">
        <v>45823</v>
      </c>
      <c r="AE552" s="327">
        <v>45834</v>
      </c>
      <c r="AF552" s="14">
        <v>45834</v>
      </c>
      <c r="AG552" s="327">
        <v>45834</v>
      </c>
      <c r="AH552" s="309">
        <f>IF(AND(AD552&lt;&gt;"",AG552&lt;&gt;""),AG552-AD552,"")</f>
        <v>11</v>
      </c>
      <c r="AI552" s="322" t="str">
        <f>IF(AE552&lt;&gt;"",CONCATENATE("S",WEEKNUM(AE552,21)),"")</f>
        <v>S26</v>
      </c>
      <c r="AJ552" s="323" t="str">
        <f>IF(AF552&lt;&gt;"",CONCATENATE("S",WEEKNUM(AF552,21)),"")</f>
        <v>S26</v>
      </c>
      <c r="AK552" s="323" t="str">
        <f>IF(AG552&lt;&gt;"",CONCATENATE("S",WEEKNUM(AG552,21)),"")</f>
        <v>S26</v>
      </c>
      <c r="AL552" s="322" t="str">
        <f>IF(AG552&lt;&gt;"",CONCATENATE(MONTH(AG552),"/",YEAR(AG552)),"")</f>
        <v>6/2025</v>
      </c>
      <c r="AM552" s="324">
        <f ca="1">IF(AG552&lt;&gt;"",IFERROR(IF(AF552="",TODAY()-AE552,AG552-AE552),""),"")</f>
        <v>0</v>
      </c>
      <c r="AN552" s="325" t="str">
        <f ca="1">IF(AM552&lt;&gt;"",IF(AM552&lt;=0,"SEM ATRASO",IF(AM552&lt;=10,"1) &lt;= 10 Dias",IF(AND(AM552&gt;10,AM552&lt;=30),"2) &gt; 10 Dias e &lt;= 30 Dias",IF(AND(AM552&gt;30,AM552&lt;=60),"3) &gt;30 Dias e &lt;=60 Dias",IF(AND(AM552&gt;60,AM552&lt;43854),"4) &gt; 60 Dias","INDEFINIDO"))))),"")</f>
        <v>SEM ATRASO</v>
      </c>
      <c r="AO552" s="331" t="s">
        <v>2042</v>
      </c>
      <c r="AP552" s="331" t="str">
        <f>AO552</f>
        <v xml:space="preserve"> 29/07/2025</v>
      </c>
      <c r="AQ552" s="14">
        <v>45867</v>
      </c>
      <c r="AR552" s="25">
        <v>45879</v>
      </c>
      <c r="AS552" s="331">
        <v>45876</v>
      </c>
      <c r="AT552" s="309" t="e">
        <f>IF(AND(AP552&lt;&gt;"",AS552&lt;&gt;""),AS552-AP552,"")</f>
        <v>#VALUE!</v>
      </c>
      <c r="AU552" s="326" t="str">
        <f>IF(AQ552&lt;&gt;"",CONCATENATE("S",WEEKNUM(AQ552,21)),"")</f>
        <v>S31</v>
      </c>
      <c r="AV552" s="327" t="str">
        <f>IF(AR552&lt;&gt;"",CONCATENATE("S",WEEKNUM(AR552,21)),"")</f>
        <v>S32</v>
      </c>
      <c r="AW552" s="327" t="str">
        <f>IF(AS552&lt;&gt;"",CONCATENATE("S",WEEKNUM(AS552,21)),"")</f>
        <v>S32</v>
      </c>
      <c r="AX552" s="326" t="str">
        <f>IF(AS552&lt;&gt;"",CONCATENATE(MONTH(AS552),"/",YEAR(AS552)),"")</f>
        <v>8/2025</v>
      </c>
      <c r="AY552" s="328">
        <f ca="1">IF(AQ552&lt;&gt;"",IF(AS552&lt;&gt;"",AQ552-AS552,TODAY()-AQ552),"")</f>
        <v>-9</v>
      </c>
      <c r="AZ552" s="329" t="str">
        <f ca="1">IF(AY552&lt;&gt;"",IF(AY552&lt;=0,"SEM ATRASO",IF(AY552&lt;=10,"1) &lt;= 10 Dias",IF(AND(AY552&gt;10,AY552&lt;=30),"2) &gt; 10 Dias e &lt;= 30 Dias",IF(AND(AY552&gt;30,AY552&lt;=60),"3) &gt;30 Dias e &lt;=60 Dias",IF(AND(AY552&gt;60,AY552&lt;43854),"4) &gt; 60 Dias","INDEFINIDO"))))),"")</f>
        <v>SEM ATRASO</v>
      </c>
      <c r="BA552" s="331">
        <v>45879</v>
      </c>
      <c r="BB552" s="331">
        <f>BA552</f>
        <v>45879</v>
      </c>
      <c r="BC552" s="15">
        <v>45884</v>
      </c>
      <c r="BD552" s="14">
        <v>45885</v>
      </c>
      <c r="BE552" s="331">
        <v>45884</v>
      </c>
      <c r="BF552" s="309">
        <f>IF(AND(BB552&lt;&gt;"",BE552&lt;&gt;""),BE552-BB552,"")</f>
        <v>5</v>
      </c>
      <c r="BG552" s="326" t="str">
        <f>IF(BC552&lt;&gt;"",CONCATENATE("S",WEEKNUM(BC552,21)),"")</f>
        <v>S33</v>
      </c>
      <c r="BH552" s="327" t="str">
        <f>IF(BD552&lt;&gt;"",CONCATENATE("S",WEEKNUM(BD552,21)),"")</f>
        <v>S33</v>
      </c>
      <c r="BI552" s="327" t="str">
        <f>IF(BE552&lt;&gt;"",CONCATENATE("S",WEEKNUM(BE552,21)),"")</f>
        <v>S33</v>
      </c>
      <c r="BJ552" s="326" t="str">
        <f>IF(BE552&lt;&gt;"",CONCATENATE(MONTH(BE552),"/",YEAR(BE552)),"")</f>
        <v>8/2025</v>
      </c>
      <c r="BK552" s="325">
        <f ca="1">IF(BE552&lt;&gt;"",IFERROR(IF(BE552="",TODAY()-BC552,BE552-BC552),""),"")</f>
        <v>0</v>
      </c>
      <c r="BL552" s="330" t="str">
        <f ca="1">IF(BK552&lt;&gt;"",IF(BK552&lt;=0,"SEM ATRASO",IF(BK552&lt;=10,"1) &lt;= 10 Dias",IF(AND(BK552&gt;10,BK552&lt;=30),"2) &gt; 10 Dias e &lt;= 30 Dias",IF(AND(BK552&gt;30,BK552&lt;=60),"3) &gt;30 Dias e &lt;=60 Dias",IF(AND(BK552&gt;60,BK552&lt;43854),"4) &gt; 60 Dias","INDEFINIDO"))))),"")</f>
        <v>SEM ATRASO</v>
      </c>
      <c r="BM552" s="331">
        <f>IF(BE552&lt;&gt;"",BE552+5,IF(AND(BE552="",BD552&lt;&gt;""),BD552+5,IF(AND(BE552="",BD552="",AS552&lt;&gt;""),AS552+5,IF(AND(BE552="",BD552="",AS552="",AR552&lt;&gt;""),AR552+5,""))))</f>
        <v>45889</v>
      </c>
      <c r="BN552" s="327"/>
      <c r="BO552" s="331" t="s">
        <v>87</v>
      </c>
      <c r="BP552" s="305"/>
      <c r="BQ552" s="305"/>
      <c r="BR552" s="305"/>
      <c r="BS552" s="305"/>
      <c r="BT552" s="305"/>
      <c r="BU552" s="305"/>
      <c r="BV552" s="305"/>
      <c r="BW552" s="305"/>
      <c r="BX552" s="305"/>
      <c r="BY552" s="305"/>
      <c r="BZ552" s="305"/>
      <c r="CA552" s="660"/>
      <c r="CB552" s="326"/>
    </row>
    <row r="553" spans="1:80" ht="40.5" customHeight="1" thickBot="1" x14ac:dyDescent="0.4">
      <c r="A553" s="326"/>
      <c r="B553" s="305" t="s">
        <v>155</v>
      </c>
      <c r="C553" s="326"/>
      <c r="D553" s="331"/>
      <c r="E553" s="323" t="s">
        <v>1118</v>
      </c>
      <c r="F553" s="323" t="s">
        <v>556</v>
      </c>
      <c r="G553" s="307" t="str">
        <f ca="1">IF(AND(E553&lt;D553,BE553&lt;&gt;"",TODAY()&gt;D553),TODAY()-D553,"")</f>
        <v/>
      </c>
      <c r="H553" s="308">
        <f>IF(BM553&lt;&gt;"",BM553,"")</f>
        <v>45889</v>
      </c>
      <c r="I553" s="309">
        <f>IF(AND(E553&lt;&gt;"",H553&lt;&gt;""),H553-E553,"")</f>
        <v>180</v>
      </c>
      <c r="J553" s="305"/>
      <c r="K553" s="460" t="s">
        <v>80</v>
      </c>
      <c r="L553" s="310" t="s">
        <v>557</v>
      </c>
      <c r="M553" s="311" t="s">
        <v>2407</v>
      </c>
      <c r="N553" s="326" t="s">
        <v>1012</v>
      </c>
      <c r="O553" s="326"/>
      <c r="P553" s="539" t="s">
        <v>1609</v>
      </c>
      <c r="Q553" s="383" t="s">
        <v>1613</v>
      </c>
      <c r="R553" s="313" t="str">
        <f>IF(OR(L553&lt;&gt;"",N553&lt;&gt;"",O553&lt;&gt;"",P553&lt;&gt;""),CONCATENATE(L553,"-",N553,"-",P553,"-OM",O553),"")</f>
        <v>P62-PPGMII-P62-PAR-0741/2025-OM</v>
      </c>
      <c r="S553" s="326"/>
      <c r="T553" s="314">
        <v>0.65</v>
      </c>
      <c r="U553" s="340">
        <v>5.26</v>
      </c>
      <c r="V553" s="340">
        <v>0</v>
      </c>
      <c r="W553" s="316">
        <f>IF(U553&lt;&gt;"",U553/1000,"")</f>
        <v>5.2599999999999999E-3</v>
      </c>
      <c r="X553" s="316">
        <f>IF(V553&lt;&gt;"",V553/1000,"")</f>
        <v>0</v>
      </c>
      <c r="Y553" s="317">
        <f>IF(OR(U553&lt;&gt;"",V553&lt;&gt;""),U553+V553,"")</f>
        <v>5.26</v>
      </c>
      <c r="Z553" s="318">
        <f>IF(Y553&lt;&gt;"",Y553/1000,"")</f>
        <v>5.2599999999999999E-3</v>
      </c>
      <c r="AA553" s="574" t="s">
        <v>2171</v>
      </c>
      <c r="AB553" s="327"/>
      <c r="AC553" s="331">
        <v>1</v>
      </c>
      <c r="AD553" s="327">
        <v>45823</v>
      </c>
      <c r="AE553" s="327">
        <v>45834</v>
      </c>
      <c r="AF553" s="14">
        <v>45834</v>
      </c>
      <c r="AG553" s="327">
        <v>45834</v>
      </c>
      <c r="AH553" s="309">
        <f>IF(AND(AD553&lt;&gt;"",AG553&lt;&gt;""),AG553-AD553,"")</f>
        <v>11</v>
      </c>
      <c r="AI553" s="322" t="str">
        <f>IF(AE553&lt;&gt;"",CONCATENATE("S",WEEKNUM(AE553,21)),"")</f>
        <v>S26</v>
      </c>
      <c r="AJ553" s="323" t="str">
        <f>IF(AF553&lt;&gt;"",CONCATENATE("S",WEEKNUM(AF553,21)),"")</f>
        <v>S26</v>
      </c>
      <c r="AK553" s="323" t="str">
        <f>IF(AG553&lt;&gt;"",CONCATENATE("S",WEEKNUM(AG553,21)),"")</f>
        <v>S26</v>
      </c>
      <c r="AL553" s="322" t="str">
        <f>IF(AG553&lt;&gt;"",CONCATENATE(MONTH(AG553),"/",YEAR(AG553)),"")</f>
        <v>6/2025</v>
      </c>
      <c r="AM553" s="324">
        <f ca="1">IF(AG553&lt;&gt;"",IFERROR(IF(AF553="",TODAY()-AE553,AG553-AE553),""),"")</f>
        <v>0</v>
      </c>
      <c r="AN553" s="325" t="str">
        <f ca="1">IF(AM553&lt;&gt;"",IF(AM553&lt;=0,"SEM ATRASO",IF(AM553&lt;=10,"1) &lt;= 10 Dias",IF(AND(AM553&gt;10,AM553&lt;=30),"2) &gt; 10 Dias e &lt;= 30 Dias",IF(AND(AM553&gt;30,AM553&lt;=60),"3) &gt;30 Dias e &lt;=60 Dias",IF(AND(AM553&gt;60,AM553&lt;43854),"4) &gt; 60 Dias","INDEFINIDO"))))),"")</f>
        <v>SEM ATRASO</v>
      </c>
      <c r="AO553" s="331" t="s">
        <v>2045</v>
      </c>
      <c r="AP553" s="331" t="s">
        <v>2045</v>
      </c>
      <c r="AQ553" s="14">
        <v>45866</v>
      </c>
      <c r="AR553" s="25">
        <v>45879</v>
      </c>
      <c r="AS553" s="331">
        <v>45876</v>
      </c>
      <c r="AT553" s="309" t="e">
        <f>IF(AND(AP553&lt;&gt;"",AS553&lt;&gt;""),AS553-AP553,"")</f>
        <v>#VALUE!</v>
      </c>
      <c r="AU553" s="326" t="str">
        <f>IF(AQ553&lt;&gt;"",CONCATENATE("S",WEEKNUM(AQ553,21)),"")</f>
        <v>S31</v>
      </c>
      <c r="AV553" s="327" t="str">
        <f>IF(AR553&lt;&gt;"",CONCATENATE("S",WEEKNUM(AR553,21)),"")</f>
        <v>S32</v>
      </c>
      <c r="AW553" s="327" t="str">
        <f>IF(AS553&lt;&gt;"",CONCATENATE("S",WEEKNUM(AS553,21)),"")</f>
        <v>S32</v>
      </c>
      <c r="AX553" s="326" t="str">
        <f>IF(AS553&lt;&gt;"",CONCATENATE(MONTH(AS553),"/",YEAR(AS553)),"")</f>
        <v>8/2025</v>
      </c>
      <c r="AY553" s="328">
        <f ca="1">IF(AQ553&lt;&gt;"",IF(AS553&lt;&gt;"",AQ553-AS553,TODAY()-AQ553),"")</f>
        <v>-10</v>
      </c>
      <c r="AZ553" s="329" t="str">
        <f ca="1">IF(AY553&lt;&gt;"",IF(AY553&lt;=0,"SEM ATRASO",IF(AY553&lt;=10,"1) &lt;= 10 Dias",IF(AND(AY553&gt;10,AY553&lt;=30),"2) &gt; 10 Dias e &lt;= 30 Dias",IF(AND(AY553&gt;30,AY553&lt;=60),"3) &gt;30 Dias e &lt;=60 Dias",IF(AND(AY553&gt;60,AY553&lt;43854),"4) &gt; 60 Dias","INDEFINIDO"))))),"")</f>
        <v>SEM ATRASO</v>
      </c>
      <c r="BA553" s="331">
        <v>45879</v>
      </c>
      <c r="BB553" s="331">
        <v>45876</v>
      </c>
      <c r="BC553" s="15">
        <v>45884</v>
      </c>
      <c r="BD553" s="14">
        <v>45885</v>
      </c>
      <c r="BE553" s="331">
        <v>45884</v>
      </c>
      <c r="BF553" s="309">
        <f>IF(AND(BB553&lt;&gt;"",BE553&lt;&gt;""),BE553-BB553,"")</f>
        <v>8</v>
      </c>
      <c r="BG553" s="326" t="str">
        <f>IF(BC553&lt;&gt;"",CONCATENATE("S",WEEKNUM(BC553,21)),"")</f>
        <v>S33</v>
      </c>
      <c r="BH553" s="327" t="str">
        <f>IF(BD553&lt;&gt;"",CONCATENATE("S",WEEKNUM(BD553,21)),"")</f>
        <v>S33</v>
      </c>
      <c r="BI553" s="327" t="str">
        <f>IF(BE553&lt;&gt;"",CONCATENATE("S",WEEKNUM(BE553,21)),"")</f>
        <v>S33</v>
      </c>
      <c r="BJ553" s="326" t="str">
        <f>IF(BE553&lt;&gt;"",CONCATENATE(MONTH(BE553),"/",YEAR(BE553)),"")</f>
        <v>8/2025</v>
      </c>
      <c r="BK553" s="325">
        <f ca="1">IF(BE553&lt;&gt;"",IFERROR(IF(BE553="",TODAY()-BC553,BE553-BC553),""),"")</f>
        <v>0</v>
      </c>
      <c r="BL553" s="330" t="str">
        <f ca="1">IF(BK553&lt;&gt;"",IF(BK553&lt;=0,"SEM ATRASO",IF(BK553&lt;=10,"1) &lt;= 10 Dias",IF(AND(BK553&gt;10,BK553&lt;=30),"2) &gt; 10 Dias e &lt;= 30 Dias",IF(AND(BK553&gt;30,BK553&lt;=60),"3) &gt;30 Dias e &lt;=60 Dias",IF(AND(BK553&gt;60,BK553&lt;43854),"4) &gt; 60 Dias","INDEFINIDO"))))),"")</f>
        <v>SEM ATRASO</v>
      </c>
      <c r="BM553" s="331">
        <f>IF(BE553&lt;&gt;"",BE553+5,IF(AND(BE553="",BD553&lt;&gt;""),BD553+5,IF(AND(BE553="",BD553="",AS553&lt;&gt;""),AS553+5,IF(AND(BE553="",BD553="",AS553="",AR553&lt;&gt;""),AR553+5,""))))</f>
        <v>45889</v>
      </c>
      <c r="BN553" s="327"/>
      <c r="BO553" s="331" t="s">
        <v>87</v>
      </c>
      <c r="BP553" s="305"/>
      <c r="BQ553" s="305"/>
      <c r="BR553" s="305"/>
      <c r="BS553" s="305"/>
      <c r="BT553" s="305"/>
      <c r="BU553" s="305"/>
      <c r="BV553" s="305"/>
      <c r="BW553" s="305"/>
      <c r="BX553" s="305"/>
      <c r="BY553" s="305"/>
      <c r="BZ553" s="305"/>
      <c r="CA553" s="660"/>
      <c r="CB553" s="326"/>
    </row>
    <row r="554" spans="1:80" ht="40.5" customHeight="1" thickBot="1" x14ac:dyDescent="0.4">
      <c r="A554" s="326"/>
      <c r="B554" s="458" t="s">
        <v>155</v>
      </c>
      <c r="C554" s="326"/>
      <c r="D554" s="331"/>
      <c r="E554" s="323" t="s">
        <v>643</v>
      </c>
      <c r="F554" s="323" t="s">
        <v>556</v>
      </c>
      <c r="G554" s="307" t="str">
        <f ca="1">IF(AND(E554&lt;D554,BE554&lt;&gt;"",TODAY()&gt;D554),TODAY()-D554,"")</f>
        <v/>
      </c>
      <c r="H554" s="308">
        <f>IF(BM554&lt;&gt;"",BM554,"")</f>
        <v>45889</v>
      </c>
      <c r="I554" s="309">
        <f>IF(AND(E554&lt;&gt;"",H554&lt;&gt;""),H554-E554,"")</f>
        <v>216</v>
      </c>
      <c r="J554" s="305"/>
      <c r="K554" s="460" t="s">
        <v>80</v>
      </c>
      <c r="L554" s="310" t="s">
        <v>557</v>
      </c>
      <c r="M554" s="311" t="s">
        <v>2407</v>
      </c>
      <c r="N554" s="326" t="s">
        <v>1012</v>
      </c>
      <c r="O554" s="326"/>
      <c r="P554" s="539" t="s">
        <v>1939</v>
      </c>
      <c r="Q554" s="383" t="s">
        <v>1873</v>
      </c>
      <c r="R554" s="313" t="str">
        <f>IF(OR(L554&lt;&gt;"",N554&lt;&gt;"",O554&lt;&gt;"",P554&lt;&gt;""),CONCATENATE(L554,"-",N554,"-",P554,"-OM",O554),"")</f>
        <v>P62-PPGMII-P62-PAR-0334/2025-OM</v>
      </c>
      <c r="S554" s="326"/>
      <c r="T554" s="437">
        <v>0.75</v>
      </c>
      <c r="U554" s="340">
        <v>29.693999999999999</v>
      </c>
      <c r="V554" s="340">
        <v>0</v>
      </c>
      <c r="W554" s="316">
        <f>IF(U554&lt;&gt;"",U554/1000,"")</f>
        <v>2.9693999999999998E-2</v>
      </c>
      <c r="X554" s="316">
        <f>IF(V554&lt;&gt;"",V554/1000,"")</f>
        <v>0</v>
      </c>
      <c r="Y554" s="317">
        <f>IF(OR(U554&lt;&gt;"",V554&lt;&gt;""),U554+V554,"")</f>
        <v>29.693999999999999</v>
      </c>
      <c r="Z554" s="318">
        <f>IF(Y554&lt;&gt;"",Y554/1000,"")</f>
        <v>2.9693999999999998E-2</v>
      </c>
      <c r="AA554" s="574" t="s">
        <v>2131</v>
      </c>
      <c r="AB554" s="327"/>
      <c r="AC554" s="331">
        <v>45777</v>
      </c>
      <c r="AD554" s="327">
        <v>45814</v>
      </c>
      <c r="AE554" s="327">
        <v>45828</v>
      </c>
      <c r="AF554" s="14">
        <v>45828</v>
      </c>
      <c r="AG554" s="327">
        <v>45828</v>
      </c>
      <c r="AH554" s="309">
        <f>IF(AND(AD554&lt;&gt;"",AG554&lt;&gt;""),AG554-AD554,"")</f>
        <v>14</v>
      </c>
      <c r="AI554" s="322" t="str">
        <f>IF(AE554&lt;&gt;"",CONCATENATE("S",WEEKNUM(AE554,21)),"")</f>
        <v>S25</v>
      </c>
      <c r="AJ554" s="323" t="str">
        <f>IF(AF554&lt;&gt;"",CONCATENATE("S",WEEKNUM(AF554,21)),"")</f>
        <v>S25</v>
      </c>
      <c r="AK554" s="323" t="str">
        <f>IF(AG554&lt;&gt;"",CONCATENATE("S",WEEKNUM(AG554,21)),"")</f>
        <v>S25</v>
      </c>
      <c r="AL554" s="322" t="str">
        <f>IF(AG554&lt;&gt;"",CONCATENATE(MONTH(AG554),"/",YEAR(AG554)),"")</f>
        <v>6/2025</v>
      </c>
      <c r="AM554" s="324">
        <f ca="1">IF(AG554&lt;&gt;"",IFERROR(IF(AF554="",TODAY()-AE554,AG554-AE554),""),"")</f>
        <v>0</v>
      </c>
      <c r="AN554" s="325" t="str">
        <f ca="1">IF(AM554&lt;&gt;"",IF(AM554&lt;=0,"SEM ATRASO",IF(AM554&lt;=10,"1) &lt;= 10 Dias",IF(AND(AM554&gt;10,AM554&lt;=30),"2) &gt; 10 Dias e &lt;= 30 Dias",IF(AND(AM554&gt;30,AM554&lt;=60),"3) &gt;30 Dias e &lt;=60 Dias",IF(AND(AM554&gt;60,AM554&lt;43854),"4) &gt; 60 Dias","INDEFINIDO"))))),"")</f>
        <v>SEM ATRASO</v>
      </c>
      <c r="AO554" s="331" t="s">
        <v>2029</v>
      </c>
      <c r="AP554" s="331">
        <v>45839</v>
      </c>
      <c r="AQ554" s="14">
        <v>45849</v>
      </c>
      <c r="AR554" s="15">
        <v>45857</v>
      </c>
      <c r="AS554" s="331">
        <v>45857</v>
      </c>
      <c r="AT554" s="309">
        <f>IF(AND(AP554&lt;&gt;"",AS554&lt;&gt;""),AS554-AP554,"")</f>
        <v>18</v>
      </c>
      <c r="AU554" s="326" t="str">
        <f>IF(AQ554&lt;&gt;"",CONCATENATE("S",WEEKNUM(AQ554,21)),"")</f>
        <v>S28</v>
      </c>
      <c r="AV554" s="327" t="str">
        <f>IF(AR554&lt;&gt;"",CONCATENATE("S",WEEKNUM(AR554,21)),"")</f>
        <v>S29</v>
      </c>
      <c r="AW554" s="327" t="str">
        <f>IF(AS554&lt;&gt;"",CONCATENATE("S",WEEKNUM(AS554,21)),"")</f>
        <v>S29</v>
      </c>
      <c r="AX554" s="326" t="str">
        <f>IF(AS554&lt;&gt;"",CONCATENATE(MONTH(AS554),"/",YEAR(AS554)),"")</f>
        <v>7/2025</v>
      </c>
      <c r="AY554" s="328">
        <f ca="1">IF(AQ554&lt;&gt;"",IF(AS554&lt;&gt;"",AQ554-AS554,TODAY()-AQ554),"")</f>
        <v>-8</v>
      </c>
      <c r="AZ554" s="329" t="str">
        <f ca="1">IF(AY554&lt;&gt;"",IF(AY554&lt;=0,"SEM ATRASO",IF(AY554&lt;=10,"1) &lt;= 10 Dias",IF(AND(AY554&gt;10,AY554&lt;=30),"2) &gt; 10 Dias e &lt;= 30 Dias",IF(AND(AY554&gt;30,AY554&lt;=60),"3) &gt;30 Dias e &lt;=60 Dias",IF(AND(AY554&gt;60,AY554&lt;43854),"4) &gt; 60 Dias","INDEFINIDO"))))),"")</f>
        <v>SEM ATRASO</v>
      </c>
      <c r="BA554" s="14">
        <v>45879</v>
      </c>
      <c r="BB554" s="331">
        <f>BA554</f>
        <v>45879</v>
      </c>
      <c r="BC554" s="14">
        <v>45885</v>
      </c>
      <c r="BD554" s="24">
        <v>45885</v>
      </c>
      <c r="BE554" s="438">
        <v>45884</v>
      </c>
      <c r="BF554" s="309">
        <f>IF(AND(BB554&lt;&gt;"",BE554&lt;&gt;""),BE554-BB554,"")</f>
        <v>5</v>
      </c>
      <c r="BG554" s="326" t="str">
        <f>IF(BC554&lt;&gt;"",CONCATENATE("S",WEEKNUM(BC554,21)),"")</f>
        <v>S33</v>
      </c>
      <c r="BH554" s="327" t="str">
        <f>IF(BD554&lt;&gt;"",CONCATENATE("S",WEEKNUM(BD554,21)),"")</f>
        <v>S33</v>
      </c>
      <c r="BI554" s="327" t="str">
        <f>IF(BE554&lt;&gt;"",CONCATENATE("S",WEEKNUM(BE554,21)),"")</f>
        <v>S33</v>
      </c>
      <c r="BJ554" s="326" t="str">
        <f>IF(BE554&lt;&gt;"",CONCATENATE(MONTH(BE554),"/",YEAR(BE554)),"")</f>
        <v>8/2025</v>
      </c>
      <c r="BK554" s="325">
        <f ca="1">IF(BE554&lt;&gt;"",IFERROR(IF(BE554="",TODAY()-BC554,BE554-BC554),""),"")</f>
        <v>-1</v>
      </c>
      <c r="BL554" s="330" t="str">
        <f ca="1">IF(BK554&lt;&gt;"",IF(BK554&lt;=0,"SEM ATRASO",IF(BK554&lt;=10,"1) &lt;= 10 Dias",IF(AND(BK554&gt;10,BK554&lt;=30),"2) &gt; 10 Dias e &lt;= 30 Dias",IF(AND(BK554&gt;30,BK554&lt;=60),"3) &gt;30 Dias e &lt;=60 Dias",IF(AND(BK554&gt;60,BK554&lt;43854),"4) &gt; 60 Dias","INDEFINIDO"))))),"")</f>
        <v>SEM ATRASO</v>
      </c>
      <c r="BM554" s="331">
        <f>IF(BE554&lt;&gt;"",BE554+5,IF(AND(BE554="",BD554&lt;&gt;""),BD554+5,IF(AND(BE554="",BD554="",AS554&lt;&gt;""),AS554+5,IF(AND(BE554="",BD554="",AS554="",AR554&lt;&gt;""),AR554+5,""))))</f>
        <v>45889</v>
      </c>
      <c r="BN554" s="327"/>
      <c r="BO554" s="331" t="s">
        <v>87</v>
      </c>
      <c r="BP554" s="305"/>
      <c r="BQ554" s="305"/>
      <c r="BR554" s="305"/>
      <c r="BS554" s="305"/>
      <c r="BT554" s="305"/>
      <c r="BU554" s="305"/>
      <c r="BV554" s="305"/>
      <c r="BW554" s="305"/>
      <c r="BX554" s="305"/>
      <c r="BY554" s="305"/>
      <c r="BZ554" s="305"/>
      <c r="CA554" s="660"/>
      <c r="CB554" s="326"/>
    </row>
    <row r="555" spans="1:80" ht="40.5" customHeight="1" thickBot="1" x14ac:dyDescent="0.4">
      <c r="A555" s="326"/>
      <c r="B555" s="458" t="s">
        <v>155</v>
      </c>
      <c r="C555" s="326"/>
      <c r="D555" s="331"/>
      <c r="E555" s="323" t="s">
        <v>643</v>
      </c>
      <c r="F555" s="323" t="s">
        <v>556</v>
      </c>
      <c r="G555" s="307" t="str">
        <f ca="1">IF(AND(E555&lt;D555,BE555&lt;&gt;"",TODAY()&gt;D555),TODAY()-D555,"")</f>
        <v/>
      </c>
      <c r="H555" s="308">
        <f>IF(BM555&lt;&gt;"",BM555,"")</f>
        <v>45889</v>
      </c>
      <c r="I555" s="309">
        <f>IF(AND(E555&lt;&gt;"",H555&lt;&gt;""),H555-E555,"")</f>
        <v>216</v>
      </c>
      <c r="J555" s="305"/>
      <c r="K555" s="460" t="s">
        <v>80</v>
      </c>
      <c r="L555" s="310" t="s">
        <v>557</v>
      </c>
      <c r="M555" s="311" t="s">
        <v>2407</v>
      </c>
      <c r="N555" s="326" t="s">
        <v>1012</v>
      </c>
      <c r="O555" s="326"/>
      <c r="P555" s="539" t="s">
        <v>1939</v>
      </c>
      <c r="Q555" s="383" t="s">
        <v>1874</v>
      </c>
      <c r="R555" s="313" t="str">
        <f>IF(OR(L555&lt;&gt;"",N555&lt;&gt;"",O555&lt;&gt;"",P555&lt;&gt;""),CONCATENATE(L555,"-",N555,"-",P555,"-OM",O555),"")</f>
        <v>P62-PPGMII-P62-PAR-0334/2025-OM</v>
      </c>
      <c r="S555" s="326"/>
      <c r="T555" s="437">
        <v>0.75</v>
      </c>
      <c r="U555" s="340">
        <v>2.89</v>
      </c>
      <c r="V555" s="340">
        <v>0</v>
      </c>
      <c r="W555" s="316">
        <f>IF(U555&lt;&gt;"",U555/1000,"")</f>
        <v>2.8900000000000002E-3</v>
      </c>
      <c r="X555" s="316">
        <f>IF(V555&lt;&gt;"",V555/1000,"")</f>
        <v>0</v>
      </c>
      <c r="Y555" s="317">
        <f>IF(OR(U555&lt;&gt;"",V555&lt;&gt;""),U555+V555,"")</f>
        <v>2.89</v>
      </c>
      <c r="Z555" s="318">
        <f>IF(Y555&lt;&gt;"",Y555/1000,"")</f>
        <v>2.8900000000000002E-3</v>
      </c>
      <c r="AA555" s="574" t="s">
        <v>2131</v>
      </c>
      <c r="AB555" s="327"/>
      <c r="AC555" s="331">
        <v>45777</v>
      </c>
      <c r="AD555" s="327">
        <v>45814</v>
      </c>
      <c r="AE555" s="327">
        <v>45828</v>
      </c>
      <c r="AF555" s="14">
        <v>45828</v>
      </c>
      <c r="AG555" s="327">
        <v>45828</v>
      </c>
      <c r="AH555" s="309">
        <f>IF(AND(AD555&lt;&gt;"",AG555&lt;&gt;""),AG555-AD555,"")</f>
        <v>14</v>
      </c>
      <c r="AI555" s="322" t="str">
        <f>IF(AE555&lt;&gt;"",CONCATENATE("S",WEEKNUM(AE555,21)),"")</f>
        <v>S25</v>
      </c>
      <c r="AJ555" s="323" t="str">
        <f>IF(AF555&lt;&gt;"",CONCATENATE("S",WEEKNUM(AF555,21)),"")</f>
        <v>S25</v>
      </c>
      <c r="AK555" s="323" t="str">
        <f>IF(AG555&lt;&gt;"",CONCATENATE("S",WEEKNUM(AG555,21)),"")</f>
        <v>S25</v>
      </c>
      <c r="AL555" s="322" t="str">
        <f>IF(AG555&lt;&gt;"",CONCATENATE(MONTH(AG555),"/",YEAR(AG555)),"")</f>
        <v>6/2025</v>
      </c>
      <c r="AM555" s="324">
        <f ca="1">IF(AG555&lt;&gt;"",IFERROR(IF(AF555="",TODAY()-AE555,AG555-AE555),""),"")</f>
        <v>0</v>
      </c>
      <c r="AN555" s="325" t="str">
        <f ca="1">IF(AM555&lt;&gt;"",IF(AM555&lt;=0,"SEM ATRASO",IF(AM555&lt;=10,"1) &lt;= 10 Dias",IF(AND(AM555&gt;10,AM555&lt;=30),"2) &gt; 10 Dias e &lt;= 30 Dias",IF(AND(AM555&gt;30,AM555&lt;=60),"3) &gt;30 Dias e &lt;=60 Dias",IF(AND(AM555&gt;60,AM555&lt;43854),"4) &gt; 60 Dias","INDEFINIDO"))))),"")</f>
        <v>SEM ATRASO</v>
      </c>
      <c r="AO555" s="331" t="s">
        <v>2029</v>
      </c>
      <c r="AP555" s="331">
        <v>45839</v>
      </c>
      <c r="AQ555" s="14">
        <v>45849</v>
      </c>
      <c r="AR555" s="15">
        <v>45857</v>
      </c>
      <c r="AS555" s="331">
        <v>45857</v>
      </c>
      <c r="AT555" s="309">
        <f>IF(AND(AP555&lt;&gt;"",AS555&lt;&gt;""),AS555-AP555,"")</f>
        <v>18</v>
      </c>
      <c r="AU555" s="326" t="str">
        <f>IF(AQ555&lt;&gt;"",CONCATENATE("S",WEEKNUM(AQ555,21)),"")</f>
        <v>S28</v>
      </c>
      <c r="AV555" s="327" t="str">
        <f>IF(AR555&lt;&gt;"",CONCATENATE("S",WEEKNUM(AR555,21)),"")</f>
        <v>S29</v>
      </c>
      <c r="AW555" s="327" t="str">
        <f>IF(AS555&lt;&gt;"",CONCATENATE("S",WEEKNUM(AS555,21)),"")</f>
        <v>S29</v>
      </c>
      <c r="AX555" s="326" t="str">
        <f>IF(AS555&lt;&gt;"",CONCATENATE(MONTH(AS555),"/",YEAR(AS555)),"")</f>
        <v>7/2025</v>
      </c>
      <c r="AY555" s="328">
        <f ca="1">IF(AQ555&lt;&gt;"",IF(AS555&lt;&gt;"",AQ555-AS555,TODAY()-AQ555),"")</f>
        <v>-8</v>
      </c>
      <c r="AZ555" s="329" t="str">
        <f ca="1">IF(AY555&lt;&gt;"",IF(AY555&lt;=0,"SEM ATRASO",IF(AY555&lt;=10,"1) &lt;= 10 Dias",IF(AND(AY555&gt;10,AY555&lt;=30),"2) &gt; 10 Dias e &lt;= 30 Dias",IF(AND(AY555&gt;30,AY555&lt;=60),"3) &gt;30 Dias e &lt;=60 Dias",IF(AND(AY555&gt;60,AY555&lt;43854),"4) &gt; 60 Dias","INDEFINIDO"))))),"")</f>
        <v>SEM ATRASO</v>
      </c>
      <c r="BA555" s="14">
        <v>45879</v>
      </c>
      <c r="BB555" s="331">
        <f>BA555</f>
        <v>45879</v>
      </c>
      <c r="BC555" s="14">
        <v>45885</v>
      </c>
      <c r="BD555" s="24">
        <v>45885</v>
      </c>
      <c r="BE555" s="438">
        <v>45884</v>
      </c>
      <c r="BF555" s="309">
        <f>IF(AND(BB555&lt;&gt;"",BE555&lt;&gt;""),BE555-BB555,"")</f>
        <v>5</v>
      </c>
      <c r="BG555" s="326" t="str">
        <f>IF(BC555&lt;&gt;"",CONCATENATE("S",WEEKNUM(BC555,21)),"")</f>
        <v>S33</v>
      </c>
      <c r="BH555" s="327" t="str">
        <f>IF(BD555&lt;&gt;"",CONCATENATE("S",WEEKNUM(BD555,21)),"")</f>
        <v>S33</v>
      </c>
      <c r="BI555" s="327" t="str">
        <f>IF(BE555&lt;&gt;"",CONCATENATE("S",WEEKNUM(BE555,21)),"")</f>
        <v>S33</v>
      </c>
      <c r="BJ555" s="326" t="str">
        <f>IF(BE555&lt;&gt;"",CONCATENATE(MONTH(BE555),"/",YEAR(BE555)),"")</f>
        <v>8/2025</v>
      </c>
      <c r="BK555" s="325">
        <f ca="1">IF(BE555&lt;&gt;"",IFERROR(IF(BE555="",TODAY()-BC555,BE555-BC555),""),"")</f>
        <v>-1</v>
      </c>
      <c r="BL555" s="330" t="str">
        <f ca="1">IF(BK555&lt;&gt;"",IF(BK555&lt;=0,"SEM ATRASO",IF(BK555&lt;=10,"1) &lt;= 10 Dias",IF(AND(BK555&gt;10,BK555&lt;=30),"2) &gt; 10 Dias e &lt;= 30 Dias",IF(AND(BK555&gt;30,BK555&lt;=60),"3) &gt;30 Dias e &lt;=60 Dias",IF(AND(BK555&gt;60,BK555&lt;43854),"4) &gt; 60 Dias","INDEFINIDO"))))),"")</f>
        <v>SEM ATRASO</v>
      </c>
      <c r="BM555" s="331">
        <f>IF(BE555&lt;&gt;"",BE555+5,IF(AND(BE555="",BD555&lt;&gt;""),BD555+5,IF(AND(BE555="",BD555="",AS555&lt;&gt;""),AS555+5,IF(AND(BE555="",BD555="",AS555="",AR555&lt;&gt;""),AR555+5,""))))</f>
        <v>45889</v>
      </c>
      <c r="BN555" s="327"/>
      <c r="BO555" s="331" t="s">
        <v>87</v>
      </c>
      <c r="BP555" s="305"/>
      <c r="BQ555" s="305"/>
      <c r="BR555" s="305"/>
      <c r="BS555" s="305"/>
      <c r="BT555" s="305"/>
      <c r="BU555" s="305"/>
      <c r="BV555" s="305"/>
      <c r="BW555" s="305"/>
      <c r="BX555" s="305"/>
      <c r="BY555" s="305"/>
      <c r="BZ555" s="305"/>
      <c r="CA555" s="660"/>
      <c r="CB555" s="326"/>
    </row>
    <row r="556" spans="1:80" ht="40.5" customHeight="1" thickBot="1" x14ac:dyDescent="0.4">
      <c r="A556" s="326"/>
      <c r="B556" s="458" t="s">
        <v>155</v>
      </c>
      <c r="C556" s="326"/>
      <c r="D556" s="331"/>
      <c r="E556" s="323" t="s">
        <v>1988</v>
      </c>
      <c r="F556" s="323" t="s">
        <v>273</v>
      </c>
      <c r="G556" s="307" t="str">
        <f ca="1">IF(AND(E556&lt;D556,BE556&lt;&gt;"",TODAY()&gt;D556),TODAY()-D556,"")</f>
        <v/>
      </c>
      <c r="H556" s="308">
        <f>IF(BM556&lt;&gt;"",BM556,"")</f>
        <v>45889</v>
      </c>
      <c r="I556" s="309">
        <f>IF(AND(E556&lt;&gt;"",H556&lt;&gt;""),H556-E556,"")</f>
        <v>104</v>
      </c>
      <c r="J556" s="305"/>
      <c r="K556" s="460" t="s">
        <v>80</v>
      </c>
      <c r="L556" s="310" t="s">
        <v>557</v>
      </c>
      <c r="M556" s="311" t="s">
        <v>2407</v>
      </c>
      <c r="N556" s="326" t="s">
        <v>1012</v>
      </c>
      <c r="O556" s="326"/>
      <c r="P556" s="539" t="s">
        <v>1940</v>
      </c>
      <c r="Q556" s="383" t="s">
        <v>1875</v>
      </c>
      <c r="R556" s="313" t="str">
        <f>IF(OR(L556&lt;&gt;"",N556&lt;&gt;"",O556&lt;&gt;"",P556&lt;&gt;""),CONCATENATE(L556,"-",N556,"-",P556,"-OM",O556),"")</f>
        <v>P62-PPGMII-P62-PAR-1539P/2025-OM</v>
      </c>
      <c r="S556" s="326"/>
      <c r="T556" s="437">
        <v>0.75</v>
      </c>
      <c r="U556" s="340">
        <v>30.39</v>
      </c>
      <c r="V556" s="340">
        <v>0</v>
      </c>
      <c r="W556" s="316">
        <f>IF(U556&lt;&gt;"",U556/1000,"")</f>
        <v>3.039E-2</v>
      </c>
      <c r="X556" s="316">
        <f>IF(V556&lt;&gt;"",V556/1000,"")</f>
        <v>0</v>
      </c>
      <c r="Y556" s="317">
        <f>IF(OR(U556&lt;&gt;"",V556&lt;&gt;""),U556+V556,"")</f>
        <v>30.39</v>
      </c>
      <c r="Z556" s="318">
        <f>IF(Y556&lt;&gt;"",Y556/1000,"")</f>
        <v>3.039E-2</v>
      </c>
      <c r="AA556" s="574" t="s">
        <v>2132</v>
      </c>
      <c r="AB556" s="327"/>
      <c r="AC556" s="331">
        <v>45777</v>
      </c>
      <c r="AD556" s="327">
        <v>45814</v>
      </c>
      <c r="AE556" s="327">
        <v>45828</v>
      </c>
      <c r="AF556" s="14">
        <v>45828</v>
      </c>
      <c r="AG556" s="327">
        <v>45828</v>
      </c>
      <c r="AH556" s="309">
        <f>IF(AND(AD556&lt;&gt;"",AG556&lt;&gt;""),AG556-AD556,"")</f>
        <v>14</v>
      </c>
      <c r="AI556" s="322" t="str">
        <f>IF(AE556&lt;&gt;"",CONCATENATE("S",WEEKNUM(AE556,21)),"")</f>
        <v>S25</v>
      </c>
      <c r="AJ556" s="323" t="str">
        <f>IF(AF556&lt;&gt;"",CONCATENATE("S",WEEKNUM(AF556,21)),"")</f>
        <v>S25</v>
      </c>
      <c r="AK556" s="323" t="str">
        <f>IF(AG556&lt;&gt;"",CONCATENATE("S",WEEKNUM(AG556,21)),"")</f>
        <v>S25</v>
      </c>
      <c r="AL556" s="322" t="str">
        <f>IF(AG556&lt;&gt;"",CONCATENATE(MONTH(AG556),"/",YEAR(AG556)),"")</f>
        <v>6/2025</v>
      </c>
      <c r="AM556" s="324">
        <f ca="1">IF(AG556&lt;&gt;"",IFERROR(IF(AF556="",TODAY()-AE556,AG556-AE556),""),"")</f>
        <v>0</v>
      </c>
      <c r="AN556" s="325" t="str">
        <f ca="1">IF(AM556&lt;&gt;"",IF(AM556&lt;=0,"SEM ATRASO",IF(AM556&lt;=10,"1) &lt;= 10 Dias",IF(AND(AM556&gt;10,AM556&lt;=30),"2) &gt; 10 Dias e &lt;= 30 Dias",IF(AND(AM556&gt;30,AM556&lt;=60),"3) &gt;30 Dias e &lt;=60 Dias",IF(AND(AM556&gt;60,AM556&lt;43854),"4) &gt; 60 Dias","INDEFINIDO"))))),"")</f>
        <v>SEM ATRASO</v>
      </c>
      <c r="AO556" s="331" t="s">
        <v>2029</v>
      </c>
      <c r="AP556" s="331">
        <v>45839</v>
      </c>
      <c r="AQ556" s="14">
        <v>45839</v>
      </c>
      <c r="AR556" s="15">
        <v>45867</v>
      </c>
      <c r="AS556" s="331">
        <v>45867</v>
      </c>
      <c r="AT556" s="309">
        <f>IF(AND(AP556&lt;&gt;"",AS556&lt;&gt;""),AS556-AP556,"")</f>
        <v>28</v>
      </c>
      <c r="AU556" s="326" t="str">
        <f>IF(AQ556&lt;&gt;"",CONCATENATE("S",WEEKNUM(AQ556,21)),"")</f>
        <v>S27</v>
      </c>
      <c r="AV556" s="327" t="str">
        <f>IF(AR556&lt;&gt;"",CONCATENATE("S",WEEKNUM(AR556,21)),"")</f>
        <v>S31</v>
      </c>
      <c r="AW556" s="327" t="str">
        <f>IF(AS556&lt;&gt;"",CONCATENATE("S",WEEKNUM(AS556,21)),"")</f>
        <v>S31</v>
      </c>
      <c r="AX556" s="326" t="str">
        <f>IF(AS556&lt;&gt;"",CONCATENATE(MONTH(AS556),"/",YEAR(AS556)),"")</f>
        <v>7/2025</v>
      </c>
      <c r="AY556" s="328">
        <f ca="1">IF(AQ556&lt;&gt;"",IF(AS556&lt;&gt;"",AQ556-AS556,TODAY()-AQ556),"")</f>
        <v>-28</v>
      </c>
      <c r="AZ556" s="329" t="str">
        <f ca="1">IF(AY556&lt;&gt;"",IF(AY556&lt;=0,"SEM ATRASO",IF(AY556&lt;=10,"1) &lt;= 10 Dias",IF(AND(AY556&gt;10,AY556&lt;=30),"2) &gt; 10 Dias e &lt;= 30 Dias",IF(AND(AY556&gt;30,AY556&lt;=60),"3) &gt;30 Dias e &lt;=60 Dias",IF(AND(AY556&gt;60,AY556&lt;43854),"4) &gt; 60 Dias","INDEFINIDO"))))),"")</f>
        <v>SEM ATRASO</v>
      </c>
      <c r="BA556" s="14">
        <v>45879</v>
      </c>
      <c r="BB556" s="331">
        <f>BA556</f>
        <v>45879</v>
      </c>
      <c r="BC556" s="14">
        <v>45885</v>
      </c>
      <c r="BD556" s="24">
        <v>45885</v>
      </c>
      <c r="BE556" s="438">
        <v>45884</v>
      </c>
      <c r="BF556" s="309">
        <f>IF(AND(BB556&lt;&gt;"",BE556&lt;&gt;""),BE556-BB556,"")</f>
        <v>5</v>
      </c>
      <c r="BG556" s="326" t="str">
        <f>IF(BC556&lt;&gt;"",CONCATENATE("S",WEEKNUM(BC556,21)),"")</f>
        <v>S33</v>
      </c>
      <c r="BH556" s="327" t="str">
        <f>IF(BD556&lt;&gt;"",CONCATENATE("S",WEEKNUM(BD556,21)),"")</f>
        <v>S33</v>
      </c>
      <c r="BI556" s="327" t="str">
        <f>IF(BE556&lt;&gt;"",CONCATENATE("S",WEEKNUM(BE556,21)),"")</f>
        <v>S33</v>
      </c>
      <c r="BJ556" s="326" t="str">
        <f>IF(BE556&lt;&gt;"",CONCATENATE(MONTH(BE556),"/",YEAR(BE556)),"")</f>
        <v>8/2025</v>
      </c>
      <c r="BK556" s="325">
        <f ca="1">IF(BE556&lt;&gt;"",IFERROR(IF(BE556="",TODAY()-BC556,BE556-BC556),""),"")</f>
        <v>-1</v>
      </c>
      <c r="BL556" s="330" t="str">
        <f ca="1">IF(BK556&lt;&gt;"",IF(BK556&lt;=0,"SEM ATRASO",IF(BK556&lt;=10,"1) &lt;= 10 Dias",IF(AND(BK556&gt;10,BK556&lt;=30),"2) &gt; 10 Dias e &lt;= 30 Dias",IF(AND(BK556&gt;30,BK556&lt;=60),"3) &gt;30 Dias e &lt;=60 Dias",IF(AND(BK556&gt;60,BK556&lt;43854),"4) &gt; 60 Dias","INDEFINIDO"))))),"")</f>
        <v>SEM ATRASO</v>
      </c>
      <c r="BM556" s="331">
        <f>IF(BE556&lt;&gt;"",BE556+5,IF(AND(BE556="",BD556&lt;&gt;""),BD556+5,IF(AND(BE556="",BD556="",AS556&lt;&gt;""),AS556+5,IF(AND(BE556="",BD556="",AS556="",AR556&lt;&gt;""),AR556+5,""))))</f>
        <v>45889</v>
      </c>
      <c r="BN556" s="327"/>
      <c r="BO556" s="331" t="s">
        <v>87</v>
      </c>
      <c r="BP556" s="305"/>
      <c r="BQ556" s="305"/>
      <c r="BR556" s="305"/>
      <c r="BS556" s="305"/>
      <c r="BT556" s="305"/>
      <c r="BU556" s="305"/>
      <c r="BV556" s="305"/>
      <c r="BW556" s="305"/>
      <c r="BX556" s="305"/>
      <c r="BY556" s="305"/>
      <c r="BZ556" s="305"/>
      <c r="CA556" s="660"/>
      <c r="CB556" s="326"/>
    </row>
    <row r="557" spans="1:80" ht="40.5" customHeight="1" thickBot="1" x14ac:dyDescent="0.4">
      <c r="A557" s="326"/>
      <c r="B557" s="458" t="s">
        <v>155</v>
      </c>
      <c r="C557" s="326"/>
      <c r="D557" s="331"/>
      <c r="E557" s="323" t="s">
        <v>1988</v>
      </c>
      <c r="F557" s="323" t="s">
        <v>273</v>
      </c>
      <c r="G557" s="307" t="str">
        <f ca="1">IF(AND(E557&lt;D557,BE557&lt;&gt;"",TODAY()&gt;D557),TODAY()-D557,"")</f>
        <v/>
      </c>
      <c r="H557" s="308">
        <f>IF(BM557&lt;&gt;"",BM557,"")</f>
        <v>45889</v>
      </c>
      <c r="I557" s="309">
        <f>IF(AND(E557&lt;&gt;"",H557&lt;&gt;""),H557-E557,"")</f>
        <v>104</v>
      </c>
      <c r="J557" s="305"/>
      <c r="K557" s="460" t="s">
        <v>80</v>
      </c>
      <c r="L557" s="310" t="s">
        <v>557</v>
      </c>
      <c r="M557" s="311" t="s">
        <v>2407</v>
      </c>
      <c r="N557" s="326" t="s">
        <v>1012</v>
      </c>
      <c r="O557" s="326"/>
      <c r="P557" s="539" t="s">
        <v>1940</v>
      </c>
      <c r="Q557" s="383" t="s">
        <v>1876</v>
      </c>
      <c r="R557" s="313" t="str">
        <f>IF(OR(L557&lt;&gt;"",N557&lt;&gt;"",O557&lt;&gt;"",P557&lt;&gt;""),CONCATENATE(L557,"-",N557,"-",P557,"-OM",O557),"")</f>
        <v>P62-PPGMII-P62-PAR-1539P/2025-OM</v>
      </c>
      <c r="S557" s="326"/>
      <c r="T557" s="437">
        <v>0.75</v>
      </c>
      <c r="U557" s="340">
        <v>1</v>
      </c>
      <c r="V557" s="340">
        <v>0</v>
      </c>
      <c r="W557" s="316">
        <f>IF(U557&lt;&gt;"",U557/1000,"")</f>
        <v>1E-3</v>
      </c>
      <c r="X557" s="316">
        <f>IF(V557&lt;&gt;"",V557/1000,"")</f>
        <v>0</v>
      </c>
      <c r="Y557" s="317">
        <f>IF(OR(U557&lt;&gt;"",V557&lt;&gt;""),U557+V557,"")</f>
        <v>1</v>
      </c>
      <c r="Z557" s="318">
        <f>IF(Y557&lt;&gt;"",Y557/1000,"")</f>
        <v>1E-3</v>
      </c>
      <c r="AA557" s="574" t="s">
        <v>2132</v>
      </c>
      <c r="AB557" s="327"/>
      <c r="AC557" s="331">
        <v>45777</v>
      </c>
      <c r="AD557" s="327">
        <v>45814</v>
      </c>
      <c r="AE557" s="327">
        <v>45828</v>
      </c>
      <c r="AF557" s="14">
        <v>45828</v>
      </c>
      <c r="AG557" s="327">
        <v>45828</v>
      </c>
      <c r="AH557" s="309">
        <f>IF(AND(AD557&lt;&gt;"",AG557&lt;&gt;""),AG557-AD557,"")</f>
        <v>14</v>
      </c>
      <c r="AI557" s="322" t="str">
        <f>IF(AE557&lt;&gt;"",CONCATENATE("S",WEEKNUM(AE557,21)),"")</f>
        <v>S25</v>
      </c>
      <c r="AJ557" s="323" t="str">
        <f>IF(AF557&lt;&gt;"",CONCATENATE("S",WEEKNUM(AF557,21)),"")</f>
        <v>S25</v>
      </c>
      <c r="AK557" s="323" t="str">
        <f>IF(AG557&lt;&gt;"",CONCATENATE("S",WEEKNUM(AG557,21)),"")</f>
        <v>S25</v>
      </c>
      <c r="AL557" s="322" t="str">
        <f>IF(AG557&lt;&gt;"",CONCATENATE(MONTH(AG557),"/",YEAR(AG557)),"")</f>
        <v>6/2025</v>
      </c>
      <c r="AM557" s="324">
        <f ca="1">IF(AG557&lt;&gt;"",IFERROR(IF(AF557="",TODAY()-AE557,AG557-AE557),""),"")</f>
        <v>0</v>
      </c>
      <c r="AN557" s="325" t="str">
        <f ca="1">IF(AM557&lt;&gt;"",IF(AM557&lt;=0,"SEM ATRASO",IF(AM557&lt;=10,"1) &lt;= 10 Dias",IF(AND(AM557&gt;10,AM557&lt;=30),"2) &gt; 10 Dias e &lt;= 30 Dias",IF(AND(AM557&gt;30,AM557&lt;=60),"3) &gt;30 Dias e &lt;=60 Dias",IF(AND(AM557&gt;60,AM557&lt;43854),"4) &gt; 60 Dias","INDEFINIDO"))))),"")</f>
        <v>SEM ATRASO</v>
      </c>
      <c r="AO557" s="331" t="s">
        <v>2029</v>
      </c>
      <c r="AP557" s="331">
        <v>45852</v>
      </c>
      <c r="AQ557" s="14">
        <v>45852</v>
      </c>
      <c r="AR557" s="15">
        <v>45852</v>
      </c>
      <c r="AS557" s="331">
        <v>45852</v>
      </c>
      <c r="AT557" s="309">
        <f>IF(AND(AP557&lt;&gt;"",AS557&lt;&gt;""),AS557-AP557,"")</f>
        <v>0</v>
      </c>
      <c r="AU557" s="326" t="str">
        <f>IF(AQ557&lt;&gt;"",CONCATENATE("S",WEEKNUM(AQ557,21)),"")</f>
        <v>S29</v>
      </c>
      <c r="AV557" s="327" t="str">
        <f>IF(AR557&lt;&gt;"",CONCATENATE("S",WEEKNUM(AR557,21)),"")</f>
        <v>S29</v>
      </c>
      <c r="AW557" s="327" t="str">
        <f>IF(AS557&lt;&gt;"",CONCATENATE("S",WEEKNUM(AS557,21)),"")</f>
        <v>S29</v>
      </c>
      <c r="AX557" s="326" t="str">
        <f>IF(AS557&lt;&gt;"",CONCATENATE(MONTH(AS557),"/",YEAR(AS557)),"")</f>
        <v>7/2025</v>
      </c>
      <c r="AY557" s="328">
        <f ca="1">IF(AQ557&lt;&gt;"",IF(AS557&lt;&gt;"",AQ557-AS557,TODAY()-AQ557),"")</f>
        <v>0</v>
      </c>
      <c r="AZ557" s="329" t="str">
        <f ca="1">IF(AY557&lt;&gt;"",IF(AY557&lt;=0,"SEM ATRASO",IF(AY557&lt;=10,"1) &lt;= 10 Dias",IF(AND(AY557&gt;10,AY557&lt;=30),"2) &gt; 10 Dias e &lt;= 30 Dias",IF(AND(AY557&gt;30,AY557&lt;=60),"3) &gt;30 Dias e &lt;=60 Dias",IF(AND(AY557&gt;60,AY557&lt;43854),"4) &gt; 60 Dias","INDEFINIDO"))))),"")</f>
        <v>SEM ATRASO</v>
      </c>
      <c r="BA557" s="14">
        <v>45879</v>
      </c>
      <c r="BB557" s="331">
        <f>BA557</f>
        <v>45879</v>
      </c>
      <c r="BC557" s="14">
        <v>45885</v>
      </c>
      <c r="BD557" s="24">
        <v>45885</v>
      </c>
      <c r="BE557" s="438">
        <v>45884</v>
      </c>
      <c r="BF557" s="309">
        <f>IF(AND(BB557&lt;&gt;"",BE557&lt;&gt;""),BE557-BB557,"")</f>
        <v>5</v>
      </c>
      <c r="BG557" s="326" t="str">
        <f>IF(BC557&lt;&gt;"",CONCATENATE("S",WEEKNUM(BC557,21)),"")</f>
        <v>S33</v>
      </c>
      <c r="BH557" s="327" t="str">
        <f>IF(BD557&lt;&gt;"",CONCATENATE("S",WEEKNUM(BD557,21)),"")</f>
        <v>S33</v>
      </c>
      <c r="BI557" s="327" t="str">
        <f>IF(BE557&lt;&gt;"",CONCATENATE("S",WEEKNUM(BE557,21)),"")</f>
        <v>S33</v>
      </c>
      <c r="BJ557" s="326" t="str">
        <f>IF(BE557&lt;&gt;"",CONCATENATE(MONTH(BE557),"/",YEAR(BE557)),"")</f>
        <v>8/2025</v>
      </c>
      <c r="BK557" s="325">
        <f ca="1">IF(BE557&lt;&gt;"",IFERROR(IF(BE557="",TODAY()-BC557,BE557-BC557),""),"")</f>
        <v>-1</v>
      </c>
      <c r="BL557" s="330" t="str">
        <f ca="1">IF(BK557&lt;&gt;"",IF(BK557&lt;=0,"SEM ATRASO",IF(BK557&lt;=10,"1) &lt;= 10 Dias",IF(AND(BK557&gt;10,BK557&lt;=30),"2) &gt; 10 Dias e &lt;= 30 Dias",IF(AND(BK557&gt;30,BK557&lt;=60),"3) &gt;30 Dias e &lt;=60 Dias",IF(AND(BK557&gt;60,BK557&lt;43854),"4) &gt; 60 Dias","INDEFINIDO"))))),"")</f>
        <v>SEM ATRASO</v>
      </c>
      <c r="BM557" s="331">
        <f>IF(BE557&lt;&gt;"",BE557+5,IF(AND(BE557="",BD557&lt;&gt;""),BD557+5,IF(AND(BE557="",BD557="",AS557&lt;&gt;""),AS557+5,IF(AND(BE557="",BD557="",AS557="",AR557&lt;&gt;""),AR557+5,""))))</f>
        <v>45889</v>
      </c>
      <c r="BN557" s="327"/>
      <c r="BO557" s="331" t="s">
        <v>87</v>
      </c>
      <c r="BP557" s="305"/>
      <c r="BQ557" s="305"/>
      <c r="BR557" s="305"/>
      <c r="BS557" s="305"/>
      <c r="BT557" s="305"/>
      <c r="BU557" s="305"/>
      <c r="BV557" s="305"/>
      <c r="BW557" s="305"/>
      <c r="BX557" s="305"/>
      <c r="BY557" s="305"/>
      <c r="BZ557" s="305"/>
      <c r="CA557" s="660"/>
      <c r="CB557" s="326"/>
    </row>
    <row r="558" spans="1:80" ht="40.5" customHeight="1" thickBot="1" x14ac:dyDescent="0.4">
      <c r="A558" s="326"/>
      <c r="B558" s="458" t="s">
        <v>155</v>
      </c>
      <c r="C558" s="326"/>
      <c r="D558" s="331"/>
      <c r="E558" s="323" t="s">
        <v>1988</v>
      </c>
      <c r="F558" s="323" t="s">
        <v>273</v>
      </c>
      <c r="G558" s="307" t="str">
        <f ca="1">IF(AND(E558&lt;D558,BE558&lt;&gt;"",TODAY()&gt;D558),TODAY()-D558,"")</f>
        <v/>
      </c>
      <c r="H558" s="308">
        <f>IF(BM558&lt;&gt;"",BM558,"")</f>
        <v>45889</v>
      </c>
      <c r="I558" s="309">
        <f>IF(AND(E558&lt;&gt;"",H558&lt;&gt;""),H558-E558,"")</f>
        <v>104</v>
      </c>
      <c r="J558" s="305"/>
      <c r="K558" s="460" t="s">
        <v>80</v>
      </c>
      <c r="L558" s="310" t="s">
        <v>557</v>
      </c>
      <c r="M558" s="311" t="s">
        <v>2407</v>
      </c>
      <c r="N558" s="326" t="s">
        <v>1012</v>
      </c>
      <c r="O558" s="326"/>
      <c r="P558" s="539" t="s">
        <v>1940</v>
      </c>
      <c r="Q558" s="383" t="s">
        <v>1877</v>
      </c>
      <c r="R558" s="313" t="str">
        <f>IF(OR(L558&lt;&gt;"",N558&lt;&gt;"",O558&lt;&gt;"",P558&lt;&gt;""),CONCATENATE(L558,"-",N558,"-",P558,"-OM",O558),"")</f>
        <v>P62-PPGMII-P62-PAR-1539P/2025-OM</v>
      </c>
      <c r="S558" s="326"/>
      <c r="T558" s="437">
        <v>0.75</v>
      </c>
      <c r="U558" s="340">
        <v>6.8</v>
      </c>
      <c r="V558" s="340">
        <v>0</v>
      </c>
      <c r="W558" s="316">
        <f>IF(U558&lt;&gt;"",U558/1000,"")</f>
        <v>6.7999999999999996E-3</v>
      </c>
      <c r="X558" s="316">
        <f>IF(V558&lt;&gt;"",V558/1000,"")</f>
        <v>0</v>
      </c>
      <c r="Y558" s="317">
        <f>IF(OR(U558&lt;&gt;"",V558&lt;&gt;""),U558+V558,"")</f>
        <v>6.8</v>
      </c>
      <c r="Z558" s="318">
        <f>IF(Y558&lt;&gt;"",Y558/1000,"")</f>
        <v>6.7999999999999996E-3</v>
      </c>
      <c r="AA558" s="574" t="s">
        <v>2132</v>
      </c>
      <c r="AB558" s="327"/>
      <c r="AC558" s="331">
        <v>45777</v>
      </c>
      <c r="AD558" s="327">
        <v>45814</v>
      </c>
      <c r="AE558" s="327">
        <v>45828</v>
      </c>
      <c r="AF558" s="14">
        <v>45828</v>
      </c>
      <c r="AG558" s="327">
        <v>45828</v>
      </c>
      <c r="AH558" s="309">
        <f>IF(AND(AD558&lt;&gt;"",AG558&lt;&gt;""),AG558-AD558,"")</f>
        <v>14</v>
      </c>
      <c r="AI558" s="322" t="str">
        <f>IF(AE558&lt;&gt;"",CONCATENATE("S",WEEKNUM(AE558,21)),"")</f>
        <v>S25</v>
      </c>
      <c r="AJ558" s="323" t="str">
        <f>IF(AF558&lt;&gt;"",CONCATENATE("S",WEEKNUM(AF558,21)),"")</f>
        <v>S25</v>
      </c>
      <c r="AK558" s="323" t="str">
        <f>IF(AG558&lt;&gt;"",CONCATENATE("S",WEEKNUM(AG558,21)),"")</f>
        <v>S25</v>
      </c>
      <c r="AL558" s="322" t="str">
        <f>IF(AG558&lt;&gt;"",CONCATENATE(MONTH(AG558),"/",YEAR(AG558)),"")</f>
        <v>6/2025</v>
      </c>
      <c r="AM558" s="324">
        <f ca="1">IF(AG558&lt;&gt;"",IFERROR(IF(AF558="",TODAY()-AE558,AG558-AE558),""),"")</f>
        <v>0</v>
      </c>
      <c r="AN558" s="325" t="str">
        <f ca="1">IF(AM558&lt;&gt;"",IF(AM558&lt;=0,"SEM ATRASO",IF(AM558&lt;=10,"1) &lt;= 10 Dias",IF(AND(AM558&gt;10,AM558&lt;=30),"2) &gt; 10 Dias e &lt;= 30 Dias",IF(AND(AM558&gt;30,AM558&lt;=60),"3) &gt;30 Dias e &lt;=60 Dias",IF(AND(AM558&gt;60,AM558&lt;43854),"4) &gt; 60 Dias","INDEFINIDO"))))),"")</f>
        <v>SEM ATRASO</v>
      </c>
      <c r="AO558" s="331" t="s">
        <v>2029</v>
      </c>
      <c r="AP558" s="331">
        <v>45852</v>
      </c>
      <c r="AQ558" s="14">
        <v>45852</v>
      </c>
      <c r="AR558" s="15">
        <v>45852</v>
      </c>
      <c r="AS558" s="331">
        <v>45852</v>
      </c>
      <c r="AT558" s="309">
        <f>IF(AND(AP558&lt;&gt;"",AS558&lt;&gt;""),AS558-AP558,"")</f>
        <v>0</v>
      </c>
      <c r="AU558" s="326" t="str">
        <f>IF(AQ558&lt;&gt;"",CONCATENATE("S",WEEKNUM(AQ558,21)),"")</f>
        <v>S29</v>
      </c>
      <c r="AV558" s="327" t="str">
        <f>IF(AR558&lt;&gt;"",CONCATENATE("S",WEEKNUM(AR558,21)),"")</f>
        <v>S29</v>
      </c>
      <c r="AW558" s="327" t="str">
        <f>IF(AS558&lt;&gt;"",CONCATENATE("S",WEEKNUM(AS558,21)),"")</f>
        <v>S29</v>
      </c>
      <c r="AX558" s="326" t="str">
        <f>IF(AS558&lt;&gt;"",CONCATENATE(MONTH(AS558),"/",YEAR(AS558)),"")</f>
        <v>7/2025</v>
      </c>
      <c r="AY558" s="328">
        <f ca="1">IF(AQ558&lt;&gt;"",IF(AS558&lt;&gt;"",AQ558-AS558,TODAY()-AQ558),"")</f>
        <v>0</v>
      </c>
      <c r="AZ558" s="329" t="str">
        <f ca="1">IF(AY558&lt;&gt;"",IF(AY558&lt;=0,"SEM ATRASO",IF(AY558&lt;=10,"1) &lt;= 10 Dias",IF(AND(AY558&gt;10,AY558&lt;=30),"2) &gt; 10 Dias e &lt;= 30 Dias",IF(AND(AY558&gt;30,AY558&lt;=60),"3) &gt;30 Dias e &lt;=60 Dias",IF(AND(AY558&gt;60,AY558&lt;43854),"4) &gt; 60 Dias","INDEFINIDO"))))),"")</f>
        <v>SEM ATRASO</v>
      </c>
      <c r="BA558" s="14">
        <v>45879</v>
      </c>
      <c r="BB558" s="331">
        <f>BA558</f>
        <v>45879</v>
      </c>
      <c r="BC558" s="14">
        <v>45885</v>
      </c>
      <c r="BD558" s="24">
        <v>45885</v>
      </c>
      <c r="BE558" s="438">
        <v>45884</v>
      </c>
      <c r="BF558" s="309">
        <f>IF(AND(BB558&lt;&gt;"",BE558&lt;&gt;""),BE558-BB558,"")</f>
        <v>5</v>
      </c>
      <c r="BG558" s="326" t="str">
        <f>IF(BC558&lt;&gt;"",CONCATENATE("S",WEEKNUM(BC558,21)),"")</f>
        <v>S33</v>
      </c>
      <c r="BH558" s="327" t="str">
        <f>IF(BD558&lt;&gt;"",CONCATENATE("S",WEEKNUM(BD558,21)),"")</f>
        <v>S33</v>
      </c>
      <c r="BI558" s="327" t="str">
        <f>IF(BE558&lt;&gt;"",CONCATENATE("S",WEEKNUM(BE558,21)),"")</f>
        <v>S33</v>
      </c>
      <c r="BJ558" s="326" t="str">
        <f>IF(BE558&lt;&gt;"",CONCATENATE(MONTH(BE558),"/",YEAR(BE558)),"")</f>
        <v>8/2025</v>
      </c>
      <c r="BK558" s="325">
        <f ca="1">IF(BE558&lt;&gt;"",IFERROR(IF(BE558="",TODAY()-BC558,BE558-BC558),""),"")</f>
        <v>-1</v>
      </c>
      <c r="BL558" s="330" t="str">
        <f ca="1">IF(BK558&lt;&gt;"",IF(BK558&lt;=0,"SEM ATRASO",IF(BK558&lt;=10,"1) &lt;= 10 Dias",IF(AND(BK558&gt;10,BK558&lt;=30),"2) &gt; 10 Dias e &lt;= 30 Dias",IF(AND(BK558&gt;30,BK558&lt;=60),"3) &gt;30 Dias e &lt;=60 Dias",IF(AND(BK558&gt;60,BK558&lt;43854),"4) &gt; 60 Dias","INDEFINIDO"))))),"")</f>
        <v>SEM ATRASO</v>
      </c>
      <c r="BM558" s="331">
        <f>IF(BE558&lt;&gt;"",BE558+5,IF(AND(BE558="",BD558&lt;&gt;""),BD558+5,IF(AND(BE558="",BD558="",AS558&lt;&gt;""),AS558+5,IF(AND(BE558="",BD558="",AS558="",AR558&lt;&gt;""),AR558+5,""))))</f>
        <v>45889</v>
      </c>
      <c r="BN558" s="327"/>
      <c r="BO558" s="331" t="s">
        <v>87</v>
      </c>
      <c r="BP558" s="305"/>
      <c r="BQ558" s="305"/>
      <c r="BR558" s="305"/>
      <c r="BS558" s="305"/>
      <c r="BT558" s="305"/>
      <c r="BU558" s="305"/>
      <c r="BV558" s="305"/>
      <c r="BW558" s="305"/>
      <c r="BX558" s="305"/>
      <c r="BY558" s="305"/>
      <c r="BZ558" s="305"/>
      <c r="CA558" s="660"/>
      <c r="CB558" s="326"/>
    </row>
    <row r="559" spans="1:80" ht="40.5" customHeight="1" thickBot="1" x14ac:dyDescent="0.4">
      <c r="A559" s="326"/>
      <c r="B559" s="458" t="s">
        <v>155</v>
      </c>
      <c r="C559" s="326"/>
      <c r="D559" s="331"/>
      <c r="E559" s="323" t="s">
        <v>1057</v>
      </c>
      <c r="F559" s="323" t="s">
        <v>457</v>
      </c>
      <c r="G559" s="307" t="str">
        <f ca="1">IF(AND(E559&lt;D559,BE559&lt;&gt;"",TODAY()&gt;D559),TODAY()-D559,"")</f>
        <v/>
      </c>
      <c r="H559" s="308">
        <f>IF(BM559&lt;&gt;"",BM559,"")</f>
        <v>45872</v>
      </c>
      <c r="I559" s="309">
        <f>IF(AND(E559&lt;&gt;"",H559&lt;&gt;""),H559-E559,"")</f>
        <v>419</v>
      </c>
      <c r="J559" s="305"/>
      <c r="K559" s="460" t="s">
        <v>80</v>
      </c>
      <c r="L559" s="310" t="s">
        <v>557</v>
      </c>
      <c r="M559" s="311" t="s">
        <v>161</v>
      </c>
      <c r="N559" s="326" t="s">
        <v>1012</v>
      </c>
      <c r="O559" s="326"/>
      <c r="P559" s="539" t="s">
        <v>1941</v>
      </c>
      <c r="Q559" s="383" t="s">
        <v>1878</v>
      </c>
      <c r="R559" s="313" t="str">
        <f>IF(OR(L559&lt;&gt;"",N559&lt;&gt;"",O559&lt;&gt;"",P559&lt;&gt;""),CONCATENATE(L559,"-",N559,"-",P559,"-OM",O559),"")</f>
        <v>P62-PPGMII-P62-PAR-0281P/2024-OM</v>
      </c>
      <c r="S559" s="326"/>
      <c r="T559" s="314">
        <v>1</v>
      </c>
      <c r="U559" s="340">
        <v>5.649</v>
      </c>
      <c r="V559" s="340">
        <v>0</v>
      </c>
      <c r="W559" s="316">
        <f>IF(U559&lt;&gt;"",U559/1000,"")</f>
        <v>5.6490000000000004E-3</v>
      </c>
      <c r="X559" s="316">
        <f>IF(V559&lt;&gt;"",V559/1000,"")</f>
        <v>0</v>
      </c>
      <c r="Y559" s="317">
        <f>IF(OR(U559&lt;&gt;"",V559&lt;&gt;""),U559+V559,"")</f>
        <v>5.649</v>
      </c>
      <c r="Z559" s="318">
        <f>IF(Y559&lt;&gt;"",Y559/1000,"")</f>
        <v>5.6490000000000004E-3</v>
      </c>
      <c r="AA559" s="574" t="s">
        <v>2133</v>
      </c>
      <c r="AB559" s="327"/>
      <c r="AC559" s="331">
        <v>45797</v>
      </c>
      <c r="AD559" s="540">
        <v>45792</v>
      </c>
      <c r="AE559" s="540">
        <v>45741</v>
      </c>
      <c r="AF559" s="18">
        <v>45833</v>
      </c>
      <c r="AG559" s="540">
        <v>45823</v>
      </c>
      <c r="AH559" s="309">
        <f>IF(AND(AD559&lt;&gt;"",AG559&lt;&gt;""),AG559-AD559,"")</f>
        <v>31</v>
      </c>
      <c r="AI559" s="322" t="str">
        <f>IF(AE559&lt;&gt;"",CONCATENATE("S",WEEKNUM(AE559,21)),"")</f>
        <v>S13</v>
      </c>
      <c r="AJ559" s="323" t="str">
        <f>IF(AF559&lt;&gt;"",CONCATENATE("S",WEEKNUM(AF559,21)),"")</f>
        <v>S26</v>
      </c>
      <c r="AK559" s="323" t="str">
        <f>IF(AG559&lt;&gt;"",CONCATENATE("S",WEEKNUM(AG559,21)),"")</f>
        <v>S24</v>
      </c>
      <c r="AL559" s="322" t="str">
        <f>IF(AG559&lt;&gt;"",CONCATENATE(MONTH(AG559),"/",YEAR(AG559)),"")</f>
        <v>6/2025</v>
      </c>
      <c r="AM559" s="324">
        <f ca="1">IF(AG559&lt;&gt;"",IFERROR(IF(AF559="",TODAY()-AE559,AG559-AE559),""),"")</f>
        <v>82</v>
      </c>
      <c r="AN559" s="325" t="str">
        <f ca="1">IF(AM559&lt;&gt;"",IF(AM559&lt;=0,"SEM ATRASO",IF(AM559&lt;=10,"1) &lt;= 10 Dias",IF(AND(AM559&gt;10,AM559&lt;=30),"2) &gt; 10 Dias e &lt;= 30 Dias",IF(AND(AM559&gt;30,AM559&lt;=60),"3) &gt;30 Dias e &lt;=60 Dias",IF(AND(AM559&gt;60,AM559&lt;43854),"4) &gt; 60 Dias","INDEFINIDO"))))),"")</f>
        <v>4) &gt; 60 Dias</v>
      </c>
      <c r="AO559" s="327">
        <v>45823</v>
      </c>
      <c r="AP559" s="331">
        <v>45823</v>
      </c>
      <c r="AQ559" s="15">
        <v>45828</v>
      </c>
      <c r="AR559" s="15">
        <v>45861</v>
      </c>
      <c r="AS559" s="331">
        <v>45861</v>
      </c>
      <c r="AT559" s="309">
        <f>IF(AND(AP559&lt;&gt;"",AS559&lt;&gt;""),AS559-AP559,"")</f>
        <v>38</v>
      </c>
      <c r="AU559" s="326" t="str">
        <f>IF(AQ559&lt;&gt;"",CONCATENATE("S",WEEKNUM(AQ559,21)),"")</f>
        <v>S25</v>
      </c>
      <c r="AV559" s="327" t="str">
        <f>IF(AR559&lt;&gt;"",CONCATENATE("S",WEEKNUM(AR559,21)),"")</f>
        <v>S30</v>
      </c>
      <c r="AW559" s="327" t="str">
        <f>IF(AS559&lt;&gt;"",CONCATENATE("S",WEEKNUM(AS559,21)),"")</f>
        <v>S30</v>
      </c>
      <c r="AX559" s="326" t="str">
        <f>IF(AS559&lt;&gt;"",CONCATENATE(MONTH(AS559),"/",YEAR(AS559)),"")</f>
        <v>7/2025</v>
      </c>
      <c r="AY559" s="328">
        <f ca="1">IF(AQ559&lt;&gt;"",IF(AS559&lt;&gt;"",AQ559-AS559,TODAY()-AQ559),"")</f>
        <v>-33</v>
      </c>
      <c r="AZ559" s="329" t="str">
        <f ca="1">IF(AY559&lt;&gt;"",IF(AY559&lt;=0,"SEM ATRASO",IF(AY559&lt;=10,"1) &lt;= 10 Dias",IF(AND(AY559&gt;10,AY559&lt;=30),"2) &gt; 10 Dias e &lt;= 30 Dias",IF(AND(AY559&gt;30,AY559&lt;=60),"3) &gt;30 Dias e &lt;=60 Dias",IF(AND(AY559&gt;60,AY559&lt;43854),"4) &gt; 60 Dias","INDEFINIDO"))))),"")</f>
        <v>SEM ATRASO</v>
      </c>
      <c r="BA559" s="327">
        <v>45861</v>
      </c>
      <c r="BB559" s="331">
        <v>45861</v>
      </c>
      <c r="BC559" s="14">
        <v>45867</v>
      </c>
      <c r="BD559" s="481">
        <v>45867</v>
      </c>
      <c r="BE559" s="15">
        <v>45867</v>
      </c>
      <c r="BF559" s="309">
        <f>IF(AND(BB559&lt;&gt;"",BE559&lt;&gt;""),BE559-BB559,"")</f>
        <v>6</v>
      </c>
      <c r="BG559" s="326" t="str">
        <f>IF(BC559&lt;&gt;"",CONCATENATE("S",WEEKNUM(BC559,21)),"")</f>
        <v>S31</v>
      </c>
      <c r="BH559" s="327" t="str">
        <f>IF(BD559&lt;&gt;"",CONCATENATE("S",WEEKNUM(BD559,21)),"")</f>
        <v>S31</v>
      </c>
      <c r="BI559" s="327" t="str">
        <f>IF(BE559&lt;&gt;"",CONCATENATE("S",WEEKNUM(BE559,21)),"")</f>
        <v>S31</v>
      </c>
      <c r="BJ559" s="326" t="str">
        <f>IF(BE559&lt;&gt;"",CONCATENATE(MONTH(BE559),"/",YEAR(BE559)),"")</f>
        <v>7/2025</v>
      </c>
      <c r="BK559" s="325">
        <f ca="1">IF(BE559&lt;&gt;"",IFERROR(IF(BE559="",TODAY()-BC559,BE559-BC559),""),"")</f>
        <v>0</v>
      </c>
      <c r="BL559" s="330" t="str">
        <f ca="1">IF(BK559&lt;&gt;"",IF(BK559&lt;=0,"SEM ATRASO",IF(BK559&lt;=10,"1) &lt;= 10 Dias",IF(AND(BK559&gt;10,BK559&lt;=30),"2) &gt; 10 Dias e &lt;= 30 Dias",IF(AND(BK559&gt;30,BK559&lt;=60),"3) &gt;30 Dias e &lt;=60 Dias",IF(AND(BK559&gt;60,BK559&lt;43854),"4) &gt; 60 Dias","INDEFINIDO"))))),"")</f>
        <v>SEM ATRASO</v>
      </c>
      <c r="BM559" s="331">
        <f>IF(BE559&lt;&gt;"",BE559+5,IF(AND(BE559="",BD559&lt;&gt;""),BD559+5,IF(AND(BE559="",BD559="",AS559&lt;&gt;""),AS559+5,IF(AND(BE559="",BD559="",AS559="",AR559&lt;&gt;""),AR559+5,""))))</f>
        <v>45872</v>
      </c>
      <c r="BN559" s="327"/>
      <c r="BO559" s="331" t="s">
        <v>87</v>
      </c>
      <c r="BP559" s="305"/>
      <c r="BQ559" s="305"/>
      <c r="BR559" s="305"/>
      <c r="BS559" s="305"/>
      <c r="BT559" s="305"/>
      <c r="BU559" s="305"/>
      <c r="BV559" s="305"/>
      <c r="BW559" s="305"/>
      <c r="BX559" s="305"/>
      <c r="BY559" s="305"/>
      <c r="BZ559" s="305"/>
      <c r="CA559" s="660"/>
      <c r="CB559" s="326"/>
    </row>
    <row r="560" spans="1:80" ht="40.5" customHeight="1" thickBot="1" x14ac:dyDescent="0.4">
      <c r="A560" s="594"/>
      <c r="B560" s="458" t="s">
        <v>101</v>
      </c>
      <c r="C560" s="310"/>
      <c r="D560" s="336"/>
      <c r="E560" s="371" t="s">
        <v>1077</v>
      </c>
      <c r="F560" s="336" t="s">
        <v>329</v>
      </c>
      <c r="G560" s="307" t="str">
        <f ca="1">IF(AND(E560&lt;D560,BE560&lt;&gt;"",TODAY()&gt;D560),TODAY()-D560,"")</f>
        <v/>
      </c>
      <c r="H560" s="308">
        <f>IF(BM560&lt;&gt;"",BM560,"")</f>
        <v>45898</v>
      </c>
      <c r="I560" s="309">
        <f>IF(AND(E560&lt;&gt;"",H560&lt;&gt;""),H560-E560,"")</f>
        <v>427</v>
      </c>
      <c r="J560" s="305" t="s">
        <v>156</v>
      </c>
      <c r="K560" s="460" t="s">
        <v>80</v>
      </c>
      <c r="L560" s="310" t="s">
        <v>557</v>
      </c>
      <c r="M560" s="311" t="s">
        <v>113</v>
      </c>
      <c r="N560" s="3" t="s">
        <v>2050</v>
      </c>
      <c r="O560" s="337">
        <v>2029625222</v>
      </c>
      <c r="P560" s="539" t="s">
        <v>1350</v>
      </c>
      <c r="Q560" s="659" t="s">
        <v>2342</v>
      </c>
      <c r="R560" s="313" t="str">
        <f>IF(OR(L560&lt;&gt;"",N560&lt;&gt;"",O560&lt;&gt;"",P560&lt;&gt;""),CONCATENATE(L560,"-",N560,"-",P560,"-OM",O560),"")</f>
        <v>P62-PPGMII-P62-CAM-0504P/2024-OM2029625222</v>
      </c>
      <c r="S560" s="574"/>
      <c r="T560" s="314">
        <v>0.65</v>
      </c>
      <c r="U560" s="340">
        <v>19.600000000000001</v>
      </c>
      <c r="V560" s="340">
        <v>0</v>
      </c>
      <c r="W560" s="316">
        <f>IF(U560&lt;&gt;"",U560/1000,"")</f>
        <v>1.9600000000000003E-2</v>
      </c>
      <c r="X560" s="316">
        <f>IF(V560&lt;&gt;"",V560/1000,"")</f>
        <v>0</v>
      </c>
      <c r="Y560" s="317">
        <f>IF(OR(U560&lt;&gt;"",V560&lt;&gt;""),U560+V560,"")</f>
        <v>19.600000000000001</v>
      </c>
      <c r="Z560" s="318">
        <f>IF(Y560&lt;&gt;"",Y560/1000,"")</f>
        <v>1.9600000000000003E-2</v>
      </c>
      <c r="AA560" s="574" t="s">
        <v>2057</v>
      </c>
      <c r="AB560" s="386">
        <v>45747</v>
      </c>
      <c r="AC560" s="331">
        <v>45733</v>
      </c>
      <c r="AD560" s="327">
        <v>45733</v>
      </c>
      <c r="AE560" s="327">
        <v>45733</v>
      </c>
      <c r="AF560" s="14">
        <v>45734</v>
      </c>
      <c r="AG560" s="327">
        <v>45825</v>
      </c>
      <c r="AH560" s="309">
        <f>IF(AND(AD560&lt;&gt;"",AG560&lt;&gt;""),AG560-AD560,"")</f>
        <v>92</v>
      </c>
      <c r="AI560" s="322" t="str">
        <f>IF(AE560&lt;&gt;"",CONCATENATE("S",WEEKNUM(AE560,21)),"")</f>
        <v>S12</v>
      </c>
      <c r="AJ560" s="323" t="str">
        <f>IF(AF560&lt;&gt;"",CONCATENATE("S",WEEKNUM(AF560,21)),"")</f>
        <v>S12</v>
      </c>
      <c r="AK560" s="323" t="str">
        <f>IF(AG560&lt;&gt;"",CONCATENATE("S",WEEKNUM(AG560,21)),"")</f>
        <v>S25</v>
      </c>
      <c r="AL560" s="322" t="str">
        <f>IF(AG560&lt;&gt;"",CONCATENATE(MONTH(AG560),"/",YEAR(AG560)),"")</f>
        <v>6/2025</v>
      </c>
      <c r="AM560" s="324">
        <f ca="1">IF(AG560&lt;&gt;"",IFERROR(IF(AF560="",TODAY()-AE560,AG560-AE560),""),"")</f>
        <v>92</v>
      </c>
      <c r="AN560" s="325" t="str">
        <f ca="1">IF(AM560&lt;&gt;"",IF(AM560&lt;=0,"SEM ATRASO",IF(AM560&lt;=10,"1) &lt;= 10 Dias",IF(AND(AM560&gt;10,AM560&lt;=30),"2) &gt; 10 Dias e &lt;= 30 Dias",IF(AND(AM560&gt;30,AM560&lt;=60),"3) &gt;30 Dias e &lt;=60 Dias",IF(AND(AM560&gt;60,AM560&lt;43854),"4) &gt; 60 Dias","INDEFINIDO"))))),"")</f>
        <v>4) &gt; 60 Dias</v>
      </c>
      <c r="AO560" s="364">
        <v>45875</v>
      </c>
      <c r="AP560" s="364">
        <v>45875</v>
      </c>
      <c r="AQ560" s="409">
        <v>45880</v>
      </c>
      <c r="AR560" s="409">
        <v>45880</v>
      </c>
      <c r="AS560" s="331">
        <v>45880</v>
      </c>
      <c r="AT560" s="309">
        <f>IF(AND(AP560&lt;&gt;"",AS560&lt;&gt;""),AS560-AP560,"")</f>
        <v>5</v>
      </c>
      <c r="AU560" s="326" t="str">
        <f>IF(AQ560&lt;&gt;"",CONCATENATE("S",WEEKNUM(AQ560,21)),"")</f>
        <v>S33</v>
      </c>
      <c r="AV560" s="327" t="str">
        <f>IF(AR560&lt;&gt;"",CONCATENATE("S",WEEKNUM(AR560,21)),"")</f>
        <v>S33</v>
      </c>
      <c r="AW560" s="327" t="str">
        <f>IF(AS560&lt;&gt;"",CONCATENATE("S",WEEKNUM(AS560,21)),"")</f>
        <v>S33</v>
      </c>
      <c r="AX560" s="326" t="str">
        <f>IF(AS560&lt;&gt;"",CONCATENATE(MONTH(AS560),"/",YEAR(AS560)),"")</f>
        <v>8/2025</v>
      </c>
      <c r="AY560" s="328">
        <f ca="1">IF(AQ560&lt;&gt;"",IF(AS560&lt;&gt;"",AQ560-AS560,TODAY()-AQ560),"")</f>
        <v>0</v>
      </c>
      <c r="AZ560" s="329" t="str">
        <f ca="1">IF(AY560&lt;&gt;"",IF(AY560&lt;=0,"SEM ATRASO",IF(AY560&lt;=10,"1) &lt;= 10 Dias",IF(AND(AY560&gt;10,AY560&lt;=30),"2) &gt; 10 Dias e &lt;= 30 Dias",IF(AND(AY560&gt;30,AY560&lt;=60),"3) &gt;30 Dias e &lt;=60 Dias",IF(AND(AY560&gt;60,AY560&lt;43854),"4) &gt; 60 Dias","INDEFINIDO"))))),"")</f>
        <v>SEM ATRASO</v>
      </c>
      <c r="BA560" s="364">
        <v>45885</v>
      </c>
      <c r="BB560" s="331">
        <f>BA560</f>
        <v>45885</v>
      </c>
      <c r="BC560" s="15">
        <v>45893</v>
      </c>
      <c r="BD560" s="25">
        <v>45893</v>
      </c>
      <c r="BE560" s="331"/>
      <c r="BF560" s="309" t="str">
        <f>IF(AND(BB560&lt;&gt;"",BE560&lt;&gt;""),BE560-BB560,"")</f>
        <v/>
      </c>
      <c r="BG560" s="326" t="str">
        <f>IF(BC560&lt;&gt;"",CONCATENATE("S",WEEKNUM(BC560,21)),"")</f>
        <v>S34</v>
      </c>
      <c r="BH560" s="327" t="str">
        <f>IF(BD560&lt;&gt;"",CONCATENATE("S",WEEKNUM(BD560,21)),"")</f>
        <v>S34</v>
      </c>
      <c r="BI560" s="327" t="str">
        <f>IF(BE560&lt;&gt;"",CONCATENATE("S",WEEKNUM(BE560,21)),"")</f>
        <v/>
      </c>
      <c r="BJ560" s="326" t="str">
        <f>IF(BE560&lt;&gt;"",CONCATENATE(MONTH(BE560),"/",YEAR(BE560)),"")</f>
        <v/>
      </c>
      <c r="BK560" s="325" t="str">
        <f ca="1">IF(BE560&lt;&gt;"",IFERROR(IF(BE560="",TODAY()-BC560,BE560-BC560),""),"")</f>
        <v/>
      </c>
      <c r="BL560" s="330" t="str">
        <f ca="1">IF(BK560&lt;&gt;"",IF(BK560&lt;=0,"SEM ATRASO",IF(BK560&lt;=10,"1) &lt;= 10 Dias",IF(AND(BK560&gt;10,BK560&lt;=30),"2) &gt; 10 Dias e &lt;= 30 Dias",IF(AND(BK560&gt;30,BK560&lt;=60),"3) &gt;30 Dias e &lt;=60 Dias",IF(AND(BK560&gt;60,BK560&lt;43854),"4) &gt; 60 Dias","INDEFINIDO"))))),"")</f>
        <v/>
      </c>
      <c r="BM560" s="331">
        <f>IF(BE560&lt;&gt;"",BE560+5,IF(AND(BE560="",BD560&lt;&gt;""),BD560+5,IF(AND(BE560="",BD560="",AS560&lt;&gt;""),AS560+5,IF(AND(BE560="",BD560="",AS560="",AR560&lt;&gt;""),AR560+5,""))))</f>
        <v>45898</v>
      </c>
      <c r="BN560" s="331"/>
      <c r="BO560" s="331" t="s">
        <v>87</v>
      </c>
      <c r="BP560" s="305"/>
      <c r="BQ560" s="305"/>
      <c r="BR560" s="305"/>
      <c r="BS560" s="305"/>
      <c r="BT560" s="332">
        <v>-3</v>
      </c>
      <c r="BU560" s="333" t="s">
        <v>1255</v>
      </c>
      <c r="BV560" s="329"/>
      <c r="BW560" s="329"/>
      <c r="BX560" s="329"/>
      <c r="BY560" s="329"/>
      <c r="BZ560" s="329"/>
      <c r="CA560" s="634" t="s">
        <v>2343</v>
      </c>
      <c r="CB560" s="599"/>
    </row>
    <row r="561" spans="1:80" ht="40.5" customHeight="1" thickBot="1" x14ac:dyDescent="0.4">
      <c r="A561" s="594"/>
      <c r="B561" s="458" t="s">
        <v>101</v>
      </c>
      <c r="C561" s="310"/>
      <c r="D561" s="336"/>
      <c r="E561" s="371" t="s">
        <v>1077</v>
      </c>
      <c r="F561" s="336" t="s">
        <v>329</v>
      </c>
      <c r="G561" s="307" t="str">
        <f ca="1">IF(AND(E561&lt;D561,BE561&lt;&gt;"",TODAY()&gt;D561),TODAY()-D561,"")</f>
        <v/>
      </c>
      <c r="H561" s="308">
        <f>IF(BM561&lt;&gt;"",BM561,"")</f>
        <v>45898</v>
      </c>
      <c r="I561" s="309">
        <f>IF(AND(E561&lt;&gt;"",H561&lt;&gt;""),H561-E561,"")</f>
        <v>427</v>
      </c>
      <c r="J561" s="305" t="s">
        <v>156</v>
      </c>
      <c r="K561" s="460" t="s">
        <v>80</v>
      </c>
      <c r="L561" s="310" t="s">
        <v>557</v>
      </c>
      <c r="M561" s="311" t="s">
        <v>2405</v>
      </c>
      <c r="N561" s="3" t="s">
        <v>2050</v>
      </c>
      <c r="O561" s="337">
        <v>2029625222</v>
      </c>
      <c r="P561" s="539" t="s">
        <v>1350</v>
      </c>
      <c r="Q561" s="659" t="s">
        <v>2345</v>
      </c>
      <c r="R561" s="313" t="str">
        <f>IF(OR(L561&lt;&gt;"",N561&lt;&gt;"",O561&lt;&gt;"",P561&lt;&gt;""),CONCATENATE(L561,"-",N561,"-",P561,"-OM",O561),"")</f>
        <v>P62-PPGMII-P62-CAM-0504P/2024-OM2029625222</v>
      </c>
      <c r="S561" s="574"/>
      <c r="T561" s="314">
        <v>0.65</v>
      </c>
      <c r="U561" s="340">
        <v>14.8</v>
      </c>
      <c r="V561" s="340">
        <v>0</v>
      </c>
      <c r="W561" s="316">
        <f>IF(U561&lt;&gt;"",U561/1000,"")</f>
        <v>1.4800000000000001E-2</v>
      </c>
      <c r="X561" s="316">
        <f>IF(V561&lt;&gt;"",V561/1000,"")</f>
        <v>0</v>
      </c>
      <c r="Y561" s="317">
        <f>IF(OR(U561&lt;&gt;"",V561&lt;&gt;""),U561+V561,"")</f>
        <v>14.8</v>
      </c>
      <c r="Z561" s="318">
        <f>IF(Y561&lt;&gt;"",Y561/1000,"")</f>
        <v>1.4800000000000001E-2</v>
      </c>
      <c r="AA561" s="574" t="s">
        <v>2057</v>
      </c>
      <c r="AB561" s="386">
        <v>45747</v>
      </c>
      <c r="AC561" s="331">
        <v>45733</v>
      </c>
      <c r="AD561" s="327">
        <v>45733</v>
      </c>
      <c r="AE561" s="327">
        <v>45733</v>
      </c>
      <c r="AF561" s="14">
        <v>45734</v>
      </c>
      <c r="AG561" s="327">
        <v>45825</v>
      </c>
      <c r="AH561" s="309">
        <f>IF(AND(AD561&lt;&gt;"",AG561&lt;&gt;""),AG561-AD561,"")</f>
        <v>92</v>
      </c>
      <c r="AI561" s="322" t="str">
        <f>IF(AE561&lt;&gt;"",CONCATENATE("S",WEEKNUM(AE561,21)),"")</f>
        <v>S12</v>
      </c>
      <c r="AJ561" s="323" t="str">
        <f>IF(AF561&lt;&gt;"",CONCATENATE("S",WEEKNUM(AF561,21)),"")</f>
        <v>S12</v>
      </c>
      <c r="AK561" s="323" t="str">
        <f>IF(AG561&lt;&gt;"",CONCATENATE("S",WEEKNUM(AG561,21)),"")</f>
        <v>S25</v>
      </c>
      <c r="AL561" s="322" t="str">
        <f>IF(AG561&lt;&gt;"",CONCATENATE(MONTH(AG561),"/",YEAR(AG561)),"")</f>
        <v>6/2025</v>
      </c>
      <c r="AM561" s="324">
        <f ca="1">IF(AG561&lt;&gt;"",IFERROR(IF(AF561="",TODAY()-AE561,AG561-AE561),""),"")</f>
        <v>92</v>
      </c>
      <c r="AN561" s="325" t="str">
        <f ca="1">IF(AM561&lt;&gt;"",IF(AM561&lt;=0,"SEM ATRASO",IF(AM561&lt;=10,"1) &lt;= 10 Dias",IF(AND(AM561&gt;10,AM561&lt;=30),"2) &gt; 10 Dias e &lt;= 30 Dias",IF(AND(AM561&gt;30,AM561&lt;=60),"3) &gt;30 Dias e &lt;=60 Dias",IF(AND(AM561&gt;60,AM561&lt;43854),"4) &gt; 60 Dias","INDEFINIDO"))))),"")</f>
        <v>4) &gt; 60 Dias</v>
      </c>
      <c r="AO561" s="364">
        <v>45875</v>
      </c>
      <c r="AP561" s="364">
        <v>45875</v>
      </c>
      <c r="AQ561" s="409">
        <v>45882</v>
      </c>
      <c r="AR561" s="409">
        <v>45880</v>
      </c>
      <c r="AS561" s="331">
        <v>45880</v>
      </c>
      <c r="AT561" s="309">
        <f>IF(AND(AP561&lt;&gt;"",AS561&lt;&gt;""),AS561-AP561,"")</f>
        <v>5</v>
      </c>
      <c r="AU561" s="326" t="str">
        <f>IF(AQ561&lt;&gt;"",CONCATENATE("S",WEEKNUM(AQ561,21)),"")</f>
        <v>S33</v>
      </c>
      <c r="AV561" s="327" t="str">
        <f>IF(AR561&lt;&gt;"",CONCATENATE("S",WEEKNUM(AR561,21)),"")</f>
        <v>S33</v>
      </c>
      <c r="AW561" s="327" t="str">
        <f>IF(AS561&lt;&gt;"",CONCATENATE("S",WEEKNUM(AS561,21)),"")</f>
        <v>S33</v>
      </c>
      <c r="AX561" s="326" t="str">
        <f>IF(AS561&lt;&gt;"",CONCATENATE(MONTH(AS561),"/",YEAR(AS561)),"")</f>
        <v>8/2025</v>
      </c>
      <c r="AY561" s="328">
        <f ca="1">IF(AQ561&lt;&gt;"",IF(AS561&lt;&gt;"",AQ561-AS561,TODAY()-AQ561),"")</f>
        <v>2</v>
      </c>
      <c r="AZ561" s="329" t="str">
        <f ca="1">IF(AY561&lt;&gt;"",IF(AY561&lt;=0,"SEM ATRASO",IF(AY561&lt;=10,"1) &lt;= 10 Dias",IF(AND(AY561&gt;10,AY561&lt;=30),"2) &gt; 10 Dias e &lt;= 30 Dias",IF(AND(AY561&gt;30,AY561&lt;=60),"3) &gt;30 Dias e &lt;=60 Dias",IF(AND(AY561&gt;60,AY561&lt;43854),"4) &gt; 60 Dias","INDEFINIDO"))))),"")</f>
        <v>1) &lt;= 10 Dias</v>
      </c>
      <c r="BA561" s="364">
        <v>45885</v>
      </c>
      <c r="BB561" s="331">
        <f>AS561</f>
        <v>45880</v>
      </c>
      <c r="BC561" s="15">
        <v>45893</v>
      </c>
      <c r="BD561" s="15">
        <v>45893</v>
      </c>
      <c r="BE561" s="438"/>
      <c r="BF561" s="309" t="str">
        <f>IF(AND(BB561&lt;&gt;"",BE561&lt;&gt;""),BE561-BB561,"")</f>
        <v/>
      </c>
      <c r="BG561" s="326" t="str">
        <f>IF(BC561&lt;&gt;"",CONCATENATE("S",WEEKNUM(BC561,21)),"")</f>
        <v>S34</v>
      </c>
      <c r="BH561" s="327" t="str">
        <f>IF(BD561&lt;&gt;"",CONCATENATE("S",WEEKNUM(BD561,21)),"")</f>
        <v>S34</v>
      </c>
      <c r="BI561" s="327" t="str">
        <f>IF(BE561&lt;&gt;"",CONCATENATE("S",WEEKNUM(BE561,21)),"")</f>
        <v/>
      </c>
      <c r="BJ561" s="326" t="str">
        <f>IF(BE561&lt;&gt;"",CONCATENATE(MONTH(BE561),"/",YEAR(BE561)),"")</f>
        <v/>
      </c>
      <c r="BK561" s="325" t="str">
        <f ca="1">IF(BE561&lt;&gt;"",IFERROR(IF(BE561="",TODAY()-BC561,BE561-BC561),""),"")</f>
        <v/>
      </c>
      <c r="BL561" s="330" t="str">
        <f ca="1">IF(BK561&lt;&gt;"",IF(BK561&lt;=0,"SEM ATRASO",IF(BK561&lt;=10,"1) &lt;= 10 Dias",IF(AND(BK561&gt;10,BK561&lt;=30),"2) &gt; 10 Dias e &lt;= 30 Dias",IF(AND(BK561&gt;30,BK561&lt;=60),"3) &gt;30 Dias e &lt;=60 Dias",IF(AND(BK561&gt;60,BK561&lt;43854),"4) &gt; 60 Dias","INDEFINIDO"))))),"")</f>
        <v/>
      </c>
      <c r="BM561" s="331">
        <f>IF(BE561&lt;&gt;"",BE561+5,IF(AND(BE561="",BD561&lt;&gt;""),BD561+5,IF(AND(BE561="",BD561="",AS561&lt;&gt;""),AS561+5,IF(AND(BE561="",BD561="",AS561="",AR561&lt;&gt;""),AR561+5,""))))</f>
        <v>45898</v>
      </c>
      <c r="BN561" s="331"/>
      <c r="BO561" s="331" t="s">
        <v>87</v>
      </c>
      <c r="BP561" s="305"/>
      <c r="BQ561" s="305"/>
      <c r="BR561" s="305"/>
      <c r="BS561" s="305"/>
      <c r="BT561" s="332">
        <v>-3</v>
      </c>
      <c r="BU561" s="333" t="s">
        <v>1255</v>
      </c>
      <c r="BV561" s="329"/>
      <c r="BW561" s="329"/>
      <c r="BX561" s="329"/>
      <c r="BY561" s="329"/>
      <c r="BZ561" s="329"/>
      <c r="CA561" s="634" t="s">
        <v>2343</v>
      </c>
      <c r="CB561" s="599"/>
    </row>
    <row r="562" spans="1:80" ht="40.5" customHeight="1" thickBot="1" x14ac:dyDescent="0.4">
      <c r="A562" s="326"/>
      <c r="B562" s="458" t="s">
        <v>155</v>
      </c>
      <c r="C562" s="326" t="s">
        <v>278</v>
      </c>
      <c r="D562" s="331">
        <v>45663</v>
      </c>
      <c r="E562" s="323" t="s">
        <v>1993</v>
      </c>
      <c r="F562" s="323" t="s">
        <v>556</v>
      </c>
      <c r="G562" s="307" t="str">
        <f ca="1">IF(AND(E562&lt;D562,BE562&lt;&gt;"",TODAY()&gt;D562),TODAY()-D562,"")</f>
        <v/>
      </c>
      <c r="H562" s="308">
        <f>IF(BM562&lt;&gt;"",BM562,"")</f>
        <v>45889</v>
      </c>
      <c r="I562" s="309">
        <f>IF(AND(E562&lt;&gt;"",H562&lt;&gt;""),H562-E562,"")</f>
        <v>113</v>
      </c>
      <c r="J562" s="305" t="s">
        <v>280</v>
      </c>
      <c r="K562" s="567" t="s">
        <v>80</v>
      </c>
      <c r="L562" s="310" t="s">
        <v>557</v>
      </c>
      <c r="M562" s="311" t="s">
        <v>2407</v>
      </c>
      <c r="N562" s="326" t="s">
        <v>1012</v>
      </c>
      <c r="O562" s="326">
        <v>2029141697</v>
      </c>
      <c r="P562" s="539" t="s">
        <v>1571</v>
      </c>
      <c r="Q562" s="383" t="s">
        <v>2335</v>
      </c>
      <c r="R562" s="313" t="str">
        <f>IF(OR(L562&lt;&gt;"",N562&lt;&gt;"",O562&lt;&gt;"",P562&lt;&gt;""),CONCATENATE(L562,"-",N562,"-",P562,"-OM",O562),"")</f>
        <v>P62-PPGMII-P62-PAR-1425P/2025-OM2029141697</v>
      </c>
      <c r="S562" s="326" t="s">
        <v>964</v>
      </c>
      <c r="T562" s="414">
        <v>1</v>
      </c>
      <c r="U562" s="340">
        <v>0</v>
      </c>
      <c r="V562" s="340">
        <v>6.5629999999999997</v>
      </c>
      <c r="W562" s="316">
        <f>IF(U562&lt;&gt;"",U562/1000,"")</f>
        <v>0</v>
      </c>
      <c r="X562" s="316">
        <f>IF(V562&lt;&gt;"",V562/1000,"")</f>
        <v>6.5629999999999994E-3</v>
      </c>
      <c r="Y562" s="317">
        <f>IF(OR(U562&lt;&gt;"",V562&lt;&gt;""),U562+V562,"")</f>
        <v>6.5629999999999997</v>
      </c>
      <c r="Z562" s="318">
        <f>IF(Y562&lt;&gt;"",Y562/1000,"")</f>
        <v>6.5629999999999994E-3</v>
      </c>
      <c r="AA562" s="574" t="s">
        <v>2159</v>
      </c>
      <c r="AB562" s="327"/>
      <c r="AC562" s="327">
        <v>45787</v>
      </c>
      <c r="AD562" s="327">
        <v>45823</v>
      </c>
      <c r="AE562" s="327">
        <v>45834</v>
      </c>
      <c r="AF562" s="14">
        <v>45853</v>
      </c>
      <c r="AG562" s="327">
        <v>45853</v>
      </c>
      <c r="AH562" s="309">
        <f>IF(AND(AD562&lt;&gt;"",AG562&lt;&gt;""),AG562-AD562,"")</f>
        <v>30</v>
      </c>
      <c r="AI562" s="322" t="str">
        <f>IF(AE562&lt;&gt;"",CONCATENATE("S",WEEKNUM(AE562,21)),"")</f>
        <v>S26</v>
      </c>
      <c r="AJ562" s="323" t="str">
        <f>IF(AF562&lt;&gt;"",CONCATENATE("S",WEEKNUM(AF562,21)),"")</f>
        <v>S29</v>
      </c>
      <c r="AK562" s="323" t="str">
        <f>IF(AG562&lt;&gt;"",CONCATENATE("S",WEEKNUM(AG562,21)),"")</f>
        <v>S29</v>
      </c>
      <c r="AL562" s="322" t="str">
        <f>IF(AG562&lt;&gt;"",CONCATENATE(MONTH(AG562),"/",YEAR(AG562)),"")</f>
        <v>7/2025</v>
      </c>
      <c r="AM562" s="324">
        <f ca="1">IF(AG562&lt;&gt;"",IFERROR(IF(AF562="",TODAY()-AE562,AG562-AE562),""),"")</f>
        <v>19</v>
      </c>
      <c r="AN562" s="325" t="str">
        <f ca="1">IF(AM562&lt;&gt;"",IF(AM562&lt;=0,"SEM ATRASO",IF(AM562&lt;=10,"1) &lt;= 10 Dias",IF(AND(AM562&gt;10,AM562&lt;=30),"2) &gt; 10 Dias e &lt;= 30 Dias",IF(AND(AM562&gt;30,AM562&lt;=60),"3) &gt;30 Dias e &lt;=60 Dias",IF(AND(AM562&gt;60,AM562&lt;43854),"4) &gt; 60 Dias","INDEFINIDO"))))),"")</f>
        <v>2) &gt; 10 Dias e &lt;= 30 Dias</v>
      </c>
      <c r="AO562" s="331">
        <v>45876</v>
      </c>
      <c r="AP562" s="331">
        <v>45876</v>
      </c>
      <c r="AQ562" s="14">
        <v>45880</v>
      </c>
      <c r="AR562" s="14">
        <v>45880</v>
      </c>
      <c r="AS562" s="331">
        <v>45876</v>
      </c>
      <c r="AT562" s="309">
        <f>IF(AND(AP562&lt;&gt;"",AS562&lt;&gt;""),AS562-AP562,"")</f>
        <v>0</v>
      </c>
      <c r="AU562" s="326" t="str">
        <f>IF(AQ562&lt;&gt;"",CONCATENATE("S",WEEKNUM(AQ562,21)),"")</f>
        <v>S33</v>
      </c>
      <c r="AV562" s="327" t="str">
        <f>IF(AR562&lt;&gt;"",CONCATENATE("S",WEEKNUM(AR562,21)),"")</f>
        <v>S33</v>
      </c>
      <c r="AW562" s="327" t="str">
        <f>IF(AS562&lt;&gt;"",CONCATENATE("S",WEEKNUM(AS562,21)),"")</f>
        <v>S32</v>
      </c>
      <c r="AX562" s="326" t="str">
        <f>IF(AS562&lt;&gt;"",CONCATENATE(MONTH(AS562),"/",YEAR(AS562)),"")</f>
        <v>8/2025</v>
      </c>
      <c r="AY562" s="328">
        <f ca="1">IF(AQ562&lt;&gt;"",IF(AS562&lt;&gt;"",AQ562-AS562,TODAY()-AQ562),"")</f>
        <v>4</v>
      </c>
      <c r="AZ562" s="329" t="str">
        <f ca="1">IF(AY562&lt;&gt;"",IF(AY562&lt;=0,"SEM ATRASO",IF(AY562&lt;=10,"1) &lt;= 10 Dias",IF(AND(AY562&gt;10,AY562&lt;=30),"2) &gt; 10 Dias e &lt;= 30 Dias",IF(AND(AY562&gt;30,AY562&lt;=60),"3) &gt;30 Dias e &lt;=60 Dias",IF(AND(AY562&gt;60,AY562&lt;43854),"4) &gt; 60 Dias","INDEFINIDO"))))),"")</f>
        <v>1) &lt;= 10 Dias</v>
      </c>
      <c r="BA562" s="327">
        <v>45884</v>
      </c>
      <c r="BB562" s="331">
        <f>BA562</f>
        <v>45884</v>
      </c>
      <c r="BC562" s="14">
        <v>45890</v>
      </c>
      <c r="BD562" s="14">
        <v>45885</v>
      </c>
      <c r="BE562" s="438">
        <v>45884</v>
      </c>
      <c r="BF562" s="309">
        <f>IF(AND(BB562&lt;&gt;"",BE562&lt;&gt;""),BE562-BB562,"")</f>
        <v>0</v>
      </c>
      <c r="BG562" s="326" t="str">
        <f>IF(BC562&lt;&gt;"",CONCATENATE("S",WEEKNUM(BC562,21)),"")</f>
        <v>S34</v>
      </c>
      <c r="BH562" s="327" t="str">
        <f>IF(BD562&lt;&gt;"",CONCATENATE("S",WEEKNUM(BD562,21)),"")</f>
        <v>S33</v>
      </c>
      <c r="BI562" s="327" t="str">
        <f>IF(BE562&lt;&gt;"",CONCATENATE("S",WEEKNUM(BE562,21)),"")</f>
        <v>S33</v>
      </c>
      <c r="BJ562" s="326" t="str">
        <f>IF(BE562&lt;&gt;"",CONCATENATE(MONTH(BE562),"/",YEAR(BE562)),"")</f>
        <v>8/2025</v>
      </c>
      <c r="BK562" s="325">
        <f ca="1">IF(BE562&lt;&gt;"",IFERROR(IF(BE562="",TODAY()-BC562,BE562-BC562),""),"")</f>
        <v>-6</v>
      </c>
      <c r="BL562" s="330" t="str">
        <f ca="1">IF(BK562&lt;&gt;"",IF(BK562&lt;=0,"SEM ATRASO",IF(BK562&lt;=10,"1) &lt;= 10 Dias",IF(AND(BK562&gt;10,BK562&lt;=30),"2) &gt; 10 Dias e &lt;= 30 Dias",IF(AND(BK562&gt;30,BK562&lt;=60),"3) &gt;30 Dias e &lt;=60 Dias",IF(AND(BK562&gt;60,BK562&lt;43854),"4) &gt; 60 Dias","INDEFINIDO"))))),"")</f>
        <v>SEM ATRASO</v>
      </c>
      <c r="BM562" s="331">
        <f>IF(BE562&lt;&gt;"",BE562+5,IF(AND(BE562="",BD562&lt;&gt;""),BD562+5,IF(AND(BE562="",BD562="",AS562&lt;&gt;""),AS562+5,IF(AND(BE562="",BD562="",AS562="",AR562&lt;&gt;""),AR562+5,""))))</f>
        <v>45889</v>
      </c>
      <c r="BN562" s="327"/>
      <c r="BO562" s="327" t="s">
        <v>87</v>
      </c>
      <c r="BP562" s="305"/>
      <c r="BQ562" s="305"/>
      <c r="BR562" s="305"/>
      <c r="BS562" s="305"/>
      <c r="BT562" s="305" t="s">
        <v>124</v>
      </c>
      <c r="BU562" s="305" t="s">
        <v>124</v>
      </c>
      <c r="BV562" s="305"/>
      <c r="BW562" s="305"/>
      <c r="BX562" s="305"/>
      <c r="BY562" s="305"/>
      <c r="BZ562" s="305"/>
      <c r="CA562" s="660" t="s">
        <v>2336</v>
      </c>
      <c r="CB562" s="326"/>
    </row>
    <row r="563" spans="1:80" ht="40.5" customHeight="1" thickBot="1" x14ac:dyDescent="0.4">
      <c r="A563" s="326"/>
      <c r="B563" s="458" t="s">
        <v>155</v>
      </c>
      <c r="C563" s="326"/>
      <c r="D563" s="331"/>
      <c r="E563" s="323" t="s">
        <v>1986</v>
      </c>
      <c r="F563" s="323" t="s">
        <v>556</v>
      </c>
      <c r="G563" s="307" t="str">
        <f ca="1">IF(AND(E563&lt;D563,BE563&lt;&gt;"",TODAY()&gt;D563),TODAY()-D563,"")</f>
        <v/>
      </c>
      <c r="H563" s="308">
        <f>IF(BM563&lt;&gt;"",BM563,"")</f>
        <v>45866</v>
      </c>
      <c r="I563" s="309">
        <f>IF(AND(E563&lt;&gt;"",H563&lt;&gt;""),H563-E563,"")</f>
        <v>406</v>
      </c>
      <c r="J563" s="305"/>
      <c r="K563" s="460" t="s">
        <v>80</v>
      </c>
      <c r="L563" s="310" t="s">
        <v>557</v>
      </c>
      <c r="M563" s="311" t="s">
        <v>161</v>
      </c>
      <c r="N563" s="326" t="s">
        <v>1012</v>
      </c>
      <c r="O563" s="326"/>
      <c r="P563" s="539" t="s">
        <v>1944</v>
      </c>
      <c r="Q563" s="383" t="s">
        <v>1882</v>
      </c>
      <c r="R563" s="313" t="str">
        <f>IF(OR(L563&lt;&gt;"",N563&lt;&gt;"",O563&lt;&gt;"",P563&lt;&gt;""),CONCATENATE(L563,"-",N563,"-",P563,"-OM",O563),"")</f>
        <v>P62-PPGMII-P62-PAR-0340P/2024-OM</v>
      </c>
      <c r="S563" s="326"/>
      <c r="T563" s="314">
        <v>1</v>
      </c>
      <c r="U563" s="340">
        <v>0</v>
      </c>
      <c r="V563" s="340">
        <v>593.18999999999994</v>
      </c>
      <c r="W563" s="316">
        <f>IF(U563&lt;&gt;"",U563/1000,"")</f>
        <v>0</v>
      </c>
      <c r="X563" s="316">
        <f>IF(V563&lt;&gt;"",V563/1000,"")</f>
        <v>0.59319</v>
      </c>
      <c r="Y563" s="317">
        <f>IF(OR(U563&lt;&gt;"",V563&lt;&gt;""),U563+V563,"")</f>
        <v>593.18999999999994</v>
      </c>
      <c r="Z563" s="318">
        <f>IF(Y563&lt;&gt;"",Y563/1000,"")</f>
        <v>0.59319</v>
      </c>
      <c r="AA563" s="574" t="s">
        <v>2134</v>
      </c>
      <c r="AB563" s="327"/>
      <c r="AC563" s="331">
        <v>45797</v>
      </c>
      <c r="AD563" s="540">
        <v>45792</v>
      </c>
      <c r="AE563" s="540">
        <v>45741</v>
      </c>
      <c r="AF563" s="18">
        <v>45833</v>
      </c>
      <c r="AG563" s="540">
        <v>45823</v>
      </c>
      <c r="AH563" s="309">
        <f>IF(AND(AD563&lt;&gt;"",AG563&lt;&gt;""),AG563-AD563,"")</f>
        <v>31</v>
      </c>
      <c r="AI563" s="322" t="str">
        <f>IF(AE563&lt;&gt;"",CONCATENATE("S",WEEKNUM(AE563,21)),"")</f>
        <v>S13</v>
      </c>
      <c r="AJ563" s="323" t="str">
        <f>IF(AF563&lt;&gt;"",CONCATENATE("S",WEEKNUM(AF563,21)),"")</f>
        <v>S26</v>
      </c>
      <c r="AK563" s="323" t="str">
        <f>IF(AG563&lt;&gt;"",CONCATENATE("S",WEEKNUM(AG563,21)),"")</f>
        <v>S24</v>
      </c>
      <c r="AL563" s="322" t="str">
        <f>IF(AG563&lt;&gt;"",CONCATENATE(MONTH(AG563),"/",YEAR(AG563)),"")</f>
        <v>6/2025</v>
      </c>
      <c r="AM563" s="324">
        <f ca="1">IF(AG563&lt;&gt;"",IFERROR(IF(AF563="",TODAY()-AE563,AG563-AE563),""),"")</f>
        <v>82</v>
      </c>
      <c r="AN563" s="325" t="str">
        <f ca="1">IF(AM563&lt;&gt;"",IF(AM563&lt;=0,"SEM ATRASO",IF(AM563&lt;=10,"1) &lt;= 10 Dias",IF(AND(AM563&gt;10,AM563&lt;=30),"2) &gt; 10 Dias e &lt;= 30 Dias",IF(AND(AM563&gt;30,AM563&lt;=60),"3) &gt;30 Dias e &lt;=60 Dias",IF(AND(AM563&gt;60,AM563&lt;43854),"4) &gt; 60 Dias","INDEFINIDO"))))),"")</f>
        <v>4) &gt; 60 Dias</v>
      </c>
      <c r="AO563" s="327">
        <v>45823</v>
      </c>
      <c r="AP563" s="331">
        <v>45823</v>
      </c>
      <c r="AQ563" s="15">
        <v>45828</v>
      </c>
      <c r="AR563" s="15">
        <v>45853</v>
      </c>
      <c r="AS563" s="331">
        <v>45853</v>
      </c>
      <c r="AT563" s="309">
        <f>IF(AND(AP563&lt;&gt;"",AS563&lt;&gt;""),AS563-AP563,"")</f>
        <v>30</v>
      </c>
      <c r="AU563" s="326" t="str">
        <f>IF(AQ563&lt;&gt;"",CONCATENATE("S",WEEKNUM(AQ563,21)),"")</f>
        <v>S25</v>
      </c>
      <c r="AV563" s="327" t="str">
        <f>IF(AR563&lt;&gt;"",CONCATENATE("S",WEEKNUM(AR563,21)),"")</f>
        <v>S29</v>
      </c>
      <c r="AW563" s="327" t="str">
        <f>IF(AS563&lt;&gt;"",CONCATENATE("S",WEEKNUM(AS563,21)),"")</f>
        <v>S29</v>
      </c>
      <c r="AX563" s="326" t="str">
        <f>IF(AS563&lt;&gt;"",CONCATENATE(MONTH(AS563),"/",YEAR(AS563)),"")</f>
        <v>7/2025</v>
      </c>
      <c r="AY563" s="328">
        <f ca="1">IF(AQ563&lt;&gt;"",IF(AS563&lt;&gt;"",AQ563-AS563,TODAY()-AQ563),"")</f>
        <v>-25</v>
      </c>
      <c r="AZ563" s="329" t="str">
        <f ca="1">IF(AY563&lt;&gt;"",IF(AY563&lt;=0,"SEM ATRASO",IF(AY563&lt;=10,"1) &lt;= 10 Dias",IF(AND(AY563&gt;10,AY563&lt;=30),"2) &gt; 10 Dias e &lt;= 30 Dias",IF(AND(AY563&gt;30,AY563&lt;=60),"3) &gt;30 Dias e &lt;=60 Dias",IF(AND(AY563&gt;60,AY563&lt;43854),"4) &gt; 60 Dias","INDEFINIDO"))))),"")</f>
        <v>SEM ATRASO</v>
      </c>
      <c r="BA563" s="327">
        <v>45853</v>
      </c>
      <c r="BB563" s="331">
        <v>45853</v>
      </c>
      <c r="BC563" s="14">
        <v>45861</v>
      </c>
      <c r="BD563" s="481">
        <v>45861</v>
      </c>
      <c r="BE563" s="15">
        <v>45861</v>
      </c>
      <c r="BF563" s="309">
        <f>IF(AND(BB563&lt;&gt;"",BE563&lt;&gt;""),BE563-BB563,"")</f>
        <v>8</v>
      </c>
      <c r="BG563" s="326" t="str">
        <f>IF(BC563&lt;&gt;"",CONCATENATE("S",WEEKNUM(BC563,21)),"")</f>
        <v>S30</v>
      </c>
      <c r="BH563" s="327" t="str">
        <f>IF(BD563&lt;&gt;"",CONCATENATE("S",WEEKNUM(BD563,21)),"")</f>
        <v>S30</v>
      </c>
      <c r="BI563" s="327" t="str">
        <f>IF(BE563&lt;&gt;"",CONCATENATE("S",WEEKNUM(BE563,21)),"")</f>
        <v>S30</v>
      </c>
      <c r="BJ563" s="326" t="str">
        <f>IF(BE563&lt;&gt;"",CONCATENATE(MONTH(BE563),"/",YEAR(BE563)),"")</f>
        <v>7/2025</v>
      </c>
      <c r="BK563" s="325">
        <f ca="1">IF(BE563&lt;&gt;"",IFERROR(IF(BE563="",TODAY()-BC563,BE563-BC563),""),"")</f>
        <v>0</v>
      </c>
      <c r="BL563" s="330" t="str">
        <f ca="1">IF(BK563&lt;&gt;"",IF(BK563&lt;=0,"SEM ATRASO",IF(BK563&lt;=10,"1) &lt;= 10 Dias",IF(AND(BK563&gt;10,BK563&lt;=30),"2) &gt; 10 Dias e &lt;= 30 Dias",IF(AND(BK563&gt;30,BK563&lt;=60),"3) &gt;30 Dias e &lt;=60 Dias",IF(AND(BK563&gt;60,BK563&lt;43854),"4) &gt; 60 Dias","INDEFINIDO"))))),"")</f>
        <v>SEM ATRASO</v>
      </c>
      <c r="BM563" s="331">
        <f>IF(BE563&lt;&gt;"",BE563+5,IF(AND(BE563="",BD563&lt;&gt;""),BD563+5,IF(AND(BE563="",BD563="",AS563&lt;&gt;""),AS563+5,IF(AND(BE563="",BD563="",AS563="",AR563&lt;&gt;""),AR563+5,""))))</f>
        <v>45866</v>
      </c>
      <c r="BN563" s="327"/>
      <c r="BO563" s="331" t="s">
        <v>87</v>
      </c>
      <c r="BP563" s="305"/>
      <c r="BQ563" s="305"/>
      <c r="BR563" s="305"/>
      <c r="BS563" s="305"/>
      <c r="BT563" s="305"/>
      <c r="BU563" s="305"/>
      <c r="BV563" s="305"/>
      <c r="BW563" s="305"/>
      <c r="BX563" s="305"/>
      <c r="BY563" s="305"/>
      <c r="BZ563" s="305"/>
      <c r="CA563" s="660"/>
      <c r="CB563" s="326"/>
    </row>
    <row r="564" spans="1:80" ht="40.5" customHeight="1" x14ac:dyDescent="0.35">
      <c r="A564" s="326"/>
      <c r="B564" s="458" t="s">
        <v>155</v>
      </c>
      <c r="C564" s="326"/>
      <c r="D564" s="331"/>
      <c r="E564" s="323" t="s">
        <v>1029</v>
      </c>
      <c r="F564" s="323" t="s">
        <v>2011</v>
      </c>
      <c r="G564" s="307" t="str">
        <f ca="1">IF(AND(E564&lt;D564,BE564&lt;&gt;"",TODAY()&gt;D564),TODAY()-D564,"")</f>
        <v/>
      </c>
      <c r="H564" s="308">
        <f>IF(BM564&lt;&gt;"",BM564,"")</f>
        <v>45875</v>
      </c>
      <c r="I564" s="309">
        <f>IF(AND(E564&lt;&gt;"",H564&lt;&gt;""),H564-E564,"")</f>
        <v>188</v>
      </c>
      <c r="J564" s="305" t="s">
        <v>79</v>
      </c>
      <c r="K564" s="326" t="s">
        <v>80</v>
      </c>
      <c r="L564" s="310" t="s">
        <v>81</v>
      </c>
      <c r="M564" s="311" t="s">
        <v>161</v>
      </c>
      <c r="N564" s="326" t="s">
        <v>1011</v>
      </c>
      <c r="O564" s="326"/>
      <c r="P564" s="539" t="s">
        <v>1523</v>
      </c>
      <c r="Q564" s="383" t="s">
        <v>1034</v>
      </c>
      <c r="R564" s="313" t="str">
        <f>IF(OR(L564&lt;&gt;"",N564&lt;&gt;"",O564&lt;&gt;"",P564&lt;&gt;""),CONCATENATE(L564,"-",N564,"-",P564,"-OM",O564),"")</f>
        <v>P31-PPGMII-P31-CAM-0528P/2025-OM</v>
      </c>
      <c r="S564" s="326"/>
      <c r="T564" s="314">
        <v>1</v>
      </c>
      <c r="U564" s="340">
        <v>0</v>
      </c>
      <c r="V564" s="340">
        <v>107.6</v>
      </c>
      <c r="W564" s="316">
        <f>IF(U564&lt;&gt;"",U564/1000,"")</f>
        <v>0</v>
      </c>
      <c r="X564" s="316">
        <f>IF(V564&lt;&gt;"",V564/1000,"")</f>
        <v>0.1076</v>
      </c>
      <c r="Y564" s="317">
        <f>IF(OR(U564&lt;&gt;"",V564&lt;&gt;""),U564+V564,"")</f>
        <v>107.6</v>
      </c>
      <c r="Z564" s="318">
        <f>IF(Y564&lt;&gt;"",Y564/1000,"")</f>
        <v>0.1076</v>
      </c>
      <c r="AA564" s="574" t="s">
        <v>2135</v>
      </c>
      <c r="AB564" s="327"/>
      <c r="AC564" s="331">
        <v>45797</v>
      </c>
      <c r="AD564" s="327">
        <v>45811</v>
      </c>
      <c r="AE564" s="327">
        <v>45833</v>
      </c>
      <c r="AF564" s="18">
        <v>45833</v>
      </c>
      <c r="AG564" s="327">
        <v>45827</v>
      </c>
      <c r="AH564" s="309">
        <f>IF(AND(AD564&lt;&gt;"",AG564&lt;&gt;""),AG564-AD564,"")</f>
        <v>16</v>
      </c>
      <c r="AI564" s="322" t="str">
        <f>IF(AE564&lt;&gt;"",CONCATENATE("S",WEEKNUM(AE564,21)),"")</f>
        <v>S26</v>
      </c>
      <c r="AJ564" s="323" t="str">
        <f>IF(AF564&lt;&gt;"",CONCATENATE("S",WEEKNUM(AF564,21)),"")</f>
        <v>S26</v>
      </c>
      <c r="AK564" s="323" t="str">
        <f>IF(AG564&lt;&gt;"",CONCATENATE("S",WEEKNUM(AG564,21)),"")</f>
        <v>S25</v>
      </c>
      <c r="AL564" s="322" t="str">
        <f>IF(AG564&lt;&gt;"",CONCATENATE(MONTH(AG564),"/",YEAR(AG564)),"")</f>
        <v>6/2025</v>
      </c>
      <c r="AM564" s="324">
        <f ca="1">IF(AG564&lt;&gt;"",IFERROR(IF(AF564="",TODAY()-AE564,AG564-AE564),""),"")</f>
        <v>-6</v>
      </c>
      <c r="AN564" s="325" t="str">
        <f ca="1">IF(AM564&lt;&gt;"",IF(AM564&lt;=0,"SEM ATRASO",IF(AM564&lt;=10,"1) &lt;= 10 Dias",IF(AND(AM564&gt;10,AM564&lt;=30),"2) &gt; 10 Dias e &lt;= 30 Dias",IF(AND(AM564&gt;30,AM564&lt;=60),"3) &gt;30 Dias e &lt;=60 Dias",IF(AND(AM564&gt;60,AM564&lt;43854),"4) &gt; 60 Dias","INDEFINIDO"))))),"")</f>
        <v>SEM ATRASO</v>
      </c>
      <c r="AO564" s="533">
        <v>45833</v>
      </c>
      <c r="AP564" s="331">
        <v>45849</v>
      </c>
      <c r="AQ564" s="14">
        <v>45840</v>
      </c>
      <c r="AR564" s="14">
        <v>45840</v>
      </c>
      <c r="AS564" s="327">
        <v>45838</v>
      </c>
      <c r="AT564" s="309">
        <f>IF(AND(AP564&lt;&gt;"",AS564&lt;&gt;""),AS564-AP564,"")</f>
        <v>-11</v>
      </c>
      <c r="AU564" s="326" t="str">
        <f>IF(AQ564&lt;&gt;"",CONCATENATE("S",WEEKNUM(AQ564,21)),"")</f>
        <v>S27</v>
      </c>
      <c r="AV564" s="327" t="str">
        <f>IF(AR564&lt;&gt;"",CONCATENATE("S",WEEKNUM(AR564,21)),"")</f>
        <v>S27</v>
      </c>
      <c r="AW564" s="327" t="str">
        <f>IF(AS564&lt;&gt;"",CONCATENATE("S",WEEKNUM(AS564,21)),"")</f>
        <v>S27</v>
      </c>
      <c r="AX564" s="326" t="str">
        <f>IF(AS564&lt;&gt;"",CONCATENATE(MONTH(AS564),"/",YEAR(AS564)),"")</f>
        <v>6/2025</v>
      </c>
      <c r="AY564" s="328">
        <f ca="1">IF(AQ564&lt;&gt;"",IF(AS564&lt;&gt;"",AQ564-AS564,TODAY()-AQ564),"")</f>
        <v>2</v>
      </c>
      <c r="AZ564" s="329" t="str">
        <f ca="1">IF(AY564&lt;&gt;"",IF(AY564&lt;=0,"SEM ATRASO",IF(AY564&lt;=10,"1) &lt;= 10 Dias",IF(AND(AY564&gt;10,AY564&lt;=30),"2) &gt; 10 Dias e &lt;= 30 Dias",IF(AND(AY564&gt;30,AY564&lt;=60),"3) &gt;30 Dias e &lt;=60 Dias",IF(AND(AY564&gt;60,AY564&lt;43854),"4) &gt; 60 Dias","INDEFINIDO"))))),"")</f>
        <v>1) &lt;= 10 Dias</v>
      </c>
      <c r="BA564" s="327">
        <v>45853</v>
      </c>
      <c r="BB564" s="331">
        <v>45838</v>
      </c>
      <c r="BC564" s="14">
        <v>45766</v>
      </c>
      <c r="BD564" s="12">
        <v>45861</v>
      </c>
      <c r="BE564" s="327">
        <v>45870</v>
      </c>
      <c r="BF564" s="309">
        <f>IF(AND(BB564&lt;&gt;"",BE564&lt;&gt;""),BE564-BB564,"")</f>
        <v>32</v>
      </c>
      <c r="BG564" s="326" t="str">
        <f>IF(BC564&lt;&gt;"",CONCATENATE("S",WEEKNUM(BC564,21)),"")</f>
        <v>S16</v>
      </c>
      <c r="BH564" s="327" t="str">
        <f>IF(BD564&lt;&gt;"",CONCATENATE("S",WEEKNUM(BD564,21)),"")</f>
        <v>S30</v>
      </c>
      <c r="BI564" s="327" t="str">
        <f>IF(BE564&lt;&gt;"",CONCATENATE("S",WEEKNUM(BE564,21)),"")</f>
        <v>S31</v>
      </c>
      <c r="BJ564" s="326" t="str">
        <f>IF(BE564&lt;&gt;"",CONCATENATE(MONTH(BE564),"/",YEAR(BE564)),"")</f>
        <v>8/2025</v>
      </c>
      <c r="BK564" s="325">
        <f ca="1">IF(BE564&lt;&gt;"",IFERROR(IF(BE564="",TODAY()-BC564,BE564-BC564),""),"")</f>
        <v>104</v>
      </c>
      <c r="BL564" s="330" t="str">
        <f ca="1">IF(BK564&lt;&gt;"",IF(BK564&lt;=0,"SEM ATRASO",IF(BK564&lt;=10,"1) &lt;= 10 Dias",IF(AND(BK564&gt;10,BK564&lt;=30),"2) &gt; 10 Dias e &lt;= 30 Dias",IF(AND(BK564&gt;30,BK564&lt;=60),"3) &gt;30 Dias e &lt;=60 Dias",IF(AND(BK564&gt;60,BK564&lt;43854),"4) &gt; 60 Dias","INDEFINIDO"))))),"")</f>
        <v>4) &gt; 60 Dias</v>
      </c>
      <c r="BM564" s="331">
        <f>IF(BE564&lt;&gt;"",BE564+5,IF(AND(BE564="",BD564&lt;&gt;""),BD564+5,IF(AND(BE564="",BD564="",AS564&lt;&gt;""),AS564+5,IF(AND(BE564="",BD564="",AS564="",AR564&lt;&gt;""),AR564+5,""))))</f>
        <v>45875</v>
      </c>
      <c r="BN564" s="327"/>
      <c r="BO564" s="331" t="s">
        <v>87</v>
      </c>
      <c r="BP564" s="305"/>
      <c r="BQ564" s="305"/>
      <c r="BR564" s="305"/>
      <c r="BS564" s="305"/>
      <c r="BT564" s="305"/>
      <c r="BU564" s="305"/>
      <c r="BV564" s="305"/>
      <c r="BW564" s="305"/>
      <c r="BX564" s="305"/>
      <c r="BY564" s="305"/>
      <c r="BZ564" s="305"/>
      <c r="CA564" s="660"/>
      <c r="CB564" s="326"/>
    </row>
    <row r="565" spans="1:80" ht="40.5" customHeight="1" thickBot="1" x14ac:dyDescent="0.4">
      <c r="A565" s="326"/>
      <c r="B565" s="458" t="s">
        <v>155</v>
      </c>
      <c r="C565" s="326"/>
      <c r="D565" s="331"/>
      <c r="E565" s="323" t="s">
        <v>1057</v>
      </c>
      <c r="F565" s="323" t="s">
        <v>273</v>
      </c>
      <c r="G565" s="307" t="str">
        <f ca="1">IF(AND(E565&lt;D565,BE565&lt;&gt;"",TODAY()&gt;D565),TODAY()-D565,"")</f>
        <v/>
      </c>
      <c r="H565" s="308">
        <f>IF(BM565&lt;&gt;"",BM565,"")</f>
        <v>45889</v>
      </c>
      <c r="I565" s="309">
        <f>IF(AND(E565&lt;&gt;"",H565&lt;&gt;""),H565-E565,"")</f>
        <v>436</v>
      </c>
      <c r="J565" s="305"/>
      <c r="K565" s="460" t="s">
        <v>80</v>
      </c>
      <c r="L565" s="310" t="s">
        <v>557</v>
      </c>
      <c r="M565" s="311" t="s">
        <v>2407</v>
      </c>
      <c r="N565" s="326" t="s">
        <v>1012</v>
      </c>
      <c r="O565" s="326"/>
      <c r="P565" s="539" t="s">
        <v>1945</v>
      </c>
      <c r="Q565" s="326" t="s">
        <v>1883</v>
      </c>
      <c r="R565" s="313" t="str">
        <f>IF(OR(L565&lt;&gt;"",N565&lt;&gt;"",O565&lt;&gt;"",P565&lt;&gt;""),CONCATENATE(L565,"-",N565,"-",P565,"-OM",O565),"")</f>
        <v>P62-PPGMII-P62-PAR-0280P/2024-OM</v>
      </c>
      <c r="S565" s="326"/>
      <c r="T565" s="437">
        <v>0.75</v>
      </c>
      <c r="U565" s="340">
        <v>394.48</v>
      </c>
      <c r="V565" s="340">
        <v>0</v>
      </c>
      <c r="W565" s="316">
        <f>IF(U565&lt;&gt;"",U565/1000,"")</f>
        <v>0.39448</v>
      </c>
      <c r="X565" s="316">
        <f>IF(V565&lt;&gt;"",V565/1000,"")</f>
        <v>0</v>
      </c>
      <c r="Y565" s="317">
        <f>IF(OR(U565&lt;&gt;"",V565&lt;&gt;""),U565+V565,"")</f>
        <v>394.48</v>
      </c>
      <c r="Z565" s="318">
        <f>IF(Y565&lt;&gt;"",Y565/1000,"")</f>
        <v>0.39448</v>
      </c>
      <c r="AA565" s="574" t="s">
        <v>2136</v>
      </c>
      <c r="AB565" s="327"/>
      <c r="AC565" s="331">
        <v>45777</v>
      </c>
      <c r="AD565" s="327">
        <v>45814</v>
      </c>
      <c r="AE565" s="327">
        <v>45828</v>
      </c>
      <c r="AF565" s="14">
        <v>45828</v>
      </c>
      <c r="AG565" s="327">
        <v>45828</v>
      </c>
      <c r="AH565" s="309">
        <f>IF(AND(AD565&lt;&gt;"",AG565&lt;&gt;""),AG565-AD565,"")</f>
        <v>14</v>
      </c>
      <c r="AI565" s="322" t="str">
        <f>IF(AE565&lt;&gt;"",CONCATENATE("S",WEEKNUM(AE565,21)),"")</f>
        <v>S25</v>
      </c>
      <c r="AJ565" s="323" t="str">
        <f>IF(AF565&lt;&gt;"",CONCATENATE("S",WEEKNUM(AF565,21)),"")</f>
        <v>S25</v>
      </c>
      <c r="AK565" s="323" t="str">
        <f>IF(AG565&lt;&gt;"",CONCATENATE("S",WEEKNUM(AG565,21)),"")</f>
        <v>S25</v>
      </c>
      <c r="AL565" s="322" t="str">
        <f>IF(AG565&lt;&gt;"",CONCATENATE(MONTH(AG565),"/",YEAR(AG565)),"")</f>
        <v>6/2025</v>
      </c>
      <c r="AM565" s="324">
        <f ca="1">IF(AG565&lt;&gt;"",IFERROR(IF(AF565="",TODAY()-AE565,AG565-AE565),""),"")</f>
        <v>0</v>
      </c>
      <c r="AN565" s="325" t="str">
        <f ca="1">IF(AM565&lt;&gt;"",IF(AM565&lt;=0,"SEM ATRASO",IF(AM565&lt;=10,"1) &lt;= 10 Dias",IF(AND(AM565&gt;10,AM565&lt;=30),"2) &gt; 10 Dias e &lt;= 30 Dias",IF(AND(AM565&gt;30,AM565&lt;=60),"3) &gt;30 Dias e &lt;=60 Dias",IF(AND(AM565&gt;60,AM565&lt;43854),"4) &gt; 60 Dias","INDEFINIDO"))))),"")</f>
        <v>SEM ATRASO</v>
      </c>
      <c r="AO565" s="331" t="s">
        <v>2029</v>
      </c>
      <c r="AP565" s="331">
        <v>45853</v>
      </c>
      <c r="AQ565" s="14">
        <v>45853</v>
      </c>
      <c r="AR565" s="15">
        <v>45852</v>
      </c>
      <c r="AS565" s="331">
        <v>45852</v>
      </c>
      <c r="AT565" s="309">
        <f>IF(AND(AP565&lt;&gt;"",AS565&lt;&gt;""),AS565-AP565,"")</f>
        <v>-1</v>
      </c>
      <c r="AU565" s="326" t="str">
        <f>IF(AQ565&lt;&gt;"",CONCATENATE("S",WEEKNUM(AQ565,21)),"")</f>
        <v>S29</v>
      </c>
      <c r="AV565" s="327" t="str">
        <f>IF(AR565&lt;&gt;"",CONCATENATE("S",WEEKNUM(AR565,21)),"")</f>
        <v>S29</v>
      </c>
      <c r="AW565" s="327" t="str">
        <f>IF(AS565&lt;&gt;"",CONCATENATE("S",WEEKNUM(AS565,21)),"")</f>
        <v>S29</v>
      </c>
      <c r="AX565" s="326" t="str">
        <f>IF(AS565&lt;&gt;"",CONCATENATE(MONTH(AS565),"/",YEAR(AS565)),"")</f>
        <v>7/2025</v>
      </c>
      <c r="AY565" s="328">
        <f ca="1">IF(AQ565&lt;&gt;"",IF(AS565&lt;&gt;"",AQ565-AS565,TODAY()-AQ565),"")</f>
        <v>1</v>
      </c>
      <c r="AZ565" s="329" t="str">
        <f ca="1">IF(AY565&lt;&gt;"",IF(AY565&lt;=0,"SEM ATRASO",IF(AY565&lt;=10,"1) &lt;= 10 Dias",IF(AND(AY565&gt;10,AY565&lt;=30),"2) &gt; 10 Dias e &lt;= 30 Dias",IF(AND(AY565&gt;30,AY565&lt;=60),"3) &gt;30 Dias e &lt;=60 Dias",IF(AND(AY565&gt;60,AY565&lt;43854),"4) &gt; 60 Dias","INDEFINIDO"))))),"")</f>
        <v>1) &lt;= 10 Dias</v>
      </c>
      <c r="BA565" s="14">
        <v>45879</v>
      </c>
      <c r="BB565" s="331">
        <f>BA565</f>
        <v>45879</v>
      </c>
      <c r="BC565" s="14">
        <v>45885</v>
      </c>
      <c r="BD565" s="24">
        <v>45885</v>
      </c>
      <c r="BE565" s="438">
        <v>45884</v>
      </c>
      <c r="BF565" s="309">
        <f>IF(AND(BB565&lt;&gt;"",BE565&lt;&gt;""),BE565-BB565,"")</f>
        <v>5</v>
      </c>
      <c r="BG565" s="326" t="str">
        <f>IF(BC565&lt;&gt;"",CONCATENATE("S",WEEKNUM(BC565,21)),"")</f>
        <v>S33</v>
      </c>
      <c r="BH565" s="327" t="str">
        <f>IF(BD565&lt;&gt;"",CONCATENATE("S",WEEKNUM(BD565,21)),"")</f>
        <v>S33</v>
      </c>
      <c r="BI565" s="327" t="str">
        <f>IF(BE565&lt;&gt;"",CONCATENATE("S",WEEKNUM(BE565,21)),"")</f>
        <v>S33</v>
      </c>
      <c r="BJ565" s="326" t="str">
        <f>IF(BE565&lt;&gt;"",CONCATENATE(MONTH(BE565),"/",YEAR(BE565)),"")</f>
        <v>8/2025</v>
      </c>
      <c r="BK565" s="325">
        <f ca="1">IF(BE565&lt;&gt;"",IFERROR(IF(BE565="",TODAY()-BC565,BE565-BC565),""),"")</f>
        <v>-1</v>
      </c>
      <c r="BL565" s="330" t="str">
        <f ca="1">IF(BK565&lt;&gt;"",IF(BK565&lt;=0,"SEM ATRASO",IF(BK565&lt;=10,"1) &lt;= 10 Dias",IF(AND(BK565&gt;10,BK565&lt;=30),"2) &gt; 10 Dias e &lt;= 30 Dias",IF(AND(BK565&gt;30,BK565&lt;=60),"3) &gt;30 Dias e &lt;=60 Dias",IF(AND(BK565&gt;60,BK565&lt;43854),"4) &gt; 60 Dias","INDEFINIDO"))))),"")</f>
        <v>SEM ATRASO</v>
      </c>
      <c r="BM565" s="331">
        <f>IF(BE565&lt;&gt;"",BE565+5,IF(AND(BE565="",BD565&lt;&gt;""),BD565+5,IF(AND(BE565="",BD565="",AS565&lt;&gt;""),AS565+5,IF(AND(BE565="",BD565="",AS565="",AR565&lt;&gt;""),AR565+5,""))))</f>
        <v>45889</v>
      </c>
      <c r="BN565" s="327"/>
      <c r="BO565" s="331" t="s">
        <v>87</v>
      </c>
      <c r="BP565" s="305"/>
      <c r="BQ565" s="305"/>
      <c r="BR565" s="305"/>
      <c r="BS565" s="305"/>
      <c r="BT565" s="305"/>
      <c r="BU565" s="305"/>
      <c r="BV565" s="305"/>
      <c r="BW565" s="305"/>
      <c r="BX565" s="305"/>
      <c r="BY565" s="305"/>
      <c r="BZ565" s="305"/>
      <c r="CA565" s="660"/>
      <c r="CB565" s="326"/>
    </row>
    <row r="566" spans="1:80" ht="40.5" customHeight="1" thickBot="1" x14ac:dyDescent="0.4">
      <c r="A566" s="326"/>
      <c r="B566" s="458" t="s">
        <v>155</v>
      </c>
      <c r="C566" s="326"/>
      <c r="D566" s="331"/>
      <c r="E566" s="323" t="s">
        <v>1057</v>
      </c>
      <c r="F566" s="323" t="s">
        <v>273</v>
      </c>
      <c r="G566" s="307" t="str">
        <f ca="1">IF(AND(E566&lt;D566,BE566&lt;&gt;"",TODAY()&gt;D566),TODAY()-D566,"")</f>
        <v/>
      </c>
      <c r="H566" s="308">
        <f>IF(BM566&lt;&gt;"",BM566,"")</f>
        <v>45889</v>
      </c>
      <c r="I566" s="309">
        <f>IF(AND(E566&lt;&gt;"",H566&lt;&gt;""),H566-E566,"")</f>
        <v>436</v>
      </c>
      <c r="J566" s="305"/>
      <c r="K566" s="460" t="s">
        <v>80</v>
      </c>
      <c r="L566" s="310" t="s">
        <v>557</v>
      </c>
      <c r="M566" s="311" t="s">
        <v>2407</v>
      </c>
      <c r="N566" s="326" t="s">
        <v>1012</v>
      </c>
      <c r="O566" s="326"/>
      <c r="P566" s="539" t="s">
        <v>1945</v>
      </c>
      <c r="Q566" s="326" t="s">
        <v>1884</v>
      </c>
      <c r="R566" s="313" t="str">
        <f>IF(OR(L566&lt;&gt;"",N566&lt;&gt;"",O566&lt;&gt;"",P566&lt;&gt;""),CONCATENATE(L566,"-",N566,"-",P566,"-OM",O566),"")</f>
        <v>P62-PPGMII-P62-PAR-0280P/2024-OM</v>
      </c>
      <c r="S566" s="326"/>
      <c r="T566" s="437">
        <v>0.75</v>
      </c>
      <c r="U566" s="340">
        <v>0.9</v>
      </c>
      <c r="V566" s="340">
        <v>0</v>
      </c>
      <c r="W566" s="316">
        <f>IF(U566&lt;&gt;"",U566/1000,"")</f>
        <v>8.9999999999999998E-4</v>
      </c>
      <c r="X566" s="316">
        <f>IF(V566&lt;&gt;"",V566/1000,"")</f>
        <v>0</v>
      </c>
      <c r="Y566" s="317">
        <f>IF(OR(U566&lt;&gt;"",V566&lt;&gt;""),U566+V566,"")</f>
        <v>0.9</v>
      </c>
      <c r="Z566" s="318">
        <f>IF(Y566&lt;&gt;"",Y566/1000,"")</f>
        <v>8.9999999999999998E-4</v>
      </c>
      <c r="AA566" s="574" t="s">
        <v>2136</v>
      </c>
      <c r="AB566" s="327"/>
      <c r="AC566" s="331">
        <v>45777</v>
      </c>
      <c r="AD566" s="327">
        <v>45814</v>
      </c>
      <c r="AE566" s="327">
        <v>45828</v>
      </c>
      <c r="AF566" s="14">
        <v>45828</v>
      </c>
      <c r="AG566" s="327">
        <v>45828</v>
      </c>
      <c r="AH566" s="309">
        <f>IF(AND(AD566&lt;&gt;"",AG566&lt;&gt;""),AG566-AD566,"")</f>
        <v>14</v>
      </c>
      <c r="AI566" s="322" t="str">
        <f>IF(AE566&lt;&gt;"",CONCATENATE("S",WEEKNUM(AE566,21)),"")</f>
        <v>S25</v>
      </c>
      <c r="AJ566" s="323" t="str">
        <f>IF(AF566&lt;&gt;"",CONCATENATE("S",WEEKNUM(AF566,21)),"")</f>
        <v>S25</v>
      </c>
      <c r="AK566" s="323" t="str">
        <f>IF(AG566&lt;&gt;"",CONCATENATE("S",WEEKNUM(AG566,21)),"")</f>
        <v>S25</v>
      </c>
      <c r="AL566" s="322" t="str">
        <f>IF(AG566&lt;&gt;"",CONCATENATE(MONTH(AG566),"/",YEAR(AG566)),"")</f>
        <v>6/2025</v>
      </c>
      <c r="AM566" s="324">
        <f ca="1">IF(AG566&lt;&gt;"",IFERROR(IF(AF566="",TODAY()-AE566,AG566-AE566),""),"")</f>
        <v>0</v>
      </c>
      <c r="AN566" s="325" t="str">
        <f ca="1">IF(AM566&lt;&gt;"",IF(AM566&lt;=0,"SEM ATRASO",IF(AM566&lt;=10,"1) &lt;= 10 Dias",IF(AND(AM566&gt;10,AM566&lt;=30),"2) &gt; 10 Dias e &lt;= 30 Dias",IF(AND(AM566&gt;30,AM566&lt;=60),"3) &gt;30 Dias e &lt;=60 Dias",IF(AND(AM566&gt;60,AM566&lt;43854),"4) &gt; 60 Dias","INDEFINIDO"))))),"")</f>
        <v>SEM ATRASO</v>
      </c>
      <c r="AO566" s="331" t="s">
        <v>2029</v>
      </c>
      <c r="AP566" s="331">
        <v>45856</v>
      </c>
      <c r="AQ566" s="14">
        <v>45856</v>
      </c>
      <c r="AR566" s="15">
        <v>45861</v>
      </c>
      <c r="AS566" s="331">
        <v>45861</v>
      </c>
      <c r="AT566" s="309">
        <f>IF(AND(AP566&lt;&gt;"",AS566&lt;&gt;""),AS566-AP566,"")</f>
        <v>5</v>
      </c>
      <c r="AU566" s="326" t="str">
        <f>IF(AQ566&lt;&gt;"",CONCATENATE("S",WEEKNUM(AQ566,21)),"")</f>
        <v>S29</v>
      </c>
      <c r="AV566" s="327" t="str">
        <f>IF(AR566&lt;&gt;"",CONCATENATE("S",WEEKNUM(AR566,21)),"")</f>
        <v>S30</v>
      </c>
      <c r="AW566" s="327" t="str">
        <f>IF(AS566&lt;&gt;"",CONCATENATE("S",WEEKNUM(AS566,21)),"")</f>
        <v>S30</v>
      </c>
      <c r="AX566" s="326" t="str">
        <f>IF(AS566&lt;&gt;"",CONCATENATE(MONTH(AS566),"/",YEAR(AS566)),"")</f>
        <v>7/2025</v>
      </c>
      <c r="AY566" s="328">
        <f ca="1">IF(AQ566&lt;&gt;"",IF(AS566&lt;&gt;"",AQ566-AS566,TODAY()-AQ566),"")</f>
        <v>-5</v>
      </c>
      <c r="AZ566" s="329" t="str">
        <f ca="1">IF(AY566&lt;&gt;"",IF(AY566&lt;=0,"SEM ATRASO",IF(AY566&lt;=10,"1) &lt;= 10 Dias",IF(AND(AY566&gt;10,AY566&lt;=30),"2) &gt; 10 Dias e &lt;= 30 Dias",IF(AND(AY566&gt;30,AY566&lt;=60),"3) &gt;30 Dias e &lt;=60 Dias",IF(AND(AY566&gt;60,AY566&lt;43854),"4) &gt; 60 Dias","INDEFINIDO"))))),"")</f>
        <v>SEM ATRASO</v>
      </c>
      <c r="BA566" s="14">
        <v>45879</v>
      </c>
      <c r="BB566" s="331">
        <f>BA566</f>
        <v>45879</v>
      </c>
      <c r="BC566" s="14">
        <v>45885</v>
      </c>
      <c r="BD566" s="24">
        <v>45885</v>
      </c>
      <c r="BE566" s="438">
        <v>45884</v>
      </c>
      <c r="BF566" s="309">
        <f>IF(AND(BB566&lt;&gt;"",BE566&lt;&gt;""),BE566-BB566,"")</f>
        <v>5</v>
      </c>
      <c r="BG566" s="326" t="str">
        <f>IF(BC566&lt;&gt;"",CONCATENATE("S",WEEKNUM(BC566,21)),"")</f>
        <v>S33</v>
      </c>
      <c r="BH566" s="327" t="str">
        <f>IF(BD566&lt;&gt;"",CONCATENATE("S",WEEKNUM(BD566,21)),"")</f>
        <v>S33</v>
      </c>
      <c r="BI566" s="327" t="str">
        <f>IF(BE566&lt;&gt;"",CONCATENATE("S",WEEKNUM(BE566,21)),"")</f>
        <v>S33</v>
      </c>
      <c r="BJ566" s="326" t="str">
        <f>IF(BE566&lt;&gt;"",CONCATENATE(MONTH(BE566),"/",YEAR(BE566)),"")</f>
        <v>8/2025</v>
      </c>
      <c r="BK566" s="325">
        <f ca="1">IF(BE566&lt;&gt;"",IFERROR(IF(BE566="",TODAY()-BC566,BE566-BC566),""),"")</f>
        <v>-1</v>
      </c>
      <c r="BL566" s="330" t="str">
        <f ca="1">IF(BK566&lt;&gt;"",IF(BK566&lt;=0,"SEM ATRASO",IF(BK566&lt;=10,"1) &lt;= 10 Dias",IF(AND(BK566&gt;10,BK566&lt;=30),"2) &gt; 10 Dias e &lt;= 30 Dias",IF(AND(BK566&gt;30,BK566&lt;=60),"3) &gt;30 Dias e &lt;=60 Dias",IF(AND(BK566&gt;60,BK566&lt;43854),"4) &gt; 60 Dias","INDEFINIDO"))))),"")</f>
        <v>SEM ATRASO</v>
      </c>
      <c r="BM566" s="331">
        <f>IF(BE566&lt;&gt;"",BE566+5,IF(AND(BE566="",BD566&lt;&gt;""),BD566+5,IF(AND(BE566="",BD566="",AS566&lt;&gt;""),AS566+5,IF(AND(BE566="",BD566="",AS566="",AR566&lt;&gt;""),AR566+5,""))))</f>
        <v>45889</v>
      </c>
      <c r="BN566" s="327"/>
      <c r="BO566" s="331" t="s">
        <v>87</v>
      </c>
      <c r="BP566" s="305"/>
      <c r="BQ566" s="305"/>
      <c r="BR566" s="305"/>
      <c r="BS566" s="305"/>
      <c r="BT566" s="305"/>
      <c r="BU566" s="305"/>
      <c r="BV566" s="305"/>
      <c r="BW566" s="305"/>
      <c r="BX566" s="305"/>
      <c r="BY566" s="305"/>
      <c r="BZ566" s="305"/>
      <c r="CA566" s="660"/>
      <c r="CB566" s="326"/>
    </row>
    <row r="567" spans="1:80" ht="40.5" customHeight="1" thickBot="1" x14ac:dyDescent="0.4">
      <c r="A567" s="326"/>
      <c r="B567" s="458" t="s">
        <v>155</v>
      </c>
      <c r="C567" s="326"/>
      <c r="D567" s="331"/>
      <c r="E567" s="323" t="s">
        <v>1057</v>
      </c>
      <c r="F567" s="323" t="s">
        <v>273</v>
      </c>
      <c r="G567" s="307" t="str">
        <f ca="1">IF(AND(E567&lt;D567,BE567&lt;&gt;"",TODAY()&gt;D567),TODAY()-D567,"")</f>
        <v/>
      </c>
      <c r="H567" s="308">
        <f>IF(BM567&lt;&gt;"",BM567,"")</f>
        <v>45889</v>
      </c>
      <c r="I567" s="309">
        <f>IF(AND(E567&lt;&gt;"",H567&lt;&gt;""),H567-E567,"")</f>
        <v>436</v>
      </c>
      <c r="J567" s="305"/>
      <c r="K567" s="460" t="s">
        <v>80</v>
      </c>
      <c r="L567" s="310" t="s">
        <v>557</v>
      </c>
      <c r="M567" s="311" t="s">
        <v>2407</v>
      </c>
      <c r="N567" s="326" t="s">
        <v>1012</v>
      </c>
      <c r="O567" s="326"/>
      <c r="P567" s="539" t="s">
        <v>1945</v>
      </c>
      <c r="Q567" s="326" t="s">
        <v>1885</v>
      </c>
      <c r="R567" s="313" t="str">
        <f>IF(OR(L567&lt;&gt;"",N567&lt;&gt;"",O567&lt;&gt;"",P567&lt;&gt;""),CONCATENATE(L567,"-",N567,"-",P567,"-OM",O567),"")</f>
        <v>P62-PPGMII-P62-PAR-0280P/2024-OM</v>
      </c>
      <c r="S567" s="326"/>
      <c r="T567" s="437">
        <v>0.75</v>
      </c>
      <c r="U567" s="340">
        <v>590.81100000000004</v>
      </c>
      <c r="V567" s="340">
        <v>0</v>
      </c>
      <c r="W567" s="316">
        <f>IF(U567&lt;&gt;"",U567/1000,"")</f>
        <v>0.59081100000000009</v>
      </c>
      <c r="X567" s="316">
        <f>IF(V567&lt;&gt;"",V567/1000,"")</f>
        <v>0</v>
      </c>
      <c r="Y567" s="317">
        <f>IF(OR(U567&lt;&gt;"",V567&lt;&gt;""),U567+V567,"")</f>
        <v>590.81100000000004</v>
      </c>
      <c r="Z567" s="318">
        <f>IF(Y567&lt;&gt;"",Y567/1000,"")</f>
        <v>0.59081100000000009</v>
      </c>
      <c r="AA567" s="574" t="s">
        <v>2136</v>
      </c>
      <c r="AB567" s="327"/>
      <c r="AC567" s="331">
        <v>45777</v>
      </c>
      <c r="AD567" s="327">
        <v>45814</v>
      </c>
      <c r="AE567" s="327">
        <v>45828</v>
      </c>
      <c r="AF567" s="14">
        <v>45828</v>
      </c>
      <c r="AG567" s="327">
        <v>45828</v>
      </c>
      <c r="AH567" s="309">
        <f>IF(AND(AD567&lt;&gt;"",AG567&lt;&gt;""),AG567-AD567,"")</f>
        <v>14</v>
      </c>
      <c r="AI567" s="322" t="str">
        <f>IF(AE567&lt;&gt;"",CONCATENATE("S",WEEKNUM(AE567,21)),"")</f>
        <v>S25</v>
      </c>
      <c r="AJ567" s="323" t="str">
        <f>IF(AF567&lt;&gt;"",CONCATENATE("S",WEEKNUM(AF567,21)),"")</f>
        <v>S25</v>
      </c>
      <c r="AK567" s="323" t="str">
        <f>IF(AG567&lt;&gt;"",CONCATENATE("S",WEEKNUM(AG567,21)),"")</f>
        <v>S25</v>
      </c>
      <c r="AL567" s="322" t="str">
        <f>IF(AG567&lt;&gt;"",CONCATENATE(MONTH(AG567),"/",YEAR(AG567)),"")</f>
        <v>6/2025</v>
      </c>
      <c r="AM567" s="324">
        <f ca="1">IF(AG567&lt;&gt;"",IFERROR(IF(AF567="",TODAY()-AE567,AG567-AE567),""),"")</f>
        <v>0</v>
      </c>
      <c r="AN567" s="325" t="str">
        <f ca="1">IF(AM567&lt;&gt;"",IF(AM567&lt;=0,"SEM ATRASO",IF(AM567&lt;=10,"1) &lt;= 10 Dias",IF(AND(AM567&gt;10,AM567&lt;=30),"2) &gt; 10 Dias e &lt;= 30 Dias",IF(AND(AM567&gt;30,AM567&lt;=60),"3) &gt;30 Dias e &lt;=60 Dias",IF(AND(AM567&gt;60,AM567&lt;43854),"4) &gt; 60 Dias","INDEFINIDO"))))),"")</f>
        <v>SEM ATRASO</v>
      </c>
      <c r="AO567" s="331" t="s">
        <v>2029</v>
      </c>
      <c r="AP567" s="331">
        <v>45856</v>
      </c>
      <c r="AQ567" s="331">
        <v>45856</v>
      </c>
      <c r="AR567" s="15">
        <v>45859</v>
      </c>
      <c r="AS567" s="15">
        <v>45859</v>
      </c>
      <c r="AT567" s="309">
        <f>IF(AND(AP567&lt;&gt;"",AS567&lt;&gt;""),AS567-AP567,"")</f>
        <v>3</v>
      </c>
      <c r="AU567" s="326" t="str">
        <f>IF(AQ567&lt;&gt;"",CONCATENATE("S",WEEKNUM(AQ567,21)),"")</f>
        <v>S29</v>
      </c>
      <c r="AV567" s="327" t="str">
        <f>IF(AR567&lt;&gt;"",CONCATENATE("S",WEEKNUM(AR567,21)),"")</f>
        <v>S30</v>
      </c>
      <c r="AW567" s="327" t="str">
        <f>IF(AS567&lt;&gt;"",CONCATENATE("S",WEEKNUM(AS567,21)),"")</f>
        <v>S30</v>
      </c>
      <c r="AX567" s="326" t="str">
        <f>IF(AS567&lt;&gt;"",CONCATENATE(MONTH(AS567),"/",YEAR(AS567)),"")</f>
        <v>7/2025</v>
      </c>
      <c r="AY567" s="328">
        <f ca="1">IF(AQ567&lt;&gt;"",IF(AS567&lt;&gt;"",AQ567-AS567,TODAY()-AQ567),"")</f>
        <v>-3</v>
      </c>
      <c r="AZ567" s="329" t="str">
        <f ca="1">IF(AY567&lt;&gt;"",IF(AY567&lt;=0,"SEM ATRASO",IF(AY567&lt;=10,"1) &lt;= 10 Dias",IF(AND(AY567&gt;10,AY567&lt;=30),"2) &gt; 10 Dias e &lt;= 30 Dias",IF(AND(AY567&gt;30,AY567&lt;=60),"3) &gt;30 Dias e &lt;=60 Dias",IF(AND(AY567&gt;60,AY567&lt;43854),"4) &gt; 60 Dias","INDEFINIDO"))))),"")</f>
        <v>SEM ATRASO</v>
      </c>
      <c r="BA567" s="14">
        <v>45879</v>
      </c>
      <c r="BB567" s="331">
        <f>BA567</f>
        <v>45879</v>
      </c>
      <c r="BC567" s="14">
        <v>45885</v>
      </c>
      <c r="BD567" s="24">
        <v>45885</v>
      </c>
      <c r="BE567" s="438">
        <v>45884</v>
      </c>
      <c r="BF567" s="309">
        <f>IF(AND(BB567&lt;&gt;"",BE567&lt;&gt;""),BE567-BB567,"")</f>
        <v>5</v>
      </c>
      <c r="BG567" s="326" t="str">
        <f>IF(BC567&lt;&gt;"",CONCATENATE("S",WEEKNUM(BC567,21)),"")</f>
        <v>S33</v>
      </c>
      <c r="BH567" s="327" t="str">
        <f>IF(BD567&lt;&gt;"",CONCATENATE("S",WEEKNUM(BD567,21)),"")</f>
        <v>S33</v>
      </c>
      <c r="BI567" s="327" t="str">
        <f>IF(BE567&lt;&gt;"",CONCATENATE("S",WEEKNUM(BE567,21)),"")</f>
        <v>S33</v>
      </c>
      <c r="BJ567" s="326" t="str">
        <f>IF(BE567&lt;&gt;"",CONCATENATE(MONTH(BE567),"/",YEAR(BE567)),"")</f>
        <v>8/2025</v>
      </c>
      <c r="BK567" s="325">
        <f ca="1">IF(BE567&lt;&gt;"",IFERROR(IF(BE567="",TODAY()-BC567,BE567-BC567),""),"")</f>
        <v>-1</v>
      </c>
      <c r="BL567" s="330" t="str">
        <f ca="1">IF(BK567&lt;&gt;"",IF(BK567&lt;=0,"SEM ATRASO",IF(BK567&lt;=10,"1) &lt;= 10 Dias",IF(AND(BK567&gt;10,BK567&lt;=30),"2) &gt; 10 Dias e &lt;= 30 Dias",IF(AND(BK567&gt;30,BK567&lt;=60),"3) &gt;30 Dias e &lt;=60 Dias",IF(AND(BK567&gt;60,BK567&lt;43854),"4) &gt; 60 Dias","INDEFINIDO"))))),"")</f>
        <v>SEM ATRASO</v>
      </c>
      <c r="BM567" s="331">
        <f>IF(BE567&lt;&gt;"",BE567+5,IF(AND(BE567="",BD567&lt;&gt;""),BD567+5,IF(AND(BE567="",BD567="",AS567&lt;&gt;""),AS567+5,IF(AND(BE567="",BD567="",AS567="",AR567&lt;&gt;""),AR567+5,""))))</f>
        <v>45889</v>
      </c>
      <c r="BN567" s="327"/>
      <c r="BO567" s="331" t="s">
        <v>87</v>
      </c>
      <c r="BP567" s="305"/>
      <c r="BQ567" s="305"/>
      <c r="BR567" s="305"/>
      <c r="BS567" s="305"/>
      <c r="BT567" s="305"/>
      <c r="BU567" s="305"/>
      <c r="BV567" s="305"/>
      <c r="BW567" s="305"/>
      <c r="BX567" s="305"/>
      <c r="BY567" s="305"/>
      <c r="BZ567" s="305"/>
      <c r="CA567" s="660"/>
      <c r="CB567" s="326"/>
    </row>
    <row r="568" spans="1:80" ht="40.5" customHeight="1" thickBot="1" x14ac:dyDescent="0.4">
      <c r="A568" s="326"/>
      <c r="B568" s="458" t="s">
        <v>155</v>
      </c>
      <c r="C568" s="326"/>
      <c r="D568" s="331"/>
      <c r="E568" s="323" t="s">
        <v>1057</v>
      </c>
      <c r="F568" s="323" t="s">
        <v>273</v>
      </c>
      <c r="G568" s="307" t="str">
        <f ca="1">IF(AND(E568&lt;D568,BE568&lt;&gt;"",TODAY()&gt;D568),TODAY()-D568,"")</f>
        <v/>
      </c>
      <c r="H568" s="308">
        <f>IF(BM568&lt;&gt;"",BM568,"")</f>
        <v>45889</v>
      </c>
      <c r="I568" s="309">
        <f>IF(AND(E568&lt;&gt;"",H568&lt;&gt;""),H568-E568,"")</f>
        <v>436</v>
      </c>
      <c r="J568" s="305"/>
      <c r="K568" s="460" t="s">
        <v>80</v>
      </c>
      <c r="L568" s="310" t="s">
        <v>557</v>
      </c>
      <c r="M568" s="311" t="s">
        <v>2407</v>
      </c>
      <c r="N568" s="326" t="s">
        <v>1012</v>
      </c>
      <c r="O568" s="326"/>
      <c r="P568" s="539" t="s">
        <v>1945</v>
      </c>
      <c r="Q568" s="326" t="s">
        <v>1886</v>
      </c>
      <c r="R568" s="313" t="str">
        <f>IF(OR(L568&lt;&gt;"",N568&lt;&gt;"",O568&lt;&gt;"",P568&lt;&gt;""),CONCATENATE(L568,"-",N568,"-",P568,"-OM",O568),"")</f>
        <v>P62-PPGMII-P62-PAR-0280P/2024-OM</v>
      </c>
      <c r="S568" s="326"/>
      <c r="T568" s="437">
        <v>0.75</v>
      </c>
      <c r="U568" s="340">
        <v>2.5700000000000003</v>
      </c>
      <c r="V568" s="340">
        <v>0</v>
      </c>
      <c r="W568" s="316">
        <f>IF(U568&lt;&gt;"",U568/1000,"")</f>
        <v>2.5700000000000002E-3</v>
      </c>
      <c r="X568" s="316">
        <f>IF(V568&lt;&gt;"",V568/1000,"")</f>
        <v>0</v>
      </c>
      <c r="Y568" s="317">
        <f>IF(OR(U568&lt;&gt;"",V568&lt;&gt;""),U568+V568,"")</f>
        <v>2.5700000000000003</v>
      </c>
      <c r="Z568" s="318">
        <f>IF(Y568&lt;&gt;"",Y568/1000,"")</f>
        <v>2.5700000000000002E-3</v>
      </c>
      <c r="AA568" s="574" t="s">
        <v>2136</v>
      </c>
      <c r="AB568" s="327"/>
      <c r="AC568" s="331">
        <v>45777</v>
      </c>
      <c r="AD568" s="327">
        <v>45814</v>
      </c>
      <c r="AE568" s="327">
        <v>45828</v>
      </c>
      <c r="AF568" s="14">
        <v>45828</v>
      </c>
      <c r="AG568" s="327">
        <v>45828</v>
      </c>
      <c r="AH568" s="309">
        <f>IF(AND(AD568&lt;&gt;"",AG568&lt;&gt;""),AG568-AD568,"")</f>
        <v>14</v>
      </c>
      <c r="AI568" s="322" t="str">
        <f>IF(AE568&lt;&gt;"",CONCATENATE("S",WEEKNUM(AE568,21)),"")</f>
        <v>S25</v>
      </c>
      <c r="AJ568" s="323" t="str">
        <f>IF(AF568&lt;&gt;"",CONCATENATE("S",WEEKNUM(AF568,21)),"")</f>
        <v>S25</v>
      </c>
      <c r="AK568" s="323" t="str">
        <f>IF(AG568&lt;&gt;"",CONCATENATE("S",WEEKNUM(AG568,21)),"")</f>
        <v>S25</v>
      </c>
      <c r="AL568" s="322" t="str">
        <f>IF(AG568&lt;&gt;"",CONCATENATE(MONTH(AG568),"/",YEAR(AG568)),"")</f>
        <v>6/2025</v>
      </c>
      <c r="AM568" s="324">
        <f ca="1">IF(AG568&lt;&gt;"",IFERROR(IF(AF568="",TODAY()-AE568,AG568-AE568),""),"")</f>
        <v>0</v>
      </c>
      <c r="AN568" s="325" t="str">
        <f ca="1">IF(AM568&lt;&gt;"",IF(AM568&lt;=0,"SEM ATRASO",IF(AM568&lt;=10,"1) &lt;= 10 Dias",IF(AND(AM568&gt;10,AM568&lt;=30),"2) &gt; 10 Dias e &lt;= 30 Dias",IF(AND(AM568&gt;30,AM568&lt;=60),"3) &gt;30 Dias e &lt;=60 Dias",IF(AND(AM568&gt;60,AM568&lt;43854),"4) &gt; 60 Dias","INDEFINIDO"))))),"")</f>
        <v>SEM ATRASO</v>
      </c>
      <c r="AO568" s="331" t="s">
        <v>2029</v>
      </c>
      <c r="AP568" s="331">
        <v>45854</v>
      </c>
      <c r="AQ568" s="14">
        <v>45854</v>
      </c>
      <c r="AR568" s="15">
        <v>45854</v>
      </c>
      <c r="AS568" s="331">
        <v>45854</v>
      </c>
      <c r="AT568" s="309">
        <f>IF(AND(AP568&lt;&gt;"",AS568&lt;&gt;""),AS568-AP568,"")</f>
        <v>0</v>
      </c>
      <c r="AU568" s="326" t="str">
        <f>IF(AQ568&lt;&gt;"",CONCATENATE("S",WEEKNUM(AQ568,21)),"")</f>
        <v>S29</v>
      </c>
      <c r="AV568" s="327" t="str">
        <f>IF(AR568&lt;&gt;"",CONCATENATE("S",WEEKNUM(AR568,21)),"")</f>
        <v>S29</v>
      </c>
      <c r="AW568" s="327" t="str">
        <f>IF(AS568&lt;&gt;"",CONCATENATE("S",WEEKNUM(AS568,21)),"")</f>
        <v>S29</v>
      </c>
      <c r="AX568" s="326" t="str">
        <f>IF(AS568&lt;&gt;"",CONCATENATE(MONTH(AS568),"/",YEAR(AS568)),"")</f>
        <v>7/2025</v>
      </c>
      <c r="AY568" s="328">
        <f ca="1">IF(AQ568&lt;&gt;"",IF(AS568&lt;&gt;"",AQ568-AS568,TODAY()-AQ568),"")</f>
        <v>0</v>
      </c>
      <c r="AZ568" s="329" t="str">
        <f ca="1">IF(AY568&lt;&gt;"",IF(AY568&lt;=0,"SEM ATRASO",IF(AY568&lt;=10,"1) &lt;= 10 Dias",IF(AND(AY568&gt;10,AY568&lt;=30),"2) &gt; 10 Dias e &lt;= 30 Dias",IF(AND(AY568&gt;30,AY568&lt;=60),"3) &gt;30 Dias e &lt;=60 Dias",IF(AND(AY568&gt;60,AY568&lt;43854),"4) &gt; 60 Dias","INDEFINIDO"))))),"")</f>
        <v>SEM ATRASO</v>
      </c>
      <c r="BA568" s="14">
        <v>45879</v>
      </c>
      <c r="BB568" s="331">
        <f>BA568</f>
        <v>45879</v>
      </c>
      <c r="BC568" s="14">
        <v>45885</v>
      </c>
      <c r="BD568" s="24">
        <v>45885</v>
      </c>
      <c r="BE568" s="438">
        <v>45884</v>
      </c>
      <c r="BF568" s="309">
        <f>IF(AND(BB568&lt;&gt;"",BE568&lt;&gt;""),BE568-BB568,"")</f>
        <v>5</v>
      </c>
      <c r="BG568" s="326" t="str">
        <f>IF(BC568&lt;&gt;"",CONCATENATE("S",WEEKNUM(BC568,21)),"")</f>
        <v>S33</v>
      </c>
      <c r="BH568" s="327" t="str">
        <f>IF(BD568&lt;&gt;"",CONCATENATE("S",WEEKNUM(BD568,21)),"")</f>
        <v>S33</v>
      </c>
      <c r="BI568" s="327" t="str">
        <f>IF(BE568&lt;&gt;"",CONCATENATE("S",WEEKNUM(BE568,21)),"")</f>
        <v>S33</v>
      </c>
      <c r="BJ568" s="326" t="str">
        <f>IF(BE568&lt;&gt;"",CONCATENATE(MONTH(BE568),"/",YEAR(BE568)),"")</f>
        <v>8/2025</v>
      </c>
      <c r="BK568" s="325">
        <f ca="1">IF(BE568&lt;&gt;"",IFERROR(IF(BE568="",TODAY()-BC568,BE568-BC568),""),"")</f>
        <v>-1</v>
      </c>
      <c r="BL568" s="330" t="str">
        <f ca="1">IF(BK568&lt;&gt;"",IF(BK568&lt;=0,"SEM ATRASO",IF(BK568&lt;=10,"1) &lt;= 10 Dias",IF(AND(BK568&gt;10,BK568&lt;=30),"2) &gt; 10 Dias e &lt;= 30 Dias",IF(AND(BK568&gt;30,BK568&lt;=60),"3) &gt;30 Dias e &lt;=60 Dias",IF(AND(BK568&gt;60,BK568&lt;43854),"4) &gt; 60 Dias","INDEFINIDO"))))),"")</f>
        <v>SEM ATRASO</v>
      </c>
      <c r="BM568" s="331">
        <f>IF(BE568&lt;&gt;"",BE568+5,IF(AND(BE568="",BD568&lt;&gt;""),BD568+5,IF(AND(BE568="",BD568="",AS568&lt;&gt;""),AS568+5,IF(AND(BE568="",BD568="",AS568="",AR568&lt;&gt;""),AR568+5,""))))</f>
        <v>45889</v>
      </c>
      <c r="BN568" s="327"/>
      <c r="BO568" s="331" t="s">
        <v>87</v>
      </c>
      <c r="BP568" s="305"/>
      <c r="BQ568" s="305"/>
      <c r="BR568" s="305"/>
      <c r="BS568" s="305"/>
      <c r="BT568" s="305"/>
      <c r="BU568" s="305"/>
      <c r="BV568" s="305"/>
      <c r="BW568" s="305"/>
      <c r="BX568" s="305"/>
      <c r="BY568" s="305"/>
      <c r="BZ568" s="305"/>
      <c r="CA568" s="660"/>
      <c r="CB568" s="326"/>
    </row>
    <row r="569" spans="1:80" ht="40.5" customHeight="1" thickBot="1" x14ac:dyDescent="0.4">
      <c r="A569" s="326"/>
      <c r="B569" s="458" t="s">
        <v>155</v>
      </c>
      <c r="C569" s="326"/>
      <c r="D569" s="331"/>
      <c r="E569" s="323" t="s">
        <v>1057</v>
      </c>
      <c r="F569" s="323" t="s">
        <v>273</v>
      </c>
      <c r="G569" s="307" t="str">
        <f ca="1">IF(AND(E569&lt;D569,BE569&lt;&gt;"",TODAY()&gt;D569),TODAY()-D569,"")</f>
        <v/>
      </c>
      <c r="H569" s="308">
        <f>IF(BM569&lt;&gt;"",BM569,"")</f>
        <v>45889</v>
      </c>
      <c r="I569" s="309">
        <f>IF(AND(E569&lt;&gt;"",H569&lt;&gt;""),H569-E569,"")</f>
        <v>436</v>
      </c>
      <c r="J569" s="305"/>
      <c r="K569" s="460" t="s">
        <v>80</v>
      </c>
      <c r="L569" s="310" t="s">
        <v>557</v>
      </c>
      <c r="M569" s="311" t="s">
        <v>2407</v>
      </c>
      <c r="N569" s="326" t="s">
        <v>1012</v>
      </c>
      <c r="O569" s="326"/>
      <c r="P569" s="539" t="s">
        <v>1945</v>
      </c>
      <c r="Q569" s="326" t="s">
        <v>1887</v>
      </c>
      <c r="R569" s="313" t="str">
        <f>IF(OR(L569&lt;&gt;"",N569&lt;&gt;"",O569&lt;&gt;"",P569&lt;&gt;""),CONCATENATE(L569,"-",N569,"-",P569,"-OM",O569),"")</f>
        <v>P62-PPGMII-P62-PAR-0280P/2024-OM</v>
      </c>
      <c r="S569" s="326"/>
      <c r="T569" s="437">
        <v>0.75</v>
      </c>
      <c r="U569" s="340">
        <v>279.93600000000004</v>
      </c>
      <c r="V569" s="340">
        <v>0</v>
      </c>
      <c r="W569" s="316">
        <f>IF(U569&lt;&gt;"",U569/1000,"")</f>
        <v>0.27993600000000002</v>
      </c>
      <c r="X569" s="316">
        <f>IF(V569&lt;&gt;"",V569/1000,"")</f>
        <v>0</v>
      </c>
      <c r="Y569" s="317">
        <f>IF(OR(U569&lt;&gt;"",V569&lt;&gt;""),U569+V569,"")</f>
        <v>279.93600000000004</v>
      </c>
      <c r="Z569" s="318">
        <f>IF(Y569&lt;&gt;"",Y569/1000,"")</f>
        <v>0.27993600000000002</v>
      </c>
      <c r="AA569" s="574" t="s">
        <v>2136</v>
      </c>
      <c r="AB569" s="327"/>
      <c r="AC569" s="331">
        <v>45777</v>
      </c>
      <c r="AD569" s="327">
        <v>45814</v>
      </c>
      <c r="AE569" s="327">
        <v>45828</v>
      </c>
      <c r="AF569" s="14">
        <v>45828</v>
      </c>
      <c r="AG569" s="327">
        <v>45828</v>
      </c>
      <c r="AH569" s="309">
        <f>IF(AND(AD569&lt;&gt;"",AG569&lt;&gt;""),AG569-AD569,"")</f>
        <v>14</v>
      </c>
      <c r="AI569" s="322" t="str">
        <f>IF(AE569&lt;&gt;"",CONCATENATE("S",WEEKNUM(AE569,21)),"")</f>
        <v>S25</v>
      </c>
      <c r="AJ569" s="323" t="str">
        <f>IF(AF569&lt;&gt;"",CONCATENATE("S",WEEKNUM(AF569,21)),"")</f>
        <v>S25</v>
      </c>
      <c r="AK569" s="323" t="str">
        <f>IF(AG569&lt;&gt;"",CONCATENATE("S",WEEKNUM(AG569,21)),"")</f>
        <v>S25</v>
      </c>
      <c r="AL569" s="322" t="str">
        <f>IF(AG569&lt;&gt;"",CONCATENATE(MONTH(AG569),"/",YEAR(AG569)),"")</f>
        <v>6/2025</v>
      </c>
      <c r="AM569" s="324">
        <f ca="1">IF(AG569&lt;&gt;"",IFERROR(IF(AF569="",TODAY()-AE569,AG569-AE569),""),"")</f>
        <v>0</v>
      </c>
      <c r="AN569" s="325" t="str">
        <f ca="1">IF(AM569&lt;&gt;"",IF(AM569&lt;=0,"SEM ATRASO",IF(AM569&lt;=10,"1) &lt;= 10 Dias",IF(AND(AM569&gt;10,AM569&lt;=30),"2) &gt; 10 Dias e &lt;= 30 Dias",IF(AND(AM569&gt;30,AM569&lt;=60),"3) &gt;30 Dias e &lt;=60 Dias",IF(AND(AM569&gt;60,AM569&lt;43854),"4) &gt; 60 Dias","INDEFINIDO"))))),"")</f>
        <v>SEM ATRASO</v>
      </c>
      <c r="AO569" s="331" t="s">
        <v>2029</v>
      </c>
      <c r="AP569" s="331">
        <v>45859</v>
      </c>
      <c r="AQ569" s="14">
        <v>45859</v>
      </c>
      <c r="AR569" s="15">
        <v>45867</v>
      </c>
      <c r="AS569" s="331">
        <v>45867</v>
      </c>
      <c r="AT569" s="309">
        <f>IF(AND(AP569&lt;&gt;"",AS569&lt;&gt;""),AS569-AP569,"")</f>
        <v>8</v>
      </c>
      <c r="AU569" s="326" t="str">
        <f>IF(AQ569&lt;&gt;"",CONCATENATE("S",WEEKNUM(AQ569,21)),"")</f>
        <v>S30</v>
      </c>
      <c r="AV569" s="327" t="str">
        <f>IF(AR569&lt;&gt;"",CONCATENATE("S",WEEKNUM(AR569,21)),"")</f>
        <v>S31</v>
      </c>
      <c r="AW569" s="327" t="str">
        <f>IF(AS569&lt;&gt;"",CONCATENATE("S",WEEKNUM(AS569,21)),"")</f>
        <v>S31</v>
      </c>
      <c r="AX569" s="326" t="str">
        <f>IF(AS569&lt;&gt;"",CONCATENATE(MONTH(AS569),"/",YEAR(AS569)),"")</f>
        <v>7/2025</v>
      </c>
      <c r="AY569" s="328">
        <f ca="1">IF(AQ569&lt;&gt;"",IF(AS569&lt;&gt;"",AQ569-AS569,TODAY()-AQ569),"")</f>
        <v>-8</v>
      </c>
      <c r="AZ569" s="329" t="str">
        <f ca="1">IF(AY569&lt;&gt;"",IF(AY569&lt;=0,"SEM ATRASO",IF(AY569&lt;=10,"1) &lt;= 10 Dias",IF(AND(AY569&gt;10,AY569&lt;=30),"2) &gt; 10 Dias e &lt;= 30 Dias",IF(AND(AY569&gt;30,AY569&lt;=60),"3) &gt;30 Dias e &lt;=60 Dias",IF(AND(AY569&gt;60,AY569&lt;43854),"4) &gt; 60 Dias","INDEFINIDO"))))),"")</f>
        <v>SEM ATRASO</v>
      </c>
      <c r="BA569" s="14">
        <v>45879</v>
      </c>
      <c r="BB569" s="331">
        <f>BA569</f>
        <v>45879</v>
      </c>
      <c r="BC569" s="14">
        <v>45885</v>
      </c>
      <c r="BD569" s="24">
        <v>45885</v>
      </c>
      <c r="BE569" s="438">
        <v>45884</v>
      </c>
      <c r="BF569" s="309">
        <f>IF(AND(BB569&lt;&gt;"",BE569&lt;&gt;""),BE569-BB569,"")</f>
        <v>5</v>
      </c>
      <c r="BG569" s="326" t="str">
        <f>IF(BC569&lt;&gt;"",CONCATENATE("S",WEEKNUM(BC569,21)),"")</f>
        <v>S33</v>
      </c>
      <c r="BH569" s="327" t="str">
        <f>IF(BD569&lt;&gt;"",CONCATENATE("S",WEEKNUM(BD569,21)),"")</f>
        <v>S33</v>
      </c>
      <c r="BI569" s="327" t="str">
        <f>IF(BE569&lt;&gt;"",CONCATENATE("S",WEEKNUM(BE569,21)),"")</f>
        <v>S33</v>
      </c>
      <c r="BJ569" s="326" t="str">
        <f>IF(BE569&lt;&gt;"",CONCATENATE(MONTH(BE569),"/",YEAR(BE569)),"")</f>
        <v>8/2025</v>
      </c>
      <c r="BK569" s="325">
        <f ca="1">IF(BE569&lt;&gt;"",IFERROR(IF(BE569="",TODAY()-BC569,BE569-BC569),""),"")</f>
        <v>-1</v>
      </c>
      <c r="BL569" s="330" t="str">
        <f ca="1">IF(BK569&lt;&gt;"",IF(BK569&lt;=0,"SEM ATRASO",IF(BK569&lt;=10,"1) &lt;= 10 Dias",IF(AND(BK569&gt;10,BK569&lt;=30),"2) &gt; 10 Dias e &lt;= 30 Dias",IF(AND(BK569&gt;30,BK569&lt;=60),"3) &gt;30 Dias e &lt;=60 Dias",IF(AND(BK569&gt;60,BK569&lt;43854),"4) &gt; 60 Dias","INDEFINIDO"))))),"")</f>
        <v>SEM ATRASO</v>
      </c>
      <c r="BM569" s="331">
        <f>IF(BE569&lt;&gt;"",BE569+5,IF(AND(BE569="",BD569&lt;&gt;""),BD569+5,IF(AND(BE569="",BD569="",AS569&lt;&gt;""),AS569+5,IF(AND(BE569="",BD569="",AS569="",AR569&lt;&gt;""),AR569+5,""))))</f>
        <v>45889</v>
      </c>
      <c r="BN569" s="327"/>
      <c r="BO569" s="331" t="s">
        <v>87</v>
      </c>
      <c r="BP569" s="305"/>
      <c r="BQ569" s="305"/>
      <c r="BR569" s="305"/>
      <c r="BS569" s="305"/>
      <c r="BT569" s="305"/>
      <c r="BU569" s="305"/>
      <c r="BV569" s="305"/>
      <c r="BW569" s="305"/>
      <c r="BX569" s="305"/>
      <c r="BY569" s="305"/>
      <c r="BZ569" s="305"/>
      <c r="CA569" s="660"/>
      <c r="CB569" s="326"/>
    </row>
    <row r="570" spans="1:80" ht="40.5" customHeight="1" thickBot="1" x14ac:dyDescent="0.4">
      <c r="A570" s="326"/>
      <c r="B570" s="458" t="s">
        <v>101</v>
      </c>
      <c r="C570" s="326"/>
      <c r="D570" s="331"/>
      <c r="E570" s="323" t="s">
        <v>1057</v>
      </c>
      <c r="F570" s="323" t="s">
        <v>273</v>
      </c>
      <c r="G570" s="307" t="str">
        <f ca="1">IF(AND(E570&lt;D570,BE570&lt;&gt;"",TODAY()&gt;D570),TODAY()-D570,"")</f>
        <v/>
      </c>
      <c r="H570" s="308">
        <f>IF(BM570&lt;&gt;"",BM570,"")</f>
        <v>45896</v>
      </c>
      <c r="I570" s="309">
        <f>IF(AND(E570&lt;&gt;"",H570&lt;&gt;""),H570-E570,"")</f>
        <v>443</v>
      </c>
      <c r="J570" s="305"/>
      <c r="K570" s="460" t="s">
        <v>80</v>
      </c>
      <c r="L570" s="310" t="s">
        <v>557</v>
      </c>
      <c r="M570" s="311" t="s">
        <v>113</v>
      </c>
      <c r="N570" s="326" t="s">
        <v>1012</v>
      </c>
      <c r="O570" s="326"/>
      <c r="P570" s="539" t="s">
        <v>1945</v>
      </c>
      <c r="Q570" s="326" t="s">
        <v>1888</v>
      </c>
      <c r="R570" s="313" t="str">
        <f>IF(OR(L570&lt;&gt;"",N570&lt;&gt;"",O570&lt;&gt;"",P570&lt;&gt;""),CONCATENATE(L570,"-",N570,"-",P570,"-OM",O570),"")</f>
        <v>P62-PPGMII-P62-PAR-0280P/2024-OM</v>
      </c>
      <c r="S570" s="326"/>
      <c r="T570" s="437">
        <v>0.75</v>
      </c>
      <c r="U570" s="340">
        <v>247.316</v>
      </c>
      <c r="V570" s="340">
        <v>0</v>
      </c>
      <c r="W570" s="316">
        <f>IF(U570&lt;&gt;"",U570/1000,"")</f>
        <v>0.24731600000000001</v>
      </c>
      <c r="X570" s="316">
        <f>IF(V570&lt;&gt;"",V570/1000,"")</f>
        <v>0</v>
      </c>
      <c r="Y570" s="317">
        <f>IF(OR(U570&lt;&gt;"",V570&lt;&gt;""),U570+V570,"")</f>
        <v>247.316</v>
      </c>
      <c r="Z570" s="318">
        <f>IF(Y570&lt;&gt;"",Y570/1000,"")</f>
        <v>0.24731600000000001</v>
      </c>
      <c r="AA570" s="574" t="s">
        <v>2136</v>
      </c>
      <c r="AB570" s="327"/>
      <c r="AC570" s="331">
        <v>45777</v>
      </c>
      <c r="AD570" s="327">
        <v>45814</v>
      </c>
      <c r="AE570" s="327">
        <v>45828</v>
      </c>
      <c r="AF570" s="14">
        <v>45828</v>
      </c>
      <c r="AG570" s="327">
        <v>45828</v>
      </c>
      <c r="AH570" s="309">
        <f>IF(AND(AD570&lt;&gt;"",AG570&lt;&gt;""),AG570-AD570,"")</f>
        <v>14</v>
      </c>
      <c r="AI570" s="322" t="str">
        <f>IF(AE570&lt;&gt;"",CONCATENATE("S",WEEKNUM(AE570,21)),"")</f>
        <v>S25</v>
      </c>
      <c r="AJ570" s="323" t="str">
        <f>IF(AF570&lt;&gt;"",CONCATENATE("S",WEEKNUM(AF570,21)),"")</f>
        <v>S25</v>
      </c>
      <c r="AK570" s="323" t="str">
        <f>IF(AG570&lt;&gt;"",CONCATENATE("S",WEEKNUM(AG570,21)),"")</f>
        <v>S25</v>
      </c>
      <c r="AL570" s="322" t="str">
        <f>IF(AG570&lt;&gt;"",CONCATENATE(MONTH(AG570),"/",YEAR(AG570)),"")</f>
        <v>6/2025</v>
      </c>
      <c r="AM570" s="324">
        <f ca="1">IF(AG570&lt;&gt;"",IFERROR(IF(AF570="",TODAY()-AE570,AG570-AE570),""),"")</f>
        <v>0</v>
      </c>
      <c r="AN570" s="325" t="str">
        <f ca="1">IF(AM570&lt;&gt;"",IF(AM570&lt;=0,"SEM ATRASO",IF(AM570&lt;=10,"1) &lt;= 10 Dias",IF(AND(AM570&gt;10,AM570&lt;=30),"2) &gt; 10 Dias e &lt;= 30 Dias",IF(AND(AM570&gt;30,AM570&lt;=60),"3) &gt;30 Dias e &lt;=60 Dias",IF(AND(AM570&gt;60,AM570&lt;43854),"4) &gt; 60 Dias","INDEFINIDO"))))),"")</f>
        <v>SEM ATRASO</v>
      </c>
      <c r="AO570" s="331" t="s">
        <v>2029</v>
      </c>
      <c r="AP570" s="331">
        <v>45866</v>
      </c>
      <c r="AQ570" s="14">
        <v>45866</v>
      </c>
      <c r="AR570" s="15">
        <v>45849</v>
      </c>
      <c r="AS570" s="15">
        <v>45849</v>
      </c>
      <c r="AT570" s="309">
        <f>IF(AND(AP570&lt;&gt;"",AS570&lt;&gt;""),AS570-AP570,"")</f>
        <v>-17</v>
      </c>
      <c r="AU570" s="326" t="str">
        <f>IF(AQ570&lt;&gt;"",CONCATENATE("S",WEEKNUM(AQ570,21)),"")</f>
        <v>S31</v>
      </c>
      <c r="AV570" s="327" t="str">
        <f>IF(AR570&lt;&gt;"",CONCATENATE("S",WEEKNUM(AR570,21)),"")</f>
        <v>S28</v>
      </c>
      <c r="AW570" s="327" t="str">
        <f>IF(AS570&lt;&gt;"",CONCATENATE("S",WEEKNUM(AS570,21)),"")</f>
        <v>S28</v>
      </c>
      <c r="AX570" s="326" t="str">
        <f>IF(AS570&lt;&gt;"",CONCATENATE(MONTH(AS570),"/",YEAR(AS570)),"")</f>
        <v>7/2025</v>
      </c>
      <c r="AY570" s="328">
        <f ca="1">IF(AQ570&lt;&gt;"",IF(AS570&lt;&gt;"",AQ570-AS570,TODAY()-AQ570),"")</f>
        <v>17</v>
      </c>
      <c r="AZ570" s="329" t="str">
        <f ca="1">IF(AY570&lt;&gt;"",IF(AY570&lt;=0,"SEM ATRASO",IF(AY570&lt;=10,"1) &lt;= 10 Dias",IF(AND(AY570&gt;10,AY570&lt;=30),"2) &gt; 10 Dias e &lt;= 30 Dias",IF(AND(AY570&gt;30,AY570&lt;=60),"3) &gt;30 Dias e &lt;=60 Dias",IF(AND(AY570&gt;60,AY570&lt;43854),"4) &gt; 60 Dias","INDEFINIDO"))))),"")</f>
        <v>2) &gt; 10 Dias e &lt;= 30 Dias</v>
      </c>
      <c r="BA570" s="549">
        <v>45885</v>
      </c>
      <c r="BB570" s="331">
        <f>BA570</f>
        <v>45885</v>
      </c>
      <c r="BC570" s="14">
        <v>45885</v>
      </c>
      <c r="BD570" s="521">
        <f>BA570+6</f>
        <v>45891</v>
      </c>
      <c r="BE570" s="327"/>
      <c r="BF570" s="309" t="str">
        <f>IF(AND(BB570&lt;&gt;"",BE570&lt;&gt;""),BE570-BB570,"")</f>
        <v/>
      </c>
      <c r="BG570" s="326" t="str">
        <f>IF(BC570&lt;&gt;"",CONCATENATE("S",WEEKNUM(BC570,21)),"")</f>
        <v>S33</v>
      </c>
      <c r="BH570" s="327" t="str">
        <f>IF(BD570&lt;&gt;"",CONCATENATE("S",WEEKNUM(BD570,21)),"")</f>
        <v>S34</v>
      </c>
      <c r="BI570" s="327" t="str">
        <f>IF(BE570&lt;&gt;"",CONCATENATE("S",WEEKNUM(BE570,21)),"")</f>
        <v/>
      </c>
      <c r="BJ570" s="326" t="str">
        <f>IF(BE570&lt;&gt;"",CONCATENATE(MONTH(BE570),"/",YEAR(BE570)),"")</f>
        <v/>
      </c>
      <c r="BK570" s="325" t="str">
        <f ca="1">IF(BE570&lt;&gt;"",IFERROR(IF(BE570="",TODAY()-BC570,BE570-BC570),""),"")</f>
        <v/>
      </c>
      <c r="BL570" s="330" t="str">
        <f ca="1">IF(BK570&lt;&gt;"",IF(BK570&lt;=0,"SEM ATRASO",IF(BK570&lt;=10,"1) &lt;= 10 Dias",IF(AND(BK570&gt;10,BK570&lt;=30),"2) &gt; 10 Dias e &lt;= 30 Dias",IF(AND(BK570&gt;30,BK570&lt;=60),"3) &gt;30 Dias e &lt;=60 Dias",IF(AND(BK570&gt;60,BK570&lt;43854),"4) &gt; 60 Dias","INDEFINIDO"))))),"")</f>
        <v/>
      </c>
      <c r="BM570" s="331">
        <f>IF(BE570&lt;&gt;"",BE570+5,IF(AND(BE570="",BD570&lt;&gt;""),BD570+5,IF(AND(BE570="",BD570="",AS570&lt;&gt;""),AS570+5,IF(AND(BE570="",BD570="",AS570="",AR570&lt;&gt;""),AR570+5,""))))</f>
        <v>45896</v>
      </c>
      <c r="BN570" s="327"/>
      <c r="BO570" s="331" t="s">
        <v>87</v>
      </c>
      <c r="BP570" s="305"/>
      <c r="BQ570" s="305"/>
      <c r="BR570" s="305"/>
      <c r="BS570" s="305"/>
      <c r="BT570" s="305"/>
      <c r="BU570" s="305"/>
      <c r="BV570" s="305"/>
      <c r="BW570" s="305"/>
      <c r="BX570" s="305"/>
      <c r="BY570" s="305"/>
      <c r="BZ570" s="305"/>
      <c r="CA570" s="660"/>
      <c r="CB570" s="326"/>
    </row>
    <row r="571" spans="1:80" ht="40.5" customHeight="1" thickBot="1" x14ac:dyDescent="0.4">
      <c r="A571" s="326"/>
      <c r="B571" s="458" t="s">
        <v>155</v>
      </c>
      <c r="C571" s="326"/>
      <c r="D571" s="331"/>
      <c r="E571" s="323" t="s">
        <v>1057</v>
      </c>
      <c r="F571" s="323" t="s">
        <v>273</v>
      </c>
      <c r="G571" s="307" t="str">
        <f ca="1">IF(AND(E571&lt;D571,BE571&lt;&gt;"",TODAY()&gt;D571),TODAY()-D571,"")</f>
        <v/>
      </c>
      <c r="H571" s="308">
        <f>IF(BM571&lt;&gt;"",BM571,"")</f>
        <v>45889</v>
      </c>
      <c r="I571" s="309">
        <f>IF(AND(E571&lt;&gt;"",H571&lt;&gt;""),H571-E571,"")</f>
        <v>436</v>
      </c>
      <c r="J571" s="305"/>
      <c r="K571" s="460" t="s">
        <v>80</v>
      </c>
      <c r="L571" s="310" t="s">
        <v>557</v>
      </c>
      <c r="M571" s="311" t="s">
        <v>2407</v>
      </c>
      <c r="N571" s="326" t="s">
        <v>1012</v>
      </c>
      <c r="O571" s="326"/>
      <c r="P571" s="539" t="s">
        <v>1945</v>
      </c>
      <c r="Q571" s="326" t="s">
        <v>1889</v>
      </c>
      <c r="R571" s="313" t="str">
        <f>IF(OR(L571&lt;&gt;"",N571&lt;&gt;"",O571&lt;&gt;"",P571&lt;&gt;""),CONCATENATE(L571,"-",N571,"-",P571,"-OM",O571),"")</f>
        <v>P62-PPGMII-P62-PAR-0280P/2024-OM</v>
      </c>
      <c r="S571" s="326"/>
      <c r="T571" s="437">
        <v>0.75</v>
      </c>
      <c r="U571" s="340">
        <v>115.342</v>
      </c>
      <c r="V571" s="340">
        <v>0</v>
      </c>
      <c r="W571" s="316">
        <f>IF(U571&lt;&gt;"",U571/1000,"")</f>
        <v>0.115342</v>
      </c>
      <c r="X571" s="316">
        <f>IF(V571&lt;&gt;"",V571/1000,"")</f>
        <v>0</v>
      </c>
      <c r="Y571" s="317">
        <f>IF(OR(U571&lt;&gt;"",V571&lt;&gt;""),U571+V571,"")</f>
        <v>115.342</v>
      </c>
      <c r="Z571" s="318">
        <f>IF(Y571&lt;&gt;"",Y571/1000,"")</f>
        <v>0.115342</v>
      </c>
      <c r="AA571" s="574" t="s">
        <v>2136</v>
      </c>
      <c r="AB571" s="327"/>
      <c r="AC571" s="331">
        <v>45777</v>
      </c>
      <c r="AD571" s="327">
        <v>45814</v>
      </c>
      <c r="AE571" s="327">
        <v>45828</v>
      </c>
      <c r="AF571" s="14">
        <v>45828</v>
      </c>
      <c r="AG571" s="327">
        <v>45828</v>
      </c>
      <c r="AH571" s="309">
        <f>IF(AND(AD571&lt;&gt;"",AG571&lt;&gt;""),AG571-AD571,"")</f>
        <v>14</v>
      </c>
      <c r="AI571" s="322" t="str">
        <f>IF(AE571&lt;&gt;"",CONCATENATE("S",WEEKNUM(AE571,21)),"")</f>
        <v>S25</v>
      </c>
      <c r="AJ571" s="323" t="str">
        <f>IF(AF571&lt;&gt;"",CONCATENATE("S",WEEKNUM(AF571,21)),"")</f>
        <v>S25</v>
      </c>
      <c r="AK571" s="323" t="str">
        <f>IF(AG571&lt;&gt;"",CONCATENATE("S",WEEKNUM(AG571,21)),"")</f>
        <v>S25</v>
      </c>
      <c r="AL571" s="322" t="str">
        <f>IF(AG571&lt;&gt;"",CONCATENATE(MONTH(AG571),"/",YEAR(AG571)),"")</f>
        <v>6/2025</v>
      </c>
      <c r="AM571" s="324">
        <f ca="1">IF(AG571&lt;&gt;"",IFERROR(IF(AF571="",TODAY()-AE571,AG571-AE571),""),"")</f>
        <v>0</v>
      </c>
      <c r="AN571" s="325" t="str">
        <f ca="1">IF(AM571&lt;&gt;"",IF(AM571&lt;=0,"SEM ATRASO",IF(AM571&lt;=10,"1) &lt;= 10 Dias",IF(AND(AM571&gt;10,AM571&lt;=30),"2) &gt; 10 Dias e &lt;= 30 Dias",IF(AND(AM571&gt;30,AM571&lt;=60),"3) &gt;30 Dias e &lt;=60 Dias",IF(AND(AM571&gt;60,AM571&lt;43854),"4) &gt; 60 Dias","INDEFINIDO"))))),"")</f>
        <v>SEM ATRASO</v>
      </c>
      <c r="AO571" s="331" t="s">
        <v>2029</v>
      </c>
      <c r="AP571" s="331">
        <v>45867</v>
      </c>
      <c r="AQ571" s="14">
        <v>45867</v>
      </c>
      <c r="AR571" s="15">
        <v>45849</v>
      </c>
      <c r="AS571" s="15">
        <v>45849</v>
      </c>
      <c r="AT571" s="309">
        <f>IF(AND(AP571&lt;&gt;"",AS571&lt;&gt;""),AS571-AP571,"")</f>
        <v>-18</v>
      </c>
      <c r="AU571" s="326" t="str">
        <f>IF(AQ571&lt;&gt;"",CONCATENATE("S",WEEKNUM(AQ571,21)),"")</f>
        <v>S31</v>
      </c>
      <c r="AV571" s="327" t="str">
        <f>IF(AR571&lt;&gt;"",CONCATENATE("S",WEEKNUM(AR571,21)),"")</f>
        <v>S28</v>
      </c>
      <c r="AW571" s="327" t="str">
        <f>IF(AS571&lt;&gt;"",CONCATENATE("S",WEEKNUM(AS571,21)),"")</f>
        <v>S28</v>
      </c>
      <c r="AX571" s="326" t="str">
        <f>IF(AS571&lt;&gt;"",CONCATENATE(MONTH(AS571),"/",YEAR(AS571)),"")</f>
        <v>7/2025</v>
      </c>
      <c r="AY571" s="328">
        <f ca="1">IF(AQ571&lt;&gt;"",IF(AS571&lt;&gt;"",AQ571-AS571,TODAY()-AQ571),"")</f>
        <v>18</v>
      </c>
      <c r="AZ571" s="329" t="str">
        <f ca="1">IF(AY571&lt;&gt;"",IF(AY571&lt;=0,"SEM ATRASO",IF(AY571&lt;=10,"1) &lt;= 10 Dias",IF(AND(AY571&gt;10,AY571&lt;=30),"2) &gt; 10 Dias e &lt;= 30 Dias",IF(AND(AY571&gt;30,AY571&lt;=60),"3) &gt;30 Dias e &lt;=60 Dias",IF(AND(AY571&gt;60,AY571&lt;43854),"4) &gt; 60 Dias","INDEFINIDO"))))),"")</f>
        <v>2) &gt; 10 Dias e &lt;= 30 Dias</v>
      </c>
      <c r="BA571" s="14">
        <v>45879</v>
      </c>
      <c r="BB571" s="331">
        <f>BA571</f>
        <v>45879</v>
      </c>
      <c r="BC571" s="14">
        <v>45885</v>
      </c>
      <c r="BD571" s="24">
        <v>45885</v>
      </c>
      <c r="BE571" s="438">
        <v>45884</v>
      </c>
      <c r="BF571" s="309">
        <f>IF(AND(BB571&lt;&gt;"",BE571&lt;&gt;""),BE571-BB571,"")</f>
        <v>5</v>
      </c>
      <c r="BG571" s="326" t="str">
        <f>IF(BC571&lt;&gt;"",CONCATENATE("S",WEEKNUM(BC571,21)),"")</f>
        <v>S33</v>
      </c>
      <c r="BH571" s="327" t="str">
        <f>IF(BD571&lt;&gt;"",CONCATENATE("S",WEEKNUM(BD571,21)),"")</f>
        <v>S33</v>
      </c>
      <c r="BI571" s="327" t="str">
        <f>IF(BE571&lt;&gt;"",CONCATENATE("S",WEEKNUM(BE571,21)),"")</f>
        <v>S33</v>
      </c>
      <c r="BJ571" s="326" t="str">
        <f>IF(BE571&lt;&gt;"",CONCATENATE(MONTH(BE571),"/",YEAR(BE571)),"")</f>
        <v>8/2025</v>
      </c>
      <c r="BK571" s="325">
        <f ca="1">IF(BE571&lt;&gt;"",IFERROR(IF(BE571="",TODAY()-BC571,BE571-BC571),""),"")</f>
        <v>-1</v>
      </c>
      <c r="BL571" s="330" t="str">
        <f ca="1">IF(BK571&lt;&gt;"",IF(BK571&lt;=0,"SEM ATRASO",IF(BK571&lt;=10,"1) &lt;= 10 Dias",IF(AND(BK571&gt;10,BK571&lt;=30),"2) &gt; 10 Dias e &lt;= 30 Dias",IF(AND(BK571&gt;30,BK571&lt;=60),"3) &gt;30 Dias e &lt;=60 Dias",IF(AND(BK571&gt;60,BK571&lt;43854),"4) &gt; 60 Dias","INDEFINIDO"))))),"")</f>
        <v>SEM ATRASO</v>
      </c>
      <c r="BM571" s="331">
        <f>IF(BE571&lt;&gt;"",BE571+5,IF(AND(BE571="",BD571&lt;&gt;""),BD571+5,IF(AND(BE571="",BD571="",AS571&lt;&gt;""),AS571+5,IF(AND(BE571="",BD571="",AS571="",AR571&lt;&gt;""),AR571+5,""))))</f>
        <v>45889</v>
      </c>
      <c r="BN571" s="327"/>
      <c r="BO571" s="331" t="s">
        <v>87</v>
      </c>
      <c r="BP571" s="305"/>
      <c r="BQ571" s="305"/>
      <c r="BR571" s="305"/>
      <c r="BS571" s="305"/>
      <c r="BT571" s="305"/>
      <c r="BU571" s="305"/>
      <c r="BV571" s="305"/>
      <c r="BW571" s="305"/>
      <c r="BX571" s="305"/>
      <c r="BY571" s="305"/>
      <c r="BZ571" s="305"/>
      <c r="CA571" s="660"/>
      <c r="CB571" s="326"/>
    </row>
    <row r="572" spans="1:80" ht="40.5" customHeight="1" thickBot="1" x14ac:dyDescent="0.4">
      <c r="A572" s="326"/>
      <c r="B572" s="458" t="s">
        <v>155</v>
      </c>
      <c r="C572" s="326"/>
      <c r="D572" s="331"/>
      <c r="E572" s="323" t="s">
        <v>555</v>
      </c>
      <c r="F572" s="323" t="s">
        <v>273</v>
      </c>
      <c r="G572" s="307" t="str">
        <f ca="1">IF(AND(E572&lt;D572,BE572&lt;&gt;"",TODAY()&gt;D572),TODAY()-D572,"")</f>
        <v/>
      </c>
      <c r="H572" s="308">
        <f>IF(BM572&lt;&gt;"",BM572,"")</f>
        <v>45889</v>
      </c>
      <c r="I572" s="309">
        <f>IF(AND(E572&lt;&gt;"",H572&lt;&gt;""),H572-E572,"")</f>
        <v>223</v>
      </c>
      <c r="J572" s="305"/>
      <c r="K572" s="460" t="s">
        <v>80</v>
      </c>
      <c r="L572" s="310" t="s">
        <v>81</v>
      </c>
      <c r="M572" s="311" t="s">
        <v>2407</v>
      </c>
      <c r="N572" s="326" t="s">
        <v>1011</v>
      </c>
      <c r="O572" s="326"/>
      <c r="P572" s="539" t="s">
        <v>1946</v>
      </c>
      <c r="Q572" s="39" t="s">
        <v>1890</v>
      </c>
      <c r="R572" s="313" t="str">
        <f>IF(OR(L572&lt;&gt;"",N572&lt;&gt;"",O572&lt;&gt;"",P572&lt;&gt;""),CONCATENATE(L572,"-",N572,"-",P572,"-OM",O572),"")</f>
        <v>P31-PPGMII-P31-CAM-0318P/2025-OM</v>
      </c>
      <c r="S572" s="326"/>
      <c r="T572" s="437">
        <v>0.75</v>
      </c>
      <c r="U572" s="340">
        <v>0</v>
      </c>
      <c r="V572" s="340">
        <v>120.248</v>
      </c>
      <c r="W572" s="316">
        <f>IF(U572&lt;&gt;"",U572/1000,"")</f>
        <v>0</v>
      </c>
      <c r="X572" s="316">
        <f>IF(V572&lt;&gt;"",V572/1000,"")</f>
        <v>0.12024800000000001</v>
      </c>
      <c r="Y572" s="317">
        <f>IF(OR(U572&lt;&gt;"",V572&lt;&gt;""),U572+V572,"")</f>
        <v>120.248</v>
      </c>
      <c r="Z572" s="318">
        <f>IF(Y572&lt;&gt;"",Y572/1000,"")</f>
        <v>0.12024800000000001</v>
      </c>
      <c r="AA572" s="574" t="s">
        <v>2137</v>
      </c>
      <c r="AB572" s="327"/>
      <c r="AC572" s="331">
        <v>45777</v>
      </c>
      <c r="AD572" s="327">
        <v>45814</v>
      </c>
      <c r="AE572" s="327">
        <v>45828</v>
      </c>
      <c r="AF572" s="14">
        <v>45828</v>
      </c>
      <c r="AG572" s="327">
        <v>45828</v>
      </c>
      <c r="AH572" s="309">
        <f>IF(AND(AD572&lt;&gt;"",AG572&lt;&gt;""),AG572-AD572,"")</f>
        <v>14</v>
      </c>
      <c r="AI572" s="322" t="str">
        <f>IF(AE572&lt;&gt;"",CONCATENATE("S",WEEKNUM(AE572,21)),"")</f>
        <v>S25</v>
      </c>
      <c r="AJ572" s="323" t="str">
        <f>IF(AF572&lt;&gt;"",CONCATENATE("S",WEEKNUM(AF572,21)),"")</f>
        <v>S25</v>
      </c>
      <c r="AK572" s="323" t="str">
        <f>IF(AG572&lt;&gt;"",CONCATENATE("S",WEEKNUM(AG572,21)),"")</f>
        <v>S25</v>
      </c>
      <c r="AL572" s="322" t="str">
        <f>IF(AG572&lt;&gt;"",CONCATENATE(MONTH(AG572),"/",YEAR(AG572)),"")</f>
        <v>6/2025</v>
      </c>
      <c r="AM572" s="324">
        <f ca="1">IF(AG572&lt;&gt;"",IFERROR(IF(AF572="",TODAY()-AE572,AG572-AE572),""),"")</f>
        <v>0</v>
      </c>
      <c r="AN572" s="325" t="str">
        <f ca="1">IF(AM572&lt;&gt;"",IF(AM572&lt;=0,"SEM ATRASO",IF(AM572&lt;=10,"1) &lt;= 10 Dias",IF(AND(AM572&gt;10,AM572&lt;=30),"2) &gt; 10 Dias e &lt;= 30 Dias",IF(AND(AM572&gt;30,AM572&lt;=60),"3) &gt;30 Dias e &lt;=60 Dias",IF(AND(AM572&gt;60,AM572&lt;43854),"4) &gt; 60 Dias","INDEFINIDO"))))),"")</f>
        <v>SEM ATRASO</v>
      </c>
      <c r="AO572" s="331">
        <v>45838</v>
      </c>
      <c r="AP572" s="331">
        <v>45849</v>
      </c>
      <c r="AQ572" s="14">
        <v>45849</v>
      </c>
      <c r="AR572" s="15">
        <v>45852</v>
      </c>
      <c r="AS572" s="331">
        <v>45852</v>
      </c>
      <c r="AT572" s="309">
        <f>IF(AND(AP572&lt;&gt;"",AS572&lt;&gt;""),AS572-AP572,"")</f>
        <v>3</v>
      </c>
      <c r="AU572" s="326" t="str">
        <f>IF(AQ572&lt;&gt;"",CONCATENATE("S",WEEKNUM(AQ572,21)),"")</f>
        <v>S28</v>
      </c>
      <c r="AV572" s="327" t="str">
        <f>IF(AR572&lt;&gt;"",CONCATENATE("S",WEEKNUM(AR572,21)),"")</f>
        <v>S29</v>
      </c>
      <c r="AW572" s="327" t="str">
        <f>IF(AS572&lt;&gt;"",CONCATENATE("S",WEEKNUM(AS572,21)),"")</f>
        <v>S29</v>
      </c>
      <c r="AX572" s="326" t="str">
        <f>IF(AS572&lt;&gt;"",CONCATENATE(MONTH(AS572),"/",YEAR(AS572)),"")</f>
        <v>7/2025</v>
      </c>
      <c r="AY572" s="328">
        <f ca="1">IF(AQ572&lt;&gt;"",IF(AS572&lt;&gt;"",AQ572-AS572,TODAY()-AQ572),"")</f>
        <v>-3</v>
      </c>
      <c r="AZ572" s="329" t="str">
        <f ca="1">IF(AY572&lt;&gt;"",IF(AY572&lt;=0,"SEM ATRASO",IF(AY572&lt;=10,"1) &lt;= 10 Dias",IF(AND(AY572&gt;10,AY572&lt;=30),"2) &gt; 10 Dias e &lt;= 30 Dias",IF(AND(AY572&gt;30,AY572&lt;=60),"3) &gt;30 Dias e &lt;=60 Dias",IF(AND(AY572&gt;60,AY572&lt;43854),"4) &gt; 60 Dias","INDEFINIDO"))))),"")</f>
        <v>SEM ATRASO</v>
      </c>
      <c r="BA572" s="14">
        <v>45879</v>
      </c>
      <c r="BB572" s="331">
        <f>BA572</f>
        <v>45879</v>
      </c>
      <c r="BC572" s="14">
        <v>45885</v>
      </c>
      <c r="BD572" s="24">
        <v>45885</v>
      </c>
      <c r="BE572" s="438">
        <v>45884</v>
      </c>
      <c r="BF572" s="309">
        <f>IF(AND(BB572&lt;&gt;"",BE572&lt;&gt;""),BE572-BB572,"")</f>
        <v>5</v>
      </c>
      <c r="BG572" s="326" t="str">
        <f>IF(BC572&lt;&gt;"",CONCATENATE("S",WEEKNUM(BC572,21)),"")</f>
        <v>S33</v>
      </c>
      <c r="BH572" s="327" t="str">
        <f>IF(BD572&lt;&gt;"",CONCATENATE("S",WEEKNUM(BD572,21)),"")</f>
        <v>S33</v>
      </c>
      <c r="BI572" s="327" t="str">
        <f>IF(BE572&lt;&gt;"",CONCATENATE("S",WEEKNUM(BE572,21)),"")</f>
        <v>S33</v>
      </c>
      <c r="BJ572" s="326" t="str">
        <f>IF(BE572&lt;&gt;"",CONCATENATE(MONTH(BE572),"/",YEAR(BE572)),"")</f>
        <v>8/2025</v>
      </c>
      <c r="BK572" s="325">
        <f ca="1">IF(BE572&lt;&gt;"",IFERROR(IF(BE572="",TODAY()-BC572,BE572-BC572),""),"")</f>
        <v>-1</v>
      </c>
      <c r="BL572" s="330" t="str">
        <f ca="1">IF(BK572&lt;&gt;"",IF(BK572&lt;=0,"SEM ATRASO",IF(BK572&lt;=10,"1) &lt;= 10 Dias",IF(AND(BK572&gt;10,BK572&lt;=30),"2) &gt; 10 Dias e &lt;= 30 Dias",IF(AND(BK572&gt;30,BK572&lt;=60),"3) &gt;30 Dias e &lt;=60 Dias",IF(AND(BK572&gt;60,BK572&lt;43854),"4) &gt; 60 Dias","INDEFINIDO"))))),"")</f>
        <v>SEM ATRASO</v>
      </c>
      <c r="BM572" s="331">
        <f>IF(BE572&lt;&gt;"",BE572+5,IF(AND(BE572="",BD572&lt;&gt;""),BD572+5,IF(AND(BE572="",BD572="",AS572&lt;&gt;""),AS572+5,IF(AND(BE572="",BD572="",AS572="",AR572&lt;&gt;""),AR572+5,""))))</f>
        <v>45889</v>
      </c>
      <c r="BN572" s="327"/>
      <c r="BO572" s="331" t="s">
        <v>87</v>
      </c>
      <c r="BP572" s="305"/>
      <c r="BQ572" s="305"/>
      <c r="BR572" s="305"/>
      <c r="BS572" s="305"/>
      <c r="BT572" s="305"/>
      <c r="BU572" s="305"/>
      <c r="BV572" s="305"/>
      <c r="BW572" s="305"/>
      <c r="BX572" s="305"/>
      <c r="BY572" s="305"/>
      <c r="BZ572" s="305"/>
      <c r="CA572" s="660"/>
      <c r="CB572" s="326"/>
    </row>
    <row r="573" spans="1:80" ht="40.5" customHeight="1" thickBot="1" x14ac:dyDescent="0.4">
      <c r="A573" s="326"/>
      <c r="B573" s="458" t="s">
        <v>155</v>
      </c>
      <c r="C573" s="326"/>
      <c r="D573" s="331"/>
      <c r="E573" s="323" t="s">
        <v>555</v>
      </c>
      <c r="F573" s="323" t="s">
        <v>273</v>
      </c>
      <c r="G573" s="307" t="str">
        <f ca="1">IF(AND(E573&lt;D573,BE573&lt;&gt;"",TODAY()&gt;D573),TODAY()-D573,"")</f>
        <v/>
      </c>
      <c r="H573" s="308">
        <f>IF(BM573&lt;&gt;"",BM573,"")</f>
        <v>45889</v>
      </c>
      <c r="I573" s="309">
        <f>IF(AND(E573&lt;&gt;"",H573&lt;&gt;""),H573-E573,"")</f>
        <v>223</v>
      </c>
      <c r="J573" s="305"/>
      <c r="K573" s="460" t="s">
        <v>80</v>
      </c>
      <c r="L573" s="310" t="s">
        <v>81</v>
      </c>
      <c r="M573" s="311" t="s">
        <v>2407</v>
      </c>
      <c r="N573" s="326" t="s">
        <v>1011</v>
      </c>
      <c r="O573" s="326"/>
      <c r="P573" s="539" t="s">
        <v>1946</v>
      </c>
      <c r="Q573" s="326" t="s">
        <v>1891</v>
      </c>
      <c r="R573" s="313" t="str">
        <f>IF(OR(L573&lt;&gt;"",N573&lt;&gt;"",O573&lt;&gt;"",P573&lt;&gt;""),CONCATENATE(L573,"-",N573,"-",P573,"-OM",O573),"")</f>
        <v>P31-PPGMII-P31-CAM-0318P/2025-OM</v>
      </c>
      <c r="S573" s="326"/>
      <c r="T573" s="437">
        <v>0.75</v>
      </c>
      <c r="U573" s="340">
        <v>0</v>
      </c>
      <c r="V573" s="340">
        <v>16.170999999999999</v>
      </c>
      <c r="W573" s="316">
        <f>IF(U573&lt;&gt;"",U573/1000,"")</f>
        <v>0</v>
      </c>
      <c r="X573" s="316">
        <f>IF(V573&lt;&gt;"",V573/1000,"")</f>
        <v>1.6170999999999998E-2</v>
      </c>
      <c r="Y573" s="317">
        <f>IF(OR(U573&lt;&gt;"",V573&lt;&gt;""),U573+V573,"")</f>
        <v>16.170999999999999</v>
      </c>
      <c r="Z573" s="318">
        <f>IF(Y573&lt;&gt;"",Y573/1000,"")</f>
        <v>1.6170999999999998E-2</v>
      </c>
      <c r="AA573" s="574" t="s">
        <v>2137</v>
      </c>
      <c r="AB573" s="327"/>
      <c r="AC573" s="331">
        <v>45777</v>
      </c>
      <c r="AD573" s="327">
        <v>45814</v>
      </c>
      <c r="AE573" s="327">
        <v>45828</v>
      </c>
      <c r="AF573" s="14">
        <v>45828</v>
      </c>
      <c r="AG573" s="327">
        <v>45828</v>
      </c>
      <c r="AH573" s="309">
        <f>IF(AND(AD573&lt;&gt;"",AG573&lt;&gt;""),AG573-AD573,"")</f>
        <v>14</v>
      </c>
      <c r="AI573" s="322" t="str">
        <f>IF(AE573&lt;&gt;"",CONCATENATE("S",WEEKNUM(AE573,21)),"")</f>
        <v>S25</v>
      </c>
      <c r="AJ573" s="323" t="str">
        <f>IF(AF573&lt;&gt;"",CONCATENATE("S",WEEKNUM(AF573,21)),"")</f>
        <v>S25</v>
      </c>
      <c r="AK573" s="323" t="str">
        <f>IF(AG573&lt;&gt;"",CONCATENATE("S",WEEKNUM(AG573,21)),"")</f>
        <v>S25</v>
      </c>
      <c r="AL573" s="322" t="str">
        <f>IF(AG573&lt;&gt;"",CONCATENATE(MONTH(AG573),"/",YEAR(AG573)),"")</f>
        <v>6/2025</v>
      </c>
      <c r="AM573" s="324">
        <f ca="1">IF(AG573&lt;&gt;"",IFERROR(IF(AF573="",TODAY()-AE573,AG573-AE573),""),"")</f>
        <v>0</v>
      </c>
      <c r="AN573" s="325" t="str">
        <f ca="1">IF(AM573&lt;&gt;"",IF(AM573&lt;=0,"SEM ATRASO",IF(AM573&lt;=10,"1) &lt;= 10 Dias",IF(AND(AM573&gt;10,AM573&lt;=30),"2) &gt; 10 Dias e &lt;= 30 Dias",IF(AND(AM573&gt;30,AM573&lt;=60),"3) &gt;30 Dias e &lt;=60 Dias",IF(AND(AM573&gt;60,AM573&lt;43854),"4) &gt; 60 Dias","INDEFINIDO"))))),"")</f>
        <v>SEM ATRASO</v>
      </c>
      <c r="AO573" s="331" t="s">
        <v>2029</v>
      </c>
      <c r="AP573" s="331">
        <v>45849</v>
      </c>
      <c r="AQ573" s="14">
        <v>45849</v>
      </c>
      <c r="AR573" s="15">
        <v>45861</v>
      </c>
      <c r="AS573" s="331">
        <v>45861</v>
      </c>
      <c r="AT573" s="309">
        <f>IF(AND(AP573&lt;&gt;"",AS573&lt;&gt;""),AS573-AP573,"")</f>
        <v>12</v>
      </c>
      <c r="AU573" s="326" t="str">
        <f>IF(AQ573&lt;&gt;"",CONCATENATE("S",WEEKNUM(AQ573,21)),"")</f>
        <v>S28</v>
      </c>
      <c r="AV573" s="327" t="str">
        <f>IF(AR573&lt;&gt;"",CONCATENATE("S",WEEKNUM(AR573,21)),"")</f>
        <v>S30</v>
      </c>
      <c r="AW573" s="327" t="str">
        <f>IF(AS573&lt;&gt;"",CONCATENATE("S",WEEKNUM(AS573,21)),"")</f>
        <v>S30</v>
      </c>
      <c r="AX573" s="326" t="str">
        <f>IF(AS573&lt;&gt;"",CONCATENATE(MONTH(AS573),"/",YEAR(AS573)),"")</f>
        <v>7/2025</v>
      </c>
      <c r="AY573" s="328">
        <f ca="1">IF(AQ573&lt;&gt;"",IF(AS573&lt;&gt;"",AQ573-AS573,TODAY()-AQ573),"")</f>
        <v>-12</v>
      </c>
      <c r="AZ573" s="329" t="str">
        <f ca="1">IF(AY573&lt;&gt;"",IF(AY573&lt;=0,"SEM ATRASO",IF(AY573&lt;=10,"1) &lt;= 10 Dias",IF(AND(AY573&gt;10,AY573&lt;=30),"2) &gt; 10 Dias e &lt;= 30 Dias",IF(AND(AY573&gt;30,AY573&lt;=60),"3) &gt;30 Dias e &lt;=60 Dias",IF(AND(AY573&gt;60,AY573&lt;43854),"4) &gt; 60 Dias","INDEFINIDO"))))),"")</f>
        <v>SEM ATRASO</v>
      </c>
      <c r="BA573" s="14">
        <v>45879</v>
      </c>
      <c r="BB573" s="331">
        <f>BA573</f>
        <v>45879</v>
      </c>
      <c r="BC573" s="14">
        <v>45885</v>
      </c>
      <c r="BD573" s="24">
        <v>45885</v>
      </c>
      <c r="BE573" s="438">
        <v>45884</v>
      </c>
      <c r="BF573" s="309">
        <f>IF(AND(BB573&lt;&gt;"",BE573&lt;&gt;""),BE573-BB573,"")</f>
        <v>5</v>
      </c>
      <c r="BG573" s="326" t="str">
        <f>IF(BC573&lt;&gt;"",CONCATENATE("S",WEEKNUM(BC573,21)),"")</f>
        <v>S33</v>
      </c>
      <c r="BH573" s="327" t="str">
        <f>IF(BD573&lt;&gt;"",CONCATENATE("S",WEEKNUM(BD573,21)),"")</f>
        <v>S33</v>
      </c>
      <c r="BI573" s="327" t="str">
        <f>IF(BE573&lt;&gt;"",CONCATENATE("S",WEEKNUM(BE573,21)),"")</f>
        <v>S33</v>
      </c>
      <c r="BJ573" s="326" t="str">
        <f>IF(BE573&lt;&gt;"",CONCATENATE(MONTH(BE573),"/",YEAR(BE573)),"")</f>
        <v>8/2025</v>
      </c>
      <c r="BK573" s="325">
        <f ca="1">IF(BE573&lt;&gt;"",IFERROR(IF(BE573="",TODAY()-BC573,BE573-BC573),""),"")</f>
        <v>-1</v>
      </c>
      <c r="BL573" s="330" t="str">
        <f ca="1">IF(BK573&lt;&gt;"",IF(BK573&lt;=0,"SEM ATRASO",IF(BK573&lt;=10,"1) &lt;= 10 Dias",IF(AND(BK573&gt;10,BK573&lt;=30),"2) &gt; 10 Dias e &lt;= 30 Dias",IF(AND(BK573&gt;30,BK573&lt;=60),"3) &gt;30 Dias e &lt;=60 Dias",IF(AND(BK573&gt;60,BK573&lt;43854),"4) &gt; 60 Dias","INDEFINIDO"))))),"")</f>
        <v>SEM ATRASO</v>
      </c>
      <c r="BM573" s="331">
        <f>IF(BE573&lt;&gt;"",BE573+5,IF(AND(BE573="",BD573&lt;&gt;""),BD573+5,IF(AND(BE573="",BD573="",AS573&lt;&gt;""),AS573+5,IF(AND(BE573="",BD573="",AS573="",AR573&lt;&gt;""),AR573+5,""))))</f>
        <v>45889</v>
      </c>
      <c r="BN573" s="327"/>
      <c r="BO573" s="331" t="s">
        <v>87</v>
      </c>
      <c r="BP573" s="305"/>
      <c r="BQ573" s="305"/>
      <c r="BR573" s="305"/>
      <c r="BS573" s="305"/>
      <c r="BT573" s="305"/>
      <c r="BU573" s="305"/>
      <c r="BV573" s="305"/>
      <c r="BW573" s="305"/>
      <c r="BX573" s="305"/>
      <c r="BY573" s="305"/>
      <c r="BZ573" s="305"/>
      <c r="CA573" s="660"/>
      <c r="CB573" s="326"/>
    </row>
    <row r="574" spans="1:80" ht="40.5" customHeight="1" x14ac:dyDescent="0.35">
      <c r="A574" s="326"/>
      <c r="B574" s="458" t="s">
        <v>155</v>
      </c>
      <c r="C574" s="326"/>
      <c r="D574" s="331"/>
      <c r="E574" s="323">
        <v>1</v>
      </c>
      <c r="F574" s="323">
        <v>1</v>
      </c>
      <c r="G574" s="307" t="str">
        <f ca="1">IF(AND(E574&lt;D574,BE574&lt;&gt;"",TODAY()&gt;D574),TODAY()-D574,"")</f>
        <v/>
      </c>
      <c r="H574" s="308">
        <f>IF(BM574&lt;&gt;"",BM574,"")</f>
        <v>45875</v>
      </c>
      <c r="I574" s="309">
        <f>IF(AND(E574&lt;&gt;"",H574&lt;&gt;""),H574-E574,"")</f>
        <v>45874</v>
      </c>
      <c r="J574" s="305" t="s">
        <v>79</v>
      </c>
      <c r="K574" s="326" t="s">
        <v>80</v>
      </c>
      <c r="L574" s="310" t="s">
        <v>557</v>
      </c>
      <c r="M574" s="311" t="s">
        <v>161</v>
      </c>
      <c r="N574" s="326" t="s">
        <v>1011</v>
      </c>
      <c r="O574" s="326" t="s">
        <v>1001</v>
      </c>
      <c r="P574" s="539" t="s">
        <v>1524</v>
      </c>
      <c r="Q574" s="383" t="s">
        <v>1673</v>
      </c>
      <c r="R574" s="313" t="str">
        <f>IF(OR(L574&lt;&gt;"",N574&lt;&gt;"",O574&lt;&gt;"",P574&lt;&gt;""),CONCATENATE(L574,"-",N574,"-",P574,"-OM",O574),"")</f>
        <v>P62-PPGMII-P31-CAM-0219P/2025-OM[2028757883]</v>
      </c>
      <c r="S574" s="326" t="s">
        <v>991</v>
      </c>
      <c r="T574" s="314">
        <v>1</v>
      </c>
      <c r="U574" s="340">
        <v>0</v>
      </c>
      <c r="V574" s="340">
        <v>3.2330000000000001</v>
      </c>
      <c r="W574" s="316">
        <f>IF(U574&lt;&gt;"",U574/1000,"")</f>
        <v>0</v>
      </c>
      <c r="X574" s="316">
        <f>IF(V574&lt;&gt;"",V574/1000,"")</f>
        <v>3.2330000000000002E-3</v>
      </c>
      <c r="Y574" s="317">
        <f>IF(OR(U574&lt;&gt;"",V574&lt;&gt;""),U574+V574,"")</f>
        <v>3.2330000000000001</v>
      </c>
      <c r="Z574" s="318">
        <f>IF(Y574&lt;&gt;"",Y574/1000,"")</f>
        <v>3.2330000000000002E-3</v>
      </c>
      <c r="AA574" s="574"/>
      <c r="AB574" s="327">
        <v>45828</v>
      </c>
      <c r="AC574" s="331">
        <v>45821</v>
      </c>
      <c r="AD574" s="327">
        <v>45835</v>
      </c>
      <c r="AE574" s="327">
        <v>45838</v>
      </c>
      <c r="AF574" s="14">
        <v>45836</v>
      </c>
      <c r="AG574" s="327">
        <v>45836</v>
      </c>
      <c r="AH574" s="309">
        <f>IF(AND(AD574&lt;&gt;"",AG574&lt;&gt;""),AG574-AD574,"")</f>
        <v>1</v>
      </c>
      <c r="AI574" s="322" t="str">
        <f>IF(AE574&lt;&gt;"",CONCATENATE("S",WEEKNUM(AE574,21)),"")</f>
        <v>S27</v>
      </c>
      <c r="AJ574" s="323" t="str">
        <f>IF(AF574&lt;&gt;"",CONCATENATE("S",WEEKNUM(AF574,21)),"")</f>
        <v>S26</v>
      </c>
      <c r="AK574" s="323" t="str">
        <f>IF(AG574&lt;&gt;"",CONCATENATE("S",WEEKNUM(AG574,21)),"")</f>
        <v>S26</v>
      </c>
      <c r="AL574" s="322" t="str">
        <f>IF(AG574&lt;&gt;"",CONCATENATE(MONTH(AG574),"/",YEAR(AG574)),"")</f>
        <v>6/2025</v>
      </c>
      <c r="AM574" s="324">
        <f ca="1">IF(AG574&lt;&gt;"",IFERROR(IF(AF574="",TODAY()-AE574,AG574-AE574),""),"")</f>
        <v>-2</v>
      </c>
      <c r="AN574" s="325" t="str">
        <f ca="1">IF(AM574&lt;&gt;"",IF(AM574&lt;=0,"SEM ATRASO",IF(AM574&lt;=10,"1) &lt;= 10 Dias",IF(AND(AM574&gt;10,AM574&lt;=30),"2) &gt; 10 Dias e &lt;= 30 Dias",IF(AND(AM574&gt;30,AM574&lt;=60),"3) &gt;30 Dias e &lt;=60 Dias",IF(AND(AM574&gt;60,AM574&lt;43854),"4) &gt; 60 Dias","INDEFINIDO"))))),"")</f>
        <v>SEM ATRASO</v>
      </c>
      <c r="AO574" s="533">
        <v>45833</v>
      </c>
      <c r="AP574" s="331">
        <v>45852</v>
      </c>
      <c r="AQ574" s="14">
        <v>45845</v>
      </c>
      <c r="AR574" s="14">
        <v>45848</v>
      </c>
      <c r="AS574" s="327">
        <v>45848</v>
      </c>
      <c r="AT574" s="309">
        <f>IF(AND(AP574&lt;&gt;"",AS574&lt;&gt;""),AS574-AP574,"")</f>
        <v>-4</v>
      </c>
      <c r="AU574" s="326" t="str">
        <f>IF(AQ574&lt;&gt;"",CONCATENATE("S",WEEKNUM(AQ574,21)),"")</f>
        <v>S28</v>
      </c>
      <c r="AV574" s="327" t="str">
        <f>IF(AR574&lt;&gt;"",CONCATENATE("S",WEEKNUM(AR574,21)),"")</f>
        <v>S28</v>
      </c>
      <c r="AW574" s="327" t="str">
        <f>IF(AS574&lt;&gt;"",CONCATENATE("S",WEEKNUM(AS574,21)),"")</f>
        <v>S28</v>
      </c>
      <c r="AX574" s="326" t="str">
        <f>IF(AS574&lt;&gt;"",CONCATENATE(MONTH(AS574),"/",YEAR(AS574)),"")</f>
        <v>7/2025</v>
      </c>
      <c r="AY574" s="328">
        <f ca="1">IF(AQ574&lt;&gt;"",IF(AS574&lt;&gt;"",AQ574-AS574,TODAY()-AQ574),"")</f>
        <v>-3</v>
      </c>
      <c r="AZ574" s="329" t="str">
        <f ca="1">IF(AY574&lt;&gt;"",IF(AY574&lt;=0,"SEM ATRASO",IF(AY574&lt;=10,"1) &lt;= 10 Dias",IF(AND(AY574&gt;10,AY574&lt;=30),"2) &gt; 10 Dias e &lt;= 30 Dias",IF(AND(AY574&gt;30,AY574&lt;=60),"3) &gt;30 Dias e &lt;=60 Dias",IF(AND(AY574&gt;60,AY574&lt;43854),"4) &gt; 60 Dias","INDEFINIDO"))))),"")</f>
        <v>SEM ATRASO</v>
      </c>
      <c r="BA574" s="327">
        <v>45848</v>
      </c>
      <c r="BB574" s="331">
        <v>45848</v>
      </c>
      <c r="BC574" s="14">
        <v>45766</v>
      </c>
      <c r="BD574" s="12">
        <v>45861</v>
      </c>
      <c r="BE574" s="327">
        <v>45870</v>
      </c>
      <c r="BF574" s="309">
        <f>IF(AND(BB574&lt;&gt;"",BE574&lt;&gt;""),BE574-BB574,"")</f>
        <v>22</v>
      </c>
      <c r="BG574" s="326" t="str">
        <f>IF(BC574&lt;&gt;"",CONCATENATE("S",WEEKNUM(BC574,21)),"")</f>
        <v>S16</v>
      </c>
      <c r="BH574" s="327" t="str">
        <f>IF(BD574&lt;&gt;"",CONCATENATE("S",WEEKNUM(BD574,21)),"")</f>
        <v>S30</v>
      </c>
      <c r="BI574" s="327" t="str">
        <f>IF(BE574&lt;&gt;"",CONCATENATE("S",WEEKNUM(BE574,21)),"")</f>
        <v>S31</v>
      </c>
      <c r="BJ574" s="326" t="str">
        <f>IF(BE574&lt;&gt;"",CONCATENATE(MONTH(BE574),"/",YEAR(BE574)),"")</f>
        <v>8/2025</v>
      </c>
      <c r="BK574" s="325">
        <f ca="1">IF(BE574&lt;&gt;"",IFERROR(IF(BE574="",TODAY()-BC574,BE574-BC574),""),"")</f>
        <v>104</v>
      </c>
      <c r="BL574" s="330" t="str">
        <f ca="1">IF(BK574&lt;&gt;"",IF(BK574&lt;=0,"SEM ATRASO",IF(BK574&lt;=10,"1) &lt;= 10 Dias",IF(AND(BK574&gt;10,BK574&lt;=30),"2) &gt; 10 Dias e &lt;= 30 Dias",IF(AND(BK574&gt;30,BK574&lt;=60),"3) &gt;30 Dias e &lt;=60 Dias",IF(AND(BK574&gt;60,BK574&lt;43854),"4) &gt; 60 Dias","INDEFINIDO"))))),"")</f>
        <v>4) &gt; 60 Dias</v>
      </c>
      <c r="BM574" s="331">
        <f>IF(BE574&lt;&gt;"",BE574+5,IF(AND(BE574="",BD574&lt;&gt;""),BD574+5,IF(AND(BE574="",BD574="",AS574&lt;&gt;""),AS574+5,IF(AND(BE574="",BD574="",AS574="",AR574&lt;&gt;""),AR574+5,""))))</f>
        <v>45875</v>
      </c>
      <c r="BN574" s="327"/>
      <c r="BO574" s="327" t="s">
        <v>87</v>
      </c>
      <c r="BP574" s="305"/>
      <c r="BQ574" s="305"/>
      <c r="BR574" s="305"/>
      <c r="BS574" s="305"/>
      <c r="BT574" s="305">
        <v>-3</v>
      </c>
      <c r="BU574" s="305" t="s">
        <v>1255</v>
      </c>
      <c r="BV574" s="305"/>
      <c r="BW574" s="305"/>
      <c r="BX574" s="305"/>
      <c r="BY574" s="305"/>
      <c r="BZ574" s="305"/>
      <c r="CA574" s="660" t="s">
        <v>1036</v>
      </c>
      <c r="CB574" s="326"/>
    </row>
    <row r="575" spans="1:80" ht="40.5" customHeight="1" x14ac:dyDescent="0.35">
      <c r="A575" s="326"/>
      <c r="B575" s="458" t="s">
        <v>155</v>
      </c>
      <c r="C575" s="326"/>
      <c r="D575" s="331"/>
      <c r="E575" s="323">
        <v>1</v>
      </c>
      <c r="F575" s="323">
        <v>1</v>
      </c>
      <c r="G575" s="307" t="str">
        <f ca="1">IF(AND(E575&lt;D575,BE575&lt;&gt;"",TODAY()&gt;D575),TODAY()-D575,"")</f>
        <v/>
      </c>
      <c r="H575" s="308">
        <f>IF(BM575&lt;&gt;"",BM575,"")</f>
        <v>45875</v>
      </c>
      <c r="I575" s="309">
        <f>IF(AND(E575&lt;&gt;"",H575&lt;&gt;""),H575-E575,"")</f>
        <v>45874</v>
      </c>
      <c r="J575" s="305" t="s">
        <v>79</v>
      </c>
      <c r="K575" s="326" t="s">
        <v>80</v>
      </c>
      <c r="L575" s="310" t="s">
        <v>557</v>
      </c>
      <c r="M575" s="311" t="s">
        <v>161</v>
      </c>
      <c r="N575" s="326" t="s">
        <v>1011</v>
      </c>
      <c r="O575" s="326" t="s">
        <v>1001</v>
      </c>
      <c r="P575" s="539" t="s">
        <v>1524</v>
      </c>
      <c r="Q575" s="383" t="s">
        <v>1674</v>
      </c>
      <c r="R575" s="313" t="str">
        <f>IF(OR(L575&lt;&gt;"",N575&lt;&gt;"",O575&lt;&gt;"",P575&lt;&gt;""),CONCATENATE(L575,"-",N575,"-",P575,"-OM",O575),"")</f>
        <v>P62-PPGMII-P31-CAM-0219P/2025-OM[2028757883]</v>
      </c>
      <c r="S575" s="326" t="s">
        <v>991</v>
      </c>
      <c r="T575" s="314">
        <v>1</v>
      </c>
      <c r="U575" s="340">
        <v>306.63799999999998</v>
      </c>
      <c r="V575" s="340">
        <v>0</v>
      </c>
      <c r="W575" s="316">
        <f>IF(U575&lt;&gt;"",U575/1000,"")</f>
        <v>0.30663799999999997</v>
      </c>
      <c r="X575" s="316">
        <f>IF(V575&lt;&gt;"",V575/1000,"")</f>
        <v>0</v>
      </c>
      <c r="Y575" s="317">
        <f>IF(OR(U575&lt;&gt;"",V575&lt;&gt;""),U575+V575,"")</f>
        <v>306.63799999999998</v>
      </c>
      <c r="Z575" s="318">
        <f>IF(Y575&lt;&gt;"",Y575/1000,"")</f>
        <v>0.30663799999999997</v>
      </c>
      <c r="AA575" s="574"/>
      <c r="AB575" s="327">
        <v>45828</v>
      </c>
      <c r="AC575" s="331">
        <v>45821</v>
      </c>
      <c r="AD575" s="327">
        <v>45835</v>
      </c>
      <c r="AE575" s="327">
        <v>45838</v>
      </c>
      <c r="AF575" s="14">
        <v>45836</v>
      </c>
      <c r="AG575" s="327">
        <v>45836</v>
      </c>
      <c r="AH575" s="309">
        <f>IF(AND(AD575&lt;&gt;"",AG575&lt;&gt;""),AG575-AD575,"")</f>
        <v>1</v>
      </c>
      <c r="AI575" s="322" t="str">
        <f>IF(AE575&lt;&gt;"",CONCATENATE("S",WEEKNUM(AE575,21)),"")</f>
        <v>S27</v>
      </c>
      <c r="AJ575" s="323" t="str">
        <f>IF(AF575&lt;&gt;"",CONCATENATE("S",WEEKNUM(AF575,21)),"")</f>
        <v>S26</v>
      </c>
      <c r="AK575" s="323" t="str">
        <f>IF(AG575&lt;&gt;"",CONCATENATE("S",WEEKNUM(AG575,21)),"")</f>
        <v>S26</v>
      </c>
      <c r="AL575" s="322" t="str">
        <f>IF(AG575&lt;&gt;"",CONCATENATE(MONTH(AG575),"/",YEAR(AG575)),"")</f>
        <v>6/2025</v>
      </c>
      <c r="AM575" s="324">
        <f ca="1">IF(AG575&lt;&gt;"",IFERROR(IF(AF575="",TODAY()-AE575,AG575-AE575),""),"")</f>
        <v>-2</v>
      </c>
      <c r="AN575" s="325" t="str">
        <f ca="1">IF(AM575&lt;&gt;"",IF(AM575&lt;=0,"SEM ATRASO",IF(AM575&lt;=10,"1) &lt;= 10 Dias",IF(AND(AM575&gt;10,AM575&lt;=30),"2) &gt; 10 Dias e &lt;= 30 Dias",IF(AND(AM575&gt;30,AM575&lt;=60),"3) &gt;30 Dias e &lt;=60 Dias",IF(AND(AM575&gt;60,AM575&lt;43854),"4) &gt; 60 Dias","INDEFINIDO"))))),"")</f>
        <v>SEM ATRASO</v>
      </c>
      <c r="AO575" s="533">
        <v>45833</v>
      </c>
      <c r="AP575" s="331">
        <v>45854</v>
      </c>
      <c r="AQ575" s="14">
        <v>45845</v>
      </c>
      <c r="AR575" s="14">
        <v>45848</v>
      </c>
      <c r="AS575" s="327">
        <v>45848</v>
      </c>
      <c r="AT575" s="309">
        <f>IF(AND(AP575&lt;&gt;"",AS575&lt;&gt;""),AS575-AP575,"")</f>
        <v>-6</v>
      </c>
      <c r="AU575" s="326" t="str">
        <f>IF(AQ575&lt;&gt;"",CONCATENATE("S",WEEKNUM(AQ575,21)),"")</f>
        <v>S28</v>
      </c>
      <c r="AV575" s="327" t="str">
        <f>IF(AR575&lt;&gt;"",CONCATENATE("S",WEEKNUM(AR575,21)),"")</f>
        <v>S28</v>
      </c>
      <c r="AW575" s="327" t="str">
        <f>IF(AS575&lt;&gt;"",CONCATENATE("S",WEEKNUM(AS575,21)),"")</f>
        <v>S28</v>
      </c>
      <c r="AX575" s="326" t="str">
        <f>IF(AS575&lt;&gt;"",CONCATENATE(MONTH(AS575),"/",YEAR(AS575)),"")</f>
        <v>7/2025</v>
      </c>
      <c r="AY575" s="328">
        <f ca="1">IF(AQ575&lt;&gt;"",IF(AS575&lt;&gt;"",AQ575-AS575,TODAY()-AQ575),"")</f>
        <v>-3</v>
      </c>
      <c r="AZ575" s="329" t="str">
        <f ca="1">IF(AY575&lt;&gt;"",IF(AY575&lt;=0,"SEM ATRASO",IF(AY575&lt;=10,"1) &lt;= 10 Dias",IF(AND(AY575&gt;10,AY575&lt;=30),"2) &gt; 10 Dias e &lt;= 30 Dias",IF(AND(AY575&gt;30,AY575&lt;=60),"3) &gt;30 Dias e &lt;=60 Dias",IF(AND(AY575&gt;60,AY575&lt;43854),"4) &gt; 60 Dias","INDEFINIDO"))))),"")</f>
        <v>SEM ATRASO</v>
      </c>
      <c r="BA575" s="327">
        <v>45848</v>
      </c>
      <c r="BB575" s="331">
        <v>45848</v>
      </c>
      <c r="BC575" s="14">
        <v>45766</v>
      </c>
      <c r="BD575" s="12">
        <v>45861</v>
      </c>
      <c r="BE575" s="327">
        <v>45870</v>
      </c>
      <c r="BF575" s="309">
        <f>IF(AND(BB575&lt;&gt;"",BE575&lt;&gt;""),BE575-BB575,"")</f>
        <v>22</v>
      </c>
      <c r="BG575" s="326" t="str">
        <f>IF(BC575&lt;&gt;"",CONCATENATE("S",WEEKNUM(BC575,21)),"")</f>
        <v>S16</v>
      </c>
      <c r="BH575" s="327" t="str">
        <f>IF(BD575&lt;&gt;"",CONCATENATE("S",WEEKNUM(BD575,21)),"")</f>
        <v>S30</v>
      </c>
      <c r="BI575" s="327" t="str">
        <f>IF(BE575&lt;&gt;"",CONCATENATE("S",WEEKNUM(BE575,21)),"")</f>
        <v>S31</v>
      </c>
      <c r="BJ575" s="326" t="str">
        <f>IF(BE575&lt;&gt;"",CONCATENATE(MONTH(BE575),"/",YEAR(BE575)),"")</f>
        <v>8/2025</v>
      </c>
      <c r="BK575" s="325">
        <f ca="1">IF(BE575&lt;&gt;"",IFERROR(IF(BE575="",TODAY()-BC575,BE575-BC575),""),"")</f>
        <v>104</v>
      </c>
      <c r="BL575" s="330" t="str">
        <f ca="1">IF(BK575&lt;&gt;"",IF(BK575&lt;=0,"SEM ATRASO",IF(BK575&lt;=10,"1) &lt;= 10 Dias",IF(AND(BK575&gt;10,BK575&lt;=30),"2) &gt; 10 Dias e &lt;= 30 Dias",IF(AND(BK575&gt;30,BK575&lt;=60),"3) &gt;30 Dias e &lt;=60 Dias",IF(AND(BK575&gt;60,BK575&lt;43854),"4) &gt; 60 Dias","INDEFINIDO"))))),"")</f>
        <v>4) &gt; 60 Dias</v>
      </c>
      <c r="BM575" s="331">
        <f>IF(BE575&lt;&gt;"",BE575+5,IF(AND(BE575="",BD575&lt;&gt;""),BD575+5,IF(AND(BE575="",BD575="",AS575&lt;&gt;""),AS575+5,IF(AND(BE575="",BD575="",AS575="",AR575&lt;&gt;""),AR575+5,""))))</f>
        <v>45875</v>
      </c>
      <c r="BN575" s="327"/>
      <c r="BO575" s="327" t="s">
        <v>87</v>
      </c>
      <c r="BP575" s="305"/>
      <c r="BQ575" s="305"/>
      <c r="BR575" s="305"/>
      <c r="BS575" s="305"/>
      <c r="BT575" s="305">
        <v>-3</v>
      </c>
      <c r="BU575" s="305" t="s">
        <v>1255</v>
      </c>
      <c r="BV575" s="305"/>
      <c r="BW575" s="305"/>
      <c r="BX575" s="305"/>
      <c r="BY575" s="305"/>
      <c r="BZ575" s="305"/>
      <c r="CA575" s="660" t="s">
        <v>1036</v>
      </c>
      <c r="CB575" s="326"/>
    </row>
    <row r="576" spans="1:80" ht="40.5" customHeight="1" x14ac:dyDescent="0.35">
      <c r="A576" s="326"/>
      <c r="B576" s="458" t="s">
        <v>155</v>
      </c>
      <c r="C576" s="326"/>
      <c r="D576" s="331"/>
      <c r="E576" s="323">
        <v>1</v>
      </c>
      <c r="F576" s="323">
        <v>1</v>
      </c>
      <c r="G576" s="307" t="str">
        <f ca="1">IF(AND(E576&lt;D576,BE576&lt;&gt;"",TODAY()&gt;D576),TODAY()-D576,"")</f>
        <v/>
      </c>
      <c r="H576" s="308">
        <f>IF(BM576&lt;&gt;"",BM576,"")</f>
        <v>45875</v>
      </c>
      <c r="I576" s="309">
        <f>IF(AND(E576&lt;&gt;"",H576&lt;&gt;""),H576-E576,"")</f>
        <v>45874</v>
      </c>
      <c r="J576" s="305" t="s">
        <v>79</v>
      </c>
      <c r="K576" s="326" t="s">
        <v>80</v>
      </c>
      <c r="L576" s="310" t="s">
        <v>557</v>
      </c>
      <c r="M576" s="311" t="s">
        <v>161</v>
      </c>
      <c r="N576" s="326" t="s">
        <v>1011</v>
      </c>
      <c r="O576" s="326" t="s">
        <v>1001</v>
      </c>
      <c r="P576" s="539" t="s">
        <v>1524</v>
      </c>
      <c r="Q576" s="383" t="s">
        <v>1058</v>
      </c>
      <c r="R576" s="313" t="str">
        <f>IF(OR(L576&lt;&gt;"",N576&lt;&gt;"",O576&lt;&gt;"",P576&lt;&gt;""),CONCATENATE(L576,"-",N576,"-",P576,"-OM",O576),"")</f>
        <v>P62-PPGMII-P31-CAM-0219P/2025-OM[2028757883]</v>
      </c>
      <c r="S576" s="326" t="s">
        <v>991</v>
      </c>
      <c r="T576" s="314">
        <v>1</v>
      </c>
      <c r="U576" s="340">
        <v>7.8010000000000002</v>
      </c>
      <c r="V576" s="340">
        <v>0</v>
      </c>
      <c r="W576" s="316">
        <f>IF(U576&lt;&gt;"",U576/1000,"")</f>
        <v>7.8009999999999998E-3</v>
      </c>
      <c r="X576" s="316">
        <f>IF(V576&lt;&gt;"",V576/1000,"")</f>
        <v>0</v>
      </c>
      <c r="Y576" s="317">
        <f>IF(OR(U576&lt;&gt;"",V576&lt;&gt;""),U576+V576,"")</f>
        <v>7.8010000000000002</v>
      </c>
      <c r="Z576" s="318">
        <f>IF(Y576&lt;&gt;"",Y576/1000,"")</f>
        <v>7.8009999999999998E-3</v>
      </c>
      <c r="AA576" s="574"/>
      <c r="AB576" s="327">
        <v>45828</v>
      </c>
      <c r="AC576" s="331">
        <v>45821</v>
      </c>
      <c r="AD576" s="327">
        <v>45835</v>
      </c>
      <c r="AE576" s="327">
        <v>45838</v>
      </c>
      <c r="AF576" s="14">
        <v>45836</v>
      </c>
      <c r="AG576" s="327">
        <v>45836</v>
      </c>
      <c r="AH576" s="309">
        <f>IF(AND(AD576&lt;&gt;"",AG576&lt;&gt;""),AG576-AD576,"")</f>
        <v>1</v>
      </c>
      <c r="AI576" s="322" t="str">
        <f>IF(AE576&lt;&gt;"",CONCATENATE("S",WEEKNUM(AE576,21)),"")</f>
        <v>S27</v>
      </c>
      <c r="AJ576" s="323" t="str">
        <f>IF(AF576&lt;&gt;"",CONCATENATE("S",WEEKNUM(AF576,21)),"")</f>
        <v>S26</v>
      </c>
      <c r="AK576" s="323" t="str">
        <f>IF(AG576&lt;&gt;"",CONCATENATE("S",WEEKNUM(AG576,21)),"")</f>
        <v>S26</v>
      </c>
      <c r="AL576" s="322" t="str">
        <f>IF(AG576&lt;&gt;"",CONCATENATE(MONTH(AG576),"/",YEAR(AG576)),"")</f>
        <v>6/2025</v>
      </c>
      <c r="AM576" s="324">
        <f ca="1">IF(AG576&lt;&gt;"",IFERROR(IF(AF576="",TODAY()-AE576,AG576-AE576),""),"")</f>
        <v>-2</v>
      </c>
      <c r="AN576" s="325" t="str">
        <f ca="1">IF(AM576&lt;&gt;"",IF(AM576&lt;=0,"SEM ATRASO",IF(AM576&lt;=10,"1) &lt;= 10 Dias",IF(AND(AM576&gt;10,AM576&lt;=30),"2) &gt; 10 Dias e &lt;= 30 Dias",IF(AND(AM576&gt;30,AM576&lt;=60),"3) &gt;30 Dias e &lt;=60 Dias",IF(AND(AM576&gt;60,AM576&lt;43854),"4) &gt; 60 Dias","INDEFINIDO"))))),"")</f>
        <v>SEM ATRASO</v>
      </c>
      <c r="AO576" s="533">
        <v>45833</v>
      </c>
      <c r="AP576" s="331">
        <v>45842</v>
      </c>
      <c r="AQ576" s="14">
        <v>45845</v>
      </c>
      <c r="AR576" s="14">
        <v>45848</v>
      </c>
      <c r="AS576" s="327">
        <v>45848</v>
      </c>
      <c r="AT576" s="309">
        <f>IF(AND(AP576&lt;&gt;"",AS576&lt;&gt;""),AS576-AP576,"")</f>
        <v>6</v>
      </c>
      <c r="AU576" s="326" t="str">
        <f>IF(AQ576&lt;&gt;"",CONCATENATE("S",WEEKNUM(AQ576,21)),"")</f>
        <v>S28</v>
      </c>
      <c r="AV576" s="327" t="str">
        <f>IF(AR576&lt;&gt;"",CONCATENATE("S",WEEKNUM(AR576,21)),"")</f>
        <v>S28</v>
      </c>
      <c r="AW576" s="327" t="str">
        <f>IF(AS576&lt;&gt;"",CONCATENATE("S",WEEKNUM(AS576,21)),"")</f>
        <v>S28</v>
      </c>
      <c r="AX576" s="326" t="str">
        <f>IF(AS576&lt;&gt;"",CONCATENATE(MONTH(AS576),"/",YEAR(AS576)),"")</f>
        <v>7/2025</v>
      </c>
      <c r="AY576" s="328">
        <f ca="1">IF(AQ576&lt;&gt;"",IF(AS576&lt;&gt;"",AQ576-AS576,TODAY()-AQ576),"")</f>
        <v>-3</v>
      </c>
      <c r="AZ576" s="329" t="str">
        <f ca="1">IF(AY576&lt;&gt;"",IF(AY576&lt;=0,"SEM ATRASO",IF(AY576&lt;=10,"1) &lt;= 10 Dias",IF(AND(AY576&gt;10,AY576&lt;=30),"2) &gt; 10 Dias e &lt;= 30 Dias",IF(AND(AY576&gt;30,AY576&lt;=60),"3) &gt;30 Dias e &lt;=60 Dias",IF(AND(AY576&gt;60,AY576&lt;43854),"4) &gt; 60 Dias","INDEFINIDO"))))),"")</f>
        <v>SEM ATRASO</v>
      </c>
      <c r="BA576" s="327">
        <v>45848</v>
      </c>
      <c r="BB576" s="331">
        <v>45848</v>
      </c>
      <c r="BC576" s="331">
        <v>45855</v>
      </c>
      <c r="BD576" s="12">
        <v>45855</v>
      </c>
      <c r="BE576" s="327">
        <v>45870</v>
      </c>
      <c r="BF576" s="309">
        <f>IF(AND(BB576&lt;&gt;"",BE576&lt;&gt;""),BE576-BB576,"")</f>
        <v>22</v>
      </c>
      <c r="BG576" s="326" t="str">
        <f>IF(BC576&lt;&gt;"",CONCATENATE("S",WEEKNUM(BC576,21)),"")</f>
        <v>S29</v>
      </c>
      <c r="BH576" s="327" t="str">
        <f>IF(BD576&lt;&gt;"",CONCATENATE("S",WEEKNUM(BD576,21)),"")</f>
        <v>S29</v>
      </c>
      <c r="BI576" s="327" t="str">
        <f>IF(BE576&lt;&gt;"",CONCATENATE("S",WEEKNUM(BE576,21)),"")</f>
        <v>S31</v>
      </c>
      <c r="BJ576" s="326" t="str">
        <f>IF(BE576&lt;&gt;"",CONCATENATE(MONTH(BE576),"/",YEAR(BE576)),"")</f>
        <v>8/2025</v>
      </c>
      <c r="BK576" s="325">
        <f ca="1">IF(BE576&lt;&gt;"",IFERROR(IF(BE576="",TODAY()-BC576,BE576-BC576),""),"")</f>
        <v>15</v>
      </c>
      <c r="BL576" s="330" t="str">
        <f ca="1">IF(BK576&lt;&gt;"",IF(BK576&lt;=0,"SEM ATRASO",IF(BK576&lt;=10,"1) &lt;= 10 Dias",IF(AND(BK576&gt;10,BK576&lt;=30),"2) &gt; 10 Dias e &lt;= 30 Dias",IF(AND(BK576&gt;30,BK576&lt;=60),"3) &gt;30 Dias e &lt;=60 Dias",IF(AND(BK576&gt;60,BK576&lt;43854),"4) &gt; 60 Dias","INDEFINIDO"))))),"")</f>
        <v>2) &gt; 10 Dias e &lt;= 30 Dias</v>
      </c>
      <c r="BM576" s="331">
        <f>IF(BE576&lt;&gt;"",BE576+5,IF(AND(BE576="",BD576&lt;&gt;""),BD576+5,IF(AND(BE576="",BD576="",AS576&lt;&gt;""),AS576+5,IF(AND(BE576="",BD576="",AS576="",AR576&lt;&gt;""),AR576+5,""))))</f>
        <v>45875</v>
      </c>
      <c r="BN576" s="327"/>
      <c r="BO576" s="327" t="s">
        <v>87</v>
      </c>
      <c r="BP576" s="305"/>
      <c r="BQ576" s="305"/>
      <c r="BR576" s="305"/>
      <c r="BS576" s="305"/>
      <c r="BT576" s="305">
        <v>-3</v>
      </c>
      <c r="BU576" s="305" t="s">
        <v>1255</v>
      </c>
      <c r="BV576" s="305"/>
      <c r="BW576" s="305"/>
      <c r="BX576" s="305"/>
      <c r="BY576" s="305"/>
      <c r="BZ576" s="305"/>
      <c r="CA576" s="660" t="s">
        <v>1036</v>
      </c>
      <c r="CB576" s="326"/>
    </row>
    <row r="577" spans="1:80" ht="40.5" customHeight="1" thickBot="1" x14ac:dyDescent="0.4">
      <c r="A577" s="326"/>
      <c r="B577" s="458" t="s">
        <v>155</v>
      </c>
      <c r="C577" s="326"/>
      <c r="D577" s="331"/>
      <c r="E577" s="323">
        <v>1</v>
      </c>
      <c r="F577" s="323">
        <v>1</v>
      </c>
      <c r="G577" s="307" t="str">
        <f ca="1">IF(AND(E577&lt;D577,BE577&lt;&gt;"",TODAY()&gt;D577),TODAY()-D577,"")</f>
        <v/>
      </c>
      <c r="H577" s="308">
        <f>IF(BM577&lt;&gt;"",BM577,"")</f>
        <v>45889</v>
      </c>
      <c r="I577" s="309">
        <f>IF(AND(E577&lt;&gt;"",H577&lt;&gt;""),H577-E577,"")</f>
        <v>45888</v>
      </c>
      <c r="J577" s="305"/>
      <c r="K577" s="460" t="s">
        <v>80</v>
      </c>
      <c r="L577" s="310" t="s">
        <v>81</v>
      </c>
      <c r="M577" s="311" t="s">
        <v>2407</v>
      </c>
      <c r="N577" s="326" t="s">
        <v>1011</v>
      </c>
      <c r="O577" s="326"/>
      <c r="P577" s="539" t="s">
        <v>1675</v>
      </c>
      <c r="Q577" s="383" t="s">
        <v>1676</v>
      </c>
      <c r="R577" s="313" t="str">
        <f>IF(OR(L577&lt;&gt;"",N577&lt;&gt;"",O577&lt;&gt;"",P577&lt;&gt;""),CONCATENATE(L577,"-",N577,"-",P577,"-OM",O577),"")</f>
        <v>P31-PPGMII-P31-CAM-0009P/2024-OM</v>
      </c>
      <c r="S577" s="326"/>
      <c r="T577" s="437">
        <v>0.75</v>
      </c>
      <c r="U577" s="340">
        <v>0</v>
      </c>
      <c r="V577" s="340">
        <v>3.12</v>
      </c>
      <c r="W577" s="316">
        <f>IF(U577&lt;&gt;"",U577/1000,"")</f>
        <v>0</v>
      </c>
      <c r="X577" s="316">
        <f>IF(V577&lt;&gt;"",V577/1000,"")</f>
        <v>3.1199999999999999E-3</v>
      </c>
      <c r="Y577" s="317">
        <f>IF(OR(U577&lt;&gt;"",V577&lt;&gt;""),U577+V577,"")</f>
        <v>3.12</v>
      </c>
      <c r="Z577" s="318">
        <f>IF(Y577&lt;&gt;"",Y577/1000,"")</f>
        <v>3.1199999999999999E-3</v>
      </c>
      <c r="AA577" s="574"/>
      <c r="AB577" s="327"/>
      <c r="AC577" s="331">
        <v>45777</v>
      </c>
      <c r="AD577" s="327">
        <v>45814</v>
      </c>
      <c r="AE577" s="327">
        <v>45828</v>
      </c>
      <c r="AF577" s="14">
        <v>45828</v>
      </c>
      <c r="AG577" s="327">
        <v>45828</v>
      </c>
      <c r="AH577" s="309">
        <f>IF(AND(AD577&lt;&gt;"",AG577&lt;&gt;""),AG577-AD577,"")</f>
        <v>14</v>
      </c>
      <c r="AI577" s="322" t="str">
        <f>IF(AE577&lt;&gt;"",CONCATENATE("S",WEEKNUM(AE577,21)),"")</f>
        <v>S25</v>
      </c>
      <c r="AJ577" s="323" t="str">
        <f>IF(AF577&lt;&gt;"",CONCATENATE("S",WEEKNUM(AF577,21)),"")</f>
        <v>S25</v>
      </c>
      <c r="AK577" s="323" t="str">
        <f>IF(AG577&lt;&gt;"",CONCATENATE("S",WEEKNUM(AG577,21)),"")</f>
        <v>S25</v>
      </c>
      <c r="AL577" s="322" t="str">
        <f>IF(AG577&lt;&gt;"",CONCATENATE(MONTH(AG577),"/",YEAR(AG577)),"")</f>
        <v>6/2025</v>
      </c>
      <c r="AM577" s="324">
        <f ca="1">IF(AG577&lt;&gt;"",IFERROR(IF(AF577="",TODAY()-AE577,AG577-AE577),""),"")</f>
        <v>0</v>
      </c>
      <c r="AN577" s="325" t="str">
        <f ca="1">IF(AM577&lt;&gt;"",IF(AM577&lt;=0,"SEM ATRASO",IF(AM577&lt;=10,"1) &lt;= 10 Dias",IF(AND(AM577&gt;10,AM577&lt;=30),"2) &gt; 10 Dias e &lt;= 30 Dias",IF(AND(AM577&gt;30,AM577&lt;=60),"3) &gt;30 Dias e &lt;=60 Dias",IF(AND(AM577&gt;60,AM577&lt;43854),"4) &gt; 60 Dias","INDEFINIDO"))))),"")</f>
        <v>SEM ATRASO</v>
      </c>
      <c r="AO577" s="331" t="s">
        <v>2029</v>
      </c>
      <c r="AP577" s="331">
        <v>45856</v>
      </c>
      <c r="AQ577" s="14">
        <v>45856</v>
      </c>
      <c r="AR577" s="15">
        <v>45860</v>
      </c>
      <c r="AS577" s="331">
        <v>45860</v>
      </c>
      <c r="AT577" s="309">
        <f>IF(AND(AP577&lt;&gt;"",AS577&lt;&gt;""),AS577-AP577,"")</f>
        <v>4</v>
      </c>
      <c r="AU577" s="326" t="str">
        <f>IF(AQ577&lt;&gt;"",CONCATENATE("S",WEEKNUM(AQ577,21)),"")</f>
        <v>S29</v>
      </c>
      <c r="AV577" s="327" t="str">
        <f>IF(AR577&lt;&gt;"",CONCATENATE("S",WEEKNUM(AR577,21)),"")</f>
        <v>S30</v>
      </c>
      <c r="AW577" s="327" t="str">
        <f>IF(AS577&lt;&gt;"",CONCATENATE("S",WEEKNUM(AS577,21)),"")</f>
        <v>S30</v>
      </c>
      <c r="AX577" s="326" t="str">
        <f>IF(AS577&lt;&gt;"",CONCATENATE(MONTH(AS577),"/",YEAR(AS577)),"")</f>
        <v>7/2025</v>
      </c>
      <c r="AY577" s="328">
        <f ca="1">IF(AQ577&lt;&gt;"",IF(AS577&lt;&gt;"",AQ577-AS577,TODAY()-AQ577),"")</f>
        <v>-4</v>
      </c>
      <c r="AZ577" s="329" t="str">
        <f ca="1">IF(AY577&lt;&gt;"",IF(AY577&lt;=0,"SEM ATRASO",IF(AY577&lt;=10,"1) &lt;= 10 Dias",IF(AND(AY577&gt;10,AY577&lt;=30),"2) &gt; 10 Dias e &lt;= 30 Dias",IF(AND(AY577&gt;30,AY577&lt;=60),"3) &gt;30 Dias e &lt;=60 Dias",IF(AND(AY577&gt;60,AY577&lt;43854),"4) &gt; 60 Dias","INDEFINIDO"))))),"")</f>
        <v>SEM ATRASO</v>
      </c>
      <c r="BA577" s="14">
        <v>45879</v>
      </c>
      <c r="BB577" s="331">
        <f>BA577</f>
        <v>45879</v>
      </c>
      <c r="BC577" s="14">
        <v>45885</v>
      </c>
      <c r="BD577" s="24">
        <v>45885</v>
      </c>
      <c r="BE577" s="438">
        <v>45884</v>
      </c>
      <c r="BF577" s="309">
        <f>IF(AND(BB577&lt;&gt;"",BE577&lt;&gt;""),BE577-BB577,"")</f>
        <v>5</v>
      </c>
      <c r="BG577" s="326" t="str">
        <f>IF(BC577&lt;&gt;"",CONCATENATE("S",WEEKNUM(BC577,21)),"")</f>
        <v>S33</v>
      </c>
      <c r="BH577" s="327" t="str">
        <f>IF(BD577&lt;&gt;"",CONCATENATE("S",WEEKNUM(BD577,21)),"")</f>
        <v>S33</v>
      </c>
      <c r="BI577" s="327" t="str">
        <f>IF(BE577&lt;&gt;"",CONCATENATE("S",WEEKNUM(BE577,21)),"")</f>
        <v>S33</v>
      </c>
      <c r="BJ577" s="326" t="str">
        <f>IF(BE577&lt;&gt;"",CONCATENATE(MONTH(BE577),"/",YEAR(BE577)),"")</f>
        <v>8/2025</v>
      </c>
      <c r="BK577" s="325">
        <f ca="1">IF(BE577&lt;&gt;"",IFERROR(IF(BE577="",TODAY()-BC577,BE577-BC577),""),"")</f>
        <v>-1</v>
      </c>
      <c r="BL577" s="330" t="str">
        <f ca="1">IF(BK577&lt;&gt;"",IF(BK577&lt;=0,"SEM ATRASO",IF(BK577&lt;=10,"1) &lt;= 10 Dias",IF(AND(BK577&gt;10,BK577&lt;=30),"2) &gt; 10 Dias e &lt;= 30 Dias",IF(AND(BK577&gt;30,BK577&lt;=60),"3) &gt;30 Dias e &lt;=60 Dias",IF(AND(BK577&gt;60,BK577&lt;43854),"4) &gt; 60 Dias","INDEFINIDO"))))),"")</f>
        <v>SEM ATRASO</v>
      </c>
      <c r="BM577" s="331">
        <f>IF(BE577&lt;&gt;"",BE577+5,IF(AND(BE577="",BD577&lt;&gt;""),BD577+5,IF(AND(BE577="",BD577="",AS577&lt;&gt;""),AS577+5,IF(AND(BE577="",BD577="",AS577="",AR577&lt;&gt;""),AR577+5,""))))</f>
        <v>45889</v>
      </c>
      <c r="BN577" s="327"/>
      <c r="BO577" s="331" t="s">
        <v>87</v>
      </c>
      <c r="BP577" s="305"/>
      <c r="BQ577" s="305"/>
      <c r="BR577" s="305"/>
      <c r="BS577" s="305"/>
      <c r="BT577" s="305"/>
      <c r="BU577" s="305"/>
      <c r="BV577" s="305"/>
      <c r="BW577" s="305"/>
      <c r="BX577" s="305"/>
      <c r="BY577" s="305"/>
      <c r="BZ577" s="305"/>
      <c r="CA577" s="660"/>
      <c r="CB577" s="326"/>
    </row>
    <row r="578" spans="1:80" ht="40.5" customHeight="1" thickBot="1" x14ac:dyDescent="0.4">
      <c r="A578" s="326"/>
      <c r="B578" s="458" t="s">
        <v>155</v>
      </c>
      <c r="C578" s="326"/>
      <c r="D578" s="331"/>
      <c r="E578" s="323" t="s">
        <v>1027</v>
      </c>
      <c r="F578" s="323" t="s">
        <v>2015</v>
      </c>
      <c r="G578" s="307" t="str">
        <f ca="1">IF(AND(E578&lt;D578,BE578&lt;&gt;"",TODAY()&gt;D578),TODAY()-D578,"")</f>
        <v/>
      </c>
      <c r="H578" s="308">
        <f>IF(BM578&lt;&gt;"",BM578,"")</f>
        <v>45889</v>
      </c>
      <c r="I578" s="309">
        <f>IF(AND(E578&lt;&gt;"",H578&lt;&gt;""),H578-E578,"")</f>
        <v>415</v>
      </c>
      <c r="J578" s="305"/>
      <c r="K578" s="460" t="s">
        <v>80</v>
      </c>
      <c r="L578" s="310" t="s">
        <v>81</v>
      </c>
      <c r="M578" s="311" t="s">
        <v>2407</v>
      </c>
      <c r="N578" s="326" t="s">
        <v>1011</v>
      </c>
      <c r="O578" s="326"/>
      <c r="P578" s="539" t="s">
        <v>1675</v>
      </c>
      <c r="Q578" s="383" t="s">
        <v>1677</v>
      </c>
      <c r="R578" s="313" t="str">
        <f>IF(OR(L578&lt;&gt;"",N578&lt;&gt;"",O578&lt;&gt;"",P578&lt;&gt;""),CONCATENATE(L578,"-",N578,"-",P578,"-OM",O578),"")</f>
        <v>P31-PPGMII-P31-CAM-0009P/2024-OM</v>
      </c>
      <c r="S578" s="326"/>
      <c r="T578" s="437">
        <v>0.75</v>
      </c>
      <c r="U578" s="340">
        <v>0</v>
      </c>
      <c r="V578" s="340">
        <v>3.12</v>
      </c>
      <c r="W578" s="316">
        <f>IF(U578&lt;&gt;"",U578/1000,"")</f>
        <v>0</v>
      </c>
      <c r="X578" s="316">
        <f>IF(V578&lt;&gt;"",V578/1000,"")</f>
        <v>3.1199999999999999E-3</v>
      </c>
      <c r="Y578" s="317">
        <f>IF(OR(U578&lt;&gt;"",V578&lt;&gt;""),U578+V578,"")</f>
        <v>3.12</v>
      </c>
      <c r="Z578" s="318">
        <f>IF(Y578&lt;&gt;"",Y578/1000,"")</f>
        <v>3.1199999999999999E-3</v>
      </c>
      <c r="AA578" s="574" t="s">
        <v>2138</v>
      </c>
      <c r="AB578" s="327"/>
      <c r="AC578" s="331">
        <v>45777</v>
      </c>
      <c r="AD578" s="327">
        <v>45814</v>
      </c>
      <c r="AE578" s="327">
        <v>45828</v>
      </c>
      <c r="AF578" s="14">
        <v>45828</v>
      </c>
      <c r="AG578" s="327">
        <v>45828</v>
      </c>
      <c r="AH578" s="309">
        <f>IF(AND(AD578&lt;&gt;"",AG578&lt;&gt;""),AG578-AD578,"")</f>
        <v>14</v>
      </c>
      <c r="AI578" s="322" t="str">
        <f>IF(AE578&lt;&gt;"",CONCATENATE("S",WEEKNUM(AE578,21)),"")</f>
        <v>S25</v>
      </c>
      <c r="AJ578" s="323" t="str">
        <f>IF(AF578&lt;&gt;"",CONCATENATE("S",WEEKNUM(AF578,21)),"")</f>
        <v>S25</v>
      </c>
      <c r="AK578" s="323" t="str">
        <f>IF(AG578&lt;&gt;"",CONCATENATE("S",WEEKNUM(AG578,21)),"")</f>
        <v>S25</v>
      </c>
      <c r="AL578" s="322" t="str">
        <f>IF(AG578&lt;&gt;"",CONCATENATE(MONTH(AG578),"/",YEAR(AG578)),"")</f>
        <v>6/2025</v>
      </c>
      <c r="AM578" s="324">
        <f ca="1">IF(AG578&lt;&gt;"",IFERROR(IF(AF578="",TODAY()-AE578,AG578-AE578),""),"")</f>
        <v>0</v>
      </c>
      <c r="AN578" s="325" t="str">
        <f ca="1">IF(AM578&lt;&gt;"",IF(AM578&lt;=0,"SEM ATRASO",IF(AM578&lt;=10,"1) &lt;= 10 Dias",IF(AND(AM578&gt;10,AM578&lt;=30),"2) &gt; 10 Dias e &lt;= 30 Dias",IF(AND(AM578&gt;30,AM578&lt;=60),"3) &gt;30 Dias e &lt;=60 Dias",IF(AND(AM578&gt;60,AM578&lt;43854),"4) &gt; 60 Dias","INDEFINIDO"))))),"")</f>
        <v>SEM ATRASO</v>
      </c>
      <c r="AO578" s="331" t="s">
        <v>2029</v>
      </c>
      <c r="AP578" s="331">
        <v>45856</v>
      </c>
      <c r="AQ578" s="14">
        <v>45856</v>
      </c>
      <c r="AR578" s="15">
        <v>45860</v>
      </c>
      <c r="AS578" s="331">
        <v>45860</v>
      </c>
      <c r="AT578" s="309">
        <f>IF(AND(AP578&lt;&gt;"",AS578&lt;&gt;""),AS578-AP578,"")</f>
        <v>4</v>
      </c>
      <c r="AU578" s="326" t="str">
        <f>IF(AQ578&lt;&gt;"",CONCATENATE("S",WEEKNUM(AQ578,21)),"")</f>
        <v>S29</v>
      </c>
      <c r="AV578" s="327" t="str">
        <f>IF(AR578&lt;&gt;"",CONCATENATE("S",WEEKNUM(AR578,21)),"")</f>
        <v>S30</v>
      </c>
      <c r="AW578" s="327" t="str">
        <f>IF(AS578&lt;&gt;"",CONCATENATE("S",WEEKNUM(AS578,21)),"")</f>
        <v>S30</v>
      </c>
      <c r="AX578" s="326" t="str">
        <f>IF(AS578&lt;&gt;"",CONCATENATE(MONTH(AS578),"/",YEAR(AS578)),"")</f>
        <v>7/2025</v>
      </c>
      <c r="AY578" s="328">
        <f ca="1">IF(AQ578&lt;&gt;"",IF(AS578&lt;&gt;"",AQ578-AS578,TODAY()-AQ578),"")</f>
        <v>-4</v>
      </c>
      <c r="AZ578" s="329" t="str">
        <f ca="1">IF(AY578&lt;&gt;"",IF(AY578&lt;=0,"SEM ATRASO",IF(AY578&lt;=10,"1) &lt;= 10 Dias",IF(AND(AY578&gt;10,AY578&lt;=30),"2) &gt; 10 Dias e &lt;= 30 Dias",IF(AND(AY578&gt;30,AY578&lt;=60),"3) &gt;30 Dias e &lt;=60 Dias",IF(AND(AY578&gt;60,AY578&lt;43854),"4) &gt; 60 Dias","INDEFINIDO"))))),"")</f>
        <v>SEM ATRASO</v>
      </c>
      <c r="BA578" s="14">
        <v>45879</v>
      </c>
      <c r="BB578" s="331">
        <f>BA578</f>
        <v>45879</v>
      </c>
      <c r="BC578" s="14">
        <v>45885</v>
      </c>
      <c r="BD578" s="24">
        <v>45885</v>
      </c>
      <c r="BE578" s="438">
        <v>45884</v>
      </c>
      <c r="BF578" s="309">
        <f>IF(AND(BB578&lt;&gt;"",BE578&lt;&gt;""),BE578-BB578,"")</f>
        <v>5</v>
      </c>
      <c r="BG578" s="326" t="str">
        <f>IF(BC578&lt;&gt;"",CONCATENATE("S",WEEKNUM(BC578,21)),"")</f>
        <v>S33</v>
      </c>
      <c r="BH578" s="327" t="str">
        <f>IF(BD578&lt;&gt;"",CONCATENATE("S",WEEKNUM(BD578,21)),"")</f>
        <v>S33</v>
      </c>
      <c r="BI578" s="327" t="str">
        <f>IF(BE578&lt;&gt;"",CONCATENATE("S",WEEKNUM(BE578,21)),"")</f>
        <v>S33</v>
      </c>
      <c r="BJ578" s="326" t="str">
        <f>IF(BE578&lt;&gt;"",CONCATENATE(MONTH(BE578),"/",YEAR(BE578)),"")</f>
        <v>8/2025</v>
      </c>
      <c r="BK578" s="325">
        <f ca="1">IF(BE578&lt;&gt;"",IFERROR(IF(BE578="",TODAY()-BC578,BE578-BC578),""),"")</f>
        <v>-1</v>
      </c>
      <c r="BL578" s="330" t="str">
        <f ca="1">IF(BK578&lt;&gt;"",IF(BK578&lt;=0,"SEM ATRASO",IF(BK578&lt;=10,"1) &lt;= 10 Dias",IF(AND(BK578&gt;10,BK578&lt;=30),"2) &gt; 10 Dias e &lt;= 30 Dias",IF(AND(BK578&gt;30,BK578&lt;=60),"3) &gt;30 Dias e &lt;=60 Dias",IF(AND(BK578&gt;60,BK578&lt;43854),"4) &gt; 60 Dias","INDEFINIDO"))))),"")</f>
        <v>SEM ATRASO</v>
      </c>
      <c r="BM578" s="331">
        <f>IF(BE578&lt;&gt;"",BE578+5,IF(AND(BE578="",BD578&lt;&gt;""),BD578+5,IF(AND(BE578="",BD578="",AS578&lt;&gt;""),AS578+5,IF(AND(BE578="",BD578="",AS578="",AR578&lt;&gt;""),AR578+5,""))))</f>
        <v>45889</v>
      </c>
      <c r="BN578" s="327"/>
      <c r="BO578" s="331" t="s">
        <v>87</v>
      </c>
      <c r="BP578" s="305"/>
      <c r="BQ578" s="305"/>
      <c r="BR578" s="305"/>
      <c r="BS578" s="305"/>
      <c r="BT578" s="305"/>
      <c r="BU578" s="305"/>
      <c r="BV578" s="305"/>
      <c r="BW578" s="305"/>
      <c r="BX578" s="305"/>
      <c r="BY578" s="305"/>
      <c r="BZ578" s="305"/>
      <c r="CA578" s="660"/>
      <c r="CB578" s="326"/>
    </row>
    <row r="579" spans="1:80" ht="40.5" customHeight="1" thickBot="1" x14ac:dyDescent="0.4">
      <c r="A579" s="326"/>
      <c r="B579" s="458" t="s">
        <v>155</v>
      </c>
      <c r="C579" s="326"/>
      <c r="D579" s="331"/>
      <c r="E579" s="323" t="s">
        <v>1027</v>
      </c>
      <c r="F579" s="323" t="s">
        <v>2015</v>
      </c>
      <c r="G579" s="307" t="str">
        <f ca="1">IF(AND(E579&lt;D579,BE579&lt;&gt;"",TODAY()&gt;D579),TODAY()-D579,"")</f>
        <v/>
      </c>
      <c r="H579" s="308">
        <f>IF(BM579&lt;&gt;"",BM579,"")</f>
        <v>45889</v>
      </c>
      <c r="I579" s="309">
        <f>IF(AND(E579&lt;&gt;"",H579&lt;&gt;""),H579-E579,"")</f>
        <v>415</v>
      </c>
      <c r="J579" s="305"/>
      <c r="K579" s="460" t="s">
        <v>80</v>
      </c>
      <c r="L579" s="310" t="s">
        <v>81</v>
      </c>
      <c r="M579" s="311" t="s">
        <v>2407</v>
      </c>
      <c r="N579" s="326" t="s">
        <v>1011</v>
      </c>
      <c r="O579" s="326"/>
      <c r="P579" s="539" t="s">
        <v>1675</v>
      </c>
      <c r="Q579" s="383" t="s">
        <v>1678</v>
      </c>
      <c r="R579" s="313" t="str">
        <f>IF(OR(L579&lt;&gt;"",N579&lt;&gt;"",O579&lt;&gt;"",P579&lt;&gt;""),CONCATENATE(L579,"-",N579,"-",P579,"-OM",O579),"")</f>
        <v>P31-PPGMII-P31-CAM-0009P/2024-OM</v>
      </c>
      <c r="S579" s="326"/>
      <c r="T579" s="437">
        <v>0.75</v>
      </c>
      <c r="U579" s="340">
        <v>0</v>
      </c>
      <c r="V579" s="340">
        <v>1.2170000000000001</v>
      </c>
      <c r="W579" s="316">
        <f>IF(U579&lt;&gt;"",U579/1000,"")</f>
        <v>0</v>
      </c>
      <c r="X579" s="316">
        <f>IF(V579&lt;&gt;"",V579/1000,"")</f>
        <v>1.217E-3</v>
      </c>
      <c r="Y579" s="317">
        <f>IF(OR(U579&lt;&gt;"",V579&lt;&gt;""),U579+V579,"")</f>
        <v>1.2170000000000001</v>
      </c>
      <c r="Z579" s="318">
        <f>IF(Y579&lt;&gt;"",Y579/1000,"")</f>
        <v>1.217E-3</v>
      </c>
      <c r="AA579" s="574" t="s">
        <v>2138</v>
      </c>
      <c r="AB579" s="327"/>
      <c r="AC579" s="331">
        <v>45777</v>
      </c>
      <c r="AD579" s="327">
        <v>45814</v>
      </c>
      <c r="AE579" s="327">
        <v>45828</v>
      </c>
      <c r="AF579" s="14">
        <v>45828</v>
      </c>
      <c r="AG579" s="327">
        <v>45828</v>
      </c>
      <c r="AH579" s="309">
        <f>IF(AND(AD579&lt;&gt;"",AG579&lt;&gt;""),AG579-AD579,"")</f>
        <v>14</v>
      </c>
      <c r="AI579" s="322" t="str">
        <f>IF(AE579&lt;&gt;"",CONCATENATE("S",WEEKNUM(AE579,21)),"")</f>
        <v>S25</v>
      </c>
      <c r="AJ579" s="323" t="str">
        <f>IF(AF579&lt;&gt;"",CONCATENATE("S",WEEKNUM(AF579,21)),"")</f>
        <v>S25</v>
      </c>
      <c r="AK579" s="323" t="str">
        <f>IF(AG579&lt;&gt;"",CONCATENATE("S",WEEKNUM(AG579,21)),"")</f>
        <v>S25</v>
      </c>
      <c r="AL579" s="322" t="str">
        <f>IF(AG579&lt;&gt;"",CONCATENATE(MONTH(AG579),"/",YEAR(AG579)),"")</f>
        <v>6/2025</v>
      </c>
      <c r="AM579" s="324">
        <f ca="1">IF(AG579&lt;&gt;"",IFERROR(IF(AF579="",TODAY()-AE579,AG579-AE579),""),"")</f>
        <v>0</v>
      </c>
      <c r="AN579" s="325" t="str">
        <f ca="1">IF(AM579&lt;&gt;"",IF(AM579&lt;=0,"SEM ATRASO",IF(AM579&lt;=10,"1) &lt;= 10 Dias",IF(AND(AM579&gt;10,AM579&lt;=30),"2) &gt; 10 Dias e &lt;= 30 Dias",IF(AND(AM579&gt;30,AM579&lt;=60),"3) &gt;30 Dias e &lt;=60 Dias",IF(AND(AM579&gt;60,AM579&lt;43854),"4) &gt; 60 Dias","INDEFINIDO"))))),"")</f>
        <v>SEM ATRASO</v>
      </c>
      <c r="AO579" s="331" t="s">
        <v>2029</v>
      </c>
      <c r="AP579" s="331">
        <v>45856</v>
      </c>
      <c r="AQ579" s="14">
        <v>45856</v>
      </c>
      <c r="AR579" s="15">
        <v>45860</v>
      </c>
      <c r="AS579" s="331">
        <v>45860</v>
      </c>
      <c r="AT579" s="309">
        <f>IF(AND(AP579&lt;&gt;"",AS579&lt;&gt;""),AS579-AP579,"")</f>
        <v>4</v>
      </c>
      <c r="AU579" s="326" t="str">
        <f>IF(AQ579&lt;&gt;"",CONCATENATE("S",WEEKNUM(AQ579,21)),"")</f>
        <v>S29</v>
      </c>
      <c r="AV579" s="327" t="str">
        <f>IF(AR579&lt;&gt;"",CONCATENATE("S",WEEKNUM(AR579,21)),"")</f>
        <v>S30</v>
      </c>
      <c r="AW579" s="327" t="str">
        <f>IF(AS579&lt;&gt;"",CONCATENATE("S",WEEKNUM(AS579,21)),"")</f>
        <v>S30</v>
      </c>
      <c r="AX579" s="326" t="str">
        <f>IF(AS579&lt;&gt;"",CONCATENATE(MONTH(AS579),"/",YEAR(AS579)),"")</f>
        <v>7/2025</v>
      </c>
      <c r="AY579" s="328">
        <f ca="1">IF(AQ579&lt;&gt;"",IF(AS579&lt;&gt;"",AQ579-AS579,TODAY()-AQ579),"")</f>
        <v>-4</v>
      </c>
      <c r="AZ579" s="329" t="str">
        <f ca="1">IF(AY579&lt;&gt;"",IF(AY579&lt;=0,"SEM ATRASO",IF(AY579&lt;=10,"1) &lt;= 10 Dias",IF(AND(AY579&gt;10,AY579&lt;=30),"2) &gt; 10 Dias e &lt;= 30 Dias",IF(AND(AY579&gt;30,AY579&lt;=60),"3) &gt;30 Dias e &lt;=60 Dias",IF(AND(AY579&gt;60,AY579&lt;43854),"4) &gt; 60 Dias","INDEFINIDO"))))),"")</f>
        <v>SEM ATRASO</v>
      </c>
      <c r="BA579" s="14">
        <v>45879</v>
      </c>
      <c r="BB579" s="331">
        <f>BA579</f>
        <v>45879</v>
      </c>
      <c r="BC579" s="14">
        <v>45885</v>
      </c>
      <c r="BD579" s="24">
        <v>45885</v>
      </c>
      <c r="BE579" s="438">
        <v>45884</v>
      </c>
      <c r="BF579" s="309">
        <f>IF(AND(BB579&lt;&gt;"",BE579&lt;&gt;""),BE579-BB579,"")</f>
        <v>5</v>
      </c>
      <c r="BG579" s="326" t="str">
        <f>IF(BC579&lt;&gt;"",CONCATENATE("S",WEEKNUM(BC579,21)),"")</f>
        <v>S33</v>
      </c>
      <c r="BH579" s="327" t="str">
        <f>IF(BD579&lt;&gt;"",CONCATENATE("S",WEEKNUM(BD579,21)),"")</f>
        <v>S33</v>
      </c>
      <c r="BI579" s="327" t="str">
        <f>IF(BE579&lt;&gt;"",CONCATENATE("S",WEEKNUM(BE579,21)),"")</f>
        <v>S33</v>
      </c>
      <c r="BJ579" s="326" t="str">
        <f>IF(BE579&lt;&gt;"",CONCATENATE(MONTH(BE579),"/",YEAR(BE579)),"")</f>
        <v>8/2025</v>
      </c>
      <c r="BK579" s="325">
        <f ca="1">IF(BE579&lt;&gt;"",IFERROR(IF(BE579="",TODAY()-BC579,BE579-BC579),""),"")</f>
        <v>-1</v>
      </c>
      <c r="BL579" s="330" t="str">
        <f ca="1">IF(BK579&lt;&gt;"",IF(BK579&lt;=0,"SEM ATRASO",IF(BK579&lt;=10,"1) &lt;= 10 Dias",IF(AND(BK579&gt;10,BK579&lt;=30),"2) &gt; 10 Dias e &lt;= 30 Dias",IF(AND(BK579&gt;30,BK579&lt;=60),"3) &gt;30 Dias e &lt;=60 Dias",IF(AND(BK579&gt;60,BK579&lt;43854),"4) &gt; 60 Dias","INDEFINIDO"))))),"")</f>
        <v>SEM ATRASO</v>
      </c>
      <c r="BM579" s="331">
        <f>IF(BE579&lt;&gt;"",BE579+5,IF(AND(BE579="",BD579&lt;&gt;""),BD579+5,IF(AND(BE579="",BD579="",AS579&lt;&gt;""),AS579+5,IF(AND(BE579="",BD579="",AS579="",AR579&lt;&gt;""),AR579+5,""))))</f>
        <v>45889</v>
      </c>
      <c r="BN579" s="327"/>
      <c r="BO579" s="331" t="s">
        <v>87</v>
      </c>
      <c r="BP579" s="305"/>
      <c r="BQ579" s="305"/>
      <c r="BR579" s="305"/>
      <c r="BS579" s="305"/>
      <c r="BT579" s="305"/>
      <c r="BU579" s="305"/>
      <c r="BV579" s="305"/>
      <c r="BW579" s="305"/>
      <c r="BX579" s="305"/>
      <c r="BY579" s="305"/>
      <c r="BZ579" s="305"/>
      <c r="CA579" s="660"/>
      <c r="CB579" s="326"/>
    </row>
    <row r="580" spans="1:80" ht="40.5" customHeight="1" thickBot="1" x14ac:dyDescent="0.4">
      <c r="A580" s="326"/>
      <c r="B580" s="458" t="s">
        <v>155</v>
      </c>
      <c r="C580" s="326"/>
      <c r="D580" s="331"/>
      <c r="E580" s="323" t="s">
        <v>1118</v>
      </c>
      <c r="F580" s="323" t="s">
        <v>556</v>
      </c>
      <c r="G580" s="307" t="str">
        <f ca="1">IF(AND(E580&lt;D580,BE580&lt;&gt;"",TODAY()&gt;D580),TODAY()-D580,"")</f>
        <v/>
      </c>
      <c r="H580" s="308">
        <f>IF(BM580&lt;&gt;"",BM580,"")</f>
        <v>45889</v>
      </c>
      <c r="I580" s="309">
        <f>IF(AND(E580&lt;&gt;"",H580&lt;&gt;""),H580-E580,"")</f>
        <v>180</v>
      </c>
      <c r="J580" s="305"/>
      <c r="K580" s="460" t="s">
        <v>80</v>
      </c>
      <c r="L580" s="310" t="s">
        <v>557</v>
      </c>
      <c r="M580" s="311" t="s">
        <v>2407</v>
      </c>
      <c r="N580" s="326" t="s">
        <v>1012</v>
      </c>
      <c r="O580" s="326"/>
      <c r="P580" s="539" t="s">
        <v>1679</v>
      </c>
      <c r="Q580" s="383" t="s">
        <v>1680</v>
      </c>
      <c r="R580" s="313" t="str">
        <f>IF(OR(L580&lt;&gt;"",N580&lt;&gt;"",O580&lt;&gt;"",P580&lt;&gt;""),CONCATENATE(L580,"-",N580,"-",P580,"-OM",O580),"")</f>
        <v>P62-PPGMII-P62-PAR-0751/2025-OM</v>
      </c>
      <c r="S580" s="326"/>
      <c r="T580" s="437">
        <v>0.75</v>
      </c>
      <c r="U580" s="340">
        <v>427.827</v>
      </c>
      <c r="V580" s="340">
        <v>0</v>
      </c>
      <c r="W580" s="316">
        <f>IF(U580&lt;&gt;"",U580/1000,"")</f>
        <v>0.42782700000000001</v>
      </c>
      <c r="X580" s="316">
        <f>IF(V580&lt;&gt;"",V580/1000,"")</f>
        <v>0</v>
      </c>
      <c r="Y580" s="317">
        <f>IF(OR(U580&lt;&gt;"",V580&lt;&gt;""),U580+V580,"")</f>
        <v>427.827</v>
      </c>
      <c r="Z580" s="318">
        <f>IF(Y580&lt;&gt;"",Y580/1000,"")</f>
        <v>0.42782700000000001</v>
      </c>
      <c r="AA580" s="574" t="s">
        <v>2139</v>
      </c>
      <c r="AB580" s="327"/>
      <c r="AC580" s="331">
        <v>45777</v>
      </c>
      <c r="AD580" s="327">
        <v>45814</v>
      </c>
      <c r="AE580" s="327">
        <v>45828</v>
      </c>
      <c r="AF580" s="14">
        <v>45828</v>
      </c>
      <c r="AG580" s="327">
        <v>45828</v>
      </c>
      <c r="AH580" s="309">
        <f>IF(AND(AD580&lt;&gt;"",AG580&lt;&gt;""),AG580-AD580,"")</f>
        <v>14</v>
      </c>
      <c r="AI580" s="322" t="str">
        <f>IF(AE580&lt;&gt;"",CONCATENATE("S",WEEKNUM(AE580,21)),"")</f>
        <v>S25</v>
      </c>
      <c r="AJ580" s="323" t="str">
        <f>IF(AF580&lt;&gt;"",CONCATENATE("S",WEEKNUM(AF580,21)),"")</f>
        <v>S25</v>
      </c>
      <c r="AK580" s="323" t="str">
        <f>IF(AG580&lt;&gt;"",CONCATENATE("S",WEEKNUM(AG580,21)),"")</f>
        <v>S25</v>
      </c>
      <c r="AL580" s="322" t="str">
        <f>IF(AG580&lt;&gt;"",CONCATENATE(MONTH(AG580),"/",YEAR(AG580)),"")</f>
        <v>6/2025</v>
      </c>
      <c r="AM580" s="324">
        <f ca="1">IF(AG580&lt;&gt;"",IFERROR(IF(AF580="",TODAY()-AE580,AG580-AE580),""),"")</f>
        <v>0</v>
      </c>
      <c r="AN580" s="325" t="str">
        <f ca="1">IF(AM580&lt;&gt;"",IF(AM580&lt;=0,"SEM ATRASO",IF(AM580&lt;=10,"1) &lt;= 10 Dias",IF(AND(AM580&gt;10,AM580&lt;=30),"2) &gt; 10 Dias e &lt;= 30 Dias",IF(AND(AM580&gt;30,AM580&lt;=60),"3) &gt;30 Dias e &lt;=60 Dias",IF(AND(AM580&gt;60,AM580&lt;43854),"4) &gt; 60 Dias","INDEFINIDO"))))),"")</f>
        <v>SEM ATRASO</v>
      </c>
      <c r="AO580" s="331" t="s">
        <v>2029</v>
      </c>
      <c r="AP580" s="331">
        <v>45845</v>
      </c>
      <c r="AQ580" s="14">
        <v>45845</v>
      </c>
      <c r="AR580" s="15">
        <v>45862</v>
      </c>
      <c r="AS580" s="331">
        <v>45862</v>
      </c>
      <c r="AT580" s="309">
        <f>IF(AND(AP580&lt;&gt;"",AS580&lt;&gt;""),AS580-AP580,"")</f>
        <v>17</v>
      </c>
      <c r="AU580" s="326" t="str">
        <f>IF(AQ580&lt;&gt;"",CONCATENATE("S",WEEKNUM(AQ580,21)),"")</f>
        <v>S28</v>
      </c>
      <c r="AV580" s="327" t="str">
        <f>IF(AR580&lt;&gt;"",CONCATENATE("S",WEEKNUM(AR580,21)),"")</f>
        <v>S30</v>
      </c>
      <c r="AW580" s="327" t="str">
        <f>IF(AS580&lt;&gt;"",CONCATENATE("S",WEEKNUM(AS580,21)),"")</f>
        <v>S30</v>
      </c>
      <c r="AX580" s="326" t="str">
        <f>IF(AS580&lt;&gt;"",CONCATENATE(MONTH(AS580),"/",YEAR(AS580)),"")</f>
        <v>7/2025</v>
      </c>
      <c r="AY580" s="328">
        <f ca="1">IF(AQ580&lt;&gt;"",IF(AS580&lt;&gt;"",AQ580-AS580,TODAY()-AQ580),"")</f>
        <v>-17</v>
      </c>
      <c r="AZ580" s="329" t="str">
        <f ca="1">IF(AY580&lt;&gt;"",IF(AY580&lt;=0,"SEM ATRASO",IF(AY580&lt;=10,"1) &lt;= 10 Dias",IF(AND(AY580&gt;10,AY580&lt;=30),"2) &gt; 10 Dias e &lt;= 30 Dias",IF(AND(AY580&gt;30,AY580&lt;=60),"3) &gt;30 Dias e &lt;=60 Dias",IF(AND(AY580&gt;60,AY580&lt;43854),"4) &gt; 60 Dias","INDEFINIDO"))))),"")</f>
        <v>SEM ATRASO</v>
      </c>
      <c r="BA580" s="14">
        <v>45879</v>
      </c>
      <c r="BB580" s="331">
        <f>BA580</f>
        <v>45879</v>
      </c>
      <c r="BC580" s="14">
        <v>45885</v>
      </c>
      <c r="BD580" s="24">
        <v>45885</v>
      </c>
      <c r="BE580" s="438">
        <v>45884</v>
      </c>
      <c r="BF580" s="309">
        <f>IF(AND(BB580&lt;&gt;"",BE580&lt;&gt;""),BE580-BB580,"")</f>
        <v>5</v>
      </c>
      <c r="BG580" s="326" t="str">
        <f>IF(BC580&lt;&gt;"",CONCATENATE("S",WEEKNUM(BC580,21)),"")</f>
        <v>S33</v>
      </c>
      <c r="BH580" s="327" t="str">
        <f>IF(BD580&lt;&gt;"",CONCATENATE("S",WEEKNUM(BD580,21)),"")</f>
        <v>S33</v>
      </c>
      <c r="BI580" s="327" t="str">
        <f>IF(BE580&lt;&gt;"",CONCATENATE("S",WEEKNUM(BE580,21)),"")</f>
        <v>S33</v>
      </c>
      <c r="BJ580" s="326" t="str">
        <f>IF(BE580&lt;&gt;"",CONCATENATE(MONTH(BE580),"/",YEAR(BE580)),"")</f>
        <v>8/2025</v>
      </c>
      <c r="BK580" s="325">
        <f ca="1">IF(BE580&lt;&gt;"",IFERROR(IF(BE580="",TODAY()-BC580,BE580-BC580),""),"")</f>
        <v>-1</v>
      </c>
      <c r="BL580" s="330" t="str">
        <f ca="1">IF(BK580&lt;&gt;"",IF(BK580&lt;=0,"SEM ATRASO",IF(BK580&lt;=10,"1) &lt;= 10 Dias",IF(AND(BK580&gt;10,BK580&lt;=30),"2) &gt; 10 Dias e &lt;= 30 Dias",IF(AND(BK580&gt;30,BK580&lt;=60),"3) &gt;30 Dias e &lt;=60 Dias",IF(AND(BK580&gt;60,BK580&lt;43854),"4) &gt; 60 Dias","INDEFINIDO"))))),"")</f>
        <v>SEM ATRASO</v>
      </c>
      <c r="BM580" s="331">
        <f>IF(BE580&lt;&gt;"",BE580+5,IF(AND(BE580="",BD580&lt;&gt;""),BD580+5,IF(AND(BE580="",BD580="",AS580&lt;&gt;""),AS580+5,IF(AND(BE580="",BD580="",AS580="",AR580&lt;&gt;""),AR580+5,""))))</f>
        <v>45889</v>
      </c>
      <c r="BN580" s="327"/>
      <c r="BO580" s="331" t="s">
        <v>87</v>
      </c>
      <c r="BP580" s="305"/>
      <c r="BQ580" s="305"/>
      <c r="BR580" s="305"/>
      <c r="BS580" s="305"/>
      <c r="BT580" s="305"/>
      <c r="BU580" s="305"/>
      <c r="BV580" s="305"/>
      <c r="BW580" s="305"/>
      <c r="BX580" s="305"/>
      <c r="BY580" s="305"/>
      <c r="BZ580" s="305"/>
      <c r="CA580" s="660"/>
      <c r="CB580" s="326"/>
    </row>
    <row r="581" spans="1:80" ht="40.5" customHeight="1" thickBot="1" x14ac:dyDescent="0.4">
      <c r="A581" s="326"/>
      <c r="B581" s="458" t="s">
        <v>155</v>
      </c>
      <c r="C581" s="326"/>
      <c r="D581" s="331"/>
      <c r="E581" s="323" t="s">
        <v>1985</v>
      </c>
      <c r="F581" s="323" t="s">
        <v>2012</v>
      </c>
      <c r="G581" s="307" t="str">
        <f ca="1">IF(AND(E581&lt;D581,BE581&lt;&gt;"",TODAY()&gt;D581),TODAY()-D581,"")</f>
        <v/>
      </c>
      <c r="H581" s="308">
        <f>IF(BM581&lt;&gt;"",BM581,"")</f>
        <v>45866</v>
      </c>
      <c r="I581" s="309">
        <f>IF(AND(E581&lt;&gt;"",H581&lt;&gt;""),H581-E581,"")</f>
        <v>217</v>
      </c>
      <c r="J581" s="305"/>
      <c r="K581" s="460" t="s">
        <v>80</v>
      </c>
      <c r="L581" s="310" t="s">
        <v>81</v>
      </c>
      <c r="M581" s="311" t="s">
        <v>161</v>
      </c>
      <c r="N581" s="326" t="s">
        <v>1011</v>
      </c>
      <c r="O581" s="326"/>
      <c r="P581" s="539" t="s">
        <v>1681</v>
      </c>
      <c r="Q581" s="383" t="s">
        <v>1682</v>
      </c>
      <c r="R581" s="313" t="str">
        <f>IF(OR(L581&lt;&gt;"",N581&lt;&gt;"",O581&lt;&gt;"",P581&lt;&gt;""),CONCATENATE(L581,"-",N581,"-",P581,"-OM",O581),"")</f>
        <v>P31-PPGMII-P31-CAM-2022/2024-OM</v>
      </c>
      <c r="S581" s="326"/>
      <c r="T581" s="314">
        <v>1</v>
      </c>
      <c r="U581" s="340">
        <v>0</v>
      </c>
      <c r="V581" s="340">
        <v>4.17</v>
      </c>
      <c r="W581" s="316">
        <f>IF(U581&lt;&gt;"",U581/1000,"")</f>
        <v>0</v>
      </c>
      <c r="X581" s="316">
        <f>IF(V581&lt;&gt;"",V581/1000,"")</f>
        <v>4.1700000000000001E-3</v>
      </c>
      <c r="Y581" s="317">
        <f>IF(OR(U581&lt;&gt;"",V581&lt;&gt;""),U581+V581,"")</f>
        <v>4.17</v>
      </c>
      <c r="Z581" s="318">
        <f>IF(Y581&lt;&gt;"",Y581/1000,"")</f>
        <v>4.1700000000000001E-3</v>
      </c>
      <c r="AA581" s="574" t="s">
        <v>247</v>
      </c>
      <c r="AB581" s="327"/>
      <c r="AC581" s="331">
        <v>45821</v>
      </c>
      <c r="AD581" s="327">
        <v>45835</v>
      </c>
      <c r="AE581" s="327">
        <v>45838</v>
      </c>
      <c r="AF581" s="14">
        <v>45836</v>
      </c>
      <c r="AG581" s="327">
        <v>45836</v>
      </c>
      <c r="AH581" s="309">
        <f>IF(AND(AD581&lt;&gt;"",AG581&lt;&gt;""),AG581-AD581,"")</f>
        <v>1</v>
      </c>
      <c r="AI581" s="322" t="str">
        <f>IF(AE581&lt;&gt;"",CONCATENATE("S",WEEKNUM(AE581,21)),"")</f>
        <v>S27</v>
      </c>
      <c r="AJ581" s="323" t="str">
        <f>IF(AF581&lt;&gt;"",CONCATENATE("S",WEEKNUM(AF581,21)),"")</f>
        <v>S26</v>
      </c>
      <c r="AK581" s="323" t="str">
        <f>IF(AG581&lt;&gt;"",CONCATENATE("S",WEEKNUM(AG581,21)),"")</f>
        <v>S26</v>
      </c>
      <c r="AL581" s="322" t="str">
        <f>IF(AG581&lt;&gt;"",CONCATENATE(MONTH(AG581),"/",YEAR(AG581)),"")</f>
        <v>6/2025</v>
      </c>
      <c r="AM581" s="324">
        <f ca="1">IF(AG581&lt;&gt;"",IFERROR(IF(AF581="",TODAY()-AE581,AG581-AE581),""),"")</f>
        <v>-2</v>
      </c>
      <c r="AN581" s="325" t="str">
        <f ca="1">IF(AM581&lt;&gt;"",IF(AM581&lt;=0,"SEM ATRASO",IF(AM581&lt;=10,"1) &lt;= 10 Dias",IF(AND(AM581&gt;10,AM581&lt;=30),"2) &gt; 10 Dias e &lt;= 30 Dias",IF(AND(AM581&gt;30,AM581&lt;=60),"3) &gt;30 Dias e &lt;=60 Dias",IF(AND(AM581&gt;60,AM581&lt;43854),"4) &gt; 60 Dias","INDEFINIDO"))))),"")</f>
        <v>SEM ATRASO</v>
      </c>
      <c r="AO581" s="327">
        <v>45836</v>
      </c>
      <c r="AP581" s="331">
        <v>45836</v>
      </c>
      <c r="AQ581" s="15">
        <v>45841</v>
      </c>
      <c r="AR581" s="15">
        <v>45850</v>
      </c>
      <c r="AS581" s="331">
        <v>45850</v>
      </c>
      <c r="AT581" s="309">
        <f>IF(AND(AP581&lt;&gt;"",AS581&lt;&gt;""),AS581-AP581,"")</f>
        <v>14</v>
      </c>
      <c r="AU581" s="326" t="str">
        <f>IF(AQ581&lt;&gt;"",CONCATENATE("S",WEEKNUM(AQ581,21)),"")</f>
        <v>S27</v>
      </c>
      <c r="AV581" s="327" t="str">
        <f>IF(AR581&lt;&gt;"",CONCATENATE("S",WEEKNUM(AR581,21)),"")</f>
        <v>S28</v>
      </c>
      <c r="AW581" s="327" t="str">
        <f>IF(AS581&lt;&gt;"",CONCATENATE("S",WEEKNUM(AS581,21)),"")</f>
        <v>S28</v>
      </c>
      <c r="AX581" s="326" t="str">
        <f>IF(AS581&lt;&gt;"",CONCATENATE(MONTH(AS581),"/",YEAR(AS581)),"")</f>
        <v>7/2025</v>
      </c>
      <c r="AY581" s="328">
        <f ca="1">IF(AQ581&lt;&gt;"",IF(AS581&lt;&gt;"",AQ581-AS581,TODAY()-AQ581),"")</f>
        <v>-9</v>
      </c>
      <c r="AZ581" s="329" t="str">
        <f ca="1">IF(AY581&lt;&gt;"",IF(AY581&lt;=0,"SEM ATRASO",IF(AY581&lt;=10,"1) &lt;= 10 Dias",IF(AND(AY581&gt;10,AY581&lt;=30),"2) &gt; 10 Dias e &lt;= 30 Dias",IF(AND(AY581&gt;30,AY581&lt;=60),"3) &gt;30 Dias e &lt;=60 Dias",IF(AND(AY581&gt;60,AY581&lt;43854),"4) &gt; 60 Dias","INDEFINIDO"))))),"")</f>
        <v>SEM ATRASO</v>
      </c>
      <c r="BA581" s="327">
        <v>45850</v>
      </c>
      <c r="BB581" s="331">
        <v>45850</v>
      </c>
      <c r="BC581" s="14">
        <v>45861</v>
      </c>
      <c r="BD581" s="481">
        <v>45861</v>
      </c>
      <c r="BE581" s="15">
        <v>45861</v>
      </c>
      <c r="BF581" s="309">
        <f>IF(AND(BB581&lt;&gt;"",BE581&lt;&gt;""),BE581-BB581,"")</f>
        <v>11</v>
      </c>
      <c r="BG581" s="326" t="str">
        <f>IF(BC581&lt;&gt;"",CONCATENATE("S",WEEKNUM(BC581,21)),"")</f>
        <v>S30</v>
      </c>
      <c r="BH581" s="327" t="str">
        <f>IF(BD581&lt;&gt;"",CONCATENATE("S",WEEKNUM(BD581,21)),"")</f>
        <v>S30</v>
      </c>
      <c r="BI581" s="327" t="str">
        <f>IF(BE581&lt;&gt;"",CONCATENATE("S",WEEKNUM(BE581,21)),"")</f>
        <v>S30</v>
      </c>
      <c r="BJ581" s="326" t="str">
        <f>IF(BE581&lt;&gt;"",CONCATENATE(MONTH(BE581),"/",YEAR(BE581)),"")</f>
        <v>7/2025</v>
      </c>
      <c r="BK581" s="325">
        <f ca="1">IF(BE581&lt;&gt;"",IFERROR(IF(BE581="",TODAY()-BC581,BE581-BC581),""),"")</f>
        <v>0</v>
      </c>
      <c r="BL581" s="330" t="str">
        <f ca="1">IF(BK581&lt;&gt;"",IF(BK581&lt;=0,"SEM ATRASO",IF(BK581&lt;=10,"1) &lt;= 10 Dias",IF(AND(BK581&gt;10,BK581&lt;=30),"2) &gt; 10 Dias e &lt;= 30 Dias",IF(AND(BK581&gt;30,BK581&lt;=60),"3) &gt;30 Dias e &lt;=60 Dias",IF(AND(BK581&gt;60,BK581&lt;43854),"4) &gt; 60 Dias","INDEFINIDO"))))),"")</f>
        <v>SEM ATRASO</v>
      </c>
      <c r="BM581" s="331">
        <f>IF(BE581&lt;&gt;"",BE581+5,IF(AND(BE581="",BD581&lt;&gt;""),BD581+5,IF(AND(BE581="",BD581="",AS581&lt;&gt;""),AS581+5,IF(AND(BE581="",BD581="",AS581="",AR581&lt;&gt;""),AR581+5,""))))</f>
        <v>45866</v>
      </c>
      <c r="BN581" s="327"/>
      <c r="BO581" s="331" t="s">
        <v>87</v>
      </c>
      <c r="BP581" s="305"/>
      <c r="BQ581" s="305"/>
      <c r="BR581" s="305"/>
      <c r="BS581" s="305"/>
      <c r="BT581" s="305"/>
      <c r="BU581" s="305"/>
      <c r="BV581" s="305"/>
      <c r="BW581" s="305"/>
      <c r="BX581" s="305"/>
      <c r="BY581" s="305"/>
      <c r="BZ581" s="305"/>
      <c r="CA581" s="660"/>
      <c r="CB581" s="326"/>
    </row>
    <row r="582" spans="1:80" ht="40.5" customHeight="1" x14ac:dyDescent="0.35">
      <c r="A582" s="326"/>
      <c r="B582" s="458" t="s">
        <v>155</v>
      </c>
      <c r="C582" s="326"/>
      <c r="D582" s="331"/>
      <c r="E582" s="323" t="s">
        <v>1021</v>
      </c>
      <c r="F582" s="323" t="s">
        <v>273</v>
      </c>
      <c r="G582" s="307" t="str">
        <f ca="1">IF(AND(E582&lt;D582,BE582&lt;&gt;"",TODAY()&gt;D582),TODAY()-D582,"")</f>
        <v/>
      </c>
      <c r="H582" s="308">
        <f>IF(BM582&lt;&gt;"",BM582,"")</f>
        <v>45861</v>
      </c>
      <c r="I582" s="309">
        <f>IF(AND(E582&lt;&gt;"",H582&lt;&gt;""),H582-E582,"")</f>
        <v>110</v>
      </c>
      <c r="J582" s="305" t="s">
        <v>888</v>
      </c>
      <c r="K582" s="326" t="s">
        <v>80</v>
      </c>
      <c r="L582" s="310" t="s">
        <v>81</v>
      </c>
      <c r="M582" s="311" t="s">
        <v>161</v>
      </c>
      <c r="N582" s="326" t="s">
        <v>1011</v>
      </c>
      <c r="O582" s="326" t="s">
        <v>1006</v>
      </c>
      <c r="P582" s="539" t="s">
        <v>1525</v>
      </c>
      <c r="Q582" s="383" t="s">
        <v>1035</v>
      </c>
      <c r="R582" s="313" t="str">
        <f>IF(OR(L582&lt;&gt;"",N582&lt;&gt;"",O582&lt;&gt;"",P582&lt;&gt;""),CONCATENATE(L582,"-",N582,"-",P582,"-OM",O582),"")</f>
        <v>P31-PPGMII-P31-CAM-0302P/2025-OM[2028758106]</v>
      </c>
      <c r="S582" s="326" t="s">
        <v>996</v>
      </c>
      <c r="T582" s="314">
        <v>1</v>
      </c>
      <c r="U582" s="340">
        <v>0</v>
      </c>
      <c r="V582" s="340">
        <v>1634.35</v>
      </c>
      <c r="W582" s="316">
        <f>IF(U582&lt;&gt;"",U582/1000,"")</f>
        <v>0</v>
      </c>
      <c r="X582" s="316">
        <f>IF(V582&lt;&gt;"",V582/1000,"")</f>
        <v>1.63435</v>
      </c>
      <c r="Y582" s="317">
        <f>IF(OR(U582&lt;&gt;"",V582&lt;&gt;""),U582+V582,"")</f>
        <v>1634.35</v>
      </c>
      <c r="Z582" s="318">
        <f>IF(Y582&lt;&gt;"",Y582/1000,"")</f>
        <v>1.63435</v>
      </c>
      <c r="AA582" s="574" t="s">
        <v>2140</v>
      </c>
      <c r="AB582" s="327">
        <v>45833</v>
      </c>
      <c r="AC582" s="331">
        <v>45828</v>
      </c>
      <c r="AD582" s="327">
        <v>45833</v>
      </c>
      <c r="AE582" s="327">
        <v>45868</v>
      </c>
      <c r="AF582" s="14">
        <v>45868</v>
      </c>
      <c r="AG582" s="327">
        <v>45838</v>
      </c>
      <c r="AH582" s="309">
        <f>IF(AND(AD582&lt;&gt;"",AG582&lt;&gt;""),AG582-AD582,"")</f>
        <v>5</v>
      </c>
      <c r="AI582" s="322" t="str">
        <f>IF(AE582&lt;&gt;"",CONCATENATE("S",WEEKNUM(AE582,21)),"")</f>
        <v>S31</v>
      </c>
      <c r="AJ582" s="323" t="str">
        <f>IF(AF582&lt;&gt;"",CONCATENATE("S",WEEKNUM(AF582,21)),"")</f>
        <v>S31</v>
      </c>
      <c r="AK582" s="323" t="str">
        <f>IF(AG582&lt;&gt;"",CONCATENATE("S",WEEKNUM(AG582,21)),"")</f>
        <v>S27</v>
      </c>
      <c r="AL582" s="322" t="str">
        <f>IF(AG582&lt;&gt;"",CONCATENATE(MONTH(AG582),"/",YEAR(AG582)),"")</f>
        <v>6/2025</v>
      </c>
      <c r="AM582" s="324">
        <f ca="1">IF(AG582&lt;&gt;"",IFERROR(IF(AF582="",TODAY()-AE582,AG582-AE582),""),"")</f>
        <v>-30</v>
      </c>
      <c r="AN582" s="325" t="str">
        <f ca="1">IF(AM582&lt;&gt;"",IF(AM582&lt;=0,"SEM ATRASO",IF(AM582&lt;=10,"1) &lt;= 10 Dias",IF(AND(AM582&gt;10,AM582&lt;=30),"2) &gt; 10 Dias e &lt;= 30 Dias",IF(AND(AM582&gt;30,AM582&lt;=60),"3) &gt;30 Dias e &lt;=60 Dias",IF(AND(AM582&gt;60,AM582&lt;43854),"4) &gt; 60 Dias","INDEFINIDO"))))),"")</f>
        <v>SEM ATRASO</v>
      </c>
      <c r="AO582" s="327">
        <v>45838</v>
      </c>
      <c r="AP582" s="331">
        <v>45845</v>
      </c>
      <c r="AQ582" s="14">
        <v>45848</v>
      </c>
      <c r="AR582" s="14">
        <v>45848</v>
      </c>
      <c r="AS582" s="327">
        <v>45848</v>
      </c>
      <c r="AT582" s="309">
        <f>IF(AND(AP582&lt;&gt;"",AS582&lt;&gt;""),AS582-AP582,"")</f>
        <v>3</v>
      </c>
      <c r="AU582" s="326" t="str">
        <f>IF(AQ582&lt;&gt;"",CONCATENATE("S",WEEKNUM(AQ582,21)),"")</f>
        <v>S28</v>
      </c>
      <c r="AV582" s="327" t="str">
        <f>IF(AR582&lt;&gt;"",CONCATENATE("S",WEEKNUM(AR582,21)),"")</f>
        <v>S28</v>
      </c>
      <c r="AW582" s="327" t="str">
        <f>IF(AS582&lt;&gt;"",CONCATENATE("S",WEEKNUM(AS582,21)),"")</f>
        <v>S28</v>
      </c>
      <c r="AX582" s="326" t="str">
        <f>IF(AS582&lt;&gt;"",CONCATENATE(MONTH(AS582),"/",YEAR(AS582)),"")</f>
        <v>7/2025</v>
      </c>
      <c r="AY582" s="328">
        <f ca="1">IF(AQ582&lt;&gt;"",IF(AS582&lt;&gt;"",AQ582-AS582,TODAY()-AQ582),"")</f>
        <v>0</v>
      </c>
      <c r="AZ582" s="329" t="str">
        <f ca="1">IF(AY582&lt;&gt;"",IF(AY582&lt;=0,"SEM ATRASO",IF(AY582&lt;=10,"1) &lt;= 10 Dias",IF(AND(AY582&gt;10,AY582&lt;=30),"2) &gt; 10 Dias e &lt;= 30 Dias",IF(AND(AY582&gt;30,AY582&lt;=60),"3) &gt;30 Dias e &lt;=60 Dias",IF(AND(AY582&gt;60,AY582&lt;43854),"4) &gt; 60 Dias","INDEFINIDO"))))),"")</f>
        <v>SEM ATRASO</v>
      </c>
      <c r="BA582" s="327">
        <v>45849</v>
      </c>
      <c r="BB582" s="331">
        <v>45855</v>
      </c>
      <c r="BC582" s="14">
        <v>45856</v>
      </c>
      <c r="BD582" s="15">
        <v>45856</v>
      </c>
      <c r="BE582" s="15">
        <v>45856</v>
      </c>
      <c r="BF582" s="309">
        <f>IF(AND(BB582&lt;&gt;"",BE582&lt;&gt;""),BE582-BB582,"")</f>
        <v>1</v>
      </c>
      <c r="BG582" s="326" t="str">
        <f>IF(BC582&lt;&gt;"",CONCATENATE("S",WEEKNUM(BC582,21)),"")</f>
        <v>S29</v>
      </c>
      <c r="BH582" s="327" t="str">
        <f>IF(BD582&lt;&gt;"",CONCATENATE("S",WEEKNUM(BD582,21)),"")</f>
        <v>S29</v>
      </c>
      <c r="BI582" s="327" t="str">
        <f>IF(BE582&lt;&gt;"",CONCATENATE("S",WEEKNUM(BE582,21)),"")</f>
        <v>S29</v>
      </c>
      <c r="BJ582" s="326" t="str">
        <f>IF(BE582&lt;&gt;"",CONCATENATE(MONTH(BE582),"/",YEAR(BE582)),"")</f>
        <v>7/2025</v>
      </c>
      <c r="BK582" s="325">
        <f ca="1">IF(BE582&lt;&gt;"",IFERROR(IF(BE582="",TODAY()-BC582,BE582-BC582),""),"")</f>
        <v>0</v>
      </c>
      <c r="BL582" s="330" t="str">
        <f ca="1">IF(BK582&lt;&gt;"",IF(BK582&lt;=0,"SEM ATRASO",IF(BK582&lt;=10,"1) &lt;= 10 Dias",IF(AND(BK582&gt;10,BK582&lt;=30),"2) &gt; 10 Dias e &lt;= 30 Dias",IF(AND(BK582&gt;30,BK582&lt;=60),"3) &gt;30 Dias e &lt;=60 Dias",IF(AND(BK582&gt;60,BK582&lt;43854),"4) &gt; 60 Dias","INDEFINIDO"))))),"")</f>
        <v>SEM ATRASO</v>
      </c>
      <c r="BM582" s="331">
        <f>IF(BE582&lt;&gt;"",BE582+5,IF(AND(BE582="",BD582&lt;&gt;""),BD582+5,IF(AND(BE582="",BD582="",AS582&lt;&gt;""),AS582+5,IF(AND(BE582="",BD582="",AS582="",AR582&lt;&gt;""),AR582+5,""))))</f>
        <v>45861</v>
      </c>
      <c r="BN582" s="327"/>
      <c r="BO582" s="331" t="s">
        <v>87</v>
      </c>
      <c r="BP582" s="305"/>
      <c r="BQ582" s="305"/>
      <c r="BR582" s="305"/>
      <c r="BS582" s="305"/>
      <c r="BT582" s="305" t="s">
        <v>124</v>
      </c>
      <c r="BU582" s="305" t="s">
        <v>124</v>
      </c>
      <c r="BV582" s="305"/>
      <c r="BW582" s="305"/>
      <c r="BX582" s="305"/>
      <c r="BY582" s="305"/>
      <c r="BZ582" s="305"/>
      <c r="CA582" s="660" t="s">
        <v>1040</v>
      </c>
      <c r="CB582" s="326"/>
    </row>
    <row r="583" spans="1:80" ht="40.5" customHeight="1" thickBot="1" x14ac:dyDescent="0.4">
      <c r="A583" s="326"/>
      <c r="B583" s="458" t="s">
        <v>155</v>
      </c>
      <c r="C583" s="326"/>
      <c r="D583" s="331"/>
      <c r="E583" s="323" t="s">
        <v>1989</v>
      </c>
      <c r="F583" s="323" t="s">
        <v>273</v>
      </c>
      <c r="G583" s="307" t="str">
        <f ca="1">IF(AND(E583&lt;D583,BE583&lt;&gt;"",TODAY()&gt;D583),TODAY()-D583,"")</f>
        <v/>
      </c>
      <c r="H583" s="308">
        <f>IF(BM583&lt;&gt;"",BM583,"")</f>
        <v>45873</v>
      </c>
      <c r="I583" s="309">
        <f>IF(AND(E583&lt;&gt;"",H583&lt;&gt;""),H583-E583,"")</f>
        <v>94</v>
      </c>
      <c r="J583" s="305"/>
      <c r="K583" s="460" t="s">
        <v>80</v>
      </c>
      <c r="L583" s="310" t="s">
        <v>81</v>
      </c>
      <c r="M583" s="311" t="s">
        <v>161</v>
      </c>
      <c r="N583" s="326" t="s">
        <v>1011</v>
      </c>
      <c r="O583" s="326"/>
      <c r="P583" s="539" t="s">
        <v>1671</v>
      </c>
      <c r="Q583" s="383" t="s">
        <v>1672</v>
      </c>
      <c r="R583" s="313" t="str">
        <f>IF(OR(L583&lt;&gt;"",N583&lt;&gt;"",O583&lt;&gt;"",P583&lt;&gt;""),CONCATENATE(L583,"-",N583,"-",P583,"-OM",O583),"")</f>
        <v>P31-PPGMII-P31-CAM-1554P/2025-OM</v>
      </c>
      <c r="S583" s="326"/>
      <c r="T583" s="314">
        <v>1</v>
      </c>
      <c r="U583" s="340">
        <v>0</v>
      </c>
      <c r="V583" s="340">
        <v>1634.35</v>
      </c>
      <c r="W583" s="316">
        <f>IF(U583&lt;&gt;"",U583/1000,"")</f>
        <v>0</v>
      </c>
      <c r="X583" s="316">
        <f>IF(V583&lt;&gt;"",V583/1000,"")</f>
        <v>1.63435</v>
      </c>
      <c r="Y583" s="317">
        <f>IF(OR(U583&lt;&gt;"",V583&lt;&gt;""),U583+V583,"")</f>
        <v>1634.35</v>
      </c>
      <c r="Z583" s="318">
        <f>IF(Y583&lt;&gt;"",Y583/1000,"")</f>
        <v>1.63435</v>
      </c>
      <c r="AA583" s="574" t="s">
        <v>2141</v>
      </c>
      <c r="AB583" s="327"/>
      <c r="AC583" s="331">
        <v>45821</v>
      </c>
      <c r="AD583" s="327">
        <v>45835</v>
      </c>
      <c r="AE583" s="327">
        <v>45838</v>
      </c>
      <c r="AF583" s="14">
        <v>45836</v>
      </c>
      <c r="AG583" s="327">
        <v>45836</v>
      </c>
      <c r="AH583" s="309">
        <f>IF(AND(AD583&lt;&gt;"",AG583&lt;&gt;""),AG583-AD583,"")</f>
        <v>1</v>
      </c>
      <c r="AI583" s="322" t="str">
        <f>IF(AE583&lt;&gt;"",CONCATENATE("S",WEEKNUM(AE583,21)),"")</f>
        <v>S27</v>
      </c>
      <c r="AJ583" s="323" t="str">
        <f>IF(AF583&lt;&gt;"",CONCATENATE("S",WEEKNUM(AF583,21)),"")</f>
        <v>S26</v>
      </c>
      <c r="AK583" s="323" t="str">
        <f>IF(AG583&lt;&gt;"",CONCATENATE("S",WEEKNUM(AG583,21)),"")</f>
        <v>S26</v>
      </c>
      <c r="AL583" s="322" t="str">
        <f>IF(AG583&lt;&gt;"",CONCATENATE(MONTH(AG583),"/",YEAR(AG583)),"")</f>
        <v>6/2025</v>
      </c>
      <c r="AM583" s="324">
        <f ca="1">IF(AG583&lt;&gt;"",IFERROR(IF(AF583="",TODAY()-AE583,AG583-AE583),""),"")</f>
        <v>-2</v>
      </c>
      <c r="AN583" s="325" t="str">
        <f ca="1">IF(AM583&lt;&gt;"",IF(AM583&lt;=0,"SEM ATRASO",IF(AM583&lt;=10,"1) &lt;= 10 Dias",IF(AND(AM583&gt;10,AM583&lt;=30),"2) &gt; 10 Dias e &lt;= 30 Dias",IF(AND(AM583&gt;30,AM583&lt;=60),"3) &gt;30 Dias e &lt;=60 Dias",IF(AND(AM583&gt;60,AM583&lt;43854),"4) &gt; 60 Dias","INDEFINIDO"))))),"")</f>
        <v>SEM ATRASO</v>
      </c>
      <c r="AO583" s="327">
        <v>45836</v>
      </c>
      <c r="AP583" s="331">
        <v>45836</v>
      </c>
      <c r="AQ583" s="15">
        <v>45841</v>
      </c>
      <c r="AR583" s="15">
        <v>45859</v>
      </c>
      <c r="AS583" s="331">
        <v>45859</v>
      </c>
      <c r="AT583" s="309">
        <f>IF(AND(AP583&lt;&gt;"",AS583&lt;&gt;""),AS583-AP583,"")</f>
        <v>23</v>
      </c>
      <c r="AU583" s="326" t="str">
        <f>IF(AQ583&lt;&gt;"",CONCATENATE("S",WEEKNUM(AQ583,21)),"")</f>
        <v>S27</v>
      </c>
      <c r="AV583" s="327" t="str">
        <f>IF(AR583&lt;&gt;"",CONCATENATE("S",WEEKNUM(AR583,21)),"")</f>
        <v>S30</v>
      </c>
      <c r="AW583" s="327" t="str">
        <f>IF(AS583&lt;&gt;"",CONCATENATE("S",WEEKNUM(AS583,21)),"")</f>
        <v>S30</v>
      </c>
      <c r="AX583" s="326" t="str">
        <f>IF(AS583&lt;&gt;"",CONCATENATE(MONTH(AS583),"/",YEAR(AS583)),"")</f>
        <v>7/2025</v>
      </c>
      <c r="AY583" s="328">
        <f ca="1">IF(AQ583&lt;&gt;"",IF(AS583&lt;&gt;"",AQ583-AS583,TODAY()-AQ583),"")</f>
        <v>-18</v>
      </c>
      <c r="AZ583" s="329" t="str">
        <f ca="1">IF(AY583&lt;&gt;"",IF(AY583&lt;=0,"SEM ATRASO",IF(AY583&lt;=10,"1) &lt;= 10 Dias",IF(AND(AY583&gt;10,AY583&lt;=30),"2) &gt; 10 Dias e &lt;= 30 Dias",IF(AND(AY583&gt;30,AY583&lt;=60),"3) &gt;30 Dias e &lt;=60 Dias",IF(AND(AY583&gt;60,AY583&lt;43854),"4) &gt; 60 Dias","INDEFINIDO"))))),"")</f>
        <v>SEM ATRASO</v>
      </c>
      <c r="BA583" s="327">
        <v>45859</v>
      </c>
      <c r="BB583" s="331">
        <v>45859</v>
      </c>
      <c r="BC583" s="14">
        <v>45868</v>
      </c>
      <c r="BD583" s="481">
        <v>45868</v>
      </c>
      <c r="BE583" s="15">
        <v>45868</v>
      </c>
      <c r="BF583" s="309">
        <f>IF(AND(BB583&lt;&gt;"",BE583&lt;&gt;""),BE583-BB583,"")</f>
        <v>9</v>
      </c>
      <c r="BG583" s="326" t="str">
        <f>IF(BC583&lt;&gt;"",CONCATENATE("S",WEEKNUM(BC583,21)),"")</f>
        <v>S31</v>
      </c>
      <c r="BH583" s="327" t="str">
        <f>IF(BD583&lt;&gt;"",CONCATENATE("S",WEEKNUM(BD583,21)),"")</f>
        <v>S31</v>
      </c>
      <c r="BI583" s="327" t="str">
        <f>IF(BE583&lt;&gt;"",CONCATENATE("S",WEEKNUM(BE583,21)),"")</f>
        <v>S31</v>
      </c>
      <c r="BJ583" s="326" t="str">
        <f>IF(BE583&lt;&gt;"",CONCATENATE(MONTH(BE583),"/",YEAR(BE583)),"")</f>
        <v>7/2025</v>
      </c>
      <c r="BK583" s="325">
        <f ca="1">IF(BE583&lt;&gt;"",IFERROR(IF(BE583="",TODAY()-BC583,BE583-BC583),""),"")</f>
        <v>0</v>
      </c>
      <c r="BL583" s="330" t="str">
        <f ca="1">IF(BK583&lt;&gt;"",IF(BK583&lt;=0,"SEM ATRASO",IF(BK583&lt;=10,"1) &lt;= 10 Dias",IF(AND(BK583&gt;10,BK583&lt;=30),"2) &gt; 10 Dias e &lt;= 30 Dias",IF(AND(BK583&gt;30,BK583&lt;=60),"3) &gt;30 Dias e &lt;=60 Dias",IF(AND(BK583&gt;60,BK583&lt;43854),"4) &gt; 60 Dias","INDEFINIDO"))))),"")</f>
        <v>SEM ATRASO</v>
      </c>
      <c r="BM583" s="331">
        <f>IF(BE583&lt;&gt;"",BE583+5,IF(AND(BE583="",BD583&lt;&gt;""),BD583+5,IF(AND(BE583="",BD583="",AS583&lt;&gt;""),AS583+5,IF(AND(BE583="",BD583="",AS583="",AR583&lt;&gt;""),AR583+5,""))))</f>
        <v>45873</v>
      </c>
      <c r="BN583" s="327"/>
      <c r="BO583" s="331" t="s">
        <v>87</v>
      </c>
      <c r="BP583" s="305"/>
      <c r="BQ583" s="305"/>
      <c r="BR583" s="305"/>
      <c r="BS583" s="305"/>
      <c r="BT583" s="305"/>
      <c r="BU583" s="305"/>
      <c r="BV583" s="305"/>
      <c r="BW583" s="305"/>
      <c r="BX583" s="305"/>
      <c r="BY583" s="305"/>
      <c r="BZ583" s="305"/>
      <c r="CA583" s="660"/>
      <c r="CB583" s="326"/>
    </row>
    <row r="584" spans="1:80" ht="40.5" customHeight="1" x14ac:dyDescent="0.35">
      <c r="A584" s="326"/>
      <c r="B584" s="305" t="s">
        <v>101</v>
      </c>
      <c r="C584" s="326"/>
      <c r="D584" s="331"/>
      <c r="E584" s="323" t="s">
        <v>1993</v>
      </c>
      <c r="F584" s="323" t="s">
        <v>556</v>
      </c>
      <c r="G584" s="307" t="str">
        <f ca="1">IF(AND(E584&lt;D584,BE584&lt;&gt;"",TODAY()&gt;D584),TODAY()-D584,"")</f>
        <v/>
      </c>
      <c r="H584" s="308">
        <f>IF(BM584&lt;&gt;"",BM584,"")</f>
        <v>45898</v>
      </c>
      <c r="I584" s="309">
        <f>IF(AND(E584&lt;&gt;"",H584&lt;&gt;""),H584-E584,"")</f>
        <v>122</v>
      </c>
      <c r="J584" s="305"/>
      <c r="K584" s="305" t="s">
        <v>80</v>
      </c>
      <c r="L584" s="310" t="s">
        <v>557</v>
      </c>
      <c r="M584" s="311" t="s">
        <v>113</v>
      </c>
      <c r="N584" s="326" t="s">
        <v>1012</v>
      </c>
      <c r="O584" s="326">
        <v>2029141697</v>
      </c>
      <c r="P584" s="539" t="s">
        <v>1571</v>
      </c>
      <c r="Q584" s="326" t="s">
        <v>2346</v>
      </c>
      <c r="R584" s="313" t="str">
        <f>IF(OR(L584&lt;&gt;"",N584&lt;&gt;"",O584&lt;&gt;"",P584&lt;&gt;""),CONCATENATE(L584,"-",N584,"-",P584,"-OM",O584),"")</f>
        <v>P62-PPGMII-P62-PAR-1425P/2025-OM2029141697</v>
      </c>
      <c r="S584" s="326" t="s">
        <v>964</v>
      </c>
      <c r="T584" s="414">
        <v>0.65</v>
      </c>
      <c r="U584" s="340">
        <v>36.33</v>
      </c>
      <c r="V584" s="340">
        <v>0</v>
      </c>
      <c r="W584" s="316">
        <f>IF(U584&lt;&gt;"",U584/1000,"")</f>
        <v>3.6330000000000001E-2</v>
      </c>
      <c r="X584" s="316">
        <f>IF(V584&lt;&gt;"",V584/1000,"")</f>
        <v>0</v>
      </c>
      <c r="Y584" s="317">
        <f>IF(OR(U584&lt;&gt;"",V584&lt;&gt;""),U584+V584,"")</f>
        <v>36.33</v>
      </c>
      <c r="Z584" s="318">
        <f>IF(Y584&lt;&gt;"",Y584/1000,"")</f>
        <v>3.6330000000000001E-2</v>
      </c>
      <c r="AA584" s="574" t="s">
        <v>2159</v>
      </c>
      <c r="AB584" s="327"/>
      <c r="AC584" s="327">
        <v>45787</v>
      </c>
      <c r="AD584" s="327">
        <v>45823</v>
      </c>
      <c r="AE584" s="327">
        <v>45834</v>
      </c>
      <c r="AF584" s="14">
        <v>45853</v>
      </c>
      <c r="AG584" s="327">
        <v>45853</v>
      </c>
      <c r="AH584" s="309">
        <f>IF(AND(AD584&lt;&gt;"",AG584&lt;&gt;""),AG584-AD584,"")</f>
        <v>30</v>
      </c>
      <c r="AI584" s="322" t="str">
        <f>IF(AE584&lt;&gt;"",CONCATENATE("S",WEEKNUM(AE584,21)),"")</f>
        <v>S26</v>
      </c>
      <c r="AJ584" s="323" t="str">
        <f>IF(AF584&lt;&gt;"",CONCATENATE("S",WEEKNUM(AF584,21)),"")</f>
        <v>S29</v>
      </c>
      <c r="AK584" s="323" t="str">
        <f>IF(AG584&lt;&gt;"",CONCATENATE("S",WEEKNUM(AG584,21)),"")</f>
        <v>S29</v>
      </c>
      <c r="AL584" s="322" t="str">
        <f>IF(AG584&lt;&gt;"",CONCATENATE(MONTH(AG584),"/",YEAR(AG584)),"")</f>
        <v>7/2025</v>
      </c>
      <c r="AM584" s="324">
        <f ca="1">IF(AG584&lt;&gt;"",IFERROR(IF(AF584="",TODAY()-AE584,AG584-AE584),""),"")</f>
        <v>19</v>
      </c>
      <c r="AN584" s="325" t="str">
        <f ca="1">IF(AM584&lt;&gt;"",IF(AM584&lt;=0,"SEM ATRASO",IF(AM584&lt;=10,"1) &lt;= 10 Dias",IF(AND(AM584&gt;10,AM584&lt;=30),"2) &gt; 10 Dias e &lt;= 30 Dias",IF(AND(AM584&gt;30,AM584&lt;=60),"3) &gt;30 Dias e &lt;=60 Dias",IF(AND(AM584&gt;60,AM584&lt;43854),"4) &gt; 60 Dias","INDEFINIDO"))))),"")</f>
        <v>2) &gt; 10 Dias e &lt;= 30 Dias</v>
      </c>
      <c r="AO584" s="331">
        <v>45877</v>
      </c>
      <c r="AP584" s="331">
        <v>45877</v>
      </c>
      <c r="AQ584" s="14">
        <v>45880</v>
      </c>
      <c r="AR584" s="14">
        <v>45880</v>
      </c>
      <c r="AS584" s="331">
        <v>45880</v>
      </c>
      <c r="AT584" s="309">
        <f>IF(AND(AP584&lt;&gt;"",AS584&lt;&gt;""),AS584-AP584,"")</f>
        <v>3</v>
      </c>
      <c r="AU584" s="326" t="str">
        <f>IF(AQ584&lt;&gt;"",CONCATENATE("S",WEEKNUM(AQ584,21)),"")</f>
        <v>S33</v>
      </c>
      <c r="AV584" s="327" t="str">
        <f>IF(AR584&lt;&gt;"",CONCATENATE("S",WEEKNUM(AR584,21)),"")</f>
        <v>S33</v>
      </c>
      <c r="AW584" s="327" t="str">
        <f>IF(AS584&lt;&gt;"",CONCATENATE("S",WEEKNUM(AS584,21)),"")</f>
        <v>S33</v>
      </c>
      <c r="AX584" s="326" t="str">
        <f>IF(AS584&lt;&gt;"",CONCATENATE(MONTH(AS584),"/",YEAR(AS584)),"")</f>
        <v>8/2025</v>
      </c>
      <c r="AY584" s="328">
        <f ca="1">IF(AQ584&lt;&gt;"",IF(AS584&lt;&gt;"",AQ584-AS584,TODAY()-AQ584),"")</f>
        <v>0</v>
      </c>
      <c r="AZ584" s="329" t="str">
        <f ca="1">IF(AY584&lt;&gt;"",IF(AY584&lt;=0,"SEM ATRASO",IF(AY584&lt;=10,"1) &lt;= 10 Dias",IF(AND(AY584&gt;10,AY584&lt;=30),"2) &gt; 10 Dias e &lt;= 30 Dias",IF(AND(AY584&gt;30,AY584&lt;=60),"3) &gt;30 Dias e &lt;=60 Dias",IF(AND(AY584&gt;60,AY584&lt;43854),"4) &gt; 60 Dias","INDEFINIDO"))))),"")</f>
        <v>SEM ATRASO</v>
      </c>
      <c r="BA584" s="327">
        <v>45883</v>
      </c>
      <c r="BB584" s="331">
        <f>BA584</f>
        <v>45883</v>
      </c>
      <c r="BC584" s="14">
        <v>45890</v>
      </c>
      <c r="BD584" s="25">
        <v>45893</v>
      </c>
      <c r="BE584" s="15"/>
      <c r="BF584" s="309" t="str">
        <f>IF(AND(BB584&lt;&gt;"",BE584&lt;&gt;""),BE584-BB584,"")</f>
        <v/>
      </c>
      <c r="BG584" s="326" t="str">
        <f>IF(BC584&lt;&gt;"",CONCATENATE("S",WEEKNUM(BC584,21)),"")</f>
        <v>S34</v>
      </c>
      <c r="BH584" s="327" t="str">
        <f>IF(BD584&lt;&gt;"",CONCATENATE("S",WEEKNUM(BD584,21)),"")</f>
        <v>S34</v>
      </c>
      <c r="BI584" s="327" t="str">
        <f>IF(BE584&lt;&gt;"",CONCATENATE("S",WEEKNUM(BE584,21)),"")</f>
        <v/>
      </c>
      <c r="BJ584" s="326" t="str">
        <f>IF(BE584&lt;&gt;"",CONCATENATE(MONTH(BE584),"/",YEAR(BE584)),"")</f>
        <v/>
      </c>
      <c r="BK584" s="325" t="str">
        <f ca="1">IF(BE584&lt;&gt;"",IFERROR(IF(BE584="",TODAY()-BC584,BE584-BC584),""),"")</f>
        <v/>
      </c>
      <c r="BL584" s="330" t="str">
        <f ca="1">IF(BK584&lt;&gt;"",IF(BK584&lt;=0,"SEM ATRASO",IF(BK584&lt;=10,"1) &lt;= 10 Dias",IF(AND(BK584&gt;10,BK584&lt;=30),"2) &gt; 10 Dias e &lt;= 30 Dias",IF(AND(BK584&gt;30,BK584&lt;=60),"3) &gt;30 Dias e &lt;=60 Dias",IF(AND(BK584&gt;60,BK584&lt;43854),"4) &gt; 60 Dias","INDEFINIDO"))))),"")</f>
        <v/>
      </c>
      <c r="BM584" s="331">
        <f>IF(BE584&lt;&gt;"",BE584+5,IF(AND(BE584="",BD584&lt;&gt;""),BD584+5,IF(AND(BE584="",BD584="",AS584&lt;&gt;""),AS584+5,IF(AND(BE584="",BD584="",AS584="",AR584&lt;&gt;""),AR584+5,""))))</f>
        <v>45898</v>
      </c>
      <c r="BN584" s="327"/>
      <c r="BO584" s="331" t="s">
        <v>87</v>
      </c>
      <c r="BP584" s="305"/>
      <c r="BQ584" s="305"/>
      <c r="BR584" s="305"/>
      <c r="BS584" s="305"/>
      <c r="BT584" s="305"/>
      <c r="BU584" s="305"/>
      <c r="BV584" s="305"/>
      <c r="BW584" s="305"/>
      <c r="BX584" s="305"/>
      <c r="BY584" s="305"/>
      <c r="BZ584" s="305"/>
      <c r="CA584" s="660" t="s">
        <v>2336</v>
      </c>
      <c r="CB584" s="326"/>
    </row>
    <row r="585" spans="1:80" ht="40.5" customHeight="1" x14ac:dyDescent="0.35">
      <c r="A585" s="326"/>
      <c r="B585" s="305" t="s">
        <v>155</v>
      </c>
      <c r="C585" s="326"/>
      <c r="D585" s="331"/>
      <c r="E585" s="323" t="s">
        <v>1994</v>
      </c>
      <c r="F585" s="323" t="s">
        <v>273</v>
      </c>
      <c r="G585" s="307" t="str">
        <f ca="1">IF(AND(E585&lt;D585,BE585&lt;&gt;"",TODAY()&gt;D585),TODAY()-D585,"")</f>
        <v/>
      </c>
      <c r="H585" s="308">
        <f>IF(BM585&lt;&gt;"",BM585,"")</f>
        <v>45889</v>
      </c>
      <c r="I585" s="309">
        <f>IF(AND(E585&lt;&gt;"",H585&lt;&gt;""),H585-E585,"")</f>
        <v>93</v>
      </c>
      <c r="J585" s="305"/>
      <c r="K585" s="305" t="s">
        <v>80</v>
      </c>
      <c r="L585" s="310" t="s">
        <v>557</v>
      </c>
      <c r="M585" s="305" t="s">
        <v>2407</v>
      </c>
      <c r="N585" s="326" t="s">
        <v>1012</v>
      </c>
      <c r="O585" s="326"/>
      <c r="P585" s="539" t="s">
        <v>1579</v>
      </c>
      <c r="Q585" s="326" t="s">
        <v>2347</v>
      </c>
      <c r="R585" s="313" t="str">
        <f>IF(OR(L585&lt;&gt;"",N585&lt;&gt;"",O585&lt;&gt;"",P585&lt;&gt;""),CONCATENATE(L585,"-",N585,"-",P585,"-OM",O585),"")</f>
        <v>P62-PPGMII-P62-PAR-1565/2025-OM</v>
      </c>
      <c r="S585" s="326" t="s">
        <v>964</v>
      </c>
      <c r="T585" s="314">
        <v>0.75</v>
      </c>
      <c r="U585" s="340">
        <v>1.28</v>
      </c>
      <c r="V585" s="340">
        <v>0</v>
      </c>
      <c r="W585" s="316">
        <f>IF(U585&lt;&gt;"",U585/1000,"")</f>
        <v>1.2800000000000001E-3</v>
      </c>
      <c r="X585" s="316">
        <f>IF(V585&lt;&gt;"",V585/1000,"")</f>
        <v>0</v>
      </c>
      <c r="Y585" s="317">
        <f>IF(OR(U585&lt;&gt;"",V585&lt;&gt;""),U585+V585,"")</f>
        <v>1.28</v>
      </c>
      <c r="Z585" s="318">
        <f>IF(Y585&lt;&gt;"",Y585/1000,"")</f>
        <v>1.2800000000000001E-3</v>
      </c>
      <c r="AA585" s="574" t="s">
        <v>2162</v>
      </c>
      <c r="AB585" s="327"/>
      <c r="AC585" s="331">
        <v>45777</v>
      </c>
      <c r="AD585" s="327">
        <v>45814</v>
      </c>
      <c r="AE585" s="327">
        <v>45828</v>
      </c>
      <c r="AF585" s="14">
        <v>45828</v>
      </c>
      <c r="AG585" s="327">
        <v>45828</v>
      </c>
      <c r="AH585" s="309">
        <f>IF(AND(AD585&lt;&gt;"",AG585&lt;&gt;""),AG585-AD585,"")</f>
        <v>14</v>
      </c>
      <c r="AI585" s="322" t="str">
        <f>IF(AE585&lt;&gt;"",CONCATENATE("S",WEEKNUM(AE585,21)),"")</f>
        <v>S25</v>
      </c>
      <c r="AJ585" s="323" t="str">
        <f>IF(AF585&lt;&gt;"",CONCATENATE("S",WEEKNUM(AF585,21)),"")</f>
        <v>S25</v>
      </c>
      <c r="AK585" s="323" t="str">
        <f>IF(AG585&lt;&gt;"",CONCATENATE("S",WEEKNUM(AG585,21)),"")</f>
        <v>S25</v>
      </c>
      <c r="AL585" s="322" t="str">
        <f>IF(AG585&lt;&gt;"",CONCATENATE(MONTH(AG585),"/",YEAR(AG585)),"")</f>
        <v>6/2025</v>
      </c>
      <c r="AM585" s="324">
        <f ca="1">IF(AG585&lt;&gt;"",IFERROR(IF(AF585="",TODAY()-AE585,AG585-AE585),""),"")</f>
        <v>0</v>
      </c>
      <c r="AN585" s="325" t="str">
        <f ca="1">IF(AM585&lt;&gt;"",IF(AM585&lt;=0,"SEM ATRASO",IF(AM585&lt;=10,"1) &lt;= 10 Dias",IF(AND(AM585&gt;10,AM585&lt;=30),"2) &gt; 10 Dias e &lt;= 30 Dias",IF(AND(AM585&gt;30,AM585&lt;=60),"3) &gt;30 Dias e &lt;=60 Dias",IF(AND(AM585&gt;60,AM585&lt;43854),"4) &gt; 60 Dias","INDEFINIDO"))))),"")</f>
        <v>SEM ATRASO</v>
      </c>
      <c r="AO585" s="331">
        <v>45876</v>
      </c>
      <c r="AP585" s="331">
        <v>45876</v>
      </c>
      <c r="AQ585" s="14">
        <v>45880</v>
      </c>
      <c r="AR585" s="14">
        <v>45880</v>
      </c>
      <c r="AS585" s="331">
        <v>45876</v>
      </c>
      <c r="AT585" s="309">
        <f>IF(AND(AP585&lt;&gt;"",AS585&lt;&gt;""),AS585-AP585,"")</f>
        <v>0</v>
      </c>
      <c r="AU585" s="326" t="str">
        <f>IF(AQ585&lt;&gt;"",CONCATENATE("S",WEEKNUM(AQ585,21)),"")</f>
        <v>S33</v>
      </c>
      <c r="AV585" s="327" t="str">
        <f>IF(AR585&lt;&gt;"",CONCATENATE("S",WEEKNUM(AR585,21)),"")</f>
        <v>S33</v>
      </c>
      <c r="AW585" s="327" t="str">
        <f>IF(AS585&lt;&gt;"",CONCATENATE("S",WEEKNUM(AS585,21)),"")</f>
        <v>S32</v>
      </c>
      <c r="AX585" s="326" t="str">
        <f>IF(AS585&lt;&gt;"",CONCATENATE(MONTH(AS585),"/",YEAR(AS585)),"")</f>
        <v>8/2025</v>
      </c>
      <c r="AY585" s="328">
        <f ca="1">IF(AQ585&lt;&gt;"",IF(AS585&lt;&gt;"",AQ585-AS585,TODAY()-AQ585),"")</f>
        <v>4</v>
      </c>
      <c r="AZ585" s="329" t="str">
        <f ca="1">IF(AY585&lt;&gt;"",IF(AY585&lt;=0,"SEM ATRASO",IF(AY585&lt;=10,"1) &lt;= 10 Dias",IF(AND(AY585&gt;10,AY585&lt;=30),"2) &gt; 10 Dias e &lt;= 30 Dias",IF(AND(AY585&gt;30,AY585&lt;=60),"3) &gt;30 Dias e &lt;=60 Dias",IF(AND(AY585&gt;60,AY585&lt;43854),"4) &gt; 60 Dias","INDEFINIDO"))))),"")</f>
        <v>1) &lt;= 10 Dias</v>
      </c>
      <c r="BA585" s="14">
        <v>45882</v>
      </c>
      <c r="BB585" s="331">
        <f>BA585</f>
        <v>45882</v>
      </c>
      <c r="BC585" s="14">
        <v>45887</v>
      </c>
      <c r="BD585" s="14">
        <v>45885</v>
      </c>
      <c r="BE585" s="331">
        <v>45884</v>
      </c>
      <c r="BF585" s="309">
        <f>IF(AND(BB585&lt;&gt;"",BE585&lt;&gt;""),BE585-BB585,"")</f>
        <v>2</v>
      </c>
      <c r="BG585" s="326" t="str">
        <f>IF(BC585&lt;&gt;"",CONCATENATE("S",WEEKNUM(BC585,21)),"")</f>
        <v>S34</v>
      </c>
      <c r="BH585" s="327" t="str">
        <f>IF(BD585&lt;&gt;"",CONCATENATE("S",WEEKNUM(BD585,21)),"")</f>
        <v>S33</v>
      </c>
      <c r="BI585" s="327" t="str">
        <f>IF(BE585&lt;&gt;"",CONCATENATE("S",WEEKNUM(BE585,21)),"")</f>
        <v>S33</v>
      </c>
      <c r="BJ585" s="326" t="str">
        <f>IF(BE585&lt;&gt;"",CONCATENATE(MONTH(BE585),"/",YEAR(BE585)),"")</f>
        <v>8/2025</v>
      </c>
      <c r="BK585" s="325">
        <f ca="1">IF(BE585&lt;&gt;"",IFERROR(IF(BE585="",TODAY()-BC585,BE585-BC585),""),"")</f>
        <v>-3</v>
      </c>
      <c r="BL585" s="330" t="str">
        <f ca="1">IF(BK585&lt;&gt;"",IF(BK585&lt;=0,"SEM ATRASO",IF(BK585&lt;=10,"1) &lt;= 10 Dias",IF(AND(BK585&gt;10,BK585&lt;=30),"2) &gt; 10 Dias e &lt;= 30 Dias",IF(AND(BK585&gt;30,BK585&lt;=60),"3) &gt;30 Dias e &lt;=60 Dias",IF(AND(BK585&gt;60,BK585&lt;43854),"4) &gt; 60 Dias","INDEFINIDO"))))),"")</f>
        <v>SEM ATRASO</v>
      </c>
      <c r="BM585" s="331">
        <f>IF(BE585&lt;&gt;"",BE585+5,IF(AND(BE585="",BD585&lt;&gt;""),BD585+5,IF(AND(BE585="",BD585="",AS585&lt;&gt;""),AS585+5,IF(AND(BE585="",BD585="",AS585="",AR585&lt;&gt;""),AR585+5,""))))</f>
        <v>45889</v>
      </c>
      <c r="BN585" s="327"/>
      <c r="BO585" s="331" t="s">
        <v>87</v>
      </c>
      <c r="BP585" s="305"/>
      <c r="BQ585" s="305"/>
      <c r="BR585" s="305"/>
      <c r="BS585" s="305"/>
      <c r="BT585" s="305"/>
      <c r="BU585" s="305"/>
      <c r="BV585" s="305"/>
      <c r="BW585" s="305"/>
      <c r="BX585" s="305"/>
      <c r="BY585" s="305"/>
      <c r="BZ585" s="305"/>
      <c r="CA585" s="660" t="s">
        <v>2348</v>
      </c>
      <c r="CB585" s="326"/>
    </row>
    <row r="586" spans="1:80" ht="40.5" customHeight="1" x14ac:dyDescent="0.35">
      <c r="A586" s="594"/>
      <c r="B586" s="305" t="s">
        <v>101</v>
      </c>
      <c r="C586" s="310"/>
      <c r="D586" s="371"/>
      <c r="E586" s="371" t="s">
        <v>207</v>
      </c>
      <c r="F586" s="371" t="s">
        <v>249</v>
      </c>
      <c r="G586" s="307" t="str">
        <f ca="1">IF(AND(E586&lt;D586,BE586&lt;&gt;"",TODAY()&gt;D586),TODAY()-D586,"")</f>
        <v/>
      </c>
      <c r="H586" s="308">
        <f>IF(BM586&lt;&gt;"",BM586,"")</f>
        <v>45898</v>
      </c>
      <c r="I586" s="309">
        <f>IF(AND(E586&lt;&gt;"",H586&lt;&gt;""),H586-E586,"")</f>
        <v>263</v>
      </c>
      <c r="J586" s="305"/>
      <c r="K586" s="305" t="s">
        <v>80</v>
      </c>
      <c r="L586" s="310" t="s">
        <v>81</v>
      </c>
      <c r="M586" s="311" t="s">
        <v>113</v>
      </c>
      <c r="N586" s="310" t="s">
        <v>1011</v>
      </c>
      <c r="O586" s="337">
        <v>2029366442</v>
      </c>
      <c r="P586" s="539" t="s">
        <v>1310</v>
      </c>
      <c r="Q586" s="339" t="s">
        <v>2337</v>
      </c>
      <c r="R586" s="313" t="str">
        <f>IF(OR(L586&lt;&gt;"",N586&lt;&gt;"",O586&lt;&gt;"",P586&lt;&gt;""),CONCATENATE(L586,"-",N586,"-",P586,"-OM",O586),"")</f>
        <v>P31-PPGMII-P31-CAM-1753/2024-OM2029366442</v>
      </c>
      <c r="S586" s="305" t="s">
        <v>212</v>
      </c>
      <c r="T586" s="314">
        <v>0.25</v>
      </c>
      <c r="U586" s="340">
        <v>395.86</v>
      </c>
      <c r="V586" s="340">
        <v>0</v>
      </c>
      <c r="W586" s="316">
        <f>IF(U586&lt;&gt;"",U586/1000,"")</f>
        <v>0.39585999999999999</v>
      </c>
      <c r="X586" s="316">
        <f>IF(V586&lt;&gt;"",V586/1000,"")</f>
        <v>0</v>
      </c>
      <c r="Y586" s="317">
        <f>IF(OR(U586&lt;&gt;"",V586&lt;&gt;""),U586+V586,"")</f>
        <v>395.86</v>
      </c>
      <c r="Z586" s="318">
        <f>IF(Y586&lt;&gt;"",Y586/1000,"")</f>
        <v>0.39585999999999999</v>
      </c>
      <c r="AA586" s="574" t="s">
        <v>213</v>
      </c>
      <c r="AB586" s="331"/>
      <c r="AC586" s="331">
        <v>45828</v>
      </c>
      <c r="AD586" s="331">
        <v>45833</v>
      </c>
      <c r="AE586" s="327">
        <v>45858</v>
      </c>
      <c r="AF586" s="327">
        <v>45858</v>
      </c>
      <c r="AG586" s="327">
        <v>45858</v>
      </c>
      <c r="AH586" s="309">
        <f>IF(AND(AD586&lt;&gt;"",AG586&lt;&gt;""),AG586-AD586,"")</f>
        <v>25</v>
      </c>
      <c r="AI586" s="322" t="str">
        <f>IF(AE586&lt;&gt;"",CONCATENATE("S",WEEKNUM(AE586,21)),"")</f>
        <v>S29</v>
      </c>
      <c r="AJ586" s="323" t="str">
        <f>IF(AF586&lt;&gt;"",CONCATENATE("S",WEEKNUM(AF586,21)),"")</f>
        <v>S29</v>
      </c>
      <c r="AK586" s="323" t="str">
        <f>IF(AG586&lt;&gt;"",CONCATENATE("S",WEEKNUM(AG586,21)),"")</f>
        <v>S29</v>
      </c>
      <c r="AL586" s="322" t="str">
        <f>IF(AG586&lt;&gt;"",CONCATENATE(MONTH(AG586),"/",YEAR(AG586)),"")</f>
        <v>7/2025</v>
      </c>
      <c r="AM586" s="324">
        <f ca="1">IF(AG586&lt;&gt;"",IFERROR(IF(AF586="",TODAY()-AE586,AG586-AE586),""),"")</f>
        <v>0</v>
      </c>
      <c r="AN586" s="325" t="str">
        <f ca="1">IF(AM586&lt;&gt;"",IF(AM586&lt;=0,"SEM ATRASO",IF(AM586&lt;=10,"1) &lt;= 10 Dias",IF(AND(AM586&gt;10,AM586&lt;=30),"2) &gt; 10 Dias e &lt;= 30 Dias",IF(AND(AM586&gt;30,AM586&lt;=60),"3) &gt;30 Dias e &lt;=60 Dias",IF(AND(AM586&gt;60,AM586&lt;43854),"4) &gt; 60 Dias","INDEFINIDO"))))),"")</f>
        <v>SEM ATRASO</v>
      </c>
      <c r="AO586" s="15">
        <v>45875</v>
      </c>
      <c r="AP586" s="331">
        <v>45875</v>
      </c>
      <c r="AQ586" s="15">
        <v>45884</v>
      </c>
      <c r="AR586" s="15">
        <v>45884</v>
      </c>
      <c r="AS586" s="331">
        <v>45876</v>
      </c>
      <c r="AT586" s="309">
        <f>IF(AND(AP586&lt;&gt;"",AS586&lt;&gt;""),AS586-AP586,"")</f>
        <v>1</v>
      </c>
      <c r="AU586" s="326" t="str">
        <f>IF(AQ586&lt;&gt;"",CONCATENATE("S",WEEKNUM(AQ586,21)),"")</f>
        <v>S33</v>
      </c>
      <c r="AV586" s="327" t="str">
        <f>IF(AR586&lt;&gt;"",CONCATENATE("S",WEEKNUM(AR586,21)),"")</f>
        <v>S33</v>
      </c>
      <c r="AW586" s="327" t="str">
        <f>IF(AS586&lt;&gt;"",CONCATENATE("S",WEEKNUM(AS586,21)),"")</f>
        <v>S32</v>
      </c>
      <c r="AX586" s="326" t="str">
        <f>IF(AS586&lt;&gt;"",CONCATENATE(MONTH(AS586),"/",YEAR(AS586)),"")</f>
        <v>8/2025</v>
      </c>
      <c r="AY586" s="328">
        <f ca="1">IF(AQ586&lt;&gt;"",IF(AS586&lt;&gt;"",AQ586-AS586,TODAY()-AQ586),"")</f>
        <v>8</v>
      </c>
      <c r="AZ586" s="329" t="str">
        <f ca="1">IF(AY586&lt;&gt;"",IF(AY586&lt;=0,"SEM ATRASO",IF(AY586&lt;=10,"1) &lt;= 10 Dias",IF(AND(AY586&gt;10,AY586&lt;=30),"2) &gt; 10 Dias e &lt;= 30 Dias",IF(AND(AY586&gt;30,AY586&lt;=60),"3) &gt;30 Dias e &lt;=60 Dias",IF(AND(AY586&gt;60,AY586&lt;43854),"4) &gt; 60 Dias","INDEFINIDO"))))),"")</f>
        <v>1) &lt;= 10 Dias</v>
      </c>
      <c r="BA586" s="15">
        <v>45884</v>
      </c>
      <c r="BB586" s="331">
        <f>BA586</f>
        <v>45884</v>
      </c>
      <c r="BC586" s="15">
        <v>45891</v>
      </c>
      <c r="BD586" s="15">
        <v>45893</v>
      </c>
      <c r="BE586" s="331"/>
      <c r="BF586" s="309" t="str">
        <f>IF(AND(BB586&lt;&gt;"",BE586&lt;&gt;""),BE586-BB586,"")</f>
        <v/>
      </c>
      <c r="BG586" s="326" t="str">
        <f>IF(BC586&lt;&gt;"",CONCATENATE("S",WEEKNUM(BC586,21)),"")</f>
        <v>S34</v>
      </c>
      <c r="BH586" s="327" t="str">
        <f>IF(BD586&lt;&gt;"",CONCATENATE("S",WEEKNUM(BD586,21)),"")</f>
        <v>S34</v>
      </c>
      <c r="BI586" s="327" t="str">
        <f>IF(BE586&lt;&gt;"",CONCATENATE("S",WEEKNUM(BE586,21)),"")</f>
        <v/>
      </c>
      <c r="BJ586" s="326" t="str">
        <f>IF(BE586&lt;&gt;"",CONCATENATE(MONTH(BE586),"/",YEAR(BE586)),"")</f>
        <v/>
      </c>
      <c r="BK586" s="325" t="str">
        <f ca="1">IF(BE586&lt;&gt;"",IFERROR(IF(BE586="",TODAY()-BC586,BE586-BC586),""),"")</f>
        <v/>
      </c>
      <c r="BL586" s="330" t="str">
        <f ca="1">IF(BK586&lt;&gt;"",IF(BK586&lt;=0,"SEM ATRASO",IF(BK586&lt;=10,"1) &lt;= 10 Dias",IF(AND(BK586&gt;10,BK586&lt;=30),"2) &gt; 10 Dias e &lt;= 30 Dias",IF(AND(BK586&gt;30,BK586&lt;=60),"3) &gt;30 Dias e &lt;=60 Dias",IF(AND(BK586&gt;60,BK586&lt;43854),"4) &gt; 60 Dias","INDEFINIDO"))))),"")</f>
        <v/>
      </c>
      <c r="BM586" s="331">
        <f>IF(BE586&lt;&gt;"",BE586+5,IF(AND(BE586="",BD586&lt;&gt;""),BD586+5,IF(AND(BE586="",BD586="",AS586&lt;&gt;""),AS586+5,IF(AND(BE586="",BD586="",AS586="",AR586&lt;&gt;""),AR586+5,""))))</f>
        <v>45898</v>
      </c>
      <c r="BN586" s="331"/>
      <c r="BO586" s="331" t="s">
        <v>87</v>
      </c>
      <c r="BP586" s="305"/>
      <c r="BQ586" s="305"/>
      <c r="BR586" s="305"/>
      <c r="BS586" s="305"/>
      <c r="BT586" s="332">
        <v>-3</v>
      </c>
      <c r="BU586" s="333" t="s">
        <v>1255</v>
      </c>
      <c r="BV586" s="329"/>
      <c r="BW586" s="329"/>
      <c r="BX586" s="329"/>
      <c r="BY586" s="329"/>
      <c r="BZ586" s="329"/>
      <c r="CA586" s="645" t="s">
        <v>2338</v>
      </c>
      <c r="CB586" s="599"/>
    </row>
    <row r="587" spans="1:80" ht="40.5" customHeight="1" x14ac:dyDescent="0.35">
      <c r="A587" s="326"/>
      <c r="B587" s="305" t="s">
        <v>101</v>
      </c>
      <c r="C587" s="326"/>
      <c r="D587" s="331"/>
      <c r="E587" s="323" t="s">
        <v>1949</v>
      </c>
      <c r="F587" s="323" t="s">
        <v>1063</v>
      </c>
      <c r="G587" s="307" t="str">
        <f ca="1">IF(AND(E587&lt;D587,BE587&lt;&gt;"",TODAY()&gt;D587),TODAY()-D587,"")</f>
        <v/>
      </c>
      <c r="H587" s="308" t="str">
        <f>IF(BM587&lt;&gt;"",BM587,"")</f>
        <v/>
      </c>
      <c r="I587" s="309" t="str">
        <f>IF(AND(E587&lt;&gt;"",H587&lt;&gt;""),H587-E587,"")</f>
        <v/>
      </c>
      <c r="J587" s="305" t="s">
        <v>565</v>
      </c>
      <c r="K587" s="326" t="s">
        <v>80</v>
      </c>
      <c r="L587" s="310" t="s">
        <v>2402</v>
      </c>
      <c r="M587" s="311" t="s">
        <v>2405</v>
      </c>
      <c r="N587" s="46" t="s">
        <v>1012</v>
      </c>
      <c r="O587" s="326"/>
      <c r="P587" s="682" t="s">
        <v>2360</v>
      </c>
      <c r="Q587" s="383" t="s">
        <v>2383</v>
      </c>
      <c r="R587" s="313" t="str">
        <f>IF(OR(L587&lt;&gt;"",N587&lt;&gt;"",O587&lt;&gt;"",P587&lt;&gt;""),CONCATENATE(L587,"-",N587,"-",P587,"-OM",O587),"")</f>
        <v>P62P-PPGMII-P62-PAR-1525P/2024-OM</v>
      </c>
      <c r="S587" s="326"/>
      <c r="T587" s="414">
        <v>0.25</v>
      </c>
      <c r="U587" s="340">
        <v>0</v>
      </c>
      <c r="V587" s="340">
        <v>50.563000000000002</v>
      </c>
      <c r="W587" s="316">
        <f>IF(U587&lt;&gt;"",U587/1000,"")</f>
        <v>0</v>
      </c>
      <c r="X587" s="316">
        <f>IF(V587&lt;&gt;"",V587/1000,"")</f>
        <v>5.0563000000000004E-2</v>
      </c>
      <c r="Y587" s="317">
        <f>IF(OR(U587&lt;&gt;"",V587&lt;&gt;""),U587+V587,"")</f>
        <v>50.563000000000002</v>
      </c>
      <c r="Z587" s="318">
        <f>IF(Y587&lt;&gt;"",Y587/1000,"")</f>
        <v>5.0563000000000004E-2</v>
      </c>
      <c r="AA587" s="574"/>
      <c r="AB587" s="327"/>
      <c r="AC587" s="331">
        <v>45828</v>
      </c>
      <c r="AD587" s="327">
        <v>45838</v>
      </c>
      <c r="AE587" s="327">
        <v>45858</v>
      </c>
      <c r="AF587" s="327">
        <v>45858</v>
      </c>
      <c r="AG587" s="327">
        <v>45858</v>
      </c>
      <c r="AH587" s="309">
        <f>IF(AND(AD587&lt;&gt;"",AG587&lt;&gt;""),AG587-AD587,"")</f>
        <v>20</v>
      </c>
      <c r="AI587" s="322" t="str">
        <f>IF(AE587&lt;&gt;"",CONCATENATE("S",WEEKNUM(AE587,21)),"")</f>
        <v>S29</v>
      </c>
      <c r="AJ587" s="323" t="str">
        <f>IF(AF587&lt;&gt;"",CONCATENATE("S",WEEKNUM(AF587,21)),"")</f>
        <v>S29</v>
      </c>
      <c r="AK587" s="323" t="str">
        <f>IF(AG587&lt;&gt;"",CONCATENATE("S",WEEKNUM(AG587,21)),"")</f>
        <v>S29</v>
      </c>
      <c r="AL587" s="322" t="str">
        <f>IF(AG587&lt;&gt;"",CONCATENATE(MONTH(AG587),"/",YEAR(AG587)),"")</f>
        <v>7/2025</v>
      </c>
      <c r="AM587" s="324">
        <f ca="1">IF(AG587&lt;&gt;"",IFERROR(IF(AF587="",TODAY()-AE587,AG587-AE587),""),"")</f>
        <v>0</v>
      </c>
      <c r="AN587" s="325" t="str">
        <f ca="1">IF(AM587&lt;&gt;"",IF(AM587&lt;=0,"SEM ATRASO",IF(AM587&lt;=10,"1) &lt;= 10 Dias",IF(AND(AM587&gt;10,AM587&lt;=30),"2) &gt; 10 Dias e &lt;= 30 Dias",IF(AND(AM587&gt;30,AM587&lt;=60),"3) &gt;30 Dias e &lt;=60 Dias",IF(AND(AM587&gt;60,AM587&lt;43854),"4) &gt; 60 Dias","INDEFINIDO"))))),"")</f>
        <v>SEM ATRASO</v>
      </c>
      <c r="AO587" s="15">
        <v>45876</v>
      </c>
      <c r="AP587" s="15">
        <v>45876</v>
      </c>
      <c r="AQ587" s="25">
        <v>45884</v>
      </c>
      <c r="AR587" s="25">
        <v>45884</v>
      </c>
      <c r="AS587" s="327">
        <v>45883</v>
      </c>
      <c r="AT587" s="309">
        <f>IF(AND(AP587&lt;&gt;"",AS587&lt;&gt;""),AS587-AP587,"")</f>
        <v>7</v>
      </c>
      <c r="AU587" s="326" t="str">
        <f>IF(AQ587&lt;&gt;"",CONCATENATE("S",WEEKNUM(AQ587,21)),"")</f>
        <v>S33</v>
      </c>
      <c r="AV587" s="327" t="str">
        <f>IF(AR587&lt;&gt;"",CONCATENATE("S",WEEKNUM(AR587,21)),"")</f>
        <v>S33</v>
      </c>
      <c r="AW587" s="327" t="str">
        <f>IF(AS587&lt;&gt;"",CONCATENATE("S",WEEKNUM(AS587,21)),"")</f>
        <v>S33</v>
      </c>
      <c r="AX587" s="326" t="str">
        <f>IF(AS587&lt;&gt;"",CONCATENATE(MONTH(AS587),"/",YEAR(AS587)),"")</f>
        <v>8/2025</v>
      </c>
      <c r="AY587" s="328">
        <f ca="1">IF(AQ587&lt;&gt;"",IF(AS587&lt;&gt;"",AQ587-AS587,TODAY()-AQ587),"")</f>
        <v>1</v>
      </c>
      <c r="AZ587" s="329" t="str">
        <f ca="1">IF(AY587&lt;&gt;"",IF(AY587&lt;=0,"SEM ATRASO",IF(AY587&lt;=10,"1) &lt;= 10 Dias",IF(AND(AY587&gt;10,AY587&lt;=30),"2) &gt; 10 Dias e &lt;= 30 Dias",IF(AND(AY587&gt;30,AY587&lt;=60),"3) &gt;30 Dias e &lt;=60 Dias",IF(AND(AY587&gt;60,AY587&lt;43854),"4) &gt; 60 Dias","INDEFINIDO"))))),"")</f>
        <v>1) &lt;= 10 Dias</v>
      </c>
      <c r="BA587" s="327">
        <v>45887</v>
      </c>
      <c r="BB587" s="331">
        <f>AS587</f>
        <v>45883</v>
      </c>
      <c r="BC587" s="14">
        <v>45894</v>
      </c>
      <c r="BD587" s="14">
        <v>45894</v>
      </c>
      <c r="BE587" s="327"/>
      <c r="BF587" s="309" t="str">
        <f>IF(AND(BB587&lt;&gt;"",BE587&lt;&gt;""),BE587-BB587,"")</f>
        <v/>
      </c>
      <c r="BG587" s="326" t="str">
        <f>IF(BC587&lt;&gt;"",CONCATENATE("S",WEEKNUM(BC587,21)),"")</f>
        <v>S35</v>
      </c>
      <c r="BH587" s="327" t="str">
        <f>IF(BD587&lt;&gt;"",CONCATENATE("S",WEEKNUM(BD587,21)),"")</f>
        <v>S35</v>
      </c>
      <c r="BI587" s="327" t="str">
        <f>IF(BE587&lt;&gt;"",CONCATENATE("S",WEEKNUM(BE587,21)),"")</f>
        <v/>
      </c>
      <c r="BJ587" s="326" t="str">
        <f>IF(BE587&lt;&gt;"",CONCATENATE(MONTH(BE587),"/",YEAR(BE587)),"")</f>
        <v/>
      </c>
      <c r="BK587" s="325" t="str">
        <f ca="1">IF(BE587&lt;&gt;"",IFERROR(IF(BE587="",TODAY()-BC587,BE587-BC587),""),"")</f>
        <v/>
      </c>
      <c r="BL587" s="330" t="str">
        <f ca="1">IF(BK587&lt;&gt;"",IF(BK587&lt;=0,"SEM ATRASO",IF(BK587&lt;=10,"1) &lt;= 10 Dias",IF(AND(BK587&gt;10,BK587&lt;=30),"2) &gt; 10 Dias e &lt;= 30 Dias",IF(AND(BK587&gt;30,BK587&lt;=60),"3) &gt;30 Dias e &lt;=60 Dias",IF(AND(BK587&gt;60,BK587&lt;43854),"4) &gt; 60 Dias","INDEFINIDO"))))),"")</f>
        <v/>
      </c>
      <c r="BM587" s="331"/>
      <c r="BN587" s="327"/>
      <c r="BO587" s="331" t="s">
        <v>87</v>
      </c>
      <c r="BP587" s="305"/>
      <c r="BQ587" s="305"/>
      <c r="BR587" s="305"/>
      <c r="BS587" s="305"/>
      <c r="BT587" s="305"/>
      <c r="BU587" s="305"/>
      <c r="BV587" s="305"/>
      <c r="BW587" s="305"/>
      <c r="BX587" s="305"/>
      <c r="BY587" s="305"/>
      <c r="BZ587" s="305"/>
      <c r="CA587" s="660"/>
      <c r="CB587" s="326"/>
    </row>
    <row r="588" spans="1:80" ht="40.5" customHeight="1" thickBot="1" x14ac:dyDescent="0.4">
      <c r="A588" s="326"/>
      <c r="B588" s="458" t="s">
        <v>155</v>
      </c>
      <c r="C588" s="326"/>
      <c r="D588" s="331"/>
      <c r="E588" s="323" t="s">
        <v>1118</v>
      </c>
      <c r="F588" s="323" t="s">
        <v>556</v>
      </c>
      <c r="G588" s="307" t="str">
        <f ca="1">IF(AND(E588&lt;D588,BE588&lt;&gt;"",TODAY()&gt;D588),TODAY()-D588,"")</f>
        <v/>
      </c>
      <c r="H588" s="308">
        <f>IF(BM588&lt;&gt;"",BM588,"")</f>
        <v>45889</v>
      </c>
      <c r="I588" s="309">
        <f>IF(AND(E588&lt;&gt;"",H588&lt;&gt;""),H588-E588,"")</f>
        <v>180</v>
      </c>
      <c r="J588" s="305"/>
      <c r="K588" s="460" t="s">
        <v>80</v>
      </c>
      <c r="L588" s="310" t="s">
        <v>557</v>
      </c>
      <c r="M588" s="305" t="s">
        <v>2407</v>
      </c>
      <c r="N588" s="326" t="s">
        <v>1012</v>
      </c>
      <c r="O588" s="326"/>
      <c r="P588" s="539" t="s">
        <v>1662</v>
      </c>
      <c r="Q588" s="383" t="s">
        <v>1663</v>
      </c>
      <c r="R588" s="313" t="str">
        <f>IF(OR(L588&lt;&gt;"",N588&lt;&gt;"",O588&lt;&gt;"",P588&lt;&gt;""),CONCATENATE(L588,"-",N588,"-",P588,"-OM",O588),"")</f>
        <v>P62-PPGMII-P62-PAR-0755/2025-OM</v>
      </c>
      <c r="S588" s="326"/>
      <c r="T588" s="437">
        <v>0.75</v>
      </c>
      <c r="U588" s="340">
        <v>34.311</v>
      </c>
      <c r="V588" s="340">
        <v>0</v>
      </c>
      <c r="W588" s="316">
        <f>IF(U588&lt;&gt;"",U588/1000,"")</f>
        <v>3.4311000000000001E-2</v>
      </c>
      <c r="X588" s="316">
        <f>IF(V588&lt;&gt;"",V588/1000,"")</f>
        <v>0</v>
      </c>
      <c r="Y588" s="317">
        <f>IF(OR(U588&lt;&gt;"",V588&lt;&gt;""),U588+V588,"")</f>
        <v>34.311</v>
      </c>
      <c r="Z588" s="318">
        <f>IF(Y588&lt;&gt;"",Y588/1000,"")</f>
        <v>3.4311000000000001E-2</v>
      </c>
      <c r="AA588" s="574" t="s">
        <v>2143</v>
      </c>
      <c r="AB588" s="327"/>
      <c r="AC588" s="331">
        <v>45777</v>
      </c>
      <c r="AD588" s="327">
        <v>45814</v>
      </c>
      <c r="AE588" s="327">
        <v>45828</v>
      </c>
      <c r="AF588" s="14">
        <v>45828</v>
      </c>
      <c r="AG588" s="327">
        <v>45828</v>
      </c>
      <c r="AH588" s="309">
        <f>IF(AND(AD588&lt;&gt;"",AG588&lt;&gt;""),AG588-AD588,"")</f>
        <v>14</v>
      </c>
      <c r="AI588" s="322" t="str">
        <f>IF(AE588&lt;&gt;"",CONCATENATE("S",WEEKNUM(AE588,21)),"")</f>
        <v>S25</v>
      </c>
      <c r="AJ588" s="323" t="str">
        <f>IF(AF588&lt;&gt;"",CONCATENATE("S",WEEKNUM(AF588,21)),"")</f>
        <v>S25</v>
      </c>
      <c r="AK588" s="323" t="str">
        <f>IF(AG588&lt;&gt;"",CONCATENATE("S",WEEKNUM(AG588,21)),"")</f>
        <v>S25</v>
      </c>
      <c r="AL588" s="322" t="str">
        <f>IF(AG588&lt;&gt;"",CONCATENATE(MONTH(AG588),"/",YEAR(AG588)),"")</f>
        <v>6/2025</v>
      </c>
      <c r="AM588" s="324">
        <f ca="1">IF(AG588&lt;&gt;"",IFERROR(IF(AF588="",TODAY()-AE588,AG588-AE588),""),"")</f>
        <v>0</v>
      </c>
      <c r="AN588" s="325" t="str">
        <f ca="1">IF(AM588&lt;&gt;"",IF(AM588&lt;=0,"SEM ATRASO",IF(AM588&lt;=10,"1) &lt;= 10 Dias",IF(AND(AM588&gt;10,AM588&lt;=30),"2) &gt; 10 Dias e &lt;= 30 Dias",IF(AND(AM588&gt;30,AM588&lt;=60),"3) &gt;30 Dias e &lt;=60 Dias",IF(AND(AM588&gt;60,AM588&lt;43854),"4) &gt; 60 Dias","INDEFINIDO"))))),"")</f>
        <v>SEM ATRASO</v>
      </c>
      <c r="AO588" s="331" t="s">
        <v>2029</v>
      </c>
      <c r="AP588" s="331">
        <v>45849</v>
      </c>
      <c r="AQ588" s="14">
        <v>45849</v>
      </c>
      <c r="AR588" s="15">
        <v>45855</v>
      </c>
      <c r="AS588" s="331">
        <v>45855</v>
      </c>
      <c r="AT588" s="309">
        <f>IF(AND(AP588&lt;&gt;"",AS588&lt;&gt;""),AS588-AP588,"")</f>
        <v>6</v>
      </c>
      <c r="AU588" s="326" t="str">
        <f>IF(AQ588&lt;&gt;"",CONCATENATE("S",WEEKNUM(AQ588,21)),"")</f>
        <v>S28</v>
      </c>
      <c r="AV588" s="327" t="str">
        <f>IF(AR588&lt;&gt;"",CONCATENATE("S",WEEKNUM(AR588,21)),"")</f>
        <v>S29</v>
      </c>
      <c r="AW588" s="327" t="str">
        <f>IF(AS588&lt;&gt;"",CONCATENATE("S",WEEKNUM(AS588,21)),"")</f>
        <v>S29</v>
      </c>
      <c r="AX588" s="326" t="str">
        <f>IF(AS588&lt;&gt;"",CONCATENATE(MONTH(AS588),"/",YEAR(AS588)),"")</f>
        <v>7/2025</v>
      </c>
      <c r="AY588" s="328">
        <f ca="1">IF(AQ588&lt;&gt;"",IF(AS588&lt;&gt;"",AQ588-AS588,TODAY()-AQ588),"")</f>
        <v>-6</v>
      </c>
      <c r="AZ588" s="329" t="str">
        <f ca="1">IF(AY588&lt;&gt;"",IF(AY588&lt;=0,"SEM ATRASO",IF(AY588&lt;=10,"1) &lt;= 10 Dias",IF(AND(AY588&gt;10,AY588&lt;=30),"2) &gt; 10 Dias e &lt;= 30 Dias",IF(AND(AY588&gt;30,AY588&lt;=60),"3) &gt;30 Dias e &lt;=60 Dias",IF(AND(AY588&gt;60,AY588&lt;43854),"4) &gt; 60 Dias","INDEFINIDO"))))),"")</f>
        <v>SEM ATRASO</v>
      </c>
      <c r="BA588" s="14">
        <v>45879</v>
      </c>
      <c r="BB588" s="331">
        <f>BA588</f>
        <v>45879</v>
      </c>
      <c r="BC588" s="14">
        <v>45885</v>
      </c>
      <c r="BD588" s="24">
        <v>45885</v>
      </c>
      <c r="BE588" s="438">
        <v>45884</v>
      </c>
      <c r="BF588" s="309">
        <f>IF(AND(BB588&lt;&gt;"",BE588&lt;&gt;""),BE588-BB588,"")</f>
        <v>5</v>
      </c>
      <c r="BG588" s="326" t="str">
        <f>IF(BC588&lt;&gt;"",CONCATENATE("S",WEEKNUM(BC588,21)),"")</f>
        <v>S33</v>
      </c>
      <c r="BH588" s="327" t="str">
        <f>IF(BD588&lt;&gt;"",CONCATENATE("S",WEEKNUM(BD588,21)),"")</f>
        <v>S33</v>
      </c>
      <c r="BI588" s="327" t="str">
        <f>IF(BE588&lt;&gt;"",CONCATENATE("S",WEEKNUM(BE588,21)),"")</f>
        <v>S33</v>
      </c>
      <c r="BJ588" s="326" t="str">
        <f>IF(BE588&lt;&gt;"",CONCATENATE(MONTH(BE588),"/",YEAR(BE588)),"")</f>
        <v>8/2025</v>
      </c>
      <c r="BK588" s="325">
        <f ca="1">IF(BE588&lt;&gt;"",IFERROR(IF(BE588="",TODAY()-BC588,BE588-BC588),""),"")</f>
        <v>-1</v>
      </c>
      <c r="BL588" s="330" t="str">
        <f ca="1">IF(BK588&lt;&gt;"",IF(BK588&lt;=0,"SEM ATRASO",IF(BK588&lt;=10,"1) &lt;= 10 Dias",IF(AND(BK588&gt;10,BK588&lt;=30),"2) &gt; 10 Dias e &lt;= 30 Dias",IF(AND(BK588&gt;30,BK588&lt;=60),"3) &gt;30 Dias e &lt;=60 Dias",IF(AND(BK588&gt;60,BK588&lt;43854),"4) &gt; 60 Dias","INDEFINIDO"))))),"")</f>
        <v>SEM ATRASO</v>
      </c>
      <c r="BM588" s="331">
        <f>IF(BE588&lt;&gt;"",BE588+5,IF(AND(BE588="",BD588&lt;&gt;""),BD588+5,IF(AND(BE588="",BD588="",AS588&lt;&gt;""),AS588+5,IF(AND(BE588="",BD588="",AS588="",AR588&lt;&gt;""),AR588+5,""))))</f>
        <v>45889</v>
      </c>
      <c r="BN588" s="327"/>
      <c r="BO588" s="331" t="s">
        <v>87</v>
      </c>
      <c r="BP588" s="305"/>
      <c r="BQ588" s="305"/>
      <c r="BR588" s="305"/>
      <c r="BS588" s="305"/>
      <c r="BT588" s="305"/>
      <c r="BU588" s="305"/>
      <c r="BV588" s="305"/>
      <c r="BW588" s="305"/>
      <c r="BX588" s="305"/>
      <c r="BY588" s="305"/>
      <c r="BZ588" s="305"/>
      <c r="CA588" s="660"/>
      <c r="CB588" s="326"/>
    </row>
    <row r="589" spans="1:80" ht="40.5" customHeight="1" thickBot="1" x14ac:dyDescent="0.4">
      <c r="A589" s="326"/>
      <c r="B589" s="458" t="s">
        <v>155</v>
      </c>
      <c r="C589" s="326"/>
      <c r="D589" s="331"/>
      <c r="E589" s="323" t="s">
        <v>1990</v>
      </c>
      <c r="F589" s="323" t="s">
        <v>273</v>
      </c>
      <c r="G589" s="307" t="str">
        <f ca="1">IF(AND(E589&lt;D589,BE589&lt;&gt;"",TODAY()&gt;D589),TODAY()-D589,"")</f>
        <v/>
      </c>
      <c r="H589" s="308">
        <f>IF(BM589&lt;&gt;"",BM589,"")</f>
        <v>45873</v>
      </c>
      <c r="I589" s="309">
        <f>IF(AND(E589&lt;&gt;"",H589&lt;&gt;""),H589-E589,"")</f>
        <v>160</v>
      </c>
      <c r="J589" s="305"/>
      <c r="K589" s="460" t="s">
        <v>80</v>
      </c>
      <c r="L589" s="310" t="s">
        <v>81</v>
      </c>
      <c r="M589" s="311" t="s">
        <v>161</v>
      </c>
      <c r="N589" s="326" t="s">
        <v>1011</v>
      </c>
      <c r="O589" s="326"/>
      <c r="P589" s="539" t="s">
        <v>1664</v>
      </c>
      <c r="Q589" s="383" t="s">
        <v>1665</v>
      </c>
      <c r="R589" s="313" t="str">
        <f>IF(OR(L589&lt;&gt;"",N589&lt;&gt;"",O589&lt;&gt;"",P589&lt;&gt;""),CONCATENATE(L589,"-",N589,"-",P589,"-OM",O589),"")</f>
        <v>P31-PPGMII-P31-CAM-0781P/2025-OM</v>
      </c>
      <c r="S589" s="326"/>
      <c r="T589" s="314">
        <v>1</v>
      </c>
      <c r="U589" s="340">
        <v>0</v>
      </c>
      <c r="V589" s="340">
        <v>203.72499999999999</v>
      </c>
      <c r="W589" s="316">
        <f>IF(U589&lt;&gt;"",U589/1000,"")</f>
        <v>0</v>
      </c>
      <c r="X589" s="316">
        <f>IF(V589&lt;&gt;"",V589/1000,"")</f>
        <v>0.20372499999999999</v>
      </c>
      <c r="Y589" s="317">
        <f>IF(OR(U589&lt;&gt;"",V589&lt;&gt;""),U589+V589,"")</f>
        <v>203.72499999999999</v>
      </c>
      <c r="Z589" s="318">
        <f>IF(Y589&lt;&gt;"",Y589/1000,"")</f>
        <v>0.20372499999999999</v>
      </c>
      <c r="AA589" s="574" t="s">
        <v>2144</v>
      </c>
      <c r="AB589" s="327"/>
      <c r="AC589" s="331">
        <v>45821</v>
      </c>
      <c r="AD589" s="327">
        <v>45835</v>
      </c>
      <c r="AE589" s="327">
        <v>45838</v>
      </c>
      <c r="AF589" s="14">
        <v>45836</v>
      </c>
      <c r="AG589" s="327">
        <v>45836</v>
      </c>
      <c r="AH589" s="309">
        <f>IF(AND(AD589&lt;&gt;"",AG589&lt;&gt;""),AG589-AD589,"")</f>
        <v>1</v>
      </c>
      <c r="AI589" s="322" t="str">
        <f>IF(AE589&lt;&gt;"",CONCATENATE("S",WEEKNUM(AE589,21)),"")</f>
        <v>S27</v>
      </c>
      <c r="AJ589" s="323" t="str">
        <f>IF(AF589&lt;&gt;"",CONCATENATE("S",WEEKNUM(AF589,21)),"")</f>
        <v>S26</v>
      </c>
      <c r="AK589" s="323" t="str">
        <f>IF(AG589&lt;&gt;"",CONCATENATE("S",WEEKNUM(AG589,21)),"")</f>
        <v>S26</v>
      </c>
      <c r="AL589" s="322" t="str">
        <f>IF(AG589&lt;&gt;"",CONCATENATE(MONTH(AG589),"/",YEAR(AG589)),"")</f>
        <v>6/2025</v>
      </c>
      <c r="AM589" s="324">
        <f ca="1">IF(AG589&lt;&gt;"",IFERROR(IF(AF589="",TODAY()-AE589,AG589-AE589),""),"")</f>
        <v>-2</v>
      </c>
      <c r="AN589" s="325" t="str">
        <f ca="1">IF(AM589&lt;&gt;"",IF(AM589&lt;=0,"SEM ATRASO",IF(AM589&lt;=10,"1) &lt;= 10 Dias",IF(AND(AM589&gt;10,AM589&lt;=30),"2) &gt; 10 Dias e &lt;= 30 Dias",IF(AND(AM589&gt;30,AM589&lt;=60),"3) &gt;30 Dias e &lt;=60 Dias",IF(AND(AM589&gt;60,AM589&lt;43854),"4) &gt; 60 Dias","INDEFINIDO"))))),"")</f>
        <v>SEM ATRASO</v>
      </c>
      <c r="AO589" s="327">
        <v>45836</v>
      </c>
      <c r="AP589" s="331">
        <v>45836</v>
      </c>
      <c r="AQ589" s="15">
        <v>45841</v>
      </c>
      <c r="AR589" s="15">
        <v>45860</v>
      </c>
      <c r="AS589" s="331">
        <v>45860</v>
      </c>
      <c r="AT589" s="309">
        <f>IF(AND(AP589&lt;&gt;"",AS589&lt;&gt;""),AS589-AP589,"")</f>
        <v>24</v>
      </c>
      <c r="AU589" s="326" t="str">
        <f>IF(AQ589&lt;&gt;"",CONCATENATE("S",WEEKNUM(AQ589,21)),"")</f>
        <v>S27</v>
      </c>
      <c r="AV589" s="327" t="str">
        <f>IF(AR589&lt;&gt;"",CONCATENATE("S",WEEKNUM(AR589,21)),"")</f>
        <v>S30</v>
      </c>
      <c r="AW589" s="327" t="str">
        <f>IF(AS589&lt;&gt;"",CONCATENATE("S",WEEKNUM(AS589,21)),"")</f>
        <v>S30</v>
      </c>
      <c r="AX589" s="326" t="str">
        <f>IF(AS589&lt;&gt;"",CONCATENATE(MONTH(AS589),"/",YEAR(AS589)),"")</f>
        <v>7/2025</v>
      </c>
      <c r="AY589" s="328">
        <f ca="1">IF(AQ589&lt;&gt;"",IF(AS589&lt;&gt;"",AQ589-AS589,TODAY()-AQ589),"")</f>
        <v>-19</v>
      </c>
      <c r="AZ589" s="329" t="str">
        <f ca="1">IF(AY589&lt;&gt;"",IF(AY589&lt;=0,"SEM ATRASO",IF(AY589&lt;=10,"1) &lt;= 10 Dias",IF(AND(AY589&gt;10,AY589&lt;=30),"2) &gt; 10 Dias e &lt;= 30 Dias",IF(AND(AY589&gt;30,AY589&lt;=60),"3) &gt;30 Dias e &lt;=60 Dias",IF(AND(AY589&gt;60,AY589&lt;43854),"4) &gt; 60 Dias","INDEFINIDO"))))),"")</f>
        <v>SEM ATRASO</v>
      </c>
      <c r="BA589" s="327">
        <v>45860</v>
      </c>
      <c r="BB589" s="331">
        <v>45860</v>
      </c>
      <c r="BC589" s="14">
        <v>45868</v>
      </c>
      <c r="BD589" s="481">
        <v>45868</v>
      </c>
      <c r="BE589" s="15">
        <v>45868</v>
      </c>
      <c r="BF589" s="309">
        <f>IF(AND(BB589&lt;&gt;"",BE589&lt;&gt;""),BE589-BB589,"")</f>
        <v>8</v>
      </c>
      <c r="BG589" s="326" t="str">
        <f>IF(BC589&lt;&gt;"",CONCATENATE("S",WEEKNUM(BC589,21)),"")</f>
        <v>S31</v>
      </c>
      <c r="BH589" s="327" t="str">
        <f>IF(BD589&lt;&gt;"",CONCATENATE("S",WEEKNUM(BD589,21)),"")</f>
        <v>S31</v>
      </c>
      <c r="BI589" s="327" t="str">
        <f>IF(BE589&lt;&gt;"",CONCATENATE("S",WEEKNUM(BE589,21)),"")</f>
        <v>S31</v>
      </c>
      <c r="BJ589" s="326" t="str">
        <f>IF(BE589&lt;&gt;"",CONCATENATE(MONTH(BE589),"/",YEAR(BE589)),"")</f>
        <v>7/2025</v>
      </c>
      <c r="BK589" s="325">
        <f ca="1">IF(BE589&lt;&gt;"",IFERROR(IF(BE589="",TODAY()-BC589,BE589-BC589),""),"")</f>
        <v>0</v>
      </c>
      <c r="BL589" s="330" t="str">
        <f ca="1">IF(BK589&lt;&gt;"",IF(BK589&lt;=0,"SEM ATRASO",IF(BK589&lt;=10,"1) &lt;= 10 Dias",IF(AND(BK589&gt;10,BK589&lt;=30),"2) &gt; 10 Dias e &lt;= 30 Dias",IF(AND(BK589&gt;30,BK589&lt;=60),"3) &gt;30 Dias e &lt;=60 Dias",IF(AND(BK589&gt;60,BK589&lt;43854),"4) &gt; 60 Dias","INDEFINIDO"))))),"")</f>
        <v>SEM ATRASO</v>
      </c>
      <c r="BM589" s="331">
        <f>IF(BE589&lt;&gt;"",BE589+5,IF(AND(BE589="",BD589&lt;&gt;""),BD589+5,IF(AND(BE589="",BD589="",AS589&lt;&gt;""),AS589+5,IF(AND(BE589="",BD589="",AS589="",AR589&lt;&gt;""),AR589+5,""))))</f>
        <v>45873</v>
      </c>
      <c r="BN589" s="327"/>
      <c r="BO589" s="331" t="s">
        <v>87</v>
      </c>
      <c r="BP589" s="305"/>
      <c r="BQ589" s="305"/>
      <c r="BR589" s="305"/>
      <c r="BS589" s="305"/>
      <c r="BT589" s="305"/>
      <c r="BU589" s="305"/>
      <c r="BV589" s="305"/>
      <c r="BW589" s="305"/>
      <c r="BX589" s="305"/>
      <c r="BY589" s="305"/>
      <c r="BZ589" s="305"/>
      <c r="CA589" s="660"/>
      <c r="CB589" s="326"/>
    </row>
    <row r="590" spans="1:80" ht="40.5" customHeight="1" thickBot="1" x14ac:dyDescent="0.4">
      <c r="A590" s="326"/>
      <c r="B590" s="458" t="s">
        <v>155</v>
      </c>
      <c r="C590" s="326"/>
      <c r="D590" s="331"/>
      <c r="E590" s="323" t="s">
        <v>1990</v>
      </c>
      <c r="F590" s="323" t="s">
        <v>273</v>
      </c>
      <c r="G590" s="307" t="str">
        <f ca="1">IF(AND(E590&lt;D590,BE590&lt;&gt;"",TODAY()&gt;D590),TODAY()-D590,"")</f>
        <v/>
      </c>
      <c r="H590" s="308">
        <f>IF(BM590&lt;&gt;"",BM590,"")</f>
        <v>45873</v>
      </c>
      <c r="I590" s="309">
        <f>IF(AND(E590&lt;&gt;"",H590&lt;&gt;""),H590-E590,"")</f>
        <v>160</v>
      </c>
      <c r="J590" s="305"/>
      <c r="K590" s="460" t="s">
        <v>80</v>
      </c>
      <c r="L590" s="310" t="s">
        <v>81</v>
      </c>
      <c r="M590" s="311" t="s">
        <v>161</v>
      </c>
      <c r="N590" s="326" t="s">
        <v>1011</v>
      </c>
      <c r="O590" s="326"/>
      <c r="P590" s="539" t="s">
        <v>1664</v>
      </c>
      <c r="Q590" s="383" t="s">
        <v>1666</v>
      </c>
      <c r="R590" s="313" t="str">
        <f>IF(OR(L590&lt;&gt;"",N590&lt;&gt;"",O590&lt;&gt;"",P590&lt;&gt;""),CONCATENATE(L590,"-",N590,"-",P590,"-OM",O590),"")</f>
        <v>P31-PPGMII-P31-CAM-0781P/2025-OM</v>
      </c>
      <c r="S590" s="326"/>
      <c r="T590" s="314">
        <v>1</v>
      </c>
      <c r="U590" s="340">
        <v>0</v>
      </c>
      <c r="V590" s="340">
        <v>243.834</v>
      </c>
      <c r="W590" s="316">
        <f>IF(U590&lt;&gt;"",U590/1000,"")</f>
        <v>0</v>
      </c>
      <c r="X590" s="316">
        <f>IF(V590&lt;&gt;"",V590/1000,"")</f>
        <v>0.243834</v>
      </c>
      <c r="Y590" s="317">
        <f>IF(OR(U590&lt;&gt;"",V590&lt;&gt;""),U590+V590,"")</f>
        <v>243.834</v>
      </c>
      <c r="Z590" s="318">
        <f>IF(Y590&lt;&gt;"",Y590/1000,"")</f>
        <v>0.243834</v>
      </c>
      <c r="AA590" s="574" t="s">
        <v>2144</v>
      </c>
      <c r="AB590" s="327"/>
      <c r="AC590" s="331">
        <v>45821</v>
      </c>
      <c r="AD590" s="327">
        <v>45835</v>
      </c>
      <c r="AE590" s="327">
        <v>45838</v>
      </c>
      <c r="AF590" s="14">
        <v>45836</v>
      </c>
      <c r="AG590" s="327">
        <v>45836</v>
      </c>
      <c r="AH590" s="309">
        <f>IF(AND(AD590&lt;&gt;"",AG590&lt;&gt;""),AG590-AD590,"")</f>
        <v>1</v>
      </c>
      <c r="AI590" s="322" t="str">
        <f>IF(AE590&lt;&gt;"",CONCATENATE("S",WEEKNUM(AE590,21)),"")</f>
        <v>S27</v>
      </c>
      <c r="AJ590" s="323" t="str">
        <f>IF(AF590&lt;&gt;"",CONCATENATE("S",WEEKNUM(AF590,21)),"")</f>
        <v>S26</v>
      </c>
      <c r="AK590" s="323" t="str">
        <f>IF(AG590&lt;&gt;"",CONCATENATE("S",WEEKNUM(AG590,21)),"")</f>
        <v>S26</v>
      </c>
      <c r="AL590" s="322" t="str">
        <f>IF(AG590&lt;&gt;"",CONCATENATE(MONTH(AG590),"/",YEAR(AG590)),"")</f>
        <v>6/2025</v>
      </c>
      <c r="AM590" s="324">
        <f ca="1">IF(AG590&lt;&gt;"",IFERROR(IF(AF590="",TODAY()-AE590,AG590-AE590),""),"")</f>
        <v>-2</v>
      </c>
      <c r="AN590" s="325" t="str">
        <f ca="1">IF(AM590&lt;&gt;"",IF(AM590&lt;=0,"SEM ATRASO",IF(AM590&lt;=10,"1) &lt;= 10 Dias",IF(AND(AM590&gt;10,AM590&lt;=30),"2) &gt; 10 Dias e &lt;= 30 Dias",IF(AND(AM590&gt;30,AM590&lt;=60),"3) &gt;30 Dias e &lt;=60 Dias",IF(AND(AM590&gt;60,AM590&lt;43854),"4) &gt; 60 Dias","INDEFINIDO"))))),"")</f>
        <v>SEM ATRASO</v>
      </c>
      <c r="AO590" s="327">
        <v>45836</v>
      </c>
      <c r="AP590" s="331">
        <v>45836</v>
      </c>
      <c r="AQ590" s="15">
        <v>45841</v>
      </c>
      <c r="AR590" s="15">
        <v>45855</v>
      </c>
      <c r="AS590" s="331">
        <v>45855</v>
      </c>
      <c r="AT590" s="309">
        <f>IF(AND(AP590&lt;&gt;"",AS590&lt;&gt;""),AS590-AP590,"")</f>
        <v>19</v>
      </c>
      <c r="AU590" s="326" t="str">
        <f>IF(AQ590&lt;&gt;"",CONCATENATE("S",WEEKNUM(AQ590,21)),"")</f>
        <v>S27</v>
      </c>
      <c r="AV590" s="327" t="str">
        <f>IF(AR590&lt;&gt;"",CONCATENATE("S",WEEKNUM(AR590,21)),"")</f>
        <v>S29</v>
      </c>
      <c r="AW590" s="327" t="str">
        <f>IF(AS590&lt;&gt;"",CONCATENATE("S",WEEKNUM(AS590,21)),"")</f>
        <v>S29</v>
      </c>
      <c r="AX590" s="326" t="str">
        <f>IF(AS590&lt;&gt;"",CONCATENATE(MONTH(AS590),"/",YEAR(AS590)),"")</f>
        <v>7/2025</v>
      </c>
      <c r="AY590" s="328">
        <f ca="1">IF(AQ590&lt;&gt;"",IF(AS590&lt;&gt;"",AQ590-AS590,TODAY()-AQ590),"")</f>
        <v>-14</v>
      </c>
      <c r="AZ590" s="329" t="str">
        <f ca="1">IF(AY590&lt;&gt;"",IF(AY590&lt;=0,"SEM ATRASO",IF(AY590&lt;=10,"1) &lt;= 10 Dias",IF(AND(AY590&gt;10,AY590&lt;=30),"2) &gt; 10 Dias e &lt;= 30 Dias",IF(AND(AY590&gt;30,AY590&lt;=60),"3) &gt;30 Dias e &lt;=60 Dias",IF(AND(AY590&gt;60,AY590&lt;43854),"4) &gt; 60 Dias","INDEFINIDO"))))),"")</f>
        <v>SEM ATRASO</v>
      </c>
      <c r="BA590" s="327">
        <v>45855</v>
      </c>
      <c r="BB590" s="331">
        <v>45855</v>
      </c>
      <c r="BC590" s="14">
        <v>45868</v>
      </c>
      <c r="BD590" s="481">
        <v>45868</v>
      </c>
      <c r="BE590" s="15">
        <v>45868</v>
      </c>
      <c r="BF590" s="309">
        <f>IF(AND(BB590&lt;&gt;"",BE590&lt;&gt;""),BE590-BB590,"")</f>
        <v>13</v>
      </c>
      <c r="BG590" s="326" t="str">
        <f>IF(BC590&lt;&gt;"",CONCATENATE("S",WEEKNUM(BC590,21)),"")</f>
        <v>S31</v>
      </c>
      <c r="BH590" s="327" t="str">
        <f>IF(BD590&lt;&gt;"",CONCATENATE("S",WEEKNUM(BD590,21)),"")</f>
        <v>S31</v>
      </c>
      <c r="BI590" s="327" t="str">
        <f>IF(BE590&lt;&gt;"",CONCATENATE("S",WEEKNUM(BE590,21)),"")</f>
        <v>S31</v>
      </c>
      <c r="BJ590" s="326" t="str">
        <f>IF(BE590&lt;&gt;"",CONCATENATE(MONTH(BE590),"/",YEAR(BE590)),"")</f>
        <v>7/2025</v>
      </c>
      <c r="BK590" s="325">
        <f ca="1">IF(BE590&lt;&gt;"",IFERROR(IF(BE590="",TODAY()-BC590,BE590-BC590),""),"")</f>
        <v>0</v>
      </c>
      <c r="BL590" s="330" t="str">
        <f ca="1">IF(BK590&lt;&gt;"",IF(BK590&lt;=0,"SEM ATRASO",IF(BK590&lt;=10,"1) &lt;= 10 Dias",IF(AND(BK590&gt;10,BK590&lt;=30),"2) &gt; 10 Dias e &lt;= 30 Dias",IF(AND(BK590&gt;30,BK590&lt;=60),"3) &gt;30 Dias e &lt;=60 Dias",IF(AND(BK590&gt;60,BK590&lt;43854),"4) &gt; 60 Dias","INDEFINIDO"))))),"")</f>
        <v>SEM ATRASO</v>
      </c>
      <c r="BM590" s="331">
        <f>IF(BE590&lt;&gt;"",BE590+5,IF(AND(BE590="",BD590&lt;&gt;""),BD590+5,IF(AND(BE590="",BD590="",AS590&lt;&gt;""),AS590+5,IF(AND(BE590="",BD590="",AS590="",AR590&lt;&gt;""),AR590+5,""))))</f>
        <v>45873</v>
      </c>
      <c r="BN590" s="327"/>
      <c r="BO590" s="331" t="s">
        <v>87</v>
      </c>
      <c r="BP590" s="305"/>
      <c r="BQ590" s="305"/>
      <c r="BR590" s="305"/>
      <c r="BS590" s="305"/>
      <c r="BT590" s="305"/>
      <c r="BU590" s="305"/>
      <c r="BV590" s="305"/>
      <c r="BW590" s="305"/>
      <c r="BX590" s="305"/>
      <c r="BY590" s="305"/>
      <c r="BZ590" s="305"/>
      <c r="CA590" s="660"/>
      <c r="CB590" s="326"/>
    </row>
    <row r="591" spans="1:80" ht="40.5" customHeight="1" thickBot="1" x14ac:dyDescent="0.4">
      <c r="A591" s="326"/>
      <c r="B591" s="458" t="s">
        <v>155</v>
      </c>
      <c r="C591" s="326"/>
      <c r="D591" s="331"/>
      <c r="E591" s="323" t="s">
        <v>659</v>
      </c>
      <c r="F591" s="323" t="s">
        <v>249</v>
      </c>
      <c r="G591" s="307" t="str">
        <f ca="1">IF(AND(E591&lt;D591,BE591&lt;&gt;"",TODAY()&gt;D591),TODAY()-D591,"")</f>
        <v/>
      </c>
      <c r="H591" s="308">
        <f>IF(BM591&lt;&gt;"",BM591,"")</f>
        <v>45872</v>
      </c>
      <c r="I591" s="309">
        <f>IF(AND(E591&lt;&gt;"",H591&lt;&gt;""),H591-E591,"")</f>
        <v>198</v>
      </c>
      <c r="J591" s="305"/>
      <c r="K591" s="460" t="s">
        <v>80</v>
      </c>
      <c r="L591" s="310" t="s">
        <v>557</v>
      </c>
      <c r="M591" s="311" t="s">
        <v>161</v>
      </c>
      <c r="N591" s="326" t="s">
        <v>1011</v>
      </c>
      <c r="O591" s="326"/>
      <c r="P591" s="539" t="s">
        <v>1667</v>
      </c>
      <c r="Q591" s="383" t="s">
        <v>1668</v>
      </c>
      <c r="R591" s="313" t="str">
        <f>IF(OR(L591&lt;&gt;"",N591&lt;&gt;"",O591&lt;&gt;"",P591&lt;&gt;""),CONCATENATE(L591,"-",N591,"-",P591,"-OM",O591),"")</f>
        <v>P62-PPGMII-P31-CAM-0368P/2024-OM</v>
      </c>
      <c r="S591" s="326"/>
      <c r="T591" s="314">
        <v>1</v>
      </c>
      <c r="U591" s="340">
        <v>7.9080000000000004</v>
      </c>
      <c r="V591" s="340">
        <v>0</v>
      </c>
      <c r="W591" s="316">
        <f>IF(U591&lt;&gt;"",U591/1000,"")</f>
        <v>7.9080000000000001E-3</v>
      </c>
      <c r="X591" s="316">
        <f>IF(V591&lt;&gt;"",V591/1000,"")</f>
        <v>0</v>
      </c>
      <c r="Y591" s="317">
        <f>IF(OR(U591&lt;&gt;"",V591&lt;&gt;""),U591+V591,"")</f>
        <v>7.9080000000000004</v>
      </c>
      <c r="Z591" s="318">
        <f>IF(Y591&lt;&gt;"",Y591/1000,"")</f>
        <v>7.9080000000000001E-3</v>
      </c>
      <c r="AA591" s="574" t="s">
        <v>2145</v>
      </c>
      <c r="AB591" s="327"/>
      <c r="AC591" s="331">
        <v>45821</v>
      </c>
      <c r="AD591" s="327">
        <v>45835</v>
      </c>
      <c r="AE591" s="327">
        <v>45838</v>
      </c>
      <c r="AF591" s="14">
        <v>45836</v>
      </c>
      <c r="AG591" s="327">
        <v>45836</v>
      </c>
      <c r="AH591" s="309">
        <f>IF(AND(AD591&lt;&gt;"",AG591&lt;&gt;""),AG591-AD591,"")</f>
        <v>1</v>
      </c>
      <c r="AI591" s="322" t="str">
        <f>IF(AE591&lt;&gt;"",CONCATENATE("S",WEEKNUM(AE591,21)),"")</f>
        <v>S27</v>
      </c>
      <c r="AJ591" s="323" t="str">
        <f>IF(AF591&lt;&gt;"",CONCATENATE("S",WEEKNUM(AF591,21)),"")</f>
        <v>S26</v>
      </c>
      <c r="AK591" s="323" t="str">
        <f>IF(AG591&lt;&gt;"",CONCATENATE("S",WEEKNUM(AG591,21)),"")</f>
        <v>S26</v>
      </c>
      <c r="AL591" s="322" t="str">
        <f>IF(AG591&lt;&gt;"",CONCATENATE(MONTH(AG591),"/",YEAR(AG591)),"")</f>
        <v>6/2025</v>
      </c>
      <c r="AM591" s="324">
        <f ca="1">IF(AG591&lt;&gt;"",IFERROR(IF(AF591="",TODAY()-AE591,AG591-AE591),""),"")</f>
        <v>-2</v>
      </c>
      <c r="AN591" s="325" t="str">
        <f ca="1">IF(AM591&lt;&gt;"",IF(AM591&lt;=0,"SEM ATRASO",IF(AM591&lt;=10,"1) &lt;= 10 Dias",IF(AND(AM591&gt;10,AM591&lt;=30),"2) &gt; 10 Dias e &lt;= 30 Dias",IF(AND(AM591&gt;30,AM591&lt;=60),"3) &gt;30 Dias e &lt;=60 Dias",IF(AND(AM591&gt;60,AM591&lt;43854),"4) &gt; 60 Dias","INDEFINIDO"))))),"")</f>
        <v>SEM ATRASO</v>
      </c>
      <c r="AO591" s="327">
        <v>45836</v>
      </c>
      <c r="AP591" s="331">
        <v>45836</v>
      </c>
      <c r="AQ591" s="15">
        <v>45841</v>
      </c>
      <c r="AR591" s="15">
        <v>45852</v>
      </c>
      <c r="AS591" s="331">
        <v>45852</v>
      </c>
      <c r="AT591" s="309">
        <f>IF(AND(AP591&lt;&gt;"",AS591&lt;&gt;""),AS591-AP591,"")</f>
        <v>16</v>
      </c>
      <c r="AU591" s="326" t="str">
        <f>IF(AQ591&lt;&gt;"",CONCATENATE("S",WEEKNUM(AQ591,21)),"")</f>
        <v>S27</v>
      </c>
      <c r="AV591" s="327" t="str">
        <f>IF(AR591&lt;&gt;"",CONCATENATE("S",WEEKNUM(AR591,21)),"")</f>
        <v>S29</v>
      </c>
      <c r="AW591" s="327" t="str">
        <f>IF(AS591&lt;&gt;"",CONCATENATE("S",WEEKNUM(AS591,21)),"")</f>
        <v>S29</v>
      </c>
      <c r="AX591" s="326" t="str">
        <f>IF(AS591&lt;&gt;"",CONCATENATE(MONTH(AS591),"/",YEAR(AS591)),"")</f>
        <v>7/2025</v>
      </c>
      <c r="AY591" s="328">
        <f ca="1">IF(AQ591&lt;&gt;"",IF(AS591&lt;&gt;"",AQ591-AS591,TODAY()-AQ591),"")</f>
        <v>-11</v>
      </c>
      <c r="AZ591" s="329" t="str">
        <f ca="1">IF(AY591&lt;&gt;"",IF(AY591&lt;=0,"SEM ATRASO",IF(AY591&lt;=10,"1) &lt;= 10 Dias",IF(AND(AY591&gt;10,AY591&lt;=30),"2) &gt; 10 Dias e &lt;= 30 Dias",IF(AND(AY591&gt;30,AY591&lt;=60),"3) &gt;30 Dias e &lt;=60 Dias",IF(AND(AY591&gt;60,AY591&lt;43854),"4) &gt; 60 Dias","INDEFINIDO"))))),"")</f>
        <v>SEM ATRASO</v>
      </c>
      <c r="BA591" s="327">
        <v>45852</v>
      </c>
      <c r="BB591" s="331">
        <v>45852</v>
      </c>
      <c r="BC591" s="14">
        <v>45867</v>
      </c>
      <c r="BD591" s="481">
        <v>45867</v>
      </c>
      <c r="BE591" s="15">
        <v>45867</v>
      </c>
      <c r="BF591" s="309">
        <f>IF(AND(BB591&lt;&gt;"",BE591&lt;&gt;""),BE591-BB591,"")</f>
        <v>15</v>
      </c>
      <c r="BG591" s="326" t="str">
        <f>IF(BC591&lt;&gt;"",CONCATENATE("S",WEEKNUM(BC591,21)),"")</f>
        <v>S31</v>
      </c>
      <c r="BH591" s="327" t="str">
        <f>IF(BD591&lt;&gt;"",CONCATENATE("S",WEEKNUM(BD591,21)),"")</f>
        <v>S31</v>
      </c>
      <c r="BI591" s="327" t="str">
        <f>IF(BE591&lt;&gt;"",CONCATENATE("S",WEEKNUM(BE591,21)),"")</f>
        <v>S31</v>
      </c>
      <c r="BJ591" s="326" t="str">
        <f>IF(BE591&lt;&gt;"",CONCATENATE(MONTH(BE591),"/",YEAR(BE591)),"")</f>
        <v>7/2025</v>
      </c>
      <c r="BK591" s="325">
        <f ca="1">IF(BE591&lt;&gt;"",IFERROR(IF(BE591="",TODAY()-BC591,BE591-BC591),""),"")</f>
        <v>0</v>
      </c>
      <c r="BL591" s="330" t="str">
        <f ca="1">IF(BK591&lt;&gt;"",IF(BK591&lt;=0,"SEM ATRASO",IF(BK591&lt;=10,"1) &lt;= 10 Dias",IF(AND(BK591&gt;10,BK591&lt;=30),"2) &gt; 10 Dias e &lt;= 30 Dias",IF(AND(BK591&gt;30,BK591&lt;=60),"3) &gt;30 Dias e &lt;=60 Dias",IF(AND(BK591&gt;60,BK591&lt;43854),"4) &gt; 60 Dias","INDEFINIDO"))))),"")</f>
        <v>SEM ATRASO</v>
      </c>
      <c r="BM591" s="331">
        <f>IF(BE591&lt;&gt;"",BE591+5,IF(AND(BE591="",BD591&lt;&gt;""),BD591+5,IF(AND(BE591="",BD591="",AS591&lt;&gt;""),AS591+5,IF(AND(BE591="",BD591="",AS591="",AR591&lt;&gt;""),AR591+5,""))))</f>
        <v>45872</v>
      </c>
      <c r="BN591" s="327"/>
      <c r="BO591" s="331" t="s">
        <v>87</v>
      </c>
      <c r="BP591" s="305"/>
      <c r="BQ591" s="305"/>
      <c r="BR591" s="305"/>
      <c r="BS591" s="305"/>
      <c r="BT591" s="305"/>
      <c r="BU591" s="305"/>
      <c r="BV591" s="305"/>
      <c r="BW591" s="305"/>
      <c r="BX591" s="305"/>
      <c r="BY591" s="305"/>
      <c r="BZ591" s="305"/>
      <c r="CA591" s="660"/>
      <c r="CB591" s="326"/>
    </row>
    <row r="592" spans="1:80" ht="40.5" customHeight="1" thickBot="1" x14ac:dyDescent="0.4">
      <c r="A592" s="326"/>
      <c r="B592" s="458" t="s">
        <v>155</v>
      </c>
      <c r="C592" s="326"/>
      <c r="D592" s="331"/>
      <c r="E592" s="323" t="s">
        <v>659</v>
      </c>
      <c r="F592" s="323" t="s">
        <v>249</v>
      </c>
      <c r="G592" s="307" t="str">
        <f ca="1">IF(AND(E592&lt;D592,BE592&lt;&gt;"",TODAY()&gt;D592),TODAY()-D592,"")</f>
        <v/>
      </c>
      <c r="H592" s="308">
        <f>IF(BM592&lt;&gt;"",BM592,"")</f>
        <v>45873</v>
      </c>
      <c r="I592" s="309">
        <f>IF(AND(E592&lt;&gt;"",H592&lt;&gt;""),H592-E592,"")</f>
        <v>199</v>
      </c>
      <c r="J592" s="305"/>
      <c r="K592" s="460" t="s">
        <v>80</v>
      </c>
      <c r="L592" s="310" t="s">
        <v>557</v>
      </c>
      <c r="M592" s="311" t="s">
        <v>161</v>
      </c>
      <c r="N592" s="326" t="s">
        <v>1011</v>
      </c>
      <c r="O592" s="326"/>
      <c r="P592" s="539" t="s">
        <v>1669</v>
      </c>
      <c r="Q592" s="383" t="s">
        <v>1670</v>
      </c>
      <c r="R592" s="313" t="str">
        <f>IF(OR(L592&lt;&gt;"",N592&lt;&gt;"",O592&lt;&gt;"",P592&lt;&gt;""),CONCATENATE(L592,"-",N592,"-",P592,"-OM",O592),"")</f>
        <v>P62-PPGMII-P31-CAM-0367P/2024-OM</v>
      </c>
      <c r="S592" s="326"/>
      <c r="T592" s="314">
        <v>1</v>
      </c>
      <c r="U592" s="340">
        <v>7.9080000000000004</v>
      </c>
      <c r="V592" s="340">
        <v>0</v>
      </c>
      <c r="W592" s="316">
        <f>IF(U592&lt;&gt;"",U592/1000,"")</f>
        <v>7.9080000000000001E-3</v>
      </c>
      <c r="X592" s="316">
        <f>IF(V592&lt;&gt;"",V592/1000,"")</f>
        <v>0</v>
      </c>
      <c r="Y592" s="317">
        <f>IF(OR(U592&lt;&gt;"",V592&lt;&gt;""),U592+V592,"")</f>
        <v>7.9080000000000004</v>
      </c>
      <c r="Z592" s="318">
        <f>IF(Y592&lt;&gt;"",Y592/1000,"")</f>
        <v>7.9080000000000001E-3</v>
      </c>
      <c r="AA592" s="574" t="s">
        <v>2146</v>
      </c>
      <c r="AB592" s="327"/>
      <c r="AC592" s="331">
        <v>45821</v>
      </c>
      <c r="AD592" s="327">
        <v>45835</v>
      </c>
      <c r="AE592" s="327">
        <v>45838</v>
      </c>
      <c r="AF592" s="14">
        <v>45836</v>
      </c>
      <c r="AG592" s="327">
        <v>45836</v>
      </c>
      <c r="AH592" s="309">
        <f>IF(AND(AD592&lt;&gt;"",AG592&lt;&gt;""),AG592-AD592,"")</f>
        <v>1</v>
      </c>
      <c r="AI592" s="322" t="str">
        <f>IF(AE592&lt;&gt;"",CONCATENATE("S",WEEKNUM(AE592,21)),"")</f>
        <v>S27</v>
      </c>
      <c r="AJ592" s="323" t="str">
        <f>IF(AF592&lt;&gt;"",CONCATENATE("S",WEEKNUM(AF592,21)),"")</f>
        <v>S26</v>
      </c>
      <c r="AK592" s="323" t="str">
        <f>IF(AG592&lt;&gt;"",CONCATENATE("S",WEEKNUM(AG592,21)),"")</f>
        <v>S26</v>
      </c>
      <c r="AL592" s="322" t="str">
        <f>IF(AG592&lt;&gt;"",CONCATENATE(MONTH(AG592),"/",YEAR(AG592)),"")</f>
        <v>6/2025</v>
      </c>
      <c r="AM592" s="324">
        <f ca="1">IF(AG592&lt;&gt;"",IFERROR(IF(AF592="",TODAY()-AE592,AG592-AE592),""),"")</f>
        <v>-2</v>
      </c>
      <c r="AN592" s="325" t="str">
        <f ca="1">IF(AM592&lt;&gt;"",IF(AM592&lt;=0,"SEM ATRASO",IF(AM592&lt;=10,"1) &lt;= 10 Dias",IF(AND(AM592&gt;10,AM592&lt;=30),"2) &gt; 10 Dias e &lt;= 30 Dias",IF(AND(AM592&gt;30,AM592&lt;=60),"3) &gt;30 Dias e &lt;=60 Dias",IF(AND(AM592&gt;60,AM592&lt;43854),"4) &gt; 60 Dias","INDEFINIDO"))))),"")</f>
        <v>SEM ATRASO</v>
      </c>
      <c r="AO592" s="327">
        <v>45836</v>
      </c>
      <c r="AP592" s="331">
        <v>45836</v>
      </c>
      <c r="AQ592" s="15">
        <v>45841</v>
      </c>
      <c r="AR592" s="15">
        <v>45852</v>
      </c>
      <c r="AS592" s="331">
        <v>45852</v>
      </c>
      <c r="AT592" s="309">
        <f>IF(AND(AP592&lt;&gt;"",AS592&lt;&gt;""),AS592-AP592,"")</f>
        <v>16</v>
      </c>
      <c r="AU592" s="326" t="str">
        <f>IF(AQ592&lt;&gt;"",CONCATENATE("S",WEEKNUM(AQ592,21)),"")</f>
        <v>S27</v>
      </c>
      <c r="AV592" s="327" t="str">
        <f>IF(AR592&lt;&gt;"",CONCATENATE("S",WEEKNUM(AR592,21)),"")</f>
        <v>S29</v>
      </c>
      <c r="AW592" s="327" t="str">
        <f>IF(AS592&lt;&gt;"",CONCATENATE("S",WEEKNUM(AS592,21)),"")</f>
        <v>S29</v>
      </c>
      <c r="AX592" s="326" t="str">
        <f>IF(AS592&lt;&gt;"",CONCATENATE(MONTH(AS592),"/",YEAR(AS592)),"")</f>
        <v>7/2025</v>
      </c>
      <c r="AY592" s="328">
        <f ca="1">IF(AQ592&lt;&gt;"",IF(AS592&lt;&gt;"",AQ592-AS592,TODAY()-AQ592),"")</f>
        <v>-11</v>
      </c>
      <c r="AZ592" s="329" t="str">
        <f ca="1">IF(AY592&lt;&gt;"",IF(AY592&lt;=0,"SEM ATRASO",IF(AY592&lt;=10,"1) &lt;= 10 Dias",IF(AND(AY592&gt;10,AY592&lt;=30),"2) &gt; 10 Dias e &lt;= 30 Dias",IF(AND(AY592&gt;30,AY592&lt;=60),"3) &gt;30 Dias e &lt;=60 Dias",IF(AND(AY592&gt;60,AY592&lt;43854),"4) &gt; 60 Dias","INDEFINIDO"))))),"")</f>
        <v>SEM ATRASO</v>
      </c>
      <c r="BA592" s="327">
        <v>45852</v>
      </c>
      <c r="BB592" s="331">
        <v>45852</v>
      </c>
      <c r="BC592" s="14">
        <v>45868</v>
      </c>
      <c r="BD592" s="481">
        <v>45868</v>
      </c>
      <c r="BE592" s="15">
        <v>45868</v>
      </c>
      <c r="BF592" s="309">
        <f>IF(AND(BB592&lt;&gt;"",BE592&lt;&gt;""),BE592-BB592,"")</f>
        <v>16</v>
      </c>
      <c r="BG592" s="326" t="str">
        <f>IF(BC592&lt;&gt;"",CONCATENATE("S",WEEKNUM(BC592,21)),"")</f>
        <v>S31</v>
      </c>
      <c r="BH592" s="327" t="str">
        <f>IF(BD592&lt;&gt;"",CONCATENATE("S",WEEKNUM(BD592,21)),"")</f>
        <v>S31</v>
      </c>
      <c r="BI592" s="327" t="str">
        <f>IF(BE592&lt;&gt;"",CONCATENATE("S",WEEKNUM(BE592,21)),"")</f>
        <v>S31</v>
      </c>
      <c r="BJ592" s="326" t="str">
        <f>IF(BE592&lt;&gt;"",CONCATENATE(MONTH(BE592),"/",YEAR(BE592)),"")</f>
        <v>7/2025</v>
      </c>
      <c r="BK592" s="325">
        <f ca="1">IF(BE592&lt;&gt;"",IFERROR(IF(BE592="",TODAY()-BC592,BE592-BC592),""),"")</f>
        <v>0</v>
      </c>
      <c r="BL592" s="330" t="str">
        <f ca="1">IF(BK592&lt;&gt;"",IF(BK592&lt;=0,"SEM ATRASO",IF(BK592&lt;=10,"1) &lt;= 10 Dias",IF(AND(BK592&gt;10,BK592&lt;=30),"2) &gt; 10 Dias e &lt;= 30 Dias",IF(AND(BK592&gt;30,BK592&lt;=60),"3) &gt;30 Dias e &lt;=60 Dias",IF(AND(BK592&gt;60,BK592&lt;43854),"4) &gt; 60 Dias","INDEFINIDO"))))),"")</f>
        <v>SEM ATRASO</v>
      </c>
      <c r="BM592" s="331">
        <f>IF(BE592&lt;&gt;"",BE592+5,IF(AND(BE592="",BD592&lt;&gt;""),BD592+5,IF(AND(BE592="",BD592="",AS592&lt;&gt;""),AS592+5,IF(AND(BE592="",BD592="",AS592="",AR592&lt;&gt;""),AR592+5,""))))</f>
        <v>45873</v>
      </c>
      <c r="BN592" s="327"/>
      <c r="BO592" s="331" t="s">
        <v>87</v>
      </c>
      <c r="BP592" s="305"/>
      <c r="BQ592" s="305"/>
      <c r="BR592" s="305"/>
      <c r="BS592" s="305"/>
      <c r="BT592" s="305"/>
      <c r="BU592" s="305"/>
      <c r="BV592" s="305"/>
      <c r="BW592" s="305"/>
      <c r="BX592" s="305"/>
      <c r="BY592" s="305"/>
      <c r="BZ592" s="305"/>
      <c r="CA592" s="660"/>
      <c r="CB592" s="326"/>
    </row>
    <row r="593" spans="1:80" ht="40.5" customHeight="1" x14ac:dyDescent="0.35">
      <c r="A593" s="326"/>
      <c r="B593" s="458" t="s">
        <v>155</v>
      </c>
      <c r="C593" s="326"/>
      <c r="D593" s="331"/>
      <c r="E593" s="323" t="s">
        <v>1022</v>
      </c>
      <c r="F593" s="323" t="s">
        <v>1023</v>
      </c>
      <c r="G593" s="307" t="str">
        <f ca="1">IF(AND(E593&lt;D593,BE593&lt;&gt;"",TODAY()&gt;D593),TODAY()-D593,"")</f>
        <v/>
      </c>
      <c r="H593" s="308">
        <f>IF(BM593&lt;&gt;"",BM593,"")</f>
        <v>45875</v>
      </c>
      <c r="I593" s="309">
        <f>IF(AND(E593&lt;&gt;"",H593&lt;&gt;""),H593-E593,"")</f>
        <v>132</v>
      </c>
      <c r="J593" s="305" t="s">
        <v>79</v>
      </c>
      <c r="K593" s="326" t="s">
        <v>80</v>
      </c>
      <c r="L593" s="310" t="s">
        <v>81</v>
      </c>
      <c r="M593" s="311" t="s">
        <v>161</v>
      </c>
      <c r="N593" s="326" t="s">
        <v>1011</v>
      </c>
      <c r="O593" s="326" t="s">
        <v>1004</v>
      </c>
      <c r="P593" s="539" t="s">
        <v>1527</v>
      </c>
      <c r="Q593" s="383" t="s">
        <v>1047</v>
      </c>
      <c r="R593" s="313" t="str">
        <f>IF(OR(L593&lt;&gt;"",N593&lt;&gt;"",O593&lt;&gt;"",P593&lt;&gt;""),CONCATENATE(L593,"-",N593,"-",P593,"-OM",O593),"")</f>
        <v>P31-PPGMII-P31-CAM-0311P/2025-OM[2030091903]</v>
      </c>
      <c r="S593" s="326" t="s">
        <v>993</v>
      </c>
      <c r="T593" s="314">
        <v>1</v>
      </c>
      <c r="U593" s="340">
        <v>5.34</v>
      </c>
      <c r="V593" s="340">
        <v>0</v>
      </c>
      <c r="W593" s="316">
        <f>IF(U593&lt;&gt;"",U593/1000,"")</f>
        <v>5.3400000000000001E-3</v>
      </c>
      <c r="X593" s="316">
        <f>IF(V593&lt;&gt;"",V593/1000,"")</f>
        <v>0</v>
      </c>
      <c r="Y593" s="317">
        <f>IF(OR(U593&lt;&gt;"",V593&lt;&gt;""),U593+V593,"")</f>
        <v>5.34</v>
      </c>
      <c r="Z593" s="318">
        <f>IF(Y593&lt;&gt;"",Y593/1000,"")</f>
        <v>5.3400000000000001E-3</v>
      </c>
      <c r="AA593" s="574" t="s">
        <v>2147</v>
      </c>
      <c r="AB593" s="327"/>
      <c r="AC593" s="331">
        <v>45787</v>
      </c>
      <c r="AD593" s="327">
        <v>45802</v>
      </c>
      <c r="AE593" s="327">
        <v>45833</v>
      </c>
      <c r="AF593" s="14">
        <v>45833</v>
      </c>
      <c r="AG593" s="327">
        <v>45833</v>
      </c>
      <c r="AH593" s="309">
        <f>IF(AND(AD593&lt;&gt;"",AG593&lt;&gt;""),AG593-AD593,"")</f>
        <v>31</v>
      </c>
      <c r="AI593" s="322" t="str">
        <f>IF(AE593&lt;&gt;"",CONCATENATE("S",WEEKNUM(AE593,21)),"")</f>
        <v>S26</v>
      </c>
      <c r="AJ593" s="323" t="str">
        <f>IF(AF593&lt;&gt;"",CONCATENATE("S",WEEKNUM(AF593,21)),"")</f>
        <v>S26</v>
      </c>
      <c r="AK593" s="323" t="str">
        <f>IF(AG593&lt;&gt;"",CONCATENATE("S",WEEKNUM(AG593,21)),"")</f>
        <v>S26</v>
      </c>
      <c r="AL593" s="322" t="str">
        <f>IF(AG593&lt;&gt;"",CONCATENATE(MONTH(AG593),"/",YEAR(AG593)),"")</f>
        <v>6/2025</v>
      </c>
      <c r="AM593" s="324">
        <f ca="1">IF(AG593&lt;&gt;"",IFERROR(IF(AF593="",TODAY()-AE593,AG593-AE593),""),"")</f>
        <v>0</v>
      </c>
      <c r="AN593" s="325" t="str">
        <f ca="1">IF(AM593&lt;&gt;"",IF(AM593&lt;=0,"SEM ATRASO",IF(AM593&lt;=10,"1) &lt;= 10 Dias",IF(AND(AM593&gt;10,AM593&lt;=30),"2) &gt; 10 Dias e &lt;= 30 Dias",IF(AND(AM593&gt;30,AM593&lt;=60),"3) &gt;30 Dias e &lt;=60 Dias",IF(AND(AM593&gt;60,AM593&lt;43854),"4) &gt; 60 Dias","INDEFINIDO"))))),"")</f>
        <v>SEM ATRASO</v>
      </c>
      <c r="AO593" s="331" t="s">
        <v>2046</v>
      </c>
      <c r="AP593" s="331">
        <v>45855</v>
      </c>
      <c r="AQ593" s="14">
        <v>45854</v>
      </c>
      <c r="AR593" s="14">
        <v>45854</v>
      </c>
      <c r="AS593" s="327">
        <v>45854</v>
      </c>
      <c r="AT593" s="309">
        <f>IF(AND(AP593&lt;&gt;"",AS593&lt;&gt;""),AS593-AP593,"")</f>
        <v>-1</v>
      </c>
      <c r="AU593" s="326" t="str">
        <f>IF(AQ593&lt;&gt;"",CONCATENATE("S",WEEKNUM(AQ593,21)),"")</f>
        <v>S29</v>
      </c>
      <c r="AV593" s="327" t="str">
        <f>IF(AR593&lt;&gt;"",CONCATENATE("S",WEEKNUM(AR593,21)),"")</f>
        <v>S29</v>
      </c>
      <c r="AW593" s="327" t="str">
        <f>IF(AS593&lt;&gt;"",CONCATENATE("S",WEEKNUM(AS593,21)),"")</f>
        <v>S29</v>
      </c>
      <c r="AX593" s="326" t="str">
        <f>IF(AS593&lt;&gt;"",CONCATENATE(MONTH(AS593),"/",YEAR(AS593)),"")</f>
        <v>7/2025</v>
      </c>
      <c r="AY593" s="328">
        <f ca="1">IF(AQ593&lt;&gt;"",IF(AS593&lt;&gt;"",AQ593-AS593,TODAY()-AQ593),"")</f>
        <v>0</v>
      </c>
      <c r="AZ593" s="329" t="str">
        <f ca="1">IF(AY593&lt;&gt;"",IF(AY593&lt;=0,"SEM ATRASO",IF(AY593&lt;=10,"1) &lt;= 10 Dias",IF(AND(AY593&gt;10,AY593&lt;=30),"2) &gt; 10 Dias e &lt;= 30 Dias",IF(AND(AY593&gt;30,AY593&lt;=60),"3) &gt;30 Dias e &lt;=60 Dias",IF(AND(AY593&gt;60,AY593&lt;43854),"4) &gt; 60 Dias","INDEFINIDO"))))),"")</f>
        <v>SEM ATRASO</v>
      </c>
      <c r="BA593" s="327">
        <v>45854</v>
      </c>
      <c r="BB593" s="331">
        <v>45854</v>
      </c>
      <c r="BC593" s="14">
        <v>45766</v>
      </c>
      <c r="BD593" s="12">
        <v>45864</v>
      </c>
      <c r="BE593" s="327">
        <v>45870</v>
      </c>
      <c r="BF593" s="309">
        <f>IF(AND(BB593&lt;&gt;"",BE593&lt;&gt;""),BE593-BB593,"")</f>
        <v>16</v>
      </c>
      <c r="BG593" s="326" t="str">
        <f>IF(BC593&lt;&gt;"",CONCATENATE("S",WEEKNUM(BC593,21)),"")</f>
        <v>S16</v>
      </c>
      <c r="BH593" s="327" t="str">
        <f>IF(BD593&lt;&gt;"",CONCATENATE("S",WEEKNUM(BD593,21)),"")</f>
        <v>S30</v>
      </c>
      <c r="BI593" s="327" t="str">
        <f>IF(BE593&lt;&gt;"",CONCATENATE("S",WEEKNUM(BE593,21)),"")</f>
        <v>S31</v>
      </c>
      <c r="BJ593" s="326" t="str">
        <f>IF(BE593&lt;&gt;"",CONCATENATE(MONTH(BE593),"/",YEAR(BE593)),"")</f>
        <v>8/2025</v>
      </c>
      <c r="BK593" s="325">
        <f ca="1">IF(BE593&lt;&gt;"",IFERROR(IF(BE593="",TODAY()-BC593,BE593-BC593),""),"")</f>
        <v>104</v>
      </c>
      <c r="BL593" s="330" t="str">
        <f ca="1">IF(BK593&lt;&gt;"",IF(BK593&lt;=0,"SEM ATRASO",IF(BK593&lt;=10,"1) &lt;= 10 Dias",IF(AND(BK593&gt;10,BK593&lt;=30),"2) &gt; 10 Dias e &lt;= 30 Dias",IF(AND(BK593&gt;30,BK593&lt;=60),"3) &gt;30 Dias e &lt;=60 Dias",IF(AND(BK593&gt;60,BK593&lt;43854),"4) &gt; 60 Dias","INDEFINIDO"))))),"")</f>
        <v>4) &gt; 60 Dias</v>
      </c>
      <c r="BM593" s="331">
        <f>IF(BE593&lt;&gt;"",BE593+5,IF(AND(BE593="",BD593&lt;&gt;""),BD593+5,IF(AND(BE593="",BD593="",AS593&lt;&gt;""),AS593+5,IF(AND(BE593="",BD593="",AS593="",AR593&lt;&gt;""),AR593+5,""))))</f>
        <v>45875</v>
      </c>
      <c r="BN593" s="327"/>
      <c r="BO593" s="331" t="s">
        <v>87</v>
      </c>
      <c r="BP593" s="305"/>
      <c r="BQ593" s="305"/>
      <c r="BR593" s="305"/>
      <c r="BS593" s="305"/>
      <c r="BT593" s="305">
        <v>-3</v>
      </c>
      <c r="BU593" s="305" t="s">
        <v>1255</v>
      </c>
      <c r="BV593" s="305"/>
      <c r="BW593" s="305"/>
      <c r="BX593" s="305"/>
      <c r="BY593" s="305"/>
      <c r="BZ593" s="305"/>
      <c r="CA593" s="660" t="s">
        <v>1032</v>
      </c>
      <c r="CB593" s="326"/>
    </row>
    <row r="594" spans="1:80" ht="40.5" customHeight="1" x14ac:dyDescent="0.35">
      <c r="A594" s="326"/>
      <c r="B594" s="458" t="s">
        <v>155</v>
      </c>
      <c r="C594" s="326"/>
      <c r="D594" s="331"/>
      <c r="E594" s="323" t="s">
        <v>1022</v>
      </c>
      <c r="F594" s="323" t="s">
        <v>1023</v>
      </c>
      <c r="G594" s="307" t="str">
        <f ca="1">IF(AND(E594&lt;D594,BE594&lt;&gt;"",TODAY()&gt;D594),TODAY()-D594,"")</f>
        <v/>
      </c>
      <c r="H594" s="308">
        <f>IF(BM594&lt;&gt;"",BM594,"")</f>
        <v>45875</v>
      </c>
      <c r="I594" s="309">
        <f>IF(AND(E594&lt;&gt;"",H594&lt;&gt;""),H594-E594,"")</f>
        <v>132</v>
      </c>
      <c r="J594" s="305" t="s">
        <v>79</v>
      </c>
      <c r="K594" s="326" t="s">
        <v>80</v>
      </c>
      <c r="L594" s="310" t="s">
        <v>81</v>
      </c>
      <c r="M594" s="311" t="s">
        <v>161</v>
      </c>
      <c r="N594" s="326" t="s">
        <v>1011</v>
      </c>
      <c r="O594" s="326"/>
      <c r="P594" s="539" t="s">
        <v>1528</v>
      </c>
      <c r="Q594" s="383" t="s">
        <v>1046</v>
      </c>
      <c r="R594" s="313" t="str">
        <f>IF(OR(L594&lt;&gt;"",N594&lt;&gt;"",O594&lt;&gt;"",P594&lt;&gt;""),CONCATENATE(L594,"-",N594,"-",P594,"-OM",O594),"")</f>
        <v>P31-PPGMII-P31-CAM-0312P/2025-OM</v>
      </c>
      <c r="S594" s="326" t="s">
        <v>1231</v>
      </c>
      <c r="T594" s="314">
        <v>1</v>
      </c>
      <c r="U594" s="340">
        <v>12.382</v>
      </c>
      <c r="V594" s="340">
        <v>0</v>
      </c>
      <c r="W594" s="316">
        <f>IF(U594&lt;&gt;"",U594/1000,"")</f>
        <v>1.2381999999999999E-2</v>
      </c>
      <c r="X594" s="316">
        <f>IF(V594&lt;&gt;"",V594/1000,"")</f>
        <v>0</v>
      </c>
      <c r="Y594" s="317">
        <f>IF(OR(U594&lt;&gt;"",V594&lt;&gt;""),U594+V594,"")</f>
        <v>12.382</v>
      </c>
      <c r="Z594" s="318">
        <f>IF(Y594&lt;&gt;"",Y594/1000,"")</f>
        <v>1.2381999999999999E-2</v>
      </c>
      <c r="AA594" s="574" t="s">
        <v>2148</v>
      </c>
      <c r="AB594" s="327"/>
      <c r="AC594" s="331">
        <v>45787</v>
      </c>
      <c r="AD594" s="327">
        <v>45811</v>
      </c>
      <c r="AE594" s="327">
        <v>45851</v>
      </c>
      <c r="AF594" s="14">
        <v>45851</v>
      </c>
      <c r="AG594" s="327">
        <v>45827</v>
      </c>
      <c r="AH594" s="309">
        <f>IF(AND(AD594&lt;&gt;"",AG594&lt;&gt;""),AG594-AD594,"")</f>
        <v>16</v>
      </c>
      <c r="AI594" s="322" t="str">
        <f>IF(AE594&lt;&gt;"",CONCATENATE("S",WEEKNUM(AE594,21)),"")</f>
        <v>S28</v>
      </c>
      <c r="AJ594" s="323" t="str">
        <f>IF(AF594&lt;&gt;"",CONCATENATE("S",WEEKNUM(AF594,21)),"")</f>
        <v>S28</v>
      </c>
      <c r="AK594" s="323" t="str">
        <f>IF(AG594&lt;&gt;"",CONCATENATE("S",WEEKNUM(AG594,21)),"")</f>
        <v>S25</v>
      </c>
      <c r="AL594" s="322" t="str">
        <f>IF(AG594&lt;&gt;"",CONCATENATE(MONTH(AG594),"/",YEAR(AG594)),"")</f>
        <v>6/2025</v>
      </c>
      <c r="AM594" s="324">
        <f ca="1">IF(AG594&lt;&gt;"",IFERROR(IF(AF594="",TODAY()-AE594,AG594-AE594),""),"")</f>
        <v>-24</v>
      </c>
      <c r="AN594" s="325" t="str">
        <f ca="1">IF(AM594&lt;&gt;"",IF(AM594&lt;=0,"SEM ATRASO",IF(AM594&lt;=10,"1) &lt;= 10 Dias",IF(AND(AM594&gt;10,AM594&lt;=30),"2) &gt; 10 Dias e &lt;= 30 Dias",IF(AND(AM594&gt;30,AM594&lt;=60),"3) &gt;30 Dias e &lt;=60 Dias",IF(AND(AM594&gt;60,AM594&lt;43854),"4) &gt; 60 Dias","INDEFINIDO"))))),"")</f>
        <v>SEM ATRASO</v>
      </c>
      <c r="AO594" s="331" t="s">
        <v>2034</v>
      </c>
      <c r="AP594" s="331">
        <v>45852</v>
      </c>
      <c r="AQ594" s="14">
        <v>45840</v>
      </c>
      <c r="AR594" s="14">
        <v>45840</v>
      </c>
      <c r="AS594" s="327">
        <v>45840</v>
      </c>
      <c r="AT594" s="309">
        <f>IF(AND(AP594&lt;&gt;"",AS594&lt;&gt;""),AS594-AP594,"")</f>
        <v>-12</v>
      </c>
      <c r="AU594" s="326" t="str">
        <f>IF(AQ594&lt;&gt;"",CONCATENATE("S",WEEKNUM(AQ594,21)),"")</f>
        <v>S27</v>
      </c>
      <c r="AV594" s="327" t="str">
        <f>IF(AR594&lt;&gt;"",CONCATENATE("S",WEEKNUM(AR594,21)),"")</f>
        <v>S27</v>
      </c>
      <c r="AW594" s="327" t="str">
        <f>IF(AS594&lt;&gt;"",CONCATENATE("S",WEEKNUM(AS594,21)),"")</f>
        <v>S27</v>
      </c>
      <c r="AX594" s="326" t="str">
        <f>IF(AS594&lt;&gt;"",CONCATENATE(MONTH(AS594),"/",YEAR(AS594)),"")</f>
        <v>7/2025</v>
      </c>
      <c r="AY594" s="328">
        <f ca="1">IF(AQ594&lt;&gt;"",IF(AS594&lt;&gt;"",AQ594-AS594,TODAY()-AQ594),"")</f>
        <v>0</v>
      </c>
      <c r="AZ594" s="329" t="str">
        <f ca="1">IF(AY594&lt;&gt;"",IF(AY594&lt;=0,"SEM ATRASO",IF(AY594&lt;=10,"1) &lt;= 10 Dias",IF(AND(AY594&gt;10,AY594&lt;=30),"2) &gt; 10 Dias e &lt;= 30 Dias",IF(AND(AY594&gt;30,AY594&lt;=60),"3) &gt;30 Dias e &lt;=60 Dias",IF(AND(AY594&gt;60,AY594&lt;43854),"4) &gt; 60 Dias","INDEFINIDO"))))),"")</f>
        <v>SEM ATRASO</v>
      </c>
      <c r="BA594" s="327">
        <v>45853</v>
      </c>
      <c r="BB594" s="331">
        <v>45840</v>
      </c>
      <c r="BC594" s="14">
        <v>45766</v>
      </c>
      <c r="BD594" s="12">
        <v>45861</v>
      </c>
      <c r="BE594" s="327">
        <v>45870</v>
      </c>
      <c r="BF594" s="309">
        <f>IF(AND(BB594&lt;&gt;"",BE594&lt;&gt;""),BE594-BB594,"")</f>
        <v>30</v>
      </c>
      <c r="BG594" s="326" t="str">
        <f>IF(BC594&lt;&gt;"",CONCATENATE("S",WEEKNUM(BC594,21)),"")</f>
        <v>S16</v>
      </c>
      <c r="BH594" s="327" t="str">
        <f>IF(BD594&lt;&gt;"",CONCATENATE("S",WEEKNUM(BD594,21)),"")</f>
        <v>S30</v>
      </c>
      <c r="BI594" s="327" t="str">
        <f>IF(BE594&lt;&gt;"",CONCATENATE("S",WEEKNUM(BE594,21)),"")</f>
        <v>S31</v>
      </c>
      <c r="BJ594" s="326" t="str">
        <f>IF(BE594&lt;&gt;"",CONCATENATE(MONTH(BE594),"/",YEAR(BE594)),"")</f>
        <v>8/2025</v>
      </c>
      <c r="BK594" s="325">
        <f ca="1">IF(BE594&lt;&gt;"",IFERROR(IF(BE594="",TODAY()-BC594,BE594-BC594),""),"")</f>
        <v>104</v>
      </c>
      <c r="BL594" s="330" t="str">
        <f ca="1">IF(BK594&lt;&gt;"",IF(BK594&lt;=0,"SEM ATRASO",IF(BK594&lt;=10,"1) &lt;= 10 Dias",IF(AND(BK594&gt;10,BK594&lt;=30),"2) &gt; 10 Dias e &lt;= 30 Dias",IF(AND(BK594&gt;30,BK594&lt;=60),"3) &gt;30 Dias e &lt;=60 Dias",IF(AND(BK594&gt;60,BK594&lt;43854),"4) &gt; 60 Dias","INDEFINIDO"))))),"")</f>
        <v>4) &gt; 60 Dias</v>
      </c>
      <c r="BM594" s="331">
        <f>IF(BE594&lt;&gt;"",BE594+5,IF(AND(BE594="",BD594&lt;&gt;""),BD594+5,IF(AND(BE594="",BD594="",AS594&lt;&gt;""),AS594+5,IF(AND(BE594="",BD594="",AS594="",AR594&lt;&gt;""),AR594+5,""))))</f>
        <v>45875</v>
      </c>
      <c r="BN594" s="327"/>
      <c r="BO594" s="331" t="s">
        <v>87</v>
      </c>
      <c r="BP594" s="305"/>
      <c r="BQ594" s="305"/>
      <c r="BR594" s="305"/>
      <c r="BS594" s="305"/>
      <c r="BT594" s="305"/>
      <c r="BU594" s="305"/>
      <c r="BV594" s="305"/>
      <c r="BW594" s="305"/>
      <c r="BX594" s="305"/>
      <c r="BY594" s="305"/>
      <c r="BZ594" s="305"/>
      <c r="CA594" s="660"/>
      <c r="CB594" s="326"/>
    </row>
    <row r="595" spans="1:80" ht="40.5" customHeight="1" x14ac:dyDescent="0.35">
      <c r="A595" s="326"/>
      <c r="B595" s="458" t="s">
        <v>155</v>
      </c>
      <c r="C595" s="326"/>
      <c r="D595" s="331"/>
      <c r="E595" s="323" t="s">
        <v>1175</v>
      </c>
      <c r="F595" s="323" t="s">
        <v>556</v>
      </c>
      <c r="G595" s="307" t="str">
        <f ca="1">IF(AND(E595&lt;D595,BE595&lt;&gt;"",TODAY()&gt;D595),TODAY()-D595,"")</f>
        <v/>
      </c>
      <c r="H595" s="308">
        <f>IF(BM595&lt;&gt;"",BM595,"")</f>
        <v>45875</v>
      </c>
      <c r="I595" s="309">
        <f>IF(AND(E595&lt;&gt;"",H595&lt;&gt;""),H595-E595,"")</f>
        <v>236</v>
      </c>
      <c r="J595" s="305" t="s">
        <v>79</v>
      </c>
      <c r="K595" s="326" t="s">
        <v>80</v>
      </c>
      <c r="L595" s="310" t="s">
        <v>557</v>
      </c>
      <c r="M595" s="311" t="s">
        <v>161</v>
      </c>
      <c r="N595" s="326" t="s">
        <v>2050</v>
      </c>
      <c r="O595" s="326"/>
      <c r="P595" s="539" t="s">
        <v>1529</v>
      </c>
      <c r="Q595" s="383" t="s">
        <v>1230</v>
      </c>
      <c r="R595" s="313" t="str">
        <f>IF(OR(L595&lt;&gt;"",N595&lt;&gt;"",O595&lt;&gt;"",P595&lt;&gt;""),CONCATENATE(L595,"-",N595,"-",P595,"-OM",O595),"")</f>
        <v>P62-PPGMII-P62-CAM-1900P/2024-OM</v>
      </c>
      <c r="S595" s="326" t="s">
        <v>1240</v>
      </c>
      <c r="T595" s="314">
        <v>1</v>
      </c>
      <c r="U595" s="340">
        <v>0.72</v>
      </c>
      <c r="V595" s="340">
        <v>0</v>
      </c>
      <c r="W595" s="316">
        <f>IF(U595&lt;&gt;"",U595/1000,"")</f>
        <v>7.1999999999999994E-4</v>
      </c>
      <c r="X595" s="316">
        <f>IF(V595&lt;&gt;"",V595/1000,"")</f>
        <v>0</v>
      </c>
      <c r="Y595" s="317">
        <f>IF(OR(U595&lt;&gt;"",V595&lt;&gt;""),U595+V595,"")</f>
        <v>0.72</v>
      </c>
      <c r="Z595" s="318">
        <f>IF(Y595&lt;&gt;"",Y595/1000,"")</f>
        <v>7.1999999999999994E-4</v>
      </c>
      <c r="AA595" s="574" t="s">
        <v>1232</v>
      </c>
      <c r="AB595" s="327"/>
      <c r="AC595" s="331">
        <v>45787</v>
      </c>
      <c r="AD595" s="327">
        <v>45811</v>
      </c>
      <c r="AE595" s="327">
        <v>45851</v>
      </c>
      <c r="AF595" s="14">
        <v>45851</v>
      </c>
      <c r="AG595" s="327">
        <v>45851</v>
      </c>
      <c r="AH595" s="309">
        <f>IF(AND(AD595&lt;&gt;"",AG595&lt;&gt;""),AG595-AD595,"")</f>
        <v>40</v>
      </c>
      <c r="AI595" s="322" t="str">
        <f>IF(AE595&lt;&gt;"",CONCATENATE("S",WEEKNUM(AE595,21)),"")</f>
        <v>S28</v>
      </c>
      <c r="AJ595" s="323" t="str">
        <f>IF(AF595&lt;&gt;"",CONCATENATE("S",WEEKNUM(AF595,21)),"")</f>
        <v>S28</v>
      </c>
      <c r="AK595" s="323" t="str">
        <f>IF(AG595&lt;&gt;"",CONCATENATE("S",WEEKNUM(AG595,21)),"")</f>
        <v>S28</v>
      </c>
      <c r="AL595" s="322" t="str">
        <f>IF(AG595&lt;&gt;"",CONCATENATE(MONTH(AG595),"/",YEAR(AG595)),"")</f>
        <v>7/2025</v>
      </c>
      <c r="AM595" s="324">
        <f ca="1">IF(AG595&lt;&gt;"",IFERROR(IF(AF595="",TODAY()-AE595,AG595-AE595),""),"")</f>
        <v>0</v>
      </c>
      <c r="AN595" s="325" t="str">
        <f ca="1">IF(AM595&lt;&gt;"",IF(AM595&lt;=0,"SEM ATRASO",IF(AM595&lt;=10,"1) &lt;= 10 Dias",IF(AND(AM595&gt;10,AM595&lt;=30),"2) &gt; 10 Dias e &lt;= 30 Dias",IF(AND(AM595&gt;30,AM595&lt;=60),"3) &gt;30 Dias e &lt;=60 Dias",IF(AND(AM595&gt;60,AM595&lt;43854),"4) &gt; 60 Dias","INDEFINIDO"))))),"")</f>
        <v>SEM ATRASO</v>
      </c>
      <c r="AO595" s="331" t="s">
        <v>2043</v>
      </c>
      <c r="AP595" s="331">
        <v>45847</v>
      </c>
      <c r="AQ595" s="14">
        <v>45840</v>
      </c>
      <c r="AR595" s="14">
        <v>45840</v>
      </c>
      <c r="AS595" s="327">
        <v>45840</v>
      </c>
      <c r="AT595" s="309">
        <f>IF(AND(AP595&lt;&gt;"",AS595&lt;&gt;""),AS595-AP595,"")</f>
        <v>-7</v>
      </c>
      <c r="AU595" s="326" t="str">
        <f>IF(AQ595&lt;&gt;"",CONCATENATE("S",WEEKNUM(AQ595,21)),"")</f>
        <v>S27</v>
      </c>
      <c r="AV595" s="327" t="str">
        <f>IF(AR595&lt;&gt;"",CONCATENATE("S",WEEKNUM(AR595,21)),"")</f>
        <v>S27</v>
      </c>
      <c r="AW595" s="327" t="str">
        <f>IF(AS595&lt;&gt;"",CONCATENATE("S",WEEKNUM(AS595,21)),"")</f>
        <v>S27</v>
      </c>
      <c r="AX595" s="326" t="str">
        <f>IF(AS595&lt;&gt;"",CONCATENATE(MONTH(AS595),"/",YEAR(AS595)),"")</f>
        <v>7/2025</v>
      </c>
      <c r="AY595" s="328">
        <f ca="1">IF(AQ595&lt;&gt;"",IF(AS595&lt;&gt;"",AQ595-AS595,TODAY()-AQ595),"")</f>
        <v>0</v>
      </c>
      <c r="AZ595" s="329" t="str">
        <f ca="1">IF(AY595&lt;&gt;"",IF(AY595&lt;=0,"SEM ATRASO",IF(AY595&lt;=10,"1) &lt;= 10 Dias",IF(AND(AY595&gt;10,AY595&lt;=30),"2) &gt; 10 Dias e &lt;= 30 Dias",IF(AND(AY595&gt;30,AY595&lt;=60),"3) &gt;30 Dias e &lt;=60 Dias",IF(AND(AY595&gt;60,AY595&lt;43854),"4) &gt; 60 Dias","INDEFINIDO"))))),"")</f>
        <v>SEM ATRASO</v>
      </c>
      <c r="BA595" s="327">
        <v>45853</v>
      </c>
      <c r="BB595" s="331">
        <v>45840</v>
      </c>
      <c r="BC595" s="14">
        <v>45766</v>
      </c>
      <c r="BD595" s="12">
        <v>45861</v>
      </c>
      <c r="BE595" s="327">
        <v>45870</v>
      </c>
      <c r="BF595" s="309">
        <f>IF(AND(BB595&lt;&gt;"",BE595&lt;&gt;""),BE595-BB595,"")</f>
        <v>30</v>
      </c>
      <c r="BG595" s="326" t="str">
        <f>IF(BC595&lt;&gt;"",CONCATENATE("S",WEEKNUM(BC595,21)),"")</f>
        <v>S16</v>
      </c>
      <c r="BH595" s="327" t="str">
        <f>IF(BD595&lt;&gt;"",CONCATENATE("S",WEEKNUM(BD595,21)),"")</f>
        <v>S30</v>
      </c>
      <c r="BI595" s="327" t="str">
        <f>IF(BE595&lt;&gt;"",CONCATENATE("S",WEEKNUM(BE595,21)),"")</f>
        <v>S31</v>
      </c>
      <c r="BJ595" s="326" t="str">
        <f>IF(BE595&lt;&gt;"",CONCATENATE(MONTH(BE595),"/",YEAR(BE595)),"")</f>
        <v>8/2025</v>
      </c>
      <c r="BK595" s="325">
        <f ca="1">IF(BE595&lt;&gt;"",IFERROR(IF(BE595="",TODAY()-BC595,BE595-BC595),""),"")</f>
        <v>104</v>
      </c>
      <c r="BL595" s="330" t="str">
        <f ca="1">IF(BK595&lt;&gt;"",IF(BK595&lt;=0,"SEM ATRASO",IF(BK595&lt;=10,"1) &lt;= 10 Dias",IF(AND(BK595&gt;10,BK595&lt;=30),"2) &gt; 10 Dias e &lt;= 30 Dias",IF(AND(BK595&gt;30,BK595&lt;=60),"3) &gt;30 Dias e &lt;=60 Dias",IF(AND(BK595&gt;60,BK595&lt;43854),"4) &gt; 60 Dias","INDEFINIDO"))))),"")</f>
        <v>4) &gt; 60 Dias</v>
      </c>
      <c r="BM595" s="331">
        <f>IF(BE595&lt;&gt;"",BE595+5,IF(AND(BE595="",BD595&lt;&gt;""),BD595+5,IF(AND(BE595="",BD595="",AS595&lt;&gt;""),AS595+5,IF(AND(BE595="",BD595="",AS595="",AR595&lt;&gt;""),AR595+5,""))))</f>
        <v>45875</v>
      </c>
      <c r="BN595" s="327"/>
      <c r="BO595" s="331" t="s">
        <v>87</v>
      </c>
      <c r="BP595" s="305"/>
      <c r="BQ595" s="305"/>
      <c r="BR595" s="305"/>
      <c r="BS595" s="305"/>
      <c r="BT595" s="305"/>
      <c r="BU595" s="305"/>
      <c r="BV595" s="305"/>
      <c r="BW595" s="305"/>
      <c r="BX595" s="305"/>
      <c r="BY595" s="305"/>
      <c r="BZ595" s="305"/>
      <c r="CA595" s="660"/>
      <c r="CB595" s="326"/>
    </row>
    <row r="596" spans="1:80" ht="40.5" customHeight="1" thickBot="1" x14ac:dyDescent="0.4">
      <c r="A596" s="326"/>
      <c r="B596" s="458" t="s">
        <v>155</v>
      </c>
      <c r="C596" s="326"/>
      <c r="D596" s="331"/>
      <c r="E596" s="323" t="s">
        <v>1978</v>
      </c>
      <c r="F596" s="323" t="s">
        <v>329</v>
      </c>
      <c r="G596" s="307" t="str">
        <f ca="1">IF(AND(E596&lt;D596,BE596&lt;&gt;"",TODAY()&gt;D596),TODAY()-D596,"")</f>
        <v/>
      </c>
      <c r="H596" s="308">
        <f>IF(BM596&lt;&gt;"",BM596,"")</f>
        <v>45864</v>
      </c>
      <c r="I596" s="309">
        <f>IF(AND(E596&lt;&gt;"",H596&lt;&gt;""),H596-E596,"")</f>
        <v>233</v>
      </c>
      <c r="J596" s="305"/>
      <c r="K596" s="460" t="s">
        <v>80</v>
      </c>
      <c r="L596" s="310" t="s">
        <v>557</v>
      </c>
      <c r="M596" s="311" t="s">
        <v>161</v>
      </c>
      <c r="N596" s="326" t="s">
        <v>2050</v>
      </c>
      <c r="O596" s="326"/>
      <c r="P596" s="539" t="s">
        <v>1658</v>
      </c>
      <c r="Q596" s="383" t="s">
        <v>1659</v>
      </c>
      <c r="R596" s="313" t="str">
        <f>IF(OR(L596&lt;&gt;"",N596&lt;&gt;"",O596&lt;&gt;"",P596&lt;&gt;""),CONCATENATE(L596,"-",N596,"-",P596,"-OM",O596),"")</f>
        <v>P62-PPGMII-P62-CAM-1678P/2024-OM</v>
      </c>
      <c r="S596" s="326"/>
      <c r="T596" s="314">
        <v>1</v>
      </c>
      <c r="U596" s="340">
        <v>0</v>
      </c>
      <c r="V596" s="340">
        <v>6.6639999999999997</v>
      </c>
      <c r="W596" s="316">
        <f>IF(U596&lt;&gt;"",U596/1000,"")</f>
        <v>0</v>
      </c>
      <c r="X596" s="316">
        <f>IF(V596&lt;&gt;"",V596/1000,"")</f>
        <v>6.6639999999999998E-3</v>
      </c>
      <c r="Y596" s="317">
        <f>IF(OR(U596&lt;&gt;"",V596&lt;&gt;""),U596+V596,"")</f>
        <v>6.6639999999999997</v>
      </c>
      <c r="Z596" s="318">
        <f>IF(Y596&lt;&gt;"",Y596/1000,"")</f>
        <v>6.6639999999999998E-3</v>
      </c>
      <c r="AA596" s="574" t="s">
        <v>2149</v>
      </c>
      <c r="AB596" s="327"/>
      <c r="AC596" s="331">
        <v>45787</v>
      </c>
      <c r="AD596" s="327">
        <v>45811</v>
      </c>
      <c r="AE596" s="327">
        <v>45851</v>
      </c>
      <c r="AF596" s="14">
        <v>45851</v>
      </c>
      <c r="AG596" s="327">
        <v>45838</v>
      </c>
      <c r="AH596" s="309">
        <f>IF(AND(AD596&lt;&gt;"",AG596&lt;&gt;""),AG596-AD596,"")</f>
        <v>27</v>
      </c>
      <c r="AI596" s="322" t="str">
        <f>IF(AE596&lt;&gt;"",CONCATENATE("S",WEEKNUM(AE596,21)),"")</f>
        <v>S28</v>
      </c>
      <c r="AJ596" s="323" t="str">
        <f>IF(AF596&lt;&gt;"",CONCATENATE("S",WEEKNUM(AF596,21)),"")</f>
        <v>S28</v>
      </c>
      <c r="AK596" s="323" t="str">
        <f>IF(AG596&lt;&gt;"",CONCATENATE("S",WEEKNUM(AG596,21)),"")</f>
        <v>S27</v>
      </c>
      <c r="AL596" s="322" t="str">
        <f>IF(AG596&lt;&gt;"",CONCATENATE(MONTH(AG596),"/",YEAR(AG596)),"")</f>
        <v>6/2025</v>
      </c>
      <c r="AM596" s="324">
        <f ca="1">IF(AG596&lt;&gt;"",IFERROR(IF(AF596="",TODAY()-AE596,AG596-AE596),""),"")</f>
        <v>-13</v>
      </c>
      <c r="AN596" s="325" t="str">
        <f ca="1">IF(AM596&lt;&gt;"",IF(AM596&lt;=0,"SEM ATRASO",IF(AM596&lt;=10,"1) &lt;= 10 Dias",IF(AND(AM596&gt;10,AM596&lt;=30),"2) &gt; 10 Dias e &lt;= 30 Dias",IF(AND(AM596&gt;30,AM596&lt;=60),"3) &gt;30 Dias e &lt;=60 Dias",IF(AND(AM596&gt;60,AM596&lt;43854),"4) &gt; 60 Dias","INDEFINIDO"))))),"")</f>
        <v>SEM ATRASO</v>
      </c>
      <c r="AO596" s="331">
        <v>45845</v>
      </c>
      <c r="AP596" s="331">
        <v>45845</v>
      </c>
      <c r="AQ596" s="14">
        <v>45856</v>
      </c>
      <c r="AR596" s="15">
        <v>45860</v>
      </c>
      <c r="AS596" s="327">
        <v>45855</v>
      </c>
      <c r="AT596" s="309">
        <f>IF(AND(AP596&lt;&gt;"",AS596&lt;&gt;""),AS596-AP596,"")</f>
        <v>10</v>
      </c>
      <c r="AU596" s="326" t="str">
        <f>IF(AQ596&lt;&gt;"",CONCATENATE("S",WEEKNUM(AQ596,21)),"")</f>
        <v>S29</v>
      </c>
      <c r="AV596" s="327" t="str">
        <f>IF(AR596&lt;&gt;"",CONCATENATE("S",WEEKNUM(AR596,21)),"")</f>
        <v>S30</v>
      </c>
      <c r="AW596" s="327" t="str">
        <f>IF(AS596&lt;&gt;"",CONCATENATE("S",WEEKNUM(AS596,21)),"")</f>
        <v>S29</v>
      </c>
      <c r="AX596" s="326" t="str">
        <f>IF(AS596&lt;&gt;"",CONCATENATE(MONTH(AS596),"/",YEAR(AS596)),"")</f>
        <v>7/2025</v>
      </c>
      <c r="AY596" s="328">
        <f ca="1">IF(AQ596&lt;&gt;"",IF(AS596&lt;&gt;"",AQ596-AS596,TODAY()-AQ596),"")</f>
        <v>1</v>
      </c>
      <c r="AZ596" s="329" t="str">
        <f ca="1">IF(AY596&lt;&gt;"",IF(AY596&lt;=0,"SEM ATRASO",IF(AY596&lt;=10,"1) &lt;= 10 Dias",IF(AND(AY596&gt;10,AY596&lt;=30),"2) &gt; 10 Dias e &lt;= 30 Dias",IF(AND(AY596&gt;30,AY596&lt;=60),"3) &gt;30 Dias e &lt;=60 Dias",IF(AND(AY596&gt;60,AY596&lt;43854),"4) &gt; 60 Dias","INDEFINIDO"))))),"")</f>
        <v>1) &lt;= 10 Dias</v>
      </c>
      <c r="BA596" s="327">
        <v>45855</v>
      </c>
      <c r="BB596" s="331">
        <v>45855</v>
      </c>
      <c r="BC596" s="14">
        <v>45860</v>
      </c>
      <c r="BD596" s="12">
        <v>45860</v>
      </c>
      <c r="BE596" s="327">
        <v>45859</v>
      </c>
      <c r="BF596" s="309">
        <f>IF(AND(BB596&lt;&gt;"",BE596&lt;&gt;""),BE596-BB596,"")</f>
        <v>4</v>
      </c>
      <c r="BG596" s="326" t="str">
        <f>IF(BC596&lt;&gt;"",CONCATENATE("S",WEEKNUM(BC596,21)),"")</f>
        <v>S30</v>
      </c>
      <c r="BH596" s="327" t="str">
        <f>IF(BD596&lt;&gt;"",CONCATENATE("S",WEEKNUM(BD596,21)),"")</f>
        <v>S30</v>
      </c>
      <c r="BI596" s="327" t="str">
        <f>IF(BE596&lt;&gt;"",CONCATENATE("S",WEEKNUM(BE596,21)),"")</f>
        <v>S30</v>
      </c>
      <c r="BJ596" s="326" t="str">
        <f>IF(BE596&lt;&gt;"",CONCATENATE(MONTH(BE596),"/",YEAR(BE596)),"")</f>
        <v>7/2025</v>
      </c>
      <c r="BK596" s="325">
        <f ca="1">IF(BE596&lt;&gt;"",IFERROR(IF(BE596="",TODAY()-BC596,BE596-BC596),""),"")</f>
        <v>-1</v>
      </c>
      <c r="BL596" s="330" t="str">
        <f ca="1">IF(BK596&lt;&gt;"",IF(BK596&lt;=0,"SEM ATRASO",IF(BK596&lt;=10,"1) &lt;= 10 Dias",IF(AND(BK596&gt;10,BK596&lt;=30),"2) &gt; 10 Dias e &lt;= 30 Dias",IF(AND(BK596&gt;30,BK596&lt;=60),"3) &gt;30 Dias e &lt;=60 Dias",IF(AND(BK596&gt;60,BK596&lt;43854),"4) &gt; 60 Dias","INDEFINIDO"))))),"")</f>
        <v>SEM ATRASO</v>
      </c>
      <c r="BM596" s="331">
        <f>IF(BE596&lt;&gt;"",BE596+5,IF(AND(BE596="",BD596&lt;&gt;""),BD596+5,IF(AND(BE596="",BD596="",AS596&lt;&gt;""),AS596+5,IF(AND(BE596="",BD596="",AS596="",AR596&lt;&gt;""),AR596+5,""))))</f>
        <v>45864</v>
      </c>
      <c r="BN596" s="327"/>
      <c r="BO596" s="331" t="s">
        <v>87</v>
      </c>
      <c r="BP596" s="305"/>
      <c r="BQ596" s="305"/>
      <c r="BR596" s="305"/>
      <c r="BS596" s="305"/>
      <c r="BT596" s="305"/>
      <c r="BU596" s="305"/>
      <c r="BV596" s="305"/>
      <c r="BW596" s="305"/>
      <c r="BX596" s="305"/>
      <c r="BY596" s="305"/>
      <c r="BZ596" s="305"/>
      <c r="CA596" s="660"/>
      <c r="CB596" s="326"/>
    </row>
    <row r="597" spans="1:80" ht="40.5" customHeight="1" thickBot="1" x14ac:dyDescent="0.4">
      <c r="A597" s="326"/>
      <c r="B597" s="458" t="s">
        <v>155</v>
      </c>
      <c r="C597" s="326"/>
      <c r="D597" s="331"/>
      <c r="E597" s="323" t="s">
        <v>1978</v>
      </c>
      <c r="F597" s="323" t="s">
        <v>329</v>
      </c>
      <c r="G597" s="307" t="str">
        <f ca="1">IF(AND(E597&lt;D597,BE597&lt;&gt;"",TODAY()&gt;D597),TODAY()-D597,"")</f>
        <v/>
      </c>
      <c r="H597" s="308">
        <f>IF(BM597&lt;&gt;"",BM597,"")</f>
        <v>45864</v>
      </c>
      <c r="I597" s="309">
        <f>IF(AND(E597&lt;&gt;"",H597&lt;&gt;""),H597-E597,"")</f>
        <v>233</v>
      </c>
      <c r="J597" s="305"/>
      <c r="K597" s="460" t="s">
        <v>80</v>
      </c>
      <c r="L597" s="310" t="s">
        <v>557</v>
      </c>
      <c r="M597" s="311" t="s">
        <v>161</v>
      </c>
      <c r="N597" s="326" t="s">
        <v>2050</v>
      </c>
      <c r="O597" s="326"/>
      <c r="P597" s="539" t="s">
        <v>1658</v>
      </c>
      <c r="Q597" s="383" t="s">
        <v>1660</v>
      </c>
      <c r="R597" s="313" t="str">
        <f>IF(OR(L597&lt;&gt;"",N597&lt;&gt;"",O597&lt;&gt;"",P597&lt;&gt;""),CONCATENATE(L597,"-",N597,"-",P597,"-OM",O597),"")</f>
        <v>P62-PPGMII-P62-CAM-1678P/2024-OM</v>
      </c>
      <c r="S597" s="326"/>
      <c r="T597" s="314">
        <v>1</v>
      </c>
      <c r="U597" s="340">
        <v>0</v>
      </c>
      <c r="V597" s="340">
        <v>11.199</v>
      </c>
      <c r="W597" s="316">
        <f>IF(U597&lt;&gt;"",U597/1000,"")</f>
        <v>0</v>
      </c>
      <c r="X597" s="316">
        <f>IF(V597&lt;&gt;"",V597/1000,"")</f>
        <v>1.1199000000000001E-2</v>
      </c>
      <c r="Y597" s="317">
        <f>IF(OR(U597&lt;&gt;"",V597&lt;&gt;""),U597+V597,"")</f>
        <v>11.199</v>
      </c>
      <c r="Z597" s="318">
        <f>IF(Y597&lt;&gt;"",Y597/1000,"")</f>
        <v>1.1199000000000001E-2</v>
      </c>
      <c r="AA597" s="574" t="s">
        <v>2149</v>
      </c>
      <c r="AB597" s="327"/>
      <c r="AC597" s="331">
        <v>45787</v>
      </c>
      <c r="AD597" s="327">
        <v>45811</v>
      </c>
      <c r="AE597" s="327">
        <v>45851</v>
      </c>
      <c r="AF597" s="14">
        <v>45851</v>
      </c>
      <c r="AG597" s="327">
        <v>45838</v>
      </c>
      <c r="AH597" s="309">
        <f>IF(AND(AD597&lt;&gt;"",AG597&lt;&gt;""),AG597-AD597,"")</f>
        <v>27</v>
      </c>
      <c r="AI597" s="322" t="str">
        <f>IF(AE597&lt;&gt;"",CONCATENATE("S",WEEKNUM(AE597,21)),"")</f>
        <v>S28</v>
      </c>
      <c r="AJ597" s="323" t="str">
        <f>IF(AF597&lt;&gt;"",CONCATENATE("S",WEEKNUM(AF597,21)),"")</f>
        <v>S28</v>
      </c>
      <c r="AK597" s="323" t="str">
        <f>IF(AG597&lt;&gt;"",CONCATENATE("S",WEEKNUM(AG597,21)),"")</f>
        <v>S27</v>
      </c>
      <c r="AL597" s="322" t="str">
        <f>IF(AG597&lt;&gt;"",CONCATENATE(MONTH(AG597),"/",YEAR(AG597)),"")</f>
        <v>6/2025</v>
      </c>
      <c r="AM597" s="324">
        <f ca="1">IF(AG597&lt;&gt;"",IFERROR(IF(AF597="",TODAY()-AE597,AG597-AE597),""),"")</f>
        <v>-13</v>
      </c>
      <c r="AN597" s="325" t="str">
        <f ca="1">IF(AM597&lt;&gt;"",IF(AM597&lt;=0,"SEM ATRASO",IF(AM597&lt;=10,"1) &lt;= 10 Dias",IF(AND(AM597&gt;10,AM597&lt;=30),"2) &gt; 10 Dias e &lt;= 30 Dias",IF(AND(AM597&gt;30,AM597&lt;=60),"3) &gt;30 Dias e &lt;=60 Dias",IF(AND(AM597&gt;60,AM597&lt;43854),"4) &gt; 60 Dias","INDEFINIDO"))))),"")</f>
        <v>SEM ATRASO</v>
      </c>
      <c r="AO597" s="331">
        <v>45845</v>
      </c>
      <c r="AP597" s="331">
        <v>45845</v>
      </c>
      <c r="AQ597" s="14">
        <v>45856</v>
      </c>
      <c r="AR597" s="15">
        <v>45860</v>
      </c>
      <c r="AS597" s="327">
        <v>45855</v>
      </c>
      <c r="AT597" s="309">
        <f>IF(AND(AP597&lt;&gt;"",AS597&lt;&gt;""),AS597-AP597,"")</f>
        <v>10</v>
      </c>
      <c r="AU597" s="326" t="str">
        <f>IF(AQ597&lt;&gt;"",CONCATENATE("S",WEEKNUM(AQ597,21)),"")</f>
        <v>S29</v>
      </c>
      <c r="AV597" s="327" t="str">
        <f>IF(AR597&lt;&gt;"",CONCATENATE("S",WEEKNUM(AR597,21)),"")</f>
        <v>S30</v>
      </c>
      <c r="AW597" s="327" t="str">
        <f>IF(AS597&lt;&gt;"",CONCATENATE("S",WEEKNUM(AS597,21)),"")</f>
        <v>S29</v>
      </c>
      <c r="AX597" s="326" t="str">
        <f>IF(AS597&lt;&gt;"",CONCATENATE(MONTH(AS597),"/",YEAR(AS597)),"")</f>
        <v>7/2025</v>
      </c>
      <c r="AY597" s="328">
        <f ca="1">IF(AQ597&lt;&gt;"",IF(AS597&lt;&gt;"",AQ597-AS597,TODAY()-AQ597),"")</f>
        <v>1</v>
      </c>
      <c r="AZ597" s="329" t="str">
        <f ca="1">IF(AY597&lt;&gt;"",IF(AY597&lt;=0,"SEM ATRASO",IF(AY597&lt;=10,"1) &lt;= 10 Dias",IF(AND(AY597&gt;10,AY597&lt;=30),"2) &gt; 10 Dias e &lt;= 30 Dias",IF(AND(AY597&gt;30,AY597&lt;=60),"3) &gt;30 Dias e &lt;=60 Dias",IF(AND(AY597&gt;60,AY597&lt;43854),"4) &gt; 60 Dias","INDEFINIDO"))))),"")</f>
        <v>1) &lt;= 10 Dias</v>
      </c>
      <c r="BA597" s="327">
        <v>45855</v>
      </c>
      <c r="BB597" s="331">
        <v>45855</v>
      </c>
      <c r="BC597" s="14">
        <v>45860</v>
      </c>
      <c r="BD597" s="12">
        <v>45860</v>
      </c>
      <c r="BE597" s="327">
        <v>45859</v>
      </c>
      <c r="BF597" s="309">
        <f>IF(AND(BB597&lt;&gt;"",BE597&lt;&gt;""),BE597-BB597,"")</f>
        <v>4</v>
      </c>
      <c r="BG597" s="326" t="str">
        <f>IF(BC597&lt;&gt;"",CONCATENATE("S",WEEKNUM(BC597,21)),"")</f>
        <v>S30</v>
      </c>
      <c r="BH597" s="327" t="str">
        <f>IF(BD597&lt;&gt;"",CONCATENATE("S",WEEKNUM(BD597,21)),"")</f>
        <v>S30</v>
      </c>
      <c r="BI597" s="327" t="str">
        <f>IF(BE597&lt;&gt;"",CONCATENATE("S",WEEKNUM(BE597,21)),"")</f>
        <v>S30</v>
      </c>
      <c r="BJ597" s="326" t="str">
        <f>IF(BE597&lt;&gt;"",CONCATENATE(MONTH(BE597),"/",YEAR(BE597)),"")</f>
        <v>7/2025</v>
      </c>
      <c r="BK597" s="325">
        <f ca="1">IF(BE597&lt;&gt;"",IFERROR(IF(BE597="",TODAY()-BC597,BE597-BC597),""),"")</f>
        <v>-1</v>
      </c>
      <c r="BL597" s="330" t="str">
        <f ca="1">IF(BK597&lt;&gt;"",IF(BK597&lt;=0,"SEM ATRASO",IF(BK597&lt;=10,"1) &lt;= 10 Dias",IF(AND(BK597&gt;10,BK597&lt;=30),"2) &gt; 10 Dias e &lt;= 30 Dias",IF(AND(BK597&gt;30,BK597&lt;=60),"3) &gt;30 Dias e &lt;=60 Dias",IF(AND(BK597&gt;60,BK597&lt;43854),"4) &gt; 60 Dias","INDEFINIDO"))))),"")</f>
        <v>SEM ATRASO</v>
      </c>
      <c r="BM597" s="331">
        <f>IF(BE597&lt;&gt;"",BE597+5,IF(AND(BE597="",BD597&lt;&gt;""),BD597+5,IF(AND(BE597="",BD597="",AS597&lt;&gt;""),AS597+5,IF(AND(BE597="",BD597="",AS597="",AR597&lt;&gt;""),AR597+5,""))))</f>
        <v>45864</v>
      </c>
      <c r="BN597" s="327"/>
      <c r="BO597" s="331" t="s">
        <v>87</v>
      </c>
      <c r="BP597" s="305"/>
      <c r="BQ597" s="305"/>
      <c r="BR597" s="305"/>
      <c r="BS597" s="305"/>
      <c r="BT597" s="305"/>
      <c r="BU597" s="305"/>
      <c r="BV597" s="305"/>
      <c r="BW597" s="305"/>
      <c r="BX597" s="305"/>
      <c r="BY597" s="305"/>
      <c r="BZ597" s="305"/>
      <c r="CA597" s="660"/>
      <c r="CB597" s="326"/>
    </row>
    <row r="598" spans="1:80" ht="40.5" customHeight="1" thickBot="1" x14ac:dyDescent="0.4">
      <c r="A598" s="326"/>
      <c r="B598" s="458" t="s">
        <v>155</v>
      </c>
      <c r="C598" s="326"/>
      <c r="D598" s="331"/>
      <c r="E598" s="323" t="s">
        <v>1978</v>
      </c>
      <c r="F598" s="323" t="s">
        <v>329</v>
      </c>
      <c r="G598" s="307" t="str">
        <f ca="1">IF(AND(E598&lt;D598,BE598&lt;&gt;"",TODAY()&gt;D598),TODAY()-D598,"")</f>
        <v/>
      </c>
      <c r="H598" s="308">
        <f>IF(BM598&lt;&gt;"",BM598,"")</f>
        <v>45864</v>
      </c>
      <c r="I598" s="309">
        <f>IF(AND(E598&lt;&gt;"",H598&lt;&gt;""),H598-E598,"")</f>
        <v>233</v>
      </c>
      <c r="J598" s="305"/>
      <c r="K598" s="460" t="s">
        <v>80</v>
      </c>
      <c r="L598" s="310" t="s">
        <v>557</v>
      </c>
      <c r="M598" s="311" t="s">
        <v>161</v>
      </c>
      <c r="N598" s="326" t="s">
        <v>2050</v>
      </c>
      <c r="O598" s="326"/>
      <c r="P598" s="539" t="s">
        <v>1658</v>
      </c>
      <c r="Q598" s="383" t="s">
        <v>1661</v>
      </c>
      <c r="R598" s="313" t="str">
        <f>IF(OR(L598&lt;&gt;"",N598&lt;&gt;"",O598&lt;&gt;"",P598&lt;&gt;""),CONCATENATE(L598,"-",N598,"-",P598,"-OM",O598),"")</f>
        <v>P62-PPGMII-P62-CAM-1678P/2024-OM</v>
      </c>
      <c r="S598" s="326"/>
      <c r="T598" s="314">
        <v>1</v>
      </c>
      <c r="U598" s="340">
        <v>0</v>
      </c>
      <c r="V598" s="340">
        <v>20.622</v>
      </c>
      <c r="W598" s="316">
        <f>IF(U598&lt;&gt;"",U598/1000,"")</f>
        <v>0</v>
      </c>
      <c r="X598" s="316">
        <f>IF(V598&lt;&gt;"",V598/1000,"")</f>
        <v>2.0622000000000001E-2</v>
      </c>
      <c r="Y598" s="317">
        <f>IF(OR(U598&lt;&gt;"",V598&lt;&gt;""),U598+V598,"")</f>
        <v>20.622</v>
      </c>
      <c r="Z598" s="318">
        <f>IF(Y598&lt;&gt;"",Y598/1000,"")</f>
        <v>2.0622000000000001E-2</v>
      </c>
      <c r="AA598" s="574" t="s">
        <v>2149</v>
      </c>
      <c r="AB598" s="327"/>
      <c r="AC598" s="331">
        <v>45787</v>
      </c>
      <c r="AD598" s="327">
        <v>45811</v>
      </c>
      <c r="AE598" s="327">
        <v>45851</v>
      </c>
      <c r="AF598" s="14">
        <v>45851</v>
      </c>
      <c r="AG598" s="327">
        <v>45851</v>
      </c>
      <c r="AH598" s="309">
        <f>IF(AND(AD598&lt;&gt;"",AG598&lt;&gt;""),AG598-AD598,"")</f>
        <v>40</v>
      </c>
      <c r="AI598" s="322" t="str">
        <f>IF(AE598&lt;&gt;"",CONCATENATE("S",WEEKNUM(AE598,21)),"")</f>
        <v>S28</v>
      </c>
      <c r="AJ598" s="323" t="str">
        <f>IF(AF598&lt;&gt;"",CONCATENATE("S",WEEKNUM(AF598,21)),"")</f>
        <v>S28</v>
      </c>
      <c r="AK598" s="323" t="str">
        <f>IF(AG598&lt;&gt;"",CONCATENATE("S",WEEKNUM(AG598,21)),"")</f>
        <v>S28</v>
      </c>
      <c r="AL598" s="322" t="str">
        <f>IF(AG598&lt;&gt;"",CONCATENATE(MONTH(AG598),"/",YEAR(AG598)),"")</f>
        <v>7/2025</v>
      </c>
      <c r="AM598" s="324">
        <f ca="1">IF(AG598&lt;&gt;"",IFERROR(IF(AF598="",TODAY()-AE598,AG598-AE598),""),"")</f>
        <v>0</v>
      </c>
      <c r="AN598" s="325" t="str">
        <f ca="1">IF(AM598&lt;&gt;"",IF(AM598&lt;=0,"SEM ATRASO",IF(AM598&lt;=10,"1) &lt;= 10 Dias",IF(AND(AM598&gt;10,AM598&lt;=30),"2) &gt; 10 Dias e &lt;= 30 Dias",IF(AND(AM598&gt;30,AM598&lt;=60),"3) &gt;30 Dias e &lt;=60 Dias",IF(AND(AM598&gt;60,AM598&lt;43854),"4) &gt; 60 Dias","INDEFINIDO"))))),"")</f>
        <v>SEM ATRASO</v>
      </c>
      <c r="AO598" s="331" t="s">
        <v>2031</v>
      </c>
      <c r="AP598" s="331">
        <v>45853</v>
      </c>
      <c r="AQ598" s="14">
        <v>45856</v>
      </c>
      <c r="AR598" s="15">
        <v>45860</v>
      </c>
      <c r="AS598" s="327">
        <v>45855</v>
      </c>
      <c r="AT598" s="309">
        <f>IF(AND(AP598&lt;&gt;"",AS598&lt;&gt;""),AS598-AP598,"")</f>
        <v>2</v>
      </c>
      <c r="AU598" s="326" t="str">
        <f>IF(AQ598&lt;&gt;"",CONCATENATE("S",WEEKNUM(AQ598,21)),"")</f>
        <v>S29</v>
      </c>
      <c r="AV598" s="327" t="str">
        <f>IF(AR598&lt;&gt;"",CONCATENATE("S",WEEKNUM(AR598,21)),"")</f>
        <v>S30</v>
      </c>
      <c r="AW598" s="327" t="str">
        <f>IF(AS598&lt;&gt;"",CONCATENATE("S",WEEKNUM(AS598,21)),"")</f>
        <v>S29</v>
      </c>
      <c r="AX598" s="326" t="str">
        <f>IF(AS598&lt;&gt;"",CONCATENATE(MONTH(AS598),"/",YEAR(AS598)),"")</f>
        <v>7/2025</v>
      </c>
      <c r="AY598" s="328">
        <f ca="1">IF(AQ598&lt;&gt;"",IF(AS598&lt;&gt;"",AQ598-AS598,TODAY()-AQ598),"")</f>
        <v>1</v>
      </c>
      <c r="AZ598" s="329" t="str">
        <f ca="1">IF(AY598&lt;&gt;"",IF(AY598&lt;=0,"SEM ATRASO",IF(AY598&lt;=10,"1) &lt;= 10 Dias",IF(AND(AY598&gt;10,AY598&lt;=30),"2) &gt; 10 Dias e &lt;= 30 Dias",IF(AND(AY598&gt;30,AY598&lt;=60),"3) &gt;30 Dias e &lt;=60 Dias",IF(AND(AY598&gt;60,AY598&lt;43854),"4) &gt; 60 Dias","INDEFINIDO"))))),"")</f>
        <v>1) &lt;= 10 Dias</v>
      </c>
      <c r="BA598" s="327">
        <v>45855</v>
      </c>
      <c r="BB598" s="331">
        <v>45855</v>
      </c>
      <c r="BC598" s="14">
        <v>45860</v>
      </c>
      <c r="BD598" s="12">
        <v>45860</v>
      </c>
      <c r="BE598" s="327">
        <v>45859</v>
      </c>
      <c r="BF598" s="309">
        <f>IF(AND(BB598&lt;&gt;"",BE598&lt;&gt;""),BE598-BB598,"")</f>
        <v>4</v>
      </c>
      <c r="BG598" s="326" t="str">
        <f>IF(BC598&lt;&gt;"",CONCATENATE("S",WEEKNUM(BC598,21)),"")</f>
        <v>S30</v>
      </c>
      <c r="BH598" s="327" t="str">
        <f>IF(BD598&lt;&gt;"",CONCATENATE("S",WEEKNUM(BD598,21)),"")</f>
        <v>S30</v>
      </c>
      <c r="BI598" s="327" t="str">
        <f>IF(BE598&lt;&gt;"",CONCATENATE("S",WEEKNUM(BE598,21)),"")</f>
        <v>S30</v>
      </c>
      <c r="BJ598" s="326" t="str">
        <f>IF(BE598&lt;&gt;"",CONCATENATE(MONTH(BE598),"/",YEAR(BE598)),"")</f>
        <v>7/2025</v>
      </c>
      <c r="BK598" s="325">
        <f ca="1">IF(BE598&lt;&gt;"",IFERROR(IF(BE598="",TODAY()-BC598,BE598-BC598),""),"")</f>
        <v>-1</v>
      </c>
      <c r="BL598" s="330" t="str">
        <f ca="1">IF(BK598&lt;&gt;"",IF(BK598&lt;=0,"SEM ATRASO",IF(BK598&lt;=10,"1) &lt;= 10 Dias",IF(AND(BK598&gt;10,BK598&lt;=30),"2) &gt; 10 Dias e &lt;= 30 Dias",IF(AND(BK598&gt;30,BK598&lt;=60),"3) &gt;30 Dias e &lt;=60 Dias",IF(AND(BK598&gt;60,BK598&lt;43854),"4) &gt; 60 Dias","INDEFINIDO"))))),"")</f>
        <v>SEM ATRASO</v>
      </c>
      <c r="BM598" s="331">
        <f>IF(BE598&lt;&gt;"",BE598+5,IF(AND(BE598="",BD598&lt;&gt;""),BD598+5,IF(AND(BE598="",BD598="",AS598&lt;&gt;""),AS598+5,IF(AND(BE598="",BD598="",AS598="",AR598&lt;&gt;""),AR598+5,""))))</f>
        <v>45864</v>
      </c>
      <c r="BN598" s="327"/>
      <c r="BO598" s="331" t="s">
        <v>87</v>
      </c>
      <c r="BP598" s="305"/>
      <c r="BQ598" s="305"/>
      <c r="BR598" s="305"/>
      <c r="BS598" s="305"/>
      <c r="BT598" s="305"/>
      <c r="BU598" s="305"/>
      <c r="BV598" s="305"/>
      <c r="BW598" s="305"/>
      <c r="BX598" s="305"/>
      <c r="BY598" s="305"/>
      <c r="BZ598" s="305"/>
      <c r="CA598" s="660"/>
      <c r="CB598" s="326"/>
    </row>
    <row r="599" spans="1:80" ht="40.5" customHeight="1" x14ac:dyDescent="0.35">
      <c r="A599" s="326"/>
      <c r="B599" s="458" t="s">
        <v>155</v>
      </c>
      <c r="C599" s="326" t="s">
        <v>278</v>
      </c>
      <c r="D599" s="331">
        <v>45663</v>
      </c>
      <c r="E599" s="323" t="s">
        <v>1182</v>
      </c>
      <c r="F599" s="323" t="s">
        <v>1138</v>
      </c>
      <c r="G599" s="307" t="str">
        <f ca="1">IF(AND(E599&lt;D599,BE599&lt;&gt;"",TODAY()&gt;D599),TODAY()-D599,"")</f>
        <v/>
      </c>
      <c r="H599" s="308">
        <f>IF(BM599&lt;&gt;"",BM599,"")</f>
        <v>45864</v>
      </c>
      <c r="I599" s="309">
        <f>IF(AND(E599&lt;&gt;"",H599&lt;&gt;""),H599-E599,"")</f>
        <v>221</v>
      </c>
      <c r="J599" s="305" t="s">
        <v>280</v>
      </c>
      <c r="K599" s="326" t="s">
        <v>80</v>
      </c>
      <c r="L599" s="310" t="s">
        <v>557</v>
      </c>
      <c r="M599" s="311" t="s">
        <v>161</v>
      </c>
      <c r="N599" s="326" t="s">
        <v>2050</v>
      </c>
      <c r="O599" s="326">
        <v>2029882849</v>
      </c>
      <c r="P599" s="539" t="s">
        <v>1530</v>
      </c>
      <c r="Q599" s="383" t="s">
        <v>1239</v>
      </c>
      <c r="R599" s="313" t="str">
        <f>IF(OR(L599&lt;&gt;"",N599&lt;&gt;"",O599&lt;&gt;"",P599&lt;&gt;""),CONCATENATE(L599,"-",N599,"-",P599,"-OM",O599),"")</f>
        <v>P62-PPGMII-P62-CAM-1931P/2024-OM2029882849</v>
      </c>
      <c r="S599" s="326" t="s">
        <v>964</v>
      </c>
      <c r="T599" s="314">
        <v>1</v>
      </c>
      <c r="U599" s="340">
        <v>1.35</v>
      </c>
      <c r="V599" s="340">
        <v>0</v>
      </c>
      <c r="W599" s="316">
        <f>IF(U599&lt;&gt;"",U599/1000,"")</f>
        <v>1.3500000000000001E-3</v>
      </c>
      <c r="X599" s="316">
        <f>IF(V599&lt;&gt;"",V599/1000,"")</f>
        <v>0</v>
      </c>
      <c r="Y599" s="317">
        <f>IF(OR(U599&lt;&gt;"",V599&lt;&gt;""),U599+V599,"")</f>
        <v>1.35</v>
      </c>
      <c r="Z599" s="318">
        <f>IF(Y599&lt;&gt;"",Y599/1000,"")</f>
        <v>1.3500000000000001E-3</v>
      </c>
      <c r="AA599" s="574" t="s">
        <v>1241</v>
      </c>
      <c r="AB599" s="327"/>
      <c r="AC599" s="331">
        <v>45790</v>
      </c>
      <c r="AD599" s="327">
        <v>45799</v>
      </c>
      <c r="AE599" s="327">
        <v>45818</v>
      </c>
      <c r="AF599" s="14">
        <v>45853</v>
      </c>
      <c r="AG599" s="327">
        <v>45838</v>
      </c>
      <c r="AH599" s="309">
        <f>IF(AND(AD599&lt;&gt;"",AG599&lt;&gt;""),AG599-AD599,"")</f>
        <v>39</v>
      </c>
      <c r="AI599" s="322" t="str">
        <f>IF(AE599&lt;&gt;"",CONCATENATE("S",WEEKNUM(AE599,21)),"")</f>
        <v>S24</v>
      </c>
      <c r="AJ599" s="323" t="str">
        <f>IF(AF599&lt;&gt;"",CONCATENATE("S",WEEKNUM(AF599,21)),"")</f>
        <v>S29</v>
      </c>
      <c r="AK599" s="323" t="str">
        <f>IF(AG599&lt;&gt;"",CONCATENATE("S",WEEKNUM(AG599,21)),"")</f>
        <v>S27</v>
      </c>
      <c r="AL599" s="322" t="str">
        <f>IF(AG599&lt;&gt;"",CONCATENATE(MONTH(AG599),"/",YEAR(AG599)),"")</f>
        <v>6/2025</v>
      </c>
      <c r="AM599" s="324">
        <f ca="1">IF(AG599&lt;&gt;"",IFERROR(IF(AF599="",TODAY()-AE599,AG599-AE599),""),"")</f>
        <v>20</v>
      </c>
      <c r="AN599" s="325" t="str">
        <f ca="1">IF(AM599&lt;&gt;"",IF(AM599&lt;=0,"SEM ATRASO",IF(AM599&lt;=10,"1) &lt;= 10 Dias",IF(AND(AM599&gt;10,AM599&lt;=30),"2) &gt; 10 Dias e &lt;= 30 Dias",IF(AND(AM599&gt;30,AM599&lt;=60),"3) &gt;30 Dias e &lt;=60 Dias",IF(AND(AM599&gt;60,AM599&lt;43854),"4) &gt; 60 Dias","INDEFINIDO"))))),"")</f>
        <v>2) &gt; 10 Dias e &lt;= 30 Dias</v>
      </c>
      <c r="AO599" s="331">
        <v>45845</v>
      </c>
      <c r="AP599" s="331">
        <v>45847</v>
      </c>
      <c r="AQ599" s="14">
        <v>45854</v>
      </c>
      <c r="AR599" s="14">
        <v>45854</v>
      </c>
      <c r="AS599" s="327">
        <v>45854</v>
      </c>
      <c r="AT599" s="309">
        <f>IF(AND(AP599&lt;&gt;"",AS599&lt;&gt;""),AS599-AP599,"")</f>
        <v>7</v>
      </c>
      <c r="AU599" s="326" t="str">
        <f>IF(AQ599&lt;&gt;"",CONCATENATE("S",WEEKNUM(AQ599,21)),"")</f>
        <v>S29</v>
      </c>
      <c r="AV599" s="327" t="str">
        <f>IF(AR599&lt;&gt;"",CONCATENATE("S",WEEKNUM(AR599,21)),"")</f>
        <v>S29</v>
      </c>
      <c r="AW599" s="327" t="str">
        <f>IF(AS599&lt;&gt;"",CONCATENATE("S",WEEKNUM(AS599,21)),"")</f>
        <v>S29</v>
      </c>
      <c r="AX599" s="326" t="str">
        <f>IF(AS599&lt;&gt;"",CONCATENATE(MONTH(AS599),"/",YEAR(AS599)),"")</f>
        <v>7/2025</v>
      </c>
      <c r="AY599" s="328">
        <f ca="1">IF(AQ599&lt;&gt;"",IF(AS599&lt;&gt;"",AQ599-AS599,TODAY()-AQ599),"")</f>
        <v>0</v>
      </c>
      <c r="AZ599" s="329" t="str">
        <f ca="1">IF(AY599&lt;&gt;"",IF(AY599&lt;=0,"SEM ATRASO",IF(AY599&lt;=10,"1) &lt;= 10 Dias",IF(AND(AY599&gt;10,AY599&lt;=30),"2) &gt; 10 Dias e &lt;= 30 Dias",IF(AND(AY599&gt;30,AY599&lt;=60),"3) &gt;30 Dias e &lt;=60 Dias",IF(AND(AY599&gt;60,AY599&lt;43854),"4) &gt; 60 Dias","INDEFINIDO"))))),"")</f>
        <v>SEM ATRASO</v>
      </c>
      <c r="BA599" s="327">
        <v>45850</v>
      </c>
      <c r="BB599" s="331">
        <v>45854</v>
      </c>
      <c r="BC599" s="14">
        <v>45857</v>
      </c>
      <c r="BD599" s="15">
        <v>45859</v>
      </c>
      <c r="BE599" s="15">
        <v>45859</v>
      </c>
      <c r="BF599" s="309">
        <f>IF(AND(BB599&lt;&gt;"",BE599&lt;&gt;""),BE599-BB599,"")</f>
        <v>5</v>
      </c>
      <c r="BG599" s="326" t="str">
        <f>IF(BC599&lt;&gt;"",CONCATENATE("S",WEEKNUM(BC599,21)),"")</f>
        <v>S29</v>
      </c>
      <c r="BH599" s="327" t="str">
        <f>IF(BD599&lt;&gt;"",CONCATENATE("S",WEEKNUM(BD599,21)),"")</f>
        <v>S30</v>
      </c>
      <c r="BI599" s="327" t="str">
        <f>IF(BE599&lt;&gt;"",CONCATENATE("S",WEEKNUM(BE599,21)),"")</f>
        <v>S30</v>
      </c>
      <c r="BJ599" s="326" t="str">
        <f>IF(BE599&lt;&gt;"",CONCATENATE(MONTH(BE599),"/",YEAR(BE599)),"")</f>
        <v>7/2025</v>
      </c>
      <c r="BK599" s="325">
        <f ca="1">IF(BE599&lt;&gt;"",IFERROR(IF(BE599="",TODAY()-BC599,BE599-BC599),""),"")</f>
        <v>2</v>
      </c>
      <c r="BL599" s="330" t="str">
        <f ca="1">IF(BK599&lt;&gt;"",IF(BK599&lt;=0,"SEM ATRASO",IF(BK599&lt;=10,"1) &lt;= 10 Dias",IF(AND(BK599&gt;10,BK599&lt;=30),"2) &gt; 10 Dias e &lt;= 30 Dias",IF(AND(BK599&gt;30,BK599&lt;=60),"3) &gt;30 Dias e &lt;=60 Dias",IF(AND(BK599&gt;60,BK599&lt;43854),"4) &gt; 60 Dias","INDEFINIDO"))))),"")</f>
        <v>1) &lt;= 10 Dias</v>
      </c>
      <c r="BM599" s="331">
        <f>IF(BE599&lt;&gt;"",BE599+5,IF(AND(BE599="",BD599&lt;&gt;""),BD599+5,IF(AND(BE599="",BD599="",AS599&lt;&gt;""),AS599+5,IF(AND(BE599="",BD599="",AS599="",AR599&lt;&gt;""),AR599+5,""))))</f>
        <v>45864</v>
      </c>
      <c r="BN599" s="327"/>
      <c r="BO599" s="327" t="s">
        <v>87</v>
      </c>
      <c r="BP599" s="305"/>
      <c r="BQ599" s="305"/>
      <c r="BR599" s="305"/>
      <c r="BS599" s="305"/>
      <c r="BT599" s="305" t="s">
        <v>124</v>
      </c>
      <c r="BU599" s="305" t="s">
        <v>124</v>
      </c>
      <c r="BV599" s="305"/>
      <c r="BW599" s="305"/>
      <c r="BX599" s="305"/>
      <c r="BY599" s="305"/>
      <c r="BZ599" s="305"/>
      <c r="CA599" s="660" t="s">
        <v>974</v>
      </c>
      <c r="CB599" s="326"/>
    </row>
    <row r="600" spans="1:80" ht="40.5" customHeight="1" x14ac:dyDescent="0.35">
      <c r="A600" s="326"/>
      <c r="B600" s="458" t="s">
        <v>155</v>
      </c>
      <c r="C600" s="326" t="s">
        <v>278</v>
      </c>
      <c r="D600" s="331">
        <v>45663</v>
      </c>
      <c r="E600" s="323">
        <v>1</v>
      </c>
      <c r="F600" s="323">
        <v>1</v>
      </c>
      <c r="G600" s="307">
        <f ca="1">IF(AND(E600&lt;D600,BE600&lt;&gt;"",TODAY()&gt;D600),TODAY()-D600,"")</f>
        <v>234</v>
      </c>
      <c r="H600" s="308">
        <f>IF(BM600&lt;&gt;"",BM600,"")</f>
        <v>45889</v>
      </c>
      <c r="I600" s="309">
        <f>IF(AND(E600&lt;&gt;"",H600&lt;&gt;""),H600-E600,"")</f>
        <v>45888</v>
      </c>
      <c r="J600" s="305" t="s">
        <v>280</v>
      </c>
      <c r="K600" s="326" t="s">
        <v>80</v>
      </c>
      <c r="L600" s="310" t="s">
        <v>880</v>
      </c>
      <c r="M600" s="311" t="s">
        <v>2407</v>
      </c>
      <c r="N600" s="326" t="s">
        <v>569</v>
      </c>
      <c r="O600" s="326">
        <v>2029043021</v>
      </c>
      <c r="P600" s="539" t="s">
        <v>1531</v>
      </c>
      <c r="Q600" s="383" t="s">
        <v>1533</v>
      </c>
      <c r="R600" s="313" t="str">
        <f>IF(OR(L600&lt;&gt;"",N600&lt;&gt;"",O600&lt;&gt;"",P600&lt;&gt;""),CONCATENATE(L600,"-",N600,"-",P600,"-OM",O600),"")</f>
        <v>P52-PPGM-PAR-1597P/2024-OM2029043021</v>
      </c>
      <c r="S600" s="326" t="s">
        <v>964</v>
      </c>
      <c r="T600" s="437">
        <v>0.75</v>
      </c>
      <c r="U600" s="340">
        <v>5.65</v>
      </c>
      <c r="V600" s="340">
        <v>0</v>
      </c>
      <c r="W600" s="316">
        <f>IF(U600&lt;&gt;"",U600/1000,"")</f>
        <v>5.6500000000000005E-3</v>
      </c>
      <c r="X600" s="316">
        <f>IF(V600&lt;&gt;"",V600/1000,"")</f>
        <v>0</v>
      </c>
      <c r="Y600" s="317">
        <f>IF(OR(U600&lt;&gt;"",V600&lt;&gt;""),U600+V600,"")</f>
        <v>5.65</v>
      </c>
      <c r="Z600" s="318">
        <f>IF(Y600&lt;&gt;"",Y600/1000,"")</f>
        <v>5.6500000000000005E-3</v>
      </c>
      <c r="AA600" s="574"/>
      <c r="AB600" s="327"/>
      <c r="AC600" s="331">
        <v>45777</v>
      </c>
      <c r="AD600" s="327">
        <v>45814</v>
      </c>
      <c r="AE600" s="327">
        <v>45828</v>
      </c>
      <c r="AF600" s="14">
        <v>45828</v>
      </c>
      <c r="AG600" s="327">
        <v>45828</v>
      </c>
      <c r="AH600" s="309">
        <f>IF(AND(AD600&lt;&gt;"",AG600&lt;&gt;""),AG600-AD600,"")</f>
        <v>14</v>
      </c>
      <c r="AI600" s="322" t="str">
        <f>IF(AE600&lt;&gt;"",CONCATENATE("S",WEEKNUM(AE600,21)),"")</f>
        <v>S25</v>
      </c>
      <c r="AJ600" s="323" t="str">
        <f>IF(AF600&lt;&gt;"",CONCATENATE("S",WEEKNUM(AF600,21)),"")</f>
        <v>S25</v>
      </c>
      <c r="AK600" s="323" t="str">
        <f>IF(AG600&lt;&gt;"",CONCATENATE("S",WEEKNUM(AG600,21)),"")</f>
        <v>S25</v>
      </c>
      <c r="AL600" s="322" t="str">
        <f>IF(AG600&lt;&gt;"",CONCATENATE(MONTH(AG600),"/",YEAR(AG600)),"")</f>
        <v>6/2025</v>
      </c>
      <c r="AM600" s="324">
        <f ca="1">IF(AG600&lt;&gt;"",IFERROR(IF(AF600="",TODAY()-AE600,AG600-AE600),""),"")</f>
        <v>0</v>
      </c>
      <c r="AN600" s="325" t="str">
        <f ca="1">IF(AM600&lt;&gt;"",IF(AM600&lt;=0,"SEM ATRASO",IF(AM600&lt;=10,"1) &lt;= 10 Dias",IF(AND(AM600&gt;10,AM600&lt;=30),"2) &gt; 10 Dias e &lt;= 30 Dias",IF(AND(AM600&gt;30,AM600&lt;=60),"3) &gt;30 Dias e &lt;=60 Dias",IF(AND(AM600&gt;60,AM600&lt;43854),"4) &gt; 60 Dias","INDEFINIDO"))))),"")</f>
        <v>SEM ATRASO</v>
      </c>
      <c r="AO600" s="331" t="s">
        <v>2029</v>
      </c>
      <c r="AP600" s="331">
        <v>45847</v>
      </c>
      <c r="AQ600" s="14">
        <v>45847</v>
      </c>
      <c r="AR600" s="14">
        <v>45848</v>
      </c>
      <c r="AS600" s="331">
        <v>45848</v>
      </c>
      <c r="AT600" s="309">
        <f>IF(AND(AP600&lt;&gt;"",AS600&lt;&gt;""),AS600-AP600,"")</f>
        <v>1</v>
      </c>
      <c r="AU600" s="326" t="str">
        <f>IF(AQ600&lt;&gt;"",CONCATENATE("S",WEEKNUM(AQ600,21)),"")</f>
        <v>S28</v>
      </c>
      <c r="AV600" s="327" t="str">
        <f>IF(AR600&lt;&gt;"",CONCATENATE("S",WEEKNUM(AR600,21)),"")</f>
        <v>S28</v>
      </c>
      <c r="AW600" s="327" t="str">
        <f>IF(AS600&lt;&gt;"",CONCATENATE("S",WEEKNUM(AS600,21)),"")</f>
        <v>S28</v>
      </c>
      <c r="AX600" s="326" t="str">
        <f>IF(AS600&lt;&gt;"",CONCATENATE(MONTH(AS600),"/",YEAR(AS600)),"")</f>
        <v>7/2025</v>
      </c>
      <c r="AY600" s="328">
        <f ca="1">IF(AQ600&lt;&gt;"",IF(AS600&lt;&gt;"",AQ600-AS600,TODAY()-AQ600),"")</f>
        <v>-1</v>
      </c>
      <c r="AZ600" s="329" t="str">
        <f ca="1">IF(AY600&lt;&gt;"",IF(AY600&lt;=0,"SEM ATRASO",IF(AY600&lt;=10,"1) &lt;= 10 Dias",IF(AND(AY600&gt;10,AY600&lt;=30),"2) &gt; 10 Dias e &lt;= 30 Dias",IF(AND(AY600&gt;30,AY600&lt;=60),"3) &gt;30 Dias e &lt;=60 Dias",IF(AND(AY600&gt;60,AY600&lt;43854),"4) &gt; 60 Dias","INDEFINIDO"))))),"")</f>
        <v>SEM ATRASO</v>
      </c>
      <c r="BA600" s="14">
        <v>45879</v>
      </c>
      <c r="BB600" s="331">
        <f>BA600</f>
        <v>45879</v>
      </c>
      <c r="BC600" s="14">
        <v>45885</v>
      </c>
      <c r="BD600" s="24">
        <v>45885</v>
      </c>
      <c r="BE600" s="438">
        <v>45884</v>
      </c>
      <c r="BF600" s="309">
        <f>IF(AND(BB600&lt;&gt;"",BE600&lt;&gt;""),BE600-BB600,"")</f>
        <v>5</v>
      </c>
      <c r="BG600" s="326" t="str">
        <f>IF(BC600&lt;&gt;"",CONCATENATE("S",WEEKNUM(BC600,21)),"")</f>
        <v>S33</v>
      </c>
      <c r="BH600" s="327" t="str">
        <f>IF(BD600&lt;&gt;"",CONCATENATE("S",WEEKNUM(BD600,21)),"")</f>
        <v>S33</v>
      </c>
      <c r="BI600" s="327" t="str">
        <f>IF(BE600&lt;&gt;"",CONCATENATE("S",WEEKNUM(BE600,21)),"")</f>
        <v>S33</v>
      </c>
      <c r="BJ600" s="326" t="str">
        <f>IF(BE600&lt;&gt;"",CONCATENATE(MONTH(BE600),"/",YEAR(BE600)),"")</f>
        <v>8/2025</v>
      </c>
      <c r="BK600" s="325">
        <f ca="1">IF(BE600&lt;&gt;"",IFERROR(IF(BE600="",TODAY()-BC600,BE600-BC600),""),"")</f>
        <v>-1</v>
      </c>
      <c r="BL600" s="330" t="str">
        <f ca="1">IF(BK600&lt;&gt;"",IF(BK600&lt;=0,"SEM ATRASO",IF(BK600&lt;=10,"1) &lt;= 10 Dias",IF(AND(BK600&gt;10,BK600&lt;=30),"2) &gt; 10 Dias e &lt;= 30 Dias",IF(AND(BK600&gt;30,BK600&lt;=60),"3) &gt;30 Dias e &lt;=60 Dias",IF(AND(BK600&gt;60,BK600&lt;43854),"4) &gt; 60 Dias","INDEFINIDO"))))),"")</f>
        <v>SEM ATRASO</v>
      </c>
      <c r="BM600" s="331">
        <f>IF(BE600&lt;&gt;"",BE600+5,IF(AND(BE600="",BD600&lt;&gt;""),BD600+5,IF(AND(BE600="",BD600="",AS600&lt;&gt;""),AS600+5,IF(AND(BE600="",BD600="",AS600="",AR600&lt;&gt;""),AR600+5,""))))</f>
        <v>45889</v>
      </c>
      <c r="BN600" s="327"/>
      <c r="BO600" s="327" t="s">
        <v>87</v>
      </c>
      <c r="BP600" s="305"/>
      <c r="BQ600" s="305"/>
      <c r="BR600" s="305"/>
      <c r="BS600" s="305"/>
      <c r="BT600" s="305" t="s">
        <v>124</v>
      </c>
      <c r="BU600" s="305" t="s">
        <v>124</v>
      </c>
      <c r="BV600" s="305"/>
      <c r="BW600" s="305"/>
      <c r="BX600" s="305"/>
      <c r="BY600" s="305"/>
      <c r="BZ600" s="305"/>
      <c r="CA600" s="660" t="s">
        <v>974</v>
      </c>
      <c r="CB600" s="326"/>
    </row>
    <row r="601" spans="1:80" ht="40.5" customHeight="1" x14ac:dyDescent="0.35">
      <c r="A601" s="326"/>
      <c r="B601" s="458" t="s">
        <v>155</v>
      </c>
      <c r="C601" s="326" t="s">
        <v>278</v>
      </c>
      <c r="D601" s="331">
        <v>45663</v>
      </c>
      <c r="E601" s="323" t="s">
        <v>1167</v>
      </c>
      <c r="F601" s="323" t="s">
        <v>556</v>
      </c>
      <c r="G601" s="307" t="str">
        <f ca="1">IF(AND(E601&lt;D601,BE601&lt;&gt;"",TODAY()&gt;D601),TODAY()-D601,"")</f>
        <v/>
      </c>
      <c r="H601" s="308">
        <f>IF(BM601&lt;&gt;"",BM601,"")</f>
        <v>45866</v>
      </c>
      <c r="I601" s="309">
        <f>IF(AND(E601&lt;&gt;"",H601&lt;&gt;""),H601-E601,"")</f>
        <v>94</v>
      </c>
      <c r="J601" s="305" t="s">
        <v>280</v>
      </c>
      <c r="K601" s="326" t="s">
        <v>80</v>
      </c>
      <c r="L601" s="310" t="s">
        <v>557</v>
      </c>
      <c r="M601" s="311" t="s">
        <v>161</v>
      </c>
      <c r="N601" s="326" t="s">
        <v>1012</v>
      </c>
      <c r="O601" s="326"/>
      <c r="P601" s="539" t="s">
        <v>1532</v>
      </c>
      <c r="Q601" s="383" t="s">
        <v>1535</v>
      </c>
      <c r="R601" s="313" t="str">
        <f>IF(OR(L601&lt;&gt;"",N601&lt;&gt;"",O601&lt;&gt;"",P601&lt;&gt;""),CONCATENATE(L601,"-",N601,"-",P601,"-OM",O601),"")</f>
        <v>P62-PPGMII-P62-PAR-1419P/2025-OM</v>
      </c>
      <c r="S601" s="326" t="s">
        <v>964</v>
      </c>
      <c r="T601" s="314">
        <v>1</v>
      </c>
      <c r="U601" s="340">
        <v>1.69</v>
      </c>
      <c r="V601" s="340">
        <v>0</v>
      </c>
      <c r="W601" s="316">
        <f>IF(U601&lt;&gt;"",U601/1000,"")</f>
        <v>1.6899999999999999E-3</v>
      </c>
      <c r="X601" s="316">
        <f>IF(V601&lt;&gt;"",V601/1000,"")</f>
        <v>0</v>
      </c>
      <c r="Y601" s="317">
        <f>IF(OR(U601&lt;&gt;"",V601&lt;&gt;""),U601+V601,"")</f>
        <v>1.69</v>
      </c>
      <c r="Z601" s="318">
        <f>IF(Y601&lt;&gt;"",Y601/1000,"")</f>
        <v>1.6899999999999999E-3</v>
      </c>
      <c r="AA601" s="574" t="s">
        <v>2150</v>
      </c>
      <c r="AB601" s="327"/>
      <c r="AC601" s="331">
        <v>45790</v>
      </c>
      <c r="AD601" s="327">
        <v>45799</v>
      </c>
      <c r="AE601" s="327">
        <v>45818</v>
      </c>
      <c r="AF601" s="14">
        <v>45853</v>
      </c>
      <c r="AG601" s="327">
        <v>45838</v>
      </c>
      <c r="AH601" s="309">
        <f>IF(AND(AD601&lt;&gt;"",AG601&lt;&gt;""),AG601-AD601,"")</f>
        <v>39</v>
      </c>
      <c r="AI601" s="322" t="str">
        <f>IF(AE601&lt;&gt;"",CONCATENATE("S",WEEKNUM(AE601,21)),"")</f>
        <v>S24</v>
      </c>
      <c r="AJ601" s="323" t="str">
        <f>IF(AF601&lt;&gt;"",CONCATENATE("S",WEEKNUM(AF601,21)),"")</f>
        <v>S29</v>
      </c>
      <c r="AK601" s="323" t="str">
        <f>IF(AG601&lt;&gt;"",CONCATENATE("S",WEEKNUM(AG601,21)),"")</f>
        <v>S27</v>
      </c>
      <c r="AL601" s="322" t="str">
        <f>IF(AG601&lt;&gt;"",CONCATENATE(MONTH(AG601),"/",YEAR(AG601)),"")</f>
        <v>6/2025</v>
      </c>
      <c r="AM601" s="324">
        <f ca="1">IF(AG601&lt;&gt;"",IFERROR(IF(AF601="",TODAY()-AE601,AG601-AE601),""),"")</f>
        <v>20</v>
      </c>
      <c r="AN601" s="325" t="str">
        <f ca="1">IF(AM601&lt;&gt;"",IF(AM601&lt;=0,"SEM ATRASO",IF(AM601&lt;=10,"1) &lt;= 10 Dias",IF(AND(AM601&gt;10,AM601&lt;=30),"2) &gt; 10 Dias e &lt;= 30 Dias",IF(AND(AM601&gt;30,AM601&lt;=60),"3) &gt;30 Dias e &lt;=60 Dias",IF(AND(AM601&gt;60,AM601&lt;43854),"4) &gt; 60 Dias","INDEFINIDO"))))),"")</f>
        <v>2) &gt; 10 Dias e &lt;= 30 Dias</v>
      </c>
      <c r="AO601" s="331" t="s">
        <v>2043</v>
      </c>
      <c r="AP601" s="331">
        <v>45847</v>
      </c>
      <c r="AQ601" s="14">
        <v>45856</v>
      </c>
      <c r="AR601" s="14">
        <v>45856</v>
      </c>
      <c r="AS601" s="327">
        <v>45856</v>
      </c>
      <c r="AT601" s="309">
        <f>IF(AND(AP601&lt;&gt;"",AS601&lt;&gt;""),AS601-AP601,"")</f>
        <v>9</v>
      </c>
      <c r="AU601" s="326" t="str">
        <f>IF(AQ601&lt;&gt;"",CONCATENATE("S",WEEKNUM(AQ601,21)),"")</f>
        <v>S29</v>
      </c>
      <c r="AV601" s="327" t="str">
        <f>IF(AR601&lt;&gt;"",CONCATENATE("S",WEEKNUM(AR601,21)),"")</f>
        <v>S29</v>
      </c>
      <c r="AW601" s="327" t="str">
        <f>IF(AS601&lt;&gt;"",CONCATENATE("S",WEEKNUM(AS601,21)),"")</f>
        <v>S29</v>
      </c>
      <c r="AX601" s="326" t="str">
        <f>IF(AS601&lt;&gt;"",CONCATENATE(MONTH(AS601),"/",YEAR(AS601)),"")</f>
        <v>7/2025</v>
      </c>
      <c r="AY601" s="328">
        <f ca="1">IF(AQ601&lt;&gt;"",IF(AS601&lt;&gt;"",AQ601-AS601,TODAY()-AQ601),"")</f>
        <v>0</v>
      </c>
      <c r="AZ601" s="329" t="str">
        <f ca="1">IF(AY601&lt;&gt;"",IF(AY601&lt;=0,"SEM ATRASO",IF(AY601&lt;=10,"1) &lt;= 10 Dias",IF(AND(AY601&gt;10,AY601&lt;=30),"2) &gt; 10 Dias e &lt;= 30 Dias",IF(AND(AY601&gt;30,AY601&lt;=60),"3) &gt;30 Dias e &lt;=60 Dias",IF(AND(AY601&gt;60,AY601&lt;43854),"4) &gt; 60 Dias","INDEFINIDO"))))),"")</f>
        <v>SEM ATRASO</v>
      </c>
      <c r="BA601" s="327">
        <v>45850</v>
      </c>
      <c r="BB601" s="331">
        <v>45856</v>
      </c>
      <c r="BC601" s="14">
        <v>45857</v>
      </c>
      <c r="BD601" s="15">
        <v>45861</v>
      </c>
      <c r="BE601" s="15">
        <v>45861</v>
      </c>
      <c r="BF601" s="309">
        <f>IF(AND(BB601&lt;&gt;"",BE601&lt;&gt;""),BE601-BB601,"")</f>
        <v>5</v>
      </c>
      <c r="BG601" s="326" t="str">
        <f>IF(BC601&lt;&gt;"",CONCATENATE("S",WEEKNUM(BC601,21)),"")</f>
        <v>S29</v>
      </c>
      <c r="BH601" s="327" t="str">
        <f>IF(BD601&lt;&gt;"",CONCATENATE("S",WEEKNUM(BD601,21)),"")</f>
        <v>S30</v>
      </c>
      <c r="BI601" s="327" t="str">
        <f>IF(BE601&lt;&gt;"",CONCATENATE("S",WEEKNUM(BE601,21)),"")</f>
        <v>S30</v>
      </c>
      <c r="BJ601" s="326" t="str">
        <f>IF(BE601&lt;&gt;"",CONCATENATE(MONTH(BE601),"/",YEAR(BE601)),"")</f>
        <v>7/2025</v>
      </c>
      <c r="BK601" s="325">
        <f ca="1">IF(BE601&lt;&gt;"",IFERROR(IF(BE601="",TODAY()-BC601,BE601-BC601),""),"")</f>
        <v>4</v>
      </c>
      <c r="BL601" s="330" t="str">
        <f ca="1">IF(BK601&lt;&gt;"",IF(BK601&lt;=0,"SEM ATRASO",IF(BK601&lt;=10,"1) &lt;= 10 Dias",IF(AND(BK601&gt;10,BK601&lt;=30),"2) &gt; 10 Dias e &lt;= 30 Dias",IF(AND(BK601&gt;30,BK601&lt;=60),"3) &gt;30 Dias e &lt;=60 Dias",IF(AND(BK601&gt;60,BK601&lt;43854),"4) &gt; 60 Dias","INDEFINIDO"))))),"")</f>
        <v>1) &lt;= 10 Dias</v>
      </c>
      <c r="BM601" s="331">
        <f>IF(BE601&lt;&gt;"",BE601+5,IF(AND(BE601="",BD601&lt;&gt;""),BD601+5,IF(AND(BE601="",BD601="",AS601&lt;&gt;""),AS601+5,IF(AND(BE601="",BD601="",AS601="",AR601&lt;&gt;""),AR601+5,""))))</f>
        <v>45866</v>
      </c>
      <c r="BN601" s="327"/>
      <c r="BO601" s="327" t="s">
        <v>87</v>
      </c>
      <c r="BP601" s="305"/>
      <c r="BQ601" s="305"/>
      <c r="BR601" s="305"/>
      <c r="BS601" s="305"/>
      <c r="BT601" s="305" t="s">
        <v>124</v>
      </c>
      <c r="BU601" s="305" t="s">
        <v>124</v>
      </c>
      <c r="BV601" s="305"/>
      <c r="BW601" s="305"/>
      <c r="BX601" s="305"/>
      <c r="BY601" s="305"/>
      <c r="BZ601" s="305"/>
      <c r="CA601" s="660" t="s">
        <v>974</v>
      </c>
      <c r="CB601" s="326"/>
    </row>
    <row r="602" spans="1:80" ht="40.5" customHeight="1" x14ac:dyDescent="0.35">
      <c r="A602" s="326"/>
      <c r="B602" s="458" t="s">
        <v>101</v>
      </c>
      <c r="C602" s="326" t="s">
        <v>278</v>
      </c>
      <c r="D602" s="331">
        <v>45663</v>
      </c>
      <c r="E602" s="323">
        <v>1</v>
      </c>
      <c r="F602" s="323">
        <v>1</v>
      </c>
      <c r="G602" s="307" t="str">
        <f ca="1">IF(AND(E602&lt;D602,BE602&lt;&gt;"",TODAY()&gt;D602),TODAY()-D602,"")</f>
        <v/>
      </c>
      <c r="H602" s="308">
        <f>IF(BM602&lt;&gt;"",BM602,"")</f>
        <v>45896</v>
      </c>
      <c r="I602" s="309">
        <f>IF(AND(E602&lt;&gt;"",H602&lt;&gt;""),H602-E602,"")</f>
        <v>45895</v>
      </c>
      <c r="J602" s="305" t="s">
        <v>280</v>
      </c>
      <c r="K602" s="326" t="s">
        <v>80</v>
      </c>
      <c r="L602" s="310" t="s">
        <v>557</v>
      </c>
      <c r="M602" s="311" t="s">
        <v>2405</v>
      </c>
      <c r="N602" s="326" t="s">
        <v>569</v>
      </c>
      <c r="O602" s="326"/>
      <c r="P602" s="539" t="s">
        <v>1534</v>
      </c>
      <c r="Q602" s="383" t="s">
        <v>1536</v>
      </c>
      <c r="R602" s="313" t="str">
        <f>IF(OR(L602&lt;&gt;"",N602&lt;&gt;"",O602&lt;&gt;"",P602&lt;&gt;""),CONCATENATE(L602,"-",N602,"-",P602,"-OM",O602),"")</f>
        <v>P62-PPGM-PAR-1161P/2024-OM</v>
      </c>
      <c r="S602" s="326" t="s">
        <v>964</v>
      </c>
      <c r="T602" s="437">
        <v>0.75</v>
      </c>
      <c r="U602" s="340">
        <v>385.185</v>
      </c>
      <c r="V602" s="340">
        <v>0</v>
      </c>
      <c r="W602" s="316">
        <f>IF(U602&lt;&gt;"",U602/1000,"")</f>
        <v>0.385185</v>
      </c>
      <c r="X602" s="316">
        <f>IF(V602&lt;&gt;"",V602/1000,"")</f>
        <v>0</v>
      </c>
      <c r="Y602" s="317">
        <f>IF(OR(U602&lt;&gt;"",V602&lt;&gt;""),U602+V602,"")</f>
        <v>385.185</v>
      </c>
      <c r="Z602" s="318">
        <f>IF(Y602&lt;&gt;"",Y602/1000,"")</f>
        <v>0.385185</v>
      </c>
      <c r="AA602" s="574"/>
      <c r="AB602" s="327"/>
      <c r="AC602" s="331">
        <v>45777</v>
      </c>
      <c r="AD602" s="327">
        <v>45814</v>
      </c>
      <c r="AE602" s="327">
        <v>45828</v>
      </c>
      <c r="AF602" s="14">
        <v>45828</v>
      </c>
      <c r="AG602" s="327">
        <v>45828</v>
      </c>
      <c r="AH602" s="309">
        <f>IF(AND(AD602&lt;&gt;"",AG602&lt;&gt;""),AG602-AD602,"")</f>
        <v>14</v>
      </c>
      <c r="AI602" s="322" t="str">
        <f>IF(AE602&lt;&gt;"",CONCATENATE("S",WEEKNUM(AE602,21)),"")</f>
        <v>S25</v>
      </c>
      <c r="AJ602" s="323" t="str">
        <f>IF(AF602&lt;&gt;"",CONCATENATE("S",WEEKNUM(AF602,21)),"")</f>
        <v>S25</v>
      </c>
      <c r="AK602" s="323" t="str">
        <f>IF(AG602&lt;&gt;"",CONCATENATE("S",WEEKNUM(AG602,21)),"")</f>
        <v>S25</v>
      </c>
      <c r="AL602" s="322" t="str">
        <f>IF(AG602&lt;&gt;"",CONCATENATE(MONTH(AG602),"/",YEAR(AG602)),"")</f>
        <v>6/2025</v>
      </c>
      <c r="AM602" s="324">
        <f ca="1">IF(AG602&lt;&gt;"",IFERROR(IF(AF602="",TODAY()-AE602,AG602-AE602),""),"")</f>
        <v>0</v>
      </c>
      <c r="AN602" s="325" t="str">
        <f ca="1">IF(AM602&lt;&gt;"",IF(AM602&lt;=0,"SEM ATRASO",IF(AM602&lt;=10,"1) &lt;= 10 Dias",IF(AND(AM602&gt;10,AM602&lt;=30),"2) &gt; 10 Dias e &lt;= 30 Dias",IF(AND(AM602&gt;30,AM602&lt;=60),"3) &gt;30 Dias e &lt;=60 Dias",IF(AND(AM602&gt;60,AM602&lt;43854),"4) &gt; 60 Dias","INDEFINIDO"))))),"")</f>
        <v>SEM ATRASO</v>
      </c>
      <c r="AO602" s="331" t="s">
        <v>2029</v>
      </c>
      <c r="AP602" s="331">
        <v>45847</v>
      </c>
      <c r="AQ602" s="14">
        <v>45847</v>
      </c>
      <c r="AR602" s="14">
        <v>45848</v>
      </c>
      <c r="AS602" s="331">
        <v>45848</v>
      </c>
      <c r="AT602" s="309">
        <f>IF(AND(AP602&lt;&gt;"",AS602&lt;&gt;""),AS602-AP602,"")</f>
        <v>1</v>
      </c>
      <c r="AU602" s="326" t="str">
        <f>IF(AQ602&lt;&gt;"",CONCATENATE("S",WEEKNUM(AQ602,21)),"")</f>
        <v>S28</v>
      </c>
      <c r="AV602" s="327" t="str">
        <f>IF(AR602&lt;&gt;"",CONCATENATE("S",WEEKNUM(AR602,21)),"")</f>
        <v>S28</v>
      </c>
      <c r="AW602" s="327" t="str">
        <f>IF(AS602&lt;&gt;"",CONCATENATE("S",WEEKNUM(AS602,21)),"")</f>
        <v>S28</v>
      </c>
      <c r="AX602" s="326" t="str">
        <f>IF(AS602&lt;&gt;"",CONCATENATE(MONTH(AS602),"/",YEAR(AS602)),"")</f>
        <v>7/2025</v>
      </c>
      <c r="AY602" s="328">
        <f ca="1">IF(AQ602&lt;&gt;"",IF(AS602&lt;&gt;"",AQ602-AS602,TODAY()-AQ602),"")</f>
        <v>-1</v>
      </c>
      <c r="AZ602" s="329" t="str">
        <f ca="1">IF(AY602&lt;&gt;"",IF(AY602&lt;=0,"SEM ATRASO",IF(AY602&lt;=10,"1) &lt;= 10 Dias",IF(AND(AY602&gt;10,AY602&lt;=30),"2) &gt; 10 Dias e &lt;= 30 Dias",IF(AND(AY602&gt;30,AY602&lt;=60),"3) &gt;30 Dias e &lt;=60 Dias",IF(AND(AY602&gt;60,AY602&lt;43854),"4) &gt; 60 Dias","INDEFINIDO"))))),"")</f>
        <v>SEM ATRASO</v>
      </c>
      <c r="BA602" s="549">
        <v>45885</v>
      </c>
      <c r="BB602" s="438">
        <f>BA602</f>
        <v>45885</v>
      </c>
      <c r="BC602" s="14">
        <v>45885</v>
      </c>
      <c r="BD602" s="521">
        <f>BA602+6</f>
        <v>45891</v>
      </c>
      <c r="BE602" s="327"/>
      <c r="BF602" s="309" t="str">
        <f>IF(AND(BB602&lt;&gt;"",BE602&lt;&gt;""),BE602-BB602,"")</f>
        <v/>
      </c>
      <c r="BG602" s="326" t="str">
        <f>IF(BC602&lt;&gt;"",CONCATENATE("S",WEEKNUM(BC602,21)),"")</f>
        <v>S33</v>
      </c>
      <c r="BH602" s="327" t="str">
        <f>IF(BD602&lt;&gt;"",CONCATENATE("S",WEEKNUM(BD602,21)),"")</f>
        <v>S34</v>
      </c>
      <c r="BI602" s="327" t="str">
        <f>IF(BE602&lt;&gt;"",CONCATENATE("S",WEEKNUM(BE602,21)),"")</f>
        <v/>
      </c>
      <c r="BJ602" s="326" t="str">
        <f>IF(BE602&lt;&gt;"",CONCATENATE(MONTH(BE602),"/",YEAR(BE602)),"")</f>
        <v/>
      </c>
      <c r="BK602" s="325" t="str">
        <f ca="1">IF(BE602&lt;&gt;"",IFERROR(IF(BE602="",TODAY()-BC602,BE602-BC602),""),"")</f>
        <v/>
      </c>
      <c r="BL602" s="330" t="str">
        <f ca="1">IF(BK602&lt;&gt;"",IF(BK602&lt;=0,"SEM ATRASO",IF(BK602&lt;=10,"1) &lt;= 10 Dias",IF(AND(BK602&gt;10,BK602&lt;=30),"2) &gt; 10 Dias e &lt;= 30 Dias",IF(AND(BK602&gt;30,BK602&lt;=60),"3) &gt;30 Dias e &lt;=60 Dias",IF(AND(BK602&gt;60,BK602&lt;43854),"4) &gt; 60 Dias","INDEFINIDO"))))),"")</f>
        <v/>
      </c>
      <c r="BM602" s="331">
        <f>IF(BE602&lt;&gt;"",BE602+5,IF(AND(BE602="",BD602&lt;&gt;""),BD602+5,IF(AND(BE602="",BD602="",AS602&lt;&gt;""),AS602+5,IF(AND(BE602="",BD602="",AS602="",AR602&lt;&gt;""),AR602+5,""))))</f>
        <v>45896</v>
      </c>
      <c r="BN602" s="327"/>
      <c r="BO602" s="327" t="s">
        <v>87</v>
      </c>
      <c r="BP602" s="305"/>
      <c r="BQ602" s="305"/>
      <c r="BR602" s="305"/>
      <c r="BS602" s="305"/>
      <c r="BT602" s="305" t="s">
        <v>124</v>
      </c>
      <c r="BU602" s="305" t="s">
        <v>124</v>
      </c>
      <c r="BV602" s="305"/>
      <c r="BW602" s="305"/>
      <c r="BX602" s="305"/>
      <c r="BY602" s="305"/>
      <c r="BZ602" s="305"/>
      <c r="CA602" s="660" t="s">
        <v>974</v>
      </c>
      <c r="CB602" s="326"/>
    </row>
    <row r="603" spans="1:80" ht="40.5" customHeight="1" x14ac:dyDescent="0.35">
      <c r="A603" s="326"/>
      <c r="B603" s="458" t="s">
        <v>155</v>
      </c>
      <c r="C603" s="326" t="s">
        <v>278</v>
      </c>
      <c r="D603" s="331">
        <v>45663</v>
      </c>
      <c r="E603" s="323">
        <v>1</v>
      </c>
      <c r="F603" s="323">
        <v>1</v>
      </c>
      <c r="G603" s="307">
        <f ca="1">IF(AND(E603&lt;D603,BE603&lt;&gt;"",TODAY()&gt;D603),TODAY()-D603,"")</f>
        <v>234</v>
      </c>
      <c r="H603" s="308">
        <f>IF(BM603&lt;&gt;"",BM603,"")</f>
        <v>45889</v>
      </c>
      <c r="I603" s="309">
        <f>IF(AND(E603&lt;&gt;"",H603&lt;&gt;""),H603-E603,"")</f>
        <v>45888</v>
      </c>
      <c r="J603" s="305" t="s">
        <v>280</v>
      </c>
      <c r="K603" s="326" t="s">
        <v>80</v>
      </c>
      <c r="L603" s="310" t="s">
        <v>557</v>
      </c>
      <c r="M603" s="311" t="s">
        <v>2407</v>
      </c>
      <c r="N603" s="326" t="s">
        <v>569</v>
      </c>
      <c r="O603" s="326">
        <v>2028962013</v>
      </c>
      <c r="P603" s="539" t="s">
        <v>1534</v>
      </c>
      <c r="Q603" s="383" t="s">
        <v>1538</v>
      </c>
      <c r="R603" s="313" t="str">
        <f>IF(OR(L603&lt;&gt;"",N603&lt;&gt;"",O603&lt;&gt;"",P603&lt;&gt;""),CONCATENATE(L603,"-",N603,"-",P603,"-OM",O603),"")</f>
        <v>P62-PPGM-PAR-1161P/2024-OM2028962013</v>
      </c>
      <c r="S603" s="326" t="s">
        <v>964</v>
      </c>
      <c r="T603" s="437">
        <v>0.75</v>
      </c>
      <c r="U603" s="340">
        <v>36.299999999999997</v>
      </c>
      <c r="V603" s="340">
        <v>0</v>
      </c>
      <c r="W603" s="316">
        <f>IF(U603&lt;&gt;"",U603/1000,"")</f>
        <v>3.6299999999999999E-2</v>
      </c>
      <c r="X603" s="316">
        <f>IF(V603&lt;&gt;"",V603/1000,"")</f>
        <v>0</v>
      </c>
      <c r="Y603" s="317">
        <f>IF(OR(U603&lt;&gt;"",V603&lt;&gt;""),U603+V603,"")</f>
        <v>36.299999999999997</v>
      </c>
      <c r="Z603" s="318">
        <f>IF(Y603&lt;&gt;"",Y603/1000,"")</f>
        <v>3.6299999999999999E-2</v>
      </c>
      <c r="AA603" s="574"/>
      <c r="AB603" s="327"/>
      <c r="AC603" s="331">
        <v>45777</v>
      </c>
      <c r="AD603" s="327">
        <v>45814</v>
      </c>
      <c r="AE603" s="327">
        <v>45828</v>
      </c>
      <c r="AF603" s="14">
        <v>45828</v>
      </c>
      <c r="AG603" s="327">
        <v>45828</v>
      </c>
      <c r="AH603" s="309">
        <f>IF(AND(AD603&lt;&gt;"",AG603&lt;&gt;""),AG603-AD603,"")</f>
        <v>14</v>
      </c>
      <c r="AI603" s="322" t="str">
        <f>IF(AE603&lt;&gt;"",CONCATENATE("S",WEEKNUM(AE603,21)),"")</f>
        <v>S25</v>
      </c>
      <c r="AJ603" s="323" t="str">
        <f>IF(AF603&lt;&gt;"",CONCATENATE("S",WEEKNUM(AF603,21)),"")</f>
        <v>S25</v>
      </c>
      <c r="AK603" s="323" t="str">
        <f>IF(AG603&lt;&gt;"",CONCATENATE("S",WEEKNUM(AG603,21)),"")</f>
        <v>S25</v>
      </c>
      <c r="AL603" s="322" t="str">
        <f>IF(AG603&lt;&gt;"",CONCATENATE(MONTH(AG603),"/",YEAR(AG603)),"")</f>
        <v>6/2025</v>
      </c>
      <c r="AM603" s="324">
        <f ca="1">IF(AG603&lt;&gt;"",IFERROR(IF(AF603="",TODAY()-AE603,AG603-AE603),""),"")</f>
        <v>0</v>
      </c>
      <c r="AN603" s="325" t="str">
        <f ca="1">IF(AM603&lt;&gt;"",IF(AM603&lt;=0,"SEM ATRASO",IF(AM603&lt;=10,"1) &lt;= 10 Dias",IF(AND(AM603&gt;10,AM603&lt;=30),"2) &gt; 10 Dias e &lt;= 30 Dias",IF(AND(AM603&gt;30,AM603&lt;=60),"3) &gt;30 Dias e &lt;=60 Dias",IF(AND(AM603&gt;60,AM603&lt;43854),"4) &gt; 60 Dias","INDEFINIDO"))))),"")</f>
        <v>SEM ATRASO</v>
      </c>
      <c r="AO603" s="331" t="s">
        <v>2029</v>
      </c>
      <c r="AP603" s="331">
        <v>45854</v>
      </c>
      <c r="AQ603" s="14">
        <v>45854</v>
      </c>
      <c r="AR603" s="14">
        <v>45848</v>
      </c>
      <c r="AS603" s="331">
        <v>45848</v>
      </c>
      <c r="AT603" s="309">
        <f>IF(AND(AP603&lt;&gt;"",AS603&lt;&gt;""),AS603-AP603,"")</f>
        <v>-6</v>
      </c>
      <c r="AU603" s="326" t="str">
        <f>IF(AQ603&lt;&gt;"",CONCATENATE("S",WEEKNUM(AQ603,21)),"")</f>
        <v>S29</v>
      </c>
      <c r="AV603" s="327" t="str">
        <f>IF(AR603&lt;&gt;"",CONCATENATE("S",WEEKNUM(AR603,21)),"")</f>
        <v>S28</v>
      </c>
      <c r="AW603" s="327" t="str">
        <f>IF(AS603&lt;&gt;"",CONCATENATE("S",WEEKNUM(AS603,21)),"")</f>
        <v>S28</v>
      </c>
      <c r="AX603" s="326" t="str">
        <f>IF(AS603&lt;&gt;"",CONCATENATE(MONTH(AS603),"/",YEAR(AS603)),"")</f>
        <v>7/2025</v>
      </c>
      <c r="AY603" s="328">
        <f ca="1">IF(AQ603&lt;&gt;"",IF(AS603&lt;&gt;"",AQ603-AS603,TODAY()-AQ603),"")</f>
        <v>6</v>
      </c>
      <c r="AZ603" s="329" t="str">
        <f ca="1">IF(AY603&lt;&gt;"",IF(AY603&lt;=0,"SEM ATRASO",IF(AY603&lt;=10,"1) &lt;= 10 Dias",IF(AND(AY603&gt;10,AY603&lt;=30),"2) &gt; 10 Dias e &lt;= 30 Dias",IF(AND(AY603&gt;30,AY603&lt;=60),"3) &gt;30 Dias e &lt;=60 Dias",IF(AND(AY603&gt;60,AY603&lt;43854),"4) &gt; 60 Dias","INDEFINIDO"))))),"")</f>
        <v>1) &lt;= 10 Dias</v>
      </c>
      <c r="BA603" s="14">
        <v>45879</v>
      </c>
      <c r="BB603" s="331">
        <f>BA603</f>
        <v>45879</v>
      </c>
      <c r="BC603" s="14">
        <v>45885</v>
      </c>
      <c r="BD603" s="14">
        <v>45885</v>
      </c>
      <c r="BE603" s="438">
        <v>45884</v>
      </c>
      <c r="BF603" s="309">
        <f>IF(AND(BB603&lt;&gt;"",BE603&lt;&gt;""),BE603-BB603,"")</f>
        <v>5</v>
      </c>
      <c r="BG603" s="326" t="str">
        <f>IF(BC603&lt;&gt;"",CONCATENATE("S",WEEKNUM(BC603,21)),"")</f>
        <v>S33</v>
      </c>
      <c r="BH603" s="327" t="str">
        <f>IF(BD603&lt;&gt;"",CONCATENATE("S",WEEKNUM(BD603,21)),"")</f>
        <v>S33</v>
      </c>
      <c r="BI603" s="327" t="str">
        <f>IF(BE603&lt;&gt;"",CONCATENATE("S",WEEKNUM(BE603,21)),"")</f>
        <v>S33</v>
      </c>
      <c r="BJ603" s="326" t="str">
        <f>IF(BE603&lt;&gt;"",CONCATENATE(MONTH(BE603),"/",YEAR(BE603)),"")</f>
        <v>8/2025</v>
      </c>
      <c r="BK603" s="325">
        <f ca="1">IF(BE603&lt;&gt;"",IFERROR(IF(BE603="",TODAY()-BC603,BE603-BC603),""),"")</f>
        <v>-1</v>
      </c>
      <c r="BL603" s="330" t="str">
        <f ca="1">IF(BK603&lt;&gt;"",IF(BK603&lt;=0,"SEM ATRASO",IF(BK603&lt;=10,"1) &lt;= 10 Dias",IF(AND(BK603&gt;10,BK603&lt;=30),"2) &gt; 10 Dias e &lt;= 30 Dias",IF(AND(BK603&gt;30,BK603&lt;=60),"3) &gt;30 Dias e &lt;=60 Dias",IF(AND(BK603&gt;60,BK603&lt;43854),"4) &gt; 60 Dias","INDEFINIDO"))))),"")</f>
        <v>SEM ATRASO</v>
      </c>
      <c r="BM603" s="331">
        <f>IF(BE603&lt;&gt;"",BE603+5,IF(AND(BE603="",BD603&lt;&gt;""),BD603+5,IF(AND(BE603="",BD603="",AS603&lt;&gt;""),AS603+5,IF(AND(BE603="",BD603="",AS603="",AR603&lt;&gt;""),AR603+5,""))))</f>
        <v>45889</v>
      </c>
      <c r="BN603" s="327"/>
      <c r="BO603" s="327" t="s">
        <v>87</v>
      </c>
      <c r="BP603" s="305"/>
      <c r="BQ603" s="305"/>
      <c r="BR603" s="305"/>
      <c r="BS603" s="305"/>
      <c r="BT603" s="305" t="s">
        <v>124</v>
      </c>
      <c r="BU603" s="305" t="s">
        <v>124</v>
      </c>
      <c r="BV603" s="305"/>
      <c r="BW603" s="305"/>
      <c r="BX603" s="305"/>
      <c r="BY603" s="305"/>
      <c r="BZ603" s="305"/>
      <c r="CA603" s="660" t="s">
        <v>974</v>
      </c>
      <c r="CB603" s="326"/>
    </row>
    <row r="604" spans="1:80" ht="40.5" customHeight="1" x14ac:dyDescent="0.35">
      <c r="A604" s="326"/>
      <c r="B604" s="458" t="s">
        <v>155</v>
      </c>
      <c r="C604" s="326" t="s">
        <v>278</v>
      </c>
      <c r="D604" s="331">
        <v>45663</v>
      </c>
      <c r="E604" s="323">
        <v>1</v>
      </c>
      <c r="F604" s="323">
        <v>1</v>
      </c>
      <c r="G604" s="307">
        <f ca="1">IF(AND(E604&lt;D604,BE604&lt;&gt;"",TODAY()&gt;D604),TODAY()-D604,"")</f>
        <v>234</v>
      </c>
      <c r="H604" s="308">
        <f>IF(BM604&lt;&gt;"",BM604,"")</f>
        <v>45889</v>
      </c>
      <c r="I604" s="309">
        <f>IF(AND(E604&lt;&gt;"",H604&lt;&gt;""),H604-E604,"")</f>
        <v>45888</v>
      </c>
      <c r="J604" s="305" t="s">
        <v>280</v>
      </c>
      <c r="K604" s="326" t="s">
        <v>80</v>
      </c>
      <c r="L604" s="310" t="s">
        <v>557</v>
      </c>
      <c r="M604" s="311" t="s">
        <v>2407</v>
      </c>
      <c r="N604" s="326" t="s">
        <v>569</v>
      </c>
      <c r="O604" s="326">
        <v>2028962013</v>
      </c>
      <c r="P604" s="539" t="s">
        <v>1537</v>
      </c>
      <c r="Q604" s="383" t="s">
        <v>1539</v>
      </c>
      <c r="R604" s="313" t="str">
        <f>IF(OR(L604&lt;&gt;"",N604&lt;&gt;"",O604&lt;&gt;"",P604&lt;&gt;""),CONCATENATE(L604,"-",N604,"-",P604,"-OM",O604),"")</f>
        <v>P62-PPGM-PAR-0364P/2024-OM2028962013</v>
      </c>
      <c r="S604" s="326" t="s">
        <v>964</v>
      </c>
      <c r="T604" s="437">
        <v>0.75</v>
      </c>
      <c r="U604" s="340">
        <v>19.436</v>
      </c>
      <c r="V604" s="340">
        <v>0</v>
      </c>
      <c r="W604" s="316">
        <f>IF(U604&lt;&gt;"",U604/1000,"")</f>
        <v>1.9435999999999998E-2</v>
      </c>
      <c r="X604" s="316">
        <f>IF(V604&lt;&gt;"",V604/1000,"")</f>
        <v>0</v>
      </c>
      <c r="Y604" s="317">
        <f>IF(OR(U604&lt;&gt;"",V604&lt;&gt;""),U604+V604,"")</f>
        <v>19.436</v>
      </c>
      <c r="Z604" s="318">
        <f>IF(Y604&lt;&gt;"",Y604/1000,"")</f>
        <v>1.9435999999999998E-2</v>
      </c>
      <c r="AA604" s="574"/>
      <c r="AB604" s="327"/>
      <c r="AC604" s="331">
        <v>45777</v>
      </c>
      <c r="AD604" s="327">
        <v>45814</v>
      </c>
      <c r="AE604" s="327">
        <v>45828</v>
      </c>
      <c r="AF604" s="14">
        <v>45828</v>
      </c>
      <c r="AG604" s="327">
        <v>45828</v>
      </c>
      <c r="AH604" s="309">
        <f>IF(AND(AD604&lt;&gt;"",AG604&lt;&gt;""),AG604-AD604,"")</f>
        <v>14</v>
      </c>
      <c r="AI604" s="322" t="str">
        <f>IF(AE604&lt;&gt;"",CONCATENATE("S",WEEKNUM(AE604,21)),"")</f>
        <v>S25</v>
      </c>
      <c r="AJ604" s="323" t="str">
        <f>IF(AF604&lt;&gt;"",CONCATENATE("S",WEEKNUM(AF604,21)),"")</f>
        <v>S25</v>
      </c>
      <c r="AK604" s="323" t="str">
        <f>IF(AG604&lt;&gt;"",CONCATENATE("S",WEEKNUM(AG604,21)),"")</f>
        <v>S25</v>
      </c>
      <c r="AL604" s="322" t="str">
        <f>IF(AG604&lt;&gt;"",CONCATENATE(MONTH(AG604),"/",YEAR(AG604)),"")</f>
        <v>6/2025</v>
      </c>
      <c r="AM604" s="324">
        <f ca="1">IF(AG604&lt;&gt;"",IFERROR(IF(AF604="",TODAY()-AE604,AG604-AE604),""),"")</f>
        <v>0</v>
      </c>
      <c r="AN604" s="325" t="str">
        <f ca="1">IF(AM604&lt;&gt;"",IF(AM604&lt;=0,"SEM ATRASO",IF(AM604&lt;=10,"1) &lt;= 10 Dias",IF(AND(AM604&gt;10,AM604&lt;=30),"2) &gt; 10 Dias e &lt;= 30 Dias",IF(AND(AM604&gt;30,AM604&lt;=60),"3) &gt;30 Dias e &lt;=60 Dias",IF(AND(AM604&gt;60,AM604&lt;43854),"4) &gt; 60 Dias","INDEFINIDO"))))),"")</f>
        <v>SEM ATRASO</v>
      </c>
      <c r="AO604" s="331" t="s">
        <v>2029</v>
      </c>
      <c r="AP604" s="331">
        <v>45855</v>
      </c>
      <c r="AQ604" s="14">
        <v>45855</v>
      </c>
      <c r="AR604" s="14">
        <v>45848</v>
      </c>
      <c r="AS604" s="331">
        <v>45848</v>
      </c>
      <c r="AT604" s="309">
        <f>IF(AND(AP604&lt;&gt;"",AS604&lt;&gt;""),AS604-AP604,"")</f>
        <v>-7</v>
      </c>
      <c r="AU604" s="326" t="str">
        <f>IF(AQ604&lt;&gt;"",CONCATENATE("S",WEEKNUM(AQ604,21)),"")</f>
        <v>S29</v>
      </c>
      <c r="AV604" s="327" t="str">
        <f>IF(AR604&lt;&gt;"",CONCATENATE("S",WEEKNUM(AR604,21)),"")</f>
        <v>S28</v>
      </c>
      <c r="AW604" s="327" t="str">
        <f>IF(AS604&lt;&gt;"",CONCATENATE("S",WEEKNUM(AS604,21)),"")</f>
        <v>S28</v>
      </c>
      <c r="AX604" s="326" t="str">
        <f>IF(AS604&lt;&gt;"",CONCATENATE(MONTH(AS604),"/",YEAR(AS604)),"")</f>
        <v>7/2025</v>
      </c>
      <c r="AY604" s="328">
        <f ca="1">IF(AQ604&lt;&gt;"",IF(AS604&lt;&gt;"",AQ604-AS604,TODAY()-AQ604),"")</f>
        <v>7</v>
      </c>
      <c r="AZ604" s="329" t="str">
        <f ca="1">IF(AY604&lt;&gt;"",IF(AY604&lt;=0,"SEM ATRASO",IF(AY604&lt;=10,"1) &lt;= 10 Dias",IF(AND(AY604&gt;10,AY604&lt;=30),"2) &gt; 10 Dias e &lt;= 30 Dias",IF(AND(AY604&gt;30,AY604&lt;=60),"3) &gt;30 Dias e &lt;=60 Dias",IF(AND(AY604&gt;60,AY604&lt;43854),"4) &gt; 60 Dias","INDEFINIDO"))))),"")</f>
        <v>1) &lt;= 10 Dias</v>
      </c>
      <c r="BA604" s="14">
        <v>45879</v>
      </c>
      <c r="BB604" s="331">
        <f>BA604</f>
        <v>45879</v>
      </c>
      <c r="BC604" s="14">
        <v>45885</v>
      </c>
      <c r="BD604" s="14">
        <v>45885</v>
      </c>
      <c r="BE604" s="438">
        <v>45884</v>
      </c>
      <c r="BF604" s="309">
        <f>IF(AND(BB604&lt;&gt;"",BE604&lt;&gt;""),BE604-BB604,"")</f>
        <v>5</v>
      </c>
      <c r="BG604" s="326" t="str">
        <f>IF(BC604&lt;&gt;"",CONCATENATE("S",WEEKNUM(BC604,21)),"")</f>
        <v>S33</v>
      </c>
      <c r="BH604" s="327" t="str">
        <f>IF(BD604&lt;&gt;"",CONCATENATE("S",WEEKNUM(BD604,21)),"")</f>
        <v>S33</v>
      </c>
      <c r="BI604" s="327" t="str">
        <f>IF(BE604&lt;&gt;"",CONCATENATE("S",WEEKNUM(BE604,21)),"")</f>
        <v>S33</v>
      </c>
      <c r="BJ604" s="326" t="str">
        <f>IF(BE604&lt;&gt;"",CONCATENATE(MONTH(BE604),"/",YEAR(BE604)),"")</f>
        <v>8/2025</v>
      </c>
      <c r="BK604" s="325">
        <f ca="1">IF(BE604&lt;&gt;"",IFERROR(IF(BE604="",TODAY()-BC604,BE604-BC604),""),"")</f>
        <v>-1</v>
      </c>
      <c r="BL604" s="330" t="str">
        <f ca="1">IF(BK604&lt;&gt;"",IF(BK604&lt;=0,"SEM ATRASO",IF(BK604&lt;=10,"1) &lt;= 10 Dias",IF(AND(BK604&gt;10,BK604&lt;=30),"2) &gt; 10 Dias e &lt;= 30 Dias",IF(AND(BK604&gt;30,BK604&lt;=60),"3) &gt;30 Dias e &lt;=60 Dias",IF(AND(BK604&gt;60,BK604&lt;43854),"4) &gt; 60 Dias","INDEFINIDO"))))),"")</f>
        <v>SEM ATRASO</v>
      </c>
      <c r="BM604" s="331">
        <f>IF(BE604&lt;&gt;"",BE604+5,IF(AND(BE604="",BD604&lt;&gt;""),BD604+5,IF(AND(BE604="",BD604="",AS604&lt;&gt;""),AS604+5,IF(AND(BE604="",BD604="",AS604="",AR604&lt;&gt;""),AR604+5,""))))</f>
        <v>45889</v>
      </c>
      <c r="BN604" s="327"/>
      <c r="BO604" s="327" t="s">
        <v>87</v>
      </c>
      <c r="BP604" s="305"/>
      <c r="BQ604" s="305"/>
      <c r="BR604" s="305"/>
      <c r="BS604" s="305"/>
      <c r="BT604" s="305" t="s">
        <v>124</v>
      </c>
      <c r="BU604" s="305" t="s">
        <v>124</v>
      </c>
      <c r="BV604" s="305"/>
      <c r="BW604" s="305"/>
      <c r="BX604" s="305"/>
      <c r="BY604" s="305"/>
      <c r="BZ604" s="305"/>
      <c r="CA604" s="660" t="s">
        <v>974</v>
      </c>
      <c r="CB604" s="326"/>
    </row>
    <row r="605" spans="1:80" ht="40.5" customHeight="1" x14ac:dyDescent="0.35">
      <c r="A605" s="326"/>
      <c r="B605" s="458" t="s">
        <v>155</v>
      </c>
      <c r="C605" s="326" t="s">
        <v>278</v>
      </c>
      <c r="D605" s="331">
        <v>45663</v>
      </c>
      <c r="E605" s="323">
        <v>1</v>
      </c>
      <c r="F605" s="323">
        <v>1</v>
      </c>
      <c r="G605" s="307">
        <f ca="1">IF(AND(E605&lt;D605,BE605&lt;&gt;"",TODAY()&gt;D605),TODAY()-D605,"")</f>
        <v>234</v>
      </c>
      <c r="H605" s="308">
        <f>IF(BM605&lt;&gt;"",BM605,"")</f>
        <v>45889</v>
      </c>
      <c r="I605" s="309">
        <f>IF(AND(E605&lt;&gt;"",H605&lt;&gt;""),H605-E605,"")</f>
        <v>45888</v>
      </c>
      <c r="J605" s="305" t="s">
        <v>280</v>
      </c>
      <c r="K605" s="326" t="s">
        <v>80</v>
      </c>
      <c r="L605" s="310" t="s">
        <v>557</v>
      </c>
      <c r="M605" s="311" t="s">
        <v>2407</v>
      </c>
      <c r="N605" s="326" t="s">
        <v>569</v>
      </c>
      <c r="O605" s="326">
        <v>2028961163</v>
      </c>
      <c r="P605" s="539" t="s">
        <v>1537</v>
      </c>
      <c r="Q605" s="383" t="s">
        <v>1541</v>
      </c>
      <c r="R605" s="313" t="str">
        <f>IF(OR(L605&lt;&gt;"",N605&lt;&gt;"",O605&lt;&gt;"",P605&lt;&gt;""),CONCATENATE(L605,"-",N605,"-",P605,"-OM",O605),"")</f>
        <v>P62-PPGM-PAR-0364P/2024-OM2028961163</v>
      </c>
      <c r="S605" s="326" t="s">
        <v>964</v>
      </c>
      <c r="T605" s="437">
        <v>0.75</v>
      </c>
      <c r="U605" s="340">
        <v>9.07</v>
      </c>
      <c r="V605" s="340">
        <v>0</v>
      </c>
      <c r="W605" s="316">
        <f>IF(U605&lt;&gt;"",U605/1000,"")</f>
        <v>9.0699999999999999E-3</v>
      </c>
      <c r="X605" s="316">
        <f>IF(V605&lt;&gt;"",V605/1000,"")</f>
        <v>0</v>
      </c>
      <c r="Y605" s="317">
        <f>IF(OR(U605&lt;&gt;"",V605&lt;&gt;""),U605+V605,"")</f>
        <v>9.07</v>
      </c>
      <c r="Z605" s="318">
        <f>IF(Y605&lt;&gt;"",Y605/1000,"")</f>
        <v>9.0699999999999999E-3</v>
      </c>
      <c r="AA605" s="574"/>
      <c r="AB605" s="327"/>
      <c r="AC605" s="331">
        <v>45777</v>
      </c>
      <c r="AD605" s="327">
        <v>45814</v>
      </c>
      <c r="AE605" s="327">
        <v>45828</v>
      </c>
      <c r="AF605" s="14">
        <v>45828</v>
      </c>
      <c r="AG605" s="327">
        <v>45828</v>
      </c>
      <c r="AH605" s="309">
        <f>IF(AND(AD605&lt;&gt;"",AG605&lt;&gt;""),AG605-AD605,"")</f>
        <v>14</v>
      </c>
      <c r="AI605" s="322" t="str">
        <f>IF(AE605&lt;&gt;"",CONCATENATE("S",WEEKNUM(AE605,21)),"")</f>
        <v>S25</v>
      </c>
      <c r="AJ605" s="323" t="str">
        <f>IF(AF605&lt;&gt;"",CONCATENATE("S",WEEKNUM(AF605,21)),"")</f>
        <v>S25</v>
      </c>
      <c r="AK605" s="323" t="str">
        <f>IF(AG605&lt;&gt;"",CONCATENATE("S",WEEKNUM(AG605,21)),"")</f>
        <v>S25</v>
      </c>
      <c r="AL605" s="322" t="str">
        <f>IF(AG605&lt;&gt;"",CONCATENATE(MONTH(AG605),"/",YEAR(AG605)),"")</f>
        <v>6/2025</v>
      </c>
      <c r="AM605" s="324">
        <f ca="1">IF(AG605&lt;&gt;"",IFERROR(IF(AF605="",TODAY()-AE605,AG605-AE605),""),"")</f>
        <v>0</v>
      </c>
      <c r="AN605" s="325" t="str">
        <f ca="1">IF(AM605&lt;&gt;"",IF(AM605&lt;=0,"SEM ATRASO",IF(AM605&lt;=10,"1) &lt;= 10 Dias",IF(AND(AM605&gt;10,AM605&lt;=30),"2) &gt; 10 Dias e &lt;= 30 Dias",IF(AND(AM605&gt;30,AM605&lt;=60),"3) &gt;30 Dias e &lt;=60 Dias",IF(AND(AM605&gt;60,AM605&lt;43854),"4) &gt; 60 Dias","INDEFINIDO"))))),"")</f>
        <v>SEM ATRASO</v>
      </c>
      <c r="AO605" s="331" t="s">
        <v>2029</v>
      </c>
      <c r="AP605" s="331">
        <v>45859</v>
      </c>
      <c r="AQ605" s="14">
        <v>45859</v>
      </c>
      <c r="AR605" s="14">
        <v>45848</v>
      </c>
      <c r="AS605" s="331">
        <v>45848</v>
      </c>
      <c r="AT605" s="309">
        <f>IF(AND(AP605&lt;&gt;"",AS605&lt;&gt;""),AS605-AP605,"")</f>
        <v>-11</v>
      </c>
      <c r="AU605" s="326" t="str">
        <f>IF(AQ605&lt;&gt;"",CONCATENATE("S",WEEKNUM(AQ605,21)),"")</f>
        <v>S30</v>
      </c>
      <c r="AV605" s="327" t="str">
        <f>IF(AR605&lt;&gt;"",CONCATENATE("S",WEEKNUM(AR605,21)),"")</f>
        <v>S28</v>
      </c>
      <c r="AW605" s="327" t="str">
        <f>IF(AS605&lt;&gt;"",CONCATENATE("S",WEEKNUM(AS605,21)),"")</f>
        <v>S28</v>
      </c>
      <c r="AX605" s="326" t="str">
        <f>IF(AS605&lt;&gt;"",CONCATENATE(MONTH(AS605),"/",YEAR(AS605)),"")</f>
        <v>7/2025</v>
      </c>
      <c r="AY605" s="328">
        <f ca="1">IF(AQ605&lt;&gt;"",IF(AS605&lt;&gt;"",AQ605-AS605,TODAY()-AQ605),"")</f>
        <v>11</v>
      </c>
      <c r="AZ605" s="329" t="str">
        <f ca="1">IF(AY605&lt;&gt;"",IF(AY605&lt;=0,"SEM ATRASO",IF(AY605&lt;=10,"1) &lt;= 10 Dias",IF(AND(AY605&gt;10,AY605&lt;=30),"2) &gt; 10 Dias e &lt;= 30 Dias",IF(AND(AY605&gt;30,AY605&lt;=60),"3) &gt;30 Dias e &lt;=60 Dias",IF(AND(AY605&gt;60,AY605&lt;43854),"4) &gt; 60 Dias","INDEFINIDO"))))),"")</f>
        <v>2) &gt; 10 Dias e &lt;= 30 Dias</v>
      </c>
      <c r="BA605" s="14">
        <v>45879</v>
      </c>
      <c r="BB605" s="331">
        <f>BA605</f>
        <v>45879</v>
      </c>
      <c r="BC605" s="14">
        <v>45885</v>
      </c>
      <c r="BD605" s="14">
        <v>45885</v>
      </c>
      <c r="BE605" s="438">
        <v>45884</v>
      </c>
      <c r="BF605" s="309">
        <f>IF(AND(BB605&lt;&gt;"",BE605&lt;&gt;""),BE605-BB605,"")</f>
        <v>5</v>
      </c>
      <c r="BG605" s="326" t="str">
        <f>IF(BC605&lt;&gt;"",CONCATENATE("S",WEEKNUM(BC605,21)),"")</f>
        <v>S33</v>
      </c>
      <c r="BH605" s="327" t="str">
        <f>IF(BD605&lt;&gt;"",CONCATENATE("S",WEEKNUM(BD605,21)),"")</f>
        <v>S33</v>
      </c>
      <c r="BI605" s="327" t="str">
        <f>IF(BE605&lt;&gt;"",CONCATENATE("S",WEEKNUM(BE605,21)),"")</f>
        <v>S33</v>
      </c>
      <c r="BJ605" s="326" t="str">
        <f>IF(BE605&lt;&gt;"",CONCATENATE(MONTH(BE605),"/",YEAR(BE605)),"")</f>
        <v>8/2025</v>
      </c>
      <c r="BK605" s="325">
        <f ca="1">IF(BE605&lt;&gt;"",IFERROR(IF(BE605="",TODAY()-BC605,BE605-BC605),""),"")</f>
        <v>-1</v>
      </c>
      <c r="BL605" s="330" t="str">
        <f ca="1">IF(BK605&lt;&gt;"",IF(BK605&lt;=0,"SEM ATRASO",IF(BK605&lt;=10,"1) &lt;= 10 Dias",IF(AND(BK605&gt;10,BK605&lt;=30),"2) &gt; 10 Dias e &lt;= 30 Dias",IF(AND(BK605&gt;30,BK605&lt;=60),"3) &gt;30 Dias e &lt;=60 Dias",IF(AND(BK605&gt;60,BK605&lt;43854),"4) &gt; 60 Dias","INDEFINIDO"))))),"")</f>
        <v>SEM ATRASO</v>
      </c>
      <c r="BM605" s="331">
        <f>IF(BE605&lt;&gt;"",BE605+5,IF(AND(BE605="",BD605&lt;&gt;""),BD605+5,IF(AND(BE605="",BD605="",AS605&lt;&gt;""),AS605+5,IF(AND(BE605="",BD605="",AS605="",AR605&lt;&gt;""),AR605+5,""))))</f>
        <v>45889</v>
      </c>
      <c r="BN605" s="327"/>
      <c r="BO605" s="327" t="s">
        <v>87</v>
      </c>
      <c r="BP605" s="305"/>
      <c r="BQ605" s="305"/>
      <c r="BR605" s="305"/>
      <c r="BS605" s="305"/>
      <c r="BT605" s="305" t="s">
        <v>124</v>
      </c>
      <c r="BU605" s="305" t="s">
        <v>124</v>
      </c>
      <c r="BV605" s="305"/>
      <c r="BW605" s="305"/>
      <c r="BX605" s="305"/>
      <c r="BY605" s="305"/>
      <c r="BZ605" s="305"/>
      <c r="CA605" s="660" t="s">
        <v>974</v>
      </c>
      <c r="CB605" s="326"/>
    </row>
    <row r="606" spans="1:80" ht="40.5" customHeight="1" x14ac:dyDescent="0.35">
      <c r="A606" s="326"/>
      <c r="B606" s="458" t="s">
        <v>155</v>
      </c>
      <c r="C606" s="326" t="s">
        <v>278</v>
      </c>
      <c r="D606" s="331">
        <v>45663</v>
      </c>
      <c r="E606" s="323" t="s">
        <v>1167</v>
      </c>
      <c r="F606" s="323" t="s">
        <v>556</v>
      </c>
      <c r="G606" s="307" t="str">
        <f ca="1">IF(AND(E606&lt;D606,BE606&lt;&gt;"",TODAY()&gt;D606),TODAY()-D606,"")</f>
        <v/>
      </c>
      <c r="H606" s="308">
        <f>IF(BM606&lt;&gt;"",BM606,"")</f>
        <v>45889</v>
      </c>
      <c r="I606" s="309">
        <f>IF(AND(E606&lt;&gt;"",H606&lt;&gt;""),H606-E606,"")</f>
        <v>117</v>
      </c>
      <c r="J606" s="305" t="s">
        <v>280</v>
      </c>
      <c r="K606" s="326" t="s">
        <v>80</v>
      </c>
      <c r="L606" s="310" t="s">
        <v>557</v>
      </c>
      <c r="M606" s="305" t="s">
        <v>2407</v>
      </c>
      <c r="N606" s="326" t="s">
        <v>1012</v>
      </c>
      <c r="O606" s="326">
        <v>2026900139</v>
      </c>
      <c r="P606" s="539" t="s">
        <v>1540</v>
      </c>
      <c r="Q606" s="383" t="s">
        <v>1543</v>
      </c>
      <c r="R606" s="313" t="str">
        <f>IF(OR(L606&lt;&gt;"",N606&lt;&gt;"",O606&lt;&gt;"",P606&lt;&gt;""),CONCATENATE(L606,"-",N606,"-",P606,"-OM",O606),"")</f>
        <v>P62-PPGMII-P62-PAR-0356P/2024-OM2026900139</v>
      </c>
      <c r="S606" s="326" t="s">
        <v>964</v>
      </c>
      <c r="T606" s="414">
        <v>0.75</v>
      </c>
      <c r="U606" s="340">
        <v>9.4589999999999996</v>
      </c>
      <c r="V606" s="340">
        <v>0</v>
      </c>
      <c r="W606" s="316">
        <f>IF(U606&lt;&gt;"",U606/1000,"")</f>
        <v>9.4590000000000004E-3</v>
      </c>
      <c r="X606" s="316">
        <f>IF(V606&lt;&gt;"",V606/1000,"")</f>
        <v>0</v>
      </c>
      <c r="Y606" s="317">
        <f>IF(OR(U606&lt;&gt;"",V606&lt;&gt;""),U606+V606,"")</f>
        <v>9.4589999999999996</v>
      </c>
      <c r="Z606" s="318">
        <f>IF(Y606&lt;&gt;"",Y606/1000,"")</f>
        <v>9.4590000000000004E-3</v>
      </c>
      <c r="AA606" s="574" t="s">
        <v>2150</v>
      </c>
      <c r="AB606" s="327"/>
      <c r="AC606" s="331">
        <v>45777</v>
      </c>
      <c r="AD606" s="327">
        <v>45814</v>
      </c>
      <c r="AE606" s="327">
        <v>45828</v>
      </c>
      <c r="AF606" s="14">
        <v>45828</v>
      </c>
      <c r="AG606" s="327">
        <v>45828</v>
      </c>
      <c r="AH606" s="309">
        <f>IF(AND(AD606&lt;&gt;"",AG606&lt;&gt;""),AG606-AD606,"")</f>
        <v>14</v>
      </c>
      <c r="AI606" s="322" t="str">
        <f>IF(AE606&lt;&gt;"",CONCATENATE("S",WEEKNUM(AE606,21)),"")</f>
        <v>S25</v>
      </c>
      <c r="AJ606" s="323" t="str">
        <f>IF(AF606&lt;&gt;"",CONCATENATE("S",WEEKNUM(AF606,21)),"")</f>
        <v>S25</v>
      </c>
      <c r="AK606" s="323" t="str">
        <f>IF(AG606&lt;&gt;"",CONCATENATE("S",WEEKNUM(AG606,21)),"")</f>
        <v>S25</v>
      </c>
      <c r="AL606" s="322" t="str">
        <f>IF(AG606&lt;&gt;"",CONCATENATE(MONTH(AG606),"/",YEAR(AG606)),"")</f>
        <v>6/2025</v>
      </c>
      <c r="AM606" s="324">
        <f ca="1">IF(AG606&lt;&gt;"",IFERROR(IF(AF606="",TODAY()-AE606,AG606-AE606),""),"")</f>
        <v>0</v>
      </c>
      <c r="AN606" s="325" t="str">
        <f ca="1">IF(AM606&lt;&gt;"",IF(AM606&lt;=0,"SEM ATRASO",IF(AM606&lt;=10,"1) &lt;= 10 Dias",IF(AND(AM606&gt;10,AM606&lt;=30),"2) &gt; 10 Dias e &lt;= 30 Dias",IF(AND(AM606&gt;30,AM606&lt;=60),"3) &gt;30 Dias e &lt;=60 Dias",IF(AND(AM606&gt;60,AM606&lt;43854),"4) &gt; 60 Dias","INDEFINIDO"))))),"")</f>
        <v>SEM ATRASO</v>
      </c>
      <c r="AO606" s="331" t="s">
        <v>2029</v>
      </c>
      <c r="AP606" s="331">
        <v>45855</v>
      </c>
      <c r="AQ606" s="14">
        <v>45855</v>
      </c>
      <c r="AR606" s="14">
        <v>45848</v>
      </c>
      <c r="AS606" s="331">
        <v>45848</v>
      </c>
      <c r="AT606" s="309">
        <f>IF(AND(AP606&lt;&gt;"",AS606&lt;&gt;""),AS606-AP606,"")</f>
        <v>-7</v>
      </c>
      <c r="AU606" s="326" t="str">
        <f>IF(AQ606&lt;&gt;"",CONCATENATE("S",WEEKNUM(AQ606,21)),"")</f>
        <v>S29</v>
      </c>
      <c r="AV606" s="327" t="str">
        <f>IF(AR606&lt;&gt;"",CONCATENATE("S",WEEKNUM(AR606,21)),"")</f>
        <v>S28</v>
      </c>
      <c r="AW606" s="327" t="str">
        <f>IF(AS606&lt;&gt;"",CONCATENATE("S",WEEKNUM(AS606,21)),"")</f>
        <v>S28</v>
      </c>
      <c r="AX606" s="326" t="str">
        <f>IF(AS606&lt;&gt;"",CONCATENATE(MONTH(AS606),"/",YEAR(AS606)),"")</f>
        <v>7/2025</v>
      </c>
      <c r="AY606" s="328">
        <f ca="1">IF(AQ606&lt;&gt;"",IF(AS606&lt;&gt;"",AQ606-AS606,TODAY()-AQ606),"")</f>
        <v>7</v>
      </c>
      <c r="AZ606" s="329" t="str">
        <f ca="1">IF(AY606&lt;&gt;"",IF(AY606&lt;=0,"SEM ATRASO",IF(AY606&lt;=10,"1) &lt;= 10 Dias",IF(AND(AY606&gt;10,AY606&lt;=30),"2) &gt; 10 Dias e &lt;= 30 Dias",IF(AND(AY606&gt;30,AY606&lt;=60),"3) &gt;30 Dias e &lt;=60 Dias",IF(AND(AY606&gt;60,AY606&lt;43854),"4) &gt; 60 Dias","INDEFINIDO"))))),"")</f>
        <v>1) &lt;= 10 Dias</v>
      </c>
      <c r="BA606" s="14">
        <v>45879</v>
      </c>
      <c r="BB606" s="331">
        <f>BA606</f>
        <v>45879</v>
      </c>
      <c r="BC606" s="14">
        <v>45885</v>
      </c>
      <c r="BD606" s="14">
        <v>45885</v>
      </c>
      <c r="BE606" s="438">
        <v>45884</v>
      </c>
      <c r="BF606" s="309">
        <f>IF(AND(BB606&lt;&gt;"",BE606&lt;&gt;""),BE606-BB606,"")</f>
        <v>5</v>
      </c>
      <c r="BG606" s="326" t="str">
        <f>IF(BC606&lt;&gt;"",CONCATENATE("S",WEEKNUM(BC606,21)),"")</f>
        <v>S33</v>
      </c>
      <c r="BH606" s="327" t="str">
        <f>IF(BD606&lt;&gt;"",CONCATENATE("S",WEEKNUM(BD606,21)),"")</f>
        <v>S33</v>
      </c>
      <c r="BI606" s="327" t="str">
        <f>IF(BE606&lt;&gt;"",CONCATENATE("S",WEEKNUM(BE606,21)),"")</f>
        <v>S33</v>
      </c>
      <c r="BJ606" s="326" t="str">
        <f>IF(BE606&lt;&gt;"",CONCATENATE(MONTH(BE606),"/",YEAR(BE606)),"")</f>
        <v>8/2025</v>
      </c>
      <c r="BK606" s="325">
        <f ca="1">IF(BE606&lt;&gt;"",IFERROR(IF(BE606="",TODAY()-BC606,BE606-BC606),""),"")</f>
        <v>-1</v>
      </c>
      <c r="BL606" s="330" t="str">
        <f ca="1">IF(BK606&lt;&gt;"",IF(BK606&lt;=0,"SEM ATRASO",IF(BK606&lt;=10,"1) &lt;= 10 Dias",IF(AND(BK606&gt;10,BK606&lt;=30),"2) &gt; 10 Dias e &lt;= 30 Dias",IF(AND(BK606&gt;30,BK606&lt;=60),"3) &gt;30 Dias e &lt;=60 Dias",IF(AND(BK606&gt;60,BK606&lt;43854),"4) &gt; 60 Dias","INDEFINIDO"))))),"")</f>
        <v>SEM ATRASO</v>
      </c>
      <c r="BM606" s="331">
        <f>IF(BE606&lt;&gt;"",BE606+5,IF(AND(BE606="",BD606&lt;&gt;""),BD606+5,IF(AND(BE606="",BD606="",AS606&lt;&gt;""),AS606+5,IF(AND(BE606="",BD606="",AS606="",AR606&lt;&gt;""),AR606+5,""))))</f>
        <v>45889</v>
      </c>
      <c r="BN606" s="327"/>
      <c r="BO606" s="327" t="s">
        <v>87</v>
      </c>
      <c r="BP606" s="305"/>
      <c r="BQ606" s="305"/>
      <c r="BR606" s="305"/>
      <c r="BS606" s="305"/>
      <c r="BT606" s="305" t="s">
        <v>124</v>
      </c>
      <c r="BU606" s="305" t="s">
        <v>124</v>
      </c>
      <c r="BV606" s="305"/>
      <c r="BW606" s="305"/>
      <c r="BX606" s="305"/>
      <c r="BY606" s="305"/>
      <c r="BZ606" s="305"/>
      <c r="CA606" s="660" t="s">
        <v>974</v>
      </c>
      <c r="CB606" s="326"/>
    </row>
    <row r="607" spans="1:80" ht="40.5" customHeight="1" x14ac:dyDescent="0.35">
      <c r="A607" s="326"/>
      <c r="B607" s="458" t="s">
        <v>155</v>
      </c>
      <c r="C607" s="326" t="s">
        <v>278</v>
      </c>
      <c r="D607" s="331">
        <v>45663</v>
      </c>
      <c r="E607" s="323" t="s">
        <v>1068</v>
      </c>
      <c r="F607" s="323" t="s">
        <v>556</v>
      </c>
      <c r="G607" s="307" t="str">
        <f ca="1">IF(AND(E607&lt;D607,BE607&lt;&gt;"",TODAY()&gt;D607),TODAY()-D607,"")</f>
        <v/>
      </c>
      <c r="H607" s="308">
        <f>IF(BM607&lt;&gt;"",BM607,"")</f>
        <v>45869</v>
      </c>
      <c r="I607" s="309">
        <f>IF(AND(E607&lt;&gt;"",H607&lt;&gt;""),H607-E607,"")</f>
        <v>408</v>
      </c>
      <c r="J607" s="305" t="s">
        <v>280</v>
      </c>
      <c r="K607" s="326" t="s">
        <v>80</v>
      </c>
      <c r="L607" s="310" t="s">
        <v>557</v>
      </c>
      <c r="M607" s="311" t="s">
        <v>161</v>
      </c>
      <c r="N607" s="326" t="s">
        <v>1012</v>
      </c>
      <c r="O607" s="326">
        <v>2030035125</v>
      </c>
      <c r="P607" s="539" t="s">
        <v>1542</v>
      </c>
      <c r="Q607" s="383" t="s">
        <v>1544</v>
      </c>
      <c r="R607" s="313" t="str">
        <f>IF(OR(L607&lt;&gt;"",N607&lt;&gt;"",O607&lt;&gt;"",P607&lt;&gt;""),CONCATENATE(L607,"-",N607,"-",P607,"-OM",O607),"")</f>
        <v>P62-PPGMII-P62-PAR-0357P/2024-OM2030035125</v>
      </c>
      <c r="S607" s="326" t="s">
        <v>964</v>
      </c>
      <c r="T607" s="314">
        <v>1</v>
      </c>
      <c r="U607" s="340">
        <v>5.8959999999999999</v>
      </c>
      <c r="V607" s="340">
        <v>0</v>
      </c>
      <c r="W607" s="316">
        <f>IF(U607&lt;&gt;"",U607/1000,"")</f>
        <v>5.8960000000000002E-3</v>
      </c>
      <c r="X607" s="316">
        <f>IF(V607&lt;&gt;"",V607/1000,"")</f>
        <v>0</v>
      </c>
      <c r="Y607" s="317">
        <f>IF(OR(U607&lt;&gt;"",V607&lt;&gt;""),U607+V607,"")</f>
        <v>5.8959999999999999</v>
      </c>
      <c r="Z607" s="318">
        <f>IF(Y607&lt;&gt;"",Y607/1000,"")</f>
        <v>5.8960000000000002E-3</v>
      </c>
      <c r="AA607" s="574" t="s">
        <v>2151</v>
      </c>
      <c r="AB607" s="327"/>
      <c r="AC607" s="331">
        <v>45790</v>
      </c>
      <c r="AD607" s="327">
        <v>45799</v>
      </c>
      <c r="AE607" s="327">
        <v>45818</v>
      </c>
      <c r="AF607" s="14">
        <v>45853</v>
      </c>
      <c r="AG607" s="327">
        <v>45838</v>
      </c>
      <c r="AH607" s="309">
        <f>IF(AND(AD607&lt;&gt;"",AG607&lt;&gt;""),AG607-AD607,"")</f>
        <v>39</v>
      </c>
      <c r="AI607" s="322" t="str">
        <f>IF(AE607&lt;&gt;"",CONCATENATE("S",WEEKNUM(AE607,21)),"")</f>
        <v>S24</v>
      </c>
      <c r="AJ607" s="323" t="str">
        <f>IF(AF607&lt;&gt;"",CONCATENATE("S",WEEKNUM(AF607,21)),"")</f>
        <v>S29</v>
      </c>
      <c r="AK607" s="323" t="str">
        <f>IF(AG607&lt;&gt;"",CONCATENATE("S",WEEKNUM(AG607,21)),"")</f>
        <v>S27</v>
      </c>
      <c r="AL607" s="322" t="str">
        <f>IF(AG607&lt;&gt;"",CONCATENATE(MONTH(AG607),"/",YEAR(AG607)),"")</f>
        <v>6/2025</v>
      </c>
      <c r="AM607" s="324">
        <f ca="1">IF(AG607&lt;&gt;"",IFERROR(IF(AF607="",TODAY()-AE607,AG607-AE607),""),"")</f>
        <v>20</v>
      </c>
      <c r="AN607" s="325" t="str">
        <f ca="1">IF(AM607&lt;&gt;"",IF(AM607&lt;=0,"SEM ATRASO",IF(AM607&lt;=10,"1) &lt;= 10 Dias",IF(AND(AM607&gt;10,AM607&lt;=30),"2) &gt; 10 Dias e &lt;= 30 Dias",IF(AND(AM607&gt;30,AM607&lt;=60),"3) &gt;30 Dias e &lt;=60 Dias",IF(AND(AM607&gt;60,AM607&lt;43854),"4) &gt; 60 Dias","INDEFINIDO"))))),"")</f>
        <v>2) &gt; 10 Dias e &lt;= 30 Dias</v>
      </c>
      <c r="AO607" s="331" t="s">
        <v>2046</v>
      </c>
      <c r="AP607" s="331">
        <v>45855</v>
      </c>
      <c r="AQ607" s="14">
        <v>45859</v>
      </c>
      <c r="AR607" s="14">
        <v>45859</v>
      </c>
      <c r="AS607" s="327">
        <v>45859</v>
      </c>
      <c r="AT607" s="309">
        <f>IF(AND(AP607&lt;&gt;"",AS607&lt;&gt;""),AS607-AP607,"")</f>
        <v>4</v>
      </c>
      <c r="AU607" s="326" t="str">
        <f>IF(AQ607&lt;&gt;"",CONCATENATE("S",WEEKNUM(AQ607,21)),"")</f>
        <v>S30</v>
      </c>
      <c r="AV607" s="327" t="str">
        <f>IF(AR607&lt;&gt;"",CONCATENATE("S",WEEKNUM(AR607,21)),"")</f>
        <v>S30</v>
      </c>
      <c r="AW607" s="327" t="str">
        <f>IF(AS607&lt;&gt;"",CONCATENATE("S",WEEKNUM(AS607,21)),"")</f>
        <v>S30</v>
      </c>
      <c r="AX607" s="326" t="str">
        <f>IF(AS607&lt;&gt;"",CONCATENATE(MONTH(AS607),"/",YEAR(AS607)),"")</f>
        <v>7/2025</v>
      </c>
      <c r="AY607" s="328">
        <f ca="1">IF(AQ607&lt;&gt;"",IF(AS607&lt;&gt;"",AQ607-AS607,TODAY()-AQ607),"")</f>
        <v>0</v>
      </c>
      <c r="AZ607" s="329" t="str">
        <f ca="1">IF(AY607&lt;&gt;"",IF(AY607&lt;=0,"SEM ATRASO",IF(AY607&lt;=10,"1) &lt;= 10 Dias",IF(AND(AY607&gt;10,AY607&lt;=30),"2) &gt; 10 Dias e &lt;= 30 Dias",IF(AND(AY607&gt;30,AY607&lt;=60),"3) &gt;30 Dias e &lt;=60 Dias",IF(AND(AY607&gt;60,AY607&lt;43854),"4) &gt; 60 Dias","INDEFINIDO"))))),"")</f>
        <v>SEM ATRASO</v>
      </c>
      <c r="BA607" s="327">
        <v>45850</v>
      </c>
      <c r="BB607" s="331">
        <v>45859</v>
      </c>
      <c r="BC607" s="14">
        <v>45857</v>
      </c>
      <c r="BD607" s="14">
        <v>45885</v>
      </c>
      <c r="BE607" s="15">
        <v>45864</v>
      </c>
      <c r="BF607" s="309">
        <f>IF(AND(BB607&lt;&gt;"",BE607&lt;&gt;""),BE607-BB607,"")</f>
        <v>5</v>
      </c>
      <c r="BG607" s="326" t="str">
        <f>IF(BC607&lt;&gt;"",CONCATENATE("S",WEEKNUM(BC607,21)),"")</f>
        <v>S29</v>
      </c>
      <c r="BH607" s="327" t="str">
        <f>IF(BD607&lt;&gt;"",CONCATENATE("S",WEEKNUM(BD607,21)),"")</f>
        <v>S33</v>
      </c>
      <c r="BI607" s="327" t="str">
        <f>IF(BE607&lt;&gt;"",CONCATENATE("S",WEEKNUM(BE607,21)),"")</f>
        <v>S30</v>
      </c>
      <c r="BJ607" s="326" t="str">
        <f>IF(BE607&lt;&gt;"",CONCATENATE(MONTH(BE607),"/",YEAR(BE607)),"")</f>
        <v>7/2025</v>
      </c>
      <c r="BK607" s="325">
        <f ca="1">IF(BE607&lt;&gt;"",IFERROR(IF(BE607="",TODAY()-BC607,BE607-BC607),""),"")</f>
        <v>7</v>
      </c>
      <c r="BL607" s="330" t="str">
        <f ca="1">IF(BK607&lt;&gt;"",IF(BK607&lt;=0,"SEM ATRASO",IF(BK607&lt;=10,"1) &lt;= 10 Dias",IF(AND(BK607&gt;10,BK607&lt;=30),"2) &gt; 10 Dias e &lt;= 30 Dias",IF(AND(BK607&gt;30,BK607&lt;=60),"3) &gt;30 Dias e &lt;=60 Dias",IF(AND(BK607&gt;60,BK607&lt;43854),"4) &gt; 60 Dias","INDEFINIDO"))))),"")</f>
        <v>1) &lt;= 10 Dias</v>
      </c>
      <c r="BM607" s="331">
        <f>IF(BE607&lt;&gt;"",BE607+5,IF(AND(BE607="",BD607&lt;&gt;""),BD607+5,IF(AND(BE607="",BD607="",AS607&lt;&gt;""),AS607+5,IF(AND(BE607="",BD607="",AS607="",AR607&lt;&gt;""),AR607+5,""))))</f>
        <v>45869</v>
      </c>
      <c r="BN607" s="327"/>
      <c r="BO607" s="327" t="s">
        <v>87</v>
      </c>
      <c r="BP607" s="305"/>
      <c r="BQ607" s="305"/>
      <c r="BR607" s="305"/>
      <c r="BS607" s="305"/>
      <c r="BT607" s="305" t="s">
        <v>124</v>
      </c>
      <c r="BU607" s="305" t="s">
        <v>124</v>
      </c>
      <c r="BV607" s="305"/>
      <c r="BW607" s="305"/>
      <c r="BX607" s="305"/>
      <c r="BY607" s="305"/>
      <c r="BZ607" s="305"/>
      <c r="CA607" s="660" t="s">
        <v>974</v>
      </c>
      <c r="CB607" s="326"/>
    </row>
    <row r="608" spans="1:80" ht="40.5" customHeight="1" x14ac:dyDescent="0.35">
      <c r="A608" s="326"/>
      <c r="B608" s="458" t="s">
        <v>155</v>
      </c>
      <c r="C608" s="326" t="s">
        <v>278</v>
      </c>
      <c r="D608" s="331">
        <v>45663</v>
      </c>
      <c r="E608" s="323" t="s">
        <v>1991</v>
      </c>
      <c r="F608" s="323" t="s">
        <v>255</v>
      </c>
      <c r="G608" s="307" t="str">
        <f ca="1">IF(AND(E608&lt;D608,BE608&lt;&gt;"",TODAY()&gt;D608),TODAY()-D608,"")</f>
        <v/>
      </c>
      <c r="H608" s="308">
        <f>IF(BM608&lt;&gt;"",BM608,"")</f>
        <v>45875</v>
      </c>
      <c r="I608" s="309">
        <f>IF(AND(E608&lt;&gt;"",H608&lt;&gt;""),H608-E608,"")</f>
        <v>144</v>
      </c>
      <c r="J608" s="305" t="s">
        <v>280</v>
      </c>
      <c r="K608" s="326" t="s">
        <v>80</v>
      </c>
      <c r="L608" s="310" t="s">
        <v>81</v>
      </c>
      <c r="M608" s="311" t="s">
        <v>176</v>
      </c>
      <c r="N608" s="326" t="s">
        <v>1011</v>
      </c>
      <c r="O608" s="326">
        <v>2030035125</v>
      </c>
      <c r="P608" s="539" t="s">
        <v>1362</v>
      </c>
      <c r="Q608" s="383" t="s">
        <v>1545</v>
      </c>
      <c r="R608" s="313" t="str">
        <f>IF(OR(L608&lt;&gt;"",N608&lt;&gt;"",O608&lt;&gt;"",P608&lt;&gt;""),CONCATENATE(L608,"-",N608,"-",P608,"-OM",O608),"")</f>
        <v>P31-PPGMII-P31-CAM-0299P/2025-OM2030035125</v>
      </c>
      <c r="S608" s="326" t="s">
        <v>964</v>
      </c>
      <c r="T608" s="314">
        <v>1</v>
      </c>
      <c r="U608" s="340">
        <v>0</v>
      </c>
      <c r="V608" s="340">
        <v>323.92200000000003</v>
      </c>
      <c r="W608" s="316">
        <f>IF(U608&lt;&gt;"",U608/1000,"")</f>
        <v>0</v>
      </c>
      <c r="X608" s="316">
        <f>IF(V608&lt;&gt;"",V608/1000,"")</f>
        <v>0.32392200000000004</v>
      </c>
      <c r="Y608" s="317">
        <f>IF(OR(U608&lt;&gt;"",V608&lt;&gt;""),U608+V608,"")</f>
        <v>323.92200000000003</v>
      </c>
      <c r="Z608" s="318">
        <f>IF(Y608&lt;&gt;"",Y608/1000,"")</f>
        <v>0.32392200000000004</v>
      </c>
      <c r="AA608" s="574" t="s">
        <v>2152</v>
      </c>
      <c r="AB608" s="327"/>
      <c r="AC608" s="331">
        <v>45777</v>
      </c>
      <c r="AD608" s="327">
        <v>45814</v>
      </c>
      <c r="AE608" s="327">
        <v>45828</v>
      </c>
      <c r="AF608" s="14">
        <v>45828</v>
      </c>
      <c r="AG608" s="327">
        <v>45828</v>
      </c>
      <c r="AH608" s="309">
        <f>IF(AND(AD608&lt;&gt;"",AG608&lt;&gt;""),AG608-AD608,"")</f>
        <v>14</v>
      </c>
      <c r="AI608" s="322" t="str">
        <f>IF(AE608&lt;&gt;"",CONCATENATE("S",WEEKNUM(AE608,21)),"")</f>
        <v>S25</v>
      </c>
      <c r="AJ608" s="323" t="str">
        <f>IF(AF608&lt;&gt;"",CONCATENATE("S",WEEKNUM(AF608,21)),"")</f>
        <v>S25</v>
      </c>
      <c r="AK608" s="323" t="str">
        <f>IF(AG608&lt;&gt;"",CONCATENATE("S",WEEKNUM(AG608,21)),"")</f>
        <v>S25</v>
      </c>
      <c r="AL608" s="322" t="str">
        <f>IF(AG608&lt;&gt;"",CONCATENATE(MONTH(AG608),"/",YEAR(AG608)),"")</f>
        <v>6/2025</v>
      </c>
      <c r="AM608" s="324">
        <f ca="1">IF(AG608&lt;&gt;"",IFERROR(IF(AF608="",TODAY()-AE608,AG608-AE608),""),"")</f>
        <v>0</v>
      </c>
      <c r="AN608" s="325" t="str">
        <f ca="1">IF(AM608&lt;&gt;"",IF(AM608&lt;=0,"SEM ATRASO",IF(AM608&lt;=10,"1) &lt;= 10 Dias",IF(AND(AM608&gt;10,AM608&lt;=30),"2) &gt; 10 Dias e &lt;= 30 Dias",IF(AND(AM608&gt;30,AM608&lt;=60),"3) &gt;30 Dias e &lt;=60 Dias",IF(AND(AM608&gt;60,AM608&lt;43854),"4) &gt; 60 Dias","INDEFINIDO"))))),"")</f>
        <v>SEM ATRASO</v>
      </c>
      <c r="AO608" s="331" t="s">
        <v>2029</v>
      </c>
      <c r="AP608" s="331">
        <v>45859</v>
      </c>
      <c r="AQ608" s="14">
        <v>45859</v>
      </c>
      <c r="AR608" s="14">
        <v>45848</v>
      </c>
      <c r="AS608" s="331">
        <v>45848</v>
      </c>
      <c r="AT608" s="309">
        <f>IF(AND(AP608&lt;&gt;"",AS608&lt;&gt;""),AS608-AP608,"")</f>
        <v>-11</v>
      </c>
      <c r="AU608" s="326" t="str">
        <f>IF(AQ608&lt;&gt;"",CONCATENATE("S",WEEKNUM(AQ608,21)),"")</f>
        <v>S30</v>
      </c>
      <c r="AV608" s="327" t="str">
        <f>IF(AR608&lt;&gt;"",CONCATENATE("S",WEEKNUM(AR608,21)),"")</f>
        <v>S28</v>
      </c>
      <c r="AW608" s="327" t="str">
        <f>IF(AS608&lt;&gt;"",CONCATENATE("S",WEEKNUM(AS608,21)),"")</f>
        <v>S28</v>
      </c>
      <c r="AX608" s="326" t="str">
        <f>IF(AS608&lt;&gt;"",CONCATENATE(MONTH(AS608),"/",YEAR(AS608)),"")</f>
        <v>7/2025</v>
      </c>
      <c r="AY608" s="328">
        <f ca="1">IF(AQ608&lt;&gt;"",IF(AS608&lt;&gt;"",AQ608-AS608,TODAY()-AQ608),"")</f>
        <v>11</v>
      </c>
      <c r="AZ608" s="329" t="str">
        <f ca="1">IF(AY608&lt;&gt;"",IF(AY608&lt;=0,"SEM ATRASO",IF(AY608&lt;=10,"1) &lt;= 10 Dias",IF(AND(AY608&gt;10,AY608&lt;=30),"2) &gt; 10 Dias e &lt;= 30 Dias",IF(AND(AY608&gt;30,AY608&lt;=60),"3) &gt;30 Dias e &lt;=60 Dias",IF(AND(AY608&gt;60,AY608&lt;43854),"4) &gt; 60 Dias","INDEFINIDO"))))),"")</f>
        <v>2) &gt; 10 Dias e &lt;= 30 Dias</v>
      </c>
      <c r="BA608" s="14">
        <v>45879</v>
      </c>
      <c r="BB608" s="331">
        <v>45862</v>
      </c>
      <c r="BC608" s="14">
        <v>45885</v>
      </c>
      <c r="BD608" s="14">
        <v>45885</v>
      </c>
      <c r="BE608" s="327">
        <v>45870</v>
      </c>
      <c r="BF608" s="309">
        <f>IF(AND(BB608&lt;&gt;"",BE608&lt;&gt;""),BE608-BB608,"")</f>
        <v>8</v>
      </c>
      <c r="BG608" s="326" t="str">
        <f>IF(BC608&lt;&gt;"",CONCATENATE("S",WEEKNUM(BC608,21)),"")</f>
        <v>S33</v>
      </c>
      <c r="BH608" s="327" t="str">
        <f>IF(BD608&lt;&gt;"",CONCATENATE("S",WEEKNUM(BD608,21)),"")</f>
        <v>S33</v>
      </c>
      <c r="BI608" s="327" t="str">
        <f>IF(BE608&lt;&gt;"",CONCATENATE("S",WEEKNUM(BE608,21)),"")</f>
        <v>S31</v>
      </c>
      <c r="BJ608" s="326" t="str">
        <f>IF(BE608&lt;&gt;"",CONCATENATE(MONTH(BE608),"/",YEAR(BE608)),"")</f>
        <v>8/2025</v>
      </c>
      <c r="BK608" s="325">
        <f ca="1">IF(BE608&lt;&gt;"",IFERROR(IF(BE608="",TODAY()-BC608,BE608-BC608),""),"")</f>
        <v>-15</v>
      </c>
      <c r="BL608" s="330" t="str">
        <f ca="1">IF(BK608&lt;&gt;"",IF(BK608&lt;=0,"SEM ATRASO",IF(BK608&lt;=10,"1) &lt;= 10 Dias",IF(AND(BK608&gt;10,BK608&lt;=30),"2) &gt; 10 Dias e &lt;= 30 Dias",IF(AND(BK608&gt;30,BK608&lt;=60),"3) &gt;30 Dias e &lt;=60 Dias",IF(AND(BK608&gt;60,BK608&lt;43854),"4) &gt; 60 Dias","INDEFINIDO"))))),"")</f>
        <v>SEM ATRASO</v>
      </c>
      <c r="BM608" s="331">
        <f>IF(BE608&lt;&gt;"",BE608+5,IF(AND(BE608="",BD608&lt;&gt;""),BD608+5,IF(AND(BE608="",BD608="",AS608&lt;&gt;""),AS608+5,IF(AND(BE608="",BD608="",AS608="",AR608&lt;&gt;""),AR608+5,""))))</f>
        <v>45875</v>
      </c>
      <c r="BN608" s="327"/>
      <c r="BO608" s="327" t="s">
        <v>87</v>
      </c>
      <c r="BP608" s="305"/>
      <c r="BQ608" s="305"/>
      <c r="BR608" s="305"/>
      <c r="BS608" s="305"/>
      <c r="BT608" s="305" t="s">
        <v>124</v>
      </c>
      <c r="BU608" s="305" t="s">
        <v>124</v>
      </c>
      <c r="BV608" s="305"/>
      <c r="BW608" s="305"/>
      <c r="BX608" s="305"/>
      <c r="BY608" s="305"/>
      <c r="BZ608" s="305"/>
      <c r="CA608" s="660" t="s">
        <v>974</v>
      </c>
      <c r="CB608" s="326"/>
    </row>
    <row r="609" spans="1:80" ht="40.5" customHeight="1" x14ac:dyDescent="0.35">
      <c r="A609" s="326"/>
      <c r="B609" s="458" t="s">
        <v>155</v>
      </c>
      <c r="C609" s="326" t="s">
        <v>278</v>
      </c>
      <c r="D609" s="331">
        <v>45663</v>
      </c>
      <c r="E609" s="323" t="s">
        <v>1991</v>
      </c>
      <c r="F609" s="323" t="s">
        <v>255</v>
      </c>
      <c r="G609" s="307" t="str">
        <f ca="1">IF(AND(E609&lt;D609,BE609&lt;&gt;"",TODAY()&gt;D609),TODAY()-D609,"")</f>
        <v/>
      </c>
      <c r="H609" s="308">
        <f>IF(BM609&lt;&gt;"",BM609,"")</f>
        <v>45875</v>
      </c>
      <c r="I609" s="309">
        <f>IF(AND(E609&lt;&gt;"",H609&lt;&gt;""),H609-E609,"")</f>
        <v>144</v>
      </c>
      <c r="J609" s="305" t="s">
        <v>280</v>
      </c>
      <c r="K609" s="326" t="s">
        <v>80</v>
      </c>
      <c r="L609" s="310" t="s">
        <v>81</v>
      </c>
      <c r="M609" s="311" t="s">
        <v>176</v>
      </c>
      <c r="N609" s="326" t="s">
        <v>1011</v>
      </c>
      <c r="O609" s="326">
        <v>2029889535</v>
      </c>
      <c r="P609" s="539" t="s">
        <v>1362</v>
      </c>
      <c r="Q609" s="383" t="s">
        <v>1547</v>
      </c>
      <c r="R609" s="313" t="str">
        <f>IF(OR(L609&lt;&gt;"",N609&lt;&gt;"",O609&lt;&gt;"",P609&lt;&gt;""),CONCATENATE(L609,"-",N609,"-",P609,"-OM",O609),"")</f>
        <v>P31-PPGMII-P31-CAM-0299P/2025-OM2029889535</v>
      </c>
      <c r="S609" s="326" t="s">
        <v>964</v>
      </c>
      <c r="T609" s="314">
        <v>1</v>
      </c>
      <c r="U609" s="340">
        <v>0</v>
      </c>
      <c r="V609" s="340">
        <v>29.16</v>
      </c>
      <c r="W609" s="316">
        <f>IF(U609&lt;&gt;"",U609/1000,"")</f>
        <v>0</v>
      </c>
      <c r="X609" s="316">
        <f>IF(V609&lt;&gt;"",V609/1000,"")</f>
        <v>2.9159999999999998E-2</v>
      </c>
      <c r="Y609" s="317">
        <f>IF(OR(U609&lt;&gt;"",V609&lt;&gt;""),U609+V609,"")</f>
        <v>29.16</v>
      </c>
      <c r="Z609" s="318">
        <f>IF(Y609&lt;&gt;"",Y609/1000,"")</f>
        <v>2.9159999999999998E-2</v>
      </c>
      <c r="AA609" s="574" t="s">
        <v>2152</v>
      </c>
      <c r="AB609" s="327"/>
      <c r="AC609" s="331">
        <v>45777</v>
      </c>
      <c r="AD609" s="327">
        <v>45814</v>
      </c>
      <c r="AE609" s="327">
        <v>45828</v>
      </c>
      <c r="AF609" s="14">
        <v>45828</v>
      </c>
      <c r="AG609" s="327">
        <v>45828</v>
      </c>
      <c r="AH609" s="309">
        <f>IF(AND(AD609&lt;&gt;"",AG609&lt;&gt;""),AG609-AD609,"")</f>
        <v>14</v>
      </c>
      <c r="AI609" s="322" t="str">
        <f>IF(AE609&lt;&gt;"",CONCATENATE("S",WEEKNUM(AE609,21)),"")</f>
        <v>S25</v>
      </c>
      <c r="AJ609" s="323" t="str">
        <f>IF(AF609&lt;&gt;"",CONCATENATE("S",WEEKNUM(AF609,21)),"")</f>
        <v>S25</v>
      </c>
      <c r="AK609" s="323" t="str">
        <f>IF(AG609&lt;&gt;"",CONCATENATE("S",WEEKNUM(AG609,21)),"")</f>
        <v>S25</v>
      </c>
      <c r="AL609" s="322" t="str">
        <f>IF(AG609&lt;&gt;"",CONCATENATE(MONTH(AG609),"/",YEAR(AG609)),"")</f>
        <v>6/2025</v>
      </c>
      <c r="AM609" s="324">
        <f ca="1">IF(AG609&lt;&gt;"",IFERROR(IF(AF609="",TODAY()-AE609,AG609-AE609),""),"")</f>
        <v>0</v>
      </c>
      <c r="AN609" s="325" t="str">
        <f ca="1">IF(AM609&lt;&gt;"",IF(AM609&lt;=0,"SEM ATRASO",IF(AM609&lt;=10,"1) &lt;= 10 Dias",IF(AND(AM609&gt;10,AM609&lt;=30),"2) &gt; 10 Dias e &lt;= 30 Dias",IF(AND(AM609&gt;30,AM609&lt;=60),"3) &gt;30 Dias e &lt;=60 Dias",IF(AND(AM609&gt;60,AM609&lt;43854),"4) &gt; 60 Dias","INDEFINIDO"))))),"")</f>
        <v>SEM ATRASO</v>
      </c>
      <c r="AO609" s="331" t="s">
        <v>2029</v>
      </c>
      <c r="AP609" s="331">
        <v>45856</v>
      </c>
      <c r="AQ609" s="14">
        <v>45856</v>
      </c>
      <c r="AR609" s="14">
        <v>45848</v>
      </c>
      <c r="AS609" s="331">
        <v>45848</v>
      </c>
      <c r="AT609" s="309">
        <f>IF(AND(AP609&lt;&gt;"",AS609&lt;&gt;""),AS609-AP609,"")</f>
        <v>-8</v>
      </c>
      <c r="AU609" s="326" t="str">
        <f>IF(AQ609&lt;&gt;"",CONCATENATE("S",WEEKNUM(AQ609,21)),"")</f>
        <v>S29</v>
      </c>
      <c r="AV609" s="327" t="str">
        <f>IF(AR609&lt;&gt;"",CONCATENATE("S",WEEKNUM(AR609,21)),"")</f>
        <v>S28</v>
      </c>
      <c r="AW609" s="327" t="str">
        <f>IF(AS609&lt;&gt;"",CONCATENATE("S",WEEKNUM(AS609,21)),"")</f>
        <v>S28</v>
      </c>
      <c r="AX609" s="326" t="str">
        <f>IF(AS609&lt;&gt;"",CONCATENATE(MONTH(AS609),"/",YEAR(AS609)),"")</f>
        <v>7/2025</v>
      </c>
      <c r="AY609" s="328">
        <f ca="1">IF(AQ609&lt;&gt;"",IF(AS609&lt;&gt;"",AQ609-AS609,TODAY()-AQ609),"")</f>
        <v>8</v>
      </c>
      <c r="AZ609" s="329" t="str">
        <f ca="1">IF(AY609&lt;&gt;"",IF(AY609&lt;=0,"SEM ATRASO",IF(AY609&lt;=10,"1) &lt;= 10 Dias",IF(AND(AY609&gt;10,AY609&lt;=30),"2) &gt; 10 Dias e &lt;= 30 Dias",IF(AND(AY609&gt;30,AY609&lt;=60),"3) &gt;30 Dias e &lt;=60 Dias",IF(AND(AY609&gt;60,AY609&lt;43854),"4) &gt; 60 Dias","INDEFINIDO"))))),"")</f>
        <v>1) &lt;= 10 Dias</v>
      </c>
      <c r="BA609" s="14">
        <v>45879</v>
      </c>
      <c r="BB609" s="331">
        <v>45862</v>
      </c>
      <c r="BC609" s="14">
        <v>45885</v>
      </c>
      <c r="BD609" s="14">
        <v>45885</v>
      </c>
      <c r="BE609" s="327">
        <v>45870</v>
      </c>
      <c r="BF609" s="309">
        <f>IF(AND(BB609&lt;&gt;"",BE609&lt;&gt;""),BE609-BB609,"")</f>
        <v>8</v>
      </c>
      <c r="BG609" s="326" t="str">
        <f>IF(BC609&lt;&gt;"",CONCATENATE("S",WEEKNUM(BC609,21)),"")</f>
        <v>S33</v>
      </c>
      <c r="BH609" s="327" t="str">
        <f>IF(BD609&lt;&gt;"",CONCATENATE("S",WEEKNUM(BD609,21)),"")</f>
        <v>S33</v>
      </c>
      <c r="BI609" s="327" t="str">
        <f>IF(BE609&lt;&gt;"",CONCATENATE("S",WEEKNUM(BE609,21)),"")</f>
        <v>S31</v>
      </c>
      <c r="BJ609" s="326" t="str">
        <f>IF(BE609&lt;&gt;"",CONCATENATE(MONTH(BE609),"/",YEAR(BE609)),"")</f>
        <v>8/2025</v>
      </c>
      <c r="BK609" s="325">
        <f ca="1">IF(BE609&lt;&gt;"",IFERROR(IF(BE609="",TODAY()-BC609,BE609-BC609),""),"")</f>
        <v>-15</v>
      </c>
      <c r="BL609" s="330" t="str">
        <f ca="1">IF(BK609&lt;&gt;"",IF(BK609&lt;=0,"SEM ATRASO",IF(BK609&lt;=10,"1) &lt;= 10 Dias",IF(AND(BK609&gt;10,BK609&lt;=30),"2) &gt; 10 Dias e &lt;= 30 Dias",IF(AND(BK609&gt;30,BK609&lt;=60),"3) &gt;30 Dias e &lt;=60 Dias",IF(AND(BK609&gt;60,BK609&lt;43854),"4) &gt; 60 Dias","INDEFINIDO"))))),"")</f>
        <v>SEM ATRASO</v>
      </c>
      <c r="BM609" s="331">
        <f>IF(BE609&lt;&gt;"",BE609+5,IF(AND(BE609="",BD609&lt;&gt;""),BD609+5,IF(AND(BE609="",BD609="",AS609&lt;&gt;""),AS609+5,IF(AND(BE609="",BD609="",AS609="",AR609&lt;&gt;""),AR609+5,""))))</f>
        <v>45875</v>
      </c>
      <c r="BN609" s="327"/>
      <c r="BO609" s="327" t="s">
        <v>87</v>
      </c>
      <c r="BP609" s="305"/>
      <c r="BQ609" s="305"/>
      <c r="BR609" s="305"/>
      <c r="BS609" s="305"/>
      <c r="BT609" s="305" t="s">
        <v>124</v>
      </c>
      <c r="BU609" s="305" t="s">
        <v>124</v>
      </c>
      <c r="BV609" s="305"/>
      <c r="BW609" s="305"/>
      <c r="BX609" s="305"/>
      <c r="BY609" s="305"/>
      <c r="BZ609" s="305"/>
      <c r="CA609" s="660" t="s">
        <v>974</v>
      </c>
      <c r="CB609" s="326"/>
    </row>
    <row r="610" spans="1:80" ht="40.5" customHeight="1" x14ac:dyDescent="0.35">
      <c r="A610" s="326"/>
      <c r="B610" s="458" t="s">
        <v>101</v>
      </c>
      <c r="C610" s="326"/>
      <c r="D610" s="331"/>
      <c r="E610" s="323" t="s">
        <v>1949</v>
      </c>
      <c r="F610" s="323" t="s">
        <v>1063</v>
      </c>
      <c r="G610" s="307" t="str">
        <f ca="1">IF(AND(E610&lt;D610,BE610&lt;&gt;"",TODAY()&gt;D610),TODAY()-D610,"")</f>
        <v/>
      </c>
      <c r="H610" s="308" t="str">
        <f>IF(BM610&lt;&gt;"",BM610,"")</f>
        <v/>
      </c>
      <c r="I610" s="309" t="str">
        <f>IF(AND(E610&lt;&gt;"",H610&lt;&gt;""),H610-E610,"")</f>
        <v/>
      </c>
      <c r="J610" s="305" t="s">
        <v>565</v>
      </c>
      <c r="K610" s="326" t="s">
        <v>80</v>
      </c>
      <c r="L610" s="310" t="s">
        <v>2402</v>
      </c>
      <c r="M610" s="311" t="s">
        <v>2405</v>
      </c>
      <c r="N610" s="326" t="s">
        <v>1012</v>
      </c>
      <c r="O610" s="326"/>
      <c r="P610" s="681" t="s">
        <v>1733</v>
      </c>
      <c r="Q610" s="383" t="s">
        <v>2386</v>
      </c>
      <c r="R610" s="313" t="str">
        <f>IF(OR(L610&lt;&gt;"",N610&lt;&gt;"",O610&lt;&gt;"",P610&lt;&gt;""),CONCATENATE(L610,"-",N610,"-",P610,"-OM",O610),"")</f>
        <v>P62P-PPGMII-P62-PAR-1849/2024-OM</v>
      </c>
      <c r="S610" s="326"/>
      <c r="T610" s="414">
        <v>0.25</v>
      </c>
      <c r="U610" s="340">
        <v>6.06</v>
      </c>
      <c r="V610" s="340">
        <v>0</v>
      </c>
      <c r="W610" s="316">
        <f>IF(U610&lt;&gt;"",U610/1000,"")</f>
        <v>6.0599999999999994E-3</v>
      </c>
      <c r="X610" s="316">
        <f>IF(V610&lt;&gt;"",V610/1000,"")</f>
        <v>0</v>
      </c>
      <c r="Y610" s="317">
        <f>IF(OR(U610&lt;&gt;"",V610&lt;&gt;""),U610+V610,"")</f>
        <v>6.06</v>
      </c>
      <c r="Z610" s="318">
        <f>IF(Y610&lt;&gt;"",Y610/1000,"")</f>
        <v>6.0599999999999994E-3</v>
      </c>
      <c r="AA610" s="574"/>
      <c r="AB610" s="327"/>
      <c r="AC610" s="331">
        <v>45828</v>
      </c>
      <c r="AD610" s="327">
        <v>45838</v>
      </c>
      <c r="AE610" s="327">
        <v>45858</v>
      </c>
      <c r="AF610" s="327">
        <v>45858</v>
      </c>
      <c r="AG610" s="327">
        <v>45858</v>
      </c>
      <c r="AH610" s="309">
        <f>IF(AND(AD610&lt;&gt;"",AG610&lt;&gt;""),AG610-AD610,"")</f>
        <v>20</v>
      </c>
      <c r="AI610" s="322" t="str">
        <f>IF(AE610&lt;&gt;"",CONCATENATE("S",WEEKNUM(AE610,21)),"")</f>
        <v>S29</v>
      </c>
      <c r="AJ610" s="323" t="str">
        <f>IF(AF610&lt;&gt;"",CONCATENATE("S",WEEKNUM(AF610,21)),"")</f>
        <v>S29</v>
      </c>
      <c r="AK610" s="323" t="str">
        <f>IF(AG610&lt;&gt;"",CONCATENATE("S",WEEKNUM(AG610,21)),"")</f>
        <v>S29</v>
      </c>
      <c r="AL610" s="322" t="str">
        <f>IF(AG610&lt;&gt;"",CONCATENATE(MONTH(AG610),"/",YEAR(AG610)),"")</f>
        <v>7/2025</v>
      </c>
      <c r="AM610" s="324">
        <f ca="1">IF(AG610&lt;&gt;"",IFERROR(IF(AF610="",TODAY()-AE610,AG610-AE610),""),"")</f>
        <v>0</v>
      </c>
      <c r="AN610" s="325" t="str">
        <f ca="1">IF(AM610&lt;&gt;"",IF(AM610&lt;=0,"SEM ATRASO",IF(AM610&lt;=10,"1) &lt;= 10 Dias",IF(AND(AM610&gt;10,AM610&lt;=30),"2) &gt; 10 Dias e &lt;= 30 Dias",IF(AND(AM610&gt;30,AM610&lt;=60),"3) &gt;30 Dias e &lt;=60 Dias",IF(AND(AM610&gt;60,AM610&lt;43854),"4) &gt; 60 Dias","INDEFINIDO"))))),"")</f>
        <v>SEM ATRASO</v>
      </c>
      <c r="AO610" s="15">
        <v>45876</v>
      </c>
      <c r="AP610" s="15">
        <v>45876</v>
      </c>
      <c r="AQ610" s="25">
        <v>45884</v>
      </c>
      <c r="AR610" s="25">
        <v>45884</v>
      </c>
      <c r="AS610" s="327">
        <v>45883</v>
      </c>
      <c r="AT610" s="309">
        <f>IF(AND(AP610&lt;&gt;"",AS610&lt;&gt;""),AS610-AP610,"")</f>
        <v>7</v>
      </c>
      <c r="AU610" s="326" t="str">
        <f>IF(AQ610&lt;&gt;"",CONCATENATE("S",WEEKNUM(AQ610,21)),"")</f>
        <v>S33</v>
      </c>
      <c r="AV610" s="327" t="str">
        <f>IF(AR610&lt;&gt;"",CONCATENATE("S",WEEKNUM(AR610,21)),"")</f>
        <v>S33</v>
      </c>
      <c r="AW610" s="327" t="str">
        <f>IF(AS610&lt;&gt;"",CONCATENATE("S",WEEKNUM(AS610,21)),"")</f>
        <v>S33</v>
      </c>
      <c r="AX610" s="326" t="str">
        <f>IF(AS610&lt;&gt;"",CONCATENATE(MONTH(AS610),"/",YEAR(AS610)),"")</f>
        <v>8/2025</v>
      </c>
      <c r="AY610" s="328">
        <f ca="1">IF(AQ610&lt;&gt;"",IF(AS610&lt;&gt;"",AQ610-AS610,TODAY()-AQ610),"")</f>
        <v>1</v>
      </c>
      <c r="AZ610" s="329" t="str">
        <f ca="1">IF(AY610&lt;&gt;"",IF(AY610&lt;=0,"SEM ATRASO",IF(AY610&lt;=10,"1) &lt;= 10 Dias",IF(AND(AY610&gt;10,AY610&lt;=30),"2) &gt; 10 Dias e &lt;= 30 Dias",IF(AND(AY610&gt;30,AY610&lt;=60),"3) &gt;30 Dias e &lt;=60 Dias",IF(AND(AY610&gt;60,AY610&lt;43854),"4) &gt; 60 Dias","INDEFINIDO"))))),"")</f>
        <v>1) &lt;= 10 Dias</v>
      </c>
      <c r="BA610" s="327">
        <v>45887</v>
      </c>
      <c r="BB610" s="331">
        <f>AS610</f>
        <v>45883</v>
      </c>
      <c r="BC610" s="14">
        <v>45894</v>
      </c>
      <c r="BD610" s="14">
        <v>45894</v>
      </c>
      <c r="BE610" s="327"/>
      <c r="BF610" s="309" t="str">
        <f>IF(AND(BB610&lt;&gt;"",BE610&lt;&gt;""),BE610-BB610,"")</f>
        <v/>
      </c>
      <c r="BG610" s="326" t="str">
        <f>IF(BC610&lt;&gt;"",CONCATENATE("S",WEEKNUM(BC610,21)),"")</f>
        <v>S35</v>
      </c>
      <c r="BH610" s="327" t="str">
        <f>IF(BD610&lt;&gt;"",CONCATENATE("S",WEEKNUM(BD610,21)),"")</f>
        <v>S35</v>
      </c>
      <c r="BI610" s="327" t="str">
        <f>IF(BE610&lt;&gt;"",CONCATENATE("S",WEEKNUM(BE610,21)),"")</f>
        <v/>
      </c>
      <c r="BJ610" s="326" t="str">
        <f>IF(BE610&lt;&gt;"",CONCATENATE(MONTH(BE610),"/",YEAR(BE610)),"")</f>
        <v/>
      </c>
      <c r="BK610" s="325" t="str">
        <f ca="1">IF(BE610&lt;&gt;"",IFERROR(IF(BE610="",TODAY()-BC610,BE610-BC610),""),"")</f>
        <v/>
      </c>
      <c r="BL610" s="330" t="str">
        <f ca="1">IF(BK610&lt;&gt;"",IF(BK610&lt;=0,"SEM ATRASO",IF(BK610&lt;=10,"1) &lt;= 10 Dias",IF(AND(BK610&gt;10,BK610&lt;=30),"2) &gt; 10 Dias e &lt;= 30 Dias",IF(AND(BK610&gt;30,BK610&lt;=60),"3) &gt;30 Dias e &lt;=60 Dias",IF(AND(BK610&gt;60,BK610&lt;43854),"4) &gt; 60 Dias","INDEFINIDO"))))),"")</f>
        <v/>
      </c>
      <c r="BM610" s="331"/>
      <c r="BN610" s="327"/>
      <c r="BO610" s="331" t="s">
        <v>87</v>
      </c>
      <c r="BP610" s="305"/>
      <c r="BQ610" s="305"/>
      <c r="BR610" s="305"/>
      <c r="BS610" s="305"/>
      <c r="BT610" s="305"/>
      <c r="BU610" s="305"/>
      <c r="BV610" s="305"/>
      <c r="BW610" s="305"/>
      <c r="BX610" s="305"/>
      <c r="BY610" s="305"/>
      <c r="BZ610" s="305"/>
      <c r="CA610" s="660"/>
      <c r="CB610" s="326"/>
    </row>
    <row r="611" spans="1:80" ht="40.5" customHeight="1" x14ac:dyDescent="0.35">
      <c r="A611" s="326"/>
      <c r="B611" s="458" t="s">
        <v>155</v>
      </c>
      <c r="C611" s="326" t="s">
        <v>278</v>
      </c>
      <c r="D611" s="331">
        <v>45663</v>
      </c>
      <c r="E611" s="323" t="s">
        <v>1182</v>
      </c>
      <c r="F611" s="323" t="s">
        <v>255</v>
      </c>
      <c r="G611" s="307" t="str">
        <f ca="1">IF(AND(E611&lt;D611,BE611&lt;&gt;"",TODAY()&gt;D611),TODAY()-D611,"")</f>
        <v/>
      </c>
      <c r="H611" s="308">
        <f>IF(BM611&lt;&gt;"",BM611,"")</f>
        <v>45864</v>
      </c>
      <c r="I611" s="309">
        <f>IF(AND(E611&lt;&gt;"",H611&lt;&gt;""),H611-E611,"")</f>
        <v>221</v>
      </c>
      <c r="J611" s="305" t="s">
        <v>280</v>
      </c>
      <c r="K611" s="326" t="s">
        <v>80</v>
      </c>
      <c r="L611" s="310" t="s">
        <v>557</v>
      </c>
      <c r="M611" s="311" t="s">
        <v>161</v>
      </c>
      <c r="N611" s="326" t="s">
        <v>2050</v>
      </c>
      <c r="O611" s="326">
        <v>2028852203</v>
      </c>
      <c r="P611" s="539" t="s">
        <v>1546</v>
      </c>
      <c r="Q611" s="383" t="s">
        <v>1549</v>
      </c>
      <c r="R611" s="313" t="str">
        <f>IF(OR(L611&lt;&gt;"",N611&lt;&gt;"",O611&lt;&gt;"",P611&lt;&gt;""),CONCATENATE(L611,"-",N611,"-",P611,"-OM",O611),"")</f>
        <v>P62-PPGMII-P62-CAM-1926P/2024-OM2028852203</v>
      </c>
      <c r="S611" s="326" t="s">
        <v>964</v>
      </c>
      <c r="T611" s="314">
        <v>1</v>
      </c>
      <c r="U611" s="340">
        <v>2.0299999999999998</v>
      </c>
      <c r="V611" s="340">
        <v>0</v>
      </c>
      <c r="W611" s="316">
        <f>IF(U611&lt;&gt;"",U611/1000,"")</f>
        <v>2.0299999999999997E-3</v>
      </c>
      <c r="X611" s="316">
        <f>IF(V611&lt;&gt;"",V611/1000,"")</f>
        <v>0</v>
      </c>
      <c r="Y611" s="317">
        <f>IF(OR(U611&lt;&gt;"",V611&lt;&gt;""),U611+V611,"")</f>
        <v>2.0299999999999998</v>
      </c>
      <c r="Z611" s="318">
        <f>IF(Y611&lt;&gt;"",Y611/1000,"")</f>
        <v>2.0299999999999997E-3</v>
      </c>
      <c r="AA611" s="574" t="s">
        <v>2153</v>
      </c>
      <c r="AB611" s="327"/>
      <c r="AC611" s="331">
        <v>45790</v>
      </c>
      <c r="AD611" s="327">
        <v>45799</v>
      </c>
      <c r="AE611" s="327">
        <v>45818</v>
      </c>
      <c r="AF611" s="14">
        <v>45853</v>
      </c>
      <c r="AG611" s="327">
        <v>45838</v>
      </c>
      <c r="AH611" s="309">
        <f>IF(AND(AD611&lt;&gt;"",AG611&lt;&gt;""),AG611-AD611,"")</f>
        <v>39</v>
      </c>
      <c r="AI611" s="322" t="str">
        <f>IF(AE611&lt;&gt;"",CONCATENATE("S",WEEKNUM(AE611,21)),"")</f>
        <v>S24</v>
      </c>
      <c r="AJ611" s="323" t="str">
        <f>IF(AF611&lt;&gt;"",CONCATENATE("S",WEEKNUM(AF611,21)),"")</f>
        <v>S29</v>
      </c>
      <c r="AK611" s="323" t="str">
        <f>IF(AG611&lt;&gt;"",CONCATENATE("S",WEEKNUM(AG611,21)),"")</f>
        <v>S27</v>
      </c>
      <c r="AL611" s="322" t="str">
        <f>IF(AG611&lt;&gt;"",CONCATENATE(MONTH(AG611),"/",YEAR(AG611)),"")</f>
        <v>6/2025</v>
      </c>
      <c r="AM611" s="324">
        <f ca="1">IF(AG611&lt;&gt;"",IFERROR(IF(AF611="",TODAY()-AE611,AG611-AE611),""),"")</f>
        <v>20</v>
      </c>
      <c r="AN611" s="325" t="str">
        <f ca="1">IF(AM611&lt;&gt;"",IF(AM611&lt;=0,"SEM ATRASO",IF(AM611&lt;=10,"1) &lt;= 10 Dias",IF(AND(AM611&gt;10,AM611&lt;=30),"2) &gt; 10 Dias e &lt;= 30 Dias",IF(AND(AM611&gt;30,AM611&lt;=60),"3) &gt;30 Dias e &lt;=60 Dias",IF(AND(AM611&gt;60,AM611&lt;43854),"4) &gt; 60 Dias","INDEFINIDO"))))),"")</f>
        <v>2) &gt; 10 Dias e &lt;= 30 Dias</v>
      </c>
      <c r="AO611" s="331" t="s">
        <v>2031</v>
      </c>
      <c r="AP611" s="331">
        <v>45853</v>
      </c>
      <c r="AQ611" s="14">
        <v>45854</v>
      </c>
      <c r="AR611" s="14">
        <v>45854</v>
      </c>
      <c r="AS611" s="327">
        <v>45854</v>
      </c>
      <c r="AT611" s="309">
        <f>IF(AND(AP611&lt;&gt;"",AS611&lt;&gt;""),AS611-AP611,"")</f>
        <v>1</v>
      </c>
      <c r="AU611" s="326" t="str">
        <f>IF(AQ611&lt;&gt;"",CONCATENATE("S",WEEKNUM(AQ611,21)),"")</f>
        <v>S29</v>
      </c>
      <c r="AV611" s="327" t="str">
        <f>IF(AR611&lt;&gt;"",CONCATENATE("S",WEEKNUM(AR611,21)),"")</f>
        <v>S29</v>
      </c>
      <c r="AW611" s="327" t="str">
        <f>IF(AS611&lt;&gt;"",CONCATENATE("S",WEEKNUM(AS611,21)),"")</f>
        <v>S29</v>
      </c>
      <c r="AX611" s="326" t="str">
        <f>IF(AS611&lt;&gt;"",CONCATENATE(MONTH(AS611),"/",YEAR(AS611)),"")</f>
        <v>7/2025</v>
      </c>
      <c r="AY611" s="328">
        <f ca="1">IF(AQ611&lt;&gt;"",IF(AS611&lt;&gt;"",AQ611-AS611,TODAY()-AQ611),"")</f>
        <v>0</v>
      </c>
      <c r="AZ611" s="329" t="str">
        <f ca="1">IF(AY611&lt;&gt;"",IF(AY611&lt;=0,"SEM ATRASO",IF(AY611&lt;=10,"1) &lt;= 10 Dias",IF(AND(AY611&gt;10,AY611&lt;=30),"2) &gt; 10 Dias e &lt;= 30 Dias",IF(AND(AY611&gt;30,AY611&lt;=60),"3) &gt;30 Dias e &lt;=60 Dias",IF(AND(AY611&gt;60,AY611&lt;43854),"4) &gt; 60 Dias","INDEFINIDO"))))),"")</f>
        <v>SEM ATRASO</v>
      </c>
      <c r="BA611" s="327">
        <v>45850</v>
      </c>
      <c r="BB611" s="331">
        <v>45854</v>
      </c>
      <c r="BC611" s="14">
        <v>45857</v>
      </c>
      <c r="BD611" s="14">
        <v>45885</v>
      </c>
      <c r="BE611" s="15">
        <v>45859</v>
      </c>
      <c r="BF611" s="309">
        <f>IF(AND(BB611&lt;&gt;"",BE611&lt;&gt;""),BE611-BB611,"")</f>
        <v>5</v>
      </c>
      <c r="BG611" s="326" t="str">
        <f>IF(BC611&lt;&gt;"",CONCATENATE("S",WEEKNUM(BC611,21)),"")</f>
        <v>S29</v>
      </c>
      <c r="BH611" s="327" t="str">
        <f>IF(BD611&lt;&gt;"",CONCATENATE("S",WEEKNUM(BD611,21)),"")</f>
        <v>S33</v>
      </c>
      <c r="BI611" s="327" t="str">
        <f>IF(BE611&lt;&gt;"",CONCATENATE("S",WEEKNUM(BE611,21)),"")</f>
        <v>S30</v>
      </c>
      <c r="BJ611" s="326" t="str">
        <f>IF(BE611&lt;&gt;"",CONCATENATE(MONTH(BE611),"/",YEAR(BE611)),"")</f>
        <v>7/2025</v>
      </c>
      <c r="BK611" s="325">
        <f ca="1">IF(BE611&lt;&gt;"",IFERROR(IF(BE611="",TODAY()-BC611,BE611-BC611),""),"")</f>
        <v>2</v>
      </c>
      <c r="BL611" s="330" t="str">
        <f ca="1">IF(BK611&lt;&gt;"",IF(BK611&lt;=0,"SEM ATRASO",IF(BK611&lt;=10,"1) &lt;= 10 Dias",IF(AND(BK611&gt;10,BK611&lt;=30),"2) &gt; 10 Dias e &lt;= 30 Dias",IF(AND(BK611&gt;30,BK611&lt;=60),"3) &gt;30 Dias e &lt;=60 Dias",IF(AND(BK611&gt;60,BK611&lt;43854),"4) &gt; 60 Dias","INDEFINIDO"))))),"")</f>
        <v>1) &lt;= 10 Dias</v>
      </c>
      <c r="BM611" s="331">
        <f>IF(BE611&lt;&gt;"",BE611+5,IF(AND(BE611="",BD611&lt;&gt;""),BD611+5,IF(AND(BE611="",BD611="",AS611&lt;&gt;""),AS611+5,IF(AND(BE611="",BD611="",AS611="",AR611&lt;&gt;""),AR611+5,""))))</f>
        <v>45864</v>
      </c>
      <c r="BN611" s="327"/>
      <c r="BO611" s="327" t="s">
        <v>87</v>
      </c>
      <c r="BP611" s="305"/>
      <c r="BQ611" s="305"/>
      <c r="BR611" s="305"/>
      <c r="BS611" s="305"/>
      <c r="BT611" s="305" t="s">
        <v>124</v>
      </c>
      <c r="BU611" s="305" t="s">
        <v>124</v>
      </c>
      <c r="BV611" s="305"/>
      <c r="BW611" s="305"/>
      <c r="BX611" s="305"/>
      <c r="BY611" s="305"/>
      <c r="BZ611" s="305"/>
      <c r="CA611" s="660" t="s">
        <v>974</v>
      </c>
      <c r="CB611" s="326"/>
    </row>
    <row r="612" spans="1:80" ht="40.5" customHeight="1" thickBot="1" x14ac:dyDescent="0.4">
      <c r="A612" s="326"/>
      <c r="B612" s="458" t="s">
        <v>155</v>
      </c>
      <c r="C612" s="326"/>
      <c r="D612" s="331"/>
      <c r="E612" s="323" t="s">
        <v>1182</v>
      </c>
      <c r="F612" s="323" t="s">
        <v>1138</v>
      </c>
      <c r="G612" s="307" t="str">
        <f ca="1">IF(AND(E612&lt;D612,BE612&lt;&gt;"",TODAY()&gt;D612),TODAY()-D612,"")</f>
        <v/>
      </c>
      <c r="H612" s="308">
        <f>IF(BM612&lt;&gt;"",BM612,"")</f>
        <v>45889</v>
      </c>
      <c r="I612" s="309">
        <f>IF(AND(E612&lt;&gt;"",H612&lt;&gt;""),H612-E612,"")</f>
        <v>246</v>
      </c>
      <c r="J612" s="305"/>
      <c r="K612" s="460" t="s">
        <v>80</v>
      </c>
      <c r="L612" s="310" t="s">
        <v>557</v>
      </c>
      <c r="M612" s="311" t="s">
        <v>2407</v>
      </c>
      <c r="N612" s="326" t="s">
        <v>2050</v>
      </c>
      <c r="O612" s="326"/>
      <c r="P612" s="539" t="s">
        <v>1548</v>
      </c>
      <c r="Q612" s="383" t="s">
        <v>1551</v>
      </c>
      <c r="R612" s="313" t="str">
        <f>IF(OR(L612&lt;&gt;"",N612&lt;&gt;"",O612&lt;&gt;"",P612&lt;&gt;""),CONCATENATE(L612,"-",N612,"-",P612,"-OM",O612),"")</f>
        <v>P62-PPGMII-P62-CAM-1925P/2024-OM</v>
      </c>
      <c r="S612" s="326" t="s">
        <v>964</v>
      </c>
      <c r="T612" s="437">
        <v>0.75</v>
      </c>
      <c r="U612" s="340">
        <v>203.79499999999999</v>
      </c>
      <c r="V612" s="340">
        <v>0</v>
      </c>
      <c r="W612" s="316">
        <f>IF(U612&lt;&gt;"",U612/1000,"")</f>
        <v>0.20379499999999998</v>
      </c>
      <c r="X612" s="316">
        <f>IF(V612&lt;&gt;"",V612/1000,"")</f>
        <v>0</v>
      </c>
      <c r="Y612" s="317">
        <f>IF(OR(U612&lt;&gt;"",V612&lt;&gt;""),U612+V612,"")</f>
        <v>203.79499999999999</v>
      </c>
      <c r="Z612" s="318">
        <f>IF(Y612&lt;&gt;"",Y612/1000,"")</f>
        <v>0.20379499999999998</v>
      </c>
      <c r="AA612" s="574" t="s">
        <v>2154</v>
      </c>
      <c r="AB612" s="327"/>
      <c r="AC612" s="331">
        <v>45777</v>
      </c>
      <c r="AD612" s="327">
        <v>45814</v>
      </c>
      <c r="AE612" s="327">
        <v>45828</v>
      </c>
      <c r="AF612" s="14">
        <v>45828</v>
      </c>
      <c r="AG612" s="327">
        <v>45828</v>
      </c>
      <c r="AH612" s="309">
        <f>IF(AND(AD612&lt;&gt;"",AG612&lt;&gt;""),AG612-AD612,"")</f>
        <v>14</v>
      </c>
      <c r="AI612" s="322" t="str">
        <f>IF(AE612&lt;&gt;"",CONCATENATE("S",WEEKNUM(AE612,21)),"")</f>
        <v>S25</v>
      </c>
      <c r="AJ612" s="323" t="str">
        <f>IF(AF612&lt;&gt;"",CONCATENATE("S",WEEKNUM(AF612,21)),"")</f>
        <v>S25</v>
      </c>
      <c r="AK612" s="323" t="str">
        <f>IF(AG612&lt;&gt;"",CONCATENATE("S",WEEKNUM(AG612,21)),"")</f>
        <v>S25</v>
      </c>
      <c r="AL612" s="322" t="str">
        <f>IF(AG612&lt;&gt;"",CONCATENATE(MONTH(AG612),"/",YEAR(AG612)),"")</f>
        <v>6/2025</v>
      </c>
      <c r="AM612" s="324">
        <f ca="1">IF(AG612&lt;&gt;"",IFERROR(IF(AF612="",TODAY()-AE612,AG612-AE612),""),"")</f>
        <v>0</v>
      </c>
      <c r="AN612" s="325" t="str">
        <f ca="1">IF(AM612&lt;&gt;"",IF(AM612&lt;=0,"SEM ATRASO",IF(AM612&lt;=10,"1) &lt;= 10 Dias",IF(AND(AM612&gt;10,AM612&lt;=30),"2) &gt; 10 Dias e &lt;= 30 Dias",IF(AND(AM612&gt;30,AM612&lt;=60),"3) &gt;30 Dias e &lt;=60 Dias",IF(AND(AM612&gt;60,AM612&lt;43854),"4) &gt; 60 Dias","INDEFINIDO"))))),"")</f>
        <v>SEM ATRASO</v>
      </c>
      <c r="AO612" s="331" t="s">
        <v>2029</v>
      </c>
      <c r="AP612" s="331">
        <v>45838</v>
      </c>
      <c r="AQ612" s="14">
        <v>45854</v>
      </c>
      <c r="AR612" s="15">
        <v>45852</v>
      </c>
      <c r="AS612" s="331">
        <v>45852</v>
      </c>
      <c r="AT612" s="309">
        <f>IF(AND(AP612&lt;&gt;"",AS612&lt;&gt;""),AS612-AP612,"")</f>
        <v>14</v>
      </c>
      <c r="AU612" s="326" t="str">
        <f>IF(AQ612&lt;&gt;"",CONCATENATE("S",WEEKNUM(AQ612,21)),"")</f>
        <v>S29</v>
      </c>
      <c r="AV612" s="327" t="str">
        <f>IF(AR612&lt;&gt;"",CONCATENATE("S",WEEKNUM(AR612,21)),"")</f>
        <v>S29</v>
      </c>
      <c r="AW612" s="327" t="str">
        <f>IF(AS612&lt;&gt;"",CONCATENATE("S",WEEKNUM(AS612,21)),"")</f>
        <v>S29</v>
      </c>
      <c r="AX612" s="326" t="str">
        <f>IF(AS612&lt;&gt;"",CONCATENATE(MONTH(AS612),"/",YEAR(AS612)),"")</f>
        <v>7/2025</v>
      </c>
      <c r="AY612" s="328">
        <f ca="1">IF(AQ612&lt;&gt;"",IF(AS612&lt;&gt;"",AQ612-AS612,TODAY()-AQ612),"")</f>
        <v>2</v>
      </c>
      <c r="AZ612" s="329" t="str">
        <f ca="1">IF(AY612&lt;&gt;"",IF(AY612&lt;=0,"SEM ATRASO",IF(AY612&lt;=10,"1) &lt;= 10 Dias",IF(AND(AY612&gt;10,AY612&lt;=30),"2) &gt; 10 Dias e &lt;= 30 Dias",IF(AND(AY612&gt;30,AY612&lt;=60),"3) &gt;30 Dias e &lt;=60 Dias",IF(AND(AY612&gt;60,AY612&lt;43854),"4) &gt; 60 Dias","INDEFINIDO"))))),"")</f>
        <v>1) &lt;= 10 Dias</v>
      </c>
      <c r="BA612" s="14">
        <v>45879</v>
      </c>
      <c r="BB612" s="331">
        <f>BA612</f>
        <v>45879</v>
      </c>
      <c r="BC612" s="14">
        <v>45885</v>
      </c>
      <c r="BD612" s="14">
        <v>45885</v>
      </c>
      <c r="BE612" s="438">
        <v>45884</v>
      </c>
      <c r="BF612" s="309">
        <f>IF(AND(BB612&lt;&gt;"",BE612&lt;&gt;""),BE612-BB612,"")</f>
        <v>5</v>
      </c>
      <c r="BG612" s="326" t="str">
        <f>IF(BC612&lt;&gt;"",CONCATENATE("S",WEEKNUM(BC612,21)),"")</f>
        <v>S33</v>
      </c>
      <c r="BH612" s="327" t="str">
        <f>IF(BD612&lt;&gt;"",CONCATENATE("S",WEEKNUM(BD612,21)),"")</f>
        <v>S33</v>
      </c>
      <c r="BI612" s="327" t="str">
        <f>IF(BE612&lt;&gt;"",CONCATENATE("S",WEEKNUM(BE612,21)),"")</f>
        <v>S33</v>
      </c>
      <c r="BJ612" s="326" t="str">
        <f>IF(BE612&lt;&gt;"",CONCATENATE(MONTH(BE612),"/",YEAR(BE612)),"")</f>
        <v>8/2025</v>
      </c>
      <c r="BK612" s="325">
        <f ca="1">IF(BE612&lt;&gt;"",IFERROR(IF(BE612="",TODAY()-BC612,BE612-BC612),""),"")</f>
        <v>-1</v>
      </c>
      <c r="BL612" s="330" t="str">
        <f ca="1">IF(BK612&lt;&gt;"",IF(BK612&lt;=0,"SEM ATRASO",IF(BK612&lt;=10,"1) &lt;= 10 Dias",IF(AND(BK612&gt;10,BK612&lt;=30),"2) &gt; 10 Dias e &lt;= 30 Dias",IF(AND(BK612&gt;30,BK612&lt;=60),"3) &gt;30 Dias e &lt;=60 Dias",IF(AND(BK612&gt;60,BK612&lt;43854),"4) &gt; 60 Dias","INDEFINIDO"))))),"")</f>
        <v>SEM ATRASO</v>
      </c>
      <c r="BM612" s="331">
        <f>IF(BE612&lt;&gt;"",BE612+5,IF(AND(BE612="",BD612&lt;&gt;""),BD612+5,IF(AND(BE612="",BD612="",AS612&lt;&gt;""),AS612+5,IF(AND(BE612="",BD612="",AS612="",AR612&lt;&gt;""),AR612+5,""))))</f>
        <v>45889</v>
      </c>
      <c r="BN612" s="327"/>
      <c r="BO612" s="331" t="s">
        <v>87</v>
      </c>
      <c r="BP612" s="305"/>
      <c r="BQ612" s="305"/>
      <c r="BR612" s="305"/>
      <c r="BS612" s="305"/>
      <c r="BT612" s="305"/>
      <c r="BU612" s="305"/>
      <c r="BV612" s="305"/>
      <c r="BW612" s="305"/>
      <c r="BX612" s="305"/>
      <c r="BY612" s="305"/>
      <c r="BZ612" s="305"/>
      <c r="CA612" s="660"/>
      <c r="CB612" s="326"/>
    </row>
    <row r="613" spans="1:80" ht="40.5" customHeight="1" x14ac:dyDescent="0.35">
      <c r="A613" s="326"/>
      <c r="B613" s="458" t="s">
        <v>155</v>
      </c>
      <c r="C613" s="326" t="s">
        <v>278</v>
      </c>
      <c r="D613" s="331">
        <v>45663</v>
      </c>
      <c r="E613" s="323" t="s">
        <v>1083</v>
      </c>
      <c r="F613" s="323" t="s">
        <v>556</v>
      </c>
      <c r="G613" s="307" t="str">
        <f ca="1">IF(AND(E613&lt;D613,BE613&lt;&gt;"",TODAY()&gt;D613),TODAY()-D613,"")</f>
        <v/>
      </c>
      <c r="H613" s="308">
        <f>IF(BM613&lt;&gt;"",BM613,"")</f>
        <v>45889</v>
      </c>
      <c r="I613" s="309">
        <f>IF(AND(E613&lt;&gt;"",H613&lt;&gt;""),H613-E613,"")</f>
        <v>195</v>
      </c>
      <c r="J613" s="305" t="s">
        <v>280</v>
      </c>
      <c r="K613" s="326" t="s">
        <v>80</v>
      </c>
      <c r="L613" s="310" t="s">
        <v>557</v>
      </c>
      <c r="M613" s="311" t="s">
        <v>2407</v>
      </c>
      <c r="N613" s="326" t="s">
        <v>1012</v>
      </c>
      <c r="O613" s="326">
        <v>2029882856</v>
      </c>
      <c r="P613" s="539" t="s">
        <v>1552</v>
      </c>
      <c r="Q613" s="383" t="s">
        <v>1555</v>
      </c>
      <c r="R613" s="313" t="str">
        <f>IF(OR(L613&lt;&gt;"",N613&lt;&gt;"",O613&lt;&gt;"",P613&lt;&gt;""),CONCATENATE(L613,"-",N613,"-",P613,"-OM",O613),"")</f>
        <v>P62-PPGMII-P62-PAR-0593/2025-OM2029882856</v>
      </c>
      <c r="S613" s="326" t="s">
        <v>964</v>
      </c>
      <c r="T613" s="437">
        <v>0.75</v>
      </c>
      <c r="U613" s="340">
        <v>148.10300000000001</v>
      </c>
      <c r="V613" s="340">
        <v>0</v>
      </c>
      <c r="W613" s="316">
        <f>IF(U613&lt;&gt;"",U613/1000,"")</f>
        <v>0.14810300000000001</v>
      </c>
      <c r="X613" s="316">
        <f>IF(V613&lt;&gt;"",V613/1000,"")</f>
        <v>0</v>
      </c>
      <c r="Y613" s="317">
        <f>IF(OR(U613&lt;&gt;"",V613&lt;&gt;""),U613+V613,"")</f>
        <v>148.10300000000001</v>
      </c>
      <c r="Z613" s="318">
        <f>IF(Y613&lt;&gt;"",Y613/1000,"")</f>
        <v>0.14810300000000001</v>
      </c>
      <c r="AA613" s="574" t="s">
        <v>2155</v>
      </c>
      <c r="AB613" s="327"/>
      <c r="AC613" s="331">
        <v>45777</v>
      </c>
      <c r="AD613" s="327">
        <v>45814</v>
      </c>
      <c r="AE613" s="327">
        <v>45828</v>
      </c>
      <c r="AF613" s="14">
        <v>45828</v>
      </c>
      <c r="AG613" s="327">
        <v>45828</v>
      </c>
      <c r="AH613" s="309">
        <f>IF(AND(AD613&lt;&gt;"",AG613&lt;&gt;""),AG613-AD613,"")</f>
        <v>14</v>
      </c>
      <c r="AI613" s="322" t="str">
        <f>IF(AE613&lt;&gt;"",CONCATENATE("S",WEEKNUM(AE613,21)),"")</f>
        <v>S25</v>
      </c>
      <c r="AJ613" s="323" t="str">
        <f>IF(AF613&lt;&gt;"",CONCATENATE("S",WEEKNUM(AF613,21)),"")</f>
        <v>S25</v>
      </c>
      <c r="AK613" s="323" t="str">
        <f>IF(AG613&lt;&gt;"",CONCATENATE("S",WEEKNUM(AG613,21)),"")</f>
        <v>S25</v>
      </c>
      <c r="AL613" s="322" t="str">
        <f>IF(AG613&lt;&gt;"",CONCATENATE(MONTH(AG613),"/",YEAR(AG613)),"")</f>
        <v>6/2025</v>
      </c>
      <c r="AM613" s="324">
        <f ca="1">IF(AG613&lt;&gt;"",IFERROR(IF(AF613="",TODAY()-AE613,AG613-AE613),""),"")</f>
        <v>0</v>
      </c>
      <c r="AN613" s="325" t="str">
        <f ca="1">IF(AM613&lt;&gt;"",IF(AM613&lt;=0,"SEM ATRASO",IF(AM613&lt;=10,"1) &lt;= 10 Dias",IF(AND(AM613&gt;10,AM613&lt;=30),"2) &gt; 10 Dias e &lt;= 30 Dias",IF(AND(AM613&gt;30,AM613&lt;=60),"3) &gt;30 Dias e &lt;=60 Dias",IF(AND(AM613&gt;60,AM613&lt;43854),"4) &gt; 60 Dias","INDEFINIDO"))))),"")</f>
        <v>SEM ATRASO</v>
      </c>
      <c r="AO613" s="331" t="s">
        <v>2029</v>
      </c>
      <c r="AP613" s="331">
        <v>45852</v>
      </c>
      <c r="AQ613" s="14">
        <v>45852</v>
      </c>
      <c r="AR613" s="14">
        <v>45848</v>
      </c>
      <c r="AS613" s="331">
        <v>45848</v>
      </c>
      <c r="AT613" s="309">
        <f>IF(AND(AP613&lt;&gt;"",AS613&lt;&gt;""),AS613-AP613,"")</f>
        <v>-4</v>
      </c>
      <c r="AU613" s="326" t="str">
        <f>IF(AQ613&lt;&gt;"",CONCATENATE("S",WEEKNUM(AQ613,21)),"")</f>
        <v>S29</v>
      </c>
      <c r="AV613" s="327" t="str">
        <f>IF(AR613&lt;&gt;"",CONCATENATE("S",WEEKNUM(AR613,21)),"")</f>
        <v>S28</v>
      </c>
      <c r="AW613" s="327" t="str">
        <f>IF(AS613&lt;&gt;"",CONCATENATE("S",WEEKNUM(AS613,21)),"")</f>
        <v>S28</v>
      </c>
      <c r="AX613" s="326" t="str">
        <f>IF(AS613&lt;&gt;"",CONCATENATE(MONTH(AS613),"/",YEAR(AS613)),"")</f>
        <v>7/2025</v>
      </c>
      <c r="AY613" s="328">
        <f ca="1">IF(AQ613&lt;&gt;"",IF(AS613&lt;&gt;"",AQ613-AS613,TODAY()-AQ613),"")</f>
        <v>4</v>
      </c>
      <c r="AZ613" s="329" t="str">
        <f ca="1">IF(AY613&lt;&gt;"",IF(AY613&lt;=0,"SEM ATRASO",IF(AY613&lt;=10,"1) &lt;= 10 Dias",IF(AND(AY613&gt;10,AY613&lt;=30),"2) &gt; 10 Dias e &lt;= 30 Dias",IF(AND(AY613&gt;30,AY613&lt;=60),"3) &gt;30 Dias e &lt;=60 Dias",IF(AND(AY613&gt;60,AY613&lt;43854),"4) &gt; 60 Dias","INDEFINIDO"))))),"")</f>
        <v>1) &lt;= 10 Dias</v>
      </c>
      <c r="BA613" s="14">
        <v>45879</v>
      </c>
      <c r="BB613" s="331">
        <f>BA613</f>
        <v>45879</v>
      </c>
      <c r="BC613" s="14">
        <v>45885</v>
      </c>
      <c r="BD613" s="14">
        <v>45885</v>
      </c>
      <c r="BE613" s="438">
        <v>45884</v>
      </c>
      <c r="BF613" s="309">
        <f>IF(AND(BB613&lt;&gt;"",BE613&lt;&gt;""),BE613-BB613,"")</f>
        <v>5</v>
      </c>
      <c r="BG613" s="326" t="str">
        <f>IF(BC613&lt;&gt;"",CONCATENATE("S",WEEKNUM(BC613,21)),"")</f>
        <v>S33</v>
      </c>
      <c r="BH613" s="327" t="str">
        <f>IF(BD613&lt;&gt;"",CONCATENATE("S",WEEKNUM(BD613,21)),"")</f>
        <v>S33</v>
      </c>
      <c r="BI613" s="327" t="str">
        <f>IF(BE613&lt;&gt;"",CONCATENATE("S",WEEKNUM(BE613,21)),"")</f>
        <v>S33</v>
      </c>
      <c r="BJ613" s="326" t="str">
        <f>IF(BE613&lt;&gt;"",CONCATENATE(MONTH(BE613),"/",YEAR(BE613)),"")</f>
        <v>8/2025</v>
      </c>
      <c r="BK613" s="325">
        <f ca="1">IF(BE613&lt;&gt;"",IFERROR(IF(BE613="",TODAY()-BC613,BE613-BC613),""),"")</f>
        <v>-1</v>
      </c>
      <c r="BL613" s="330" t="str">
        <f ca="1">IF(BK613&lt;&gt;"",IF(BK613&lt;=0,"SEM ATRASO",IF(BK613&lt;=10,"1) &lt;= 10 Dias",IF(AND(BK613&gt;10,BK613&lt;=30),"2) &gt; 10 Dias e &lt;= 30 Dias",IF(AND(BK613&gt;30,BK613&lt;=60),"3) &gt;30 Dias e &lt;=60 Dias",IF(AND(BK613&gt;60,BK613&lt;43854),"4) &gt; 60 Dias","INDEFINIDO"))))),"")</f>
        <v>SEM ATRASO</v>
      </c>
      <c r="BM613" s="331">
        <f>IF(BE613&lt;&gt;"",BE613+5,IF(AND(BE613="",BD613&lt;&gt;""),BD613+5,IF(AND(BE613="",BD613="",AS613&lt;&gt;""),AS613+5,IF(AND(BE613="",BD613="",AS613="",AR613&lt;&gt;""),AR613+5,""))))</f>
        <v>45889</v>
      </c>
      <c r="BN613" s="327"/>
      <c r="BO613" s="327" t="s">
        <v>87</v>
      </c>
      <c r="BP613" s="305"/>
      <c r="BQ613" s="305"/>
      <c r="BR613" s="305"/>
      <c r="BS613" s="305"/>
      <c r="BT613" s="305" t="s">
        <v>124</v>
      </c>
      <c r="BU613" s="305" t="s">
        <v>124</v>
      </c>
      <c r="BV613" s="305"/>
      <c r="BW613" s="305"/>
      <c r="BX613" s="305"/>
      <c r="BY613" s="305"/>
      <c r="BZ613" s="305"/>
      <c r="CA613" s="660" t="s">
        <v>974</v>
      </c>
      <c r="CB613" s="326"/>
    </row>
    <row r="614" spans="1:80" ht="40.5" customHeight="1" x14ac:dyDescent="0.35">
      <c r="A614" s="326"/>
      <c r="B614" s="458" t="s">
        <v>101</v>
      </c>
      <c r="C614" s="326"/>
      <c r="D614" s="331"/>
      <c r="E614" s="323" t="s">
        <v>1949</v>
      </c>
      <c r="F614" s="323" t="s">
        <v>1063</v>
      </c>
      <c r="G614" s="307" t="str">
        <f ca="1">IF(AND(E614&lt;D614,BE614&lt;&gt;"",TODAY()&gt;D614),TODAY()-D614,"")</f>
        <v/>
      </c>
      <c r="H614" s="308" t="str">
        <f>IF(BM614&lt;&gt;"",BM614,"")</f>
        <v/>
      </c>
      <c r="I614" s="309" t="str">
        <f>IF(AND(E614&lt;&gt;"",H614&lt;&gt;""),H614-E614,"")</f>
        <v/>
      </c>
      <c r="J614" s="305" t="s">
        <v>565</v>
      </c>
      <c r="K614" s="326" t="s">
        <v>80</v>
      </c>
      <c r="L614" s="310" t="s">
        <v>2402</v>
      </c>
      <c r="M614" s="311" t="s">
        <v>113</v>
      </c>
      <c r="N614" s="326" t="s">
        <v>1012</v>
      </c>
      <c r="O614" s="326"/>
      <c r="P614" s="681" t="s">
        <v>1933</v>
      </c>
      <c r="Q614" s="383" t="s">
        <v>2387</v>
      </c>
      <c r="R614" s="313" t="str">
        <f>IF(OR(L614&lt;&gt;"",N614&lt;&gt;"",O614&lt;&gt;"",P614&lt;&gt;""),CONCATENATE(L614,"-",N614,"-",P614,"-OM",O614),"")</f>
        <v>P62P-PPGMII-P62-PAR-1153P/2024-OM</v>
      </c>
      <c r="S614" s="326"/>
      <c r="T614" s="414">
        <v>0.25</v>
      </c>
      <c r="U614" s="340">
        <v>5.42</v>
      </c>
      <c r="V614" s="340">
        <v>0</v>
      </c>
      <c r="W614" s="316">
        <f>IF(U614&lt;&gt;"",U614/1000,"")</f>
        <v>5.4200000000000003E-3</v>
      </c>
      <c r="X614" s="316">
        <f>IF(V614&lt;&gt;"",V614/1000,"")</f>
        <v>0</v>
      </c>
      <c r="Y614" s="317">
        <f>IF(OR(U614&lt;&gt;"",V614&lt;&gt;""),U614+V614,"")</f>
        <v>5.42</v>
      </c>
      <c r="Z614" s="318">
        <f>IF(Y614&lt;&gt;"",Y614/1000,"")</f>
        <v>5.4200000000000003E-3</v>
      </c>
      <c r="AA614" s="574"/>
      <c r="AB614" s="327"/>
      <c r="AC614" s="331">
        <v>45828</v>
      </c>
      <c r="AD614" s="327">
        <v>45838</v>
      </c>
      <c r="AE614" s="327">
        <v>45858</v>
      </c>
      <c r="AF614" s="327">
        <v>45858</v>
      </c>
      <c r="AG614" s="327">
        <v>45858</v>
      </c>
      <c r="AH614" s="309">
        <f>IF(AND(AD614&lt;&gt;"",AG614&lt;&gt;""),AG614-AD614,"")</f>
        <v>20</v>
      </c>
      <c r="AI614" s="322" t="str">
        <f>IF(AE614&lt;&gt;"",CONCATENATE("S",WEEKNUM(AE614,21)),"")</f>
        <v>S29</v>
      </c>
      <c r="AJ614" s="323" t="str">
        <f>IF(AF614&lt;&gt;"",CONCATENATE("S",WEEKNUM(AF614,21)),"")</f>
        <v>S29</v>
      </c>
      <c r="AK614" s="323" t="str">
        <f>IF(AG614&lt;&gt;"",CONCATENATE("S",WEEKNUM(AG614,21)),"")</f>
        <v>S29</v>
      </c>
      <c r="AL614" s="322" t="str">
        <f>IF(AG614&lt;&gt;"",CONCATENATE(MONTH(AG614),"/",YEAR(AG614)),"")</f>
        <v>7/2025</v>
      </c>
      <c r="AM614" s="324">
        <f ca="1">IF(AG614&lt;&gt;"",IFERROR(IF(AF614="",TODAY()-AE614,AG614-AE614),""),"")</f>
        <v>0</v>
      </c>
      <c r="AN614" s="325" t="str">
        <f ca="1">IF(AM614&lt;&gt;"",IF(AM614&lt;=0,"SEM ATRASO",IF(AM614&lt;=10,"1) &lt;= 10 Dias",IF(AND(AM614&gt;10,AM614&lt;=30),"2) &gt; 10 Dias e &lt;= 30 Dias",IF(AND(AM614&gt;30,AM614&lt;=60),"3) &gt;30 Dias e &lt;=60 Dias",IF(AND(AM614&gt;60,AM614&lt;43854),"4) &gt; 60 Dias","INDEFINIDO"))))),"")</f>
        <v>SEM ATRASO</v>
      </c>
      <c r="AO614" s="15">
        <v>45876</v>
      </c>
      <c r="AP614" s="15">
        <v>45876</v>
      </c>
      <c r="AQ614" s="25">
        <v>45884</v>
      </c>
      <c r="AR614" s="25">
        <v>45884</v>
      </c>
      <c r="AS614" s="331">
        <v>45876</v>
      </c>
      <c r="AT614" s="309">
        <f>IF(AND(AP614&lt;&gt;"",AS614&lt;&gt;""),AS614-AP614,"")</f>
        <v>0</v>
      </c>
      <c r="AU614" s="326" t="str">
        <f>IF(AQ614&lt;&gt;"",CONCATENATE("S",WEEKNUM(AQ614,21)),"")</f>
        <v>S33</v>
      </c>
      <c r="AV614" s="327" t="str">
        <f>IF(AR614&lt;&gt;"",CONCATENATE("S",WEEKNUM(AR614,21)),"")</f>
        <v>S33</v>
      </c>
      <c r="AW614" s="327" t="str">
        <f>IF(AS614&lt;&gt;"",CONCATENATE("S",WEEKNUM(AS614,21)),"")</f>
        <v>S32</v>
      </c>
      <c r="AX614" s="326" t="str">
        <f>IF(AS614&lt;&gt;"",CONCATENATE(MONTH(AS614),"/",YEAR(AS614)),"")</f>
        <v>8/2025</v>
      </c>
      <c r="AY614" s="328">
        <f ca="1">IF(AQ614&lt;&gt;"",IF(AS614&lt;&gt;"",AQ614-AS614,TODAY()-AQ614),"")</f>
        <v>8</v>
      </c>
      <c r="AZ614" s="329" t="str">
        <f ca="1">IF(AY614&lt;&gt;"",IF(AY614&lt;=0,"SEM ATRASO",IF(AY614&lt;=10,"1) &lt;= 10 Dias",IF(AND(AY614&gt;10,AY614&lt;=30),"2) &gt; 10 Dias e &lt;= 30 Dias",IF(AND(AY614&gt;30,AY614&lt;=60),"3) &gt;30 Dias e &lt;=60 Dias",IF(AND(AY614&gt;60,AY614&lt;43854),"4) &gt; 60 Dias","INDEFINIDO"))))),"")</f>
        <v>1) &lt;= 10 Dias</v>
      </c>
      <c r="BA614" s="327">
        <v>45887</v>
      </c>
      <c r="BB614" s="331"/>
      <c r="BC614" s="14">
        <v>45894</v>
      </c>
      <c r="BD614" s="14">
        <v>45894</v>
      </c>
      <c r="BE614" s="327"/>
      <c r="BF614" s="309" t="str">
        <f>IF(AND(BB614&lt;&gt;"",BE614&lt;&gt;""),BE614-BB614,"")</f>
        <v/>
      </c>
      <c r="BG614" s="326" t="str">
        <f>IF(BC614&lt;&gt;"",CONCATENATE("S",WEEKNUM(BC614,21)),"")</f>
        <v>S35</v>
      </c>
      <c r="BH614" s="327" t="str">
        <f>IF(BD614&lt;&gt;"",CONCATENATE("S",WEEKNUM(BD614,21)),"")</f>
        <v>S35</v>
      </c>
      <c r="BI614" s="327" t="str">
        <f>IF(BE614&lt;&gt;"",CONCATENATE("S",WEEKNUM(BE614,21)),"")</f>
        <v/>
      </c>
      <c r="BJ614" s="326" t="str">
        <f>IF(BE614&lt;&gt;"",CONCATENATE(MONTH(BE614),"/",YEAR(BE614)),"")</f>
        <v/>
      </c>
      <c r="BK614" s="325" t="str">
        <f ca="1">IF(BE614&lt;&gt;"",IFERROR(IF(BE614="",TODAY()-BC614,BE614-BC614),""),"")</f>
        <v/>
      </c>
      <c r="BL614" s="330" t="str">
        <f ca="1">IF(BK614&lt;&gt;"",IF(BK614&lt;=0,"SEM ATRASO",IF(BK614&lt;=10,"1) &lt;= 10 Dias",IF(AND(BK614&gt;10,BK614&lt;=30),"2) &gt; 10 Dias e &lt;= 30 Dias",IF(AND(BK614&gt;30,BK614&lt;=60),"3) &gt;30 Dias e &lt;=60 Dias",IF(AND(BK614&gt;60,BK614&lt;43854),"4) &gt; 60 Dias","INDEFINIDO"))))),"")</f>
        <v/>
      </c>
      <c r="BM614" s="331"/>
      <c r="BN614" s="327"/>
      <c r="BO614" s="331" t="s">
        <v>87</v>
      </c>
      <c r="BP614" s="305"/>
      <c r="BQ614" s="305"/>
      <c r="BR614" s="305"/>
      <c r="BS614" s="305"/>
      <c r="BT614" s="305"/>
      <c r="BU614" s="305"/>
      <c r="BV614" s="305"/>
      <c r="BW614" s="305"/>
      <c r="BX614" s="305"/>
      <c r="BY614" s="305"/>
      <c r="BZ614" s="305"/>
      <c r="CA614" s="660"/>
      <c r="CB614" s="326"/>
    </row>
    <row r="615" spans="1:80" ht="40.5" customHeight="1" x14ac:dyDescent="0.35">
      <c r="A615" s="326"/>
      <c r="B615" s="458" t="s">
        <v>101</v>
      </c>
      <c r="C615" s="326"/>
      <c r="D615" s="331"/>
      <c r="E615" s="323" t="s">
        <v>1949</v>
      </c>
      <c r="F615" s="323" t="s">
        <v>1063</v>
      </c>
      <c r="G615" s="307" t="str">
        <f ca="1">IF(AND(E615&lt;D615,BE615&lt;&gt;"",TODAY()&gt;D615),TODAY()-D615,"")</f>
        <v/>
      </c>
      <c r="H615" s="308" t="str">
        <f>IF(BM615&lt;&gt;"",BM615,"")</f>
        <v/>
      </c>
      <c r="I615" s="309" t="str">
        <f>IF(AND(E615&lt;&gt;"",H615&lt;&gt;""),H615-E615,"")</f>
        <v/>
      </c>
      <c r="J615" s="305" t="s">
        <v>565</v>
      </c>
      <c r="K615" s="326" t="s">
        <v>80</v>
      </c>
      <c r="L615" s="310" t="s">
        <v>2402</v>
      </c>
      <c r="M615" s="311" t="s">
        <v>2405</v>
      </c>
      <c r="N615" s="326" t="s">
        <v>1012</v>
      </c>
      <c r="O615" s="326"/>
      <c r="P615" s="681" t="s">
        <v>1733</v>
      </c>
      <c r="Q615" s="383" t="s">
        <v>2388</v>
      </c>
      <c r="R615" s="313" t="str">
        <f>IF(OR(L615&lt;&gt;"",N615&lt;&gt;"",O615&lt;&gt;"",P615&lt;&gt;""),CONCATENATE(L615,"-",N615,"-",P615,"-OM",O615),"")</f>
        <v>P62P-PPGMII-P62-PAR-1849/2024-OM</v>
      </c>
      <c r="S615" s="326"/>
      <c r="T615" s="414">
        <v>0.25</v>
      </c>
      <c r="U615" s="340">
        <v>19.420000000000002</v>
      </c>
      <c r="V615" s="340">
        <v>0</v>
      </c>
      <c r="W615" s="316">
        <f>IF(U615&lt;&gt;"",U615/1000,"")</f>
        <v>1.9420000000000003E-2</v>
      </c>
      <c r="X615" s="316">
        <f>IF(V615&lt;&gt;"",V615/1000,"")</f>
        <v>0</v>
      </c>
      <c r="Y615" s="317">
        <f>IF(OR(U615&lt;&gt;"",V615&lt;&gt;""),U615+V615,"")</f>
        <v>19.420000000000002</v>
      </c>
      <c r="Z615" s="318">
        <f>IF(Y615&lt;&gt;"",Y615/1000,"")</f>
        <v>1.9420000000000003E-2</v>
      </c>
      <c r="AA615" s="574"/>
      <c r="AB615" s="327"/>
      <c r="AC615" s="331">
        <v>45828</v>
      </c>
      <c r="AD615" s="327">
        <v>45838</v>
      </c>
      <c r="AE615" s="327">
        <v>45858</v>
      </c>
      <c r="AF615" s="327">
        <v>45858</v>
      </c>
      <c r="AG615" s="327">
        <v>45858</v>
      </c>
      <c r="AH615" s="309">
        <f>IF(AND(AD615&lt;&gt;"",AG615&lt;&gt;""),AG615-AD615,"")</f>
        <v>20</v>
      </c>
      <c r="AI615" s="322" t="str">
        <f>IF(AE615&lt;&gt;"",CONCATENATE("S",WEEKNUM(AE615,21)),"")</f>
        <v>S29</v>
      </c>
      <c r="AJ615" s="323" t="str">
        <f>IF(AF615&lt;&gt;"",CONCATENATE("S",WEEKNUM(AF615,21)),"")</f>
        <v>S29</v>
      </c>
      <c r="AK615" s="323" t="str">
        <f>IF(AG615&lt;&gt;"",CONCATENATE("S",WEEKNUM(AG615,21)),"")</f>
        <v>S29</v>
      </c>
      <c r="AL615" s="322" t="str">
        <f>IF(AG615&lt;&gt;"",CONCATENATE(MONTH(AG615),"/",YEAR(AG615)),"")</f>
        <v>7/2025</v>
      </c>
      <c r="AM615" s="324">
        <f ca="1">IF(AG615&lt;&gt;"",IFERROR(IF(AF615="",TODAY()-AE615,AG615-AE615),""),"")</f>
        <v>0</v>
      </c>
      <c r="AN615" s="325" t="str">
        <f ca="1">IF(AM615&lt;&gt;"",IF(AM615&lt;=0,"SEM ATRASO",IF(AM615&lt;=10,"1) &lt;= 10 Dias",IF(AND(AM615&gt;10,AM615&lt;=30),"2) &gt; 10 Dias e &lt;= 30 Dias",IF(AND(AM615&gt;30,AM615&lt;=60),"3) &gt;30 Dias e &lt;=60 Dias",IF(AND(AM615&gt;60,AM615&lt;43854),"4) &gt; 60 Dias","INDEFINIDO"))))),"")</f>
        <v>SEM ATRASO</v>
      </c>
      <c r="AO615" s="15">
        <v>45876</v>
      </c>
      <c r="AP615" s="15">
        <v>45876</v>
      </c>
      <c r="AQ615" s="25">
        <v>45884</v>
      </c>
      <c r="AR615" s="25">
        <v>45884</v>
      </c>
      <c r="AS615" s="327">
        <v>45883</v>
      </c>
      <c r="AT615" s="309">
        <f>IF(AND(AP615&lt;&gt;"",AS615&lt;&gt;""),AS615-AP615,"")</f>
        <v>7</v>
      </c>
      <c r="AU615" s="326" t="str">
        <f>IF(AQ615&lt;&gt;"",CONCATENATE("S",WEEKNUM(AQ615,21)),"")</f>
        <v>S33</v>
      </c>
      <c r="AV615" s="327" t="str">
        <f>IF(AR615&lt;&gt;"",CONCATENATE("S",WEEKNUM(AR615,21)),"")</f>
        <v>S33</v>
      </c>
      <c r="AW615" s="327" t="str">
        <f>IF(AS615&lt;&gt;"",CONCATENATE("S",WEEKNUM(AS615,21)),"")</f>
        <v>S33</v>
      </c>
      <c r="AX615" s="326" t="str">
        <f>IF(AS615&lt;&gt;"",CONCATENATE(MONTH(AS615),"/",YEAR(AS615)),"")</f>
        <v>8/2025</v>
      </c>
      <c r="AY615" s="328">
        <f ca="1">IF(AQ615&lt;&gt;"",IF(AS615&lt;&gt;"",AQ615-AS615,TODAY()-AQ615),"")</f>
        <v>1</v>
      </c>
      <c r="AZ615" s="329" t="str">
        <f ca="1">IF(AY615&lt;&gt;"",IF(AY615&lt;=0,"SEM ATRASO",IF(AY615&lt;=10,"1) &lt;= 10 Dias",IF(AND(AY615&gt;10,AY615&lt;=30),"2) &gt; 10 Dias e &lt;= 30 Dias",IF(AND(AY615&gt;30,AY615&lt;=60),"3) &gt;30 Dias e &lt;=60 Dias",IF(AND(AY615&gt;60,AY615&lt;43854),"4) &gt; 60 Dias","INDEFINIDO"))))),"")</f>
        <v>1) &lt;= 10 Dias</v>
      </c>
      <c r="BA615" s="327">
        <v>45887</v>
      </c>
      <c r="BB615" s="331">
        <f>AS615</f>
        <v>45883</v>
      </c>
      <c r="BC615" s="14">
        <v>45894</v>
      </c>
      <c r="BD615" s="14">
        <v>45894</v>
      </c>
      <c r="BE615" s="398"/>
      <c r="BF615" s="309" t="str">
        <f>IF(AND(BB615&lt;&gt;"",BE615&lt;&gt;""),BE615-BB615,"")</f>
        <v/>
      </c>
      <c r="BG615" s="326" t="str">
        <f>IF(BC615&lt;&gt;"",CONCATENATE("S",WEEKNUM(BC615,21)),"")</f>
        <v>S35</v>
      </c>
      <c r="BH615" s="327" t="str">
        <f>IF(BD615&lt;&gt;"",CONCATENATE("S",WEEKNUM(BD615,21)),"")</f>
        <v>S35</v>
      </c>
      <c r="BI615" s="327" t="str">
        <f>IF(BE615&lt;&gt;"",CONCATENATE("S",WEEKNUM(BE615,21)),"")</f>
        <v/>
      </c>
      <c r="BJ615" s="326" t="str">
        <f>IF(BE615&lt;&gt;"",CONCATENATE(MONTH(BE615),"/",YEAR(BE615)),"")</f>
        <v/>
      </c>
      <c r="BK615" s="325" t="str">
        <f ca="1">IF(BE615&lt;&gt;"",IFERROR(IF(BE615="",TODAY()-BC615,BE615-BC615),""),"")</f>
        <v/>
      </c>
      <c r="BL615" s="330" t="str">
        <f ca="1">IF(BK615&lt;&gt;"",IF(BK615&lt;=0,"SEM ATRASO",IF(BK615&lt;=10,"1) &lt;= 10 Dias",IF(AND(BK615&gt;10,BK615&lt;=30),"2) &gt; 10 Dias e &lt;= 30 Dias",IF(AND(BK615&gt;30,BK615&lt;=60),"3) &gt;30 Dias e &lt;=60 Dias",IF(AND(BK615&gt;60,BK615&lt;43854),"4) &gt; 60 Dias","INDEFINIDO"))))),"")</f>
        <v/>
      </c>
      <c r="BM615" s="331"/>
      <c r="BN615" s="327"/>
      <c r="BO615" s="331" t="s">
        <v>87</v>
      </c>
      <c r="BP615" s="305"/>
      <c r="BQ615" s="305"/>
      <c r="BR615" s="305"/>
      <c r="BS615" s="305"/>
      <c r="BT615" s="305"/>
      <c r="BU615" s="305"/>
      <c r="BV615" s="305"/>
      <c r="BW615" s="305"/>
      <c r="BX615" s="305"/>
      <c r="BY615" s="305"/>
      <c r="BZ615" s="305"/>
      <c r="CA615" s="660"/>
      <c r="CB615" s="326"/>
    </row>
    <row r="616" spans="1:80" ht="40.5" customHeight="1" x14ac:dyDescent="0.35">
      <c r="A616" s="326"/>
      <c r="B616" s="458" t="s">
        <v>101</v>
      </c>
      <c r="C616" s="326"/>
      <c r="D616" s="331"/>
      <c r="E616" s="323" t="s">
        <v>1949</v>
      </c>
      <c r="F616" s="323" t="s">
        <v>1063</v>
      </c>
      <c r="G616" s="307" t="str">
        <f ca="1">IF(AND(E616&lt;D616,BE616&lt;&gt;"",TODAY()&gt;D616),TODAY()-D616,"")</f>
        <v/>
      </c>
      <c r="H616" s="308" t="str">
        <f>IF(BM616&lt;&gt;"",BM616,"")</f>
        <v/>
      </c>
      <c r="I616" s="309" t="str">
        <f>IF(AND(E616&lt;&gt;"",H616&lt;&gt;""),H616-E616,"")</f>
        <v/>
      </c>
      <c r="J616" s="305" t="s">
        <v>565</v>
      </c>
      <c r="K616" s="326" t="s">
        <v>80</v>
      </c>
      <c r="L616" s="310" t="s">
        <v>2402</v>
      </c>
      <c r="M616" s="311" t="s">
        <v>2405</v>
      </c>
      <c r="N616" s="326" t="s">
        <v>1012</v>
      </c>
      <c r="O616" s="326"/>
      <c r="P616" s="681" t="s">
        <v>1733</v>
      </c>
      <c r="Q616" s="383" t="s">
        <v>2389</v>
      </c>
      <c r="R616" s="313" t="str">
        <f>IF(OR(L616&lt;&gt;"",N616&lt;&gt;"",O616&lt;&gt;"",P616&lt;&gt;""),CONCATENATE(L616,"-",N616,"-",P616,"-OM",O616),"")</f>
        <v>P62P-PPGMII-P62-PAR-1849/2024-OM</v>
      </c>
      <c r="S616" s="326"/>
      <c r="T616" s="414">
        <v>0.25</v>
      </c>
      <c r="U616" s="340">
        <v>19.420000000000002</v>
      </c>
      <c r="V616" s="340">
        <v>0</v>
      </c>
      <c r="W616" s="316">
        <f>IF(U616&lt;&gt;"",U616/1000,"")</f>
        <v>1.9420000000000003E-2</v>
      </c>
      <c r="X616" s="316">
        <f>IF(V616&lt;&gt;"",V616/1000,"")</f>
        <v>0</v>
      </c>
      <c r="Y616" s="317">
        <f>IF(OR(U616&lt;&gt;"",V616&lt;&gt;""),U616+V616,"")</f>
        <v>19.420000000000002</v>
      </c>
      <c r="Z616" s="318">
        <f>IF(Y616&lt;&gt;"",Y616/1000,"")</f>
        <v>1.9420000000000003E-2</v>
      </c>
      <c r="AA616" s="574"/>
      <c r="AB616" s="327"/>
      <c r="AC616" s="331">
        <v>45828</v>
      </c>
      <c r="AD616" s="327">
        <v>45838</v>
      </c>
      <c r="AE616" s="327">
        <v>45858</v>
      </c>
      <c r="AF616" s="327">
        <v>45858</v>
      </c>
      <c r="AG616" s="327">
        <v>45858</v>
      </c>
      <c r="AH616" s="309">
        <f>IF(AND(AD616&lt;&gt;"",AG616&lt;&gt;""),AG616-AD616,"")</f>
        <v>20</v>
      </c>
      <c r="AI616" s="322" t="str">
        <f>IF(AE616&lt;&gt;"",CONCATENATE("S",WEEKNUM(AE616,21)),"")</f>
        <v>S29</v>
      </c>
      <c r="AJ616" s="323" t="str">
        <f>IF(AF616&lt;&gt;"",CONCATENATE("S",WEEKNUM(AF616,21)),"")</f>
        <v>S29</v>
      </c>
      <c r="AK616" s="323" t="str">
        <f>IF(AG616&lt;&gt;"",CONCATENATE("S",WEEKNUM(AG616,21)),"")</f>
        <v>S29</v>
      </c>
      <c r="AL616" s="322" t="str">
        <f>IF(AG616&lt;&gt;"",CONCATENATE(MONTH(AG616),"/",YEAR(AG616)),"")</f>
        <v>7/2025</v>
      </c>
      <c r="AM616" s="324">
        <f ca="1">IF(AG616&lt;&gt;"",IFERROR(IF(AF616="",TODAY()-AE616,AG616-AE616),""),"")</f>
        <v>0</v>
      </c>
      <c r="AN616" s="325" t="str">
        <f ca="1">IF(AM616&lt;&gt;"",IF(AM616&lt;=0,"SEM ATRASO",IF(AM616&lt;=10,"1) &lt;= 10 Dias",IF(AND(AM616&gt;10,AM616&lt;=30),"2) &gt; 10 Dias e &lt;= 30 Dias",IF(AND(AM616&gt;30,AM616&lt;=60),"3) &gt;30 Dias e &lt;=60 Dias",IF(AND(AM616&gt;60,AM616&lt;43854),"4) &gt; 60 Dias","INDEFINIDO"))))),"")</f>
        <v>SEM ATRASO</v>
      </c>
      <c r="AO616" s="15">
        <v>45876</v>
      </c>
      <c r="AP616" s="15">
        <v>45876</v>
      </c>
      <c r="AQ616" s="25">
        <v>45884</v>
      </c>
      <c r="AR616" s="25">
        <v>45884</v>
      </c>
      <c r="AS616" s="327">
        <v>45883</v>
      </c>
      <c r="AT616" s="309">
        <f>IF(AND(AP616&lt;&gt;"",AS616&lt;&gt;""),AS616-AP616,"")</f>
        <v>7</v>
      </c>
      <c r="AU616" s="326" t="str">
        <f>IF(AQ616&lt;&gt;"",CONCATENATE("S",WEEKNUM(AQ616,21)),"")</f>
        <v>S33</v>
      </c>
      <c r="AV616" s="327" t="str">
        <f>IF(AR616&lt;&gt;"",CONCATENATE("S",WEEKNUM(AR616,21)),"")</f>
        <v>S33</v>
      </c>
      <c r="AW616" s="327" t="str">
        <f>IF(AS616&lt;&gt;"",CONCATENATE("S",WEEKNUM(AS616,21)),"")</f>
        <v>S33</v>
      </c>
      <c r="AX616" s="326" t="str">
        <f>IF(AS616&lt;&gt;"",CONCATENATE(MONTH(AS616),"/",YEAR(AS616)),"")</f>
        <v>8/2025</v>
      </c>
      <c r="AY616" s="328">
        <f ca="1">IF(AQ616&lt;&gt;"",IF(AS616&lt;&gt;"",AQ616-AS616,TODAY()-AQ616),"")</f>
        <v>1</v>
      </c>
      <c r="AZ616" s="329" t="str">
        <f ca="1">IF(AY616&lt;&gt;"",IF(AY616&lt;=0,"SEM ATRASO",IF(AY616&lt;=10,"1) &lt;= 10 Dias",IF(AND(AY616&gt;10,AY616&lt;=30),"2) &gt; 10 Dias e &lt;= 30 Dias",IF(AND(AY616&gt;30,AY616&lt;=60),"3) &gt;30 Dias e &lt;=60 Dias",IF(AND(AY616&gt;60,AY616&lt;43854),"4) &gt; 60 Dias","INDEFINIDO"))))),"")</f>
        <v>1) &lt;= 10 Dias</v>
      </c>
      <c r="BA616" s="327">
        <v>45887</v>
      </c>
      <c r="BB616" s="331">
        <f>AS616</f>
        <v>45883</v>
      </c>
      <c r="BC616" s="14">
        <v>45894</v>
      </c>
      <c r="BD616" s="14">
        <v>45894</v>
      </c>
      <c r="BE616" s="327"/>
      <c r="BF616" s="309" t="str">
        <f>IF(AND(BB616&lt;&gt;"",BE616&lt;&gt;""),BE616-BB616,"")</f>
        <v/>
      </c>
      <c r="BG616" s="326" t="str">
        <f>IF(BC616&lt;&gt;"",CONCATENATE("S",WEEKNUM(BC616,21)),"")</f>
        <v>S35</v>
      </c>
      <c r="BH616" s="327" t="str">
        <f>IF(BD616&lt;&gt;"",CONCATENATE("S",WEEKNUM(BD616,21)),"")</f>
        <v>S35</v>
      </c>
      <c r="BI616" s="327" t="str">
        <f>IF(BE616&lt;&gt;"",CONCATENATE("S",WEEKNUM(BE616,21)),"")</f>
        <v/>
      </c>
      <c r="BJ616" s="326" t="str">
        <f>IF(BE616&lt;&gt;"",CONCATENATE(MONTH(BE616),"/",YEAR(BE616)),"")</f>
        <v/>
      </c>
      <c r="BK616" s="325" t="str">
        <f ca="1">IF(BE616&lt;&gt;"",IFERROR(IF(BE616="",TODAY()-BC616,BE616-BC616),""),"")</f>
        <v/>
      </c>
      <c r="BL616" s="330" t="str">
        <f ca="1">IF(BK616&lt;&gt;"",IF(BK616&lt;=0,"SEM ATRASO",IF(BK616&lt;=10,"1) &lt;= 10 Dias",IF(AND(BK616&gt;10,BK616&lt;=30),"2) &gt; 10 Dias e &lt;= 30 Dias",IF(AND(BK616&gt;30,BK616&lt;=60),"3) &gt;30 Dias e &lt;=60 Dias",IF(AND(BK616&gt;60,BK616&lt;43854),"4) &gt; 60 Dias","INDEFINIDO"))))),"")</f>
        <v/>
      </c>
      <c r="BM616" s="331"/>
      <c r="BN616" s="327"/>
      <c r="BO616" s="331" t="s">
        <v>87</v>
      </c>
      <c r="BP616" s="305"/>
      <c r="BQ616" s="305"/>
      <c r="BR616" s="305"/>
      <c r="BS616" s="305"/>
      <c r="BT616" s="305"/>
      <c r="BU616" s="305"/>
      <c r="BV616" s="305"/>
      <c r="BW616" s="305"/>
      <c r="BX616" s="305"/>
      <c r="BY616" s="305"/>
      <c r="BZ616" s="305"/>
      <c r="CA616" s="660"/>
      <c r="CB616" s="326"/>
    </row>
    <row r="617" spans="1:80" ht="40.5" customHeight="1" x14ac:dyDescent="0.35">
      <c r="A617" s="326"/>
      <c r="B617" s="458" t="s">
        <v>155</v>
      </c>
      <c r="C617" s="326"/>
      <c r="D617" s="331"/>
      <c r="E617" s="323" t="s">
        <v>1949</v>
      </c>
      <c r="F617" s="323" t="s">
        <v>1063</v>
      </c>
      <c r="G617" s="307" t="str">
        <f ca="1">IF(AND(E617&lt;D617,BE617&lt;&gt;"",TODAY()&gt;D617),TODAY()-D617,"")</f>
        <v/>
      </c>
      <c r="H617" s="308" t="str">
        <f>IF(BM617&lt;&gt;"",BM617,"")</f>
        <v/>
      </c>
      <c r="I617" s="309" t="str">
        <f>IF(AND(E617&lt;&gt;"",H617&lt;&gt;""),H617-E617,"")</f>
        <v/>
      </c>
      <c r="J617" s="305" t="s">
        <v>565</v>
      </c>
      <c r="K617" s="326" t="s">
        <v>80</v>
      </c>
      <c r="L617" s="310" t="s">
        <v>2402</v>
      </c>
      <c r="M617" s="311" t="s">
        <v>2407</v>
      </c>
      <c r="N617" s="326" t="s">
        <v>1012</v>
      </c>
      <c r="O617" s="326"/>
      <c r="P617" s="681" t="s">
        <v>1945</v>
      </c>
      <c r="Q617" s="383" t="s">
        <v>2390</v>
      </c>
      <c r="R617" s="313" t="str">
        <f>IF(OR(L617&lt;&gt;"",N617&lt;&gt;"",O617&lt;&gt;"",P617&lt;&gt;""),CONCATENATE(L617,"-",N617,"-",P617,"-OM",O617),"")</f>
        <v>P62P-PPGMII-P62-PAR-0280P/2024-OM</v>
      </c>
      <c r="S617" s="326"/>
      <c r="T617" s="414">
        <v>0.75</v>
      </c>
      <c r="U617" s="340">
        <v>100.376</v>
      </c>
      <c r="V617" s="340">
        <v>0</v>
      </c>
      <c r="W617" s="316">
        <f>IF(U617&lt;&gt;"",U617/1000,"")</f>
        <v>0.10037600000000001</v>
      </c>
      <c r="X617" s="316">
        <f>IF(V617&lt;&gt;"",V617/1000,"")</f>
        <v>0</v>
      </c>
      <c r="Y617" s="317">
        <f>IF(OR(U617&lt;&gt;"",V617&lt;&gt;""),U617+V617,"")</f>
        <v>100.376</v>
      </c>
      <c r="Z617" s="318">
        <f>IF(Y617&lt;&gt;"",Y617/1000,"")</f>
        <v>0.10037600000000001</v>
      </c>
      <c r="AA617" s="574"/>
      <c r="AB617" s="327"/>
      <c r="AC617" s="331">
        <v>45828</v>
      </c>
      <c r="AD617" s="327">
        <v>45838</v>
      </c>
      <c r="AE617" s="327">
        <v>45858</v>
      </c>
      <c r="AF617" s="327">
        <v>45858</v>
      </c>
      <c r="AG617" s="327">
        <v>45858</v>
      </c>
      <c r="AH617" s="309">
        <f>IF(AND(AD617&lt;&gt;"",AG617&lt;&gt;""),AG617-AD617,"")</f>
        <v>20</v>
      </c>
      <c r="AI617" s="322" t="str">
        <f>IF(AE617&lt;&gt;"",CONCATENATE("S",WEEKNUM(AE617,21)),"")</f>
        <v>S29</v>
      </c>
      <c r="AJ617" s="323" t="str">
        <f>IF(AF617&lt;&gt;"",CONCATENATE("S",WEEKNUM(AF617,21)),"")</f>
        <v>S29</v>
      </c>
      <c r="AK617" s="323" t="str">
        <f>IF(AG617&lt;&gt;"",CONCATENATE("S",WEEKNUM(AG617,21)),"")</f>
        <v>S29</v>
      </c>
      <c r="AL617" s="322" t="str">
        <f>IF(AG617&lt;&gt;"",CONCATENATE(MONTH(AG617),"/",YEAR(AG617)),"")</f>
        <v>7/2025</v>
      </c>
      <c r="AM617" s="324">
        <f ca="1">IF(AG617&lt;&gt;"",IFERROR(IF(AF617="",TODAY()-AE617,AG617-AE617),""),"")</f>
        <v>0</v>
      </c>
      <c r="AN617" s="325" t="str">
        <f ca="1">IF(AM617&lt;&gt;"",IF(AM617&lt;=0,"SEM ATRASO",IF(AM617&lt;=10,"1) &lt;= 10 Dias",IF(AND(AM617&gt;10,AM617&lt;=30),"2) &gt; 10 Dias e &lt;= 30 Dias",IF(AND(AM617&gt;30,AM617&lt;=60),"3) &gt;30 Dias e &lt;=60 Dias",IF(AND(AM617&gt;60,AM617&lt;43854),"4) &gt; 60 Dias","INDEFINIDO"))))),"")</f>
        <v>SEM ATRASO</v>
      </c>
      <c r="AO617" s="15">
        <v>45876</v>
      </c>
      <c r="AP617" s="15">
        <v>45876</v>
      </c>
      <c r="AQ617" s="25">
        <v>45884</v>
      </c>
      <c r="AR617" s="25">
        <v>45884</v>
      </c>
      <c r="AS617" s="327">
        <v>45881</v>
      </c>
      <c r="AT617" s="309">
        <f>IF(AND(AP617&lt;&gt;"",AS617&lt;&gt;""),AS617-AP617,"")</f>
        <v>5</v>
      </c>
      <c r="AU617" s="326" t="str">
        <f>IF(AQ617&lt;&gt;"",CONCATENATE("S",WEEKNUM(AQ617,21)),"")</f>
        <v>S33</v>
      </c>
      <c r="AV617" s="327" t="str">
        <f>IF(AR617&lt;&gt;"",CONCATENATE("S",WEEKNUM(AR617,21)),"")</f>
        <v>S33</v>
      </c>
      <c r="AW617" s="327" t="str">
        <f>IF(AS617&lt;&gt;"",CONCATENATE("S",WEEKNUM(AS617,21)),"")</f>
        <v>S33</v>
      </c>
      <c r="AX617" s="326" t="str">
        <f>IF(AS617&lt;&gt;"",CONCATENATE(MONTH(AS617),"/",YEAR(AS617)),"")</f>
        <v>8/2025</v>
      </c>
      <c r="AY617" s="328">
        <f ca="1">IF(AQ617&lt;&gt;"",IF(AS617&lt;&gt;"",AQ617-AS617,TODAY()-AQ617),"")</f>
        <v>3</v>
      </c>
      <c r="AZ617" s="329" t="str">
        <f ca="1">IF(AY617&lt;&gt;"",IF(AY617&lt;=0,"SEM ATRASO",IF(AY617&lt;=10,"1) &lt;= 10 Dias",IF(AND(AY617&gt;10,AY617&lt;=30),"2) &gt; 10 Dias e &lt;= 30 Dias",IF(AND(AY617&gt;30,AY617&lt;=60),"3) &gt;30 Dias e &lt;=60 Dias",IF(AND(AY617&gt;60,AY617&lt;43854),"4) &gt; 60 Dias","INDEFINIDO"))))),"")</f>
        <v>1) &lt;= 10 Dias</v>
      </c>
      <c r="BA617" s="327">
        <v>45887</v>
      </c>
      <c r="BB617" s="331">
        <v>45881</v>
      </c>
      <c r="BC617" s="14">
        <v>45894</v>
      </c>
      <c r="BD617" s="14">
        <v>45894</v>
      </c>
      <c r="BE617" s="398">
        <v>45884</v>
      </c>
      <c r="BF617" s="309">
        <f>IF(AND(BB617&lt;&gt;"",BE617&lt;&gt;""),BE617-BB617,"")</f>
        <v>3</v>
      </c>
      <c r="BG617" s="326" t="str">
        <f>IF(BC617&lt;&gt;"",CONCATENATE("S",WEEKNUM(BC617,21)),"")</f>
        <v>S35</v>
      </c>
      <c r="BH617" s="327" t="str">
        <f>IF(BD617&lt;&gt;"",CONCATENATE("S",WEEKNUM(BD617,21)),"")</f>
        <v>S35</v>
      </c>
      <c r="BI617" s="327" t="str">
        <f>IF(BE617&lt;&gt;"",CONCATENATE("S",WEEKNUM(BE617,21)),"")</f>
        <v>S33</v>
      </c>
      <c r="BJ617" s="326" t="str">
        <f>IF(BE617&lt;&gt;"",CONCATENATE(MONTH(BE617),"/",YEAR(BE617)),"")</f>
        <v>8/2025</v>
      </c>
      <c r="BK617" s="325">
        <f ca="1">IF(BE617&lt;&gt;"",IFERROR(IF(BE617="",TODAY()-BC617,BE617-BC617),""),"")</f>
        <v>-10</v>
      </c>
      <c r="BL617" s="330" t="str">
        <f ca="1">IF(BK617&lt;&gt;"",IF(BK617&lt;=0,"SEM ATRASO",IF(BK617&lt;=10,"1) &lt;= 10 Dias",IF(AND(BK617&gt;10,BK617&lt;=30),"2) &gt; 10 Dias e &lt;= 30 Dias",IF(AND(BK617&gt;30,BK617&lt;=60),"3) &gt;30 Dias e &lt;=60 Dias",IF(AND(BK617&gt;60,BK617&lt;43854),"4) &gt; 60 Dias","INDEFINIDO"))))),"")</f>
        <v>SEM ATRASO</v>
      </c>
      <c r="BM617" s="331"/>
      <c r="BN617" s="327"/>
      <c r="BO617" s="331" t="s">
        <v>87</v>
      </c>
      <c r="BP617" s="305"/>
      <c r="BQ617" s="305"/>
      <c r="BR617" s="305"/>
      <c r="BS617" s="305"/>
      <c r="BT617" s="305"/>
      <c r="BU617" s="305"/>
      <c r="BV617" s="305"/>
      <c r="BW617" s="305"/>
      <c r="BX617" s="305"/>
      <c r="BY617" s="305"/>
      <c r="BZ617" s="305"/>
      <c r="CA617" s="660" t="s">
        <v>2408</v>
      </c>
      <c r="CB617" s="326"/>
    </row>
    <row r="618" spans="1:80" ht="40.5" customHeight="1" x14ac:dyDescent="0.35">
      <c r="A618" s="326"/>
      <c r="B618" s="458" t="s">
        <v>101</v>
      </c>
      <c r="C618" s="326"/>
      <c r="D618" s="331"/>
      <c r="E618" s="323" t="s">
        <v>1949</v>
      </c>
      <c r="F618" s="323" t="s">
        <v>1063</v>
      </c>
      <c r="G618" s="307" t="str">
        <f ca="1">IF(AND(E618&lt;D618,BE618&lt;&gt;"",TODAY()&gt;D618),TODAY()-D618,"")</f>
        <v/>
      </c>
      <c r="H618" s="308" t="str">
        <f>IF(BM618&lt;&gt;"",BM618,"")</f>
        <v/>
      </c>
      <c r="I618" s="309" t="str">
        <f>IF(AND(E618&lt;&gt;"",H618&lt;&gt;""),H618-E618,"")</f>
        <v/>
      </c>
      <c r="J618" s="305" t="s">
        <v>565</v>
      </c>
      <c r="K618" s="326" t="s">
        <v>80</v>
      </c>
      <c r="L618" s="310" t="s">
        <v>2402</v>
      </c>
      <c r="M618" s="311" t="s">
        <v>113</v>
      </c>
      <c r="N618" s="326" t="s">
        <v>1012</v>
      </c>
      <c r="O618" s="326"/>
      <c r="P618" s="681" t="s">
        <v>1537</v>
      </c>
      <c r="Q618" s="383" t="s">
        <v>2391</v>
      </c>
      <c r="R618" s="313" t="str">
        <f>IF(OR(L618&lt;&gt;"",N618&lt;&gt;"",O618&lt;&gt;"",P618&lt;&gt;""),CONCATENATE(L618,"-",N618,"-",P618,"-OM",O618),"")</f>
        <v>P62P-PPGMII-P62-PAR-0364P/2024-OM</v>
      </c>
      <c r="S618" s="326"/>
      <c r="T618" s="414">
        <v>0.25</v>
      </c>
      <c r="U618" s="340">
        <v>104.8</v>
      </c>
      <c r="V618" s="340">
        <v>0</v>
      </c>
      <c r="W618" s="316">
        <f>IF(U618&lt;&gt;"",U618/1000,"")</f>
        <v>0.10479999999999999</v>
      </c>
      <c r="X618" s="316">
        <f>IF(V618&lt;&gt;"",V618/1000,"")</f>
        <v>0</v>
      </c>
      <c r="Y618" s="317">
        <f>IF(OR(U618&lt;&gt;"",V618&lt;&gt;""),U618+V618,"")</f>
        <v>104.8</v>
      </c>
      <c r="Z618" s="318">
        <f>IF(Y618&lt;&gt;"",Y618/1000,"")</f>
        <v>0.10479999999999999</v>
      </c>
      <c r="AA618" s="574"/>
      <c r="AB618" s="327"/>
      <c r="AC618" s="331">
        <v>45828</v>
      </c>
      <c r="AD618" s="327">
        <v>45838</v>
      </c>
      <c r="AE618" s="327">
        <v>45858</v>
      </c>
      <c r="AF618" s="327">
        <v>45858</v>
      </c>
      <c r="AG618" s="327">
        <v>45858</v>
      </c>
      <c r="AH618" s="309">
        <f>IF(AND(AD618&lt;&gt;"",AG618&lt;&gt;""),AG618-AD618,"")</f>
        <v>20</v>
      </c>
      <c r="AI618" s="322" t="str">
        <f>IF(AE618&lt;&gt;"",CONCATENATE("S",WEEKNUM(AE618,21)),"")</f>
        <v>S29</v>
      </c>
      <c r="AJ618" s="323" t="str">
        <f>IF(AF618&lt;&gt;"",CONCATENATE("S",WEEKNUM(AF618,21)),"")</f>
        <v>S29</v>
      </c>
      <c r="AK618" s="323" t="str">
        <f>IF(AG618&lt;&gt;"",CONCATENATE("S",WEEKNUM(AG618,21)),"")</f>
        <v>S29</v>
      </c>
      <c r="AL618" s="322" t="str">
        <f>IF(AG618&lt;&gt;"",CONCATENATE(MONTH(AG618),"/",YEAR(AG618)),"")</f>
        <v>7/2025</v>
      </c>
      <c r="AM618" s="324">
        <f ca="1">IF(AG618&lt;&gt;"",IFERROR(IF(AF618="",TODAY()-AE618,AG618-AE618),""),"")</f>
        <v>0</v>
      </c>
      <c r="AN618" s="325" t="str">
        <f ca="1">IF(AM618&lt;&gt;"",IF(AM618&lt;=0,"SEM ATRASO",IF(AM618&lt;=10,"1) &lt;= 10 Dias",IF(AND(AM618&gt;10,AM618&lt;=30),"2) &gt; 10 Dias e &lt;= 30 Dias",IF(AND(AM618&gt;30,AM618&lt;=60),"3) &gt;30 Dias e &lt;=60 Dias",IF(AND(AM618&gt;60,AM618&lt;43854),"4) &gt; 60 Dias","INDEFINIDO"))))),"")</f>
        <v>SEM ATRASO</v>
      </c>
      <c r="AO618" s="15">
        <v>45876</v>
      </c>
      <c r="AP618" s="15">
        <v>45876</v>
      </c>
      <c r="AQ618" s="25">
        <v>45884</v>
      </c>
      <c r="AR618" s="25">
        <v>45884</v>
      </c>
      <c r="AS618" s="331">
        <v>45876</v>
      </c>
      <c r="AT618" s="309">
        <f>IF(AND(AP618&lt;&gt;"",AS618&lt;&gt;""),AS618-AP618,"")</f>
        <v>0</v>
      </c>
      <c r="AU618" s="326" t="str">
        <f>IF(AQ618&lt;&gt;"",CONCATENATE("S",WEEKNUM(AQ618,21)),"")</f>
        <v>S33</v>
      </c>
      <c r="AV618" s="327" t="str">
        <f>IF(AR618&lt;&gt;"",CONCATENATE("S",WEEKNUM(AR618,21)),"")</f>
        <v>S33</v>
      </c>
      <c r="AW618" s="327" t="str">
        <f>IF(AS618&lt;&gt;"",CONCATENATE("S",WEEKNUM(AS618,21)),"")</f>
        <v>S32</v>
      </c>
      <c r="AX618" s="326" t="str">
        <f>IF(AS618&lt;&gt;"",CONCATENATE(MONTH(AS618),"/",YEAR(AS618)),"")</f>
        <v>8/2025</v>
      </c>
      <c r="AY618" s="328">
        <f ca="1">IF(AQ618&lt;&gt;"",IF(AS618&lt;&gt;"",AQ618-AS618,TODAY()-AQ618),"")</f>
        <v>8</v>
      </c>
      <c r="AZ618" s="329" t="str">
        <f ca="1">IF(AY618&lt;&gt;"",IF(AY618&lt;=0,"SEM ATRASO",IF(AY618&lt;=10,"1) &lt;= 10 Dias",IF(AND(AY618&gt;10,AY618&lt;=30),"2) &gt; 10 Dias e &lt;= 30 Dias",IF(AND(AY618&gt;30,AY618&lt;=60),"3) &gt;30 Dias e &lt;=60 Dias",IF(AND(AY618&gt;60,AY618&lt;43854),"4) &gt; 60 Dias","INDEFINIDO"))))),"")</f>
        <v>1) &lt;= 10 Dias</v>
      </c>
      <c r="BA618" s="327">
        <v>45887</v>
      </c>
      <c r="BB618" s="331">
        <f>BA618</f>
        <v>45887</v>
      </c>
      <c r="BC618" s="14">
        <v>45894</v>
      </c>
      <c r="BD618" s="14">
        <v>45894</v>
      </c>
      <c r="BE618" s="327"/>
      <c r="BF618" s="309" t="str">
        <f>IF(AND(BB618&lt;&gt;"",BE618&lt;&gt;""),BE618-BB618,"")</f>
        <v/>
      </c>
      <c r="BG618" s="326" t="str">
        <f>IF(BC618&lt;&gt;"",CONCATENATE("S",WEEKNUM(BC618,21)),"")</f>
        <v>S35</v>
      </c>
      <c r="BH618" s="327" t="str">
        <f>IF(BD618&lt;&gt;"",CONCATENATE("S",WEEKNUM(BD618,21)),"")</f>
        <v>S35</v>
      </c>
      <c r="BI618" s="327" t="str">
        <f>IF(BE618&lt;&gt;"",CONCATENATE("S",WEEKNUM(BE618,21)),"")</f>
        <v/>
      </c>
      <c r="BJ618" s="326" t="str">
        <f>IF(BE618&lt;&gt;"",CONCATENATE(MONTH(BE618),"/",YEAR(BE618)),"")</f>
        <v/>
      </c>
      <c r="BK618" s="325" t="str">
        <f ca="1">IF(BE618&lt;&gt;"",IFERROR(IF(BE618="",TODAY()-BC618,BE618-BC618),""),"")</f>
        <v/>
      </c>
      <c r="BL618" s="330" t="str">
        <f ca="1">IF(BK618&lt;&gt;"",IF(BK618&lt;=0,"SEM ATRASO",IF(BK618&lt;=10,"1) &lt;= 10 Dias",IF(AND(BK618&gt;10,BK618&lt;=30),"2) &gt; 10 Dias e &lt;= 30 Dias",IF(AND(BK618&gt;30,BK618&lt;=60),"3) &gt;30 Dias e &lt;=60 Dias",IF(AND(BK618&gt;60,BK618&lt;43854),"4) &gt; 60 Dias","INDEFINIDO"))))),"")</f>
        <v/>
      </c>
      <c r="BM618" s="331"/>
      <c r="BN618" s="327"/>
      <c r="BO618" s="331" t="s">
        <v>87</v>
      </c>
      <c r="BP618" s="305"/>
      <c r="BQ618" s="305"/>
      <c r="BR618" s="305"/>
      <c r="BS618" s="305"/>
      <c r="BT618" s="305"/>
      <c r="BU618" s="305"/>
      <c r="BV618" s="305"/>
      <c r="BW618" s="305"/>
      <c r="BX618" s="305"/>
      <c r="BY618" s="305"/>
      <c r="BZ618" s="305"/>
      <c r="CA618" s="660"/>
      <c r="CB618" s="326"/>
    </row>
    <row r="619" spans="1:80" ht="40.5" customHeight="1" x14ac:dyDescent="0.35">
      <c r="A619" s="326"/>
      <c r="B619" s="458" t="s">
        <v>155</v>
      </c>
      <c r="C619" s="326"/>
      <c r="D619" s="331"/>
      <c r="E619" s="323" t="s">
        <v>1949</v>
      </c>
      <c r="F619" s="323" t="s">
        <v>1063</v>
      </c>
      <c r="G619" s="307" t="str">
        <f ca="1">IF(AND(E619&lt;D619,BE619&lt;&gt;"",TODAY()&gt;D619),TODAY()-D619,"")</f>
        <v/>
      </c>
      <c r="H619" s="308" t="str">
        <f>IF(BM619&lt;&gt;"",BM619,"")</f>
        <v/>
      </c>
      <c r="I619" s="309" t="str">
        <f>IF(AND(E619&lt;&gt;"",H619&lt;&gt;""),H619-E619,"")</f>
        <v/>
      </c>
      <c r="J619" s="305" t="s">
        <v>565</v>
      </c>
      <c r="K619" s="326" t="s">
        <v>80</v>
      </c>
      <c r="L619" s="310" t="s">
        <v>2402</v>
      </c>
      <c r="M619" s="311" t="s">
        <v>2407</v>
      </c>
      <c r="N619" s="326" t="s">
        <v>1012</v>
      </c>
      <c r="O619" s="326"/>
      <c r="P619" s="681" t="s">
        <v>1945</v>
      </c>
      <c r="Q619" s="383" t="s">
        <v>2392</v>
      </c>
      <c r="R619" s="313" t="str">
        <f>IF(OR(L619&lt;&gt;"",N619&lt;&gt;"",O619&lt;&gt;"",P619&lt;&gt;""),CONCATENATE(L619,"-",N619,"-",P619,"-OM",O619),"")</f>
        <v>P62P-PPGMII-P62-PAR-0280P/2024-OM</v>
      </c>
      <c r="S619" s="326"/>
      <c r="T619" s="414">
        <v>0.75</v>
      </c>
      <c r="U619" s="340">
        <v>151.40299999999999</v>
      </c>
      <c r="V619" s="340">
        <v>0</v>
      </c>
      <c r="W619" s="316">
        <f>IF(U619&lt;&gt;"",U619/1000,"")</f>
        <v>0.15140299999999998</v>
      </c>
      <c r="X619" s="316">
        <f>IF(V619&lt;&gt;"",V619/1000,"")</f>
        <v>0</v>
      </c>
      <c r="Y619" s="317">
        <f>IF(OR(U619&lt;&gt;"",V619&lt;&gt;""),U619+V619,"")</f>
        <v>151.40299999999999</v>
      </c>
      <c r="Z619" s="318">
        <f>IF(Y619&lt;&gt;"",Y619/1000,"")</f>
        <v>0.15140299999999998</v>
      </c>
      <c r="AA619" s="574"/>
      <c r="AB619" s="327"/>
      <c r="AC619" s="331">
        <v>45828</v>
      </c>
      <c r="AD619" s="327">
        <v>45838</v>
      </c>
      <c r="AE619" s="327">
        <v>45858</v>
      </c>
      <c r="AF619" s="327">
        <v>45858</v>
      </c>
      <c r="AG619" s="327">
        <v>45858</v>
      </c>
      <c r="AH619" s="309">
        <f>IF(AND(AD619&lt;&gt;"",AG619&lt;&gt;""),AG619-AD619,"")</f>
        <v>20</v>
      </c>
      <c r="AI619" s="322" t="str">
        <f>IF(AE619&lt;&gt;"",CONCATENATE("S",WEEKNUM(AE619,21)),"")</f>
        <v>S29</v>
      </c>
      <c r="AJ619" s="323" t="str">
        <f>IF(AF619&lt;&gt;"",CONCATENATE("S",WEEKNUM(AF619,21)),"")</f>
        <v>S29</v>
      </c>
      <c r="AK619" s="323" t="str">
        <f>IF(AG619&lt;&gt;"",CONCATENATE("S",WEEKNUM(AG619,21)),"")</f>
        <v>S29</v>
      </c>
      <c r="AL619" s="322" t="str">
        <f>IF(AG619&lt;&gt;"",CONCATENATE(MONTH(AG619),"/",YEAR(AG619)),"")</f>
        <v>7/2025</v>
      </c>
      <c r="AM619" s="324">
        <f ca="1">IF(AG619&lt;&gt;"",IFERROR(IF(AF619="",TODAY()-AE619,AG619-AE619),""),"")</f>
        <v>0</v>
      </c>
      <c r="AN619" s="325" t="str">
        <f ca="1">IF(AM619&lt;&gt;"",IF(AM619&lt;=0,"SEM ATRASO",IF(AM619&lt;=10,"1) &lt;= 10 Dias",IF(AND(AM619&gt;10,AM619&lt;=30),"2) &gt; 10 Dias e &lt;= 30 Dias",IF(AND(AM619&gt;30,AM619&lt;=60),"3) &gt;30 Dias e &lt;=60 Dias",IF(AND(AM619&gt;60,AM619&lt;43854),"4) &gt; 60 Dias","INDEFINIDO"))))),"")</f>
        <v>SEM ATRASO</v>
      </c>
      <c r="AO619" s="15">
        <v>45876</v>
      </c>
      <c r="AP619" s="15">
        <v>45876</v>
      </c>
      <c r="AQ619" s="25">
        <v>45884</v>
      </c>
      <c r="AR619" s="25">
        <v>45884</v>
      </c>
      <c r="AS619" s="327">
        <v>45881</v>
      </c>
      <c r="AT619" s="309">
        <f>IF(AND(AP619&lt;&gt;"",AS619&lt;&gt;""),AS619-AP619,"")</f>
        <v>5</v>
      </c>
      <c r="AU619" s="326" t="str">
        <f>IF(AQ619&lt;&gt;"",CONCATENATE("S",WEEKNUM(AQ619,21)),"")</f>
        <v>S33</v>
      </c>
      <c r="AV619" s="327" t="str">
        <f>IF(AR619&lt;&gt;"",CONCATENATE("S",WEEKNUM(AR619,21)),"")</f>
        <v>S33</v>
      </c>
      <c r="AW619" s="327" t="str">
        <f>IF(AS619&lt;&gt;"",CONCATENATE("S",WEEKNUM(AS619,21)),"")</f>
        <v>S33</v>
      </c>
      <c r="AX619" s="326" t="str">
        <f>IF(AS619&lt;&gt;"",CONCATENATE(MONTH(AS619),"/",YEAR(AS619)),"")</f>
        <v>8/2025</v>
      </c>
      <c r="AY619" s="328">
        <f ca="1">IF(AQ619&lt;&gt;"",IF(AS619&lt;&gt;"",AQ619-AS619,TODAY()-AQ619),"")</f>
        <v>3</v>
      </c>
      <c r="AZ619" s="329" t="str">
        <f ca="1">IF(AY619&lt;&gt;"",IF(AY619&lt;=0,"SEM ATRASO",IF(AY619&lt;=10,"1) &lt;= 10 Dias",IF(AND(AY619&gt;10,AY619&lt;=30),"2) &gt; 10 Dias e &lt;= 30 Dias",IF(AND(AY619&gt;30,AY619&lt;=60),"3) &gt;30 Dias e &lt;=60 Dias",IF(AND(AY619&gt;60,AY619&lt;43854),"4) &gt; 60 Dias","INDEFINIDO"))))),"")</f>
        <v>1) &lt;= 10 Dias</v>
      </c>
      <c r="BA619" s="327">
        <v>45887</v>
      </c>
      <c r="BB619" s="331">
        <v>45881</v>
      </c>
      <c r="BC619" s="14">
        <v>45894</v>
      </c>
      <c r="BD619" s="14">
        <v>45894</v>
      </c>
      <c r="BE619" s="398">
        <v>45884</v>
      </c>
      <c r="BF619" s="309">
        <f>IF(AND(BB619&lt;&gt;"",BE619&lt;&gt;""),BE619-BB619,"")</f>
        <v>3</v>
      </c>
      <c r="BG619" s="326" t="str">
        <f>IF(BC619&lt;&gt;"",CONCATENATE("S",WEEKNUM(BC619,21)),"")</f>
        <v>S35</v>
      </c>
      <c r="BH619" s="327" t="str">
        <f>IF(BD619&lt;&gt;"",CONCATENATE("S",WEEKNUM(BD619,21)),"")</f>
        <v>S35</v>
      </c>
      <c r="BI619" s="327" t="str">
        <f>IF(BE619&lt;&gt;"",CONCATENATE("S",WEEKNUM(BE619,21)),"")</f>
        <v>S33</v>
      </c>
      <c r="BJ619" s="326" t="str">
        <f>IF(BE619&lt;&gt;"",CONCATENATE(MONTH(BE619),"/",YEAR(BE619)),"")</f>
        <v>8/2025</v>
      </c>
      <c r="BK619" s="325">
        <f ca="1">IF(BE619&lt;&gt;"",IFERROR(IF(BE619="",TODAY()-BC619,BE619-BC619),""),"")</f>
        <v>-10</v>
      </c>
      <c r="BL619" s="330" t="str">
        <f ca="1">IF(BK619&lt;&gt;"",IF(BK619&lt;=0,"SEM ATRASO",IF(BK619&lt;=10,"1) &lt;= 10 Dias",IF(AND(BK619&gt;10,BK619&lt;=30),"2) &gt; 10 Dias e &lt;= 30 Dias",IF(AND(BK619&gt;30,BK619&lt;=60),"3) &gt;30 Dias e &lt;=60 Dias",IF(AND(BK619&gt;60,BK619&lt;43854),"4) &gt; 60 Dias","INDEFINIDO"))))),"")</f>
        <v>SEM ATRASO</v>
      </c>
      <c r="BM619" s="331"/>
      <c r="BN619" s="327"/>
      <c r="BO619" s="331" t="s">
        <v>87</v>
      </c>
      <c r="BP619" s="305"/>
      <c r="BQ619" s="305"/>
      <c r="BR619" s="305"/>
      <c r="BS619" s="305"/>
      <c r="BT619" s="305"/>
      <c r="BU619" s="305"/>
      <c r="BV619" s="305"/>
      <c r="BW619" s="305"/>
      <c r="BX619" s="305"/>
      <c r="BY619" s="305"/>
      <c r="BZ619" s="305"/>
      <c r="CA619" s="660" t="s">
        <v>2408</v>
      </c>
      <c r="CB619" s="326"/>
    </row>
    <row r="620" spans="1:80" ht="40.5" customHeight="1" x14ac:dyDescent="0.35">
      <c r="A620" s="326"/>
      <c r="B620" s="458" t="s">
        <v>155</v>
      </c>
      <c r="C620" s="326" t="s">
        <v>278</v>
      </c>
      <c r="D620" s="331">
        <v>45663</v>
      </c>
      <c r="E620" s="323" t="s">
        <v>623</v>
      </c>
      <c r="F620" s="323" t="s">
        <v>273</v>
      </c>
      <c r="G620" s="307" t="str">
        <f ca="1">IF(AND(E620&lt;D620,BE620&lt;&gt;"",TODAY()&gt;D620),TODAY()-D620,"")</f>
        <v/>
      </c>
      <c r="H620" s="308">
        <f>IF(BM620&lt;&gt;"",BM620,"")</f>
        <v>45889</v>
      </c>
      <c r="I620" s="309">
        <f>IF(AND(E620&lt;&gt;"",H620&lt;&gt;""),H620-E620,"")</f>
        <v>217</v>
      </c>
      <c r="J620" s="305" t="s">
        <v>280</v>
      </c>
      <c r="K620" s="326" t="s">
        <v>80</v>
      </c>
      <c r="L620" s="310" t="s">
        <v>557</v>
      </c>
      <c r="M620" s="311" t="s">
        <v>2407</v>
      </c>
      <c r="N620" s="326" t="s">
        <v>1012</v>
      </c>
      <c r="O620" s="326">
        <v>2027742441</v>
      </c>
      <c r="P620" s="539" t="s">
        <v>1561</v>
      </c>
      <c r="Q620" s="387" t="s">
        <v>1563</v>
      </c>
      <c r="R620" s="313" t="str">
        <f>IF(OR(L620&lt;&gt;"",N620&lt;&gt;"",O620&lt;&gt;"",P620&lt;&gt;""),CONCATENATE(L620,"-",N620,"-",P620,"-OM",O620),"")</f>
        <v>P62-PPGMII-P62-PAR-0309/2025-OM2027742441</v>
      </c>
      <c r="S620" s="326" t="s">
        <v>964</v>
      </c>
      <c r="T620" s="437">
        <v>0.75</v>
      </c>
      <c r="U620" s="340">
        <v>25.001000000000001</v>
      </c>
      <c r="V620" s="340">
        <v>0</v>
      </c>
      <c r="W620" s="316">
        <f>IF(U620&lt;&gt;"",U620/1000,"")</f>
        <v>2.5001000000000002E-2</v>
      </c>
      <c r="X620" s="316">
        <f>IF(V620&lt;&gt;"",V620/1000,"")</f>
        <v>0</v>
      </c>
      <c r="Y620" s="317">
        <f>IF(OR(U620&lt;&gt;"",V620&lt;&gt;""),U620+V620,"")</f>
        <v>25.001000000000001</v>
      </c>
      <c r="Z620" s="318">
        <f>IF(Y620&lt;&gt;"",Y620/1000,"")</f>
        <v>2.5001000000000002E-2</v>
      </c>
      <c r="AA620" s="574" t="s">
        <v>2156</v>
      </c>
      <c r="AB620" s="327"/>
      <c r="AC620" s="331">
        <v>45777</v>
      </c>
      <c r="AD620" s="327">
        <v>45814</v>
      </c>
      <c r="AE620" s="327">
        <v>45828</v>
      </c>
      <c r="AF620" s="14">
        <v>45828</v>
      </c>
      <c r="AG620" s="327">
        <v>45828</v>
      </c>
      <c r="AH620" s="309">
        <f>IF(AND(AD620&lt;&gt;"",AG620&lt;&gt;""),AG620-AD620,"")</f>
        <v>14</v>
      </c>
      <c r="AI620" s="322" t="str">
        <f>IF(AE620&lt;&gt;"",CONCATENATE("S",WEEKNUM(AE620,21)),"")</f>
        <v>S25</v>
      </c>
      <c r="AJ620" s="323" t="str">
        <f>IF(AF620&lt;&gt;"",CONCATENATE("S",WEEKNUM(AF620,21)),"")</f>
        <v>S25</v>
      </c>
      <c r="AK620" s="323" t="str">
        <f>IF(AG620&lt;&gt;"",CONCATENATE("S",WEEKNUM(AG620,21)),"")</f>
        <v>S25</v>
      </c>
      <c r="AL620" s="322" t="str">
        <f>IF(AG620&lt;&gt;"",CONCATENATE(MONTH(AG620),"/",YEAR(AG620)),"")</f>
        <v>6/2025</v>
      </c>
      <c r="AM620" s="324">
        <f ca="1">IF(AG620&lt;&gt;"",IFERROR(IF(AF620="",TODAY()-AE620,AG620-AE620),""),"")</f>
        <v>0</v>
      </c>
      <c r="AN620" s="325" t="str">
        <f ca="1">IF(AM620&lt;&gt;"",IF(AM620&lt;=0,"SEM ATRASO",IF(AM620&lt;=10,"1) &lt;= 10 Dias",IF(AND(AM620&gt;10,AM620&lt;=30),"2) &gt; 10 Dias e &lt;= 30 Dias",IF(AND(AM620&gt;30,AM620&lt;=60),"3) &gt;30 Dias e &lt;=60 Dias",IF(AND(AM620&gt;60,AM620&lt;43854),"4) &gt; 60 Dias","INDEFINIDO"))))),"")</f>
        <v>SEM ATRASO</v>
      </c>
      <c r="AO620" s="331" t="s">
        <v>2029</v>
      </c>
      <c r="AP620" s="331">
        <v>45856</v>
      </c>
      <c r="AQ620" s="14">
        <v>45856</v>
      </c>
      <c r="AR620" s="14">
        <v>45848</v>
      </c>
      <c r="AS620" s="331">
        <v>45848</v>
      </c>
      <c r="AT620" s="309">
        <f>IF(AND(AP620&lt;&gt;"",AS620&lt;&gt;""),AS620-AP620,"")</f>
        <v>-8</v>
      </c>
      <c r="AU620" s="326" t="str">
        <f>IF(AQ620&lt;&gt;"",CONCATENATE("S",WEEKNUM(AQ620,21)),"")</f>
        <v>S29</v>
      </c>
      <c r="AV620" s="327" t="str">
        <f>IF(AR620&lt;&gt;"",CONCATENATE("S",WEEKNUM(AR620,21)),"")</f>
        <v>S28</v>
      </c>
      <c r="AW620" s="327" t="str">
        <f>IF(AS620&lt;&gt;"",CONCATENATE("S",WEEKNUM(AS620,21)),"")</f>
        <v>S28</v>
      </c>
      <c r="AX620" s="326" t="str">
        <f>IF(AS620&lt;&gt;"",CONCATENATE(MONTH(AS620),"/",YEAR(AS620)),"")</f>
        <v>7/2025</v>
      </c>
      <c r="AY620" s="328">
        <f ca="1">IF(AQ620&lt;&gt;"",IF(AS620&lt;&gt;"",AQ620-AS620,TODAY()-AQ620),"")</f>
        <v>8</v>
      </c>
      <c r="AZ620" s="329" t="str">
        <f ca="1">IF(AY620&lt;&gt;"",IF(AY620&lt;=0,"SEM ATRASO",IF(AY620&lt;=10,"1) &lt;= 10 Dias",IF(AND(AY620&gt;10,AY620&lt;=30),"2) &gt; 10 Dias e &lt;= 30 Dias",IF(AND(AY620&gt;30,AY620&lt;=60),"3) &gt;30 Dias e &lt;=60 Dias",IF(AND(AY620&gt;60,AY620&lt;43854),"4) &gt; 60 Dias","INDEFINIDO"))))),"")</f>
        <v>1) &lt;= 10 Dias</v>
      </c>
      <c r="BA620" s="14">
        <v>45879</v>
      </c>
      <c r="BB620" s="331">
        <f>BA620</f>
        <v>45879</v>
      </c>
      <c r="BC620" s="14">
        <v>45885</v>
      </c>
      <c r="BD620" s="14">
        <v>45885</v>
      </c>
      <c r="BE620" s="438">
        <v>45884</v>
      </c>
      <c r="BF620" s="309">
        <f>IF(AND(BB620&lt;&gt;"",BE620&lt;&gt;""),BE620-BB620,"")</f>
        <v>5</v>
      </c>
      <c r="BG620" s="326" t="str">
        <f>IF(BC620&lt;&gt;"",CONCATENATE("S",WEEKNUM(BC620,21)),"")</f>
        <v>S33</v>
      </c>
      <c r="BH620" s="327" t="str">
        <f>IF(BD620&lt;&gt;"",CONCATENATE("S",WEEKNUM(BD620,21)),"")</f>
        <v>S33</v>
      </c>
      <c r="BI620" s="327" t="str">
        <f>IF(BE620&lt;&gt;"",CONCATENATE("S",WEEKNUM(BE620,21)),"")</f>
        <v>S33</v>
      </c>
      <c r="BJ620" s="326" t="str">
        <f>IF(BE620&lt;&gt;"",CONCATENATE(MONTH(BE620),"/",YEAR(BE620)),"")</f>
        <v>8/2025</v>
      </c>
      <c r="BK620" s="325">
        <f ca="1">IF(BE620&lt;&gt;"",IFERROR(IF(BE620="",TODAY()-BC620,BE620-BC620),""),"")</f>
        <v>-1</v>
      </c>
      <c r="BL620" s="330" t="str">
        <f ca="1">IF(BK620&lt;&gt;"",IF(BK620&lt;=0,"SEM ATRASO",IF(BK620&lt;=10,"1) &lt;= 10 Dias",IF(AND(BK620&gt;10,BK620&lt;=30),"2) &gt; 10 Dias e &lt;= 30 Dias",IF(AND(BK620&gt;30,BK620&lt;=60),"3) &gt;30 Dias e &lt;=60 Dias",IF(AND(BK620&gt;60,BK620&lt;43854),"4) &gt; 60 Dias","INDEFINIDO"))))),"")</f>
        <v>SEM ATRASO</v>
      </c>
      <c r="BM620" s="331">
        <f>IF(BE620&lt;&gt;"",BE620+5,IF(AND(BE620="",BD620&lt;&gt;""),BD620+5,IF(AND(BE620="",BD620="",AS620&lt;&gt;""),AS620+5,IF(AND(BE620="",BD620="",AS620="",AR620&lt;&gt;""),AR620+5,""))))</f>
        <v>45889</v>
      </c>
      <c r="BN620" s="327"/>
      <c r="BO620" s="327" t="s">
        <v>87</v>
      </c>
      <c r="BP620" s="305"/>
      <c r="BQ620" s="305"/>
      <c r="BR620" s="305"/>
      <c r="BS620" s="305"/>
      <c r="BT620" s="305" t="s">
        <v>124</v>
      </c>
      <c r="BU620" s="305" t="s">
        <v>124</v>
      </c>
      <c r="BV620" s="305"/>
      <c r="BW620" s="305"/>
      <c r="BX620" s="305"/>
      <c r="BY620" s="305"/>
      <c r="BZ620" s="305"/>
      <c r="CA620" s="660" t="s">
        <v>974</v>
      </c>
      <c r="CB620" s="326"/>
    </row>
    <row r="621" spans="1:80" ht="40.5" customHeight="1" x14ac:dyDescent="0.35">
      <c r="A621" s="326"/>
      <c r="B621" s="458" t="s">
        <v>155</v>
      </c>
      <c r="C621" s="326" t="s">
        <v>278</v>
      </c>
      <c r="D621" s="331">
        <v>45663</v>
      </c>
      <c r="E621" s="323" t="s">
        <v>623</v>
      </c>
      <c r="F621" s="323" t="s">
        <v>273</v>
      </c>
      <c r="G621" s="307" t="str">
        <f ca="1">IF(AND(E621&lt;D621,BE621&lt;&gt;"",TODAY()&gt;D621),TODAY()-D621,"")</f>
        <v/>
      </c>
      <c r="H621" s="308">
        <f>IF(BM621&lt;&gt;"",BM621,"")</f>
        <v>45889</v>
      </c>
      <c r="I621" s="309">
        <f>IF(AND(E621&lt;&gt;"",H621&lt;&gt;""),H621-E621,"")</f>
        <v>217</v>
      </c>
      <c r="J621" s="305" t="s">
        <v>280</v>
      </c>
      <c r="K621" s="326" t="s">
        <v>80</v>
      </c>
      <c r="L621" s="310" t="s">
        <v>557</v>
      </c>
      <c r="M621" s="311" t="s">
        <v>2407</v>
      </c>
      <c r="N621" s="326" t="s">
        <v>1012</v>
      </c>
      <c r="O621" s="326">
        <v>2026851619</v>
      </c>
      <c r="P621" s="539" t="s">
        <v>1561</v>
      </c>
      <c r="Q621" s="383" t="s">
        <v>1565</v>
      </c>
      <c r="R621" s="313" t="str">
        <f>IF(OR(L621&lt;&gt;"",N621&lt;&gt;"",O621&lt;&gt;"",P621&lt;&gt;""),CONCATENATE(L621,"-",N621,"-",P621,"-OM",O621),"")</f>
        <v>P62-PPGMII-P62-PAR-0309/2025-OM2026851619</v>
      </c>
      <c r="S621" s="326" t="s">
        <v>964</v>
      </c>
      <c r="T621" s="437">
        <v>0.75</v>
      </c>
      <c r="U621" s="340">
        <v>1.8</v>
      </c>
      <c r="V621" s="340">
        <v>0</v>
      </c>
      <c r="W621" s="316">
        <f>IF(U621&lt;&gt;"",U621/1000,"")</f>
        <v>1.8E-3</v>
      </c>
      <c r="X621" s="316">
        <f>IF(V621&lt;&gt;"",V621/1000,"")</f>
        <v>0</v>
      </c>
      <c r="Y621" s="317">
        <f>IF(OR(U621&lt;&gt;"",V621&lt;&gt;""),U621+V621,"")</f>
        <v>1.8</v>
      </c>
      <c r="Z621" s="318">
        <f>IF(Y621&lt;&gt;"",Y621/1000,"")</f>
        <v>1.8E-3</v>
      </c>
      <c r="AA621" s="574" t="s">
        <v>2156</v>
      </c>
      <c r="AB621" s="327"/>
      <c r="AC621" s="331">
        <v>45777</v>
      </c>
      <c r="AD621" s="327">
        <v>45814</v>
      </c>
      <c r="AE621" s="327">
        <v>45828</v>
      </c>
      <c r="AF621" s="14">
        <v>45828</v>
      </c>
      <c r="AG621" s="327">
        <v>45828</v>
      </c>
      <c r="AH621" s="309">
        <f>IF(AND(AD621&lt;&gt;"",AG621&lt;&gt;""),AG621-AD621,"")</f>
        <v>14</v>
      </c>
      <c r="AI621" s="322" t="str">
        <f>IF(AE621&lt;&gt;"",CONCATENATE("S",WEEKNUM(AE621,21)),"")</f>
        <v>S25</v>
      </c>
      <c r="AJ621" s="323" t="str">
        <f>IF(AF621&lt;&gt;"",CONCATENATE("S",WEEKNUM(AF621,21)),"")</f>
        <v>S25</v>
      </c>
      <c r="AK621" s="323" t="str">
        <f>IF(AG621&lt;&gt;"",CONCATENATE("S",WEEKNUM(AG621,21)),"")</f>
        <v>S25</v>
      </c>
      <c r="AL621" s="322" t="str">
        <f>IF(AG621&lt;&gt;"",CONCATENATE(MONTH(AG621),"/",YEAR(AG621)),"")</f>
        <v>6/2025</v>
      </c>
      <c r="AM621" s="324">
        <f ca="1">IF(AG621&lt;&gt;"",IFERROR(IF(AF621="",TODAY()-AE621,AG621-AE621),""),"")</f>
        <v>0</v>
      </c>
      <c r="AN621" s="325" t="str">
        <f ca="1">IF(AM621&lt;&gt;"",IF(AM621&lt;=0,"SEM ATRASO",IF(AM621&lt;=10,"1) &lt;= 10 Dias",IF(AND(AM621&gt;10,AM621&lt;=30),"2) &gt; 10 Dias e &lt;= 30 Dias",IF(AND(AM621&gt;30,AM621&lt;=60),"3) &gt;30 Dias e &lt;=60 Dias",IF(AND(AM621&gt;60,AM621&lt;43854),"4) &gt; 60 Dias","INDEFINIDO"))))),"")</f>
        <v>SEM ATRASO</v>
      </c>
      <c r="AO621" s="331" t="s">
        <v>2029</v>
      </c>
      <c r="AP621" s="331">
        <v>45853</v>
      </c>
      <c r="AQ621" s="14">
        <v>45853</v>
      </c>
      <c r="AR621" s="14">
        <v>45848</v>
      </c>
      <c r="AS621" s="331">
        <v>45848</v>
      </c>
      <c r="AT621" s="309">
        <f>IF(AND(AP621&lt;&gt;"",AS621&lt;&gt;""),AS621-AP621,"")</f>
        <v>-5</v>
      </c>
      <c r="AU621" s="326" t="str">
        <f>IF(AQ621&lt;&gt;"",CONCATENATE("S",WEEKNUM(AQ621,21)),"")</f>
        <v>S29</v>
      </c>
      <c r="AV621" s="327" t="str">
        <f>IF(AR621&lt;&gt;"",CONCATENATE("S",WEEKNUM(AR621,21)),"")</f>
        <v>S28</v>
      </c>
      <c r="AW621" s="327" t="str">
        <f>IF(AS621&lt;&gt;"",CONCATENATE("S",WEEKNUM(AS621,21)),"")</f>
        <v>S28</v>
      </c>
      <c r="AX621" s="326" t="str">
        <f>IF(AS621&lt;&gt;"",CONCATENATE(MONTH(AS621),"/",YEAR(AS621)),"")</f>
        <v>7/2025</v>
      </c>
      <c r="AY621" s="328">
        <f ca="1">IF(AQ621&lt;&gt;"",IF(AS621&lt;&gt;"",AQ621-AS621,TODAY()-AQ621),"")</f>
        <v>5</v>
      </c>
      <c r="AZ621" s="329" t="str">
        <f ca="1">IF(AY621&lt;&gt;"",IF(AY621&lt;=0,"SEM ATRASO",IF(AY621&lt;=10,"1) &lt;= 10 Dias",IF(AND(AY621&gt;10,AY621&lt;=30),"2) &gt; 10 Dias e &lt;= 30 Dias",IF(AND(AY621&gt;30,AY621&lt;=60),"3) &gt;30 Dias e &lt;=60 Dias",IF(AND(AY621&gt;60,AY621&lt;43854),"4) &gt; 60 Dias","INDEFINIDO"))))),"")</f>
        <v>1) &lt;= 10 Dias</v>
      </c>
      <c r="BA621" s="14">
        <v>45879</v>
      </c>
      <c r="BB621" s="331">
        <f>BA621</f>
        <v>45879</v>
      </c>
      <c r="BC621" s="14">
        <v>45885</v>
      </c>
      <c r="BD621" s="14">
        <v>45885</v>
      </c>
      <c r="BE621" s="438">
        <v>45884</v>
      </c>
      <c r="BF621" s="309">
        <f>IF(AND(BB621&lt;&gt;"",BE621&lt;&gt;""),BE621-BB621,"")</f>
        <v>5</v>
      </c>
      <c r="BG621" s="326" t="str">
        <f>IF(BC621&lt;&gt;"",CONCATENATE("S",WEEKNUM(BC621,21)),"")</f>
        <v>S33</v>
      </c>
      <c r="BH621" s="327" t="str">
        <f>IF(BD621&lt;&gt;"",CONCATENATE("S",WEEKNUM(BD621,21)),"")</f>
        <v>S33</v>
      </c>
      <c r="BI621" s="327" t="str">
        <f>IF(BE621&lt;&gt;"",CONCATENATE("S",WEEKNUM(BE621,21)),"")</f>
        <v>S33</v>
      </c>
      <c r="BJ621" s="326" t="str">
        <f>IF(BE621&lt;&gt;"",CONCATENATE(MONTH(BE621),"/",YEAR(BE621)),"")</f>
        <v>8/2025</v>
      </c>
      <c r="BK621" s="325">
        <f ca="1">IF(BE621&lt;&gt;"",IFERROR(IF(BE621="",TODAY()-BC621,BE621-BC621),""),"")</f>
        <v>-1</v>
      </c>
      <c r="BL621" s="330" t="str">
        <f ca="1">IF(BK621&lt;&gt;"",IF(BK621&lt;=0,"SEM ATRASO",IF(BK621&lt;=10,"1) &lt;= 10 Dias",IF(AND(BK621&gt;10,BK621&lt;=30),"2) &gt; 10 Dias e &lt;= 30 Dias",IF(AND(BK621&gt;30,BK621&lt;=60),"3) &gt;30 Dias e &lt;=60 Dias",IF(AND(BK621&gt;60,BK621&lt;43854),"4) &gt; 60 Dias","INDEFINIDO"))))),"")</f>
        <v>SEM ATRASO</v>
      </c>
      <c r="BM621" s="331">
        <f>IF(BE621&lt;&gt;"",BE621+5,IF(AND(BE621="",BD621&lt;&gt;""),BD621+5,IF(AND(BE621="",BD621="",AS621&lt;&gt;""),AS621+5,IF(AND(BE621="",BD621="",AS621="",AR621&lt;&gt;""),AR621+5,""))))</f>
        <v>45889</v>
      </c>
      <c r="BN621" s="327"/>
      <c r="BO621" s="327" t="s">
        <v>87</v>
      </c>
      <c r="BP621" s="305"/>
      <c r="BQ621" s="305"/>
      <c r="BR621" s="305"/>
      <c r="BS621" s="305"/>
      <c r="BT621" s="305" t="s">
        <v>124</v>
      </c>
      <c r="BU621" s="305" t="s">
        <v>124</v>
      </c>
      <c r="BV621" s="305"/>
      <c r="BW621" s="305"/>
      <c r="BX621" s="305"/>
      <c r="BY621" s="305"/>
      <c r="BZ621" s="305"/>
      <c r="CA621" s="660" t="s">
        <v>974</v>
      </c>
      <c r="CB621" s="326"/>
    </row>
    <row r="622" spans="1:80" ht="40.5" customHeight="1" x14ac:dyDescent="0.35">
      <c r="A622" s="326"/>
      <c r="B622" s="458" t="s">
        <v>155</v>
      </c>
      <c r="C622" s="326" t="s">
        <v>278</v>
      </c>
      <c r="D622" s="331">
        <v>45663</v>
      </c>
      <c r="E622" s="323">
        <v>1</v>
      </c>
      <c r="F622" s="323">
        <v>1</v>
      </c>
      <c r="G622" s="307">
        <f ca="1">IF(AND(E622&lt;D622,BE622&lt;&gt;"",TODAY()&gt;D622),TODAY()-D622,"")</f>
        <v>234</v>
      </c>
      <c r="H622" s="308">
        <f>IF(BM622&lt;&gt;"",BM622,"")</f>
        <v>45889</v>
      </c>
      <c r="I622" s="309">
        <f>IF(AND(E622&lt;&gt;"",H622&lt;&gt;""),H622-E622,"")</f>
        <v>45888</v>
      </c>
      <c r="J622" s="305" t="s">
        <v>280</v>
      </c>
      <c r="K622" s="326" t="s">
        <v>80</v>
      </c>
      <c r="L622" s="310" t="s">
        <v>557</v>
      </c>
      <c r="M622" s="311" t="s">
        <v>2407</v>
      </c>
      <c r="N622" s="326" t="s">
        <v>569</v>
      </c>
      <c r="O622" s="326">
        <v>2028208085</v>
      </c>
      <c r="P622" s="539" t="s">
        <v>1564</v>
      </c>
      <c r="Q622" s="383" t="s">
        <v>1567</v>
      </c>
      <c r="R622" s="313" t="str">
        <f>IF(OR(L622&lt;&gt;"",N622&lt;&gt;"",O622&lt;&gt;"",P622&lt;&gt;""),CONCATENATE(L622,"-",N622,"-",P622,"-OM",O622),"")</f>
        <v>P62-PPGM-PAR-0279P/2024-OM2028208085</v>
      </c>
      <c r="S622" s="326" t="s">
        <v>964</v>
      </c>
      <c r="T622" s="437">
        <v>0.75</v>
      </c>
      <c r="U622" s="340">
        <v>0.14000000000000001</v>
      </c>
      <c r="V622" s="340">
        <v>0</v>
      </c>
      <c r="W622" s="316">
        <f>IF(U622&lt;&gt;"",U622/1000,"")</f>
        <v>1.4000000000000001E-4</v>
      </c>
      <c r="X622" s="316">
        <f>IF(V622&lt;&gt;"",V622/1000,"")</f>
        <v>0</v>
      </c>
      <c r="Y622" s="317">
        <f>IF(OR(U622&lt;&gt;"",V622&lt;&gt;""),U622+V622,"")</f>
        <v>0.14000000000000001</v>
      </c>
      <c r="Z622" s="318">
        <f>IF(Y622&lt;&gt;"",Y622/1000,"")</f>
        <v>1.4000000000000001E-4</v>
      </c>
      <c r="AA622" s="574"/>
      <c r="AB622" s="327"/>
      <c r="AC622" s="331">
        <v>45777</v>
      </c>
      <c r="AD622" s="327">
        <v>45814</v>
      </c>
      <c r="AE622" s="327">
        <v>45828</v>
      </c>
      <c r="AF622" s="14">
        <v>45828</v>
      </c>
      <c r="AG622" s="327">
        <v>45828</v>
      </c>
      <c r="AH622" s="309">
        <f>IF(AND(AD622&lt;&gt;"",AG622&lt;&gt;""),AG622-AD622,"")</f>
        <v>14</v>
      </c>
      <c r="AI622" s="322" t="str">
        <f>IF(AE622&lt;&gt;"",CONCATENATE("S",WEEKNUM(AE622,21)),"")</f>
        <v>S25</v>
      </c>
      <c r="AJ622" s="323" t="str">
        <f>IF(AF622&lt;&gt;"",CONCATENATE("S",WEEKNUM(AF622,21)),"")</f>
        <v>S25</v>
      </c>
      <c r="AK622" s="323" t="str">
        <f>IF(AG622&lt;&gt;"",CONCATENATE("S",WEEKNUM(AG622,21)),"")</f>
        <v>S25</v>
      </c>
      <c r="AL622" s="322" t="str">
        <f>IF(AG622&lt;&gt;"",CONCATENATE(MONTH(AG622),"/",YEAR(AG622)),"")</f>
        <v>6/2025</v>
      </c>
      <c r="AM622" s="324">
        <f ca="1">IF(AG622&lt;&gt;"",IFERROR(IF(AF622="",TODAY()-AE622,AG622-AE622),""),"")</f>
        <v>0</v>
      </c>
      <c r="AN622" s="325" t="str">
        <f ca="1">IF(AM622&lt;&gt;"",IF(AM622&lt;=0,"SEM ATRASO",IF(AM622&lt;=10,"1) &lt;= 10 Dias",IF(AND(AM622&gt;10,AM622&lt;=30),"2) &gt; 10 Dias e &lt;= 30 Dias",IF(AND(AM622&gt;30,AM622&lt;=60),"3) &gt;30 Dias e &lt;=60 Dias",IF(AND(AM622&gt;60,AM622&lt;43854),"4) &gt; 60 Dias","INDEFINIDO"))))),"")</f>
        <v>SEM ATRASO</v>
      </c>
      <c r="AO622" s="331" t="s">
        <v>2029</v>
      </c>
      <c r="AP622" s="331">
        <v>45854</v>
      </c>
      <c r="AQ622" s="14">
        <v>45854</v>
      </c>
      <c r="AR622" s="14">
        <v>45848</v>
      </c>
      <c r="AS622" s="331">
        <v>45848</v>
      </c>
      <c r="AT622" s="309">
        <f>IF(AND(AP622&lt;&gt;"",AS622&lt;&gt;""),AS622-AP622,"")</f>
        <v>-6</v>
      </c>
      <c r="AU622" s="326" t="str">
        <f>IF(AQ622&lt;&gt;"",CONCATENATE("S",WEEKNUM(AQ622,21)),"")</f>
        <v>S29</v>
      </c>
      <c r="AV622" s="327" t="str">
        <f>IF(AR622&lt;&gt;"",CONCATENATE("S",WEEKNUM(AR622,21)),"")</f>
        <v>S28</v>
      </c>
      <c r="AW622" s="327" t="str">
        <f>IF(AS622&lt;&gt;"",CONCATENATE("S",WEEKNUM(AS622,21)),"")</f>
        <v>S28</v>
      </c>
      <c r="AX622" s="326" t="str">
        <f>IF(AS622&lt;&gt;"",CONCATENATE(MONTH(AS622),"/",YEAR(AS622)),"")</f>
        <v>7/2025</v>
      </c>
      <c r="AY622" s="328">
        <f ca="1">IF(AQ622&lt;&gt;"",IF(AS622&lt;&gt;"",AQ622-AS622,TODAY()-AQ622),"")</f>
        <v>6</v>
      </c>
      <c r="AZ622" s="329" t="str">
        <f ca="1">IF(AY622&lt;&gt;"",IF(AY622&lt;=0,"SEM ATRASO",IF(AY622&lt;=10,"1) &lt;= 10 Dias",IF(AND(AY622&gt;10,AY622&lt;=30),"2) &gt; 10 Dias e &lt;= 30 Dias",IF(AND(AY622&gt;30,AY622&lt;=60),"3) &gt;30 Dias e &lt;=60 Dias",IF(AND(AY622&gt;60,AY622&lt;43854),"4) &gt; 60 Dias","INDEFINIDO"))))),"")</f>
        <v>1) &lt;= 10 Dias</v>
      </c>
      <c r="BA622" s="14">
        <v>45879</v>
      </c>
      <c r="BB622" s="331">
        <f>BA622</f>
        <v>45879</v>
      </c>
      <c r="BC622" s="14">
        <v>45885</v>
      </c>
      <c r="BD622" s="14">
        <v>45885</v>
      </c>
      <c r="BE622" s="438">
        <v>45884</v>
      </c>
      <c r="BF622" s="309">
        <f>IF(AND(BB622&lt;&gt;"",BE622&lt;&gt;""),BE622-BB622,"")</f>
        <v>5</v>
      </c>
      <c r="BG622" s="326" t="str">
        <f>IF(BC622&lt;&gt;"",CONCATENATE("S",WEEKNUM(BC622,21)),"")</f>
        <v>S33</v>
      </c>
      <c r="BH622" s="327" t="str">
        <f>IF(BD622&lt;&gt;"",CONCATENATE("S",WEEKNUM(BD622,21)),"")</f>
        <v>S33</v>
      </c>
      <c r="BI622" s="327" t="str">
        <f>IF(BE622&lt;&gt;"",CONCATENATE("S",WEEKNUM(BE622,21)),"")</f>
        <v>S33</v>
      </c>
      <c r="BJ622" s="326" t="str">
        <f>IF(BE622&lt;&gt;"",CONCATENATE(MONTH(BE622),"/",YEAR(BE622)),"")</f>
        <v>8/2025</v>
      </c>
      <c r="BK622" s="325">
        <f ca="1">IF(BE622&lt;&gt;"",IFERROR(IF(BE622="",TODAY()-BC622,BE622-BC622),""),"")</f>
        <v>-1</v>
      </c>
      <c r="BL622" s="330" t="str">
        <f ca="1">IF(BK622&lt;&gt;"",IF(BK622&lt;=0,"SEM ATRASO",IF(BK622&lt;=10,"1) &lt;= 10 Dias",IF(AND(BK622&gt;10,BK622&lt;=30),"2) &gt; 10 Dias e &lt;= 30 Dias",IF(AND(BK622&gt;30,BK622&lt;=60),"3) &gt;30 Dias e &lt;=60 Dias",IF(AND(BK622&gt;60,BK622&lt;43854),"4) &gt; 60 Dias","INDEFINIDO"))))),"")</f>
        <v>SEM ATRASO</v>
      </c>
      <c r="BM622" s="331">
        <f>IF(BE622&lt;&gt;"",BE622+5,IF(AND(BE622="",BD622&lt;&gt;""),BD622+5,IF(AND(BE622="",BD622="",AS622&lt;&gt;""),AS622+5,IF(AND(BE622="",BD622="",AS622="",AR622&lt;&gt;""),AR622+5,""))))</f>
        <v>45889</v>
      </c>
      <c r="BN622" s="327"/>
      <c r="BO622" s="327" t="s">
        <v>87</v>
      </c>
      <c r="BP622" s="305"/>
      <c r="BQ622" s="305"/>
      <c r="BR622" s="305"/>
      <c r="BS622" s="305"/>
      <c r="BT622" s="305" t="s">
        <v>124</v>
      </c>
      <c r="BU622" s="305" t="s">
        <v>124</v>
      </c>
      <c r="BV622" s="305"/>
      <c r="BW622" s="305"/>
      <c r="BX622" s="305"/>
      <c r="BY622" s="305"/>
      <c r="BZ622" s="305"/>
      <c r="CA622" s="660" t="s">
        <v>974</v>
      </c>
      <c r="CB622" s="326"/>
    </row>
    <row r="623" spans="1:80" ht="40.5" customHeight="1" x14ac:dyDescent="0.35">
      <c r="A623" s="326"/>
      <c r="B623" s="305" t="s">
        <v>101</v>
      </c>
      <c r="C623" s="326"/>
      <c r="D623" s="331"/>
      <c r="E623" s="323" t="s">
        <v>1949</v>
      </c>
      <c r="F623" s="323" t="s">
        <v>1063</v>
      </c>
      <c r="G623" s="307" t="str">
        <f ca="1">IF(AND(E623&lt;D623,BE623&lt;&gt;"",TODAY()&gt;D623),TODAY()-D623,"")</f>
        <v/>
      </c>
      <c r="H623" s="308" t="str">
        <f>IF(BM623&lt;&gt;"",BM623,"")</f>
        <v/>
      </c>
      <c r="I623" s="309" t="str">
        <f>IF(AND(E623&lt;&gt;"",H623&lt;&gt;""),H623-E623,"")</f>
        <v/>
      </c>
      <c r="J623" s="305" t="s">
        <v>565</v>
      </c>
      <c r="K623" s="326" t="s">
        <v>80</v>
      </c>
      <c r="L623" s="310" t="s">
        <v>2402</v>
      </c>
      <c r="M623" s="311" t="s">
        <v>2405</v>
      </c>
      <c r="N623" s="326" t="s">
        <v>1012</v>
      </c>
      <c r="O623" s="326"/>
      <c r="P623" s="681" t="s">
        <v>1568</v>
      </c>
      <c r="Q623" s="383" t="s">
        <v>2393</v>
      </c>
      <c r="R623" s="313" t="str">
        <f>IF(OR(L623&lt;&gt;"",N623&lt;&gt;"",O623&lt;&gt;"",P623&lt;&gt;""),CONCATENATE(L623,"-",N623,"-",P623,"-OM",O623),"")</f>
        <v>P62P-PPGMII-P62-PAR-1408P/2025-OM</v>
      </c>
      <c r="S623" s="326"/>
      <c r="T623" s="414">
        <v>0.25</v>
      </c>
      <c r="U623" s="340">
        <v>42</v>
      </c>
      <c r="V623" s="340">
        <v>0</v>
      </c>
      <c r="W623" s="316">
        <f>IF(U623&lt;&gt;"",U623/1000,"")</f>
        <v>4.2000000000000003E-2</v>
      </c>
      <c r="X623" s="316">
        <f>IF(V623&lt;&gt;"",V623/1000,"")</f>
        <v>0</v>
      </c>
      <c r="Y623" s="317">
        <f>IF(OR(U623&lt;&gt;"",V623&lt;&gt;""),U623+V623,"")</f>
        <v>42</v>
      </c>
      <c r="Z623" s="318">
        <f>IF(Y623&lt;&gt;"",Y623/1000,"")</f>
        <v>4.2000000000000003E-2</v>
      </c>
      <c r="AA623" s="574"/>
      <c r="AB623" s="327"/>
      <c r="AC623" s="331">
        <v>45828</v>
      </c>
      <c r="AD623" s="327">
        <v>45838</v>
      </c>
      <c r="AE623" s="327">
        <v>45858</v>
      </c>
      <c r="AF623" s="327">
        <v>45858</v>
      </c>
      <c r="AG623" s="327">
        <v>45858</v>
      </c>
      <c r="AH623" s="309">
        <f>IF(AND(AD623&lt;&gt;"",AG623&lt;&gt;""),AG623-AD623,"")</f>
        <v>20</v>
      </c>
      <c r="AI623" s="322" t="str">
        <f>IF(AE623&lt;&gt;"",CONCATENATE("S",WEEKNUM(AE623,21)),"")</f>
        <v>S29</v>
      </c>
      <c r="AJ623" s="323" t="str">
        <f>IF(AF623&lt;&gt;"",CONCATENATE("S",WEEKNUM(AF623,21)),"")</f>
        <v>S29</v>
      </c>
      <c r="AK623" s="323" t="str">
        <f>IF(AG623&lt;&gt;"",CONCATENATE("S",WEEKNUM(AG623,21)),"")</f>
        <v>S29</v>
      </c>
      <c r="AL623" s="322" t="str">
        <f>IF(AG623&lt;&gt;"",CONCATENATE(MONTH(AG623),"/",YEAR(AG623)),"")</f>
        <v>7/2025</v>
      </c>
      <c r="AM623" s="324">
        <f ca="1">IF(AG623&lt;&gt;"",IFERROR(IF(AF623="",TODAY()-AE623,AG623-AE623),""),"")</f>
        <v>0</v>
      </c>
      <c r="AN623" s="325" t="str">
        <f ca="1">IF(AM623&lt;&gt;"",IF(AM623&lt;=0,"SEM ATRASO",IF(AM623&lt;=10,"1) &lt;= 10 Dias",IF(AND(AM623&gt;10,AM623&lt;=30),"2) &gt; 10 Dias e &lt;= 30 Dias",IF(AND(AM623&gt;30,AM623&lt;=60),"3) &gt;30 Dias e &lt;=60 Dias",IF(AND(AM623&gt;60,AM623&lt;43854),"4) &gt; 60 Dias","INDEFINIDO"))))),"")</f>
        <v>SEM ATRASO</v>
      </c>
      <c r="AO623" s="15">
        <v>45876</v>
      </c>
      <c r="AP623" s="15">
        <v>45876</v>
      </c>
      <c r="AQ623" s="25">
        <v>45884</v>
      </c>
      <c r="AR623" s="25">
        <v>45884</v>
      </c>
      <c r="AS623" s="327">
        <v>45883</v>
      </c>
      <c r="AT623" s="309">
        <f>IF(AND(AP623&lt;&gt;"",AS623&lt;&gt;""),AS623-AP623,"")</f>
        <v>7</v>
      </c>
      <c r="AU623" s="326" t="str">
        <f>IF(AQ623&lt;&gt;"",CONCATENATE("S",WEEKNUM(AQ623,21)),"")</f>
        <v>S33</v>
      </c>
      <c r="AV623" s="327" t="str">
        <f>IF(AR623&lt;&gt;"",CONCATENATE("S",WEEKNUM(AR623,21)),"")</f>
        <v>S33</v>
      </c>
      <c r="AW623" s="327" t="str">
        <f>IF(AS623&lt;&gt;"",CONCATENATE("S",WEEKNUM(AS623,21)),"")</f>
        <v>S33</v>
      </c>
      <c r="AX623" s="326" t="str">
        <f>IF(AS623&lt;&gt;"",CONCATENATE(MONTH(AS623),"/",YEAR(AS623)),"")</f>
        <v>8/2025</v>
      </c>
      <c r="AY623" s="328">
        <f ca="1">IF(AQ623&lt;&gt;"",IF(AS623&lt;&gt;"",AQ623-AS623,TODAY()-AQ623),"")</f>
        <v>1</v>
      </c>
      <c r="AZ623" s="329" t="str">
        <f ca="1">IF(AY623&lt;&gt;"",IF(AY623&lt;=0,"SEM ATRASO",IF(AY623&lt;=10,"1) &lt;= 10 Dias",IF(AND(AY623&gt;10,AY623&lt;=30),"2) &gt; 10 Dias e &lt;= 30 Dias",IF(AND(AY623&gt;30,AY623&lt;=60),"3) &gt;30 Dias e &lt;=60 Dias",IF(AND(AY623&gt;60,AY623&lt;43854),"4) &gt; 60 Dias","INDEFINIDO"))))),"")</f>
        <v>1) &lt;= 10 Dias</v>
      </c>
      <c r="BA623" s="327">
        <v>45887</v>
      </c>
      <c r="BB623" s="331">
        <v>45883</v>
      </c>
      <c r="BC623" s="14">
        <v>45894</v>
      </c>
      <c r="BD623" s="14">
        <v>45894</v>
      </c>
      <c r="BE623" s="327"/>
      <c r="BF623" s="309" t="str">
        <f>IF(AND(BB623&lt;&gt;"",BE623&lt;&gt;""),BE623-BB623,"")</f>
        <v/>
      </c>
      <c r="BG623" s="326" t="str">
        <f>IF(BC623&lt;&gt;"",CONCATENATE("S",WEEKNUM(BC623,21)),"")</f>
        <v>S35</v>
      </c>
      <c r="BH623" s="327" t="str">
        <f>IF(BD623&lt;&gt;"",CONCATENATE("S",WEEKNUM(BD623,21)),"")</f>
        <v>S35</v>
      </c>
      <c r="BI623" s="327" t="str">
        <f>IF(BE623&lt;&gt;"",CONCATENATE("S",WEEKNUM(BE623,21)),"")</f>
        <v/>
      </c>
      <c r="BJ623" s="326" t="str">
        <f>IF(BE623&lt;&gt;"",CONCATENATE(MONTH(BE623),"/",YEAR(BE623)),"")</f>
        <v/>
      </c>
      <c r="BK623" s="325" t="str">
        <f ca="1">IF(BE623&lt;&gt;"",IFERROR(IF(BE623="",TODAY()-BC623,BE623-BC623),""),"")</f>
        <v/>
      </c>
      <c r="BL623" s="330" t="str">
        <f ca="1">IF(BK623&lt;&gt;"",IF(BK623&lt;=0,"SEM ATRASO",IF(BK623&lt;=10,"1) &lt;= 10 Dias",IF(AND(BK623&gt;10,BK623&lt;=30),"2) &gt; 10 Dias e &lt;= 30 Dias",IF(AND(BK623&gt;30,BK623&lt;=60),"3) &gt;30 Dias e &lt;=60 Dias",IF(AND(BK623&gt;60,BK623&lt;43854),"4) &gt; 60 Dias","INDEFINIDO"))))),"")</f>
        <v/>
      </c>
      <c r="BM623" s="331"/>
      <c r="BN623" s="327"/>
      <c r="BO623" s="331" t="s">
        <v>87</v>
      </c>
      <c r="BP623" s="305"/>
      <c r="BQ623" s="305"/>
      <c r="BR623" s="305"/>
      <c r="BS623" s="305"/>
      <c r="BT623" s="305"/>
      <c r="BU623" s="305"/>
      <c r="BV623" s="305"/>
      <c r="BW623" s="305"/>
      <c r="BX623" s="305"/>
      <c r="BY623" s="305"/>
      <c r="BZ623" s="305"/>
      <c r="CA623" s="660"/>
      <c r="CB623" s="326"/>
    </row>
    <row r="624" spans="1:80" ht="40.5" customHeight="1" x14ac:dyDescent="0.35">
      <c r="A624" s="326"/>
      <c r="B624" s="458" t="s">
        <v>101</v>
      </c>
      <c r="C624" s="326"/>
      <c r="D624" s="331"/>
      <c r="E624" s="323" t="s">
        <v>1949</v>
      </c>
      <c r="F624" s="323" t="s">
        <v>1063</v>
      </c>
      <c r="G624" s="307" t="str">
        <f ca="1">IF(AND(E624&lt;D624,BE624&lt;&gt;"",TODAY()&gt;D624),TODAY()-D624,"")</f>
        <v/>
      </c>
      <c r="H624" s="308" t="str">
        <f>IF(BM624&lt;&gt;"",BM624,"")</f>
        <v/>
      </c>
      <c r="I624" s="309" t="str">
        <f>IF(AND(E624&lt;&gt;"",H624&lt;&gt;""),H624-E624,"")</f>
        <v/>
      </c>
      <c r="J624" s="305" t="s">
        <v>565</v>
      </c>
      <c r="K624" s="326" t="s">
        <v>80</v>
      </c>
      <c r="L624" s="310" t="s">
        <v>2402</v>
      </c>
      <c r="M624" s="311" t="s">
        <v>113</v>
      </c>
      <c r="N624" s="326" t="s">
        <v>1012</v>
      </c>
      <c r="O624" s="326"/>
      <c r="P624" s="682" t="s">
        <v>2395</v>
      </c>
      <c r="Q624" s="383" t="s">
        <v>2397</v>
      </c>
      <c r="R624" s="313" t="str">
        <f>IF(OR(L624&lt;&gt;"",N624&lt;&gt;"",O624&lt;&gt;"",P624&lt;&gt;""),CONCATENATE(L624,"-",N624,"-",P624,"-OM",O624),"")</f>
        <v>P62P-PPGMII-P62-PAR-1482P/205-OM</v>
      </c>
      <c r="S624" s="326"/>
      <c r="T624" s="414">
        <v>0.25</v>
      </c>
      <c r="U624" s="340">
        <v>1.6</v>
      </c>
      <c r="V624" s="340">
        <v>0</v>
      </c>
      <c r="W624" s="316">
        <f>IF(U624&lt;&gt;"",U624/1000,"")</f>
        <v>1.6000000000000001E-3</v>
      </c>
      <c r="X624" s="316">
        <f>IF(V624&lt;&gt;"",V624/1000,"")</f>
        <v>0</v>
      </c>
      <c r="Y624" s="317">
        <f>IF(OR(U624&lt;&gt;"",V624&lt;&gt;""),U624+V624,"")</f>
        <v>1.6</v>
      </c>
      <c r="Z624" s="318">
        <f>IF(Y624&lt;&gt;"",Y624/1000,"")</f>
        <v>1.6000000000000001E-3</v>
      </c>
      <c r="AA624" s="574"/>
      <c r="AB624" s="327"/>
      <c r="AC624" s="331">
        <v>45828</v>
      </c>
      <c r="AD624" s="327">
        <v>45838</v>
      </c>
      <c r="AE624" s="327">
        <v>45858</v>
      </c>
      <c r="AF624" s="327">
        <v>45858</v>
      </c>
      <c r="AG624" s="327">
        <v>45858</v>
      </c>
      <c r="AH624" s="309">
        <f>IF(AND(AD624&lt;&gt;"",AG624&lt;&gt;""),AG624-AD624,"")</f>
        <v>20</v>
      </c>
      <c r="AI624" s="322" t="str">
        <f>IF(AE624&lt;&gt;"",CONCATENATE("S",WEEKNUM(AE624,21)),"")</f>
        <v>S29</v>
      </c>
      <c r="AJ624" s="323" t="str">
        <f>IF(AF624&lt;&gt;"",CONCATENATE("S",WEEKNUM(AF624,21)),"")</f>
        <v>S29</v>
      </c>
      <c r="AK624" s="323" t="str">
        <f>IF(AG624&lt;&gt;"",CONCATENATE("S",WEEKNUM(AG624,21)),"")</f>
        <v>S29</v>
      </c>
      <c r="AL624" s="322" t="str">
        <f>IF(AG624&lt;&gt;"",CONCATENATE(MONTH(AG624),"/",YEAR(AG624)),"")</f>
        <v>7/2025</v>
      </c>
      <c r="AM624" s="324">
        <f ca="1">IF(AG624&lt;&gt;"",IFERROR(IF(AF624="",TODAY()-AE624,AG624-AE624),""),"")</f>
        <v>0</v>
      </c>
      <c r="AN624" s="325" t="str">
        <f ca="1">IF(AM624&lt;&gt;"",IF(AM624&lt;=0,"SEM ATRASO",IF(AM624&lt;=10,"1) &lt;= 10 Dias",IF(AND(AM624&gt;10,AM624&lt;=30),"2) &gt; 10 Dias e &lt;= 30 Dias",IF(AND(AM624&gt;30,AM624&lt;=60),"3) &gt;30 Dias e &lt;=60 Dias",IF(AND(AM624&gt;60,AM624&lt;43854),"4) &gt; 60 Dias","INDEFINIDO"))))),"")</f>
        <v>SEM ATRASO</v>
      </c>
      <c r="AO624" s="15">
        <v>45876</v>
      </c>
      <c r="AP624" s="15">
        <v>45876</v>
      </c>
      <c r="AQ624" s="25">
        <v>45884</v>
      </c>
      <c r="AR624" s="25">
        <v>45884</v>
      </c>
      <c r="AS624" s="327">
        <v>45884</v>
      </c>
      <c r="AT624" s="309">
        <f>IF(AND(AP624&lt;&gt;"",AS624&lt;&gt;""),AS624-AP624,"")</f>
        <v>8</v>
      </c>
      <c r="AU624" s="326" t="str">
        <f>IF(AQ624&lt;&gt;"",CONCATENATE("S",WEEKNUM(AQ624,21)),"")</f>
        <v>S33</v>
      </c>
      <c r="AV624" s="327" t="str">
        <f>IF(AR624&lt;&gt;"",CONCATENATE("S",WEEKNUM(AR624,21)),"")</f>
        <v>S33</v>
      </c>
      <c r="AW624" s="327" t="str">
        <f>IF(AS624&lt;&gt;"",CONCATENATE("S",WEEKNUM(AS624,21)),"")</f>
        <v>S33</v>
      </c>
      <c r="AX624" s="326" t="str">
        <f>IF(AS624&lt;&gt;"",CONCATENATE(MONTH(AS624),"/",YEAR(AS624)),"")</f>
        <v>8/2025</v>
      </c>
      <c r="AY624" s="328">
        <f ca="1">IF(AQ624&lt;&gt;"",IF(AS624&lt;&gt;"",AQ624-AS624,TODAY()-AQ624),"")</f>
        <v>0</v>
      </c>
      <c r="AZ624" s="329" t="str">
        <f ca="1">IF(AY624&lt;&gt;"",IF(AY624&lt;=0,"SEM ATRASO",IF(AY624&lt;=10,"1) &lt;= 10 Dias",IF(AND(AY624&gt;10,AY624&lt;=30),"2) &gt; 10 Dias e &lt;= 30 Dias",IF(AND(AY624&gt;30,AY624&lt;=60),"3) &gt;30 Dias e &lt;=60 Dias",IF(AND(AY624&gt;60,AY624&lt;43854),"4) &gt; 60 Dias","INDEFINIDO"))))),"")</f>
        <v>SEM ATRASO</v>
      </c>
      <c r="BA624" s="327">
        <v>45887</v>
      </c>
      <c r="BB624" s="331">
        <f>BA624</f>
        <v>45887</v>
      </c>
      <c r="BC624" s="14">
        <v>45894</v>
      </c>
      <c r="BD624" s="14">
        <v>45894</v>
      </c>
      <c r="BE624" s="398"/>
      <c r="BF624" s="309" t="str">
        <f>IF(AND(BB624&lt;&gt;"",BE624&lt;&gt;""),BE624-BB624,"")</f>
        <v/>
      </c>
      <c r="BG624" s="326" t="str">
        <f>IF(BC624&lt;&gt;"",CONCATENATE("S",WEEKNUM(BC624,21)),"")</f>
        <v>S35</v>
      </c>
      <c r="BH624" s="327" t="str">
        <f>IF(BD624&lt;&gt;"",CONCATENATE("S",WEEKNUM(BD624,21)),"")</f>
        <v>S35</v>
      </c>
      <c r="BI624" s="327" t="str">
        <f>IF(BE624&lt;&gt;"",CONCATENATE("S",WEEKNUM(BE624,21)),"")</f>
        <v/>
      </c>
      <c r="BJ624" s="326" t="str">
        <f>IF(BE624&lt;&gt;"",CONCATENATE(MONTH(BE624),"/",YEAR(BE624)),"")</f>
        <v/>
      </c>
      <c r="BK624" s="325" t="str">
        <f ca="1">IF(BE624&lt;&gt;"",IFERROR(IF(BE624="",TODAY()-BC624,BE624-BC624),""),"")</f>
        <v/>
      </c>
      <c r="BL624" s="330" t="str">
        <f ca="1">IF(BK624&lt;&gt;"",IF(BK624&lt;=0,"SEM ATRASO",IF(BK624&lt;=10,"1) &lt;= 10 Dias",IF(AND(BK624&gt;10,BK624&lt;=30),"2) &gt; 10 Dias e &lt;= 30 Dias",IF(AND(BK624&gt;30,BK624&lt;=60),"3) &gt;30 Dias e &lt;=60 Dias",IF(AND(BK624&gt;60,BK624&lt;43854),"4) &gt; 60 Dias","INDEFINIDO"))))),"")</f>
        <v/>
      </c>
      <c r="BM624" s="331"/>
      <c r="BN624" s="327"/>
      <c r="BO624" s="331" t="s">
        <v>87</v>
      </c>
      <c r="BP624" s="305"/>
      <c r="BQ624" s="305"/>
      <c r="BR624" s="305"/>
      <c r="BS624" s="305"/>
      <c r="BT624" s="305"/>
      <c r="BU624" s="305"/>
      <c r="BV624" s="305"/>
      <c r="BW624" s="305"/>
      <c r="BX624" s="305"/>
      <c r="BY624" s="305"/>
      <c r="BZ624" s="305"/>
      <c r="CA624" s="660"/>
      <c r="CB624" s="326"/>
    </row>
    <row r="625" spans="1:80" ht="40.5" customHeight="1" x14ac:dyDescent="0.35">
      <c r="A625" s="326"/>
      <c r="B625" s="458" t="s">
        <v>155</v>
      </c>
      <c r="C625" s="326" t="s">
        <v>278</v>
      </c>
      <c r="D625" s="331">
        <v>45663</v>
      </c>
      <c r="E625" s="323" t="s">
        <v>1057</v>
      </c>
      <c r="F625" s="323" t="s">
        <v>273</v>
      </c>
      <c r="G625" s="307" t="str">
        <f ca="1">IF(AND(E625&lt;D625,BE625&lt;&gt;"",TODAY()&gt;D625),TODAY()-D625,"")</f>
        <v/>
      </c>
      <c r="H625" s="308">
        <f>IF(BM625&lt;&gt;"",BM625,"")</f>
        <v>45889</v>
      </c>
      <c r="I625" s="309">
        <f>IF(AND(E625&lt;&gt;"",H625&lt;&gt;""),H625-E625,"")</f>
        <v>436</v>
      </c>
      <c r="J625" s="305" t="s">
        <v>280</v>
      </c>
      <c r="K625" s="326" t="s">
        <v>80</v>
      </c>
      <c r="L625" s="310" t="s">
        <v>557</v>
      </c>
      <c r="M625" s="311" t="s">
        <v>2407</v>
      </c>
      <c r="N625" s="326" t="s">
        <v>1012</v>
      </c>
      <c r="O625" s="326">
        <v>2029559241</v>
      </c>
      <c r="P625" s="539" t="s">
        <v>1566</v>
      </c>
      <c r="Q625" s="383" t="s">
        <v>1569</v>
      </c>
      <c r="R625" s="313" t="str">
        <f>IF(OR(L625&lt;&gt;"",N625&lt;&gt;"",O625&lt;&gt;"",P625&lt;&gt;""),CONCATENATE(L625,"-",N625,"-",P625,"-OM",O625),"")</f>
        <v>P62-PPGMII-P62-PAR-0262P/2024-OM2029559241</v>
      </c>
      <c r="S625" s="326" t="s">
        <v>964</v>
      </c>
      <c r="T625" s="437">
        <v>0.75</v>
      </c>
      <c r="U625" s="340">
        <v>155.74</v>
      </c>
      <c r="V625" s="340">
        <v>0</v>
      </c>
      <c r="W625" s="316">
        <f>IF(U625&lt;&gt;"",U625/1000,"")</f>
        <v>0.15574000000000002</v>
      </c>
      <c r="X625" s="316">
        <f>IF(V625&lt;&gt;"",V625/1000,"")</f>
        <v>0</v>
      </c>
      <c r="Y625" s="317">
        <f>IF(OR(U625&lt;&gt;"",V625&lt;&gt;""),U625+V625,"")</f>
        <v>155.74</v>
      </c>
      <c r="Z625" s="318">
        <f>IF(Y625&lt;&gt;"",Y625/1000,"")</f>
        <v>0.15574000000000002</v>
      </c>
      <c r="AA625" s="574" t="s">
        <v>2157</v>
      </c>
      <c r="AB625" s="327"/>
      <c r="AC625" s="331">
        <v>45777</v>
      </c>
      <c r="AD625" s="327">
        <v>45814</v>
      </c>
      <c r="AE625" s="327">
        <v>45828</v>
      </c>
      <c r="AF625" s="14">
        <v>45828</v>
      </c>
      <c r="AG625" s="327">
        <v>45828</v>
      </c>
      <c r="AH625" s="309">
        <f>IF(AND(AD625&lt;&gt;"",AG625&lt;&gt;""),AG625-AD625,"")</f>
        <v>14</v>
      </c>
      <c r="AI625" s="322" t="str">
        <f>IF(AE625&lt;&gt;"",CONCATENATE("S",WEEKNUM(AE625,21)),"")</f>
        <v>S25</v>
      </c>
      <c r="AJ625" s="323" t="str">
        <f>IF(AF625&lt;&gt;"",CONCATENATE("S",WEEKNUM(AF625,21)),"")</f>
        <v>S25</v>
      </c>
      <c r="AK625" s="323" t="str">
        <f>IF(AG625&lt;&gt;"",CONCATENATE("S",WEEKNUM(AG625,21)),"")</f>
        <v>S25</v>
      </c>
      <c r="AL625" s="322" t="str">
        <f>IF(AG625&lt;&gt;"",CONCATENATE(MONTH(AG625),"/",YEAR(AG625)),"")</f>
        <v>6/2025</v>
      </c>
      <c r="AM625" s="324">
        <f ca="1">IF(AG625&lt;&gt;"",IFERROR(IF(AF625="",TODAY()-AE625,AG625-AE625),""),"")</f>
        <v>0</v>
      </c>
      <c r="AN625" s="325" t="str">
        <f ca="1">IF(AM625&lt;&gt;"",IF(AM625&lt;=0,"SEM ATRASO",IF(AM625&lt;=10,"1) &lt;= 10 Dias",IF(AND(AM625&gt;10,AM625&lt;=30),"2) &gt; 10 Dias e &lt;= 30 Dias",IF(AND(AM625&gt;30,AM625&lt;=60),"3) &gt;30 Dias e &lt;=60 Dias",IF(AND(AM625&gt;60,AM625&lt;43854),"4) &gt; 60 Dias","INDEFINIDO"))))),"")</f>
        <v>SEM ATRASO</v>
      </c>
      <c r="AO625" s="331" t="s">
        <v>2029</v>
      </c>
      <c r="AP625" s="331">
        <v>45866</v>
      </c>
      <c r="AQ625" s="14">
        <v>45866</v>
      </c>
      <c r="AR625" s="14">
        <v>45848</v>
      </c>
      <c r="AS625" s="331">
        <v>45848</v>
      </c>
      <c r="AT625" s="309">
        <f>IF(AND(AP625&lt;&gt;"",AS625&lt;&gt;""),AS625-AP625,"")</f>
        <v>-18</v>
      </c>
      <c r="AU625" s="326" t="str">
        <f>IF(AQ625&lt;&gt;"",CONCATENATE("S",WEEKNUM(AQ625,21)),"")</f>
        <v>S31</v>
      </c>
      <c r="AV625" s="327" t="str">
        <f>IF(AR625&lt;&gt;"",CONCATENATE("S",WEEKNUM(AR625,21)),"")</f>
        <v>S28</v>
      </c>
      <c r="AW625" s="327" t="str">
        <f>IF(AS625&lt;&gt;"",CONCATENATE("S",WEEKNUM(AS625,21)),"")</f>
        <v>S28</v>
      </c>
      <c r="AX625" s="326" t="str">
        <f>IF(AS625&lt;&gt;"",CONCATENATE(MONTH(AS625),"/",YEAR(AS625)),"")</f>
        <v>7/2025</v>
      </c>
      <c r="AY625" s="328">
        <f ca="1">IF(AQ625&lt;&gt;"",IF(AS625&lt;&gt;"",AQ625-AS625,TODAY()-AQ625),"")</f>
        <v>18</v>
      </c>
      <c r="AZ625" s="329" t="str">
        <f ca="1">IF(AY625&lt;&gt;"",IF(AY625&lt;=0,"SEM ATRASO",IF(AY625&lt;=10,"1) &lt;= 10 Dias",IF(AND(AY625&gt;10,AY625&lt;=30),"2) &gt; 10 Dias e &lt;= 30 Dias",IF(AND(AY625&gt;30,AY625&lt;=60),"3) &gt;30 Dias e &lt;=60 Dias",IF(AND(AY625&gt;60,AY625&lt;43854),"4) &gt; 60 Dias","INDEFINIDO"))))),"")</f>
        <v>2) &gt; 10 Dias e &lt;= 30 Dias</v>
      </c>
      <c r="BA625" s="14">
        <v>45879</v>
      </c>
      <c r="BB625" s="331">
        <f>BA625</f>
        <v>45879</v>
      </c>
      <c r="BC625" s="14">
        <v>45885</v>
      </c>
      <c r="BD625" s="14">
        <v>45885</v>
      </c>
      <c r="BE625" s="438">
        <v>45884</v>
      </c>
      <c r="BF625" s="309">
        <f>IF(AND(BB625&lt;&gt;"",BE625&lt;&gt;""),BE625-BB625,"")</f>
        <v>5</v>
      </c>
      <c r="BG625" s="326" t="str">
        <f>IF(BC625&lt;&gt;"",CONCATENATE("S",WEEKNUM(BC625,21)),"")</f>
        <v>S33</v>
      </c>
      <c r="BH625" s="327" t="str">
        <f>IF(BD625&lt;&gt;"",CONCATENATE("S",WEEKNUM(BD625,21)),"")</f>
        <v>S33</v>
      </c>
      <c r="BI625" s="327" t="str">
        <f>IF(BE625&lt;&gt;"",CONCATENATE("S",WEEKNUM(BE625,21)),"")</f>
        <v>S33</v>
      </c>
      <c r="BJ625" s="326" t="str">
        <f>IF(BE625&lt;&gt;"",CONCATENATE(MONTH(BE625),"/",YEAR(BE625)),"")</f>
        <v>8/2025</v>
      </c>
      <c r="BK625" s="325">
        <f ca="1">IF(BE625&lt;&gt;"",IFERROR(IF(BE625="",TODAY()-BC625,BE625-BC625),""),"")</f>
        <v>-1</v>
      </c>
      <c r="BL625" s="330" t="str">
        <f ca="1">IF(BK625&lt;&gt;"",IF(BK625&lt;=0,"SEM ATRASO",IF(BK625&lt;=10,"1) &lt;= 10 Dias",IF(AND(BK625&gt;10,BK625&lt;=30),"2) &gt; 10 Dias e &lt;= 30 Dias",IF(AND(BK625&gt;30,BK625&lt;=60),"3) &gt;30 Dias e &lt;=60 Dias",IF(AND(BK625&gt;60,BK625&lt;43854),"4) &gt; 60 Dias","INDEFINIDO"))))),"")</f>
        <v>SEM ATRASO</v>
      </c>
      <c r="BM625" s="331">
        <f>IF(BE625&lt;&gt;"",BE625+5,IF(AND(BE625="",BD625&lt;&gt;""),BD625+5,IF(AND(BE625="",BD625="",AS625&lt;&gt;""),AS625+5,IF(AND(BE625="",BD625="",AS625="",AR625&lt;&gt;""),AR625+5,""))))</f>
        <v>45889</v>
      </c>
      <c r="BN625" s="327"/>
      <c r="BO625" s="327" t="s">
        <v>87</v>
      </c>
      <c r="BP625" s="305"/>
      <c r="BQ625" s="305"/>
      <c r="BR625" s="305"/>
      <c r="BS625" s="305"/>
      <c r="BT625" s="305" t="s">
        <v>124</v>
      </c>
      <c r="BU625" s="305" t="s">
        <v>124</v>
      </c>
      <c r="BV625" s="305"/>
      <c r="BW625" s="305"/>
      <c r="BX625" s="305"/>
      <c r="BY625" s="305"/>
      <c r="BZ625" s="305"/>
      <c r="CA625" s="660" t="s">
        <v>974</v>
      </c>
      <c r="CB625" s="326"/>
    </row>
    <row r="626" spans="1:80" ht="40.5" customHeight="1" x14ac:dyDescent="0.35">
      <c r="A626" s="326"/>
      <c r="B626" s="458" t="s">
        <v>155</v>
      </c>
      <c r="C626" s="326" t="s">
        <v>278</v>
      </c>
      <c r="D626" s="331">
        <v>45663</v>
      </c>
      <c r="E626" s="323" t="s">
        <v>1057</v>
      </c>
      <c r="F626" s="323" t="s">
        <v>273</v>
      </c>
      <c r="G626" s="307" t="str">
        <f ca="1">IF(AND(E626&lt;D626,BE626&lt;&gt;"",TODAY()&gt;D626),TODAY()-D626,"")</f>
        <v/>
      </c>
      <c r="H626" s="308">
        <f>IF(BM626&lt;&gt;"",BM626,"")</f>
        <v>45889</v>
      </c>
      <c r="I626" s="309">
        <f>IF(AND(E626&lt;&gt;"",H626&lt;&gt;""),H626-E626,"")</f>
        <v>436</v>
      </c>
      <c r="J626" s="305" t="s">
        <v>280</v>
      </c>
      <c r="K626" s="326" t="s">
        <v>80</v>
      </c>
      <c r="L626" s="310" t="s">
        <v>557</v>
      </c>
      <c r="M626" s="311" t="s">
        <v>2407</v>
      </c>
      <c r="N626" s="326" t="s">
        <v>1012</v>
      </c>
      <c r="O626" s="326">
        <v>2029559241</v>
      </c>
      <c r="P626" s="539" t="s">
        <v>1566</v>
      </c>
      <c r="Q626" s="387" t="s">
        <v>1657</v>
      </c>
      <c r="R626" s="313" t="str">
        <f>IF(OR(L626&lt;&gt;"",N626&lt;&gt;"",O626&lt;&gt;"",P626&lt;&gt;""),CONCATENATE(L626,"-",N626,"-",P626,"-OM",O626),"")</f>
        <v>P62-PPGMII-P62-PAR-0262P/2024-OM2029559241</v>
      </c>
      <c r="S626" s="326" t="s">
        <v>964</v>
      </c>
      <c r="T626" s="437">
        <v>0.75</v>
      </c>
      <c r="U626" s="340">
        <v>203.15</v>
      </c>
      <c r="V626" s="340">
        <v>0</v>
      </c>
      <c r="W626" s="316">
        <f>IF(U626&lt;&gt;"",U626/1000,"")</f>
        <v>0.20315</v>
      </c>
      <c r="X626" s="316">
        <f>IF(V626&lt;&gt;"",V626/1000,"")</f>
        <v>0</v>
      </c>
      <c r="Y626" s="317">
        <f>IF(OR(U626&lt;&gt;"",V626&lt;&gt;""),U626+V626,"")</f>
        <v>203.15</v>
      </c>
      <c r="Z626" s="318">
        <f>IF(Y626&lt;&gt;"",Y626/1000,"")</f>
        <v>0.20315</v>
      </c>
      <c r="AA626" s="574" t="s">
        <v>2157</v>
      </c>
      <c r="AB626" s="327"/>
      <c r="AC626" s="331">
        <v>45777</v>
      </c>
      <c r="AD626" s="327">
        <v>45814</v>
      </c>
      <c r="AE626" s="327">
        <v>45828</v>
      </c>
      <c r="AF626" s="14">
        <v>45828</v>
      </c>
      <c r="AG626" s="327">
        <v>45828</v>
      </c>
      <c r="AH626" s="309">
        <f>IF(AND(AD626&lt;&gt;"",AG626&lt;&gt;""),AG626-AD626,"")</f>
        <v>14</v>
      </c>
      <c r="AI626" s="322" t="str">
        <f>IF(AE626&lt;&gt;"",CONCATENATE("S",WEEKNUM(AE626,21)),"")</f>
        <v>S25</v>
      </c>
      <c r="AJ626" s="323" t="str">
        <f>IF(AF626&lt;&gt;"",CONCATENATE("S",WEEKNUM(AF626,21)),"")</f>
        <v>S25</v>
      </c>
      <c r="AK626" s="323" t="str">
        <f>IF(AG626&lt;&gt;"",CONCATENATE("S",WEEKNUM(AG626,21)),"")</f>
        <v>S25</v>
      </c>
      <c r="AL626" s="322" t="str">
        <f>IF(AG626&lt;&gt;"",CONCATENATE(MONTH(AG626),"/",YEAR(AG626)),"")</f>
        <v>6/2025</v>
      </c>
      <c r="AM626" s="324">
        <f ca="1">IF(AG626&lt;&gt;"",IFERROR(IF(AF626="",TODAY()-AE626,AG626-AE626),""),"")</f>
        <v>0</v>
      </c>
      <c r="AN626" s="325" t="str">
        <f ca="1">IF(AM626&lt;&gt;"",IF(AM626&lt;=0,"SEM ATRASO",IF(AM626&lt;=10,"1) &lt;= 10 Dias",IF(AND(AM626&gt;10,AM626&lt;=30),"2) &gt; 10 Dias e &lt;= 30 Dias",IF(AND(AM626&gt;30,AM626&lt;=60),"3) &gt;30 Dias e &lt;=60 Dias",IF(AND(AM626&gt;60,AM626&lt;43854),"4) &gt; 60 Dias","INDEFINIDO"))))),"")</f>
        <v>SEM ATRASO</v>
      </c>
      <c r="AO626" s="331" t="s">
        <v>2029</v>
      </c>
      <c r="AP626" s="331">
        <v>45863</v>
      </c>
      <c r="AQ626" s="14">
        <v>45863</v>
      </c>
      <c r="AR626" s="14">
        <v>45848</v>
      </c>
      <c r="AS626" s="331">
        <v>45848</v>
      </c>
      <c r="AT626" s="309">
        <f>IF(AND(AP626&lt;&gt;"",AS626&lt;&gt;""),AS626-AP626,"")</f>
        <v>-15</v>
      </c>
      <c r="AU626" s="326" t="str">
        <f>IF(AQ626&lt;&gt;"",CONCATENATE("S",WEEKNUM(AQ626,21)),"")</f>
        <v>S30</v>
      </c>
      <c r="AV626" s="327" t="str">
        <f>IF(AR626&lt;&gt;"",CONCATENATE("S",WEEKNUM(AR626,21)),"")</f>
        <v>S28</v>
      </c>
      <c r="AW626" s="327" t="str">
        <f>IF(AS626&lt;&gt;"",CONCATENATE("S",WEEKNUM(AS626,21)),"")</f>
        <v>S28</v>
      </c>
      <c r="AX626" s="326" t="str">
        <f>IF(AS626&lt;&gt;"",CONCATENATE(MONTH(AS626),"/",YEAR(AS626)),"")</f>
        <v>7/2025</v>
      </c>
      <c r="AY626" s="328">
        <f ca="1">IF(AQ626&lt;&gt;"",IF(AS626&lt;&gt;"",AQ626-AS626,TODAY()-AQ626),"")</f>
        <v>15</v>
      </c>
      <c r="AZ626" s="329" t="str">
        <f ca="1">IF(AY626&lt;&gt;"",IF(AY626&lt;=0,"SEM ATRASO",IF(AY626&lt;=10,"1) &lt;= 10 Dias",IF(AND(AY626&gt;10,AY626&lt;=30),"2) &gt; 10 Dias e &lt;= 30 Dias",IF(AND(AY626&gt;30,AY626&lt;=60),"3) &gt;30 Dias e &lt;=60 Dias",IF(AND(AY626&gt;60,AY626&lt;43854),"4) &gt; 60 Dias","INDEFINIDO"))))),"")</f>
        <v>2) &gt; 10 Dias e &lt;= 30 Dias</v>
      </c>
      <c r="BA626" s="14">
        <v>45879</v>
      </c>
      <c r="BB626" s="331">
        <f>BA626</f>
        <v>45879</v>
      </c>
      <c r="BC626" s="14">
        <v>45885</v>
      </c>
      <c r="BD626" s="14">
        <v>45885</v>
      </c>
      <c r="BE626" s="438">
        <v>45884</v>
      </c>
      <c r="BF626" s="309">
        <f>IF(AND(BB626&lt;&gt;"",BE626&lt;&gt;""),BE626-BB626,"")</f>
        <v>5</v>
      </c>
      <c r="BG626" s="326" t="str">
        <f>IF(BC626&lt;&gt;"",CONCATENATE("S",WEEKNUM(BC626,21)),"")</f>
        <v>S33</v>
      </c>
      <c r="BH626" s="327" t="str">
        <f>IF(BD626&lt;&gt;"",CONCATENATE("S",WEEKNUM(BD626,21)),"")</f>
        <v>S33</v>
      </c>
      <c r="BI626" s="327" t="str">
        <f>IF(BE626&lt;&gt;"",CONCATENATE("S",WEEKNUM(BE626,21)),"")</f>
        <v>S33</v>
      </c>
      <c r="BJ626" s="326" t="str">
        <f>IF(BE626&lt;&gt;"",CONCATENATE(MONTH(BE626),"/",YEAR(BE626)),"")</f>
        <v>8/2025</v>
      </c>
      <c r="BK626" s="325">
        <f ca="1">IF(BE626&lt;&gt;"",IFERROR(IF(BE626="",TODAY()-BC626,BE626-BC626),""),"")</f>
        <v>-1</v>
      </c>
      <c r="BL626" s="330" t="str">
        <f ca="1">IF(BK626&lt;&gt;"",IF(BK626&lt;=0,"SEM ATRASO",IF(BK626&lt;=10,"1) &lt;= 10 Dias",IF(AND(BK626&gt;10,BK626&lt;=30),"2) &gt; 10 Dias e &lt;= 30 Dias",IF(AND(BK626&gt;30,BK626&lt;=60),"3) &gt;30 Dias e &lt;=60 Dias",IF(AND(BK626&gt;60,BK626&lt;43854),"4) &gt; 60 Dias","INDEFINIDO"))))),"")</f>
        <v>SEM ATRASO</v>
      </c>
      <c r="BM626" s="331">
        <f>IF(BE626&lt;&gt;"",BE626+5,IF(AND(BE626="",BD626&lt;&gt;""),BD626+5,IF(AND(BE626="",BD626="",AS626&lt;&gt;""),AS626+5,IF(AND(BE626="",BD626="",AS626="",AR626&lt;&gt;""),AR626+5,""))))</f>
        <v>45889</v>
      </c>
      <c r="BN626" s="327"/>
      <c r="BO626" s="327" t="s">
        <v>87</v>
      </c>
      <c r="BP626" s="305"/>
      <c r="BQ626" s="305"/>
      <c r="BR626" s="305"/>
      <c r="BS626" s="305"/>
      <c r="BT626" s="305" t="s">
        <v>124</v>
      </c>
      <c r="BU626" s="305" t="s">
        <v>124</v>
      </c>
      <c r="BV626" s="305"/>
      <c r="BW626" s="305"/>
      <c r="BX626" s="305"/>
      <c r="BY626" s="305"/>
      <c r="BZ626" s="305"/>
      <c r="CA626" s="660" t="s">
        <v>974</v>
      </c>
      <c r="CB626" s="326"/>
    </row>
    <row r="627" spans="1:80" ht="40.5" customHeight="1" x14ac:dyDescent="0.35">
      <c r="A627" s="326"/>
      <c r="B627" s="458" t="s">
        <v>155</v>
      </c>
      <c r="C627" s="326" t="s">
        <v>278</v>
      </c>
      <c r="D627" s="331">
        <v>45663</v>
      </c>
      <c r="E627" s="323" t="s">
        <v>1992</v>
      </c>
      <c r="F627" s="323" t="s">
        <v>556</v>
      </c>
      <c r="G627" s="307" t="str">
        <f ca="1">IF(AND(E627&lt;D627,BE627&lt;&gt;"",TODAY()&gt;D627),TODAY()-D627,"")</f>
        <v/>
      </c>
      <c r="H627" s="308">
        <f>IF(BM627&lt;&gt;"",BM627,"")</f>
        <v>45889</v>
      </c>
      <c r="I627" s="309">
        <f>IF(AND(E627&lt;&gt;"",H627&lt;&gt;""),H627-E627,"")</f>
        <v>128</v>
      </c>
      <c r="J627" s="305" t="s">
        <v>280</v>
      </c>
      <c r="K627" s="326" t="s">
        <v>80</v>
      </c>
      <c r="L627" s="310" t="s">
        <v>557</v>
      </c>
      <c r="M627" s="311" t="s">
        <v>2407</v>
      </c>
      <c r="N627" s="326" t="s">
        <v>1012</v>
      </c>
      <c r="O627" s="326">
        <v>2029559241</v>
      </c>
      <c r="P627" s="539" t="s">
        <v>1568</v>
      </c>
      <c r="Q627" s="383" t="s">
        <v>1570</v>
      </c>
      <c r="R627" s="313" t="str">
        <f>IF(OR(L627&lt;&gt;"",N627&lt;&gt;"",O627&lt;&gt;"",P627&lt;&gt;""),CONCATENATE(L627,"-",N627,"-",P627,"-OM",O627),"")</f>
        <v>P62-PPGMII-P62-PAR-1408P/2025-OM2029559241</v>
      </c>
      <c r="S627" s="326" t="s">
        <v>964</v>
      </c>
      <c r="T627" s="437">
        <v>0.75</v>
      </c>
      <c r="U627" s="340">
        <v>30.95</v>
      </c>
      <c r="V627" s="340">
        <v>0</v>
      </c>
      <c r="W627" s="316">
        <f>IF(U627&lt;&gt;"",U627/1000,"")</f>
        <v>3.0949999999999998E-2</v>
      </c>
      <c r="X627" s="316">
        <f>IF(V627&lt;&gt;"",V627/1000,"")</f>
        <v>0</v>
      </c>
      <c r="Y627" s="317">
        <f>IF(OR(U627&lt;&gt;"",V627&lt;&gt;""),U627+V627,"")</f>
        <v>30.95</v>
      </c>
      <c r="Z627" s="318">
        <f>IF(Y627&lt;&gt;"",Y627/1000,"")</f>
        <v>3.0949999999999998E-2</v>
      </c>
      <c r="AA627" s="574" t="s">
        <v>2158</v>
      </c>
      <c r="AB627" s="327"/>
      <c r="AC627" s="331">
        <v>45777</v>
      </c>
      <c r="AD627" s="327">
        <v>45814</v>
      </c>
      <c r="AE627" s="327">
        <v>45828</v>
      </c>
      <c r="AF627" s="14">
        <v>45828</v>
      </c>
      <c r="AG627" s="327">
        <v>45828</v>
      </c>
      <c r="AH627" s="309">
        <f>IF(AND(AD627&lt;&gt;"",AG627&lt;&gt;""),AG627-AD627,"")</f>
        <v>14</v>
      </c>
      <c r="AI627" s="322" t="str">
        <f>IF(AE627&lt;&gt;"",CONCATENATE("S",WEEKNUM(AE627,21)),"")</f>
        <v>S25</v>
      </c>
      <c r="AJ627" s="323" t="str">
        <f>IF(AF627&lt;&gt;"",CONCATENATE("S",WEEKNUM(AF627,21)),"")</f>
        <v>S25</v>
      </c>
      <c r="AK627" s="323" t="str">
        <f>IF(AG627&lt;&gt;"",CONCATENATE("S",WEEKNUM(AG627,21)),"")</f>
        <v>S25</v>
      </c>
      <c r="AL627" s="322" t="str">
        <f>IF(AG627&lt;&gt;"",CONCATENATE(MONTH(AG627),"/",YEAR(AG627)),"")</f>
        <v>6/2025</v>
      </c>
      <c r="AM627" s="324">
        <f ca="1">IF(AG627&lt;&gt;"",IFERROR(IF(AF627="",TODAY()-AE627,AG627-AE627),""),"")</f>
        <v>0</v>
      </c>
      <c r="AN627" s="325" t="str">
        <f ca="1">IF(AM627&lt;&gt;"",IF(AM627&lt;=0,"SEM ATRASO",IF(AM627&lt;=10,"1) &lt;= 10 Dias",IF(AND(AM627&gt;10,AM627&lt;=30),"2) &gt; 10 Dias e &lt;= 30 Dias",IF(AND(AM627&gt;30,AM627&lt;=60),"3) &gt;30 Dias e &lt;=60 Dias",IF(AND(AM627&gt;60,AM627&lt;43854),"4) &gt; 60 Dias","INDEFINIDO"))))),"")</f>
        <v>SEM ATRASO</v>
      </c>
      <c r="AO627" s="331" t="s">
        <v>2029</v>
      </c>
      <c r="AP627" s="331">
        <v>45866</v>
      </c>
      <c r="AQ627" s="14">
        <v>45866</v>
      </c>
      <c r="AR627" s="14">
        <v>45848</v>
      </c>
      <c r="AS627" s="331">
        <v>45848</v>
      </c>
      <c r="AT627" s="309">
        <f>IF(AND(AP627&lt;&gt;"",AS627&lt;&gt;""),AS627-AP627,"")</f>
        <v>-18</v>
      </c>
      <c r="AU627" s="326" t="str">
        <f>IF(AQ627&lt;&gt;"",CONCATENATE("S",WEEKNUM(AQ627,21)),"")</f>
        <v>S31</v>
      </c>
      <c r="AV627" s="327" t="str">
        <f>IF(AR627&lt;&gt;"",CONCATENATE("S",WEEKNUM(AR627,21)),"")</f>
        <v>S28</v>
      </c>
      <c r="AW627" s="327" t="str">
        <f>IF(AS627&lt;&gt;"",CONCATENATE("S",WEEKNUM(AS627,21)),"")</f>
        <v>S28</v>
      </c>
      <c r="AX627" s="326" t="str">
        <f>IF(AS627&lt;&gt;"",CONCATENATE(MONTH(AS627),"/",YEAR(AS627)),"")</f>
        <v>7/2025</v>
      </c>
      <c r="AY627" s="328">
        <f ca="1">IF(AQ627&lt;&gt;"",IF(AS627&lt;&gt;"",AQ627-AS627,TODAY()-AQ627),"")</f>
        <v>18</v>
      </c>
      <c r="AZ627" s="329" t="str">
        <f ca="1">IF(AY627&lt;&gt;"",IF(AY627&lt;=0,"SEM ATRASO",IF(AY627&lt;=10,"1) &lt;= 10 Dias",IF(AND(AY627&gt;10,AY627&lt;=30),"2) &gt; 10 Dias e &lt;= 30 Dias",IF(AND(AY627&gt;30,AY627&lt;=60),"3) &gt;30 Dias e &lt;=60 Dias",IF(AND(AY627&gt;60,AY627&lt;43854),"4) &gt; 60 Dias","INDEFINIDO"))))),"")</f>
        <v>2) &gt; 10 Dias e &lt;= 30 Dias</v>
      </c>
      <c r="BA627" s="14">
        <v>45879</v>
      </c>
      <c r="BB627" s="331">
        <f>BA627</f>
        <v>45879</v>
      </c>
      <c r="BC627" s="14">
        <v>45885</v>
      </c>
      <c r="BD627" s="14">
        <v>45885</v>
      </c>
      <c r="BE627" s="438">
        <v>45884</v>
      </c>
      <c r="BF627" s="309">
        <f>IF(AND(BB627&lt;&gt;"",BE627&lt;&gt;""),BE627-BB627,"")</f>
        <v>5</v>
      </c>
      <c r="BG627" s="326" t="str">
        <f>IF(BC627&lt;&gt;"",CONCATENATE("S",WEEKNUM(BC627,21)),"")</f>
        <v>S33</v>
      </c>
      <c r="BH627" s="327" t="str">
        <f>IF(BD627&lt;&gt;"",CONCATENATE("S",WEEKNUM(BD627,21)),"")</f>
        <v>S33</v>
      </c>
      <c r="BI627" s="327" t="str">
        <f>IF(BE627&lt;&gt;"",CONCATENATE("S",WEEKNUM(BE627,21)),"")</f>
        <v>S33</v>
      </c>
      <c r="BJ627" s="326" t="str">
        <f>IF(BE627&lt;&gt;"",CONCATENATE(MONTH(BE627),"/",YEAR(BE627)),"")</f>
        <v>8/2025</v>
      </c>
      <c r="BK627" s="325">
        <f ca="1">IF(BE627&lt;&gt;"",IFERROR(IF(BE627="",TODAY()-BC627,BE627-BC627),""),"")</f>
        <v>-1</v>
      </c>
      <c r="BL627" s="330" t="str">
        <f ca="1">IF(BK627&lt;&gt;"",IF(BK627&lt;=0,"SEM ATRASO",IF(BK627&lt;=10,"1) &lt;= 10 Dias",IF(AND(BK627&gt;10,BK627&lt;=30),"2) &gt; 10 Dias e &lt;= 30 Dias",IF(AND(BK627&gt;30,BK627&lt;=60),"3) &gt;30 Dias e &lt;=60 Dias",IF(AND(BK627&gt;60,BK627&lt;43854),"4) &gt; 60 Dias","INDEFINIDO"))))),"")</f>
        <v>SEM ATRASO</v>
      </c>
      <c r="BM627" s="331">
        <f>IF(BE627&lt;&gt;"",BE627+5,IF(AND(BE627="",BD627&lt;&gt;""),BD627+5,IF(AND(BE627="",BD627="",AS627&lt;&gt;""),AS627+5,IF(AND(BE627="",BD627="",AS627="",AR627&lt;&gt;""),AR627+5,""))))</f>
        <v>45889</v>
      </c>
      <c r="BN627" s="327"/>
      <c r="BO627" s="327" t="s">
        <v>87</v>
      </c>
      <c r="BP627" s="305"/>
      <c r="BQ627" s="305"/>
      <c r="BR627" s="305"/>
      <c r="BS627" s="305"/>
      <c r="BT627" s="305" t="s">
        <v>124</v>
      </c>
      <c r="BU627" s="305" t="s">
        <v>124</v>
      </c>
      <c r="BV627" s="305"/>
      <c r="BW627" s="305"/>
      <c r="BX627" s="305"/>
      <c r="BY627" s="305"/>
      <c r="BZ627" s="305"/>
      <c r="CA627" s="660" t="s">
        <v>974</v>
      </c>
      <c r="CB627" s="326"/>
    </row>
    <row r="628" spans="1:80" ht="40.5" customHeight="1" x14ac:dyDescent="0.35">
      <c r="A628" s="326"/>
      <c r="B628" s="458" t="s">
        <v>155</v>
      </c>
      <c r="C628" s="326" t="s">
        <v>278</v>
      </c>
      <c r="D628" s="331">
        <v>45663</v>
      </c>
      <c r="E628" s="323" t="s">
        <v>1992</v>
      </c>
      <c r="F628" s="323" t="s">
        <v>556</v>
      </c>
      <c r="G628" s="307" t="str">
        <f ca="1">IF(AND(E628&lt;D628,BE628&lt;&gt;"",TODAY()&gt;D628),TODAY()-D628,"")</f>
        <v/>
      </c>
      <c r="H628" s="308">
        <f>IF(BM628&lt;&gt;"",BM628,"")</f>
        <v>45889</v>
      </c>
      <c r="I628" s="309">
        <f>IF(AND(E628&lt;&gt;"",H628&lt;&gt;""),H628-E628,"")</f>
        <v>128</v>
      </c>
      <c r="J628" s="305" t="s">
        <v>280</v>
      </c>
      <c r="K628" s="326" t="s">
        <v>80</v>
      </c>
      <c r="L628" s="310" t="s">
        <v>557</v>
      </c>
      <c r="M628" s="311" t="s">
        <v>2407</v>
      </c>
      <c r="N628" s="326" t="s">
        <v>1012</v>
      </c>
      <c r="O628" s="326">
        <v>2030089942</v>
      </c>
      <c r="P628" s="539" t="s">
        <v>1568</v>
      </c>
      <c r="Q628" s="387" t="s">
        <v>1572</v>
      </c>
      <c r="R628" s="313" t="str">
        <f>IF(OR(L628&lt;&gt;"",N628&lt;&gt;"",O628&lt;&gt;"",P628&lt;&gt;""),CONCATENATE(L628,"-",N628,"-",P628,"-OM",O628),"")</f>
        <v>P62-PPGMII-P62-PAR-1408P/2025-OM2030089942</v>
      </c>
      <c r="S628" s="326" t="s">
        <v>964</v>
      </c>
      <c r="T628" s="437">
        <v>0.75</v>
      </c>
      <c r="U628" s="340">
        <v>23.67</v>
      </c>
      <c r="V628" s="340">
        <v>0</v>
      </c>
      <c r="W628" s="316">
        <f>IF(U628&lt;&gt;"",U628/1000,"")</f>
        <v>2.367E-2</v>
      </c>
      <c r="X628" s="316">
        <f>IF(V628&lt;&gt;"",V628/1000,"")</f>
        <v>0</v>
      </c>
      <c r="Y628" s="317">
        <f>IF(OR(U628&lt;&gt;"",V628&lt;&gt;""),U628+V628,"")</f>
        <v>23.67</v>
      </c>
      <c r="Z628" s="318">
        <f>IF(Y628&lt;&gt;"",Y628/1000,"")</f>
        <v>2.367E-2</v>
      </c>
      <c r="AA628" s="574" t="s">
        <v>2158</v>
      </c>
      <c r="AB628" s="327"/>
      <c r="AC628" s="331">
        <v>45777</v>
      </c>
      <c r="AD628" s="327">
        <v>45814</v>
      </c>
      <c r="AE628" s="327">
        <v>45828</v>
      </c>
      <c r="AF628" s="14">
        <v>45828</v>
      </c>
      <c r="AG628" s="327">
        <v>45828</v>
      </c>
      <c r="AH628" s="309">
        <f>IF(AND(AD628&lt;&gt;"",AG628&lt;&gt;""),AG628-AD628,"")</f>
        <v>14</v>
      </c>
      <c r="AI628" s="322" t="str">
        <f>IF(AE628&lt;&gt;"",CONCATENATE("S",WEEKNUM(AE628,21)),"")</f>
        <v>S25</v>
      </c>
      <c r="AJ628" s="323" t="str">
        <f>IF(AF628&lt;&gt;"",CONCATENATE("S",WEEKNUM(AF628,21)),"")</f>
        <v>S25</v>
      </c>
      <c r="AK628" s="323" t="str">
        <f>IF(AG628&lt;&gt;"",CONCATENATE("S",WEEKNUM(AG628,21)),"")</f>
        <v>S25</v>
      </c>
      <c r="AL628" s="322" t="str">
        <f>IF(AG628&lt;&gt;"",CONCATENATE(MONTH(AG628),"/",YEAR(AG628)),"")</f>
        <v>6/2025</v>
      </c>
      <c r="AM628" s="324">
        <f ca="1">IF(AG628&lt;&gt;"",IFERROR(IF(AF628="",TODAY()-AE628,AG628-AE628),""),"")</f>
        <v>0</v>
      </c>
      <c r="AN628" s="325" t="str">
        <f ca="1">IF(AM628&lt;&gt;"",IF(AM628&lt;=0,"SEM ATRASO",IF(AM628&lt;=10,"1) &lt;= 10 Dias",IF(AND(AM628&gt;10,AM628&lt;=30),"2) &gt; 10 Dias e &lt;= 30 Dias",IF(AND(AM628&gt;30,AM628&lt;=60),"3) &gt;30 Dias e &lt;=60 Dias",IF(AND(AM628&gt;60,AM628&lt;43854),"4) &gt; 60 Dias","INDEFINIDO"))))),"")</f>
        <v>SEM ATRASO</v>
      </c>
      <c r="AO628" s="331" t="s">
        <v>2029</v>
      </c>
      <c r="AP628" s="331">
        <v>45859</v>
      </c>
      <c r="AQ628" s="14">
        <v>45859</v>
      </c>
      <c r="AR628" s="14">
        <v>45848</v>
      </c>
      <c r="AS628" s="331">
        <v>45848</v>
      </c>
      <c r="AT628" s="309">
        <f>IF(AND(AP628&lt;&gt;"",AS628&lt;&gt;""),AS628-AP628,"")</f>
        <v>-11</v>
      </c>
      <c r="AU628" s="326" t="str">
        <f>IF(AQ628&lt;&gt;"",CONCATENATE("S",WEEKNUM(AQ628,21)),"")</f>
        <v>S30</v>
      </c>
      <c r="AV628" s="327" t="str">
        <f>IF(AR628&lt;&gt;"",CONCATENATE("S",WEEKNUM(AR628,21)),"")</f>
        <v>S28</v>
      </c>
      <c r="AW628" s="327" t="str">
        <f>IF(AS628&lt;&gt;"",CONCATENATE("S",WEEKNUM(AS628,21)),"")</f>
        <v>S28</v>
      </c>
      <c r="AX628" s="326" t="str">
        <f>IF(AS628&lt;&gt;"",CONCATENATE(MONTH(AS628),"/",YEAR(AS628)),"")</f>
        <v>7/2025</v>
      </c>
      <c r="AY628" s="328">
        <f ca="1">IF(AQ628&lt;&gt;"",IF(AS628&lt;&gt;"",AQ628-AS628,TODAY()-AQ628),"")</f>
        <v>11</v>
      </c>
      <c r="AZ628" s="329" t="str">
        <f ca="1">IF(AY628&lt;&gt;"",IF(AY628&lt;=0,"SEM ATRASO",IF(AY628&lt;=10,"1) &lt;= 10 Dias",IF(AND(AY628&gt;10,AY628&lt;=30),"2) &gt; 10 Dias e &lt;= 30 Dias",IF(AND(AY628&gt;30,AY628&lt;=60),"3) &gt;30 Dias e &lt;=60 Dias",IF(AND(AY628&gt;60,AY628&lt;43854),"4) &gt; 60 Dias","INDEFINIDO"))))),"")</f>
        <v>2) &gt; 10 Dias e &lt;= 30 Dias</v>
      </c>
      <c r="BA628" s="14">
        <v>45879</v>
      </c>
      <c r="BB628" s="331">
        <f>BA628</f>
        <v>45879</v>
      </c>
      <c r="BC628" s="14">
        <v>45885</v>
      </c>
      <c r="BD628" s="14">
        <v>45885</v>
      </c>
      <c r="BE628" s="438">
        <v>45884</v>
      </c>
      <c r="BF628" s="309">
        <f>IF(AND(BB628&lt;&gt;"",BE628&lt;&gt;""),BE628-BB628,"")</f>
        <v>5</v>
      </c>
      <c r="BG628" s="326" t="str">
        <f>IF(BC628&lt;&gt;"",CONCATENATE("S",WEEKNUM(BC628,21)),"")</f>
        <v>S33</v>
      </c>
      <c r="BH628" s="327" t="str">
        <f>IF(BD628&lt;&gt;"",CONCATENATE("S",WEEKNUM(BD628,21)),"")</f>
        <v>S33</v>
      </c>
      <c r="BI628" s="327" t="str">
        <f>IF(BE628&lt;&gt;"",CONCATENATE("S",WEEKNUM(BE628,21)),"")</f>
        <v>S33</v>
      </c>
      <c r="BJ628" s="326" t="str">
        <f>IF(BE628&lt;&gt;"",CONCATENATE(MONTH(BE628),"/",YEAR(BE628)),"")</f>
        <v>8/2025</v>
      </c>
      <c r="BK628" s="325">
        <f ca="1">IF(BE628&lt;&gt;"",IFERROR(IF(BE628="",TODAY()-BC628,BE628-BC628),""),"")</f>
        <v>-1</v>
      </c>
      <c r="BL628" s="330" t="str">
        <f ca="1">IF(BK628&lt;&gt;"",IF(BK628&lt;=0,"SEM ATRASO",IF(BK628&lt;=10,"1) &lt;= 10 Dias",IF(AND(BK628&gt;10,BK628&lt;=30),"2) &gt; 10 Dias e &lt;= 30 Dias",IF(AND(BK628&gt;30,BK628&lt;=60),"3) &gt;30 Dias e &lt;=60 Dias",IF(AND(BK628&gt;60,BK628&lt;43854),"4) &gt; 60 Dias","INDEFINIDO"))))),"")</f>
        <v>SEM ATRASO</v>
      </c>
      <c r="BM628" s="331">
        <f>IF(BE628&lt;&gt;"",BE628+5,IF(AND(BE628="",BD628&lt;&gt;""),BD628+5,IF(AND(BE628="",BD628="",AS628&lt;&gt;""),AS628+5,IF(AND(BE628="",BD628="",AS628="",AR628&lt;&gt;""),AR628+5,""))))</f>
        <v>45889</v>
      </c>
      <c r="BN628" s="327"/>
      <c r="BO628" s="327" t="s">
        <v>87</v>
      </c>
      <c r="BP628" s="305"/>
      <c r="BQ628" s="305"/>
      <c r="BR628" s="305"/>
      <c r="BS628" s="305"/>
      <c r="BT628" s="305" t="s">
        <v>124</v>
      </c>
      <c r="BU628" s="305" t="s">
        <v>124</v>
      </c>
      <c r="BV628" s="305"/>
      <c r="BW628" s="305"/>
      <c r="BX628" s="305"/>
      <c r="BY628" s="305"/>
      <c r="BZ628" s="305"/>
      <c r="CA628" s="660" t="s">
        <v>974</v>
      </c>
      <c r="CB628" s="326"/>
    </row>
    <row r="629" spans="1:80" ht="40.5" customHeight="1" thickBot="1" x14ac:dyDescent="0.4">
      <c r="A629" s="326"/>
      <c r="B629" s="458" t="s">
        <v>155</v>
      </c>
      <c r="C629" s="326"/>
      <c r="D629" s="331"/>
      <c r="E629" s="323" t="s">
        <v>1992</v>
      </c>
      <c r="F629" s="323" t="s">
        <v>556</v>
      </c>
      <c r="G629" s="307" t="str">
        <f ca="1">IF(AND(E629&lt;D629,BE629&lt;&gt;"",TODAY()&gt;D629),TODAY()-D629,"")</f>
        <v/>
      </c>
      <c r="H629" s="308">
        <f>IF(BM629&lt;&gt;"",BM629,"")</f>
        <v>45889</v>
      </c>
      <c r="I629" s="309">
        <f>IF(AND(E629&lt;&gt;"",H629&lt;&gt;""),H629-E629,"")</f>
        <v>128</v>
      </c>
      <c r="J629" s="305"/>
      <c r="K629" s="460" t="s">
        <v>80</v>
      </c>
      <c r="L629" s="310" t="s">
        <v>557</v>
      </c>
      <c r="M629" s="311" t="s">
        <v>2407</v>
      </c>
      <c r="N629" s="326" t="s">
        <v>1012</v>
      </c>
      <c r="O629" s="326"/>
      <c r="P629" s="539" t="s">
        <v>1568</v>
      </c>
      <c r="Q629" s="326" t="s">
        <v>1893</v>
      </c>
      <c r="R629" s="313" t="str">
        <f>IF(OR(L629&lt;&gt;"",N629&lt;&gt;"",O629&lt;&gt;"",P629&lt;&gt;""),CONCATENATE(L629,"-",N629,"-",P629,"-OM",O629),"")</f>
        <v>P62-PPGMII-P62-PAR-1408P/2025-OM</v>
      </c>
      <c r="S629" s="326"/>
      <c r="T629" s="437">
        <v>0.75</v>
      </c>
      <c r="U629" s="340">
        <v>19.963999999999999</v>
      </c>
      <c r="V629" s="340">
        <v>0</v>
      </c>
      <c r="W629" s="316">
        <f>IF(U629&lt;&gt;"",U629/1000,"")</f>
        <v>1.9963999999999999E-2</v>
      </c>
      <c r="X629" s="316">
        <f>IF(V629&lt;&gt;"",V629/1000,"")</f>
        <v>0</v>
      </c>
      <c r="Y629" s="317">
        <f>IF(OR(U629&lt;&gt;"",V629&lt;&gt;""),U629+V629,"")</f>
        <v>19.963999999999999</v>
      </c>
      <c r="Z629" s="318">
        <f>IF(Y629&lt;&gt;"",Y629/1000,"")</f>
        <v>1.9963999999999999E-2</v>
      </c>
      <c r="AA629" s="574" t="s">
        <v>2158</v>
      </c>
      <c r="AB629" s="327"/>
      <c r="AC629" s="327">
        <v>45787</v>
      </c>
      <c r="AD629" s="327">
        <v>45814</v>
      </c>
      <c r="AE629" s="327">
        <v>45828</v>
      </c>
      <c r="AF629" s="14">
        <v>45828</v>
      </c>
      <c r="AG629" s="327">
        <v>45828</v>
      </c>
      <c r="AH629" s="309">
        <f>IF(AND(AD629&lt;&gt;"",AG629&lt;&gt;""),AG629-AD629,"")</f>
        <v>14</v>
      </c>
      <c r="AI629" s="322" t="str">
        <f>IF(AE629&lt;&gt;"",CONCATENATE("S",WEEKNUM(AE629,21)),"")</f>
        <v>S25</v>
      </c>
      <c r="AJ629" s="323" t="str">
        <f>IF(AF629&lt;&gt;"",CONCATENATE("S",WEEKNUM(AF629,21)),"")</f>
        <v>S25</v>
      </c>
      <c r="AK629" s="323" t="str">
        <f>IF(AG629&lt;&gt;"",CONCATENATE("S",WEEKNUM(AG629,21)),"")</f>
        <v>S25</v>
      </c>
      <c r="AL629" s="322" t="str">
        <f>IF(AG629&lt;&gt;"",CONCATENATE(MONTH(AG629),"/",YEAR(AG629)),"")</f>
        <v>6/2025</v>
      </c>
      <c r="AM629" s="324">
        <f ca="1">IF(AG629&lt;&gt;"",IFERROR(IF(AF629="",TODAY()-AE629,AG629-AE629),""),"")</f>
        <v>0</v>
      </c>
      <c r="AN629" s="325" t="str">
        <f ca="1">IF(AM629&lt;&gt;"",IF(AM629&lt;=0,"SEM ATRASO",IF(AM629&lt;=10,"1) &lt;= 10 Dias",IF(AND(AM629&gt;10,AM629&lt;=30),"2) &gt; 10 Dias e &lt;= 30 Dias",IF(AND(AM629&gt;30,AM629&lt;=60),"3) &gt;30 Dias e &lt;=60 Dias",IF(AND(AM629&gt;60,AM629&lt;43854),"4) &gt; 60 Dias","INDEFINIDO"))))),"")</f>
        <v>SEM ATRASO</v>
      </c>
      <c r="AO629" s="331" t="s">
        <v>2029</v>
      </c>
      <c r="AP629" s="331">
        <v>45863</v>
      </c>
      <c r="AQ629" s="15">
        <v>45866</v>
      </c>
      <c r="AR629" s="15">
        <v>45866</v>
      </c>
      <c r="AS629" s="331">
        <v>45866</v>
      </c>
      <c r="AT629" s="309">
        <f>IF(AND(AP629&lt;&gt;"",AS629&lt;&gt;""),AS629-AP629,"")</f>
        <v>3</v>
      </c>
      <c r="AU629" s="326" t="str">
        <f>IF(AQ629&lt;&gt;"",CONCATENATE("S",WEEKNUM(AQ629,21)),"")</f>
        <v>S31</v>
      </c>
      <c r="AV629" s="327" t="str">
        <f>IF(AR629&lt;&gt;"",CONCATENATE("S",WEEKNUM(AR629,21)),"")</f>
        <v>S31</v>
      </c>
      <c r="AW629" s="327" t="str">
        <f>IF(AS629&lt;&gt;"",CONCATENATE("S",WEEKNUM(AS629,21)),"")</f>
        <v>S31</v>
      </c>
      <c r="AX629" s="326" t="str">
        <f>IF(AS629&lt;&gt;"",CONCATENATE(MONTH(AS629),"/",YEAR(AS629)),"")</f>
        <v>7/2025</v>
      </c>
      <c r="AY629" s="328">
        <f ca="1">IF(AQ629&lt;&gt;"",IF(AS629&lt;&gt;"",AQ629-AS629,TODAY()-AQ629),"")</f>
        <v>0</v>
      </c>
      <c r="AZ629" s="329" t="str">
        <f ca="1">IF(AY629&lt;&gt;"",IF(AY629&lt;=0,"SEM ATRASO",IF(AY629&lt;=10,"1) &lt;= 10 Dias",IF(AND(AY629&gt;10,AY629&lt;=30),"2) &gt; 10 Dias e &lt;= 30 Dias",IF(AND(AY629&gt;30,AY629&lt;=60),"3) &gt;30 Dias e &lt;=60 Dias",IF(AND(AY629&gt;60,AY629&lt;43854),"4) &gt; 60 Dias","INDEFINIDO"))))),"")</f>
        <v>SEM ATRASO</v>
      </c>
      <c r="BA629" s="327">
        <v>45875</v>
      </c>
      <c r="BB629" s="331">
        <f>BA629</f>
        <v>45875</v>
      </c>
      <c r="BC629" s="15">
        <v>45880</v>
      </c>
      <c r="BD629" s="14">
        <v>45885</v>
      </c>
      <c r="BE629" s="438">
        <v>45884</v>
      </c>
      <c r="BF629" s="309">
        <f>IF(AND(BB629&lt;&gt;"",BE629&lt;&gt;""),BE629-BB629,"")</f>
        <v>9</v>
      </c>
      <c r="BG629" s="326" t="str">
        <f>IF(BC629&lt;&gt;"",CONCATENATE("S",WEEKNUM(BC629,21)),"")</f>
        <v>S33</v>
      </c>
      <c r="BH629" s="327" t="str">
        <f>IF(BD629&lt;&gt;"",CONCATENATE("S",WEEKNUM(BD629,21)),"")</f>
        <v>S33</v>
      </c>
      <c r="BI629" s="327" t="str">
        <f>IF(BE629&lt;&gt;"",CONCATENATE("S",WEEKNUM(BE629,21)),"")</f>
        <v>S33</v>
      </c>
      <c r="BJ629" s="326" t="str">
        <f>IF(BE629&lt;&gt;"",CONCATENATE(MONTH(BE629),"/",YEAR(BE629)),"")</f>
        <v>8/2025</v>
      </c>
      <c r="BK629" s="325">
        <f ca="1">IF(BE629&lt;&gt;"",IFERROR(IF(BE629="",TODAY()-BC629,BE629-BC629),""),"")</f>
        <v>4</v>
      </c>
      <c r="BL629" s="330" t="str">
        <f ca="1">IF(BK629&lt;&gt;"",IF(BK629&lt;=0,"SEM ATRASO",IF(BK629&lt;=10,"1) &lt;= 10 Dias",IF(AND(BK629&gt;10,BK629&lt;=30),"2) &gt; 10 Dias e &lt;= 30 Dias",IF(AND(BK629&gt;30,BK629&lt;=60),"3) &gt;30 Dias e &lt;=60 Dias",IF(AND(BK629&gt;60,BK629&lt;43854),"4) &gt; 60 Dias","INDEFINIDO"))))),"")</f>
        <v>1) &lt;= 10 Dias</v>
      </c>
      <c r="BM629" s="331">
        <f>IF(BE629&lt;&gt;"",BE629+5,IF(AND(BE629="",BD629&lt;&gt;""),BD629+5,IF(AND(BE629="",BD629="",AS629&lt;&gt;""),AS629+5,IF(AND(BE629="",BD629="",AS629="",AR629&lt;&gt;""),AR629+5,""))))</f>
        <v>45889</v>
      </c>
      <c r="BN629" s="327"/>
      <c r="BO629" s="331" t="s">
        <v>87</v>
      </c>
      <c r="BP629" s="305"/>
      <c r="BQ629" s="305"/>
      <c r="BR629" s="305"/>
      <c r="BS629" s="305"/>
      <c r="BT629" s="305"/>
      <c r="BU629" s="305"/>
      <c r="BV629" s="305"/>
      <c r="BW629" s="305"/>
      <c r="BX629" s="305"/>
      <c r="BY629" s="305"/>
      <c r="BZ629" s="305"/>
      <c r="CA629" s="660"/>
      <c r="CB629" s="326"/>
    </row>
    <row r="630" spans="1:80" ht="40.5" customHeight="1" x14ac:dyDescent="0.35">
      <c r="A630" s="326"/>
      <c r="B630" s="458" t="s">
        <v>101</v>
      </c>
      <c r="C630" s="326"/>
      <c r="D630" s="331"/>
      <c r="E630" s="323" t="s">
        <v>1949</v>
      </c>
      <c r="F630" s="323" t="s">
        <v>1063</v>
      </c>
      <c r="G630" s="307" t="str">
        <f ca="1">IF(AND(E630&lt;D630,BE630&lt;&gt;"",TODAY()&gt;D630),TODAY()-D630,"")</f>
        <v/>
      </c>
      <c r="H630" s="308" t="str">
        <f>IF(BM630&lt;&gt;"",BM630,"")</f>
        <v/>
      </c>
      <c r="I630" s="309" t="str">
        <f>IF(AND(E630&lt;&gt;"",H630&lt;&gt;""),H630-E630,"")</f>
        <v/>
      </c>
      <c r="J630" s="305" t="s">
        <v>565</v>
      </c>
      <c r="K630" s="326" t="s">
        <v>80</v>
      </c>
      <c r="L630" s="310" t="s">
        <v>2402</v>
      </c>
      <c r="M630" s="311" t="s">
        <v>2405</v>
      </c>
      <c r="N630" s="326" t="s">
        <v>1012</v>
      </c>
      <c r="O630" s="326"/>
      <c r="P630" s="682" t="s">
        <v>2360</v>
      </c>
      <c r="Q630" s="383" t="s">
        <v>2398</v>
      </c>
      <c r="R630" s="313" t="str">
        <f>IF(OR(L630&lt;&gt;"",N630&lt;&gt;"",O630&lt;&gt;"",P630&lt;&gt;""),CONCATENATE(L630,"-",N630,"-",P630,"-OM",O630),"")</f>
        <v>P62P-PPGMII-P62-PAR-1525P/2024-OM</v>
      </c>
      <c r="S630" s="326"/>
      <c r="T630" s="414">
        <v>0.25</v>
      </c>
      <c r="U630" s="340">
        <v>60.45</v>
      </c>
      <c r="V630" s="340">
        <v>0</v>
      </c>
      <c r="W630" s="316">
        <f>IF(U630&lt;&gt;"",U630/1000,"")</f>
        <v>6.0450000000000004E-2</v>
      </c>
      <c r="X630" s="316">
        <f>IF(V630&lt;&gt;"",V630/1000,"")</f>
        <v>0</v>
      </c>
      <c r="Y630" s="317">
        <f>IF(OR(U630&lt;&gt;"",V630&lt;&gt;""),U630+V630,"")</f>
        <v>60.45</v>
      </c>
      <c r="Z630" s="318">
        <f>IF(Y630&lt;&gt;"",Y630/1000,"")</f>
        <v>6.0450000000000004E-2</v>
      </c>
      <c r="AA630" s="574"/>
      <c r="AB630" s="327"/>
      <c r="AC630" s="331">
        <v>45828</v>
      </c>
      <c r="AD630" s="327">
        <v>45838</v>
      </c>
      <c r="AE630" s="327">
        <v>45858</v>
      </c>
      <c r="AF630" s="327">
        <v>45858</v>
      </c>
      <c r="AG630" s="327">
        <v>45858</v>
      </c>
      <c r="AH630" s="309">
        <f>IF(AND(AD630&lt;&gt;"",AG630&lt;&gt;""),AG630-AD630,"")</f>
        <v>20</v>
      </c>
      <c r="AI630" s="322" t="str">
        <f>IF(AE630&lt;&gt;"",CONCATENATE("S",WEEKNUM(AE630,21)),"")</f>
        <v>S29</v>
      </c>
      <c r="AJ630" s="323" t="str">
        <f>IF(AF630&lt;&gt;"",CONCATENATE("S",WEEKNUM(AF630,21)),"")</f>
        <v>S29</v>
      </c>
      <c r="AK630" s="323" t="str">
        <f>IF(AG630&lt;&gt;"",CONCATENATE("S",WEEKNUM(AG630,21)),"")</f>
        <v>S29</v>
      </c>
      <c r="AL630" s="322" t="str">
        <f>IF(AG630&lt;&gt;"",CONCATENATE(MONTH(AG630),"/",YEAR(AG630)),"")</f>
        <v>7/2025</v>
      </c>
      <c r="AM630" s="324">
        <f ca="1">IF(AG630&lt;&gt;"",IFERROR(IF(AF630="",TODAY()-AE630,AG630-AE630),""),"")</f>
        <v>0</v>
      </c>
      <c r="AN630" s="325" t="str">
        <f ca="1">IF(AM630&lt;&gt;"",IF(AM630&lt;=0,"SEM ATRASO",IF(AM630&lt;=10,"1) &lt;= 10 Dias",IF(AND(AM630&gt;10,AM630&lt;=30),"2) &gt; 10 Dias e &lt;= 30 Dias",IF(AND(AM630&gt;30,AM630&lt;=60),"3) &gt;30 Dias e &lt;=60 Dias",IF(AND(AM630&gt;60,AM630&lt;43854),"4) &gt; 60 Dias","INDEFINIDO"))))),"")</f>
        <v>SEM ATRASO</v>
      </c>
      <c r="AO630" s="15">
        <v>45876</v>
      </c>
      <c r="AP630" s="15">
        <v>45876</v>
      </c>
      <c r="AQ630" s="25">
        <v>45884</v>
      </c>
      <c r="AR630" s="25">
        <v>45884</v>
      </c>
      <c r="AS630" s="327">
        <v>45883</v>
      </c>
      <c r="AT630" s="309">
        <f>IF(AND(AP630&lt;&gt;"",AS630&lt;&gt;""),AS630-AP630,"")</f>
        <v>7</v>
      </c>
      <c r="AU630" s="326" t="str">
        <f>IF(AQ630&lt;&gt;"",CONCATENATE("S",WEEKNUM(AQ630,21)),"")</f>
        <v>S33</v>
      </c>
      <c r="AV630" s="327" t="str">
        <f>IF(AR630&lt;&gt;"",CONCATENATE("S",WEEKNUM(AR630,21)),"")</f>
        <v>S33</v>
      </c>
      <c r="AW630" s="327" t="str">
        <f>IF(AS630&lt;&gt;"",CONCATENATE("S",WEEKNUM(AS630,21)),"")</f>
        <v>S33</v>
      </c>
      <c r="AX630" s="326" t="str">
        <f>IF(AS630&lt;&gt;"",CONCATENATE(MONTH(AS630),"/",YEAR(AS630)),"")</f>
        <v>8/2025</v>
      </c>
      <c r="AY630" s="328">
        <f ca="1">IF(AQ630&lt;&gt;"",IF(AS630&lt;&gt;"",AQ630-AS630,TODAY()-AQ630),"")</f>
        <v>1</v>
      </c>
      <c r="AZ630" s="329" t="str">
        <f ca="1">IF(AY630&lt;&gt;"",IF(AY630&lt;=0,"SEM ATRASO",IF(AY630&lt;=10,"1) &lt;= 10 Dias",IF(AND(AY630&gt;10,AY630&lt;=30),"2) &gt; 10 Dias e &lt;= 30 Dias",IF(AND(AY630&gt;30,AY630&lt;=60),"3) &gt;30 Dias e &lt;=60 Dias",IF(AND(AY630&gt;60,AY630&lt;43854),"4) &gt; 60 Dias","INDEFINIDO"))))),"")</f>
        <v>1) &lt;= 10 Dias</v>
      </c>
      <c r="BA630" s="327">
        <v>45887</v>
      </c>
      <c r="BB630" s="331">
        <v>45883</v>
      </c>
      <c r="BC630" s="14">
        <v>45894</v>
      </c>
      <c r="BD630" s="14">
        <v>45894</v>
      </c>
      <c r="BE630" s="398"/>
      <c r="BF630" s="309" t="str">
        <f>IF(AND(BB630&lt;&gt;"",BE630&lt;&gt;""),BE630-BB630,"")</f>
        <v/>
      </c>
      <c r="BG630" s="326" t="str">
        <f>IF(BC630&lt;&gt;"",CONCATENATE("S",WEEKNUM(BC630,21)),"")</f>
        <v>S35</v>
      </c>
      <c r="BH630" s="327" t="str">
        <f>IF(BD630&lt;&gt;"",CONCATENATE("S",WEEKNUM(BD630,21)),"")</f>
        <v>S35</v>
      </c>
      <c r="BI630" s="327" t="str">
        <f>IF(BE630&lt;&gt;"",CONCATENATE("S",WEEKNUM(BE630,21)),"")</f>
        <v/>
      </c>
      <c r="BJ630" s="326" t="str">
        <f>IF(BE630&lt;&gt;"",CONCATENATE(MONTH(BE630),"/",YEAR(BE630)),"")</f>
        <v/>
      </c>
      <c r="BK630" s="325" t="str">
        <f ca="1">IF(BE630&lt;&gt;"",IFERROR(IF(BE630="",TODAY()-BC630,BE630-BC630),""),"")</f>
        <v/>
      </c>
      <c r="BL630" s="330" t="str">
        <f ca="1">IF(BK630&lt;&gt;"",IF(BK630&lt;=0,"SEM ATRASO",IF(BK630&lt;=10,"1) &lt;= 10 Dias",IF(AND(BK630&gt;10,BK630&lt;=30),"2) &gt; 10 Dias e &lt;= 30 Dias",IF(AND(BK630&gt;30,BK630&lt;=60),"3) &gt;30 Dias e &lt;=60 Dias",IF(AND(BK630&gt;60,BK630&lt;43854),"4) &gt; 60 Dias","INDEFINIDO"))))),"")</f>
        <v/>
      </c>
      <c r="BM630" s="331"/>
      <c r="BN630" s="327"/>
      <c r="BO630" s="331" t="s">
        <v>87</v>
      </c>
      <c r="BP630" s="305"/>
      <c r="BQ630" s="305"/>
      <c r="BR630" s="305"/>
      <c r="BS630" s="305"/>
      <c r="BT630" s="305"/>
      <c r="BU630" s="305"/>
      <c r="BV630" s="305"/>
      <c r="BW630" s="305"/>
      <c r="BX630" s="305"/>
      <c r="BY630" s="305"/>
      <c r="BZ630" s="305"/>
      <c r="CA630" s="660"/>
      <c r="CB630" s="326"/>
    </row>
    <row r="631" spans="1:80" ht="40.5" customHeight="1" x14ac:dyDescent="0.35">
      <c r="A631" s="326"/>
      <c r="B631" s="458" t="s">
        <v>155</v>
      </c>
      <c r="C631" s="326" t="s">
        <v>278</v>
      </c>
      <c r="D631" s="331">
        <v>45663</v>
      </c>
      <c r="E631" s="323" t="s">
        <v>1993</v>
      </c>
      <c r="F631" s="323" t="s">
        <v>556</v>
      </c>
      <c r="G631" s="307" t="str">
        <f ca="1">IF(AND(E631&lt;D631,BE631&lt;&gt;"",TODAY()&gt;D631),TODAY()-D631,"")</f>
        <v/>
      </c>
      <c r="H631" s="308">
        <f>IF(BM631&lt;&gt;"",BM631,"")</f>
        <v>45873</v>
      </c>
      <c r="I631" s="309">
        <f>IF(AND(E631&lt;&gt;"",H631&lt;&gt;""),H631-E631,"")</f>
        <v>97</v>
      </c>
      <c r="J631" s="305" t="s">
        <v>280</v>
      </c>
      <c r="K631" s="326" t="s">
        <v>80</v>
      </c>
      <c r="L631" s="310" t="s">
        <v>557</v>
      </c>
      <c r="M631" s="311" t="s">
        <v>161</v>
      </c>
      <c r="N631" s="326" t="s">
        <v>1012</v>
      </c>
      <c r="O631" s="326">
        <v>2029141697</v>
      </c>
      <c r="P631" s="539" t="s">
        <v>1571</v>
      </c>
      <c r="Q631" s="383" t="s">
        <v>1894</v>
      </c>
      <c r="R631" s="313" t="str">
        <f>IF(OR(L631&lt;&gt;"",N631&lt;&gt;"",O631&lt;&gt;"",P631&lt;&gt;""),CONCATENATE(L631,"-",N631,"-",P631,"-OM",O631),"")</f>
        <v>P62-PPGMII-P62-PAR-1425P/2025-OM2029141697</v>
      </c>
      <c r="S631" s="326" t="s">
        <v>964</v>
      </c>
      <c r="T631" s="314">
        <v>1</v>
      </c>
      <c r="U631" s="340">
        <v>21.611999999999998</v>
      </c>
      <c r="V631" s="340">
        <v>0</v>
      </c>
      <c r="W631" s="316">
        <f>IF(U631&lt;&gt;"",U631/1000,"")</f>
        <v>2.1611999999999999E-2</v>
      </c>
      <c r="X631" s="316">
        <f>IF(V631&lt;&gt;"",V631/1000,"")</f>
        <v>0</v>
      </c>
      <c r="Y631" s="317">
        <f>IF(OR(U631&lt;&gt;"",V631&lt;&gt;""),U631+V631,"")</f>
        <v>21.611999999999998</v>
      </c>
      <c r="Z631" s="318">
        <f>IF(Y631&lt;&gt;"",Y631/1000,"")</f>
        <v>2.1611999999999999E-2</v>
      </c>
      <c r="AA631" s="574" t="s">
        <v>2159</v>
      </c>
      <c r="AB631" s="327"/>
      <c r="AC631" s="327">
        <v>45787</v>
      </c>
      <c r="AD631" s="327">
        <v>45823</v>
      </c>
      <c r="AE631" s="327">
        <v>45834</v>
      </c>
      <c r="AF631" s="14">
        <v>45853</v>
      </c>
      <c r="AG631" s="327">
        <v>45853</v>
      </c>
      <c r="AH631" s="309">
        <f>IF(AND(AD631&lt;&gt;"",AG631&lt;&gt;""),AG631-AD631,"")</f>
        <v>30</v>
      </c>
      <c r="AI631" s="322" t="str">
        <f>IF(AE631&lt;&gt;"",CONCATENATE("S",WEEKNUM(AE631,21)),"")</f>
        <v>S26</v>
      </c>
      <c r="AJ631" s="323" t="str">
        <f>IF(AF631&lt;&gt;"",CONCATENATE("S",WEEKNUM(AF631,21)),"")</f>
        <v>S29</v>
      </c>
      <c r="AK631" s="323" t="str">
        <f>IF(AG631&lt;&gt;"",CONCATENATE("S",WEEKNUM(AG631,21)),"")</f>
        <v>S29</v>
      </c>
      <c r="AL631" s="322" t="str">
        <f>IF(AG631&lt;&gt;"",CONCATENATE(MONTH(AG631),"/",YEAR(AG631)),"")</f>
        <v>7/2025</v>
      </c>
      <c r="AM631" s="324">
        <f ca="1">IF(AG631&lt;&gt;"",IFERROR(IF(AF631="",TODAY()-AE631,AG631-AE631),""),"")</f>
        <v>19</v>
      </c>
      <c r="AN631" s="325" t="str">
        <f ca="1">IF(AM631&lt;&gt;"",IF(AM631&lt;=0,"SEM ATRASO",IF(AM631&lt;=10,"1) &lt;= 10 Dias",IF(AND(AM631&gt;10,AM631&lt;=30),"2) &gt; 10 Dias e &lt;= 30 Dias",IF(AND(AM631&gt;30,AM631&lt;=60),"3) &gt;30 Dias e &lt;=60 Dias",IF(AND(AM631&gt;60,AM631&lt;43854),"4) &gt; 60 Dias","INDEFINIDO"))))),"")</f>
        <v>2) &gt; 10 Dias e &lt;= 30 Dias</v>
      </c>
      <c r="AO631" s="331">
        <v>45853</v>
      </c>
      <c r="AP631" s="331">
        <v>45853</v>
      </c>
      <c r="AQ631" s="14">
        <v>45863</v>
      </c>
      <c r="AR631" s="14">
        <v>45869</v>
      </c>
      <c r="AS631" s="327">
        <v>45863</v>
      </c>
      <c r="AT631" s="309">
        <f>IF(AND(AP631&lt;&gt;"",AS631&lt;&gt;""),AS631-AP631,"")</f>
        <v>10</v>
      </c>
      <c r="AU631" s="326" t="str">
        <f>IF(AQ631&lt;&gt;"",CONCATENATE("S",WEEKNUM(AQ631,21)),"")</f>
        <v>S30</v>
      </c>
      <c r="AV631" s="327" t="str">
        <f>IF(AR631&lt;&gt;"",CONCATENATE("S",WEEKNUM(AR631,21)),"")</f>
        <v>S31</v>
      </c>
      <c r="AW631" s="327" t="str">
        <f>IF(AS631&lt;&gt;"",CONCATENATE("S",WEEKNUM(AS631,21)),"")</f>
        <v>S30</v>
      </c>
      <c r="AX631" s="326" t="str">
        <f>IF(AS631&lt;&gt;"",CONCATENATE(MONTH(AS631),"/",YEAR(AS631)),"")</f>
        <v>7/2025</v>
      </c>
      <c r="AY631" s="328">
        <f ca="1">IF(AQ631&lt;&gt;"",IF(AS631&lt;&gt;"",AQ631-AS631,TODAY()-AQ631),"")</f>
        <v>0</v>
      </c>
      <c r="AZ631" s="329" t="str">
        <f ca="1">IF(AY631&lt;&gt;"",IF(AY631&lt;=0,"SEM ATRASO",IF(AY631&lt;=10,"1) &lt;= 10 Dias",IF(AND(AY631&gt;10,AY631&lt;=30),"2) &gt; 10 Dias e &lt;= 30 Dias",IF(AND(AY631&gt;30,AY631&lt;=60),"3) &gt;30 Dias e &lt;=60 Dias",IF(AND(AY631&gt;60,AY631&lt;43854),"4) &gt; 60 Dias","INDEFINIDO"))))),"")</f>
        <v>SEM ATRASO</v>
      </c>
      <c r="BA631" s="327">
        <v>45863</v>
      </c>
      <c r="BB631" s="331">
        <v>45863</v>
      </c>
      <c r="BC631" s="14">
        <v>45868</v>
      </c>
      <c r="BD631" s="14">
        <v>45885</v>
      </c>
      <c r="BE631" s="15">
        <v>45868</v>
      </c>
      <c r="BF631" s="309">
        <f>IF(AND(BB631&lt;&gt;"",BE631&lt;&gt;""),BE631-BB631,"")</f>
        <v>5</v>
      </c>
      <c r="BG631" s="326" t="str">
        <f>IF(BC631&lt;&gt;"",CONCATENATE("S",WEEKNUM(BC631,21)),"")</f>
        <v>S31</v>
      </c>
      <c r="BH631" s="327" t="str">
        <f>IF(BD631&lt;&gt;"",CONCATENATE("S",WEEKNUM(BD631,21)),"")</f>
        <v>S33</v>
      </c>
      <c r="BI631" s="327" t="str">
        <f>IF(BE631&lt;&gt;"",CONCATENATE("S",WEEKNUM(BE631,21)),"")</f>
        <v>S31</v>
      </c>
      <c r="BJ631" s="326" t="str">
        <f>IF(BE631&lt;&gt;"",CONCATENATE(MONTH(BE631),"/",YEAR(BE631)),"")</f>
        <v>7/2025</v>
      </c>
      <c r="BK631" s="325">
        <f ca="1">IF(BE631&lt;&gt;"",IFERROR(IF(BE631="",TODAY()-BC631,BE631-BC631),""),"")</f>
        <v>0</v>
      </c>
      <c r="BL631" s="330" t="str">
        <f ca="1">IF(BK631&lt;&gt;"",IF(BK631&lt;=0,"SEM ATRASO",IF(BK631&lt;=10,"1) &lt;= 10 Dias",IF(AND(BK631&gt;10,BK631&lt;=30),"2) &gt; 10 Dias e &lt;= 30 Dias",IF(AND(BK631&gt;30,BK631&lt;=60),"3) &gt;30 Dias e &lt;=60 Dias",IF(AND(BK631&gt;60,BK631&lt;43854),"4) &gt; 60 Dias","INDEFINIDO"))))),"")</f>
        <v>SEM ATRASO</v>
      </c>
      <c r="BM631" s="331">
        <f>IF(BE631&lt;&gt;"",BE631+5,IF(AND(BE631="",BD631&lt;&gt;""),BD631+5,IF(AND(BE631="",BD631="",AS631&lt;&gt;""),AS631+5,IF(AND(BE631="",BD631="",AS631="",AR631&lt;&gt;""),AR631+5,""))))</f>
        <v>45873</v>
      </c>
      <c r="BN631" s="327"/>
      <c r="BO631" s="327" t="s">
        <v>87</v>
      </c>
      <c r="BP631" s="305"/>
      <c r="BQ631" s="305"/>
      <c r="BR631" s="305"/>
      <c r="BS631" s="305"/>
      <c r="BT631" s="305" t="s">
        <v>124</v>
      </c>
      <c r="BU631" s="305" t="s">
        <v>124</v>
      </c>
      <c r="BV631" s="305"/>
      <c r="BW631" s="305"/>
      <c r="BX631" s="305"/>
      <c r="BY631" s="305"/>
      <c r="BZ631" s="305"/>
      <c r="CA631" s="660" t="s">
        <v>974</v>
      </c>
      <c r="CB631" s="326"/>
    </row>
    <row r="632" spans="1:80" ht="40.5" customHeight="1" thickBot="1" x14ac:dyDescent="0.4">
      <c r="A632" s="326"/>
      <c r="B632" s="458" t="s">
        <v>155</v>
      </c>
      <c r="C632" s="326"/>
      <c r="D632" s="331"/>
      <c r="E632" s="323" t="s">
        <v>1993</v>
      </c>
      <c r="F632" s="323" t="s">
        <v>556</v>
      </c>
      <c r="G632" s="307" t="str">
        <f ca="1">IF(AND(E632&lt;D632,BE632&lt;&gt;"",TODAY()&gt;D632),TODAY()-D632,"")</f>
        <v/>
      </c>
      <c r="H632" s="308">
        <f>IF(BM632&lt;&gt;"",BM632,"")</f>
        <v>45874</v>
      </c>
      <c r="I632" s="309">
        <f>IF(AND(E632&lt;&gt;"",H632&lt;&gt;""),H632-E632,"")</f>
        <v>98</v>
      </c>
      <c r="J632" s="305"/>
      <c r="K632" s="460" t="s">
        <v>80</v>
      </c>
      <c r="L632" s="310" t="s">
        <v>557</v>
      </c>
      <c r="M632" s="311" t="s">
        <v>161</v>
      </c>
      <c r="N632" s="326" t="s">
        <v>1012</v>
      </c>
      <c r="O632" s="326">
        <v>2029141697</v>
      </c>
      <c r="P632" s="539" t="s">
        <v>1571</v>
      </c>
      <c r="Q632" s="326" t="s">
        <v>1895</v>
      </c>
      <c r="R632" s="313" t="str">
        <f>IF(OR(L632&lt;&gt;"",N632&lt;&gt;"",O632&lt;&gt;"",P632&lt;&gt;""),CONCATENATE(L632,"-",N632,"-",P632,"-OM",O632),"")</f>
        <v>P62-PPGMII-P62-PAR-1425P/2025-OM2029141697</v>
      </c>
      <c r="S632" s="326" t="s">
        <v>964</v>
      </c>
      <c r="T632" s="314">
        <v>1</v>
      </c>
      <c r="U632" s="340">
        <v>1.36</v>
      </c>
      <c r="V632" s="340">
        <v>0</v>
      </c>
      <c r="W632" s="316">
        <f>IF(U632&lt;&gt;"",U632/1000,"")</f>
        <v>1.3600000000000001E-3</v>
      </c>
      <c r="X632" s="316">
        <f>IF(V632&lt;&gt;"",V632/1000,"")</f>
        <v>0</v>
      </c>
      <c r="Y632" s="317">
        <f>IF(OR(U632&lt;&gt;"",V632&lt;&gt;""),U632+V632,"")</f>
        <v>1.36</v>
      </c>
      <c r="Z632" s="318">
        <f>IF(Y632&lt;&gt;"",Y632/1000,"")</f>
        <v>1.3600000000000001E-3</v>
      </c>
      <c r="AA632" s="574" t="s">
        <v>2159</v>
      </c>
      <c r="AB632" s="327"/>
      <c r="AC632" s="327">
        <v>45787</v>
      </c>
      <c r="AD632" s="327">
        <v>45823</v>
      </c>
      <c r="AE632" s="327">
        <v>45834</v>
      </c>
      <c r="AF632" s="14">
        <v>45853</v>
      </c>
      <c r="AG632" s="327">
        <v>45853</v>
      </c>
      <c r="AH632" s="309">
        <f>IF(AND(AD632&lt;&gt;"",AG632&lt;&gt;""),AG632-AD632,"")</f>
        <v>30</v>
      </c>
      <c r="AI632" s="322" t="str">
        <f>IF(AE632&lt;&gt;"",CONCATENATE("S",WEEKNUM(AE632,21)),"")</f>
        <v>S26</v>
      </c>
      <c r="AJ632" s="323" t="str">
        <f>IF(AF632&lt;&gt;"",CONCATENATE("S",WEEKNUM(AF632,21)),"")</f>
        <v>S29</v>
      </c>
      <c r="AK632" s="323" t="str">
        <f>IF(AG632&lt;&gt;"",CONCATENATE("S",WEEKNUM(AG632,21)),"")</f>
        <v>S29</v>
      </c>
      <c r="AL632" s="322" t="str">
        <f>IF(AG632&lt;&gt;"",CONCATENATE(MONTH(AG632),"/",YEAR(AG632)),"")</f>
        <v>7/2025</v>
      </c>
      <c r="AM632" s="324">
        <f ca="1">IF(AG632&lt;&gt;"",IFERROR(IF(AF632="",TODAY()-AE632,AG632-AE632),""),"")</f>
        <v>19</v>
      </c>
      <c r="AN632" s="325" t="str">
        <f ca="1">IF(AM632&lt;&gt;"",IF(AM632&lt;=0,"SEM ATRASO",IF(AM632&lt;=10,"1) &lt;= 10 Dias",IF(AND(AM632&gt;10,AM632&lt;=30),"2) &gt; 10 Dias e &lt;= 30 Dias",IF(AND(AM632&gt;30,AM632&lt;=60),"3) &gt;30 Dias e &lt;=60 Dias",IF(AND(AM632&gt;60,AM632&lt;43854),"4) &gt; 60 Dias","INDEFINIDO"))))),"")</f>
        <v>2) &gt; 10 Dias e &lt;= 30 Dias</v>
      </c>
      <c r="AO632" s="331">
        <v>45863</v>
      </c>
      <c r="AP632" s="331">
        <v>45853</v>
      </c>
      <c r="AQ632" s="14">
        <v>45859</v>
      </c>
      <c r="AR632" s="14">
        <v>45863</v>
      </c>
      <c r="AS632" s="327">
        <v>45863</v>
      </c>
      <c r="AT632" s="309">
        <f>IF(AND(AP632&lt;&gt;"",AS632&lt;&gt;""),AS632-AP632,"")</f>
        <v>10</v>
      </c>
      <c r="AU632" s="326" t="str">
        <f>IF(AQ632&lt;&gt;"",CONCATENATE("S",WEEKNUM(AQ632,21)),"")</f>
        <v>S30</v>
      </c>
      <c r="AV632" s="327" t="str">
        <f>IF(AR632&lt;&gt;"",CONCATENATE("S",WEEKNUM(AR632,21)),"")</f>
        <v>S30</v>
      </c>
      <c r="AW632" s="327" t="str">
        <f>IF(AS632&lt;&gt;"",CONCATENATE("S",WEEKNUM(AS632,21)),"")</f>
        <v>S30</v>
      </c>
      <c r="AX632" s="326" t="str">
        <f>IF(AS632&lt;&gt;"",CONCATENATE(MONTH(AS632),"/",YEAR(AS632)),"")</f>
        <v>7/2025</v>
      </c>
      <c r="AY632" s="328">
        <f ca="1">IF(AQ632&lt;&gt;"",IF(AS632&lt;&gt;"",AQ632-AS632,TODAY()-AQ632),"")</f>
        <v>-4</v>
      </c>
      <c r="AZ632" s="329" t="str">
        <f ca="1">IF(AY632&lt;&gt;"",IF(AY632&lt;=0,"SEM ATRASO",IF(AY632&lt;=10,"1) &lt;= 10 Dias",IF(AND(AY632&gt;10,AY632&lt;=30),"2) &gt; 10 Dias e &lt;= 30 Dias",IF(AND(AY632&gt;30,AY632&lt;=60),"3) &gt;30 Dias e &lt;=60 Dias",IF(AND(AY632&gt;60,AY632&lt;43854),"4) &gt; 60 Dias","INDEFINIDO"))))),"")</f>
        <v>SEM ATRASO</v>
      </c>
      <c r="BA632" s="327" t="s">
        <v>2048</v>
      </c>
      <c r="BB632" s="331">
        <v>45863</v>
      </c>
      <c r="BC632" s="14">
        <v>45869</v>
      </c>
      <c r="BD632" s="14">
        <v>45885</v>
      </c>
      <c r="BE632" s="15">
        <v>45869</v>
      </c>
      <c r="BF632" s="309">
        <f>IF(AND(BB632&lt;&gt;"",BE632&lt;&gt;""),BE632-BB632,"")</f>
        <v>6</v>
      </c>
      <c r="BG632" s="326" t="str">
        <f>IF(BC632&lt;&gt;"",CONCATENATE("S",WEEKNUM(BC632,21)),"")</f>
        <v>S31</v>
      </c>
      <c r="BH632" s="327" t="str">
        <f>IF(BD632&lt;&gt;"",CONCATENATE("S",WEEKNUM(BD632,21)),"")</f>
        <v>S33</v>
      </c>
      <c r="BI632" s="327" t="str">
        <f>IF(BE632&lt;&gt;"",CONCATENATE("S",WEEKNUM(BE632,21)),"")</f>
        <v>S31</v>
      </c>
      <c r="BJ632" s="326" t="str">
        <f>IF(BE632&lt;&gt;"",CONCATENATE(MONTH(BE632),"/",YEAR(BE632)),"")</f>
        <v>7/2025</v>
      </c>
      <c r="BK632" s="325">
        <f ca="1">IF(BE632&lt;&gt;"",IFERROR(IF(BE632="",TODAY()-BC632,BE632-BC632),""),"")</f>
        <v>0</v>
      </c>
      <c r="BL632" s="330" t="str">
        <f ca="1">IF(BK632&lt;&gt;"",IF(BK632&lt;=0,"SEM ATRASO",IF(BK632&lt;=10,"1) &lt;= 10 Dias",IF(AND(BK632&gt;10,BK632&lt;=30),"2) &gt; 10 Dias e &lt;= 30 Dias",IF(AND(BK632&gt;30,BK632&lt;=60),"3) &gt;30 Dias e &lt;=60 Dias",IF(AND(BK632&gt;60,BK632&lt;43854),"4) &gt; 60 Dias","INDEFINIDO"))))),"")</f>
        <v>SEM ATRASO</v>
      </c>
      <c r="BM632" s="331">
        <f>IF(BE632&lt;&gt;"",BE632+5,IF(AND(BE632="",BD632&lt;&gt;""),BD632+5,IF(AND(BE632="",BD632="",AS632&lt;&gt;""),AS632+5,IF(AND(BE632="",BD632="",AS632="",AR632&lt;&gt;""),AR632+5,""))))</f>
        <v>45874</v>
      </c>
      <c r="BN632" s="327"/>
      <c r="BO632" s="331" t="s">
        <v>87</v>
      </c>
      <c r="BP632" s="305"/>
      <c r="BQ632" s="305"/>
      <c r="BR632" s="305"/>
      <c r="BS632" s="305"/>
      <c r="BT632" s="305"/>
      <c r="BU632" s="305"/>
      <c r="BV632" s="305"/>
      <c r="BW632" s="305"/>
      <c r="BX632" s="305"/>
      <c r="BY632" s="305"/>
      <c r="BZ632" s="305"/>
      <c r="CA632" s="660"/>
      <c r="CB632" s="326"/>
    </row>
    <row r="633" spans="1:80" ht="40.5" customHeight="1" thickBot="1" x14ac:dyDescent="0.4">
      <c r="A633" s="594"/>
      <c r="B633" s="458" t="s">
        <v>155</v>
      </c>
      <c r="C633" s="310"/>
      <c r="D633" s="336"/>
      <c r="E633" s="336">
        <v>1</v>
      </c>
      <c r="F633" s="336">
        <v>1</v>
      </c>
      <c r="G633" s="307" t="str">
        <f ca="1">IF(AND(E633&lt;D633,BE633&lt;&gt;"",TODAY()&gt;D633),TODAY()-D633,"")</f>
        <v/>
      </c>
      <c r="H633" s="308">
        <f>IF(BM633&lt;&gt;"",BM633,"")</f>
        <v>45894</v>
      </c>
      <c r="I633" s="309">
        <f>IF(AND(E633&lt;&gt;"",H633&lt;&gt;""),H633-E633,"")</f>
        <v>45893</v>
      </c>
      <c r="J633" s="305" t="s">
        <v>79</v>
      </c>
      <c r="K633" s="460" t="s">
        <v>80</v>
      </c>
      <c r="L633" s="310" t="s">
        <v>557</v>
      </c>
      <c r="M633" s="311" t="s">
        <v>176</v>
      </c>
      <c r="N633" s="310" t="s">
        <v>1012</v>
      </c>
      <c r="O633" s="337">
        <v>2027715567</v>
      </c>
      <c r="P633" s="539" t="s">
        <v>1492</v>
      </c>
      <c r="Q633" s="339" t="s">
        <v>1803</v>
      </c>
      <c r="R633" s="313" t="str">
        <f>IF(OR(L633&lt;&gt;"",N633&lt;&gt;"",O633&lt;&gt;"",P633&lt;&gt;""),CONCATENATE(L633,"-",N633,"-",P633,"-OM",O633),"")</f>
        <v>P62-PPGMII-P62-PAR-0973P/2024-OM2027715567</v>
      </c>
      <c r="S633" s="574" t="s">
        <v>1181</v>
      </c>
      <c r="T633" s="314">
        <v>1</v>
      </c>
      <c r="U633" s="340">
        <v>101.6</v>
      </c>
      <c r="V633" s="340">
        <v>0</v>
      </c>
      <c r="W633" s="316">
        <f>IF(U633&lt;&gt;"",U633/1000,"")</f>
        <v>0.1016</v>
      </c>
      <c r="X633" s="316">
        <f>IF(V633&lt;&gt;"",V633/1000,"")</f>
        <v>0</v>
      </c>
      <c r="Y633" s="317">
        <f>IF(OR(U633&lt;&gt;"",V633&lt;&gt;""),U633+V633,"")</f>
        <v>101.6</v>
      </c>
      <c r="Z633" s="318">
        <f>IF(Y633&lt;&gt;"",Y633/1000,"")</f>
        <v>0.1016</v>
      </c>
      <c r="AA633" s="574"/>
      <c r="AB633" s="386"/>
      <c r="AC633" s="331">
        <v>45797</v>
      </c>
      <c r="AD633" s="327">
        <v>45811</v>
      </c>
      <c r="AE633" s="327">
        <v>45851</v>
      </c>
      <c r="AF633" s="14">
        <v>45851</v>
      </c>
      <c r="AG633" s="327">
        <v>45827</v>
      </c>
      <c r="AH633" s="309">
        <f>IF(AND(AD633&lt;&gt;"",AG633&lt;&gt;""),AG633-AD633,"")</f>
        <v>16</v>
      </c>
      <c r="AI633" s="322" t="str">
        <f>IF(AE633&lt;&gt;"",CONCATENATE("S",WEEKNUM(AE633,21)),"")</f>
        <v>S28</v>
      </c>
      <c r="AJ633" s="323" t="str">
        <f>IF(AF633&lt;&gt;"",CONCATENATE("S",WEEKNUM(AF633,21)),"")</f>
        <v>S28</v>
      </c>
      <c r="AK633" s="323" t="str">
        <f>IF(AG633&lt;&gt;"",CONCATENATE("S",WEEKNUM(AG633,21)),"")</f>
        <v>S25</v>
      </c>
      <c r="AL633" s="322" t="str">
        <f>IF(AG633&lt;&gt;"",CONCATENATE(MONTH(AG633),"/",YEAR(AG633)),"")</f>
        <v>6/2025</v>
      </c>
      <c r="AM633" s="324">
        <f ca="1">IF(AG633&lt;&gt;"",IFERROR(IF(AF633="",TODAY()-AE633,AG633-AE633),""),"")</f>
        <v>-24</v>
      </c>
      <c r="AN633" s="325" t="str">
        <f ca="1">IF(AM633&lt;&gt;"",IF(AM633&lt;=0,"SEM ATRASO",IF(AM633&lt;=10,"1) &lt;= 10 Dias",IF(AND(AM633&gt;10,AM633&lt;=30),"2) &gt; 10 Dias e &lt;= 30 Dias",IF(AND(AM633&gt;30,AM633&lt;=60),"3) &gt;30 Dias e &lt;=60 Dias",IF(AND(AM633&gt;60,AM633&lt;43854),"4) &gt; 60 Dias","INDEFINIDO"))))),"")</f>
        <v>SEM ATRASO</v>
      </c>
      <c r="AO633" s="331">
        <v>45833</v>
      </c>
      <c r="AP633" s="331" t="s">
        <v>2020</v>
      </c>
      <c r="AQ633" s="14">
        <v>45858</v>
      </c>
      <c r="AR633" s="25">
        <v>45885</v>
      </c>
      <c r="AS633" s="25">
        <v>45885</v>
      </c>
      <c r="AT633" s="309" t="e">
        <f>IF(AND(AP633&lt;&gt;"",AS633&lt;&gt;""),AS633-AP633,"")</f>
        <v>#VALUE!</v>
      </c>
      <c r="AU633" s="326" t="str">
        <f>IF(AQ633&lt;&gt;"",CONCATENATE("S",WEEKNUM(AQ633,21)),"")</f>
        <v>S29</v>
      </c>
      <c r="AV633" s="327" t="str">
        <f>IF(AR633&lt;&gt;"",CONCATENATE("S",WEEKNUM(AR633,21)),"")</f>
        <v>S33</v>
      </c>
      <c r="AW633" s="327" t="str">
        <f>IF(AS633&lt;&gt;"",CONCATENATE("S",WEEKNUM(AS633,21)),"")</f>
        <v>S33</v>
      </c>
      <c r="AX633" s="326" t="str">
        <f>IF(AS633&lt;&gt;"",CONCATENATE(MONTH(AS633),"/",YEAR(AS633)),"")</f>
        <v>8/2025</v>
      </c>
      <c r="AY633" s="328">
        <f ca="1">IF(AQ633&lt;&gt;"",IF(AS633&lt;&gt;"",AQ633-AS633,TODAY()-AQ633),"")</f>
        <v>-27</v>
      </c>
      <c r="AZ633" s="329" t="str">
        <f ca="1">IF(AY633&lt;&gt;"",IF(AY633&lt;=0,"SEM ATRASO",IF(AY633&lt;=10,"1) &lt;= 10 Dias",IF(AND(AY633&gt;10,AY633&lt;=30),"2) &gt; 10 Dias e &lt;= 30 Dias",IF(AND(AY633&gt;30,AY633&lt;=60),"3) &gt;30 Dias e &lt;=60 Dias",IF(AND(AY633&gt;60,AY633&lt;43854),"4) &gt; 60 Dias","INDEFINIDO"))))),"")</f>
        <v>SEM ATRASO</v>
      </c>
      <c r="BA633" s="331">
        <f>AR633</f>
        <v>45885</v>
      </c>
      <c r="BB633" s="331"/>
      <c r="BC633" s="15">
        <v>45884</v>
      </c>
      <c r="BD633" s="481">
        <v>45894</v>
      </c>
      <c r="BE633" s="331">
        <v>45889</v>
      </c>
      <c r="BF633" s="309" t="str">
        <f>IF(AND(BB633&lt;&gt;"",BE633&lt;&gt;""),BE633-BB633,"")</f>
        <v/>
      </c>
      <c r="BG633" s="326" t="str">
        <f>IF(BC633&lt;&gt;"",CONCATENATE("S",WEEKNUM(BC633,21)),"")</f>
        <v>S33</v>
      </c>
      <c r="BH633" s="327" t="str">
        <f>IF(BD633&lt;&gt;"",CONCATENATE("S",WEEKNUM(BD633,21)),"")</f>
        <v>S35</v>
      </c>
      <c r="BI633" s="327" t="str">
        <f>IF(BE633&lt;&gt;"",CONCATENATE("S",WEEKNUM(BE633,21)),"")</f>
        <v>S34</v>
      </c>
      <c r="BJ633" s="326" t="str">
        <f>IF(BE633&lt;&gt;"",CONCATENATE(MONTH(BE633),"/",YEAR(BE633)),"")</f>
        <v>8/2025</v>
      </c>
      <c r="BK633" s="325">
        <f ca="1">IF(BE633&lt;&gt;"",IFERROR(IF(BE633="",TODAY()-BC633,BE633-BC633),""),"")</f>
        <v>5</v>
      </c>
      <c r="BL633" s="330" t="str">
        <f ca="1">IF(BK633&lt;&gt;"",IF(BK633&lt;=0,"SEM ATRASO",IF(BK633&lt;=10,"1) &lt;= 10 Dias",IF(AND(BK633&gt;10,BK633&lt;=30),"2) &gt; 10 Dias e &lt;= 30 Dias",IF(AND(BK633&gt;30,BK633&lt;=60),"3) &gt;30 Dias e &lt;=60 Dias",IF(AND(BK633&gt;60,BK633&lt;43854),"4) &gt; 60 Dias","INDEFINIDO"))))),"")</f>
        <v>1) &lt;= 10 Dias</v>
      </c>
      <c r="BM633" s="331">
        <f>IF(BE633&lt;&gt;"",BE633+5,IF(AND(BE633="",BD633&lt;&gt;""),BD633+5,IF(AND(BE633="",BD633="",AS633&lt;&gt;""),AS633+5,IF(AND(BE633="",BD633="",AS633="",AR633&lt;&gt;""),AR633+5,""))))</f>
        <v>45894</v>
      </c>
      <c r="BN633" s="331"/>
      <c r="BO633" s="331" t="s">
        <v>87</v>
      </c>
      <c r="BP633" s="305"/>
      <c r="BQ633" s="305"/>
      <c r="BR633" s="305"/>
      <c r="BS633" s="305"/>
      <c r="BT633" s="332"/>
      <c r="BU633" s="333"/>
      <c r="BV633" s="329"/>
      <c r="BW633" s="329"/>
      <c r="BX633" s="329"/>
      <c r="BY633" s="329"/>
      <c r="BZ633" s="329"/>
      <c r="CA633" s="640"/>
      <c r="CB633" s="599"/>
    </row>
    <row r="634" spans="1:80" ht="40.5" customHeight="1" x14ac:dyDescent="0.35">
      <c r="A634" s="326"/>
      <c r="B634" s="458" t="s">
        <v>155</v>
      </c>
      <c r="C634" s="326" t="s">
        <v>278</v>
      </c>
      <c r="D634" s="331">
        <v>45663</v>
      </c>
      <c r="E634" s="323" t="s">
        <v>1083</v>
      </c>
      <c r="F634" s="323" t="s">
        <v>279</v>
      </c>
      <c r="G634" s="307" t="str">
        <f ca="1">IF(AND(E634&lt;D634,BE634&lt;&gt;"",TODAY()&gt;D634),TODAY()-D634,"")</f>
        <v/>
      </c>
      <c r="H634" s="308">
        <f>IF(BM634&lt;&gt;"",BM634,"")</f>
        <v>45889</v>
      </c>
      <c r="I634" s="309">
        <f>IF(AND(E634&lt;&gt;"",H634&lt;&gt;""),H634-E634,"")</f>
        <v>195</v>
      </c>
      <c r="J634" s="305" t="s">
        <v>280</v>
      </c>
      <c r="K634" s="326" t="s">
        <v>80</v>
      </c>
      <c r="L634" s="310" t="s">
        <v>557</v>
      </c>
      <c r="M634" s="311" t="s">
        <v>2407</v>
      </c>
      <c r="N634" s="326" t="s">
        <v>1012</v>
      </c>
      <c r="O634" s="326">
        <v>2029868391</v>
      </c>
      <c r="P634" s="539" t="s">
        <v>1573</v>
      </c>
      <c r="Q634" s="383" t="s">
        <v>1575</v>
      </c>
      <c r="R634" s="313" t="str">
        <f>IF(OR(L634&lt;&gt;"",N634&lt;&gt;"",O634&lt;&gt;"",P634&lt;&gt;""),CONCATENATE(L634,"-",N634,"-",P634,"-OM",O634),"")</f>
        <v>P62-PPGMII-P62-PAR-0579P/2025-OM2029868391</v>
      </c>
      <c r="S634" s="326" t="s">
        <v>964</v>
      </c>
      <c r="T634" s="437">
        <v>0.75</v>
      </c>
      <c r="U634" s="340">
        <v>0</v>
      </c>
      <c r="V634" s="340">
        <v>42.5</v>
      </c>
      <c r="W634" s="316">
        <f>IF(U634&lt;&gt;"",U634/1000,"")</f>
        <v>0</v>
      </c>
      <c r="X634" s="316">
        <f>IF(V634&lt;&gt;"",V634/1000,"")</f>
        <v>4.2500000000000003E-2</v>
      </c>
      <c r="Y634" s="317">
        <f>IF(OR(U634&lt;&gt;"",V634&lt;&gt;""),U634+V634,"")</f>
        <v>42.5</v>
      </c>
      <c r="Z634" s="318">
        <f>IF(Y634&lt;&gt;"",Y634/1000,"")</f>
        <v>4.2500000000000003E-2</v>
      </c>
      <c r="AA634" s="574" t="s">
        <v>2160</v>
      </c>
      <c r="AB634" s="327"/>
      <c r="AC634" s="331">
        <v>45777</v>
      </c>
      <c r="AD634" s="327">
        <v>45814</v>
      </c>
      <c r="AE634" s="327">
        <v>45828</v>
      </c>
      <c r="AF634" s="14">
        <v>45828</v>
      </c>
      <c r="AG634" s="327">
        <v>45828</v>
      </c>
      <c r="AH634" s="309">
        <f>IF(AND(AD634&lt;&gt;"",AG634&lt;&gt;""),AG634-AD634,"")</f>
        <v>14</v>
      </c>
      <c r="AI634" s="322" t="str">
        <f>IF(AE634&lt;&gt;"",CONCATENATE("S",WEEKNUM(AE634,21)),"")</f>
        <v>S25</v>
      </c>
      <c r="AJ634" s="323" t="str">
        <f>IF(AF634&lt;&gt;"",CONCATENATE("S",WEEKNUM(AF634,21)),"")</f>
        <v>S25</v>
      </c>
      <c r="AK634" s="323" t="str">
        <f>IF(AG634&lt;&gt;"",CONCATENATE("S",WEEKNUM(AG634,21)),"")</f>
        <v>S25</v>
      </c>
      <c r="AL634" s="322" t="str">
        <f>IF(AG634&lt;&gt;"",CONCATENATE(MONTH(AG634),"/",YEAR(AG634)),"")</f>
        <v>6/2025</v>
      </c>
      <c r="AM634" s="324">
        <f ca="1">IF(AG634&lt;&gt;"",IFERROR(IF(AF634="",TODAY()-AE634,AG634-AE634),""),"")</f>
        <v>0</v>
      </c>
      <c r="AN634" s="325" t="str">
        <f ca="1">IF(AM634&lt;&gt;"",IF(AM634&lt;=0,"SEM ATRASO",IF(AM634&lt;=10,"1) &lt;= 10 Dias",IF(AND(AM634&gt;10,AM634&lt;=30),"2) &gt; 10 Dias e &lt;= 30 Dias",IF(AND(AM634&gt;30,AM634&lt;=60),"3) &gt;30 Dias e &lt;=60 Dias",IF(AND(AM634&gt;60,AM634&lt;43854),"4) &gt; 60 Dias","INDEFINIDO"))))),"")</f>
        <v>SEM ATRASO</v>
      </c>
      <c r="AO634" s="331" t="s">
        <v>2029</v>
      </c>
      <c r="AP634" s="331">
        <v>45860</v>
      </c>
      <c r="AQ634" s="14">
        <v>45860</v>
      </c>
      <c r="AR634" s="14">
        <v>45848</v>
      </c>
      <c r="AS634" s="331">
        <v>45848</v>
      </c>
      <c r="AT634" s="309">
        <f>IF(AND(AP634&lt;&gt;"",AS634&lt;&gt;""),AS634-AP634,"")</f>
        <v>-12</v>
      </c>
      <c r="AU634" s="326" t="str">
        <f>IF(AQ634&lt;&gt;"",CONCATENATE("S",WEEKNUM(AQ634,21)),"")</f>
        <v>S30</v>
      </c>
      <c r="AV634" s="327" t="str">
        <f>IF(AR634&lt;&gt;"",CONCATENATE("S",WEEKNUM(AR634,21)),"")</f>
        <v>S28</v>
      </c>
      <c r="AW634" s="327" t="str">
        <f>IF(AS634&lt;&gt;"",CONCATENATE("S",WEEKNUM(AS634,21)),"")</f>
        <v>S28</v>
      </c>
      <c r="AX634" s="326" t="str">
        <f>IF(AS634&lt;&gt;"",CONCATENATE(MONTH(AS634),"/",YEAR(AS634)),"")</f>
        <v>7/2025</v>
      </c>
      <c r="AY634" s="328">
        <f ca="1">IF(AQ634&lt;&gt;"",IF(AS634&lt;&gt;"",AQ634-AS634,TODAY()-AQ634),"")</f>
        <v>12</v>
      </c>
      <c r="AZ634" s="329" t="str">
        <f ca="1">IF(AY634&lt;&gt;"",IF(AY634&lt;=0,"SEM ATRASO",IF(AY634&lt;=10,"1) &lt;= 10 Dias",IF(AND(AY634&gt;10,AY634&lt;=30),"2) &gt; 10 Dias e &lt;= 30 Dias",IF(AND(AY634&gt;30,AY634&lt;=60),"3) &gt;30 Dias e &lt;=60 Dias",IF(AND(AY634&gt;60,AY634&lt;43854),"4) &gt; 60 Dias","INDEFINIDO"))))),"")</f>
        <v>2) &gt; 10 Dias e &lt;= 30 Dias</v>
      </c>
      <c r="BA634" s="14">
        <v>45879</v>
      </c>
      <c r="BB634" s="331">
        <f>BA634</f>
        <v>45879</v>
      </c>
      <c r="BC634" s="14">
        <v>45885</v>
      </c>
      <c r="BD634" s="14">
        <v>45885</v>
      </c>
      <c r="BE634" s="438">
        <v>45884</v>
      </c>
      <c r="BF634" s="309">
        <f>IF(AND(BB634&lt;&gt;"",BE634&lt;&gt;""),BE634-BB634,"")</f>
        <v>5</v>
      </c>
      <c r="BG634" s="326" t="str">
        <f>IF(BC634&lt;&gt;"",CONCATENATE("S",WEEKNUM(BC634,21)),"")</f>
        <v>S33</v>
      </c>
      <c r="BH634" s="327" t="str">
        <f>IF(BD634&lt;&gt;"",CONCATENATE("S",WEEKNUM(BD634,21)),"")</f>
        <v>S33</v>
      </c>
      <c r="BI634" s="327" t="str">
        <f>IF(BE634&lt;&gt;"",CONCATENATE("S",WEEKNUM(BE634,21)),"")</f>
        <v>S33</v>
      </c>
      <c r="BJ634" s="326" t="str">
        <f>IF(BE634&lt;&gt;"",CONCATENATE(MONTH(BE634),"/",YEAR(BE634)),"")</f>
        <v>8/2025</v>
      </c>
      <c r="BK634" s="325">
        <f ca="1">IF(BE634&lt;&gt;"",IFERROR(IF(BE634="",TODAY()-BC634,BE634-BC634),""),"")</f>
        <v>-1</v>
      </c>
      <c r="BL634" s="330" t="str">
        <f ca="1">IF(BK634&lt;&gt;"",IF(BK634&lt;=0,"SEM ATRASO",IF(BK634&lt;=10,"1) &lt;= 10 Dias",IF(AND(BK634&gt;10,BK634&lt;=30),"2) &gt; 10 Dias e &lt;= 30 Dias",IF(AND(BK634&gt;30,BK634&lt;=60),"3) &gt;30 Dias e &lt;=60 Dias",IF(AND(BK634&gt;60,BK634&lt;43854),"4) &gt; 60 Dias","INDEFINIDO"))))),"")</f>
        <v>SEM ATRASO</v>
      </c>
      <c r="BM634" s="331">
        <f>IF(BE634&lt;&gt;"",BE634+5,IF(AND(BE634="",BD634&lt;&gt;""),BD634+5,IF(AND(BE634="",BD634="",AS634&lt;&gt;""),AS634+5,IF(AND(BE634="",BD634="",AS634="",AR634&lt;&gt;""),AR634+5,""))))</f>
        <v>45889</v>
      </c>
      <c r="BN634" s="327"/>
      <c r="BO634" s="327" t="s">
        <v>87</v>
      </c>
      <c r="BP634" s="305"/>
      <c r="BQ634" s="305"/>
      <c r="BR634" s="305"/>
      <c r="BS634" s="305"/>
      <c r="BT634" s="305" t="s">
        <v>124</v>
      </c>
      <c r="BU634" s="305" t="s">
        <v>124</v>
      </c>
      <c r="BV634" s="305"/>
      <c r="BW634" s="305"/>
      <c r="BX634" s="305"/>
      <c r="BY634" s="305"/>
      <c r="BZ634" s="305"/>
      <c r="CA634" s="660" t="s">
        <v>974</v>
      </c>
      <c r="CB634" s="326"/>
    </row>
    <row r="635" spans="1:80" ht="40.5" customHeight="1" x14ac:dyDescent="0.35">
      <c r="A635" s="326"/>
      <c r="B635" s="458" t="s">
        <v>155</v>
      </c>
      <c r="C635" s="326" t="s">
        <v>278</v>
      </c>
      <c r="D635" s="331">
        <v>45663</v>
      </c>
      <c r="E635" s="323" t="s">
        <v>1978</v>
      </c>
      <c r="F635" s="323" t="s">
        <v>329</v>
      </c>
      <c r="G635" s="307" t="str">
        <f ca="1">IF(AND(E635&lt;D635,BE635&lt;&gt;"",TODAY()&gt;D635),TODAY()-D635,"")</f>
        <v/>
      </c>
      <c r="H635" s="308">
        <f>IF(BM635&lt;&gt;"",BM635,"")</f>
        <v>45872</v>
      </c>
      <c r="I635" s="309">
        <f>IF(AND(E635&lt;&gt;"",H635&lt;&gt;""),H635-E635,"")</f>
        <v>241</v>
      </c>
      <c r="J635" s="305" t="s">
        <v>280</v>
      </c>
      <c r="K635" s="326" t="s">
        <v>80</v>
      </c>
      <c r="L635" s="310" t="s">
        <v>557</v>
      </c>
      <c r="M635" s="311" t="s">
        <v>161</v>
      </c>
      <c r="N635" s="326" t="s">
        <v>2050</v>
      </c>
      <c r="O635" s="326">
        <v>2029868391</v>
      </c>
      <c r="P635" s="539" t="s">
        <v>1574</v>
      </c>
      <c r="Q635" s="383" t="s">
        <v>1576</v>
      </c>
      <c r="R635" s="313" t="str">
        <f>IF(OR(L635&lt;&gt;"",N635&lt;&gt;"",O635&lt;&gt;"",P635&lt;&gt;""),CONCATENATE(L635,"-",N635,"-",P635,"-OM",O635),"")</f>
        <v>P62-PPGMII-P62-CAM-1673P/2024-OM2029868391</v>
      </c>
      <c r="S635" s="326" t="s">
        <v>964</v>
      </c>
      <c r="T635" s="314">
        <v>1</v>
      </c>
      <c r="U635" s="340">
        <v>0</v>
      </c>
      <c r="V635" s="340">
        <v>5.3410000000000002</v>
      </c>
      <c r="W635" s="316">
        <f>IF(U635&lt;&gt;"",U635/1000,"")</f>
        <v>0</v>
      </c>
      <c r="X635" s="316">
        <f>IF(V635&lt;&gt;"",V635/1000,"")</f>
        <v>5.3410000000000003E-3</v>
      </c>
      <c r="Y635" s="317">
        <f>IF(OR(U635&lt;&gt;"",V635&lt;&gt;""),U635+V635,"")</f>
        <v>5.3410000000000002</v>
      </c>
      <c r="Z635" s="318">
        <f>IF(Y635&lt;&gt;"",Y635/1000,"")</f>
        <v>5.3410000000000003E-3</v>
      </c>
      <c r="AA635" s="574" t="s">
        <v>2161</v>
      </c>
      <c r="AB635" s="327"/>
      <c r="AC635" s="331">
        <v>45790</v>
      </c>
      <c r="AD635" s="327">
        <v>45799</v>
      </c>
      <c r="AE635" s="327">
        <v>45818</v>
      </c>
      <c r="AF635" s="14">
        <v>45853</v>
      </c>
      <c r="AG635" s="327">
        <v>45838</v>
      </c>
      <c r="AH635" s="309">
        <f>IF(AND(AD635&lt;&gt;"",AG635&lt;&gt;""),AG635-AD635,"")</f>
        <v>39</v>
      </c>
      <c r="AI635" s="322" t="str">
        <f>IF(AE635&lt;&gt;"",CONCATENATE("S",WEEKNUM(AE635,21)),"")</f>
        <v>S24</v>
      </c>
      <c r="AJ635" s="323" t="str">
        <f>IF(AF635&lt;&gt;"",CONCATENATE("S",WEEKNUM(AF635,21)),"")</f>
        <v>S29</v>
      </c>
      <c r="AK635" s="323" t="str">
        <f>IF(AG635&lt;&gt;"",CONCATENATE("S",WEEKNUM(AG635,21)),"")</f>
        <v>S27</v>
      </c>
      <c r="AL635" s="322" t="str">
        <f>IF(AG635&lt;&gt;"",CONCATENATE(MONTH(AG635),"/",YEAR(AG635)),"")</f>
        <v>6/2025</v>
      </c>
      <c r="AM635" s="324">
        <f ca="1">IF(AG635&lt;&gt;"",IFERROR(IF(AF635="",TODAY()-AE635,AG635-AE635),""),"")</f>
        <v>20</v>
      </c>
      <c r="AN635" s="325" t="str">
        <f ca="1">IF(AM635&lt;&gt;"",IF(AM635&lt;=0,"SEM ATRASO",IF(AM635&lt;=10,"1) &lt;= 10 Dias",IF(AND(AM635&gt;10,AM635&lt;=30),"2) &gt; 10 Dias e &lt;= 30 Dias",IF(AND(AM635&gt;30,AM635&lt;=60),"3) &gt;30 Dias e &lt;=60 Dias",IF(AND(AM635&gt;60,AM635&lt;43854),"4) &gt; 60 Dias","INDEFINIDO"))))),"")</f>
        <v>2) &gt; 10 Dias e &lt;= 30 Dias</v>
      </c>
      <c r="AO635" s="331" t="s">
        <v>2027</v>
      </c>
      <c r="AP635" s="331">
        <v>45856</v>
      </c>
      <c r="AQ635" s="14">
        <v>45862</v>
      </c>
      <c r="AR635" s="14">
        <v>45862</v>
      </c>
      <c r="AS635" s="327">
        <v>45862</v>
      </c>
      <c r="AT635" s="309">
        <f>IF(AND(AP635&lt;&gt;"",AS635&lt;&gt;""),AS635-AP635,"")</f>
        <v>6</v>
      </c>
      <c r="AU635" s="326" t="str">
        <f>IF(AQ635&lt;&gt;"",CONCATENATE("S",WEEKNUM(AQ635,21)),"")</f>
        <v>S30</v>
      </c>
      <c r="AV635" s="327" t="str">
        <f>IF(AR635&lt;&gt;"",CONCATENATE("S",WEEKNUM(AR635,21)),"")</f>
        <v>S30</v>
      </c>
      <c r="AW635" s="327" t="str">
        <f>IF(AS635&lt;&gt;"",CONCATENATE("S",WEEKNUM(AS635,21)),"")</f>
        <v>S30</v>
      </c>
      <c r="AX635" s="326" t="str">
        <f>IF(AS635&lt;&gt;"",CONCATENATE(MONTH(AS635),"/",YEAR(AS635)),"")</f>
        <v>7/2025</v>
      </c>
      <c r="AY635" s="328">
        <f ca="1">IF(AQ635&lt;&gt;"",IF(AS635&lt;&gt;"",AQ635-AS635,TODAY()-AQ635),"")</f>
        <v>0</v>
      </c>
      <c r="AZ635" s="329" t="str">
        <f ca="1">IF(AY635&lt;&gt;"",IF(AY635&lt;=0,"SEM ATRASO",IF(AY635&lt;=10,"1) &lt;= 10 Dias",IF(AND(AY635&gt;10,AY635&lt;=30),"2) &gt; 10 Dias e &lt;= 30 Dias",IF(AND(AY635&gt;30,AY635&lt;=60),"3) &gt;30 Dias e &lt;=60 Dias",IF(AND(AY635&gt;60,AY635&lt;43854),"4) &gt; 60 Dias","INDEFINIDO"))))),"")</f>
        <v>SEM ATRASO</v>
      </c>
      <c r="BA635" s="327">
        <v>45850</v>
      </c>
      <c r="BB635" s="331">
        <v>45862</v>
      </c>
      <c r="BC635" s="14">
        <v>45857</v>
      </c>
      <c r="BD635" s="14">
        <v>45885</v>
      </c>
      <c r="BE635" s="15">
        <v>45867</v>
      </c>
      <c r="BF635" s="309">
        <f>IF(AND(BB635&lt;&gt;"",BE635&lt;&gt;""),BE635-BB635,"")</f>
        <v>5</v>
      </c>
      <c r="BG635" s="326" t="str">
        <f>IF(BC635&lt;&gt;"",CONCATENATE("S",WEEKNUM(BC635,21)),"")</f>
        <v>S29</v>
      </c>
      <c r="BH635" s="327" t="str">
        <f>IF(BD635&lt;&gt;"",CONCATENATE("S",WEEKNUM(BD635,21)),"")</f>
        <v>S33</v>
      </c>
      <c r="BI635" s="327" t="str">
        <f>IF(BE635&lt;&gt;"",CONCATENATE("S",WEEKNUM(BE635,21)),"")</f>
        <v>S31</v>
      </c>
      <c r="BJ635" s="326" t="str">
        <f>IF(BE635&lt;&gt;"",CONCATENATE(MONTH(BE635),"/",YEAR(BE635)),"")</f>
        <v>7/2025</v>
      </c>
      <c r="BK635" s="325">
        <f ca="1">IF(BE635&lt;&gt;"",IFERROR(IF(BE635="",TODAY()-BC635,BE635-BC635),""),"")</f>
        <v>10</v>
      </c>
      <c r="BL635" s="330" t="str">
        <f ca="1">IF(BK635&lt;&gt;"",IF(BK635&lt;=0,"SEM ATRASO",IF(BK635&lt;=10,"1) &lt;= 10 Dias",IF(AND(BK635&gt;10,BK635&lt;=30),"2) &gt; 10 Dias e &lt;= 30 Dias",IF(AND(BK635&gt;30,BK635&lt;=60),"3) &gt;30 Dias e &lt;=60 Dias",IF(AND(BK635&gt;60,BK635&lt;43854),"4) &gt; 60 Dias","INDEFINIDO"))))),"")</f>
        <v>1) &lt;= 10 Dias</v>
      </c>
      <c r="BM635" s="331">
        <f>IF(BE635&lt;&gt;"",BE635+5,IF(AND(BE635="",BD635&lt;&gt;""),BD635+5,IF(AND(BE635="",BD635="",AS635&lt;&gt;""),AS635+5,IF(AND(BE635="",BD635="",AS635="",AR635&lt;&gt;""),AR635+5,""))))</f>
        <v>45872</v>
      </c>
      <c r="BN635" s="327"/>
      <c r="BO635" s="327" t="s">
        <v>87</v>
      </c>
      <c r="BP635" s="305"/>
      <c r="BQ635" s="305"/>
      <c r="BR635" s="305"/>
      <c r="BS635" s="305"/>
      <c r="BT635" s="305" t="s">
        <v>124</v>
      </c>
      <c r="BU635" s="305" t="s">
        <v>124</v>
      </c>
      <c r="BV635" s="305"/>
      <c r="BW635" s="305"/>
      <c r="BX635" s="305"/>
      <c r="BY635" s="305"/>
      <c r="BZ635" s="305"/>
      <c r="CA635" s="660" t="s">
        <v>974</v>
      </c>
      <c r="CB635" s="326"/>
    </row>
    <row r="636" spans="1:80" ht="40.5" customHeight="1" x14ac:dyDescent="0.35">
      <c r="A636" s="326"/>
      <c r="B636" s="458" t="s">
        <v>155</v>
      </c>
      <c r="C636" s="326" t="s">
        <v>278</v>
      </c>
      <c r="D636" s="331">
        <v>45663</v>
      </c>
      <c r="E636" s="323" t="s">
        <v>1978</v>
      </c>
      <c r="F636" s="323" t="s">
        <v>329</v>
      </c>
      <c r="G636" s="307" t="str">
        <f ca="1">IF(AND(E636&lt;D636,BE636&lt;&gt;"",TODAY()&gt;D636),TODAY()-D636,"")</f>
        <v/>
      </c>
      <c r="H636" s="308">
        <f>IF(BM636&lt;&gt;"",BM636,"")</f>
        <v>45872</v>
      </c>
      <c r="I636" s="309">
        <f>IF(AND(E636&lt;&gt;"",H636&lt;&gt;""),H636-E636,"")</f>
        <v>241</v>
      </c>
      <c r="J636" s="305" t="s">
        <v>280</v>
      </c>
      <c r="K636" s="326" t="s">
        <v>80</v>
      </c>
      <c r="L636" s="310" t="s">
        <v>557</v>
      </c>
      <c r="M636" s="311" t="s">
        <v>161</v>
      </c>
      <c r="N636" s="326" t="s">
        <v>2050</v>
      </c>
      <c r="O636" s="326">
        <v>2029868391</v>
      </c>
      <c r="P636" s="539" t="s">
        <v>1574</v>
      </c>
      <c r="Q636" s="383" t="s">
        <v>1577</v>
      </c>
      <c r="R636" s="313" t="str">
        <f>IF(OR(L636&lt;&gt;"",N636&lt;&gt;"",O636&lt;&gt;"",P636&lt;&gt;""),CONCATENATE(L636,"-",N636,"-",P636,"-OM",O636),"")</f>
        <v>P62-PPGMII-P62-CAM-1673P/2024-OM2029868391</v>
      </c>
      <c r="S636" s="326" t="s">
        <v>964</v>
      </c>
      <c r="T636" s="314">
        <v>1</v>
      </c>
      <c r="U636" s="340">
        <v>0</v>
      </c>
      <c r="V636" s="340">
        <v>22.937000000000001</v>
      </c>
      <c r="W636" s="316">
        <f>IF(U636&lt;&gt;"",U636/1000,"")</f>
        <v>0</v>
      </c>
      <c r="X636" s="316">
        <f>IF(V636&lt;&gt;"",V636/1000,"")</f>
        <v>2.2937000000000003E-2</v>
      </c>
      <c r="Y636" s="317">
        <f>IF(OR(U636&lt;&gt;"",V636&lt;&gt;""),U636+V636,"")</f>
        <v>22.937000000000001</v>
      </c>
      <c r="Z636" s="318">
        <f>IF(Y636&lt;&gt;"",Y636/1000,"")</f>
        <v>2.2937000000000003E-2</v>
      </c>
      <c r="AA636" s="574" t="s">
        <v>2161</v>
      </c>
      <c r="AB636" s="327"/>
      <c r="AC636" s="331">
        <v>45790</v>
      </c>
      <c r="AD636" s="327">
        <v>45799</v>
      </c>
      <c r="AE636" s="327">
        <v>45818</v>
      </c>
      <c r="AF636" s="14">
        <v>45853</v>
      </c>
      <c r="AG636" s="327">
        <v>45838</v>
      </c>
      <c r="AH636" s="309">
        <f>IF(AND(AD636&lt;&gt;"",AG636&lt;&gt;""),AG636-AD636,"")</f>
        <v>39</v>
      </c>
      <c r="AI636" s="322" t="str">
        <f>IF(AE636&lt;&gt;"",CONCATENATE("S",WEEKNUM(AE636,21)),"")</f>
        <v>S24</v>
      </c>
      <c r="AJ636" s="323" t="str">
        <f>IF(AF636&lt;&gt;"",CONCATENATE("S",WEEKNUM(AF636,21)),"")</f>
        <v>S29</v>
      </c>
      <c r="AK636" s="323" t="str">
        <f>IF(AG636&lt;&gt;"",CONCATENATE("S",WEEKNUM(AG636,21)),"")</f>
        <v>S27</v>
      </c>
      <c r="AL636" s="322" t="str">
        <f>IF(AG636&lt;&gt;"",CONCATENATE(MONTH(AG636),"/",YEAR(AG636)),"")</f>
        <v>6/2025</v>
      </c>
      <c r="AM636" s="324">
        <f ca="1">IF(AG636&lt;&gt;"",IFERROR(IF(AF636="",TODAY()-AE636,AG636-AE636),""),"")</f>
        <v>20</v>
      </c>
      <c r="AN636" s="325" t="str">
        <f ca="1">IF(AM636&lt;&gt;"",IF(AM636&lt;=0,"SEM ATRASO",IF(AM636&lt;=10,"1) &lt;= 10 Dias",IF(AND(AM636&gt;10,AM636&lt;=30),"2) &gt; 10 Dias e &lt;= 30 Dias",IF(AND(AM636&gt;30,AM636&lt;=60),"3) &gt;30 Dias e &lt;=60 Dias",IF(AND(AM636&gt;60,AM636&lt;43854),"4) &gt; 60 Dias","INDEFINIDO"))))),"")</f>
        <v>2) &gt; 10 Dias e &lt;= 30 Dias</v>
      </c>
      <c r="AO636" s="331" t="s">
        <v>2040</v>
      </c>
      <c r="AP636" s="331">
        <v>45859</v>
      </c>
      <c r="AQ636" s="14">
        <v>45862</v>
      </c>
      <c r="AR636" s="14">
        <v>45862</v>
      </c>
      <c r="AS636" s="327">
        <v>45862</v>
      </c>
      <c r="AT636" s="309">
        <f>IF(AND(AP636&lt;&gt;"",AS636&lt;&gt;""),AS636-AP636,"")</f>
        <v>3</v>
      </c>
      <c r="AU636" s="326" t="str">
        <f>IF(AQ636&lt;&gt;"",CONCATENATE("S",WEEKNUM(AQ636,21)),"")</f>
        <v>S30</v>
      </c>
      <c r="AV636" s="327" t="str">
        <f>IF(AR636&lt;&gt;"",CONCATENATE("S",WEEKNUM(AR636,21)),"")</f>
        <v>S30</v>
      </c>
      <c r="AW636" s="327" t="str">
        <f>IF(AS636&lt;&gt;"",CONCATENATE("S",WEEKNUM(AS636,21)),"")</f>
        <v>S30</v>
      </c>
      <c r="AX636" s="326" t="str">
        <f>IF(AS636&lt;&gt;"",CONCATENATE(MONTH(AS636),"/",YEAR(AS636)),"")</f>
        <v>7/2025</v>
      </c>
      <c r="AY636" s="328">
        <f ca="1">IF(AQ636&lt;&gt;"",IF(AS636&lt;&gt;"",AQ636-AS636,TODAY()-AQ636),"")</f>
        <v>0</v>
      </c>
      <c r="AZ636" s="329" t="str">
        <f ca="1">IF(AY636&lt;&gt;"",IF(AY636&lt;=0,"SEM ATRASO",IF(AY636&lt;=10,"1) &lt;= 10 Dias",IF(AND(AY636&gt;10,AY636&lt;=30),"2) &gt; 10 Dias e &lt;= 30 Dias",IF(AND(AY636&gt;30,AY636&lt;=60),"3) &gt;30 Dias e &lt;=60 Dias",IF(AND(AY636&gt;60,AY636&lt;43854),"4) &gt; 60 Dias","INDEFINIDO"))))),"")</f>
        <v>SEM ATRASO</v>
      </c>
      <c r="BA636" s="327">
        <v>45850</v>
      </c>
      <c r="BB636" s="331">
        <v>45862</v>
      </c>
      <c r="BC636" s="14">
        <v>45857</v>
      </c>
      <c r="BD636" s="14">
        <v>45885</v>
      </c>
      <c r="BE636" s="15">
        <v>45867</v>
      </c>
      <c r="BF636" s="309">
        <f>IF(AND(BB636&lt;&gt;"",BE636&lt;&gt;""),BE636-BB636,"")</f>
        <v>5</v>
      </c>
      <c r="BG636" s="326" t="str">
        <f>IF(BC636&lt;&gt;"",CONCATENATE("S",WEEKNUM(BC636,21)),"")</f>
        <v>S29</v>
      </c>
      <c r="BH636" s="327" t="str">
        <f>IF(BD636&lt;&gt;"",CONCATENATE("S",WEEKNUM(BD636,21)),"")</f>
        <v>S33</v>
      </c>
      <c r="BI636" s="327" t="str">
        <f>IF(BE636&lt;&gt;"",CONCATENATE("S",WEEKNUM(BE636,21)),"")</f>
        <v>S31</v>
      </c>
      <c r="BJ636" s="326" t="str">
        <f>IF(BE636&lt;&gt;"",CONCATENATE(MONTH(BE636),"/",YEAR(BE636)),"")</f>
        <v>7/2025</v>
      </c>
      <c r="BK636" s="325">
        <f ca="1">IF(BE636&lt;&gt;"",IFERROR(IF(BE636="",TODAY()-BC636,BE636-BC636),""),"")</f>
        <v>10</v>
      </c>
      <c r="BL636" s="330" t="str">
        <f ca="1">IF(BK636&lt;&gt;"",IF(BK636&lt;=0,"SEM ATRASO",IF(BK636&lt;=10,"1) &lt;= 10 Dias",IF(AND(BK636&gt;10,BK636&lt;=30),"2) &gt; 10 Dias e &lt;= 30 Dias",IF(AND(BK636&gt;30,BK636&lt;=60),"3) &gt;30 Dias e &lt;=60 Dias",IF(AND(BK636&gt;60,BK636&lt;43854),"4) &gt; 60 Dias","INDEFINIDO"))))),"")</f>
        <v>1) &lt;= 10 Dias</v>
      </c>
      <c r="BM636" s="331">
        <f>IF(BE636&lt;&gt;"",BE636+5,IF(AND(BE636="",BD636&lt;&gt;""),BD636+5,IF(AND(BE636="",BD636="",AS636&lt;&gt;""),AS636+5,IF(AND(BE636="",BD636="",AS636="",AR636&lt;&gt;""),AR636+5,""))))</f>
        <v>45872</v>
      </c>
      <c r="BN636" s="327"/>
      <c r="BO636" s="327" t="s">
        <v>87</v>
      </c>
      <c r="BP636" s="305"/>
      <c r="BQ636" s="305"/>
      <c r="BR636" s="305"/>
      <c r="BS636" s="305"/>
      <c r="BT636" s="305" t="s">
        <v>124</v>
      </c>
      <c r="BU636" s="305" t="s">
        <v>124</v>
      </c>
      <c r="BV636" s="305"/>
      <c r="BW636" s="305"/>
      <c r="BX636" s="305"/>
      <c r="BY636" s="305"/>
      <c r="BZ636" s="305"/>
      <c r="CA636" s="660" t="s">
        <v>974</v>
      </c>
      <c r="CB636" s="326"/>
    </row>
    <row r="637" spans="1:80" ht="40.5" customHeight="1" x14ac:dyDescent="0.35">
      <c r="A637" s="326"/>
      <c r="B637" s="458" t="s">
        <v>155</v>
      </c>
      <c r="C637" s="326" t="s">
        <v>278</v>
      </c>
      <c r="D637" s="331">
        <v>45663</v>
      </c>
      <c r="E637" s="323" t="s">
        <v>1978</v>
      </c>
      <c r="F637" s="323" t="s">
        <v>329</v>
      </c>
      <c r="G637" s="307" t="str">
        <f ca="1">IF(AND(E637&lt;D637,BE637&lt;&gt;"",TODAY()&gt;D637),TODAY()-D637,"")</f>
        <v/>
      </c>
      <c r="H637" s="308">
        <f>IF(BM637&lt;&gt;"",BM637,"")</f>
        <v>45872</v>
      </c>
      <c r="I637" s="309">
        <f>IF(AND(E637&lt;&gt;"",H637&lt;&gt;""),H637-E637,"")</f>
        <v>241</v>
      </c>
      <c r="J637" s="305" t="s">
        <v>280</v>
      </c>
      <c r="K637" s="326" t="s">
        <v>80</v>
      </c>
      <c r="L637" s="310" t="s">
        <v>557</v>
      </c>
      <c r="M637" s="311" t="s">
        <v>161</v>
      </c>
      <c r="N637" s="326" t="s">
        <v>2050</v>
      </c>
      <c r="O637" s="326">
        <v>2029868391</v>
      </c>
      <c r="P637" s="539" t="s">
        <v>1574</v>
      </c>
      <c r="Q637" s="383" t="s">
        <v>1578</v>
      </c>
      <c r="R637" s="313" t="str">
        <f>IF(OR(L637&lt;&gt;"",N637&lt;&gt;"",O637&lt;&gt;"",P637&lt;&gt;""),CONCATENATE(L637,"-",N637,"-",P637,"-OM",O637),"")</f>
        <v>P62-PPGMII-P62-CAM-1673P/2024-OM2029868391</v>
      </c>
      <c r="S637" s="326" t="s">
        <v>964</v>
      </c>
      <c r="T637" s="314">
        <v>1</v>
      </c>
      <c r="U637" s="340">
        <v>0</v>
      </c>
      <c r="V637" s="340">
        <v>20.678999999999998</v>
      </c>
      <c r="W637" s="316">
        <f>IF(U637&lt;&gt;"",U637/1000,"")</f>
        <v>0</v>
      </c>
      <c r="X637" s="316">
        <f>IF(V637&lt;&gt;"",V637/1000,"")</f>
        <v>2.0678999999999999E-2</v>
      </c>
      <c r="Y637" s="317">
        <f>IF(OR(U637&lt;&gt;"",V637&lt;&gt;""),U637+V637,"")</f>
        <v>20.678999999999998</v>
      </c>
      <c r="Z637" s="318">
        <f>IF(Y637&lt;&gt;"",Y637/1000,"")</f>
        <v>2.0678999999999999E-2</v>
      </c>
      <c r="AA637" s="574" t="s">
        <v>2161</v>
      </c>
      <c r="AB637" s="327"/>
      <c r="AC637" s="331">
        <v>45790</v>
      </c>
      <c r="AD637" s="327">
        <v>45799</v>
      </c>
      <c r="AE637" s="327">
        <v>45818</v>
      </c>
      <c r="AF637" s="14">
        <v>45853</v>
      </c>
      <c r="AG637" s="327">
        <v>45838</v>
      </c>
      <c r="AH637" s="309">
        <f>IF(AND(AD637&lt;&gt;"",AG637&lt;&gt;""),AG637-AD637,"")</f>
        <v>39</v>
      </c>
      <c r="AI637" s="322" t="str">
        <f>IF(AE637&lt;&gt;"",CONCATENATE("S",WEEKNUM(AE637,21)),"")</f>
        <v>S24</v>
      </c>
      <c r="AJ637" s="323" t="str">
        <f>IF(AF637&lt;&gt;"",CONCATENATE("S",WEEKNUM(AF637,21)),"")</f>
        <v>S29</v>
      </c>
      <c r="AK637" s="323" t="str">
        <f>IF(AG637&lt;&gt;"",CONCATENATE("S",WEEKNUM(AG637,21)),"")</f>
        <v>S27</v>
      </c>
      <c r="AL637" s="322" t="str">
        <f>IF(AG637&lt;&gt;"",CONCATENATE(MONTH(AG637),"/",YEAR(AG637)),"")</f>
        <v>6/2025</v>
      </c>
      <c r="AM637" s="324">
        <f ca="1">IF(AG637&lt;&gt;"",IFERROR(IF(AF637="",TODAY()-AE637,AG637-AE637),""),"")</f>
        <v>20</v>
      </c>
      <c r="AN637" s="325" t="str">
        <f ca="1">IF(AM637&lt;&gt;"",IF(AM637&lt;=0,"SEM ATRASO",IF(AM637&lt;=10,"1) &lt;= 10 Dias",IF(AND(AM637&gt;10,AM637&lt;=30),"2) &gt; 10 Dias e &lt;= 30 Dias",IF(AND(AM637&gt;30,AM637&lt;=60),"3) &gt;30 Dias e &lt;=60 Dias",IF(AND(AM637&gt;60,AM637&lt;43854),"4) &gt; 60 Dias","INDEFINIDO"))))),"")</f>
        <v>2) &gt; 10 Dias e &lt;= 30 Dias</v>
      </c>
      <c r="AO637" s="331" t="s">
        <v>2040</v>
      </c>
      <c r="AP637" s="331">
        <v>45859</v>
      </c>
      <c r="AQ637" s="14">
        <v>45862</v>
      </c>
      <c r="AR637" s="14">
        <v>45862</v>
      </c>
      <c r="AS637" s="327">
        <v>45862</v>
      </c>
      <c r="AT637" s="309">
        <f>IF(AND(AP637&lt;&gt;"",AS637&lt;&gt;""),AS637-AP637,"")</f>
        <v>3</v>
      </c>
      <c r="AU637" s="326" t="str">
        <f>IF(AQ637&lt;&gt;"",CONCATENATE("S",WEEKNUM(AQ637,21)),"")</f>
        <v>S30</v>
      </c>
      <c r="AV637" s="327" t="str">
        <f>IF(AR637&lt;&gt;"",CONCATENATE("S",WEEKNUM(AR637,21)),"")</f>
        <v>S30</v>
      </c>
      <c r="AW637" s="327" t="str">
        <f>IF(AS637&lt;&gt;"",CONCATENATE("S",WEEKNUM(AS637,21)),"")</f>
        <v>S30</v>
      </c>
      <c r="AX637" s="326" t="str">
        <f>IF(AS637&lt;&gt;"",CONCATENATE(MONTH(AS637),"/",YEAR(AS637)),"")</f>
        <v>7/2025</v>
      </c>
      <c r="AY637" s="328">
        <f ca="1">IF(AQ637&lt;&gt;"",IF(AS637&lt;&gt;"",AQ637-AS637,TODAY()-AQ637),"")</f>
        <v>0</v>
      </c>
      <c r="AZ637" s="329" t="str">
        <f ca="1">IF(AY637&lt;&gt;"",IF(AY637&lt;=0,"SEM ATRASO",IF(AY637&lt;=10,"1) &lt;= 10 Dias",IF(AND(AY637&gt;10,AY637&lt;=30),"2) &gt; 10 Dias e &lt;= 30 Dias",IF(AND(AY637&gt;30,AY637&lt;=60),"3) &gt;30 Dias e &lt;=60 Dias",IF(AND(AY637&gt;60,AY637&lt;43854),"4) &gt; 60 Dias","INDEFINIDO"))))),"")</f>
        <v>SEM ATRASO</v>
      </c>
      <c r="BA637" s="327">
        <v>45850</v>
      </c>
      <c r="BB637" s="331">
        <v>45862</v>
      </c>
      <c r="BC637" s="14">
        <v>45857</v>
      </c>
      <c r="BD637" s="14">
        <v>45885</v>
      </c>
      <c r="BE637" s="15">
        <v>45867</v>
      </c>
      <c r="BF637" s="309">
        <f>IF(AND(BB637&lt;&gt;"",BE637&lt;&gt;""),BE637-BB637,"")</f>
        <v>5</v>
      </c>
      <c r="BG637" s="326" t="str">
        <f>IF(BC637&lt;&gt;"",CONCATENATE("S",WEEKNUM(BC637,21)),"")</f>
        <v>S29</v>
      </c>
      <c r="BH637" s="327" t="str">
        <f>IF(BD637&lt;&gt;"",CONCATENATE("S",WEEKNUM(BD637,21)),"")</f>
        <v>S33</v>
      </c>
      <c r="BI637" s="327" t="str">
        <f>IF(BE637&lt;&gt;"",CONCATENATE("S",WEEKNUM(BE637,21)),"")</f>
        <v>S31</v>
      </c>
      <c r="BJ637" s="326" t="str">
        <f>IF(BE637&lt;&gt;"",CONCATENATE(MONTH(BE637),"/",YEAR(BE637)),"")</f>
        <v>7/2025</v>
      </c>
      <c r="BK637" s="325">
        <f ca="1">IF(BE637&lt;&gt;"",IFERROR(IF(BE637="",TODAY()-BC637,BE637-BC637),""),"")</f>
        <v>10</v>
      </c>
      <c r="BL637" s="330" t="str">
        <f ca="1">IF(BK637&lt;&gt;"",IF(BK637&lt;=0,"SEM ATRASO",IF(BK637&lt;=10,"1) &lt;= 10 Dias",IF(AND(BK637&gt;10,BK637&lt;=30),"2) &gt; 10 Dias e &lt;= 30 Dias",IF(AND(BK637&gt;30,BK637&lt;=60),"3) &gt;30 Dias e &lt;=60 Dias",IF(AND(BK637&gt;60,BK637&lt;43854),"4) &gt; 60 Dias","INDEFINIDO"))))),"")</f>
        <v>1) &lt;= 10 Dias</v>
      </c>
      <c r="BM637" s="331">
        <f>IF(BE637&lt;&gt;"",BE637+5,IF(AND(BE637="",BD637&lt;&gt;""),BD637+5,IF(AND(BE637="",BD637="",AS637&lt;&gt;""),AS637+5,IF(AND(BE637="",BD637="",AS637="",AR637&lt;&gt;""),AR637+5,""))))</f>
        <v>45872</v>
      </c>
      <c r="BN637" s="327"/>
      <c r="BO637" s="327" t="s">
        <v>87</v>
      </c>
      <c r="BP637" s="305"/>
      <c r="BQ637" s="305"/>
      <c r="BR637" s="305"/>
      <c r="BS637" s="305"/>
      <c r="BT637" s="305" t="s">
        <v>124</v>
      </c>
      <c r="BU637" s="305" t="s">
        <v>124</v>
      </c>
      <c r="BV637" s="305"/>
      <c r="BW637" s="305"/>
      <c r="BX637" s="305"/>
      <c r="BY637" s="305"/>
      <c r="BZ637" s="305"/>
      <c r="CA637" s="660" t="s">
        <v>974</v>
      </c>
      <c r="CB637" s="326"/>
    </row>
    <row r="638" spans="1:80" ht="40.5" customHeight="1" x14ac:dyDescent="0.35">
      <c r="A638" s="326"/>
      <c r="B638" s="458" t="s">
        <v>155</v>
      </c>
      <c r="C638" s="326" t="s">
        <v>278</v>
      </c>
      <c r="D638" s="331">
        <v>45663</v>
      </c>
      <c r="E638" s="323" t="s">
        <v>1978</v>
      </c>
      <c r="F638" s="323" t="s">
        <v>329</v>
      </c>
      <c r="G638" s="307" t="str">
        <f ca="1">IF(AND(E638&lt;D638,BE638&lt;&gt;"",TODAY()&gt;D638),TODAY()-D638,"")</f>
        <v/>
      </c>
      <c r="H638" s="308">
        <f>IF(BM638&lt;&gt;"",BM638,"")</f>
        <v>45872</v>
      </c>
      <c r="I638" s="309">
        <f>IF(AND(E638&lt;&gt;"",H638&lt;&gt;""),H638-E638,"")</f>
        <v>241</v>
      </c>
      <c r="J638" s="305" t="s">
        <v>280</v>
      </c>
      <c r="K638" s="326" t="s">
        <v>80</v>
      </c>
      <c r="L638" s="310" t="s">
        <v>557</v>
      </c>
      <c r="M638" s="311" t="s">
        <v>161</v>
      </c>
      <c r="N638" s="326" t="s">
        <v>2050</v>
      </c>
      <c r="O638" s="326"/>
      <c r="P638" s="539" t="s">
        <v>1574</v>
      </c>
      <c r="Q638" s="383" t="s">
        <v>1580</v>
      </c>
      <c r="R638" s="313" t="str">
        <f>IF(OR(L638&lt;&gt;"",N638&lt;&gt;"",O638&lt;&gt;"",P638&lt;&gt;""),CONCATENATE(L638,"-",N638,"-",P638,"-OM",O638),"")</f>
        <v>P62-PPGMII-P62-CAM-1673P/2024-OM</v>
      </c>
      <c r="S638" s="326" t="s">
        <v>964</v>
      </c>
      <c r="T638" s="314">
        <v>1</v>
      </c>
      <c r="U638" s="340">
        <v>0</v>
      </c>
      <c r="V638" s="340">
        <v>30.84</v>
      </c>
      <c r="W638" s="316">
        <f>IF(U638&lt;&gt;"",U638/1000,"")</f>
        <v>0</v>
      </c>
      <c r="X638" s="316">
        <f>IF(V638&lt;&gt;"",V638/1000,"")</f>
        <v>3.0839999999999999E-2</v>
      </c>
      <c r="Y638" s="317">
        <f>IF(OR(U638&lt;&gt;"",V638&lt;&gt;""),U638+V638,"")</f>
        <v>30.84</v>
      </c>
      <c r="Z638" s="318">
        <f>IF(Y638&lt;&gt;"",Y638/1000,"")</f>
        <v>3.0839999999999999E-2</v>
      </c>
      <c r="AA638" s="574" t="s">
        <v>2161</v>
      </c>
      <c r="AB638" s="327"/>
      <c r="AC638" s="331">
        <v>45790</v>
      </c>
      <c r="AD638" s="327">
        <v>45799</v>
      </c>
      <c r="AE638" s="327">
        <v>45818</v>
      </c>
      <c r="AF638" s="14">
        <v>45853</v>
      </c>
      <c r="AG638" s="327">
        <v>45838</v>
      </c>
      <c r="AH638" s="309">
        <f>IF(AND(AD638&lt;&gt;"",AG638&lt;&gt;""),AG638-AD638,"")</f>
        <v>39</v>
      </c>
      <c r="AI638" s="322" t="str">
        <f>IF(AE638&lt;&gt;"",CONCATENATE("S",WEEKNUM(AE638,21)),"")</f>
        <v>S24</v>
      </c>
      <c r="AJ638" s="323" t="str">
        <f>IF(AF638&lt;&gt;"",CONCATENATE("S",WEEKNUM(AF638,21)),"")</f>
        <v>S29</v>
      </c>
      <c r="AK638" s="323" t="str">
        <f>IF(AG638&lt;&gt;"",CONCATENATE("S",WEEKNUM(AG638,21)),"")</f>
        <v>S27</v>
      </c>
      <c r="AL638" s="322" t="str">
        <f>IF(AG638&lt;&gt;"",CONCATENATE(MONTH(AG638),"/",YEAR(AG638)),"")</f>
        <v>6/2025</v>
      </c>
      <c r="AM638" s="324">
        <f ca="1">IF(AG638&lt;&gt;"",IFERROR(IF(AF638="",TODAY()-AE638,AG638-AE638),""),"")</f>
        <v>20</v>
      </c>
      <c r="AN638" s="325" t="str">
        <f ca="1">IF(AM638&lt;&gt;"",IF(AM638&lt;=0,"SEM ATRASO",IF(AM638&lt;=10,"1) &lt;= 10 Dias",IF(AND(AM638&gt;10,AM638&lt;=30),"2) &gt; 10 Dias e &lt;= 30 Dias",IF(AND(AM638&gt;30,AM638&lt;=60),"3) &gt;30 Dias e &lt;=60 Dias",IF(AND(AM638&gt;60,AM638&lt;43854),"4) &gt; 60 Dias","INDEFINIDO"))))),"")</f>
        <v>2) &gt; 10 Dias e &lt;= 30 Dias</v>
      </c>
      <c r="AO638" s="331" t="s">
        <v>2040</v>
      </c>
      <c r="AP638" s="331">
        <v>45859</v>
      </c>
      <c r="AQ638" s="14">
        <v>45862</v>
      </c>
      <c r="AR638" s="14">
        <v>45862</v>
      </c>
      <c r="AS638" s="327">
        <v>45862</v>
      </c>
      <c r="AT638" s="309">
        <f>IF(AND(AP638&lt;&gt;"",AS638&lt;&gt;""),AS638-AP638,"")</f>
        <v>3</v>
      </c>
      <c r="AU638" s="326" t="str">
        <f>IF(AQ638&lt;&gt;"",CONCATENATE("S",WEEKNUM(AQ638,21)),"")</f>
        <v>S30</v>
      </c>
      <c r="AV638" s="327" t="str">
        <f>IF(AR638&lt;&gt;"",CONCATENATE("S",WEEKNUM(AR638,21)),"")</f>
        <v>S30</v>
      </c>
      <c r="AW638" s="327" t="str">
        <f>IF(AS638&lt;&gt;"",CONCATENATE("S",WEEKNUM(AS638,21)),"")</f>
        <v>S30</v>
      </c>
      <c r="AX638" s="326" t="str">
        <f>IF(AS638&lt;&gt;"",CONCATENATE(MONTH(AS638),"/",YEAR(AS638)),"")</f>
        <v>7/2025</v>
      </c>
      <c r="AY638" s="328">
        <f ca="1">IF(AQ638&lt;&gt;"",IF(AS638&lt;&gt;"",AQ638-AS638,TODAY()-AQ638),"")</f>
        <v>0</v>
      </c>
      <c r="AZ638" s="329" t="str">
        <f ca="1">IF(AY638&lt;&gt;"",IF(AY638&lt;=0,"SEM ATRASO",IF(AY638&lt;=10,"1) &lt;= 10 Dias",IF(AND(AY638&gt;10,AY638&lt;=30),"2) &gt; 10 Dias e &lt;= 30 Dias",IF(AND(AY638&gt;30,AY638&lt;=60),"3) &gt;30 Dias e &lt;=60 Dias",IF(AND(AY638&gt;60,AY638&lt;43854),"4) &gt; 60 Dias","INDEFINIDO"))))),"")</f>
        <v>SEM ATRASO</v>
      </c>
      <c r="BA638" s="327">
        <v>45850</v>
      </c>
      <c r="BB638" s="331">
        <v>45862</v>
      </c>
      <c r="BC638" s="14">
        <v>45857</v>
      </c>
      <c r="BD638" s="15">
        <v>45867</v>
      </c>
      <c r="BE638" s="15">
        <v>45867</v>
      </c>
      <c r="BF638" s="309">
        <f>IF(AND(BB638&lt;&gt;"",BE638&lt;&gt;""),BE638-BB638,"")</f>
        <v>5</v>
      </c>
      <c r="BG638" s="326" t="str">
        <f>IF(BC638&lt;&gt;"",CONCATENATE("S",WEEKNUM(BC638,21)),"")</f>
        <v>S29</v>
      </c>
      <c r="BH638" s="327" t="str">
        <f>IF(BD638&lt;&gt;"",CONCATENATE("S",WEEKNUM(BD638,21)),"")</f>
        <v>S31</v>
      </c>
      <c r="BI638" s="327" t="str">
        <f>IF(BE638&lt;&gt;"",CONCATENATE("S",WEEKNUM(BE638,21)),"")</f>
        <v>S31</v>
      </c>
      <c r="BJ638" s="326" t="str">
        <f>IF(BE638&lt;&gt;"",CONCATENATE(MONTH(BE638),"/",YEAR(BE638)),"")</f>
        <v>7/2025</v>
      </c>
      <c r="BK638" s="325">
        <f ca="1">IF(BE638&lt;&gt;"",IFERROR(IF(BE638="",TODAY()-BC638,BE638-BC638),""),"")</f>
        <v>10</v>
      </c>
      <c r="BL638" s="330" t="str">
        <f ca="1">IF(BK638&lt;&gt;"",IF(BK638&lt;=0,"SEM ATRASO",IF(BK638&lt;=10,"1) &lt;= 10 Dias",IF(AND(BK638&gt;10,BK638&lt;=30),"2) &gt; 10 Dias e &lt;= 30 Dias",IF(AND(BK638&gt;30,BK638&lt;=60),"3) &gt;30 Dias e &lt;=60 Dias",IF(AND(BK638&gt;60,BK638&lt;43854),"4) &gt; 60 Dias","INDEFINIDO"))))),"")</f>
        <v>1) &lt;= 10 Dias</v>
      </c>
      <c r="BM638" s="331">
        <f>IF(BE638&lt;&gt;"",BE638+5,IF(AND(BE638="",BD638&lt;&gt;""),BD638+5,IF(AND(BE638="",BD638="",AS638&lt;&gt;""),AS638+5,IF(AND(BE638="",BD638="",AS638="",AR638&lt;&gt;""),AR638+5,""))))</f>
        <v>45872</v>
      </c>
      <c r="BN638" s="327"/>
      <c r="BO638" s="327" t="s">
        <v>87</v>
      </c>
      <c r="BP638" s="305"/>
      <c r="BQ638" s="305"/>
      <c r="BR638" s="305"/>
      <c r="BS638" s="305"/>
      <c r="BT638" s="305" t="s">
        <v>124</v>
      </c>
      <c r="BU638" s="305" t="s">
        <v>124</v>
      </c>
      <c r="BV638" s="305"/>
      <c r="BW638" s="305"/>
      <c r="BX638" s="305"/>
      <c r="BY638" s="305"/>
      <c r="BZ638" s="305"/>
      <c r="CA638" s="660" t="s">
        <v>974</v>
      </c>
      <c r="CB638" s="326"/>
    </row>
    <row r="639" spans="1:80" ht="40.5" customHeight="1" x14ac:dyDescent="0.35">
      <c r="A639" s="326"/>
      <c r="B639" s="458" t="s">
        <v>155</v>
      </c>
      <c r="C639" s="326" t="s">
        <v>278</v>
      </c>
      <c r="D639" s="331">
        <v>45663</v>
      </c>
      <c r="E639" s="323" t="s">
        <v>1994</v>
      </c>
      <c r="F639" s="323" t="s">
        <v>273</v>
      </c>
      <c r="G639" s="307" t="str">
        <f ca="1">IF(AND(E639&lt;D639,BE639&lt;&gt;"",TODAY()&gt;D639),TODAY()-D639,"")</f>
        <v/>
      </c>
      <c r="H639" s="308">
        <f>IF(BM639&lt;&gt;"",BM639,"")</f>
        <v>45889</v>
      </c>
      <c r="I639" s="309">
        <f>IF(AND(E639&lt;&gt;"",H639&lt;&gt;""),H639-E639,"")</f>
        <v>93</v>
      </c>
      <c r="J639" s="305" t="s">
        <v>280</v>
      </c>
      <c r="K639" s="326" t="s">
        <v>80</v>
      </c>
      <c r="L639" s="310" t="s">
        <v>557</v>
      </c>
      <c r="M639" s="305" t="s">
        <v>2407</v>
      </c>
      <c r="N639" s="326" t="s">
        <v>1012</v>
      </c>
      <c r="O639" s="326"/>
      <c r="P639" s="539" t="s">
        <v>1579</v>
      </c>
      <c r="Q639" s="383" t="s">
        <v>1581</v>
      </c>
      <c r="R639" s="313" t="str">
        <f>IF(OR(L639&lt;&gt;"",N639&lt;&gt;"",O639&lt;&gt;"",P639&lt;&gt;""),CONCATENATE(L639,"-",N639,"-",P639,"-OM",O639),"")</f>
        <v>P62-PPGMII-P62-PAR-1565/2025-OM</v>
      </c>
      <c r="S639" s="326" t="s">
        <v>964</v>
      </c>
      <c r="T639" s="624">
        <v>0.75</v>
      </c>
      <c r="U639" s="340">
        <v>56.769999999999996</v>
      </c>
      <c r="V639" s="340">
        <v>0</v>
      </c>
      <c r="W639" s="316">
        <f>IF(U639&lt;&gt;"",U639/1000,"")</f>
        <v>5.6769999999999994E-2</v>
      </c>
      <c r="X639" s="316">
        <f>IF(V639&lt;&gt;"",V639/1000,"")</f>
        <v>0</v>
      </c>
      <c r="Y639" s="317">
        <f>IF(OR(U639&lt;&gt;"",V639&lt;&gt;""),U639+V639,"")</f>
        <v>56.769999999999996</v>
      </c>
      <c r="Z639" s="318">
        <f>IF(Y639&lt;&gt;"",Y639/1000,"")</f>
        <v>5.6769999999999994E-2</v>
      </c>
      <c r="AA639" s="574" t="s">
        <v>2162</v>
      </c>
      <c r="AB639" s="327"/>
      <c r="AC639" s="331">
        <v>45777</v>
      </c>
      <c r="AD639" s="327">
        <v>45814</v>
      </c>
      <c r="AE639" s="327">
        <v>45828</v>
      </c>
      <c r="AF639" s="14">
        <v>45828</v>
      </c>
      <c r="AG639" s="327">
        <v>45828</v>
      </c>
      <c r="AH639" s="309">
        <f>IF(AND(AD639&lt;&gt;"",AG639&lt;&gt;""),AG639-AD639,"")</f>
        <v>14</v>
      </c>
      <c r="AI639" s="322" t="str">
        <f>IF(AE639&lt;&gt;"",CONCATENATE("S",WEEKNUM(AE639,21)),"")</f>
        <v>S25</v>
      </c>
      <c r="AJ639" s="323" t="str">
        <f>IF(AF639&lt;&gt;"",CONCATENATE("S",WEEKNUM(AF639,21)),"")</f>
        <v>S25</v>
      </c>
      <c r="AK639" s="323" t="str">
        <f>IF(AG639&lt;&gt;"",CONCATENATE("S",WEEKNUM(AG639,21)),"")</f>
        <v>S25</v>
      </c>
      <c r="AL639" s="322" t="str">
        <f>IF(AG639&lt;&gt;"",CONCATENATE(MONTH(AG639),"/",YEAR(AG639)),"")</f>
        <v>6/2025</v>
      </c>
      <c r="AM639" s="324">
        <f ca="1">IF(AG639&lt;&gt;"",IFERROR(IF(AF639="",TODAY()-AE639,AG639-AE639),""),"")</f>
        <v>0</v>
      </c>
      <c r="AN639" s="325" t="str">
        <f ca="1">IF(AM639&lt;&gt;"",IF(AM639&lt;=0,"SEM ATRASO",IF(AM639&lt;=10,"1) &lt;= 10 Dias",IF(AND(AM639&gt;10,AM639&lt;=30),"2) &gt; 10 Dias e &lt;= 30 Dias",IF(AND(AM639&gt;30,AM639&lt;=60),"3) &gt;30 Dias e &lt;=60 Dias",IF(AND(AM639&gt;60,AM639&lt;43854),"4) &gt; 60 Dias","INDEFINIDO"))))),"")</f>
        <v>SEM ATRASO</v>
      </c>
      <c r="AO639" s="331" t="s">
        <v>2029</v>
      </c>
      <c r="AP639" s="331">
        <v>45866</v>
      </c>
      <c r="AQ639" s="14">
        <v>45866</v>
      </c>
      <c r="AR639" s="14">
        <v>45848</v>
      </c>
      <c r="AS639" s="331">
        <v>45848</v>
      </c>
      <c r="AT639" s="309">
        <f>IF(AND(AP639&lt;&gt;"",AS639&lt;&gt;""),AS639-AP639,"")</f>
        <v>-18</v>
      </c>
      <c r="AU639" s="326" t="str">
        <f>IF(AQ639&lt;&gt;"",CONCATENATE("S",WEEKNUM(AQ639,21)),"")</f>
        <v>S31</v>
      </c>
      <c r="AV639" s="327" t="str">
        <f>IF(AR639&lt;&gt;"",CONCATENATE("S",WEEKNUM(AR639,21)),"")</f>
        <v>S28</v>
      </c>
      <c r="AW639" s="327" t="str">
        <f>IF(AS639&lt;&gt;"",CONCATENATE("S",WEEKNUM(AS639,21)),"")</f>
        <v>S28</v>
      </c>
      <c r="AX639" s="326" t="str">
        <f>IF(AS639&lt;&gt;"",CONCATENATE(MONTH(AS639),"/",YEAR(AS639)),"")</f>
        <v>7/2025</v>
      </c>
      <c r="AY639" s="328">
        <f ca="1">IF(AQ639&lt;&gt;"",IF(AS639&lt;&gt;"",AQ639-AS639,TODAY()-AQ639),"")</f>
        <v>18</v>
      </c>
      <c r="AZ639" s="329" t="str">
        <f ca="1">IF(AY639&lt;&gt;"",IF(AY639&lt;=0,"SEM ATRASO",IF(AY639&lt;=10,"1) &lt;= 10 Dias",IF(AND(AY639&gt;10,AY639&lt;=30),"2) &gt; 10 Dias e &lt;= 30 Dias",IF(AND(AY639&gt;30,AY639&lt;=60),"3) &gt;30 Dias e &lt;=60 Dias",IF(AND(AY639&gt;60,AY639&lt;43854),"4) &gt; 60 Dias","INDEFINIDO"))))),"")</f>
        <v>2) &gt; 10 Dias e &lt;= 30 Dias</v>
      </c>
      <c r="BA639" s="14">
        <v>45879</v>
      </c>
      <c r="BB639" s="331">
        <f>BA639</f>
        <v>45879</v>
      </c>
      <c r="BC639" s="14">
        <v>45885</v>
      </c>
      <c r="BD639" s="14">
        <v>45885</v>
      </c>
      <c r="BE639" s="438">
        <v>45884</v>
      </c>
      <c r="BF639" s="309">
        <f>IF(AND(BB639&lt;&gt;"",BE639&lt;&gt;""),BE639-BB639,"")</f>
        <v>5</v>
      </c>
      <c r="BG639" s="326" t="str">
        <f>IF(BC639&lt;&gt;"",CONCATENATE("S",WEEKNUM(BC639,21)),"")</f>
        <v>S33</v>
      </c>
      <c r="BH639" s="327" t="str">
        <f>IF(BD639&lt;&gt;"",CONCATENATE("S",WEEKNUM(BD639,21)),"")</f>
        <v>S33</v>
      </c>
      <c r="BI639" s="327" t="str">
        <f>IF(BE639&lt;&gt;"",CONCATENATE("S",WEEKNUM(BE639,21)),"")</f>
        <v>S33</v>
      </c>
      <c r="BJ639" s="326" t="str">
        <f>IF(BE639&lt;&gt;"",CONCATENATE(MONTH(BE639),"/",YEAR(BE639)),"")</f>
        <v>8/2025</v>
      </c>
      <c r="BK639" s="325">
        <f ca="1">IF(BE639&lt;&gt;"",IFERROR(IF(BE639="",TODAY()-BC639,BE639-BC639),""),"")</f>
        <v>-1</v>
      </c>
      <c r="BL639" s="330" t="str">
        <f ca="1">IF(BK639&lt;&gt;"",IF(BK639&lt;=0,"SEM ATRASO",IF(BK639&lt;=10,"1) &lt;= 10 Dias",IF(AND(BK639&gt;10,BK639&lt;=30),"2) &gt; 10 Dias e &lt;= 30 Dias",IF(AND(BK639&gt;30,BK639&lt;=60),"3) &gt;30 Dias e &lt;=60 Dias",IF(AND(BK639&gt;60,BK639&lt;43854),"4) &gt; 60 Dias","INDEFINIDO"))))),"")</f>
        <v>SEM ATRASO</v>
      </c>
      <c r="BM639" s="331">
        <f>IF(BE639&lt;&gt;"",BE639+5,IF(AND(BE639="",BD639&lt;&gt;""),BD639+5,IF(AND(BE639="",BD639="",AS639&lt;&gt;""),AS639+5,IF(AND(BE639="",BD639="",AS639="",AR639&lt;&gt;""),AR639+5,""))))</f>
        <v>45889</v>
      </c>
      <c r="BN639" s="327"/>
      <c r="BO639" s="327" t="s">
        <v>87</v>
      </c>
      <c r="BP639" s="305"/>
      <c r="BQ639" s="305"/>
      <c r="BR639" s="305"/>
      <c r="BS639" s="305"/>
      <c r="BT639" s="305" t="s">
        <v>124</v>
      </c>
      <c r="BU639" s="305" t="s">
        <v>124</v>
      </c>
      <c r="BV639" s="305"/>
      <c r="BW639" s="305"/>
      <c r="BX639" s="305"/>
      <c r="BY639" s="305"/>
      <c r="BZ639" s="305"/>
      <c r="CA639" s="660" t="s">
        <v>974</v>
      </c>
      <c r="CB639" s="326"/>
    </row>
    <row r="640" spans="1:80" ht="40.5" customHeight="1" x14ac:dyDescent="0.35">
      <c r="A640" s="594"/>
      <c r="B640" s="458" t="s">
        <v>155</v>
      </c>
      <c r="C640" s="310"/>
      <c r="D640" s="336"/>
      <c r="E640" s="336">
        <v>1</v>
      </c>
      <c r="F640" s="336">
        <v>1</v>
      </c>
      <c r="G640" s="307" t="str">
        <f ca="1">IF(AND(E640&lt;D640,BE640&lt;&gt;"",TODAY()&gt;D640),TODAY()-D640,"")</f>
        <v/>
      </c>
      <c r="H640" s="308">
        <f>IF(BM640&lt;&gt;"",BM640,"")</f>
        <v>45894</v>
      </c>
      <c r="I640" s="309">
        <f>IF(AND(E640&lt;&gt;"",H640&lt;&gt;""),H640-E640,"")</f>
        <v>45893</v>
      </c>
      <c r="J640" s="305" t="s">
        <v>156</v>
      </c>
      <c r="K640" s="305" t="s">
        <v>80</v>
      </c>
      <c r="L640" s="310" t="s">
        <v>557</v>
      </c>
      <c r="M640" s="311" t="s">
        <v>176</v>
      </c>
      <c r="N640" s="310" t="s">
        <v>1012</v>
      </c>
      <c r="O640" s="337">
        <v>2027715567</v>
      </c>
      <c r="P640" s="539" t="s">
        <v>1492</v>
      </c>
      <c r="Q640" s="339" t="s">
        <v>1804</v>
      </c>
      <c r="R640" s="313" t="str">
        <f>IF(OR(L640&lt;&gt;"",N640&lt;&gt;"",O640&lt;&gt;"",P640&lt;&gt;""),CONCATENATE(L640,"-",N640,"-",P640,"-OM",O640),"")</f>
        <v>P62-PPGMII-P62-PAR-0973P/2024-OM2027715567</v>
      </c>
      <c r="S640" s="574"/>
      <c r="T640" s="314">
        <v>1</v>
      </c>
      <c r="U640" s="340">
        <v>92.194000000000003</v>
      </c>
      <c r="V640" s="340">
        <v>0</v>
      </c>
      <c r="W640" s="316">
        <f>IF(U640&lt;&gt;"",U640/1000,"")</f>
        <v>9.2193999999999998E-2</v>
      </c>
      <c r="X640" s="316">
        <f>IF(V640&lt;&gt;"",V640/1000,"")</f>
        <v>0</v>
      </c>
      <c r="Y640" s="317">
        <f>IF(OR(U640&lt;&gt;"",V640&lt;&gt;""),U640+V640,"")</f>
        <v>92.194000000000003</v>
      </c>
      <c r="Z640" s="318">
        <f>IF(Y640&lt;&gt;"",Y640/1000,"")</f>
        <v>9.2193999999999998E-2</v>
      </c>
      <c r="AA640" s="574"/>
      <c r="AB640" s="386"/>
      <c r="AC640" s="331">
        <v>45797</v>
      </c>
      <c r="AD640" s="327">
        <v>45774</v>
      </c>
      <c r="AE640" s="327">
        <v>45798</v>
      </c>
      <c r="AF640" s="14">
        <v>45838</v>
      </c>
      <c r="AG640" s="327">
        <v>45783</v>
      </c>
      <c r="AH640" s="309">
        <f>IF(AND(AD640&lt;&gt;"",AG640&lt;&gt;""),AG640-AD640,"")</f>
        <v>9</v>
      </c>
      <c r="AI640" s="322" t="str">
        <f>IF(AE640&lt;&gt;"",CONCATENATE("S",WEEKNUM(AE640,21)),"")</f>
        <v>S21</v>
      </c>
      <c r="AJ640" s="323" t="str">
        <f>IF(AF640&lt;&gt;"",CONCATENATE("S",WEEKNUM(AF640,21)),"")</f>
        <v>S27</v>
      </c>
      <c r="AK640" s="323" t="str">
        <f>IF(AG640&lt;&gt;"",CONCATENATE("S",WEEKNUM(AG640,21)),"")</f>
        <v>S19</v>
      </c>
      <c r="AL640" s="322" t="str">
        <f>IF(AG640&lt;&gt;"",CONCATENATE(MONTH(AG640),"/",YEAR(AG640)),"")</f>
        <v>5/2025</v>
      </c>
      <c r="AM640" s="324">
        <f ca="1">IF(AG640&lt;&gt;"",IFERROR(IF(AF640="",TODAY()-AE640,AG640-AE640),""),"")</f>
        <v>-15</v>
      </c>
      <c r="AN640" s="325" t="str">
        <f ca="1">IF(AM640&lt;&gt;"",IF(AM640&lt;=0,"SEM ATRASO",IF(AM640&lt;=10,"1) &lt;= 10 Dias",IF(AND(AM640&gt;10,AM640&lt;=30),"2) &gt; 10 Dias e &lt;= 30 Dias",IF(AND(AM640&gt;30,AM640&lt;=60),"3) &gt;30 Dias e &lt;=60 Dias",IF(AND(AM640&gt;60,AM640&lt;43854),"4) &gt; 60 Dias","INDEFINIDO"))))),"")</f>
        <v>SEM ATRASO</v>
      </c>
      <c r="AO640" s="331">
        <v>45805</v>
      </c>
      <c r="AP640" s="331" t="s">
        <v>2028</v>
      </c>
      <c r="AQ640" s="14">
        <v>45858</v>
      </c>
      <c r="AR640" s="25">
        <v>45885</v>
      </c>
      <c r="AS640" s="25">
        <v>45885</v>
      </c>
      <c r="AT640" s="309" t="e">
        <f>IF(AND(AP640&lt;&gt;"",AS640&lt;&gt;""),AS640-AP640,"")</f>
        <v>#VALUE!</v>
      </c>
      <c r="AU640" s="326" t="str">
        <f>IF(AQ640&lt;&gt;"",CONCATENATE("S",WEEKNUM(AQ640,21)),"")</f>
        <v>S29</v>
      </c>
      <c r="AV640" s="327" t="str">
        <f>IF(AR640&lt;&gt;"",CONCATENATE("S",WEEKNUM(AR640,21)),"")</f>
        <v>S33</v>
      </c>
      <c r="AW640" s="327" t="str">
        <f>IF(AS640&lt;&gt;"",CONCATENATE("S",WEEKNUM(AS640,21)),"")</f>
        <v>S33</v>
      </c>
      <c r="AX640" s="326" t="str">
        <f>IF(AS640&lt;&gt;"",CONCATENATE(MONTH(AS640),"/",YEAR(AS640)),"")</f>
        <v>8/2025</v>
      </c>
      <c r="AY640" s="328">
        <f ca="1">IF(AQ640&lt;&gt;"",IF(AS640&lt;&gt;"",AQ640-AS640,TODAY()-AQ640),"")</f>
        <v>-27</v>
      </c>
      <c r="AZ640" s="329" t="str">
        <f ca="1">IF(AY640&lt;&gt;"",IF(AY640&lt;=0,"SEM ATRASO",IF(AY640&lt;=10,"1) &lt;= 10 Dias",IF(AND(AY640&gt;10,AY640&lt;=30),"2) &gt; 10 Dias e &lt;= 30 Dias",IF(AND(AY640&gt;30,AY640&lt;=60),"3) &gt;30 Dias e &lt;=60 Dias",IF(AND(AY640&gt;60,AY640&lt;43854),"4) &gt; 60 Dias","INDEFINIDO"))))),"")</f>
        <v>SEM ATRASO</v>
      </c>
      <c r="BA640" s="331">
        <f>AR640</f>
        <v>45885</v>
      </c>
      <c r="BB640" s="331"/>
      <c r="BC640" s="15">
        <v>45884</v>
      </c>
      <c r="BD640" s="481">
        <v>45894</v>
      </c>
      <c r="BE640" s="438">
        <v>45889</v>
      </c>
      <c r="BF640" s="309" t="str">
        <f>IF(AND(BB640&lt;&gt;"",BE640&lt;&gt;""),BE640-BB640,"")</f>
        <v/>
      </c>
      <c r="BG640" s="326" t="str">
        <f>IF(BC640&lt;&gt;"",CONCATENATE("S",WEEKNUM(BC640,21)),"")</f>
        <v>S33</v>
      </c>
      <c r="BH640" s="327" t="str">
        <f>IF(BD640&lt;&gt;"",CONCATENATE("S",WEEKNUM(BD640,21)),"")</f>
        <v>S35</v>
      </c>
      <c r="BI640" s="327" t="str">
        <f>IF(BE640&lt;&gt;"",CONCATENATE("S",WEEKNUM(BE640,21)),"")</f>
        <v>S34</v>
      </c>
      <c r="BJ640" s="326" t="str">
        <f>IF(BE640&lt;&gt;"",CONCATENATE(MONTH(BE640),"/",YEAR(BE640)),"")</f>
        <v>8/2025</v>
      </c>
      <c r="BK640" s="325">
        <f ca="1">IF(BE640&lt;&gt;"",IFERROR(IF(BE640="",TODAY()-BC640,BE640-BC640),""),"")</f>
        <v>5</v>
      </c>
      <c r="BL640" s="330" t="str">
        <f ca="1">IF(BK640&lt;&gt;"",IF(BK640&lt;=0,"SEM ATRASO",IF(BK640&lt;=10,"1) &lt;= 10 Dias",IF(AND(BK640&gt;10,BK640&lt;=30),"2) &gt; 10 Dias e &lt;= 30 Dias",IF(AND(BK640&gt;30,BK640&lt;=60),"3) &gt;30 Dias e &lt;=60 Dias",IF(AND(BK640&gt;60,BK640&lt;43854),"4) &gt; 60 Dias","INDEFINIDO"))))),"")</f>
        <v>1) &lt;= 10 Dias</v>
      </c>
      <c r="BM640" s="331">
        <f>IF(BE640&lt;&gt;"",BE640+5,IF(AND(BE640="",BD640&lt;&gt;""),BD640+5,IF(AND(BE640="",BD640="",AS640&lt;&gt;""),AS640+5,IF(AND(BE640="",BD640="",AS640="",AR640&lt;&gt;""),AR640+5,""))))</f>
        <v>45894</v>
      </c>
      <c r="BN640" s="331"/>
      <c r="BO640" s="331" t="s">
        <v>87</v>
      </c>
      <c r="BP640" s="305"/>
      <c r="BQ640" s="305"/>
      <c r="BR640" s="305"/>
      <c r="BS640" s="305"/>
      <c r="BT640" s="332">
        <v>-3</v>
      </c>
      <c r="BU640" s="333" t="s">
        <v>1255</v>
      </c>
      <c r="BV640" s="329"/>
      <c r="BW640" s="329"/>
      <c r="BX640" s="329"/>
      <c r="BY640" s="329"/>
      <c r="BZ640" s="329"/>
      <c r="CA640" s="635" t="s">
        <v>573</v>
      </c>
      <c r="CB640" s="599"/>
    </row>
    <row r="641" spans="1:80" ht="40.5" customHeight="1" x14ac:dyDescent="0.35">
      <c r="A641" s="326"/>
      <c r="B641" s="458" t="s">
        <v>101</v>
      </c>
      <c r="C641" s="326"/>
      <c r="D641" s="331"/>
      <c r="E641" s="323">
        <v>1</v>
      </c>
      <c r="F641" s="323">
        <v>1</v>
      </c>
      <c r="G641" s="307" t="str">
        <f ca="1">IF(AND(E641&lt;D641,BE641&lt;&gt;"",TODAY()&gt;D641),TODAY()-D641,"")</f>
        <v/>
      </c>
      <c r="H641" s="308">
        <f>IF(BM641&lt;&gt;"",BM641,"")</f>
        <v>45907</v>
      </c>
      <c r="I641" s="309">
        <f>IF(AND(E641&lt;&gt;"",H641&lt;&gt;""),H641-E641,"")</f>
        <v>45906</v>
      </c>
      <c r="J641" s="305"/>
      <c r="K641" s="305" t="s">
        <v>80</v>
      </c>
      <c r="L641" s="310" t="s">
        <v>880</v>
      </c>
      <c r="M641" s="311" t="s">
        <v>113</v>
      </c>
      <c r="N641" s="326" t="s">
        <v>83</v>
      </c>
      <c r="O641" s="326"/>
      <c r="P641" s="539" t="s">
        <v>1938</v>
      </c>
      <c r="Q641" s="383" t="s">
        <v>1869</v>
      </c>
      <c r="R641" s="313" t="str">
        <f>IF(OR(L641&lt;&gt;"",N641&lt;&gt;"",O641&lt;&gt;"",P641&lt;&gt;""),CONCATENATE(L641,"-",N641,"-",P641,"-OM",O641),"")</f>
        <v>P52-PPGM-CAM-1800P/2024-OM</v>
      </c>
      <c r="S641" s="326"/>
      <c r="T641" s="314">
        <v>0.5</v>
      </c>
      <c r="U641" s="340">
        <v>0</v>
      </c>
      <c r="V641" s="340">
        <v>2710.67</v>
      </c>
      <c r="W641" s="316">
        <f>IF(U641&lt;&gt;"",U641/1000,"")</f>
        <v>0</v>
      </c>
      <c r="X641" s="316">
        <f>IF(V641&lt;&gt;"",V641/1000,"")</f>
        <v>2.7106699999999999</v>
      </c>
      <c r="Y641" s="317">
        <f>IF(OR(U641&lt;&gt;"",V641&lt;&gt;""),U641+V641,"")</f>
        <v>2710.67</v>
      </c>
      <c r="Z641" s="318">
        <f>IF(Y641&lt;&gt;"",Y641/1000,"")</f>
        <v>2.7106699999999999</v>
      </c>
      <c r="AA641" s="574"/>
      <c r="AB641" s="327"/>
      <c r="AC641" s="327">
        <v>45787</v>
      </c>
      <c r="AD641" s="327">
        <v>45823</v>
      </c>
      <c r="AE641" s="327">
        <v>45834</v>
      </c>
      <c r="AF641" s="14">
        <v>45834</v>
      </c>
      <c r="AG641" s="327">
        <v>45834</v>
      </c>
      <c r="AH641" s="309">
        <f>IF(AND(AD641&lt;&gt;"",AG641&lt;&gt;""),AG641-AD641,"")</f>
        <v>11</v>
      </c>
      <c r="AI641" s="322" t="str">
        <f>IF(AE641&lt;&gt;"",CONCATENATE("S",WEEKNUM(AE641,21)),"")</f>
        <v>S26</v>
      </c>
      <c r="AJ641" s="323" t="str">
        <f>IF(AF641&lt;&gt;"",CONCATENATE("S",WEEKNUM(AF641,21)),"")</f>
        <v>S26</v>
      </c>
      <c r="AK641" s="323" t="str">
        <f>IF(AG641&lt;&gt;"",CONCATENATE("S",WEEKNUM(AG641,21)),"")</f>
        <v>S26</v>
      </c>
      <c r="AL641" s="322" t="str">
        <f>IF(AG641&lt;&gt;"",CONCATENATE(MONTH(AG641),"/",YEAR(AG641)),"")</f>
        <v>6/2025</v>
      </c>
      <c r="AM641" s="324">
        <f ca="1">IF(AG641&lt;&gt;"",IFERROR(IF(AF641="",TODAY()-AE641,AG641-AE641),""),"")</f>
        <v>0</v>
      </c>
      <c r="AN641" s="325" t="str">
        <f ca="1">IF(AM641&lt;&gt;"",IF(AM641&lt;=0,"SEM ATRASO",IF(AM641&lt;=10,"1) &lt;= 10 Dias",IF(AND(AM641&gt;10,AM641&lt;=30),"2) &gt; 10 Dias e &lt;= 30 Dias",IF(AND(AM641&gt;30,AM641&lt;=60),"3) &gt;30 Dias e &lt;=60 Dias",IF(AND(AM641&gt;60,AM641&lt;43854),"4) &gt; 60 Dias","INDEFINIDO"))))),"")</f>
        <v>SEM ATRASO</v>
      </c>
      <c r="AO641" s="331">
        <v>45863</v>
      </c>
      <c r="AP641" s="331">
        <v>45863</v>
      </c>
      <c r="AQ641" s="14">
        <v>45863</v>
      </c>
      <c r="AR641" s="25">
        <v>45885</v>
      </c>
      <c r="AS641" s="327">
        <v>45885</v>
      </c>
      <c r="AT641" s="309">
        <f>IF(AND(AP641&lt;&gt;"",AS641&lt;&gt;""),AS641-AP641,"")</f>
        <v>22</v>
      </c>
      <c r="AU641" s="326" t="str">
        <f>IF(AQ641&lt;&gt;"",CONCATENATE("S",WEEKNUM(AQ641,21)),"")</f>
        <v>S30</v>
      </c>
      <c r="AV641" s="327" t="str">
        <f>IF(AR641&lt;&gt;"",CONCATENATE("S",WEEKNUM(AR641,21)),"")</f>
        <v>S33</v>
      </c>
      <c r="AW641" s="327" t="str">
        <f>IF(AS641&lt;&gt;"",CONCATENATE("S",WEEKNUM(AS641,21)),"")</f>
        <v>S33</v>
      </c>
      <c r="AX641" s="326" t="str">
        <f>IF(AS641&lt;&gt;"",CONCATENATE(MONTH(AS641),"/",YEAR(AS641)),"")</f>
        <v>8/2025</v>
      </c>
      <c r="AY641" s="328">
        <f ca="1">IF(AQ641&lt;&gt;"",IF(AS641&lt;&gt;"",AQ641-AS641,TODAY()-AQ641),"")</f>
        <v>-22</v>
      </c>
      <c r="AZ641" s="329" t="str">
        <f ca="1">IF(AY641&lt;&gt;"",IF(AY641&lt;=0,"SEM ATRASO",IF(AY641&lt;=10,"1) &lt;= 10 Dias",IF(AND(AY641&gt;10,AY641&lt;=30),"2) &gt; 10 Dias e &lt;= 30 Dias",IF(AND(AY641&gt;30,AY641&lt;=60),"3) &gt;30 Dias e &lt;=60 Dias",IF(AND(AY641&gt;60,AY641&lt;43854),"4) &gt; 60 Dias","INDEFINIDO"))))),"")</f>
        <v>SEM ATRASO</v>
      </c>
      <c r="BA641" s="331">
        <f>AR641</f>
        <v>45885</v>
      </c>
      <c r="BB641" s="331"/>
      <c r="BC641" s="15">
        <v>45884</v>
      </c>
      <c r="BD641" s="24">
        <v>45902</v>
      </c>
      <c r="BE641" s="398"/>
      <c r="BF641" s="309" t="str">
        <f>IF(AND(BB641&lt;&gt;"",BE641&lt;&gt;""),BE641-BB641,"")</f>
        <v/>
      </c>
      <c r="BG641" s="326" t="str">
        <f>IF(BC641&lt;&gt;"",CONCATENATE("S",WEEKNUM(BC641,21)),"")</f>
        <v>S33</v>
      </c>
      <c r="BH641" s="327" t="str">
        <f>IF(BD641&lt;&gt;"",CONCATENATE("S",WEEKNUM(BD641,21)),"")</f>
        <v>S36</v>
      </c>
      <c r="BI641" s="327" t="str">
        <f>IF(BE641&lt;&gt;"",CONCATENATE("S",WEEKNUM(BE641,21)),"")</f>
        <v/>
      </c>
      <c r="BJ641" s="326" t="str">
        <f>IF(BE641&lt;&gt;"",CONCATENATE(MONTH(BE641),"/",YEAR(BE641)),"")</f>
        <v/>
      </c>
      <c r="BK641" s="325" t="str">
        <f ca="1">IF(BE641&lt;&gt;"",IFERROR(IF(BE641="",TODAY()-BC641,BE641-BC641),""),"")</f>
        <v/>
      </c>
      <c r="BL641" s="330" t="str">
        <f ca="1">IF(BK641&lt;&gt;"",IF(BK641&lt;=0,"SEM ATRASO",IF(BK641&lt;=10,"1) &lt;= 10 Dias",IF(AND(BK641&gt;10,BK641&lt;=30),"2) &gt; 10 Dias e &lt;= 30 Dias",IF(AND(BK641&gt;30,BK641&lt;=60),"3) &gt;30 Dias e &lt;=60 Dias",IF(AND(BK641&gt;60,BK641&lt;43854),"4) &gt; 60 Dias","INDEFINIDO"))))),"")</f>
        <v/>
      </c>
      <c r="BM641" s="331">
        <f>IF(BE641&lt;&gt;"",BE641+5,IF(AND(BE641="",BD641&lt;&gt;""),BD641+5,IF(AND(BE641="",BD641="",AS641&lt;&gt;""),AS641+5,IF(AND(BE641="",BD641="",AS641="",AR641&lt;&gt;""),AR641+5,""))))</f>
        <v>45907</v>
      </c>
      <c r="BN641" s="327"/>
      <c r="BO641" s="331" t="s">
        <v>87</v>
      </c>
      <c r="BP641" s="305"/>
      <c r="BQ641" s="305"/>
      <c r="BR641" s="305"/>
      <c r="BS641" s="305"/>
      <c r="BT641" s="305"/>
      <c r="BU641" s="305"/>
      <c r="BV641" s="305"/>
      <c r="BW641" s="305"/>
      <c r="BX641" s="305"/>
      <c r="BY641" s="305"/>
      <c r="BZ641" s="305"/>
      <c r="CA641" s="660"/>
      <c r="CB641" s="326"/>
    </row>
    <row r="642" spans="1:80" ht="40.5" customHeight="1" thickBot="1" x14ac:dyDescent="0.4">
      <c r="A642" s="326"/>
      <c r="B642" s="458" t="s">
        <v>155</v>
      </c>
      <c r="C642" s="326"/>
      <c r="D642" s="331"/>
      <c r="E642" s="323" t="s">
        <v>1994</v>
      </c>
      <c r="F642" s="323" t="s">
        <v>273</v>
      </c>
      <c r="G642" s="307" t="str">
        <f ca="1">IF(AND(E642&lt;D642,BE642&lt;&gt;"",TODAY()&gt;D642),TODAY()-D642,"")</f>
        <v/>
      </c>
      <c r="H642" s="308">
        <f>IF(BM642&lt;&gt;"",BM642,"")</f>
        <v>45889</v>
      </c>
      <c r="I642" s="309">
        <f>IF(AND(E642&lt;&gt;"",H642&lt;&gt;""),H642-E642,"")</f>
        <v>93</v>
      </c>
      <c r="J642" s="305"/>
      <c r="K642" s="460" t="s">
        <v>80</v>
      </c>
      <c r="L642" s="310" t="s">
        <v>557</v>
      </c>
      <c r="M642" s="305" t="s">
        <v>2407</v>
      </c>
      <c r="N642" s="326" t="s">
        <v>1012</v>
      </c>
      <c r="O642" s="326"/>
      <c r="P642" s="539" t="s">
        <v>1579</v>
      </c>
      <c r="Q642" s="326" t="s">
        <v>1896</v>
      </c>
      <c r="R642" s="313" t="str">
        <f>IF(OR(L642&lt;&gt;"",N642&lt;&gt;"",O642&lt;&gt;"",P642&lt;&gt;""),CONCATENATE(L642,"-",N642,"-",P642,"-OM",O642),"")</f>
        <v>P62-PPGMII-P62-PAR-1565/2025-OM</v>
      </c>
      <c r="S642" s="326" t="s">
        <v>964</v>
      </c>
      <c r="T642" s="437">
        <v>0.75</v>
      </c>
      <c r="U642" s="340">
        <v>34.64</v>
      </c>
      <c r="V642" s="340">
        <v>0</v>
      </c>
      <c r="W642" s="316">
        <f>IF(U642&lt;&gt;"",U642/1000,"")</f>
        <v>3.4639999999999997E-2</v>
      </c>
      <c r="X642" s="316">
        <f>IF(V642&lt;&gt;"",V642/1000,"")</f>
        <v>0</v>
      </c>
      <c r="Y642" s="317">
        <f>IF(OR(U642&lt;&gt;"",V642&lt;&gt;""),U642+V642,"")</f>
        <v>34.64</v>
      </c>
      <c r="Z642" s="318">
        <f>IF(Y642&lt;&gt;"",Y642/1000,"")</f>
        <v>3.4639999999999997E-2</v>
      </c>
      <c r="AA642" s="574" t="s">
        <v>2162</v>
      </c>
      <c r="AB642" s="327"/>
      <c r="AC642" s="331">
        <v>45777</v>
      </c>
      <c r="AD642" s="327">
        <v>45814</v>
      </c>
      <c r="AE642" s="327">
        <v>45828</v>
      </c>
      <c r="AF642" s="14">
        <v>45828</v>
      </c>
      <c r="AG642" s="327">
        <v>45828</v>
      </c>
      <c r="AH642" s="309">
        <f>IF(AND(AD642&lt;&gt;"",AG642&lt;&gt;""),AG642-AD642,"")</f>
        <v>14</v>
      </c>
      <c r="AI642" s="322" t="str">
        <f>IF(AE642&lt;&gt;"",CONCATENATE("S",WEEKNUM(AE642,21)),"")</f>
        <v>S25</v>
      </c>
      <c r="AJ642" s="323" t="str">
        <f>IF(AF642&lt;&gt;"",CONCATENATE("S",WEEKNUM(AF642,21)),"")</f>
        <v>S25</v>
      </c>
      <c r="AK642" s="323" t="str">
        <f>IF(AG642&lt;&gt;"",CONCATENATE("S",WEEKNUM(AG642,21)),"")</f>
        <v>S25</v>
      </c>
      <c r="AL642" s="322" t="str">
        <f>IF(AG642&lt;&gt;"",CONCATENATE(MONTH(AG642),"/",YEAR(AG642)),"")</f>
        <v>6/2025</v>
      </c>
      <c r="AM642" s="324">
        <f ca="1">IF(AG642&lt;&gt;"",IFERROR(IF(AF642="",TODAY()-AE642,AG642-AE642),""),"")</f>
        <v>0</v>
      </c>
      <c r="AN642" s="325" t="str">
        <f ca="1">IF(AM642&lt;&gt;"",IF(AM642&lt;=0,"SEM ATRASO",IF(AM642&lt;=10,"1) &lt;= 10 Dias",IF(AND(AM642&gt;10,AM642&lt;=30),"2) &gt; 10 Dias e &lt;= 30 Dias",IF(AND(AM642&gt;30,AM642&lt;=60),"3) &gt;30 Dias e &lt;=60 Dias",IF(AND(AM642&gt;60,AM642&lt;43854),"4) &gt; 60 Dias","INDEFINIDO"))))),"")</f>
        <v>SEM ATRASO</v>
      </c>
      <c r="AO642" s="331" t="s">
        <v>2029</v>
      </c>
      <c r="AP642" s="331">
        <v>45863</v>
      </c>
      <c r="AQ642" s="14">
        <v>45863</v>
      </c>
      <c r="AR642" s="15">
        <v>45866</v>
      </c>
      <c r="AS642" s="331">
        <v>45866</v>
      </c>
      <c r="AT642" s="309">
        <f>IF(AND(AP642&lt;&gt;"",AS642&lt;&gt;""),AS642-AP642,"")</f>
        <v>3</v>
      </c>
      <c r="AU642" s="326" t="str">
        <f>IF(AQ642&lt;&gt;"",CONCATENATE("S",WEEKNUM(AQ642,21)),"")</f>
        <v>S30</v>
      </c>
      <c r="AV642" s="327" t="str">
        <f>IF(AR642&lt;&gt;"",CONCATENATE("S",WEEKNUM(AR642,21)),"")</f>
        <v>S31</v>
      </c>
      <c r="AW642" s="327" t="str">
        <f>IF(AS642&lt;&gt;"",CONCATENATE("S",WEEKNUM(AS642,21)),"")</f>
        <v>S31</v>
      </c>
      <c r="AX642" s="326" t="str">
        <f>IF(AS642&lt;&gt;"",CONCATENATE(MONTH(AS642),"/",YEAR(AS642)),"")</f>
        <v>7/2025</v>
      </c>
      <c r="AY642" s="328">
        <f ca="1">IF(AQ642&lt;&gt;"",IF(AS642&lt;&gt;"",AQ642-AS642,TODAY()-AQ642),"")</f>
        <v>-3</v>
      </c>
      <c r="AZ642" s="329" t="str">
        <f ca="1">IF(AY642&lt;&gt;"",IF(AY642&lt;=0,"SEM ATRASO",IF(AY642&lt;=10,"1) &lt;= 10 Dias",IF(AND(AY642&gt;10,AY642&lt;=30),"2) &gt; 10 Dias e &lt;= 30 Dias",IF(AND(AY642&gt;30,AY642&lt;=60),"3) &gt;30 Dias e &lt;=60 Dias",IF(AND(AY642&gt;60,AY642&lt;43854),"4) &gt; 60 Dias","INDEFINIDO"))))),"")</f>
        <v>SEM ATRASO</v>
      </c>
      <c r="BA642" s="14">
        <v>45879</v>
      </c>
      <c r="BB642" s="331">
        <f>BA642</f>
        <v>45879</v>
      </c>
      <c r="BC642" s="14">
        <v>45885</v>
      </c>
      <c r="BD642" s="14">
        <v>45885</v>
      </c>
      <c r="BE642" s="438">
        <v>45884</v>
      </c>
      <c r="BF642" s="309">
        <f>IF(AND(BB642&lt;&gt;"",BE642&lt;&gt;""),BE642-BB642,"")</f>
        <v>5</v>
      </c>
      <c r="BG642" s="326" t="str">
        <f>IF(BC642&lt;&gt;"",CONCATENATE("S",WEEKNUM(BC642,21)),"")</f>
        <v>S33</v>
      </c>
      <c r="BH642" s="327" t="str">
        <f>IF(BD642&lt;&gt;"",CONCATENATE("S",WEEKNUM(BD642,21)),"")</f>
        <v>S33</v>
      </c>
      <c r="BI642" s="327" t="str">
        <f>IF(BE642&lt;&gt;"",CONCATENATE("S",WEEKNUM(BE642,21)),"")</f>
        <v>S33</v>
      </c>
      <c r="BJ642" s="326" t="str">
        <f>IF(BE642&lt;&gt;"",CONCATENATE(MONTH(BE642),"/",YEAR(BE642)),"")</f>
        <v>8/2025</v>
      </c>
      <c r="BK642" s="325">
        <f ca="1">IF(BE642&lt;&gt;"",IFERROR(IF(BE642="",TODAY()-BC642,BE642-BC642),""),"")</f>
        <v>-1</v>
      </c>
      <c r="BL642" s="330" t="str">
        <f ca="1">IF(BK642&lt;&gt;"",IF(BK642&lt;=0,"SEM ATRASO",IF(BK642&lt;=10,"1) &lt;= 10 Dias",IF(AND(BK642&gt;10,BK642&lt;=30),"2) &gt; 10 Dias e &lt;= 30 Dias",IF(AND(BK642&gt;30,BK642&lt;=60),"3) &gt;30 Dias e &lt;=60 Dias",IF(AND(BK642&gt;60,BK642&lt;43854),"4) &gt; 60 Dias","INDEFINIDO"))))),"")</f>
        <v>SEM ATRASO</v>
      </c>
      <c r="BM642" s="331">
        <f>IF(BE642&lt;&gt;"",BE642+5,IF(AND(BE642="",BD642&lt;&gt;""),BD642+5,IF(AND(BE642="",BD642="",AS642&lt;&gt;""),AS642+5,IF(AND(BE642="",BD642="",AS642="",AR642&lt;&gt;""),AR642+5,""))))</f>
        <v>45889</v>
      </c>
      <c r="BN642" s="327"/>
      <c r="BO642" s="331" t="s">
        <v>87</v>
      </c>
      <c r="BP642" s="305"/>
      <c r="BQ642" s="305"/>
      <c r="BR642" s="305"/>
      <c r="BS642" s="305"/>
      <c r="BT642" s="305"/>
      <c r="BU642" s="305"/>
      <c r="BV642" s="305"/>
      <c r="BW642" s="305"/>
      <c r="BX642" s="305"/>
      <c r="BY642" s="305"/>
      <c r="BZ642" s="305"/>
      <c r="CA642" s="660"/>
      <c r="CB642" s="326"/>
    </row>
    <row r="643" spans="1:80" ht="40.5" customHeight="1" thickBot="1" x14ac:dyDescent="0.4">
      <c r="A643" s="326"/>
      <c r="B643" s="458" t="s">
        <v>155</v>
      </c>
      <c r="C643" s="326"/>
      <c r="D643" s="331"/>
      <c r="E643" s="323" t="s">
        <v>1994</v>
      </c>
      <c r="F643" s="323" t="s">
        <v>273</v>
      </c>
      <c r="G643" s="307" t="str">
        <f ca="1">IF(AND(E643&lt;D643,BE643&lt;&gt;"",TODAY()&gt;D643),TODAY()-D643,"")</f>
        <v/>
      </c>
      <c r="H643" s="308">
        <f>IF(BM643&lt;&gt;"",BM643,"")</f>
        <v>45889</v>
      </c>
      <c r="I643" s="309">
        <f>IF(AND(E643&lt;&gt;"",H643&lt;&gt;""),H643-E643,"")</f>
        <v>93</v>
      </c>
      <c r="J643" s="305"/>
      <c r="K643" s="460" t="s">
        <v>80</v>
      </c>
      <c r="L643" s="310" t="s">
        <v>557</v>
      </c>
      <c r="M643" s="305" t="s">
        <v>2407</v>
      </c>
      <c r="N643" s="326" t="s">
        <v>1012</v>
      </c>
      <c r="O643" s="326"/>
      <c r="P643" s="539" t="s">
        <v>1579</v>
      </c>
      <c r="Q643" s="326" t="s">
        <v>1897</v>
      </c>
      <c r="R643" s="313" t="str">
        <f>IF(OR(L643&lt;&gt;"",N643&lt;&gt;"",O643&lt;&gt;"",P643&lt;&gt;""),CONCATENATE(L643,"-",N643,"-",P643,"-OM",O643),"")</f>
        <v>P62-PPGMII-P62-PAR-1565/2025-OM</v>
      </c>
      <c r="S643" s="326" t="s">
        <v>964</v>
      </c>
      <c r="T643" s="437">
        <v>0.75</v>
      </c>
      <c r="U643" s="340">
        <v>0.81</v>
      </c>
      <c r="V643" s="340">
        <v>0</v>
      </c>
      <c r="W643" s="316">
        <f>IF(U643&lt;&gt;"",U643/1000,"")</f>
        <v>8.1000000000000006E-4</v>
      </c>
      <c r="X643" s="316">
        <f>IF(V643&lt;&gt;"",V643/1000,"")</f>
        <v>0</v>
      </c>
      <c r="Y643" s="317">
        <f>IF(OR(U643&lt;&gt;"",V643&lt;&gt;""),U643+V643,"")</f>
        <v>0.81</v>
      </c>
      <c r="Z643" s="318">
        <f>IF(Y643&lt;&gt;"",Y643/1000,"")</f>
        <v>8.1000000000000006E-4</v>
      </c>
      <c r="AA643" s="574" t="s">
        <v>2162</v>
      </c>
      <c r="AB643" s="327"/>
      <c r="AC643" s="331">
        <v>45777</v>
      </c>
      <c r="AD643" s="327">
        <v>45814</v>
      </c>
      <c r="AE643" s="327">
        <v>45828</v>
      </c>
      <c r="AF643" s="14">
        <v>45828</v>
      </c>
      <c r="AG643" s="327">
        <v>45828</v>
      </c>
      <c r="AH643" s="309">
        <f>IF(AND(AD643&lt;&gt;"",AG643&lt;&gt;""),AG643-AD643,"")</f>
        <v>14</v>
      </c>
      <c r="AI643" s="322" t="str">
        <f>IF(AE643&lt;&gt;"",CONCATENATE("S",WEEKNUM(AE643,21)),"")</f>
        <v>S25</v>
      </c>
      <c r="AJ643" s="323" t="str">
        <f>IF(AF643&lt;&gt;"",CONCATENATE("S",WEEKNUM(AF643,21)),"")</f>
        <v>S25</v>
      </c>
      <c r="AK643" s="323" t="str">
        <f>IF(AG643&lt;&gt;"",CONCATENATE("S",WEEKNUM(AG643,21)),"")</f>
        <v>S25</v>
      </c>
      <c r="AL643" s="322" t="str">
        <f>IF(AG643&lt;&gt;"",CONCATENATE(MONTH(AG643),"/",YEAR(AG643)),"")</f>
        <v>6/2025</v>
      </c>
      <c r="AM643" s="324">
        <f ca="1">IF(AG643&lt;&gt;"",IFERROR(IF(AF643="",TODAY()-AE643,AG643-AE643),""),"")</f>
        <v>0</v>
      </c>
      <c r="AN643" s="325" t="str">
        <f ca="1">IF(AM643&lt;&gt;"",IF(AM643&lt;=0,"SEM ATRASO",IF(AM643&lt;=10,"1) &lt;= 10 Dias",IF(AND(AM643&gt;10,AM643&lt;=30),"2) &gt; 10 Dias e &lt;= 30 Dias",IF(AND(AM643&gt;30,AM643&lt;=60),"3) &gt;30 Dias e &lt;=60 Dias",IF(AND(AM643&gt;60,AM643&lt;43854),"4) &gt; 60 Dias","INDEFINIDO"))))),"")</f>
        <v>SEM ATRASO</v>
      </c>
      <c r="AO643" s="331" t="s">
        <v>2029</v>
      </c>
      <c r="AP643" s="331">
        <v>45861</v>
      </c>
      <c r="AQ643" s="14">
        <v>45861</v>
      </c>
      <c r="AR643" s="15">
        <v>45866</v>
      </c>
      <c r="AS643" s="331">
        <v>45866</v>
      </c>
      <c r="AT643" s="309">
        <f>IF(AND(AP643&lt;&gt;"",AS643&lt;&gt;""),AS643-AP643,"")</f>
        <v>5</v>
      </c>
      <c r="AU643" s="326" t="str">
        <f>IF(AQ643&lt;&gt;"",CONCATENATE("S",WEEKNUM(AQ643,21)),"")</f>
        <v>S30</v>
      </c>
      <c r="AV643" s="327" t="str">
        <f>IF(AR643&lt;&gt;"",CONCATENATE("S",WEEKNUM(AR643,21)),"")</f>
        <v>S31</v>
      </c>
      <c r="AW643" s="327" t="str">
        <f>IF(AS643&lt;&gt;"",CONCATENATE("S",WEEKNUM(AS643,21)),"")</f>
        <v>S31</v>
      </c>
      <c r="AX643" s="326" t="str">
        <f>IF(AS643&lt;&gt;"",CONCATENATE(MONTH(AS643),"/",YEAR(AS643)),"")</f>
        <v>7/2025</v>
      </c>
      <c r="AY643" s="328">
        <f ca="1">IF(AQ643&lt;&gt;"",IF(AS643&lt;&gt;"",AQ643-AS643,TODAY()-AQ643),"")</f>
        <v>-5</v>
      </c>
      <c r="AZ643" s="329" t="str">
        <f ca="1">IF(AY643&lt;&gt;"",IF(AY643&lt;=0,"SEM ATRASO",IF(AY643&lt;=10,"1) &lt;= 10 Dias",IF(AND(AY643&gt;10,AY643&lt;=30),"2) &gt; 10 Dias e &lt;= 30 Dias",IF(AND(AY643&gt;30,AY643&lt;=60),"3) &gt;30 Dias e &lt;=60 Dias",IF(AND(AY643&gt;60,AY643&lt;43854),"4) &gt; 60 Dias","INDEFINIDO"))))),"")</f>
        <v>SEM ATRASO</v>
      </c>
      <c r="BA643" s="14">
        <v>45879</v>
      </c>
      <c r="BB643" s="331">
        <f>BA643</f>
        <v>45879</v>
      </c>
      <c r="BC643" s="14">
        <v>45885</v>
      </c>
      <c r="BD643" s="14">
        <v>45885</v>
      </c>
      <c r="BE643" s="438">
        <v>45884</v>
      </c>
      <c r="BF643" s="309">
        <f>IF(AND(BB643&lt;&gt;"",BE643&lt;&gt;""),BE643-BB643,"")</f>
        <v>5</v>
      </c>
      <c r="BG643" s="326" t="str">
        <f>IF(BC643&lt;&gt;"",CONCATENATE("S",WEEKNUM(BC643,21)),"")</f>
        <v>S33</v>
      </c>
      <c r="BH643" s="327" t="str">
        <f>IF(BD643&lt;&gt;"",CONCATENATE("S",WEEKNUM(BD643,21)),"")</f>
        <v>S33</v>
      </c>
      <c r="BI643" s="327" t="str">
        <f>IF(BE643&lt;&gt;"",CONCATENATE("S",WEEKNUM(BE643,21)),"")</f>
        <v>S33</v>
      </c>
      <c r="BJ643" s="326" t="str">
        <f>IF(BE643&lt;&gt;"",CONCATENATE(MONTH(BE643),"/",YEAR(BE643)),"")</f>
        <v>8/2025</v>
      </c>
      <c r="BK643" s="325">
        <f ca="1">IF(BE643&lt;&gt;"",IFERROR(IF(BE643="",TODAY()-BC643,BE643-BC643),""),"")</f>
        <v>-1</v>
      </c>
      <c r="BL643" s="330" t="str">
        <f ca="1">IF(BK643&lt;&gt;"",IF(BK643&lt;=0,"SEM ATRASO",IF(BK643&lt;=10,"1) &lt;= 10 Dias",IF(AND(BK643&gt;10,BK643&lt;=30),"2) &gt; 10 Dias e &lt;= 30 Dias",IF(AND(BK643&gt;30,BK643&lt;=60),"3) &gt;30 Dias e &lt;=60 Dias",IF(AND(BK643&gt;60,BK643&lt;43854),"4) &gt; 60 Dias","INDEFINIDO"))))),"")</f>
        <v>SEM ATRASO</v>
      </c>
      <c r="BM643" s="331">
        <f>IF(BE643&lt;&gt;"",BE643+5,IF(AND(BE643="",BD643&lt;&gt;""),BD643+5,IF(AND(BE643="",BD643="",AS643&lt;&gt;""),AS643+5,IF(AND(BE643="",BD643="",AS643="",AR643&lt;&gt;""),AR643+5,""))))</f>
        <v>45889</v>
      </c>
      <c r="BN643" s="327"/>
      <c r="BO643" s="331" t="s">
        <v>87</v>
      </c>
      <c r="BP643" s="305"/>
      <c r="BQ643" s="305"/>
      <c r="BR643" s="305"/>
      <c r="BS643" s="305"/>
      <c r="BT643" s="305"/>
      <c r="BU643" s="305"/>
      <c r="BV643" s="305"/>
      <c r="BW643" s="305"/>
      <c r="BX643" s="305"/>
      <c r="BY643" s="305"/>
      <c r="BZ643" s="305"/>
      <c r="CA643" s="660"/>
      <c r="CB643" s="326"/>
    </row>
    <row r="644" spans="1:80" ht="40.5" customHeight="1" thickBot="1" x14ac:dyDescent="0.4">
      <c r="A644" s="326"/>
      <c r="B644" s="458" t="s">
        <v>101</v>
      </c>
      <c r="C644" s="326"/>
      <c r="D644" s="331"/>
      <c r="E644" s="323">
        <v>1</v>
      </c>
      <c r="F644" s="323">
        <v>1</v>
      </c>
      <c r="G644" s="307" t="str">
        <f ca="1">IF(AND(E644&lt;D644,BE644&lt;&gt;"",TODAY()&gt;D644),TODAY()-D644,"")</f>
        <v/>
      </c>
      <c r="H644" s="308">
        <f>IF(BM644&lt;&gt;"",BM644,"")</f>
        <v>45907</v>
      </c>
      <c r="I644" s="309">
        <f>IF(AND(E644&lt;&gt;"",H644&lt;&gt;""),H644-E644,"")</f>
        <v>45906</v>
      </c>
      <c r="J644" s="305"/>
      <c r="K644" s="460" t="s">
        <v>80</v>
      </c>
      <c r="L644" s="310" t="s">
        <v>880</v>
      </c>
      <c r="M644" s="311" t="s">
        <v>113</v>
      </c>
      <c r="N644" s="326" t="s">
        <v>83</v>
      </c>
      <c r="O644" s="326"/>
      <c r="P644" s="539" t="s">
        <v>1938</v>
      </c>
      <c r="Q644" s="383" t="s">
        <v>1870</v>
      </c>
      <c r="R644" s="313" t="str">
        <f>IF(OR(L644&lt;&gt;"",N644&lt;&gt;"",O644&lt;&gt;"",P644&lt;&gt;""),CONCATENATE(L644,"-",N644,"-",P644,"-OM",O644),"")</f>
        <v>P52-PPGM-CAM-1800P/2024-OM</v>
      </c>
      <c r="S644" s="326"/>
      <c r="T644" s="437">
        <v>0.5</v>
      </c>
      <c r="U644" s="340">
        <v>0</v>
      </c>
      <c r="V644" s="340">
        <v>2282.02</v>
      </c>
      <c r="W644" s="316">
        <f>IF(U644&lt;&gt;"",U644/1000,"")</f>
        <v>0</v>
      </c>
      <c r="X644" s="316">
        <f>IF(V644&lt;&gt;"",V644/1000,"")</f>
        <v>2.2820200000000002</v>
      </c>
      <c r="Y644" s="317">
        <f>IF(OR(U644&lt;&gt;"",V644&lt;&gt;""),U644+V644,"")</f>
        <v>2282.02</v>
      </c>
      <c r="Z644" s="318">
        <f>IF(Y644&lt;&gt;"",Y644/1000,"")</f>
        <v>2.2820200000000002</v>
      </c>
      <c r="AA644" s="574"/>
      <c r="AB644" s="327"/>
      <c r="AC644" s="327">
        <v>45787</v>
      </c>
      <c r="AD644" s="327">
        <v>45823</v>
      </c>
      <c r="AE644" s="327">
        <v>45834</v>
      </c>
      <c r="AF644" s="14">
        <v>45834</v>
      </c>
      <c r="AG644" s="327">
        <v>45834</v>
      </c>
      <c r="AH644" s="309">
        <f>IF(AND(AD644&lt;&gt;"",AG644&lt;&gt;""),AG644-AD644,"")</f>
        <v>11</v>
      </c>
      <c r="AI644" s="322" t="str">
        <f>IF(AE644&lt;&gt;"",CONCATENATE("S",WEEKNUM(AE644,21)),"")</f>
        <v>S26</v>
      </c>
      <c r="AJ644" s="323" t="str">
        <f>IF(AF644&lt;&gt;"",CONCATENATE("S",WEEKNUM(AF644,21)),"")</f>
        <v>S26</v>
      </c>
      <c r="AK644" s="323" t="str">
        <f>IF(AG644&lt;&gt;"",CONCATENATE("S",WEEKNUM(AG644,21)),"")</f>
        <v>S26</v>
      </c>
      <c r="AL644" s="322" t="str">
        <f>IF(AG644&lt;&gt;"",CONCATENATE(MONTH(AG644),"/",YEAR(AG644)),"")</f>
        <v>6/2025</v>
      </c>
      <c r="AM644" s="324">
        <f ca="1">IF(AG644&lt;&gt;"",IFERROR(IF(AF644="",TODAY()-AE644,AG644-AE644),""),"")</f>
        <v>0</v>
      </c>
      <c r="AN644" s="325" t="str">
        <f ca="1">IF(AM644&lt;&gt;"",IF(AM644&lt;=0,"SEM ATRASO",IF(AM644&lt;=10,"1) &lt;= 10 Dias",IF(AND(AM644&gt;10,AM644&lt;=30),"2) &gt; 10 Dias e &lt;= 30 Dias",IF(AND(AM644&gt;30,AM644&lt;=60),"3) &gt;30 Dias e &lt;=60 Dias",IF(AND(AM644&gt;60,AM644&lt;43854),"4) &gt; 60 Dias","INDEFINIDO"))))),"")</f>
        <v>SEM ATRASO</v>
      </c>
      <c r="AO644" s="331">
        <v>45863</v>
      </c>
      <c r="AP644" s="331">
        <v>45863</v>
      </c>
      <c r="AQ644" s="14">
        <v>45863</v>
      </c>
      <c r="AR644" s="25">
        <v>45885</v>
      </c>
      <c r="AS644" s="327">
        <v>45885</v>
      </c>
      <c r="AT644" s="309">
        <f>IF(AND(AP644&lt;&gt;"",AS644&lt;&gt;""),AS644-AP644,"")</f>
        <v>22</v>
      </c>
      <c r="AU644" s="326" t="str">
        <f>IF(AQ644&lt;&gt;"",CONCATENATE("S",WEEKNUM(AQ644,21)),"")</f>
        <v>S30</v>
      </c>
      <c r="AV644" s="327" t="str">
        <f>IF(AR644&lt;&gt;"",CONCATENATE("S",WEEKNUM(AR644,21)),"")</f>
        <v>S33</v>
      </c>
      <c r="AW644" s="327" t="str">
        <f>IF(AS644&lt;&gt;"",CONCATENATE("S",WEEKNUM(AS644,21)),"")</f>
        <v>S33</v>
      </c>
      <c r="AX644" s="326" t="str">
        <f>IF(AS644&lt;&gt;"",CONCATENATE(MONTH(AS644),"/",YEAR(AS644)),"")</f>
        <v>8/2025</v>
      </c>
      <c r="AY644" s="328">
        <f ca="1">IF(AQ644&lt;&gt;"",IF(AS644&lt;&gt;"",AQ644-AS644,TODAY()-AQ644),"")</f>
        <v>-22</v>
      </c>
      <c r="AZ644" s="329" t="str">
        <f ca="1">IF(AY644&lt;&gt;"",IF(AY644&lt;=0,"SEM ATRASO",IF(AY644&lt;=10,"1) &lt;= 10 Dias",IF(AND(AY644&gt;10,AY644&lt;=30),"2) &gt; 10 Dias e &lt;= 30 Dias",IF(AND(AY644&gt;30,AY644&lt;=60),"3) &gt;30 Dias e &lt;=60 Dias",IF(AND(AY644&gt;60,AY644&lt;43854),"4) &gt; 60 Dias","INDEFINIDO"))))),"")</f>
        <v>SEM ATRASO</v>
      </c>
      <c r="BA644" s="331">
        <f>AR644</f>
        <v>45885</v>
      </c>
      <c r="BB644" s="331"/>
      <c r="BC644" s="15">
        <v>45884</v>
      </c>
      <c r="BD644" s="24">
        <v>45902</v>
      </c>
      <c r="BE644" s="398"/>
      <c r="BF644" s="309" t="str">
        <f>IF(AND(BB644&lt;&gt;"",BE644&lt;&gt;""),BE644-BB644,"")</f>
        <v/>
      </c>
      <c r="BG644" s="326" t="str">
        <f>IF(BC644&lt;&gt;"",CONCATENATE("S",WEEKNUM(BC644,21)),"")</f>
        <v>S33</v>
      </c>
      <c r="BH644" s="327" t="str">
        <f>IF(BD644&lt;&gt;"",CONCATENATE("S",WEEKNUM(BD644,21)),"")</f>
        <v>S36</v>
      </c>
      <c r="BI644" s="327" t="str">
        <f>IF(BE644&lt;&gt;"",CONCATENATE("S",WEEKNUM(BE644,21)),"")</f>
        <v/>
      </c>
      <c r="BJ644" s="326" t="str">
        <f>IF(BE644&lt;&gt;"",CONCATENATE(MONTH(BE644),"/",YEAR(BE644)),"")</f>
        <v/>
      </c>
      <c r="BK644" s="325" t="str">
        <f ca="1">IF(BE644&lt;&gt;"",IFERROR(IF(BE644="",TODAY()-BC644,BE644-BC644),""),"")</f>
        <v/>
      </c>
      <c r="BL644" s="330" t="str">
        <f ca="1">IF(BK644&lt;&gt;"",IF(BK644&lt;=0,"SEM ATRASO",IF(BK644&lt;=10,"1) &lt;= 10 Dias",IF(AND(BK644&gt;10,BK644&lt;=30),"2) &gt; 10 Dias e &lt;= 30 Dias",IF(AND(BK644&gt;30,BK644&lt;=60),"3) &gt;30 Dias e &lt;=60 Dias",IF(AND(BK644&gt;60,BK644&lt;43854),"4) &gt; 60 Dias","INDEFINIDO"))))),"")</f>
        <v/>
      </c>
      <c r="BM644" s="331">
        <f>IF(BE644&lt;&gt;"",BE644+5,IF(AND(BE644="",BD644&lt;&gt;""),BD644+5,IF(AND(BE644="",BD644="",AS644&lt;&gt;""),AS644+5,IF(AND(BE644="",BD644="",AS644="",AR644&lt;&gt;""),AR644+5,""))))</f>
        <v>45907</v>
      </c>
      <c r="BN644" s="327"/>
      <c r="BO644" s="331" t="s">
        <v>87</v>
      </c>
      <c r="BP644" s="305"/>
      <c r="BQ644" s="305"/>
      <c r="BR644" s="305"/>
      <c r="BS644" s="305"/>
      <c r="BT644" s="305"/>
      <c r="BU644" s="305"/>
      <c r="BV644" s="305"/>
      <c r="BW644" s="305"/>
      <c r="BX644" s="305"/>
      <c r="BY644" s="305"/>
      <c r="BZ644" s="305"/>
      <c r="CA644" s="660"/>
      <c r="CB644" s="326"/>
    </row>
    <row r="645" spans="1:80" ht="40.5" customHeight="1" x14ac:dyDescent="0.35">
      <c r="A645" s="326"/>
      <c r="B645" s="458" t="s">
        <v>155</v>
      </c>
      <c r="C645" s="326" t="s">
        <v>278</v>
      </c>
      <c r="D645" s="331">
        <v>45663</v>
      </c>
      <c r="E645" s="323" t="s">
        <v>1057</v>
      </c>
      <c r="F645" s="323" t="s">
        <v>273</v>
      </c>
      <c r="G645" s="307" t="str">
        <f ca="1">IF(AND(E645&lt;D645,BE645&lt;&gt;"",TODAY()&gt;D645),TODAY()-D645,"")</f>
        <v/>
      </c>
      <c r="H645" s="308">
        <f>IF(BM645&lt;&gt;"",BM645,"")</f>
        <v>45889</v>
      </c>
      <c r="I645" s="309">
        <f>IF(AND(E645&lt;&gt;"",H645&lt;&gt;""),H645-E645,"")</f>
        <v>436</v>
      </c>
      <c r="J645" s="305" t="s">
        <v>280</v>
      </c>
      <c r="K645" s="326" t="s">
        <v>80</v>
      </c>
      <c r="L645" s="310" t="s">
        <v>557</v>
      </c>
      <c r="M645" s="311" t="s">
        <v>2407</v>
      </c>
      <c r="N645" s="326" t="s">
        <v>1012</v>
      </c>
      <c r="O645" s="326"/>
      <c r="P645" s="539" t="s">
        <v>1583</v>
      </c>
      <c r="Q645" s="383" t="s">
        <v>1586</v>
      </c>
      <c r="R645" s="313" t="str">
        <f>IF(OR(L645&lt;&gt;"",N645&lt;&gt;"",O645&lt;&gt;"",P645&lt;&gt;""),CONCATENATE(L645,"-",N645,"-",P645,"-OM",O645),"")</f>
        <v>P62-PPGMII-P62-PAR-0285P/2024-OM</v>
      </c>
      <c r="S645" s="326" t="s">
        <v>964</v>
      </c>
      <c r="T645" s="437">
        <v>0.75</v>
      </c>
      <c r="U645" s="340">
        <v>186.429</v>
      </c>
      <c r="V645" s="340">
        <v>0</v>
      </c>
      <c r="W645" s="316">
        <f>IF(U645&lt;&gt;"",U645/1000,"")</f>
        <v>0.18642900000000001</v>
      </c>
      <c r="X645" s="316">
        <f>IF(V645&lt;&gt;"",V645/1000,"")</f>
        <v>0</v>
      </c>
      <c r="Y645" s="317">
        <f>IF(OR(U645&lt;&gt;"",V645&lt;&gt;""),U645+V645,"")</f>
        <v>186.429</v>
      </c>
      <c r="Z645" s="318">
        <f>IF(Y645&lt;&gt;"",Y645/1000,"")</f>
        <v>0.18642900000000001</v>
      </c>
      <c r="AA645" s="574" t="s">
        <v>2163</v>
      </c>
      <c r="AB645" s="327"/>
      <c r="AC645" s="331">
        <v>45777</v>
      </c>
      <c r="AD645" s="327">
        <v>45814</v>
      </c>
      <c r="AE645" s="327">
        <v>45828</v>
      </c>
      <c r="AF645" s="14">
        <v>45828</v>
      </c>
      <c r="AG645" s="327">
        <v>45828</v>
      </c>
      <c r="AH645" s="309">
        <f>IF(AND(AD645&lt;&gt;"",AG645&lt;&gt;""),AG645-AD645,"")</f>
        <v>14</v>
      </c>
      <c r="AI645" s="322" t="str">
        <f>IF(AE645&lt;&gt;"",CONCATENATE("S",WEEKNUM(AE645,21)),"")</f>
        <v>S25</v>
      </c>
      <c r="AJ645" s="323" t="str">
        <f>IF(AF645&lt;&gt;"",CONCATENATE("S",WEEKNUM(AF645,21)),"")</f>
        <v>S25</v>
      </c>
      <c r="AK645" s="323" t="str">
        <f>IF(AG645&lt;&gt;"",CONCATENATE("S",WEEKNUM(AG645,21)),"")</f>
        <v>S25</v>
      </c>
      <c r="AL645" s="322" t="str">
        <f>IF(AG645&lt;&gt;"",CONCATENATE(MONTH(AG645),"/",YEAR(AG645)),"")</f>
        <v>6/2025</v>
      </c>
      <c r="AM645" s="324">
        <f ca="1">IF(AG645&lt;&gt;"",IFERROR(IF(AF645="",TODAY()-AE645,AG645-AE645),""),"")</f>
        <v>0</v>
      </c>
      <c r="AN645" s="325" t="str">
        <f ca="1">IF(AM645&lt;&gt;"",IF(AM645&lt;=0,"SEM ATRASO",IF(AM645&lt;=10,"1) &lt;= 10 Dias",IF(AND(AM645&gt;10,AM645&lt;=30),"2) &gt; 10 Dias e &lt;= 30 Dias",IF(AND(AM645&gt;30,AM645&lt;=60),"3) &gt;30 Dias e &lt;=60 Dias",IF(AND(AM645&gt;60,AM645&lt;43854),"4) &gt; 60 Dias","INDEFINIDO"))))),"")</f>
        <v>SEM ATRASO</v>
      </c>
      <c r="AO645" s="331" t="s">
        <v>2029</v>
      </c>
      <c r="AP645" s="331">
        <v>45861</v>
      </c>
      <c r="AQ645" s="14">
        <v>45861</v>
      </c>
      <c r="AR645" s="14">
        <v>45848</v>
      </c>
      <c r="AS645" s="331">
        <v>45848</v>
      </c>
      <c r="AT645" s="309">
        <f>IF(AND(AP645&lt;&gt;"",AS645&lt;&gt;""),AS645-AP645,"")</f>
        <v>-13</v>
      </c>
      <c r="AU645" s="326" t="str">
        <f>IF(AQ645&lt;&gt;"",CONCATENATE("S",WEEKNUM(AQ645,21)),"")</f>
        <v>S30</v>
      </c>
      <c r="AV645" s="327" t="str">
        <f>IF(AR645&lt;&gt;"",CONCATENATE("S",WEEKNUM(AR645,21)),"")</f>
        <v>S28</v>
      </c>
      <c r="AW645" s="327" t="str">
        <f>IF(AS645&lt;&gt;"",CONCATENATE("S",WEEKNUM(AS645,21)),"")</f>
        <v>S28</v>
      </c>
      <c r="AX645" s="326" t="str">
        <f>IF(AS645&lt;&gt;"",CONCATENATE(MONTH(AS645),"/",YEAR(AS645)),"")</f>
        <v>7/2025</v>
      </c>
      <c r="AY645" s="328">
        <f ca="1">IF(AQ645&lt;&gt;"",IF(AS645&lt;&gt;"",AQ645-AS645,TODAY()-AQ645),"")</f>
        <v>13</v>
      </c>
      <c r="AZ645" s="329" t="str">
        <f ca="1">IF(AY645&lt;&gt;"",IF(AY645&lt;=0,"SEM ATRASO",IF(AY645&lt;=10,"1) &lt;= 10 Dias",IF(AND(AY645&gt;10,AY645&lt;=30),"2) &gt; 10 Dias e &lt;= 30 Dias",IF(AND(AY645&gt;30,AY645&lt;=60),"3) &gt;30 Dias e &lt;=60 Dias",IF(AND(AY645&gt;60,AY645&lt;43854),"4) &gt; 60 Dias","INDEFINIDO"))))),"")</f>
        <v>2) &gt; 10 Dias e &lt;= 30 Dias</v>
      </c>
      <c r="BA645" s="14">
        <v>45879</v>
      </c>
      <c r="BB645" s="331">
        <f>BA645</f>
        <v>45879</v>
      </c>
      <c r="BC645" s="14">
        <v>45885</v>
      </c>
      <c r="BD645" s="14">
        <v>45885</v>
      </c>
      <c r="BE645" s="438">
        <v>45884</v>
      </c>
      <c r="BF645" s="309">
        <f>IF(AND(BB645&lt;&gt;"",BE645&lt;&gt;""),BE645-BB645,"")</f>
        <v>5</v>
      </c>
      <c r="BG645" s="326" t="str">
        <f>IF(BC645&lt;&gt;"",CONCATENATE("S",WEEKNUM(BC645,21)),"")</f>
        <v>S33</v>
      </c>
      <c r="BH645" s="327" t="str">
        <f>IF(BD645&lt;&gt;"",CONCATENATE("S",WEEKNUM(BD645,21)),"")</f>
        <v>S33</v>
      </c>
      <c r="BI645" s="327" t="str">
        <f>IF(BE645&lt;&gt;"",CONCATENATE("S",WEEKNUM(BE645,21)),"")</f>
        <v>S33</v>
      </c>
      <c r="BJ645" s="326" t="str">
        <f>IF(BE645&lt;&gt;"",CONCATENATE(MONTH(BE645),"/",YEAR(BE645)),"")</f>
        <v>8/2025</v>
      </c>
      <c r="BK645" s="325">
        <f ca="1">IF(BE645&lt;&gt;"",IFERROR(IF(BE645="",TODAY()-BC645,BE645-BC645),""),"")</f>
        <v>-1</v>
      </c>
      <c r="BL645" s="330" t="str">
        <f ca="1">IF(BK645&lt;&gt;"",IF(BK645&lt;=0,"SEM ATRASO",IF(BK645&lt;=10,"1) &lt;= 10 Dias",IF(AND(BK645&gt;10,BK645&lt;=30),"2) &gt; 10 Dias e &lt;= 30 Dias",IF(AND(BK645&gt;30,BK645&lt;=60),"3) &gt;30 Dias e &lt;=60 Dias",IF(AND(BK645&gt;60,BK645&lt;43854),"4) &gt; 60 Dias","INDEFINIDO"))))),"")</f>
        <v>SEM ATRASO</v>
      </c>
      <c r="BM645" s="331">
        <f>IF(BE645&lt;&gt;"",BE645+5,IF(AND(BE645="",BD645&lt;&gt;""),BD645+5,IF(AND(BE645="",BD645="",AS645&lt;&gt;""),AS645+5,IF(AND(BE645="",BD645="",AS645="",AR645&lt;&gt;""),AR645+5,""))))</f>
        <v>45889</v>
      </c>
      <c r="BN645" s="327"/>
      <c r="BO645" s="327" t="s">
        <v>87</v>
      </c>
      <c r="BP645" s="305"/>
      <c r="BQ645" s="305"/>
      <c r="BR645" s="305"/>
      <c r="BS645" s="305"/>
      <c r="BT645" s="305" t="s">
        <v>124</v>
      </c>
      <c r="BU645" s="305" t="s">
        <v>124</v>
      </c>
      <c r="BV645" s="305"/>
      <c r="BW645" s="305"/>
      <c r="BX645" s="305"/>
      <c r="BY645" s="305"/>
      <c r="BZ645" s="305"/>
      <c r="CA645" s="660" t="s">
        <v>974</v>
      </c>
      <c r="CB645" s="326"/>
    </row>
    <row r="646" spans="1:80" ht="40.5" customHeight="1" thickBot="1" x14ac:dyDescent="0.4">
      <c r="A646" s="326"/>
      <c r="B646" s="458" t="s">
        <v>101</v>
      </c>
      <c r="C646" s="326"/>
      <c r="D646" s="331"/>
      <c r="E646" s="323" t="s">
        <v>1949</v>
      </c>
      <c r="F646" s="323" t="s">
        <v>1063</v>
      </c>
      <c r="G646" s="307" t="str">
        <f ca="1">IF(AND(E646&lt;D646,BE646&lt;&gt;"",TODAY()&gt;D646),TODAY()-D646,"")</f>
        <v/>
      </c>
      <c r="H646" s="308" t="str">
        <f>IF(BM646&lt;&gt;"",BM646,"")</f>
        <v/>
      </c>
      <c r="I646" s="309" t="str">
        <f>IF(AND(E646&lt;&gt;"",H646&lt;&gt;""),H646-E646,"")</f>
        <v/>
      </c>
      <c r="J646" s="305" t="s">
        <v>565</v>
      </c>
      <c r="K646" s="567" t="s">
        <v>80</v>
      </c>
      <c r="L646" s="310" t="s">
        <v>2400</v>
      </c>
      <c r="M646" s="311" t="s">
        <v>2405</v>
      </c>
      <c r="N646" s="326" t="s">
        <v>2050</v>
      </c>
      <c r="O646" s="326"/>
      <c r="P646" s="682" t="s">
        <v>2349</v>
      </c>
      <c r="Q646" s="383" t="s">
        <v>2362</v>
      </c>
      <c r="R646" s="313" t="str">
        <f>IF(OR(L646&lt;&gt;"",N646&lt;&gt;"",O646&lt;&gt;"",P646&lt;&gt;""),CONCATENATE(L646,"-",N646,"-",P646,"-OM",O646),"")</f>
        <v>P62C-PPGMII-P62-CAM-1822P/2024-OM</v>
      </c>
      <c r="S646" s="326"/>
      <c r="T646" s="414">
        <v>0.25</v>
      </c>
      <c r="U646" s="340">
        <v>0</v>
      </c>
      <c r="V646" s="340">
        <v>10.000999999999999</v>
      </c>
      <c r="W646" s="316">
        <f>IF(U646&lt;&gt;"",U646/1000,"")</f>
        <v>0</v>
      </c>
      <c r="X646" s="316">
        <f>IF(V646&lt;&gt;"",V646/1000,"")</f>
        <v>1.0000999999999999E-2</v>
      </c>
      <c r="Y646" s="317">
        <f>IF(OR(U646&lt;&gt;"",V646&lt;&gt;""),U646+V646,"")</f>
        <v>10.000999999999999</v>
      </c>
      <c r="Z646" s="318">
        <f>IF(Y646&lt;&gt;"",Y646/1000,"")</f>
        <v>1.0000999999999999E-2</v>
      </c>
      <c r="AA646" s="574"/>
      <c r="AB646" s="327"/>
      <c r="AC646" s="331">
        <v>45828</v>
      </c>
      <c r="AD646" s="327">
        <v>45838</v>
      </c>
      <c r="AE646" s="327">
        <v>45858</v>
      </c>
      <c r="AF646" s="327">
        <v>45858</v>
      </c>
      <c r="AG646" s="327">
        <v>45858</v>
      </c>
      <c r="AH646" s="309">
        <f>IF(AND(AD646&lt;&gt;"",AG646&lt;&gt;""),AG646-AD646,"")</f>
        <v>20</v>
      </c>
      <c r="AI646" s="322" t="str">
        <f>IF(AE646&lt;&gt;"",CONCATENATE("S",WEEKNUM(AE646,21)),"")</f>
        <v>S29</v>
      </c>
      <c r="AJ646" s="323" t="str">
        <f>IF(AF646&lt;&gt;"",CONCATENATE("S",WEEKNUM(AF646,21)),"")</f>
        <v>S29</v>
      </c>
      <c r="AK646" s="323" t="str">
        <f>IF(AG646&lt;&gt;"",CONCATENATE("S",WEEKNUM(AG646,21)),"")</f>
        <v>S29</v>
      </c>
      <c r="AL646" s="322" t="str">
        <f>IF(AG646&lt;&gt;"",CONCATENATE(MONTH(AG646),"/",YEAR(AG646)),"")</f>
        <v>7/2025</v>
      </c>
      <c r="AM646" s="324">
        <f ca="1">IF(AG646&lt;&gt;"",IFERROR(IF(AF646="",TODAY()-AE646,AG646-AE646),""),"")</f>
        <v>0</v>
      </c>
      <c r="AN646" s="325" t="str">
        <f ca="1">IF(AM646&lt;&gt;"",IF(AM646&lt;=0,"SEM ATRASO",IF(AM646&lt;=10,"1) &lt;= 10 Dias",IF(AND(AM646&gt;10,AM646&lt;=30),"2) &gt; 10 Dias e &lt;= 30 Dias",IF(AND(AM646&gt;30,AM646&lt;=60),"3) &gt;30 Dias e &lt;=60 Dias",IF(AND(AM646&gt;60,AM646&lt;43854),"4) &gt; 60 Dias","INDEFINIDO"))))),"")</f>
        <v>SEM ATRASO</v>
      </c>
      <c r="AO646" s="15">
        <v>45880</v>
      </c>
      <c r="AP646" s="331">
        <v>45877</v>
      </c>
      <c r="AQ646" s="25">
        <v>45885</v>
      </c>
      <c r="AR646" s="25">
        <v>45885</v>
      </c>
      <c r="AS646" s="327">
        <v>45881</v>
      </c>
      <c r="AT646" s="309">
        <f>IF(AND(AP646&lt;&gt;"",AS646&lt;&gt;""),AS646-AP646,"")</f>
        <v>4</v>
      </c>
      <c r="AU646" s="326" t="str">
        <f>IF(AQ646&lt;&gt;"",CONCATENATE("S",WEEKNUM(AQ646,21)),"")</f>
        <v>S33</v>
      </c>
      <c r="AV646" s="327" t="str">
        <f>IF(AR646&lt;&gt;"",CONCATENATE("S",WEEKNUM(AR646,21)),"")</f>
        <v>S33</v>
      </c>
      <c r="AW646" s="327" t="str">
        <f>IF(AS646&lt;&gt;"",CONCATENATE("S",WEEKNUM(AS646,21)),"")</f>
        <v>S33</v>
      </c>
      <c r="AX646" s="326" t="str">
        <f>IF(AS646&lt;&gt;"",CONCATENATE(MONTH(AS646),"/",YEAR(AS646)),"")</f>
        <v>8/2025</v>
      </c>
      <c r="AY646" s="328">
        <f ca="1">IF(AQ646&lt;&gt;"",IF(AS646&lt;&gt;"",AQ646-AS646,TODAY()-AQ646),"")</f>
        <v>4</v>
      </c>
      <c r="AZ646" s="329" t="str">
        <f ca="1">IF(AY646&lt;&gt;"",IF(AY646&lt;=0,"SEM ATRASO",IF(AY646&lt;=10,"1) &lt;= 10 Dias",IF(AND(AY646&gt;10,AY646&lt;=30),"2) &gt; 10 Dias e &lt;= 30 Dias",IF(AND(AY646&gt;30,AY646&lt;=60),"3) &gt;30 Dias e &lt;=60 Dias",IF(AND(AY646&gt;60,AY646&lt;43854),"4) &gt; 60 Dias","INDEFINIDO"))))),"")</f>
        <v>1) &lt;= 10 Dias</v>
      </c>
      <c r="BA646" s="327">
        <v>45885</v>
      </c>
      <c r="BB646" s="331">
        <f>AS646</f>
        <v>45881</v>
      </c>
      <c r="BC646" s="14">
        <v>45891</v>
      </c>
      <c r="BD646" s="24">
        <v>45891</v>
      </c>
      <c r="BE646" s="327"/>
      <c r="BF646" s="309" t="str">
        <f>IF(AND(BB646&lt;&gt;"",BE646&lt;&gt;""),BE646-BB646,"")</f>
        <v/>
      </c>
      <c r="BG646" s="326" t="str">
        <f>IF(BC646&lt;&gt;"",CONCATENATE("S",WEEKNUM(BC646,21)),"")</f>
        <v>S34</v>
      </c>
      <c r="BH646" s="327" t="str">
        <f>IF(BD646&lt;&gt;"",CONCATENATE("S",WEEKNUM(BD646,21)),"")</f>
        <v>S34</v>
      </c>
      <c r="BI646" s="327" t="str">
        <f>IF(BE646&lt;&gt;"",CONCATENATE("S",WEEKNUM(BE646,21)),"")</f>
        <v/>
      </c>
      <c r="BJ646" s="326" t="str">
        <f>IF(BE646&lt;&gt;"",CONCATENATE(MONTH(BE646),"/",YEAR(BE646)),"")</f>
        <v/>
      </c>
      <c r="BK646" s="325" t="str">
        <f ca="1">IF(BE646&lt;&gt;"",IFERROR(IF(BE646="",TODAY()-BC646,BE646-BC646),""),"")</f>
        <v/>
      </c>
      <c r="BL646" s="330" t="str">
        <f ca="1">IF(BK646&lt;&gt;"",IF(BK646&lt;=0,"SEM ATRASO",IF(BK646&lt;=10,"1) &lt;= 10 Dias",IF(AND(BK646&gt;10,BK646&lt;=30),"2) &gt; 10 Dias e &lt;= 30 Dias",IF(AND(BK646&gt;30,BK646&lt;=60),"3) &gt;30 Dias e &lt;=60 Dias",IF(AND(BK646&gt;60,BK646&lt;43854),"4) &gt; 60 Dias","INDEFINIDO"))))),"")</f>
        <v/>
      </c>
      <c r="BM646" s="331"/>
      <c r="BN646" s="327"/>
      <c r="BO646" s="331" t="s">
        <v>87</v>
      </c>
      <c r="BP646" s="305"/>
      <c r="BQ646" s="305"/>
      <c r="BR646" s="305"/>
      <c r="BS646" s="305"/>
      <c r="BT646" s="305"/>
      <c r="BU646" s="305"/>
      <c r="BV646" s="305"/>
      <c r="BW646" s="305"/>
      <c r="BX646" s="305"/>
      <c r="BY646" s="305"/>
      <c r="BZ646" s="305"/>
      <c r="CA646" s="660"/>
      <c r="CB646" s="326"/>
    </row>
    <row r="647" spans="1:80" ht="40.5" customHeight="1" x14ac:dyDescent="0.35">
      <c r="A647" s="326"/>
      <c r="B647" s="458" t="s">
        <v>101</v>
      </c>
      <c r="C647" s="326"/>
      <c r="D647" s="331"/>
      <c r="E647" s="323" t="s">
        <v>1949</v>
      </c>
      <c r="F647" s="323" t="s">
        <v>1063</v>
      </c>
      <c r="G647" s="307" t="str">
        <f ca="1">IF(AND(E647&lt;D647,BE647&lt;&gt;"",TODAY()&gt;D647),TODAY()-D647,"")</f>
        <v/>
      </c>
      <c r="H647" s="308" t="str">
        <f>IF(BM647&lt;&gt;"",BM647,"")</f>
        <v/>
      </c>
      <c r="I647" s="309" t="str">
        <f>IF(AND(E647&lt;&gt;"",H647&lt;&gt;""),H647-E647,"")</f>
        <v/>
      </c>
      <c r="J647" s="305" t="s">
        <v>565</v>
      </c>
      <c r="K647" s="326" t="s">
        <v>80</v>
      </c>
      <c r="L647" s="310" t="s">
        <v>2400</v>
      </c>
      <c r="M647" s="311" t="s">
        <v>2405</v>
      </c>
      <c r="N647" s="326" t="s">
        <v>2050</v>
      </c>
      <c r="O647" s="326"/>
      <c r="P647" s="682" t="s">
        <v>2350</v>
      </c>
      <c r="Q647" s="383" t="s">
        <v>2363</v>
      </c>
      <c r="R647" s="313" t="str">
        <f>IF(OR(L647&lt;&gt;"",N647&lt;&gt;"",O647&lt;&gt;"",P647&lt;&gt;""),CONCATENATE(L647,"-",N647,"-",P647,"-OM",O647),"")</f>
        <v>P62C-PPGMII-P62-CAM-2130P/2024-OM</v>
      </c>
      <c r="S647" s="326"/>
      <c r="T647" s="414">
        <v>0.25</v>
      </c>
      <c r="U647" s="340">
        <v>0</v>
      </c>
      <c r="V647" s="340">
        <v>1.407</v>
      </c>
      <c r="W647" s="316">
        <f>IF(U647&lt;&gt;"",U647/1000,"")</f>
        <v>0</v>
      </c>
      <c r="X647" s="316">
        <f>IF(V647&lt;&gt;"",V647/1000,"")</f>
        <v>1.407E-3</v>
      </c>
      <c r="Y647" s="317">
        <f>IF(OR(U647&lt;&gt;"",V647&lt;&gt;""),U647+V647,"")</f>
        <v>1.407</v>
      </c>
      <c r="Z647" s="318">
        <f>IF(Y647&lt;&gt;"",Y647/1000,"")</f>
        <v>1.407E-3</v>
      </c>
      <c r="AA647" s="574"/>
      <c r="AB647" s="327"/>
      <c r="AC647" s="331">
        <v>45828</v>
      </c>
      <c r="AD647" s="327">
        <v>45838</v>
      </c>
      <c r="AE647" s="327">
        <v>45858</v>
      </c>
      <c r="AF647" s="327">
        <v>45858</v>
      </c>
      <c r="AG647" s="327">
        <v>45858</v>
      </c>
      <c r="AH647" s="309">
        <f>IF(AND(AD647&lt;&gt;"",AG647&lt;&gt;""),AG647-AD647,"")</f>
        <v>20</v>
      </c>
      <c r="AI647" s="322" t="str">
        <f>IF(AE647&lt;&gt;"",CONCATENATE("S",WEEKNUM(AE647,21)),"")</f>
        <v>S29</v>
      </c>
      <c r="AJ647" s="323" t="str">
        <f>IF(AF647&lt;&gt;"",CONCATENATE("S",WEEKNUM(AF647,21)),"")</f>
        <v>S29</v>
      </c>
      <c r="AK647" s="323" t="str">
        <f>IF(AG647&lt;&gt;"",CONCATENATE("S",WEEKNUM(AG647,21)),"")</f>
        <v>S29</v>
      </c>
      <c r="AL647" s="322" t="str">
        <f>IF(AG647&lt;&gt;"",CONCATENATE(MONTH(AG647),"/",YEAR(AG647)),"")</f>
        <v>7/2025</v>
      </c>
      <c r="AM647" s="324">
        <f ca="1">IF(AG647&lt;&gt;"",IFERROR(IF(AF647="",TODAY()-AE647,AG647-AE647),""),"")</f>
        <v>0</v>
      </c>
      <c r="AN647" s="325" t="str">
        <f ca="1">IF(AM647&lt;&gt;"",IF(AM647&lt;=0,"SEM ATRASO",IF(AM647&lt;=10,"1) &lt;= 10 Dias",IF(AND(AM647&gt;10,AM647&lt;=30),"2) &gt; 10 Dias e &lt;= 30 Dias",IF(AND(AM647&gt;30,AM647&lt;=60),"3) &gt;30 Dias e &lt;=60 Dias",IF(AND(AM647&gt;60,AM647&lt;43854),"4) &gt; 60 Dias","INDEFINIDO"))))),"")</f>
        <v>SEM ATRASO</v>
      </c>
      <c r="AO647" s="15">
        <v>45880</v>
      </c>
      <c r="AP647" s="331">
        <v>45877</v>
      </c>
      <c r="AQ647" s="25">
        <v>45885</v>
      </c>
      <c r="AR647" s="25">
        <v>45885</v>
      </c>
      <c r="AS647" s="327">
        <v>45881</v>
      </c>
      <c r="AT647" s="309">
        <f>IF(AND(AP647&lt;&gt;"",AS647&lt;&gt;""),AS647-AP647,"")</f>
        <v>4</v>
      </c>
      <c r="AU647" s="326" t="str">
        <f>IF(AQ647&lt;&gt;"",CONCATENATE("S",WEEKNUM(AQ647,21)),"")</f>
        <v>S33</v>
      </c>
      <c r="AV647" s="327" t="str">
        <f>IF(AR647&lt;&gt;"",CONCATENATE("S",WEEKNUM(AR647,21)),"")</f>
        <v>S33</v>
      </c>
      <c r="AW647" s="327" t="str">
        <f>IF(AS647&lt;&gt;"",CONCATENATE("S",WEEKNUM(AS647,21)),"")</f>
        <v>S33</v>
      </c>
      <c r="AX647" s="326" t="str">
        <f>IF(AS647&lt;&gt;"",CONCATENATE(MONTH(AS647),"/",YEAR(AS647)),"")</f>
        <v>8/2025</v>
      </c>
      <c r="AY647" s="328">
        <f ca="1">IF(AQ647&lt;&gt;"",IF(AS647&lt;&gt;"",AQ647-AS647,TODAY()-AQ647),"")</f>
        <v>4</v>
      </c>
      <c r="AZ647" s="329" t="str">
        <f ca="1">IF(AY647&lt;&gt;"",IF(AY647&lt;=0,"SEM ATRASO",IF(AY647&lt;=10,"1) &lt;= 10 Dias",IF(AND(AY647&gt;10,AY647&lt;=30),"2) &gt; 10 Dias e &lt;= 30 Dias",IF(AND(AY647&gt;30,AY647&lt;=60),"3) &gt;30 Dias e &lt;=60 Dias",IF(AND(AY647&gt;60,AY647&lt;43854),"4) &gt; 60 Dias","INDEFINIDO"))))),"")</f>
        <v>1) &lt;= 10 Dias</v>
      </c>
      <c r="BA647" s="327">
        <v>45885</v>
      </c>
      <c r="BB647" s="331">
        <f>AS647</f>
        <v>45881</v>
      </c>
      <c r="BC647" s="14">
        <v>45891</v>
      </c>
      <c r="BD647" s="24">
        <v>45891</v>
      </c>
      <c r="BE647" s="327"/>
      <c r="BF647" s="309" t="str">
        <f>IF(AND(BB647&lt;&gt;"",BE647&lt;&gt;""),BE647-BB647,"")</f>
        <v/>
      </c>
      <c r="BG647" s="326" t="str">
        <f>IF(BC647&lt;&gt;"",CONCATENATE("S",WEEKNUM(BC647,21)),"")</f>
        <v>S34</v>
      </c>
      <c r="BH647" s="327" t="str">
        <f>IF(BD647&lt;&gt;"",CONCATENATE("S",WEEKNUM(BD647,21)),"")</f>
        <v>S34</v>
      </c>
      <c r="BI647" s="327" t="str">
        <f>IF(BE647&lt;&gt;"",CONCATENATE("S",WEEKNUM(BE647,21)),"")</f>
        <v/>
      </c>
      <c r="BJ647" s="326" t="str">
        <f>IF(BE647&lt;&gt;"",CONCATENATE(MONTH(BE647),"/",YEAR(BE647)),"")</f>
        <v/>
      </c>
      <c r="BK647" s="325" t="str">
        <f ca="1">IF(BE647&lt;&gt;"",IFERROR(IF(BE647="",TODAY()-BC647,BE647-BC647),""),"")</f>
        <v/>
      </c>
      <c r="BL647" s="330" t="str">
        <f ca="1">IF(BK647&lt;&gt;"",IF(BK647&lt;=0,"SEM ATRASO",IF(BK647&lt;=10,"1) &lt;= 10 Dias",IF(AND(BK647&gt;10,BK647&lt;=30),"2) &gt; 10 Dias e &lt;= 30 Dias",IF(AND(BK647&gt;30,BK647&lt;=60),"3) &gt;30 Dias e &lt;=60 Dias",IF(AND(BK647&gt;60,BK647&lt;43854),"4) &gt; 60 Dias","INDEFINIDO"))))),"")</f>
        <v/>
      </c>
      <c r="BM647" s="331"/>
      <c r="BN647" s="327"/>
      <c r="BO647" s="331" t="s">
        <v>87</v>
      </c>
      <c r="BP647" s="305"/>
      <c r="BQ647" s="305"/>
      <c r="BR647" s="305"/>
      <c r="BS647" s="305"/>
      <c r="BT647" s="305"/>
      <c r="BU647" s="305"/>
      <c r="BV647" s="305"/>
      <c r="BW647" s="305"/>
      <c r="BX647" s="305"/>
      <c r="BY647" s="305"/>
      <c r="BZ647" s="305"/>
      <c r="CA647" s="660"/>
      <c r="CB647" s="326"/>
    </row>
    <row r="648" spans="1:80" ht="40.5" customHeight="1" x14ac:dyDescent="0.35">
      <c r="A648" s="326"/>
      <c r="B648" s="458" t="s">
        <v>101</v>
      </c>
      <c r="C648" s="326"/>
      <c r="D648" s="331"/>
      <c r="E648" s="323" t="s">
        <v>1949</v>
      </c>
      <c r="F648" s="323" t="s">
        <v>1063</v>
      </c>
      <c r="G648" s="307" t="str">
        <f ca="1">IF(AND(E648&lt;D648,BE648&lt;&gt;"",TODAY()&gt;D648),TODAY()-D648,"")</f>
        <v/>
      </c>
      <c r="H648" s="308" t="str">
        <f>IF(BM648&lt;&gt;"",BM648,"")</f>
        <v/>
      </c>
      <c r="I648" s="309" t="str">
        <f>IF(AND(E648&lt;&gt;"",H648&lt;&gt;""),H648-E648,"")</f>
        <v/>
      </c>
      <c r="J648" s="305" t="s">
        <v>565</v>
      </c>
      <c r="K648" s="326" t="s">
        <v>80</v>
      </c>
      <c r="L648" s="310" t="s">
        <v>2401</v>
      </c>
      <c r="M648" s="311" t="s">
        <v>113</v>
      </c>
      <c r="N648" s="326" t="s">
        <v>1011</v>
      </c>
      <c r="O648" s="326"/>
      <c r="P648" s="682" t="s">
        <v>2351</v>
      </c>
      <c r="Q648" s="383" t="s">
        <v>2364</v>
      </c>
      <c r="R648" s="313" t="str">
        <f>IF(OR(L648&lt;&gt;"",N648&lt;&gt;"",O648&lt;&gt;"",P648&lt;&gt;""),CONCATENATE(L648,"-",N648,"-",P648,"-OM",O648),"")</f>
        <v>P31C-PPGMII-P31-CAM-0317P/2025-OM</v>
      </c>
      <c r="S648" s="326"/>
      <c r="T648" s="414">
        <v>0.25</v>
      </c>
      <c r="U648" s="340">
        <v>0</v>
      </c>
      <c r="V648" s="340">
        <v>120.248</v>
      </c>
      <c r="W648" s="316">
        <f>IF(U648&lt;&gt;"",U648/1000,"")</f>
        <v>0</v>
      </c>
      <c r="X648" s="316">
        <f>IF(V648&lt;&gt;"",V648/1000,"")</f>
        <v>0.12024800000000001</v>
      </c>
      <c r="Y648" s="317">
        <f>IF(OR(U648&lt;&gt;"",V648&lt;&gt;""),U648+V648,"")</f>
        <v>120.248</v>
      </c>
      <c r="Z648" s="318">
        <f>IF(Y648&lt;&gt;"",Y648/1000,"")</f>
        <v>0.12024800000000001</v>
      </c>
      <c r="AA648" s="574"/>
      <c r="AB648" s="327"/>
      <c r="AC648" s="331">
        <v>45828</v>
      </c>
      <c r="AD648" s="327">
        <v>45838</v>
      </c>
      <c r="AE648" s="327">
        <v>45858</v>
      </c>
      <c r="AF648" s="327">
        <v>45858</v>
      </c>
      <c r="AG648" s="327">
        <v>45858</v>
      </c>
      <c r="AH648" s="309">
        <f>IF(AND(AD648&lt;&gt;"",AG648&lt;&gt;""),AG648-AD648,"")</f>
        <v>20</v>
      </c>
      <c r="AI648" s="322" t="str">
        <f>IF(AE648&lt;&gt;"",CONCATENATE("S",WEEKNUM(AE648,21)),"")</f>
        <v>S29</v>
      </c>
      <c r="AJ648" s="323" t="str">
        <f>IF(AF648&lt;&gt;"",CONCATENATE("S",WEEKNUM(AF648,21)),"")</f>
        <v>S29</v>
      </c>
      <c r="AK648" s="323" t="str">
        <f>IF(AG648&lt;&gt;"",CONCATENATE("S",WEEKNUM(AG648,21)),"")</f>
        <v>S29</v>
      </c>
      <c r="AL648" s="322" t="str">
        <f>IF(AG648&lt;&gt;"",CONCATENATE(MONTH(AG648),"/",YEAR(AG648)),"")</f>
        <v>7/2025</v>
      </c>
      <c r="AM648" s="324">
        <f ca="1">IF(AG648&lt;&gt;"",IFERROR(IF(AF648="",TODAY()-AE648,AG648-AE648),""),"")</f>
        <v>0</v>
      </c>
      <c r="AN648" s="325" t="str">
        <f ca="1">IF(AM648&lt;&gt;"",IF(AM648&lt;=0,"SEM ATRASO",IF(AM648&lt;=10,"1) &lt;= 10 Dias",IF(AND(AM648&gt;10,AM648&lt;=30),"2) &gt; 10 Dias e &lt;= 30 Dias",IF(AND(AM648&gt;30,AM648&lt;=60),"3) &gt;30 Dias e &lt;=60 Dias",IF(AND(AM648&gt;60,AM648&lt;43854),"4) &gt; 60 Dias","INDEFINIDO"))))),"")</f>
        <v>SEM ATRASO</v>
      </c>
      <c r="AO648" s="15">
        <v>45880</v>
      </c>
      <c r="AP648" s="331">
        <v>45880</v>
      </c>
      <c r="AQ648" s="25">
        <v>45885</v>
      </c>
      <c r="AR648" s="25">
        <v>45885</v>
      </c>
      <c r="AS648" s="327">
        <v>45884</v>
      </c>
      <c r="AT648" s="309">
        <f>IF(AND(AP648&lt;&gt;"",AS648&lt;&gt;""),AS648-AP648,"")</f>
        <v>4</v>
      </c>
      <c r="AU648" s="326" t="str">
        <f>IF(AQ648&lt;&gt;"",CONCATENATE("S",WEEKNUM(AQ648,21)),"")</f>
        <v>S33</v>
      </c>
      <c r="AV648" s="327" t="str">
        <f>IF(AR648&lt;&gt;"",CONCATENATE("S",WEEKNUM(AR648,21)),"")</f>
        <v>S33</v>
      </c>
      <c r="AW648" s="327" t="str">
        <f>IF(AS648&lt;&gt;"",CONCATENATE("S",WEEKNUM(AS648,21)),"")</f>
        <v>S33</v>
      </c>
      <c r="AX648" s="326" t="str">
        <f>IF(AS648&lt;&gt;"",CONCATENATE(MONTH(AS648),"/",YEAR(AS648)),"")</f>
        <v>8/2025</v>
      </c>
      <c r="AY648" s="328">
        <f ca="1">IF(AQ648&lt;&gt;"",IF(AS648&lt;&gt;"",AQ648-AS648,TODAY()-AQ648),"")</f>
        <v>1</v>
      </c>
      <c r="AZ648" s="329" t="str">
        <f ca="1">IF(AY648&lt;&gt;"",IF(AY648&lt;=0,"SEM ATRASO",IF(AY648&lt;=10,"1) &lt;= 10 Dias",IF(AND(AY648&gt;10,AY648&lt;=30),"2) &gt; 10 Dias e &lt;= 30 Dias",IF(AND(AY648&gt;30,AY648&lt;=60),"3) &gt;30 Dias e &lt;=60 Dias",IF(AND(AY648&gt;60,AY648&lt;43854),"4) &gt; 60 Dias","INDEFINIDO"))))),"")</f>
        <v>1) &lt;= 10 Dias</v>
      </c>
      <c r="BA648" s="327">
        <v>45885</v>
      </c>
      <c r="BB648" s="331">
        <f>BA648</f>
        <v>45885</v>
      </c>
      <c r="BC648" s="14">
        <v>45891</v>
      </c>
      <c r="BD648" s="24">
        <v>45891</v>
      </c>
      <c r="BE648" s="327"/>
      <c r="BF648" s="309" t="str">
        <f>IF(AND(BB648&lt;&gt;"",BE648&lt;&gt;""),BE648-BB648,"")</f>
        <v/>
      </c>
      <c r="BG648" s="326" t="str">
        <f>IF(BC648&lt;&gt;"",CONCATENATE("S",WEEKNUM(BC648,21)),"")</f>
        <v>S34</v>
      </c>
      <c r="BH648" s="327" t="str">
        <f>IF(BD648&lt;&gt;"",CONCATENATE("S",WEEKNUM(BD648,21)),"")</f>
        <v>S34</v>
      </c>
      <c r="BI648" s="327" t="str">
        <f>IF(BE648&lt;&gt;"",CONCATENATE("S",WEEKNUM(BE648,21)),"")</f>
        <v/>
      </c>
      <c r="BJ648" s="326" t="str">
        <f>IF(BE648&lt;&gt;"",CONCATENATE(MONTH(BE648),"/",YEAR(BE648)),"")</f>
        <v/>
      </c>
      <c r="BK648" s="325" t="str">
        <f ca="1">IF(BE648&lt;&gt;"",IFERROR(IF(BE648="",TODAY()-BC648,BE648-BC648),""),"")</f>
        <v/>
      </c>
      <c r="BL648" s="330" t="str">
        <f ca="1">IF(BK648&lt;&gt;"",IF(BK648&lt;=0,"SEM ATRASO",IF(BK648&lt;=10,"1) &lt;= 10 Dias",IF(AND(BK648&gt;10,BK648&lt;=30),"2) &gt; 10 Dias e &lt;= 30 Dias",IF(AND(BK648&gt;30,BK648&lt;=60),"3) &gt;30 Dias e &lt;=60 Dias",IF(AND(BK648&gt;60,BK648&lt;43854),"4) &gt; 60 Dias","INDEFINIDO"))))),"")</f>
        <v/>
      </c>
      <c r="BM648" s="331"/>
      <c r="BN648" s="327"/>
      <c r="BO648" s="331" t="s">
        <v>87</v>
      </c>
      <c r="BP648" s="305"/>
      <c r="BQ648" s="305"/>
      <c r="BR648" s="305"/>
      <c r="BS648" s="305"/>
      <c r="BT648" s="305"/>
      <c r="BU648" s="305"/>
      <c r="BV648" s="305"/>
      <c r="BW648" s="305"/>
      <c r="BX648" s="305"/>
      <c r="BY648" s="305"/>
      <c r="BZ648" s="305"/>
      <c r="CA648" s="660"/>
      <c r="CB648" s="326"/>
    </row>
    <row r="649" spans="1:80" ht="40.5" customHeight="1" x14ac:dyDescent="0.35">
      <c r="A649" s="326"/>
      <c r="B649" s="458" t="s">
        <v>101</v>
      </c>
      <c r="C649" s="326"/>
      <c r="D649" s="331"/>
      <c r="E649" s="323" t="s">
        <v>1949</v>
      </c>
      <c r="F649" s="323" t="s">
        <v>1063</v>
      </c>
      <c r="G649" s="307" t="str">
        <f ca="1">IF(AND(E649&lt;D649,BE649&lt;&gt;"",TODAY()&gt;D649),TODAY()-D649,"")</f>
        <v/>
      </c>
      <c r="H649" s="308" t="str">
        <f>IF(BM649&lt;&gt;"",BM649,"")</f>
        <v/>
      </c>
      <c r="I649" s="309" t="str">
        <f>IF(AND(E649&lt;&gt;"",H649&lt;&gt;""),H649-E649,"")</f>
        <v/>
      </c>
      <c r="J649" s="305" t="s">
        <v>565</v>
      </c>
      <c r="K649" s="326" t="s">
        <v>80</v>
      </c>
      <c r="L649" s="310" t="s">
        <v>2401</v>
      </c>
      <c r="M649" s="311" t="s">
        <v>2405</v>
      </c>
      <c r="N649" s="326" t="s">
        <v>1011</v>
      </c>
      <c r="O649" s="326"/>
      <c r="P649" s="682" t="s">
        <v>2351</v>
      </c>
      <c r="Q649" s="383" t="s">
        <v>2365</v>
      </c>
      <c r="R649" s="313" t="str">
        <f>IF(OR(L649&lt;&gt;"",N649&lt;&gt;"",O649&lt;&gt;"",P649&lt;&gt;""),CONCATENATE(L649,"-",N649,"-",P649,"-OM",O649),"")</f>
        <v>P31C-PPGMII-P31-CAM-0317P/2025-OM</v>
      </c>
      <c r="S649" s="326"/>
      <c r="T649" s="414">
        <v>0.25</v>
      </c>
      <c r="U649" s="340">
        <v>0</v>
      </c>
      <c r="V649" s="340">
        <v>16.170999999999999</v>
      </c>
      <c r="W649" s="316">
        <f>IF(U649&lt;&gt;"",U649/1000,"")</f>
        <v>0</v>
      </c>
      <c r="X649" s="316">
        <f>IF(V649&lt;&gt;"",V649/1000,"")</f>
        <v>1.6170999999999998E-2</v>
      </c>
      <c r="Y649" s="317">
        <f>IF(OR(U649&lt;&gt;"",V649&lt;&gt;""),U649+V649,"")</f>
        <v>16.170999999999999</v>
      </c>
      <c r="Z649" s="318">
        <f>IF(Y649&lt;&gt;"",Y649/1000,"")</f>
        <v>1.6170999999999998E-2</v>
      </c>
      <c r="AA649" s="574"/>
      <c r="AB649" s="327"/>
      <c r="AC649" s="331">
        <v>45828</v>
      </c>
      <c r="AD649" s="327">
        <v>45838</v>
      </c>
      <c r="AE649" s="327">
        <v>45858</v>
      </c>
      <c r="AF649" s="327">
        <v>45858</v>
      </c>
      <c r="AG649" s="327">
        <v>45858</v>
      </c>
      <c r="AH649" s="309">
        <f>IF(AND(AD649&lt;&gt;"",AG649&lt;&gt;""),AG649-AD649,"")</f>
        <v>20</v>
      </c>
      <c r="AI649" s="322" t="str">
        <f>IF(AE649&lt;&gt;"",CONCATENATE("S",WEEKNUM(AE649,21)),"")</f>
        <v>S29</v>
      </c>
      <c r="AJ649" s="323" t="str">
        <f>IF(AF649&lt;&gt;"",CONCATENATE("S",WEEKNUM(AF649,21)),"")</f>
        <v>S29</v>
      </c>
      <c r="AK649" s="323" t="str">
        <f>IF(AG649&lt;&gt;"",CONCATENATE("S",WEEKNUM(AG649,21)),"")</f>
        <v>S29</v>
      </c>
      <c r="AL649" s="322" t="str">
        <f>IF(AG649&lt;&gt;"",CONCATENATE(MONTH(AG649),"/",YEAR(AG649)),"")</f>
        <v>7/2025</v>
      </c>
      <c r="AM649" s="324">
        <f ca="1">IF(AG649&lt;&gt;"",IFERROR(IF(AF649="",TODAY()-AE649,AG649-AE649),""),"")</f>
        <v>0</v>
      </c>
      <c r="AN649" s="325" t="str">
        <f ca="1">IF(AM649&lt;&gt;"",IF(AM649&lt;=0,"SEM ATRASO",IF(AM649&lt;=10,"1) &lt;= 10 Dias",IF(AND(AM649&gt;10,AM649&lt;=30),"2) &gt; 10 Dias e &lt;= 30 Dias",IF(AND(AM649&gt;30,AM649&lt;=60),"3) &gt;30 Dias e &lt;=60 Dias",IF(AND(AM649&gt;60,AM649&lt;43854),"4) &gt; 60 Dias","INDEFINIDO"))))),"")</f>
        <v>SEM ATRASO</v>
      </c>
      <c r="AO649" s="15">
        <v>45880</v>
      </c>
      <c r="AP649" s="331">
        <v>45877</v>
      </c>
      <c r="AQ649" s="25">
        <v>45885</v>
      </c>
      <c r="AR649" s="25">
        <v>45885</v>
      </c>
      <c r="AS649" s="327">
        <v>45881</v>
      </c>
      <c r="AT649" s="309">
        <f>IF(AND(AP649&lt;&gt;"",AS649&lt;&gt;""),AS649-AP649,"")</f>
        <v>4</v>
      </c>
      <c r="AU649" s="326" t="str">
        <f>IF(AQ649&lt;&gt;"",CONCATENATE("S",WEEKNUM(AQ649,21)),"")</f>
        <v>S33</v>
      </c>
      <c r="AV649" s="327" t="str">
        <f>IF(AR649&lt;&gt;"",CONCATENATE("S",WEEKNUM(AR649,21)),"")</f>
        <v>S33</v>
      </c>
      <c r="AW649" s="327" t="str">
        <f>IF(AS649&lt;&gt;"",CONCATENATE("S",WEEKNUM(AS649,21)),"")</f>
        <v>S33</v>
      </c>
      <c r="AX649" s="326" t="str">
        <f>IF(AS649&lt;&gt;"",CONCATENATE(MONTH(AS649),"/",YEAR(AS649)),"")</f>
        <v>8/2025</v>
      </c>
      <c r="AY649" s="328">
        <f ca="1">IF(AQ649&lt;&gt;"",IF(AS649&lt;&gt;"",AQ649-AS649,TODAY()-AQ649),"")</f>
        <v>4</v>
      </c>
      <c r="AZ649" s="329" t="str">
        <f ca="1">IF(AY649&lt;&gt;"",IF(AY649&lt;=0,"SEM ATRASO",IF(AY649&lt;=10,"1) &lt;= 10 Dias",IF(AND(AY649&gt;10,AY649&lt;=30),"2) &gt; 10 Dias e &lt;= 30 Dias",IF(AND(AY649&gt;30,AY649&lt;=60),"3) &gt;30 Dias e &lt;=60 Dias",IF(AND(AY649&gt;60,AY649&lt;43854),"4) &gt; 60 Dias","INDEFINIDO"))))),"")</f>
        <v>1) &lt;= 10 Dias</v>
      </c>
      <c r="BA649" s="327">
        <v>45885</v>
      </c>
      <c r="BB649" s="331">
        <f>AS649</f>
        <v>45881</v>
      </c>
      <c r="BC649" s="14">
        <v>45891</v>
      </c>
      <c r="BD649" s="24">
        <v>45891</v>
      </c>
      <c r="BE649" s="327"/>
      <c r="BF649" s="309" t="str">
        <f>IF(AND(BB649&lt;&gt;"",BE649&lt;&gt;""),BE649-BB649,"")</f>
        <v/>
      </c>
      <c r="BG649" s="326" t="str">
        <f>IF(BC649&lt;&gt;"",CONCATENATE("S",WEEKNUM(BC649,21)),"")</f>
        <v>S34</v>
      </c>
      <c r="BH649" s="327" t="str">
        <f>IF(BD649&lt;&gt;"",CONCATENATE("S",WEEKNUM(BD649,21)),"")</f>
        <v>S34</v>
      </c>
      <c r="BI649" s="327" t="str">
        <f>IF(BE649&lt;&gt;"",CONCATENATE("S",WEEKNUM(BE649,21)),"")</f>
        <v/>
      </c>
      <c r="BJ649" s="326" t="str">
        <f>IF(BE649&lt;&gt;"",CONCATENATE(MONTH(BE649),"/",YEAR(BE649)),"")</f>
        <v/>
      </c>
      <c r="BK649" s="325" t="str">
        <f ca="1">IF(BE649&lt;&gt;"",IFERROR(IF(BE649="",TODAY()-BC649,BE649-BC649),""),"")</f>
        <v/>
      </c>
      <c r="BL649" s="330" t="str">
        <f ca="1">IF(BK649&lt;&gt;"",IF(BK649&lt;=0,"SEM ATRASO",IF(BK649&lt;=10,"1) &lt;= 10 Dias",IF(AND(BK649&gt;10,BK649&lt;=30),"2) &gt; 10 Dias e &lt;= 30 Dias",IF(AND(BK649&gt;30,BK649&lt;=60),"3) &gt;30 Dias e &lt;=60 Dias",IF(AND(BK649&gt;60,BK649&lt;43854),"4) &gt; 60 Dias","INDEFINIDO"))))),"")</f>
        <v/>
      </c>
      <c r="BM649" s="331"/>
      <c r="BN649" s="327"/>
      <c r="BO649" s="331" t="s">
        <v>87</v>
      </c>
      <c r="BP649" s="305"/>
      <c r="BQ649" s="305"/>
      <c r="BR649" s="305"/>
      <c r="BS649" s="305"/>
      <c r="BT649" s="305"/>
      <c r="BU649" s="305"/>
      <c r="BV649" s="305"/>
      <c r="BW649" s="305"/>
      <c r="BX649" s="305"/>
      <c r="BY649" s="305"/>
      <c r="BZ649" s="305"/>
      <c r="CA649" s="660"/>
      <c r="CB649" s="326"/>
    </row>
    <row r="650" spans="1:80" ht="40.5" customHeight="1" x14ac:dyDescent="0.35">
      <c r="A650" s="326"/>
      <c r="B650" s="458" t="s">
        <v>155</v>
      </c>
      <c r="C650" s="326" t="s">
        <v>278</v>
      </c>
      <c r="D650" s="331">
        <v>45663</v>
      </c>
      <c r="E650" s="323">
        <v>1</v>
      </c>
      <c r="F650" s="323">
        <v>1</v>
      </c>
      <c r="G650" s="307">
        <f ca="1">IF(AND(E650&lt;D650,BE650&lt;&gt;"",TODAY()&gt;D650),TODAY()-D650,"")</f>
        <v>234</v>
      </c>
      <c r="H650" s="308">
        <f>IF(BM650&lt;&gt;"",BM650,"")</f>
        <v>45889</v>
      </c>
      <c r="I650" s="309">
        <f>IF(AND(E650&lt;&gt;"",H650&lt;&gt;""),H650-E650,"")</f>
        <v>45888</v>
      </c>
      <c r="J650" s="305" t="s">
        <v>280</v>
      </c>
      <c r="K650" s="326" t="s">
        <v>80</v>
      </c>
      <c r="L650" s="310" t="s">
        <v>880</v>
      </c>
      <c r="M650" s="311" t="s">
        <v>2407</v>
      </c>
      <c r="N650" s="326" t="s">
        <v>83</v>
      </c>
      <c r="O650" s="326"/>
      <c r="P650" s="539" t="s">
        <v>1590</v>
      </c>
      <c r="Q650" s="383" t="s">
        <v>1592</v>
      </c>
      <c r="R650" s="313" t="str">
        <f>IF(OR(L650&lt;&gt;"",N650&lt;&gt;"",O650&lt;&gt;"",P650&lt;&gt;""),CONCATENATE(L650,"-",N650,"-",P650,"-OM",O650),"")</f>
        <v>P52-PPGM-CAM-1801P/2024-OM</v>
      </c>
      <c r="S650" s="326" t="s">
        <v>964</v>
      </c>
      <c r="T650" s="437">
        <v>0.75</v>
      </c>
      <c r="U650" s="340">
        <v>16.810000000000002</v>
      </c>
      <c r="V650" s="340">
        <v>0</v>
      </c>
      <c r="W650" s="316">
        <f>IF(U650&lt;&gt;"",U650/1000,"")</f>
        <v>1.6810000000000002E-2</v>
      </c>
      <c r="X650" s="316">
        <f>IF(V650&lt;&gt;"",V650/1000,"")</f>
        <v>0</v>
      </c>
      <c r="Y650" s="317">
        <f>IF(OR(U650&lt;&gt;"",V650&lt;&gt;""),U650+V650,"")</f>
        <v>16.810000000000002</v>
      </c>
      <c r="Z650" s="318">
        <f>IF(Y650&lt;&gt;"",Y650/1000,"")</f>
        <v>1.6810000000000002E-2</v>
      </c>
      <c r="AA650" s="574"/>
      <c r="AB650" s="327"/>
      <c r="AC650" s="331">
        <v>45777</v>
      </c>
      <c r="AD650" s="327">
        <v>45814</v>
      </c>
      <c r="AE650" s="327">
        <v>45828</v>
      </c>
      <c r="AF650" s="14">
        <v>45828</v>
      </c>
      <c r="AG650" s="327">
        <v>45828</v>
      </c>
      <c r="AH650" s="309">
        <f>IF(AND(AD650&lt;&gt;"",AG650&lt;&gt;""),AG650-AD650,"")</f>
        <v>14</v>
      </c>
      <c r="AI650" s="322" t="str">
        <f>IF(AE650&lt;&gt;"",CONCATENATE("S",WEEKNUM(AE650,21)),"")</f>
        <v>S25</v>
      </c>
      <c r="AJ650" s="323" t="str">
        <f>IF(AF650&lt;&gt;"",CONCATENATE("S",WEEKNUM(AF650,21)),"")</f>
        <v>S25</v>
      </c>
      <c r="AK650" s="323" t="str">
        <f>IF(AG650&lt;&gt;"",CONCATENATE("S",WEEKNUM(AG650,21)),"")</f>
        <v>S25</v>
      </c>
      <c r="AL650" s="322" t="str">
        <f>IF(AG650&lt;&gt;"",CONCATENATE(MONTH(AG650),"/",YEAR(AG650)),"")</f>
        <v>6/2025</v>
      </c>
      <c r="AM650" s="324">
        <f ca="1">IF(AG650&lt;&gt;"",IFERROR(IF(AF650="",TODAY()-AE650,AG650-AE650),""),"")</f>
        <v>0</v>
      </c>
      <c r="AN650" s="325" t="str">
        <f ca="1">IF(AM650&lt;&gt;"",IF(AM650&lt;=0,"SEM ATRASO",IF(AM650&lt;=10,"1) &lt;= 10 Dias",IF(AND(AM650&gt;10,AM650&lt;=30),"2) &gt; 10 Dias e &lt;= 30 Dias",IF(AND(AM650&gt;30,AM650&lt;=60),"3) &gt;30 Dias e &lt;=60 Dias",IF(AND(AM650&gt;60,AM650&lt;43854),"4) &gt; 60 Dias","INDEFINIDO"))))),"")</f>
        <v>SEM ATRASO</v>
      </c>
      <c r="AO650" s="331" t="s">
        <v>2029</v>
      </c>
      <c r="AP650" s="331">
        <v>45866</v>
      </c>
      <c r="AQ650" s="14">
        <v>45866</v>
      </c>
      <c r="AR650" s="14">
        <v>45848</v>
      </c>
      <c r="AS650" s="331">
        <v>45848</v>
      </c>
      <c r="AT650" s="309">
        <f>IF(AND(AP650&lt;&gt;"",AS650&lt;&gt;""),AS650-AP650,"")</f>
        <v>-18</v>
      </c>
      <c r="AU650" s="326" t="str">
        <f>IF(AQ650&lt;&gt;"",CONCATENATE("S",WEEKNUM(AQ650,21)),"")</f>
        <v>S31</v>
      </c>
      <c r="AV650" s="327" t="str">
        <f>IF(AR650&lt;&gt;"",CONCATENATE("S",WEEKNUM(AR650,21)),"")</f>
        <v>S28</v>
      </c>
      <c r="AW650" s="327" t="str">
        <f>IF(AS650&lt;&gt;"",CONCATENATE("S",WEEKNUM(AS650,21)),"")</f>
        <v>S28</v>
      </c>
      <c r="AX650" s="326" t="str">
        <f>IF(AS650&lt;&gt;"",CONCATENATE(MONTH(AS650),"/",YEAR(AS650)),"")</f>
        <v>7/2025</v>
      </c>
      <c r="AY650" s="328">
        <f ca="1">IF(AQ650&lt;&gt;"",IF(AS650&lt;&gt;"",AQ650-AS650,TODAY()-AQ650),"")</f>
        <v>18</v>
      </c>
      <c r="AZ650" s="329" t="str">
        <f ca="1">IF(AY650&lt;&gt;"",IF(AY650&lt;=0,"SEM ATRASO",IF(AY650&lt;=10,"1) &lt;= 10 Dias",IF(AND(AY650&gt;10,AY650&lt;=30),"2) &gt; 10 Dias e &lt;= 30 Dias",IF(AND(AY650&gt;30,AY650&lt;=60),"3) &gt;30 Dias e &lt;=60 Dias",IF(AND(AY650&gt;60,AY650&lt;43854),"4) &gt; 60 Dias","INDEFINIDO"))))),"")</f>
        <v>2) &gt; 10 Dias e &lt;= 30 Dias</v>
      </c>
      <c r="BA650" s="14">
        <v>45879</v>
      </c>
      <c r="BB650" s="331">
        <v>45868</v>
      </c>
      <c r="BC650" s="14">
        <v>45885</v>
      </c>
      <c r="BD650" s="14">
        <v>45885</v>
      </c>
      <c r="BE650" s="438">
        <v>45884</v>
      </c>
      <c r="BF650" s="309">
        <f>IF(AND(BB650&lt;&gt;"",BE650&lt;&gt;""),BE650-BB650,"")</f>
        <v>16</v>
      </c>
      <c r="BG650" s="326" t="str">
        <f>IF(BC650&lt;&gt;"",CONCATENATE("S",WEEKNUM(BC650,21)),"")</f>
        <v>S33</v>
      </c>
      <c r="BH650" s="327" t="str">
        <f>IF(BD650&lt;&gt;"",CONCATENATE("S",WEEKNUM(BD650,21)),"")</f>
        <v>S33</v>
      </c>
      <c r="BI650" s="327" t="str">
        <f>IF(BE650&lt;&gt;"",CONCATENATE("S",WEEKNUM(BE650,21)),"")</f>
        <v>S33</v>
      </c>
      <c r="BJ650" s="326" t="str">
        <f>IF(BE650&lt;&gt;"",CONCATENATE(MONTH(BE650),"/",YEAR(BE650)),"")</f>
        <v>8/2025</v>
      </c>
      <c r="BK650" s="325">
        <f ca="1">IF(BE650&lt;&gt;"",IFERROR(IF(BE650="",TODAY()-BC650,BE650-BC650),""),"")</f>
        <v>-1</v>
      </c>
      <c r="BL650" s="330" t="str">
        <f ca="1">IF(BK650&lt;&gt;"",IF(BK650&lt;=0,"SEM ATRASO",IF(BK650&lt;=10,"1) &lt;= 10 Dias",IF(AND(BK650&gt;10,BK650&lt;=30),"2) &gt; 10 Dias e &lt;= 30 Dias",IF(AND(BK650&gt;30,BK650&lt;=60),"3) &gt;30 Dias e &lt;=60 Dias",IF(AND(BK650&gt;60,BK650&lt;43854),"4) &gt; 60 Dias","INDEFINIDO"))))),"")</f>
        <v>SEM ATRASO</v>
      </c>
      <c r="BM650" s="331">
        <f>IF(BE650&lt;&gt;"",BE650+5,IF(AND(BE650="",BD650&lt;&gt;""),BD650+5,IF(AND(BE650="",BD650="",AS650&lt;&gt;""),AS650+5,IF(AND(BE650="",BD650="",AS650="",AR650&lt;&gt;""),AR650+5,""))))</f>
        <v>45889</v>
      </c>
      <c r="BN650" s="327"/>
      <c r="BO650" s="327" t="s">
        <v>87</v>
      </c>
      <c r="BP650" s="305"/>
      <c r="BQ650" s="305"/>
      <c r="BR650" s="305"/>
      <c r="BS650" s="305"/>
      <c r="BT650" s="305" t="s">
        <v>124</v>
      </c>
      <c r="BU650" s="305" t="s">
        <v>124</v>
      </c>
      <c r="BV650" s="305"/>
      <c r="BW650" s="305"/>
      <c r="BX650" s="305"/>
      <c r="BY650" s="305"/>
      <c r="BZ650" s="305"/>
      <c r="CA650" s="660" t="s">
        <v>974</v>
      </c>
      <c r="CB650" s="326"/>
    </row>
    <row r="651" spans="1:80" ht="40.5" customHeight="1" x14ac:dyDescent="0.35">
      <c r="A651" s="326"/>
      <c r="B651" s="458" t="s">
        <v>155</v>
      </c>
      <c r="C651" s="326" t="s">
        <v>278</v>
      </c>
      <c r="D651" s="331">
        <v>45663</v>
      </c>
      <c r="E651" s="323">
        <v>1</v>
      </c>
      <c r="F651" s="323">
        <v>1</v>
      </c>
      <c r="G651" s="307">
        <f ca="1">IF(AND(E651&lt;D651,BE651&lt;&gt;"",TODAY()&gt;D651),TODAY()-D651,"")</f>
        <v>234</v>
      </c>
      <c r="H651" s="308">
        <f>IF(BM651&lt;&gt;"",BM651,"")</f>
        <v>45889</v>
      </c>
      <c r="I651" s="309">
        <f>IF(AND(E651&lt;&gt;"",H651&lt;&gt;""),H651-E651,"")</f>
        <v>45888</v>
      </c>
      <c r="J651" s="305" t="s">
        <v>280</v>
      </c>
      <c r="K651" s="326" t="s">
        <v>80</v>
      </c>
      <c r="L651" s="310" t="s">
        <v>880</v>
      </c>
      <c r="M651" s="311" t="s">
        <v>2407</v>
      </c>
      <c r="N651" s="326" t="s">
        <v>83</v>
      </c>
      <c r="O651" s="326"/>
      <c r="P651" s="539" t="s">
        <v>1590</v>
      </c>
      <c r="Q651" s="383" t="s">
        <v>1594</v>
      </c>
      <c r="R651" s="313" t="str">
        <f>IF(OR(L651&lt;&gt;"",N651&lt;&gt;"",O651&lt;&gt;"",P651&lt;&gt;""),CONCATENATE(L651,"-",N651,"-",P651,"-OM",O651),"")</f>
        <v>P52-PPGM-CAM-1801P/2024-OM</v>
      </c>
      <c r="S651" s="326" t="s">
        <v>964</v>
      </c>
      <c r="T651" s="437">
        <v>0.75</v>
      </c>
      <c r="U651" s="340">
        <v>11.7</v>
      </c>
      <c r="V651" s="340">
        <v>0</v>
      </c>
      <c r="W651" s="316">
        <f>IF(U651&lt;&gt;"",U651/1000,"")</f>
        <v>1.1699999999999999E-2</v>
      </c>
      <c r="X651" s="316">
        <f>IF(V651&lt;&gt;"",V651/1000,"")</f>
        <v>0</v>
      </c>
      <c r="Y651" s="317">
        <f>IF(OR(U651&lt;&gt;"",V651&lt;&gt;""),U651+V651,"")</f>
        <v>11.7</v>
      </c>
      <c r="Z651" s="318">
        <f>IF(Y651&lt;&gt;"",Y651/1000,"")</f>
        <v>1.1699999999999999E-2</v>
      </c>
      <c r="AA651" s="574"/>
      <c r="AB651" s="327"/>
      <c r="AC651" s="331">
        <v>45777</v>
      </c>
      <c r="AD651" s="327">
        <v>45814</v>
      </c>
      <c r="AE651" s="327">
        <v>45828</v>
      </c>
      <c r="AF651" s="14">
        <v>45828</v>
      </c>
      <c r="AG651" s="327">
        <v>45828</v>
      </c>
      <c r="AH651" s="309">
        <f>IF(AND(AD651&lt;&gt;"",AG651&lt;&gt;""),AG651-AD651,"")</f>
        <v>14</v>
      </c>
      <c r="AI651" s="322" t="str">
        <f>IF(AE651&lt;&gt;"",CONCATENATE("S",WEEKNUM(AE651,21)),"")</f>
        <v>S25</v>
      </c>
      <c r="AJ651" s="323" t="str">
        <f>IF(AF651&lt;&gt;"",CONCATENATE("S",WEEKNUM(AF651,21)),"")</f>
        <v>S25</v>
      </c>
      <c r="AK651" s="323" t="str">
        <f>IF(AG651&lt;&gt;"",CONCATENATE("S",WEEKNUM(AG651,21)),"")</f>
        <v>S25</v>
      </c>
      <c r="AL651" s="322" t="str">
        <f>IF(AG651&lt;&gt;"",CONCATENATE(MONTH(AG651),"/",YEAR(AG651)),"")</f>
        <v>6/2025</v>
      </c>
      <c r="AM651" s="324">
        <f ca="1">IF(AG651&lt;&gt;"",IFERROR(IF(AF651="",TODAY()-AE651,AG651-AE651),""),"")</f>
        <v>0</v>
      </c>
      <c r="AN651" s="325" t="str">
        <f ca="1">IF(AM651&lt;&gt;"",IF(AM651&lt;=0,"SEM ATRASO",IF(AM651&lt;=10,"1) &lt;= 10 Dias",IF(AND(AM651&gt;10,AM651&lt;=30),"2) &gt; 10 Dias e &lt;= 30 Dias",IF(AND(AM651&gt;30,AM651&lt;=60),"3) &gt;30 Dias e &lt;=60 Dias",IF(AND(AM651&gt;60,AM651&lt;43854),"4) &gt; 60 Dias","INDEFINIDO"))))),"")</f>
        <v>SEM ATRASO</v>
      </c>
      <c r="AO651" s="331" t="s">
        <v>2029</v>
      </c>
      <c r="AP651" s="331">
        <v>45866</v>
      </c>
      <c r="AQ651" s="14">
        <v>45866</v>
      </c>
      <c r="AR651" s="14">
        <v>45848</v>
      </c>
      <c r="AS651" s="331">
        <v>45848</v>
      </c>
      <c r="AT651" s="309">
        <f>IF(AND(AP651&lt;&gt;"",AS651&lt;&gt;""),AS651-AP651,"")</f>
        <v>-18</v>
      </c>
      <c r="AU651" s="326" t="str">
        <f>IF(AQ651&lt;&gt;"",CONCATENATE("S",WEEKNUM(AQ651,21)),"")</f>
        <v>S31</v>
      </c>
      <c r="AV651" s="327" t="str">
        <f>IF(AR651&lt;&gt;"",CONCATENATE("S",WEEKNUM(AR651,21)),"")</f>
        <v>S28</v>
      </c>
      <c r="AW651" s="327" t="str">
        <f>IF(AS651&lt;&gt;"",CONCATENATE("S",WEEKNUM(AS651,21)),"")</f>
        <v>S28</v>
      </c>
      <c r="AX651" s="326" t="str">
        <f>IF(AS651&lt;&gt;"",CONCATENATE(MONTH(AS651),"/",YEAR(AS651)),"")</f>
        <v>7/2025</v>
      </c>
      <c r="AY651" s="328">
        <f ca="1">IF(AQ651&lt;&gt;"",IF(AS651&lt;&gt;"",AQ651-AS651,TODAY()-AQ651),"")</f>
        <v>18</v>
      </c>
      <c r="AZ651" s="329" t="str">
        <f ca="1">IF(AY651&lt;&gt;"",IF(AY651&lt;=0,"SEM ATRASO",IF(AY651&lt;=10,"1) &lt;= 10 Dias",IF(AND(AY651&gt;10,AY651&lt;=30),"2) &gt; 10 Dias e &lt;= 30 Dias",IF(AND(AY651&gt;30,AY651&lt;=60),"3) &gt;30 Dias e &lt;=60 Dias",IF(AND(AY651&gt;60,AY651&lt;43854),"4) &gt; 60 Dias","INDEFINIDO"))))),"")</f>
        <v>2) &gt; 10 Dias e &lt;= 30 Dias</v>
      </c>
      <c r="BA651" s="14">
        <v>45879</v>
      </c>
      <c r="BB651" s="331">
        <v>45868</v>
      </c>
      <c r="BC651" s="14">
        <v>45885</v>
      </c>
      <c r="BD651" s="14">
        <v>45885</v>
      </c>
      <c r="BE651" s="438">
        <v>45884</v>
      </c>
      <c r="BF651" s="309">
        <f>IF(AND(BB651&lt;&gt;"",BE651&lt;&gt;""),BE651-BB651,"")</f>
        <v>16</v>
      </c>
      <c r="BG651" s="326" t="str">
        <f>IF(BC651&lt;&gt;"",CONCATENATE("S",WEEKNUM(BC651,21)),"")</f>
        <v>S33</v>
      </c>
      <c r="BH651" s="327" t="str">
        <f>IF(BD651&lt;&gt;"",CONCATENATE("S",WEEKNUM(BD651,21)),"")</f>
        <v>S33</v>
      </c>
      <c r="BI651" s="327" t="str">
        <f>IF(BE651&lt;&gt;"",CONCATENATE("S",WEEKNUM(BE651,21)),"")</f>
        <v>S33</v>
      </c>
      <c r="BJ651" s="326" t="str">
        <f>IF(BE651&lt;&gt;"",CONCATENATE(MONTH(BE651),"/",YEAR(BE651)),"")</f>
        <v>8/2025</v>
      </c>
      <c r="BK651" s="325">
        <f ca="1">IF(BE651&lt;&gt;"",IFERROR(IF(BE651="",TODAY()-BC651,BE651-BC651),""),"")</f>
        <v>-1</v>
      </c>
      <c r="BL651" s="330" t="str">
        <f ca="1">IF(BK651&lt;&gt;"",IF(BK651&lt;=0,"SEM ATRASO",IF(BK651&lt;=10,"1) &lt;= 10 Dias",IF(AND(BK651&gt;10,BK651&lt;=30),"2) &gt; 10 Dias e &lt;= 30 Dias",IF(AND(BK651&gt;30,BK651&lt;=60),"3) &gt;30 Dias e &lt;=60 Dias",IF(AND(BK651&gt;60,BK651&lt;43854),"4) &gt; 60 Dias","INDEFINIDO"))))),"")</f>
        <v>SEM ATRASO</v>
      </c>
      <c r="BM651" s="331">
        <f>IF(BE651&lt;&gt;"",BE651+5,IF(AND(BE651="",BD651&lt;&gt;""),BD651+5,IF(AND(BE651="",BD651="",AS651&lt;&gt;""),AS651+5,IF(AND(BE651="",BD651="",AS651="",AR651&lt;&gt;""),AR651+5,""))))</f>
        <v>45889</v>
      </c>
      <c r="BN651" s="327"/>
      <c r="BO651" s="327" t="s">
        <v>87</v>
      </c>
      <c r="BP651" s="305"/>
      <c r="BQ651" s="305"/>
      <c r="BR651" s="305"/>
      <c r="BS651" s="305"/>
      <c r="BT651" s="305" t="s">
        <v>124</v>
      </c>
      <c r="BU651" s="305" t="s">
        <v>124</v>
      </c>
      <c r="BV651" s="305"/>
      <c r="BW651" s="305"/>
      <c r="BX651" s="305"/>
      <c r="BY651" s="305"/>
      <c r="BZ651" s="305"/>
      <c r="CA651" s="660" t="s">
        <v>974</v>
      </c>
      <c r="CB651" s="326"/>
    </row>
    <row r="652" spans="1:80" ht="40.5" customHeight="1" thickBot="1" x14ac:dyDescent="0.4">
      <c r="A652" s="326"/>
      <c r="B652" s="458" t="s">
        <v>155</v>
      </c>
      <c r="C652" s="326"/>
      <c r="D652" s="331"/>
      <c r="E652" s="323" t="s">
        <v>1996</v>
      </c>
      <c r="F652" s="323" t="s">
        <v>2016</v>
      </c>
      <c r="G652" s="307" t="str">
        <f ca="1">IF(AND(E652&lt;D652,BE652&lt;&gt;"",TODAY()&gt;D652),TODAY()-D652,"")</f>
        <v/>
      </c>
      <c r="H652" s="308">
        <f>IF(BM652&lt;&gt;"",BM652,"")</f>
        <v>45874</v>
      </c>
      <c r="I652" s="309">
        <f>IF(AND(E652&lt;&gt;"",H652&lt;&gt;""),H652-E652,"")</f>
        <v>28</v>
      </c>
      <c r="J652" s="305"/>
      <c r="K652" s="460" t="s">
        <v>80</v>
      </c>
      <c r="L652" s="310" t="s">
        <v>81</v>
      </c>
      <c r="M652" s="311" t="s">
        <v>161</v>
      </c>
      <c r="N652" s="326" t="s">
        <v>1011</v>
      </c>
      <c r="O652" s="326"/>
      <c r="P652" s="539" t="s">
        <v>1593</v>
      </c>
      <c r="Q652" s="383" t="s">
        <v>1596</v>
      </c>
      <c r="R652" s="313" t="str">
        <f>IF(OR(L652&lt;&gt;"",N652&lt;&gt;"",O652&lt;&gt;"",P652&lt;&gt;""),CONCATENATE(L652,"-",N652,"-",P652,"-OM",O652),"")</f>
        <v>P31-PPGMII-P31-CAM-1713P/2025-OM</v>
      </c>
      <c r="S652" s="326"/>
      <c r="T652" s="314">
        <v>1</v>
      </c>
      <c r="U652" s="340">
        <v>0</v>
      </c>
      <c r="V652" s="340">
        <v>2928.9180000000001</v>
      </c>
      <c r="W652" s="316">
        <f>IF(U652&lt;&gt;"",U652/1000,"")</f>
        <v>0</v>
      </c>
      <c r="X652" s="316">
        <f>IF(V652&lt;&gt;"",V652/1000,"")</f>
        <v>2.9289179999999999</v>
      </c>
      <c r="Y652" s="317">
        <f>IF(OR(U652&lt;&gt;"",V652&lt;&gt;""),U652+V652,"")</f>
        <v>2928.9180000000001</v>
      </c>
      <c r="Z652" s="318">
        <f>IF(Y652&lt;&gt;"",Y652/1000,"")</f>
        <v>2.9289179999999999</v>
      </c>
      <c r="AA652" s="574" t="s">
        <v>2165</v>
      </c>
      <c r="AB652" s="327"/>
      <c r="AC652" s="327">
        <v>45787</v>
      </c>
      <c r="AD652" s="327">
        <v>45823</v>
      </c>
      <c r="AE652" s="327">
        <v>45834</v>
      </c>
      <c r="AF652" s="14">
        <v>45853</v>
      </c>
      <c r="AG652" s="327">
        <v>45853</v>
      </c>
      <c r="AH652" s="309">
        <f>IF(AND(AD652&lt;&gt;"",AG652&lt;&gt;""),AG652-AD652,"")</f>
        <v>30</v>
      </c>
      <c r="AI652" s="322" t="str">
        <f>IF(AE652&lt;&gt;"",CONCATENATE("S",WEEKNUM(AE652,21)),"")</f>
        <v>S26</v>
      </c>
      <c r="AJ652" s="323" t="str">
        <f>IF(AF652&lt;&gt;"",CONCATENATE("S",WEEKNUM(AF652,21)),"")</f>
        <v>S29</v>
      </c>
      <c r="AK652" s="323" t="str">
        <f>IF(AG652&lt;&gt;"",CONCATENATE("S",WEEKNUM(AG652,21)),"")</f>
        <v>S29</v>
      </c>
      <c r="AL652" s="322" t="str">
        <f>IF(AG652&lt;&gt;"",CONCATENATE(MONTH(AG652),"/",YEAR(AG652)),"")</f>
        <v>7/2025</v>
      </c>
      <c r="AM652" s="324">
        <f ca="1">IF(AG652&lt;&gt;"",IFERROR(IF(AF652="",TODAY()-AE652,AG652-AE652),""),"")</f>
        <v>19</v>
      </c>
      <c r="AN652" s="325" t="str">
        <f ca="1">IF(AM652&lt;&gt;"",IF(AM652&lt;=0,"SEM ATRASO",IF(AM652&lt;=10,"1) &lt;= 10 Dias",IF(AND(AM652&gt;10,AM652&lt;=30),"2) &gt; 10 Dias e &lt;= 30 Dias",IF(AND(AM652&gt;30,AM652&lt;=60),"3) &gt;30 Dias e &lt;=60 Dias",IF(AND(AM652&gt;60,AM652&lt;43854),"4) &gt; 60 Dias","INDEFINIDO"))))),"")</f>
        <v>2) &gt; 10 Dias e &lt;= 30 Dias</v>
      </c>
      <c r="AO652" s="331" t="s">
        <v>2046</v>
      </c>
      <c r="AP652" s="331">
        <v>45853</v>
      </c>
      <c r="AQ652" s="14">
        <v>45859</v>
      </c>
      <c r="AR652" s="14">
        <v>45863</v>
      </c>
      <c r="AS652" s="327">
        <v>45863</v>
      </c>
      <c r="AT652" s="309">
        <f>IF(AND(AP652&lt;&gt;"",AS652&lt;&gt;""),AS652-AP652,"")</f>
        <v>10</v>
      </c>
      <c r="AU652" s="326" t="str">
        <f>IF(AQ652&lt;&gt;"",CONCATENATE("S",WEEKNUM(AQ652,21)),"")</f>
        <v>S30</v>
      </c>
      <c r="AV652" s="327" t="str">
        <f>IF(AR652&lt;&gt;"",CONCATENATE("S",WEEKNUM(AR652,21)),"")</f>
        <v>S30</v>
      </c>
      <c r="AW652" s="327" t="str">
        <f>IF(AS652&lt;&gt;"",CONCATENATE("S",WEEKNUM(AS652,21)),"")</f>
        <v>S30</v>
      </c>
      <c r="AX652" s="326" t="str">
        <f>IF(AS652&lt;&gt;"",CONCATENATE(MONTH(AS652),"/",YEAR(AS652)),"")</f>
        <v>7/2025</v>
      </c>
      <c r="AY652" s="328">
        <f ca="1">IF(AQ652&lt;&gt;"",IF(AS652&lt;&gt;"",AQ652-AS652,TODAY()-AQ652),"")</f>
        <v>-4</v>
      </c>
      <c r="AZ652" s="329" t="str">
        <f ca="1">IF(AY652&lt;&gt;"",IF(AY652&lt;=0,"SEM ATRASO",IF(AY652&lt;=10,"1) &lt;= 10 Dias",IF(AND(AY652&gt;10,AY652&lt;=30),"2) &gt; 10 Dias e &lt;= 30 Dias",IF(AND(AY652&gt;30,AY652&lt;=60),"3) &gt;30 Dias e &lt;=60 Dias",IF(AND(AY652&gt;60,AY652&lt;43854),"4) &gt; 60 Dias","INDEFINIDO"))))),"")</f>
        <v>SEM ATRASO</v>
      </c>
      <c r="BA652" s="327" t="s">
        <v>2048</v>
      </c>
      <c r="BB652" s="331">
        <v>45863</v>
      </c>
      <c r="BC652" s="14">
        <v>45869</v>
      </c>
      <c r="BD652" s="14">
        <v>45885</v>
      </c>
      <c r="BE652" s="15">
        <v>45869</v>
      </c>
      <c r="BF652" s="309">
        <f>IF(AND(BB652&lt;&gt;"",BE652&lt;&gt;""),BE652-BB652,"")</f>
        <v>6</v>
      </c>
      <c r="BG652" s="326" t="str">
        <f>IF(BC652&lt;&gt;"",CONCATENATE("S",WEEKNUM(BC652,21)),"")</f>
        <v>S31</v>
      </c>
      <c r="BH652" s="327" t="str">
        <f>IF(BD652&lt;&gt;"",CONCATENATE("S",WEEKNUM(BD652,21)),"")</f>
        <v>S33</v>
      </c>
      <c r="BI652" s="327" t="str">
        <f>IF(BE652&lt;&gt;"",CONCATENATE("S",WEEKNUM(BE652,21)),"")</f>
        <v>S31</v>
      </c>
      <c r="BJ652" s="326" t="str">
        <f>IF(BE652&lt;&gt;"",CONCATENATE(MONTH(BE652),"/",YEAR(BE652)),"")</f>
        <v>7/2025</v>
      </c>
      <c r="BK652" s="325">
        <f ca="1">IF(BE652&lt;&gt;"",IFERROR(IF(BE652="",TODAY()-BC652,BE652-BC652),""),"")</f>
        <v>0</v>
      </c>
      <c r="BL652" s="330" t="str">
        <f ca="1">IF(BK652&lt;&gt;"",IF(BK652&lt;=0,"SEM ATRASO",IF(BK652&lt;=10,"1) &lt;= 10 Dias",IF(AND(BK652&gt;10,BK652&lt;=30),"2) &gt; 10 Dias e &lt;= 30 Dias",IF(AND(BK652&gt;30,BK652&lt;=60),"3) &gt;30 Dias e &lt;=60 Dias",IF(AND(BK652&gt;60,BK652&lt;43854),"4) &gt; 60 Dias","INDEFINIDO"))))),"")</f>
        <v>SEM ATRASO</v>
      </c>
      <c r="BM652" s="331">
        <f>IF(BE652&lt;&gt;"",BE652+5,IF(AND(BE652="",BD652&lt;&gt;""),BD652+5,IF(AND(BE652="",BD652="",AS652&lt;&gt;""),AS652+5,IF(AND(BE652="",BD652="",AS652="",AR652&lt;&gt;""),AR652+5,""))))</f>
        <v>45874</v>
      </c>
      <c r="BN652" s="327"/>
      <c r="BO652" s="331" t="s">
        <v>87</v>
      </c>
      <c r="BP652" s="305"/>
      <c r="BQ652" s="305"/>
      <c r="BR652" s="305"/>
      <c r="BS652" s="305"/>
      <c r="BT652" s="305"/>
      <c r="BU652" s="305"/>
      <c r="BV652" s="305"/>
      <c r="BW652" s="305"/>
      <c r="BX652" s="305"/>
      <c r="BY652" s="305"/>
      <c r="BZ652" s="305"/>
      <c r="CA652" s="660"/>
      <c r="CB652" s="326"/>
    </row>
    <row r="653" spans="1:80" ht="40.5" customHeight="1" x14ac:dyDescent="0.35">
      <c r="A653" s="326"/>
      <c r="B653" s="458" t="s">
        <v>101</v>
      </c>
      <c r="C653" s="326"/>
      <c r="D653" s="331"/>
      <c r="E653" s="323" t="s">
        <v>1949</v>
      </c>
      <c r="F653" s="323" t="s">
        <v>1063</v>
      </c>
      <c r="G653" s="307" t="str">
        <f ca="1">IF(AND(E653&lt;D653,BE653&lt;&gt;"",TODAY()&gt;D653),TODAY()-D653,"")</f>
        <v/>
      </c>
      <c r="H653" s="308" t="str">
        <f>IF(BM653&lt;&gt;"",BM653,"")</f>
        <v/>
      </c>
      <c r="I653" s="309" t="str">
        <f>IF(AND(E653&lt;&gt;"",H653&lt;&gt;""),H653-E653,"")</f>
        <v/>
      </c>
      <c r="J653" s="305" t="s">
        <v>565</v>
      </c>
      <c r="K653" s="326" t="s">
        <v>80</v>
      </c>
      <c r="L653" s="310" t="s">
        <v>2400</v>
      </c>
      <c r="M653" s="311" t="s">
        <v>2405</v>
      </c>
      <c r="N653" s="326" t="s">
        <v>2050</v>
      </c>
      <c r="O653" s="326"/>
      <c r="P653" s="682" t="s">
        <v>2352</v>
      </c>
      <c r="Q653" s="383" t="s">
        <v>2366</v>
      </c>
      <c r="R653" s="313" t="str">
        <f>IF(OR(L653&lt;&gt;"",N653&lt;&gt;"",O653&lt;&gt;"",P653&lt;&gt;""),CONCATENATE(L653,"-",N653,"-",P653,"-OM",O653),"")</f>
        <v>P62C-PPGMII-P62-CAM-0674P/2024-OM</v>
      </c>
      <c r="S653" s="326"/>
      <c r="T653" s="414">
        <v>0.25</v>
      </c>
      <c r="U653" s="340">
        <v>0</v>
      </c>
      <c r="V653" s="340">
        <v>1245.25</v>
      </c>
      <c r="W653" s="316">
        <f>IF(U653&lt;&gt;"",U653/1000,"")</f>
        <v>0</v>
      </c>
      <c r="X653" s="316">
        <f>IF(V653&lt;&gt;"",V653/1000,"")</f>
        <v>1.24525</v>
      </c>
      <c r="Y653" s="317">
        <f>IF(OR(U653&lt;&gt;"",V653&lt;&gt;""),U653+V653,"")</f>
        <v>1245.25</v>
      </c>
      <c r="Z653" s="318">
        <f>IF(Y653&lt;&gt;"",Y653/1000,"")</f>
        <v>1.24525</v>
      </c>
      <c r="AA653" s="574"/>
      <c r="AB653" s="327"/>
      <c r="AC653" s="331">
        <v>45828</v>
      </c>
      <c r="AD653" s="327">
        <v>45838</v>
      </c>
      <c r="AE653" s="327">
        <v>45858</v>
      </c>
      <c r="AF653" s="327">
        <v>45858</v>
      </c>
      <c r="AG653" s="327">
        <v>45858</v>
      </c>
      <c r="AH653" s="309">
        <f>IF(AND(AD653&lt;&gt;"",AG653&lt;&gt;""),AG653-AD653,"")</f>
        <v>20</v>
      </c>
      <c r="AI653" s="322" t="str">
        <f>IF(AE653&lt;&gt;"",CONCATENATE("S",WEEKNUM(AE653,21)),"")</f>
        <v>S29</v>
      </c>
      <c r="AJ653" s="323" t="str">
        <f>IF(AF653&lt;&gt;"",CONCATENATE("S",WEEKNUM(AF653,21)),"")</f>
        <v>S29</v>
      </c>
      <c r="AK653" s="323" t="str">
        <f>IF(AG653&lt;&gt;"",CONCATENATE("S",WEEKNUM(AG653,21)),"")</f>
        <v>S29</v>
      </c>
      <c r="AL653" s="322" t="str">
        <f>IF(AG653&lt;&gt;"",CONCATENATE(MONTH(AG653),"/",YEAR(AG653)),"")</f>
        <v>7/2025</v>
      </c>
      <c r="AM653" s="324">
        <f ca="1">IF(AG653&lt;&gt;"",IFERROR(IF(AF653="",TODAY()-AE653,AG653-AE653),""),"")</f>
        <v>0</v>
      </c>
      <c r="AN653" s="325" t="str">
        <f ca="1">IF(AM653&lt;&gt;"",IF(AM653&lt;=0,"SEM ATRASO",IF(AM653&lt;=10,"1) &lt;= 10 Dias",IF(AND(AM653&gt;10,AM653&lt;=30),"2) &gt; 10 Dias e &lt;= 30 Dias",IF(AND(AM653&gt;30,AM653&lt;=60),"3) &gt;30 Dias e &lt;=60 Dias",IF(AND(AM653&gt;60,AM653&lt;43854),"4) &gt; 60 Dias","INDEFINIDO"))))),"")</f>
        <v>SEM ATRASO</v>
      </c>
      <c r="AO653" s="15">
        <v>45880</v>
      </c>
      <c r="AP653" s="331">
        <v>45877</v>
      </c>
      <c r="AQ653" s="25">
        <v>45885</v>
      </c>
      <c r="AR653" s="25">
        <v>45885</v>
      </c>
      <c r="AS653" s="327">
        <v>45881</v>
      </c>
      <c r="AT653" s="309">
        <f>IF(AND(AP653&lt;&gt;"",AS653&lt;&gt;""),AS653-AP653,"")</f>
        <v>4</v>
      </c>
      <c r="AU653" s="326" t="str">
        <f>IF(AQ653&lt;&gt;"",CONCATENATE("S",WEEKNUM(AQ653,21)),"")</f>
        <v>S33</v>
      </c>
      <c r="AV653" s="327" t="str">
        <f>IF(AR653&lt;&gt;"",CONCATENATE("S",WEEKNUM(AR653,21)),"")</f>
        <v>S33</v>
      </c>
      <c r="AW653" s="327" t="str">
        <f>IF(AS653&lt;&gt;"",CONCATENATE("S",WEEKNUM(AS653,21)),"")</f>
        <v>S33</v>
      </c>
      <c r="AX653" s="326" t="str">
        <f>IF(AS653&lt;&gt;"",CONCATENATE(MONTH(AS653),"/",YEAR(AS653)),"")</f>
        <v>8/2025</v>
      </c>
      <c r="AY653" s="328">
        <f ca="1">IF(AQ653&lt;&gt;"",IF(AS653&lt;&gt;"",AQ653-AS653,TODAY()-AQ653),"")</f>
        <v>4</v>
      </c>
      <c r="AZ653" s="329" t="str">
        <f ca="1">IF(AY653&lt;&gt;"",IF(AY653&lt;=0,"SEM ATRASO",IF(AY653&lt;=10,"1) &lt;= 10 Dias",IF(AND(AY653&gt;10,AY653&lt;=30),"2) &gt; 10 Dias e &lt;= 30 Dias",IF(AND(AY653&gt;30,AY653&lt;=60),"3) &gt;30 Dias e &lt;=60 Dias",IF(AND(AY653&gt;60,AY653&lt;43854),"4) &gt; 60 Dias","INDEFINIDO"))))),"")</f>
        <v>1) &lt;= 10 Dias</v>
      </c>
      <c r="BA653" s="327">
        <v>45885</v>
      </c>
      <c r="BB653" s="438">
        <f>AS653</f>
        <v>45881</v>
      </c>
      <c r="BC653" s="14">
        <v>45891</v>
      </c>
      <c r="BD653" s="124">
        <v>45891</v>
      </c>
      <c r="BE653" s="327"/>
      <c r="BF653" s="309" t="str">
        <f>IF(AND(BB653&lt;&gt;"",BE653&lt;&gt;""),BE653-BB653,"")</f>
        <v/>
      </c>
      <c r="BG653" s="326" t="str">
        <f>IF(BC653&lt;&gt;"",CONCATENATE("S",WEEKNUM(BC653,21)),"")</f>
        <v>S34</v>
      </c>
      <c r="BH653" s="327" t="str">
        <f>IF(BD653&lt;&gt;"",CONCATENATE("S",WEEKNUM(BD653,21)),"")</f>
        <v>S34</v>
      </c>
      <c r="BI653" s="327" t="str">
        <f>IF(BE653&lt;&gt;"",CONCATENATE("S",WEEKNUM(BE653,21)),"")</f>
        <v/>
      </c>
      <c r="BJ653" s="326" t="str">
        <f>IF(BE653&lt;&gt;"",CONCATENATE(MONTH(BE653),"/",YEAR(BE653)),"")</f>
        <v/>
      </c>
      <c r="BK653" s="325" t="str">
        <f ca="1">IF(BE653&lt;&gt;"",IFERROR(IF(BE653="",TODAY()-BC653,BE653-BC653),""),"")</f>
        <v/>
      </c>
      <c r="BL653" s="330" t="str">
        <f ca="1">IF(BK653&lt;&gt;"",IF(BK653&lt;=0,"SEM ATRASO",IF(BK653&lt;=10,"1) &lt;= 10 Dias",IF(AND(BK653&gt;10,BK653&lt;=30),"2) &gt; 10 Dias e &lt;= 30 Dias",IF(AND(BK653&gt;30,BK653&lt;=60),"3) &gt;30 Dias e &lt;=60 Dias",IF(AND(BK653&gt;60,BK653&lt;43854),"4) &gt; 60 Dias","INDEFINIDO"))))),"")</f>
        <v/>
      </c>
      <c r="BM653" s="331"/>
      <c r="BN653" s="327"/>
      <c r="BO653" s="331" t="s">
        <v>87</v>
      </c>
      <c r="BP653" s="305"/>
      <c r="BQ653" s="305"/>
      <c r="BR653" s="305"/>
      <c r="BS653" s="305"/>
      <c r="BT653" s="305"/>
      <c r="BU653" s="305"/>
      <c r="BV653" s="305"/>
      <c r="BW653" s="305"/>
      <c r="BX653" s="305"/>
      <c r="BY653" s="305"/>
      <c r="BZ653" s="305"/>
      <c r="CA653" s="660"/>
      <c r="CB653" s="326"/>
    </row>
    <row r="654" spans="1:80" ht="40.5" customHeight="1" x14ac:dyDescent="0.35">
      <c r="A654" s="326"/>
      <c r="B654" s="458" t="s">
        <v>155</v>
      </c>
      <c r="C654" s="326" t="s">
        <v>278</v>
      </c>
      <c r="D654" s="331">
        <v>45663</v>
      </c>
      <c r="E654" s="323" t="s">
        <v>1079</v>
      </c>
      <c r="F654" s="323" t="s">
        <v>2011</v>
      </c>
      <c r="G654" s="307" t="str">
        <f ca="1">IF(AND(E654&lt;D654,BE654&lt;&gt;"",TODAY()&gt;D654),TODAY()-D654,"")</f>
        <v/>
      </c>
      <c r="H654" s="308">
        <f>IF(BM654&lt;&gt;"",BM654,"")</f>
        <v>45864</v>
      </c>
      <c r="I654" s="309">
        <f>IF(AND(E654&lt;&gt;"",H654&lt;&gt;""),H654-E654,"")</f>
        <v>26</v>
      </c>
      <c r="J654" s="305" t="s">
        <v>280</v>
      </c>
      <c r="K654" s="326" t="s">
        <v>80</v>
      </c>
      <c r="L654" s="310" t="s">
        <v>81</v>
      </c>
      <c r="M654" s="311" t="s">
        <v>161</v>
      </c>
      <c r="N654" s="326" t="s">
        <v>1011</v>
      </c>
      <c r="O654" s="326"/>
      <c r="P654" s="539" t="s">
        <v>1597</v>
      </c>
      <c r="Q654" s="387" t="s">
        <v>1600</v>
      </c>
      <c r="R654" s="313" t="str">
        <f>IF(OR(L654&lt;&gt;"",N654&lt;&gt;"",O654&lt;&gt;"",P654&lt;&gt;""),CONCATENATE(L654,"-",N654,"-",P654,"-OM",O654),"")</f>
        <v>P31-PPGMII-P31-CAM-1683P/2025-OM</v>
      </c>
      <c r="S654" s="326" t="s">
        <v>964</v>
      </c>
      <c r="T654" s="314">
        <v>1</v>
      </c>
      <c r="U654" s="340">
        <v>0</v>
      </c>
      <c r="V654" s="340">
        <v>1467.5609999999999</v>
      </c>
      <c r="W654" s="316">
        <f>IF(U654&lt;&gt;"",U654/1000,"")</f>
        <v>0</v>
      </c>
      <c r="X654" s="316">
        <f>IF(V654&lt;&gt;"",V654/1000,"")</f>
        <v>1.4675609999999999</v>
      </c>
      <c r="Y654" s="317">
        <f>IF(OR(U654&lt;&gt;"",V654&lt;&gt;""),U654+V654,"")</f>
        <v>1467.5609999999999</v>
      </c>
      <c r="Z654" s="318">
        <f>IF(Y654&lt;&gt;"",Y654/1000,"")</f>
        <v>1.4675609999999999</v>
      </c>
      <c r="AA654" s="574" t="s">
        <v>2167</v>
      </c>
      <c r="AB654" s="327"/>
      <c r="AC654" s="331">
        <v>45790</v>
      </c>
      <c r="AD654" s="327">
        <v>45799</v>
      </c>
      <c r="AE654" s="327">
        <v>45818</v>
      </c>
      <c r="AF654" s="14">
        <v>45853</v>
      </c>
      <c r="AG654" s="327">
        <v>45838</v>
      </c>
      <c r="AH654" s="309">
        <f>IF(AND(AD654&lt;&gt;"",AG654&lt;&gt;""),AG654-AD654,"")</f>
        <v>39</v>
      </c>
      <c r="AI654" s="322" t="str">
        <f>IF(AE654&lt;&gt;"",CONCATENATE("S",WEEKNUM(AE654,21)),"")</f>
        <v>S24</v>
      </c>
      <c r="AJ654" s="323" t="str">
        <f>IF(AF654&lt;&gt;"",CONCATENATE("S",WEEKNUM(AF654,21)),"")</f>
        <v>S29</v>
      </c>
      <c r="AK654" s="323" t="str">
        <f>IF(AG654&lt;&gt;"",CONCATENATE("S",WEEKNUM(AG654,21)),"")</f>
        <v>S27</v>
      </c>
      <c r="AL654" s="322" t="str">
        <f>IF(AG654&lt;&gt;"",CONCATENATE(MONTH(AG654),"/",YEAR(AG654)),"")</f>
        <v>6/2025</v>
      </c>
      <c r="AM654" s="324">
        <f ca="1">IF(AG654&lt;&gt;"",IFERROR(IF(AF654="",TODAY()-AE654,AG654-AE654),""),"")</f>
        <v>20</v>
      </c>
      <c r="AN654" s="325" t="str">
        <f ca="1">IF(AM654&lt;&gt;"",IF(AM654&lt;=0,"SEM ATRASO",IF(AM654&lt;=10,"1) &lt;= 10 Dias",IF(AND(AM654&gt;10,AM654&lt;=30),"2) &gt; 10 Dias e &lt;= 30 Dias",IF(AND(AM654&gt;30,AM654&lt;=60),"3) &gt;30 Dias e &lt;=60 Dias",IF(AND(AM654&gt;60,AM654&lt;43854),"4) &gt; 60 Dias","INDEFINIDO"))))),"")</f>
        <v>2) &gt; 10 Dias e &lt;= 30 Dias</v>
      </c>
      <c r="AO654" s="331" t="s">
        <v>2046</v>
      </c>
      <c r="AP654" s="331">
        <v>45855</v>
      </c>
      <c r="AQ654" s="14">
        <v>45854</v>
      </c>
      <c r="AR654" s="14">
        <v>45854</v>
      </c>
      <c r="AS654" s="327">
        <v>45854</v>
      </c>
      <c r="AT654" s="309">
        <f>IF(AND(AP654&lt;&gt;"",AS654&lt;&gt;""),AS654-AP654,"")</f>
        <v>-1</v>
      </c>
      <c r="AU654" s="326" t="str">
        <f>IF(AQ654&lt;&gt;"",CONCATENATE("S",WEEKNUM(AQ654,21)),"")</f>
        <v>S29</v>
      </c>
      <c r="AV654" s="327" t="str">
        <f>IF(AR654&lt;&gt;"",CONCATENATE("S",WEEKNUM(AR654,21)),"")</f>
        <v>S29</v>
      </c>
      <c r="AW654" s="327" t="str">
        <f>IF(AS654&lt;&gt;"",CONCATENATE("S",WEEKNUM(AS654,21)),"")</f>
        <v>S29</v>
      </c>
      <c r="AX654" s="326" t="str">
        <f>IF(AS654&lt;&gt;"",CONCATENATE(MONTH(AS654),"/",YEAR(AS654)),"")</f>
        <v>7/2025</v>
      </c>
      <c r="AY654" s="328">
        <f ca="1">IF(AQ654&lt;&gt;"",IF(AS654&lt;&gt;"",AQ654-AS654,TODAY()-AQ654),"")</f>
        <v>0</v>
      </c>
      <c r="AZ654" s="329" t="str">
        <f ca="1">IF(AY654&lt;&gt;"",IF(AY654&lt;=0,"SEM ATRASO",IF(AY654&lt;=10,"1) &lt;= 10 Dias",IF(AND(AY654&gt;10,AY654&lt;=30),"2) &gt; 10 Dias e &lt;= 30 Dias",IF(AND(AY654&gt;30,AY654&lt;=60),"3) &gt;30 Dias e &lt;=60 Dias",IF(AND(AY654&gt;60,AY654&lt;43854),"4) &gt; 60 Dias","INDEFINIDO"))))),"")</f>
        <v>SEM ATRASO</v>
      </c>
      <c r="BA654" s="327">
        <v>45850</v>
      </c>
      <c r="BB654" s="331">
        <v>45854</v>
      </c>
      <c r="BC654" s="14">
        <v>45857</v>
      </c>
      <c r="BD654" s="14">
        <v>45885</v>
      </c>
      <c r="BE654" s="15">
        <v>45859</v>
      </c>
      <c r="BF654" s="309">
        <f>IF(AND(BB654&lt;&gt;"",BE654&lt;&gt;""),BE654-BB654,"")</f>
        <v>5</v>
      </c>
      <c r="BG654" s="326" t="str">
        <f>IF(BC654&lt;&gt;"",CONCATENATE("S",WEEKNUM(BC654,21)),"")</f>
        <v>S29</v>
      </c>
      <c r="BH654" s="327" t="str">
        <f>IF(BD654&lt;&gt;"",CONCATENATE("S",WEEKNUM(BD654,21)),"")</f>
        <v>S33</v>
      </c>
      <c r="BI654" s="327" t="str">
        <f>IF(BE654&lt;&gt;"",CONCATENATE("S",WEEKNUM(BE654,21)),"")</f>
        <v>S30</v>
      </c>
      <c r="BJ654" s="326" t="str">
        <f>IF(BE654&lt;&gt;"",CONCATENATE(MONTH(BE654),"/",YEAR(BE654)),"")</f>
        <v>7/2025</v>
      </c>
      <c r="BK654" s="325">
        <f ca="1">IF(BE654&lt;&gt;"",IFERROR(IF(BE654="",TODAY()-BC654,BE654-BC654),""),"")</f>
        <v>2</v>
      </c>
      <c r="BL654" s="330" t="str">
        <f ca="1">IF(BK654&lt;&gt;"",IF(BK654&lt;=0,"SEM ATRASO",IF(BK654&lt;=10,"1) &lt;= 10 Dias",IF(AND(BK654&gt;10,BK654&lt;=30),"2) &gt; 10 Dias e &lt;= 30 Dias",IF(AND(BK654&gt;30,BK654&lt;=60),"3) &gt;30 Dias e &lt;=60 Dias",IF(AND(BK654&gt;60,BK654&lt;43854),"4) &gt; 60 Dias","INDEFINIDO"))))),"")</f>
        <v>1) &lt;= 10 Dias</v>
      </c>
      <c r="BM654" s="331">
        <f>IF(BE654&lt;&gt;"",BE654+5,IF(AND(BE654="",BD654&lt;&gt;""),BD654+5,IF(AND(BE654="",BD654="",AS654&lt;&gt;""),AS654+5,IF(AND(BE654="",BD654="",AS654="",AR654&lt;&gt;""),AR654+5,""))))</f>
        <v>45864</v>
      </c>
      <c r="BN654" s="327"/>
      <c r="BO654" s="327" t="s">
        <v>87</v>
      </c>
      <c r="BP654" s="305"/>
      <c r="BQ654" s="305"/>
      <c r="BR654" s="305"/>
      <c r="BS654" s="305"/>
      <c r="BT654" s="305" t="s">
        <v>124</v>
      </c>
      <c r="BU654" s="305" t="s">
        <v>124</v>
      </c>
      <c r="BV654" s="305"/>
      <c r="BW654" s="305"/>
      <c r="BX654" s="305"/>
      <c r="BY654" s="305"/>
      <c r="BZ654" s="305"/>
      <c r="CA654" s="660" t="s">
        <v>974</v>
      </c>
      <c r="CB654" s="326"/>
    </row>
    <row r="655" spans="1:80" ht="40.5" customHeight="1" x14ac:dyDescent="0.35">
      <c r="A655" s="326"/>
      <c r="B655" s="458" t="s">
        <v>155</v>
      </c>
      <c r="C655" s="326" t="s">
        <v>278</v>
      </c>
      <c r="D655" s="331">
        <v>45663</v>
      </c>
      <c r="E655" s="323" t="s">
        <v>1057</v>
      </c>
      <c r="F655" s="323" t="s">
        <v>2011</v>
      </c>
      <c r="G655" s="307" t="str">
        <f ca="1">IF(AND(E655&lt;D655,BE655&lt;&gt;"",TODAY()&gt;D655),TODAY()-D655,"")</f>
        <v/>
      </c>
      <c r="H655" s="308">
        <f>IF(BM655&lt;&gt;"",BM655,"")</f>
        <v>45889</v>
      </c>
      <c r="I655" s="309">
        <f>IF(AND(E655&lt;&gt;"",H655&lt;&gt;""),H655-E655,"")</f>
        <v>436</v>
      </c>
      <c r="J655" s="305" t="s">
        <v>280</v>
      </c>
      <c r="K655" s="326" t="s">
        <v>80</v>
      </c>
      <c r="L655" s="310" t="s">
        <v>880</v>
      </c>
      <c r="M655" s="311" t="s">
        <v>2407</v>
      </c>
      <c r="N655" s="326" t="s">
        <v>1012</v>
      </c>
      <c r="O655" s="326"/>
      <c r="P655" s="539" t="s">
        <v>1599</v>
      </c>
      <c r="Q655" s="387" t="s">
        <v>1602</v>
      </c>
      <c r="R655" s="313" t="str">
        <f>IF(OR(L655&lt;&gt;"",N655&lt;&gt;"",O655&lt;&gt;"",P655&lt;&gt;""),CONCATENATE(L655,"-",N655,"-",P655,"-OM",O655),"")</f>
        <v>P52-PPGMII-P62-PAR-0270P/2025-OM</v>
      </c>
      <c r="S655" s="326" t="s">
        <v>964</v>
      </c>
      <c r="T655" s="437">
        <v>0.75</v>
      </c>
      <c r="U655" s="340">
        <v>0</v>
      </c>
      <c r="V655" s="340">
        <v>8.6999999999999993</v>
      </c>
      <c r="W655" s="316">
        <f>IF(U655&lt;&gt;"",U655/1000,"")</f>
        <v>0</v>
      </c>
      <c r="X655" s="316">
        <f>IF(V655&lt;&gt;"",V655/1000,"")</f>
        <v>8.6999999999999994E-3</v>
      </c>
      <c r="Y655" s="317">
        <f>IF(OR(U655&lt;&gt;"",V655&lt;&gt;""),U655+V655,"")</f>
        <v>8.6999999999999993</v>
      </c>
      <c r="Z655" s="318">
        <f>IF(Y655&lt;&gt;"",Y655/1000,"")</f>
        <v>8.6999999999999994E-3</v>
      </c>
      <c r="AA655" s="574" t="s">
        <v>2168</v>
      </c>
      <c r="AB655" s="327"/>
      <c r="AC655" s="331">
        <v>45777</v>
      </c>
      <c r="AD655" s="327">
        <v>45814</v>
      </c>
      <c r="AE655" s="327">
        <v>45828</v>
      </c>
      <c r="AF655" s="14">
        <v>45828</v>
      </c>
      <c r="AG655" s="327">
        <v>45828</v>
      </c>
      <c r="AH655" s="309">
        <f>IF(AND(AD655&lt;&gt;"",AG655&lt;&gt;""),AG655-AD655,"")</f>
        <v>14</v>
      </c>
      <c r="AI655" s="322" t="str">
        <f>IF(AE655&lt;&gt;"",CONCATENATE("S",WEEKNUM(AE655,21)),"")</f>
        <v>S25</v>
      </c>
      <c r="AJ655" s="323" t="str">
        <f>IF(AF655&lt;&gt;"",CONCATENATE("S",WEEKNUM(AF655,21)),"")</f>
        <v>S25</v>
      </c>
      <c r="AK655" s="323" t="str">
        <f>IF(AG655&lt;&gt;"",CONCATENATE("S",WEEKNUM(AG655,21)),"")</f>
        <v>S25</v>
      </c>
      <c r="AL655" s="322" t="str">
        <f>IF(AG655&lt;&gt;"",CONCATENATE(MONTH(AG655),"/",YEAR(AG655)),"")</f>
        <v>6/2025</v>
      </c>
      <c r="AM655" s="324">
        <f ca="1">IF(AG655&lt;&gt;"",IFERROR(IF(AF655="",TODAY()-AE655,AG655-AE655),""),"")</f>
        <v>0</v>
      </c>
      <c r="AN655" s="325" t="str">
        <f ca="1">IF(AM655&lt;&gt;"",IF(AM655&lt;=0,"SEM ATRASO",IF(AM655&lt;=10,"1) &lt;= 10 Dias",IF(AND(AM655&gt;10,AM655&lt;=30),"2) &gt; 10 Dias e &lt;= 30 Dias",IF(AND(AM655&gt;30,AM655&lt;=60),"3) &gt;30 Dias e &lt;=60 Dias",IF(AND(AM655&gt;60,AM655&lt;43854),"4) &gt; 60 Dias","INDEFINIDO"))))),"")</f>
        <v>SEM ATRASO</v>
      </c>
      <c r="AO655" s="331" t="s">
        <v>2029</v>
      </c>
      <c r="AP655" s="331">
        <v>45863</v>
      </c>
      <c r="AQ655" s="14">
        <v>45863</v>
      </c>
      <c r="AR655" s="14">
        <v>45848</v>
      </c>
      <c r="AS655" s="331">
        <v>45848</v>
      </c>
      <c r="AT655" s="309">
        <f>IF(AND(AP655&lt;&gt;"",AS655&lt;&gt;""),AS655-AP655,"")</f>
        <v>-15</v>
      </c>
      <c r="AU655" s="326" t="str">
        <f>IF(AQ655&lt;&gt;"",CONCATENATE("S",WEEKNUM(AQ655,21)),"")</f>
        <v>S30</v>
      </c>
      <c r="AV655" s="327" t="str">
        <f>IF(AR655&lt;&gt;"",CONCATENATE("S",WEEKNUM(AR655,21)),"")</f>
        <v>S28</v>
      </c>
      <c r="AW655" s="327" t="str">
        <f>IF(AS655&lt;&gt;"",CONCATENATE("S",WEEKNUM(AS655,21)),"")</f>
        <v>S28</v>
      </c>
      <c r="AX655" s="326" t="str">
        <f>IF(AS655&lt;&gt;"",CONCATENATE(MONTH(AS655),"/",YEAR(AS655)),"")</f>
        <v>7/2025</v>
      </c>
      <c r="AY655" s="328">
        <f ca="1">IF(AQ655&lt;&gt;"",IF(AS655&lt;&gt;"",AQ655-AS655,TODAY()-AQ655),"")</f>
        <v>15</v>
      </c>
      <c r="AZ655" s="329" t="str">
        <f ca="1">IF(AY655&lt;&gt;"",IF(AY655&lt;=0,"SEM ATRASO",IF(AY655&lt;=10,"1) &lt;= 10 Dias",IF(AND(AY655&gt;10,AY655&lt;=30),"2) &gt; 10 Dias e &lt;= 30 Dias",IF(AND(AY655&gt;30,AY655&lt;=60),"3) &gt;30 Dias e &lt;=60 Dias",IF(AND(AY655&gt;60,AY655&lt;43854),"4) &gt; 60 Dias","INDEFINIDO"))))),"")</f>
        <v>2) &gt; 10 Dias e &lt;= 30 Dias</v>
      </c>
      <c r="BA655" s="14">
        <v>45879</v>
      </c>
      <c r="BB655" s="331">
        <v>45868</v>
      </c>
      <c r="BC655" s="14">
        <v>45885</v>
      </c>
      <c r="BD655" s="14">
        <v>45885</v>
      </c>
      <c r="BE655" s="438">
        <v>45884</v>
      </c>
      <c r="BF655" s="309">
        <f>IF(AND(BB655&lt;&gt;"",BE655&lt;&gt;""),BE655-BB655,"")</f>
        <v>16</v>
      </c>
      <c r="BG655" s="326" t="str">
        <f>IF(BC655&lt;&gt;"",CONCATENATE("S",WEEKNUM(BC655,21)),"")</f>
        <v>S33</v>
      </c>
      <c r="BH655" s="327" t="str">
        <f>IF(BD655&lt;&gt;"",CONCATENATE("S",WEEKNUM(BD655,21)),"")</f>
        <v>S33</v>
      </c>
      <c r="BI655" s="327" t="str">
        <f>IF(BE655&lt;&gt;"",CONCATENATE("S",WEEKNUM(BE655,21)),"")</f>
        <v>S33</v>
      </c>
      <c r="BJ655" s="326" t="str">
        <f>IF(BE655&lt;&gt;"",CONCATENATE(MONTH(BE655),"/",YEAR(BE655)),"")</f>
        <v>8/2025</v>
      </c>
      <c r="BK655" s="325">
        <f ca="1">IF(BE655&lt;&gt;"",IFERROR(IF(BE655="",TODAY()-BC655,BE655-BC655),""),"")</f>
        <v>-1</v>
      </c>
      <c r="BL655" s="330" t="str">
        <f ca="1">IF(BK655&lt;&gt;"",IF(BK655&lt;=0,"SEM ATRASO",IF(BK655&lt;=10,"1) &lt;= 10 Dias",IF(AND(BK655&gt;10,BK655&lt;=30),"2) &gt; 10 Dias e &lt;= 30 Dias",IF(AND(BK655&gt;30,BK655&lt;=60),"3) &gt;30 Dias e &lt;=60 Dias",IF(AND(BK655&gt;60,BK655&lt;43854),"4) &gt; 60 Dias","INDEFINIDO"))))),"")</f>
        <v>SEM ATRASO</v>
      </c>
      <c r="BM655" s="331">
        <f>IF(BE655&lt;&gt;"",BE655+5,IF(AND(BE655="",BD655&lt;&gt;""),BD655+5,IF(AND(BE655="",BD655="",AS655&lt;&gt;""),AS655+5,IF(AND(BE655="",BD655="",AS655="",AR655&lt;&gt;""),AR655+5,""))))</f>
        <v>45889</v>
      </c>
      <c r="BN655" s="327"/>
      <c r="BO655" s="327" t="s">
        <v>87</v>
      </c>
      <c r="BP655" s="305"/>
      <c r="BQ655" s="305"/>
      <c r="BR655" s="305"/>
      <c r="BS655" s="305"/>
      <c r="BT655" s="305" t="s">
        <v>124</v>
      </c>
      <c r="BU655" s="305" t="s">
        <v>124</v>
      </c>
      <c r="BV655" s="305"/>
      <c r="BW655" s="305"/>
      <c r="BX655" s="305"/>
      <c r="BY655" s="305"/>
      <c r="BZ655" s="305"/>
      <c r="CA655" s="660" t="s">
        <v>974</v>
      </c>
      <c r="CB655" s="326"/>
    </row>
    <row r="656" spans="1:80" ht="40.5" customHeight="1" x14ac:dyDescent="0.35">
      <c r="A656" s="326"/>
      <c r="B656" s="458" t="s">
        <v>155</v>
      </c>
      <c r="C656" s="326" t="s">
        <v>278</v>
      </c>
      <c r="D656" s="331">
        <v>45663</v>
      </c>
      <c r="E656" s="323">
        <v>1</v>
      </c>
      <c r="F656" s="323">
        <v>1</v>
      </c>
      <c r="G656" s="307">
        <f ca="1">IF(AND(E656&lt;D656,BE656&lt;&gt;"",TODAY()&gt;D656),TODAY()-D656,"")</f>
        <v>234</v>
      </c>
      <c r="H656" s="308">
        <f>IF(BM656&lt;&gt;"",BM656,"")</f>
        <v>45889</v>
      </c>
      <c r="I656" s="309">
        <f>IF(AND(E656&lt;&gt;"",H656&lt;&gt;""),H656-E656,"")</f>
        <v>45888</v>
      </c>
      <c r="J656" s="305" t="s">
        <v>280</v>
      </c>
      <c r="K656" s="326" t="s">
        <v>80</v>
      </c>
      <c r="L656" s="310" t="s">
        <v>557</v>
      </c>
      <c r="M656" s="311" t="s">
        <v>2407</v>
      </c>
      <c r="N656" s="326" t="s">
        <v>83</v>
      </c>
      <c r="O656" s="326"/>
      <c r="P656" s="539" t="s">
        <v>1601</v>
      </c>
      <c r="Q656" s="383" t="s">
        <v>1604</v>
      </c>
      <c r="R656" s="313" t="str">
        <f>IF(OR(L656&lt;&gt;"",N656&lt;&gt;"",O656&lt;&gt;"",P656&lt;&gt;""),CONCATENATE(L656,"-",N656,"-",P656,"-OM",O656),"")</f>
        <v>P62-PPGM-CAM-0359P/2024-OM</v>
      </c>
      <c r="S656" s="326" t="s">
        <v>964</v>
      </c>
      <c r="T656" s="437">
        <v>0.75</v>
      </c>
      <c r="U656" s="340">
        <v>4.96</v>
      </c>
      <c r="V656" s="340">
        <v>0</v>
      </c>
      <c r="W656" s="316">
        <f>IF(U656&lt;&gt;"",U656/1000,"")</f>
        <v>4.96E-3</v>
      </c>
      <c r="X656" s="316">
        <f>IF(V656&lt;&gt;"",V656/1000,"")</f>
        <v>0</v>
      </c>
      <c r="Y656" s="317">
        <f>IF(OR(U656&lt;&gt;"",V656&lt;&gt;""),U656+V656,"")</f>
        <v>4.96</v>
      </c>
      <c r="Z656" s="318">
        <f>IF(Y656&lt;&gt;"",Y656/1000,"")</f>
        <v>4.96E-3</v>
      </c>
      <c r="AA656" s="574"/>
      <c r="AB656" s="327"/>
      <c r="AC656" s="331">
        <v>45777</v>
      </c>
      <c r="AD656" s="327">
        <v>45814</v>
      </c>
      <c r="AE656" s="327">
        <v>45828</v>
      </c>
      <c r="AF656" s="14">
        <v>45828</v>
      </c>
      <c r="AG656" s="327">
        <v>45828</v>
      </c>
      <c r="AH656" s="309">
        <f>IF(AND(AD656&lt;&gt;"",AG656&lt;&gt;""),AG656-AD656,"")</f>
        <v>14</v>
      </c>
      <c r="AI656" s="322" t="str">
        <f>IF(AE656&lt;&gt;"",CONCATENATE("S",WEEKNUM(AE656,21)),"")</f>
        <v>S25</v>
      </c>
      <c r="AJ656" s="323" t="str">
        <f>IF(AF656&lt;&gt;"",CONCATENATE("S",WEEKNUM(AF656,21)),"")</f>
        <v>S25</v>
      </c>
      <c r="AK656" s="323" t="str">
        <f>IF(AG656&lt;&gt;"",CONCATENATE("S",WEEKNUM(AG656,21)),"")</f>
        <v>S25</v>
      </c>
      <c r="AL656" s="322" t="str">
        <f>IF(AG656&lt;&gt;"",CONCATENATE(MONTH(AG656),"/",YEAR(AG656)),"")</f>
        <v>6/2025</v>
      </c>
      <c r="AM656" s="324">
        <f ca="1">IF(AG656&lt;&gt;"",IFERROR(IF(AF656="",TODAY()-AE656,AG656-AE656),""),"")</f>
        <v>0</v>
      </c>
      <c r="AN656" s="325" t="str">
        <f ca="1">IF(AM656&lt;&gt;"",IF(AM656&lt;=0,"SEM ATRASO",IF(AM656&lt;=10,"1) &lt;= 10 Dias",IF(AND(AM656&gt;10,AM656&lt;=30),"2) &gt; 10 Dias e &lt;= 30 Dias",IF(AND(AM656&gt;30,AM656&lt;=60),"3) &gt;30 Dias e &lt;=60 Dias",IF(AND(AM656&gt;60,AM656&lt;43854),"4) &gt; 60 Dias","INDEFINIDO"))))),"")</f>
        <v>SEM ATRASO</v>
      </c>
      <c r="AO656" s="331" t="s">
        <v>2029</v>
      </c>
      <c r="AP656" s="331">
        <v>45867</v>
      </c>
      <c r="AQ656" s="14">
        <v>45867</v>
      </c>
      <c r="AR656" s="14">
        <v>45848</v>
      </c>
      <c r="AS656" s="331">
        <v>45848</v>
      </c>
      <c r="AT656" s="309">
        <f>IF(AND(AP656&lt;&gt;"",AS656&lt;&gt;""),AS656-AP656,"")</f>
        <v>-19</v>
      </c>
      <c r="AU656" s="326" t="str">
        <f>IF(AQ656&lt;&gt;"",CONCATENATE("S",WEEKNUM(AQ656,21)),"")</f>
        <v>S31</v>
      </c>
      <c r="AV656" s="327" t="str">
        <f>IF(AR656&lt;&gt;"",CONCATENATE("S",WEEKNUM(AR656,21)),"")</f>
        <v>S28</v>
      </c>
      <c r="AW656" s="327" t="str">
        <f>IF(AS656&lt;&gt;"",CONCATENATE("S",WEEKNUM(AS656,21)),"")</f>
        <v>S28</v>
      </c>
      <c r="AX656" s="326" t="str">
        <f>IF(AS656&lt;&gt;"",CONCATENATE(MONTH(AS656),"/",YEAR(AS656)),"")</f>
        <v>7/2025</v>
      </c>
      <c r="AY656" s="328">
        <f ca="1">IF(AQ656&lt;&gt;"",IF(AS656&lt;&gt;"",AQ656-AS656,TODAY()-AQ656),"")</f>
        <v>19</v>
      </c>
      <c r="AZ656" s="329" t="str">
        <f ca="1">IF(AY656&lt;&gt;"",IF(AY656&lt;=0,"SEM ATRASO",IF(AY656&lt;=10,"1) &lt;= 10 Dias",IF(AND(AY656&gt;10,AY656&lt;=30),"2) &gt; 10 Dias e &lt;= 30 Dias",IF(AND(AY656&gt;30,AY656&lt;=60),"3) &gt;30 Dias e &lt;=60 Dias",IF(AND(AY656&gt;60,AY656&lt;43854),"4) &gt; 60 Dias","INDEFINIDO"))))),"")</f>
        <v>2) &gt; 10 Dias e &lt;= 30 Dias</v>
      </c>
      <c r="BA656" s="14">
        <v>45879</v>
      </c>
      <c r="BB656" s="331">
        <f>BA656</f>
        <v>45879</v>
      </c>
      <c r="BC656" s="14">
        <v>45885</v>
      </c>
      <c r="BD656" s="14">
        <v>45885</v>
      </c>
      <c r="BE656" s="438">
        <v>45884</v>
      </c>
      <c r="BF656" s="309">
        <f>IF(AND(BB656&lt;&gt;"",BE656&lt;&gt;""),BE656-BB656,"")</f>
        <v>5</v>
      </c>
      <c r="BG656" s="326" t="str">
        <f>IF(BC656&lt;&gt;"",CONCATENATE("S",WEEKNUM(BC656,21)),"")</f>
        <v>S33</v>
      </c>
      <c r="BH656" s="327" t="str">
        <f>IF(BD656&lt;&gt;"",CONCATENATE("S",WEEKNUM(BD656,21)),"")</f>
        <v>S33</v>
      </c>
      <c r="BI656" s="327" t="str">
        <f>IF(BE656&lt;&gt;"",CONCATENATE("S",WEEKNUM(BE656,21)),"")</f>
        <v>S33</v>
      </c>
      <c r="BJ656" s="326" t="str">
        <f>IF(BE656&lt;&gt;"",CONCATENATE(MONTH(BE656),"/",YEAR(BE656)),"")</f>
        <v>8/2025</v>
      </c>
      <c r="BK656" s="325">
        <f ca="1">IF(BE656&lt;&gt;"",IFERROR(IF(BE656="",TODAY()-BC656,BE656-BC656),""),"")</f>
        <v>-1</v>
      </c>
      <c r="BL656" s="330" t="str">
        <f ca="1">IF(BK656&lt;&gt;"",IF(BK656&lt;=0,"SEM ATRASO",IF(BK656&lt;=10,"1) &lt;= 10 Dias",IF(AND(BK656&gt;10,BK656&lt;=30),"2) &gt; 10 Dias e &lt;= 30 Dias",IF(AND(BK656&gt;30,BK656&lt;=60),"3) &gt;30 Dias e &lt;=60 Dias",IF(AND(BK656&gt;60,BK656&lt;43854),"4) &gt; 60 Dias","INDEFINIDO"))))),"")</f>
        <v>SEM ATRASO</v>
      </c>
      <c r="BM656" s="331">
        <f>IF(BE656&lt;&gt;"",BE656+5,IF(AND(BE656="",BD656&lt;&gt;""),BD656+5,IF(AND(BE656="",BD656="",AS656&lt;&gt;""),AS656+5,IF(AND(BE656="",BD656="",AS656="",AR656&lt;&gt;""),AR656+5,""))))</f>
        <v>45889</v>
      </c>
      <c r="BN656" s="327"/>
      <c r="BO656" s="327" t="s">
        <v>87</v>
      </c>
      <c r="BP656" s="305"/>
      <c r="BQ656" s="305"/>
      <c r="BR656" s="305"/>
      <c r="BS656" s="305"/>
      <c r="BT656" s="305" t="s">
        <v>124</v>
      </c>
      <c r="BU656" s="305" t="s">
        <v>124</v>
      </c>
      <c r="BV656" s="305"/>
      <c r="BW656" s="305"/>
      <c r="BX656" s="305"/>
      <c r="BY656" s="305"/>
      <c r="BZ656" s="305"/>
      <c r="CA656" s="660" t="s">
        <v>974</v>
      </c>
      <c r="CB656" s="326"/>
    </row>
    <row r="657" spans="1:80" ht="40.5" customHeight="1" x14ac:dyDescent="0.35">
      <c r="A657" s="326"/>
      <c r="B657" s="458" t="s">
        <v>155</v>
      </c>
      <c r="C657" s="326" t="s">
        <v>278</v>
      </c>
      <c r="D657" s="331">
        <v>45663</v>
      </c>
      <c r="E657" s="323">
        <v>1</v>
      </c>
      <c r="F657" s="323">
        <v>1</v>
      </c>
      <c r="G657" s="307">
        <f ca="1">IF(AND(E657&lt;D657,BE657&lt;&gt;"",TODAY()&gt;D657),TODAY()-D657,"")</f>
        <v>234</v>
      </c>
      <c r="H657" s="308">
        <f>IF(BM657&lt;&gt;"",BM657,"")</f>
        <v>45889</v>
      </c>
      <c r="I657" s="309">
        <f>IF(AND(E657&lt;&gt;"",H657&lt;&gt;""),H657-E657,"")</f>
        <v>45888</v>
      </c>
      <c r="J657" s="305" t="s">
        <v>280</v>
      </c>
      <c r="K657" s="326" t="s">
        <v>80</v>
      </c>
      <c r="L657" s="310" t="s">
        <v>557</v>
      </c>
      <c r="M657" s="311" t="s">
        <v>2407</v>
      </c>
      <c r="N657" s="326" t="s">
        <v>83</v>
      </c>
      <c r="O657" s="326"/>
      <c r="P657" s="539" t="s">
        <v>1601</v>
      </c>
      <c r="Q657" s="326" t="s">
        <v>1899</v>
      </c>
      <c r="R657" s="313" t="str">
        <f>IF(OR(L657&lt;&gt;"",N657&lt;&gt;"",O657&lt;&gt;"",P657&lt;&gt;""),CONCATENATE(L657,"-",N657,"-",P657,"-OM",O657),"")</f>
        <v>P62-PPGM-CAM-0359P/2024-OM</v>
      </c>
      <c r="S657" s="326" t="s">
        <v>964</v>
      </c>
      <c r="T657" s="437">
        <v>0.75</v>
      </c>
      <c r="U657" s="340">
        <v>4.8419999999999996</v>
      </c>
      <c r="V657" s="340">
        <v>0</v>
      </c>
      <c r="W657" s="316">
        <f>IF(U657&lt;&gt;"",U657/1000,"")</f>
        <v>4.8419999999999999E-3</v>
      </c>
      <c r="X657" s="316">
        <f>IF(V657&lt;&gt;"",V657/1000,"")</f>
        <v>0</v>
      </c>
      <c r="Y657" s="317">
        <f>IF(OR(U657&lt;&gt;"",V657&lt;&gt;""),U657+V657,"")</f>
        <v>4.8419999999999996</v>
      </c>
      <c r="Z657" s="318">
        <f>IF(Y657&lt;&gt;"",Y657/1000,"")</f>
        <v>4.8419999999999999E-3</v>
      </c>
      <c r="AA657" s="574"/>
      <c r="AB657" s="327"/>
      <c r="AC657" s="331">
        <v>45777</v>
      </c>
      <c r="AD657" s="327">
        <v>45814</v>
      </c>
      <c r="AE657" s="327">
        <v>45828</v>
      </c>
      <c r="AF657" s="14">
        <v>45828</v>
      </c>
      <c r="AG657" s="327">
        <v>45828</v>
      </c>
      <c r="AH657" s="309">
        <f>IF(AND(AD657&lt;&gt;"",AG657&lt;&gt;""),AG657-AD657,"")</f>
        <v>14</v>
      </c>
      <c r="AI657" s="322" t="str">
        <f>IF(AE657&lt;&gt;"",CONCATENATE("S",WEEKNUM(AE657,21)),"")</f>
        <v>S25</v>
      </c>
      <c r="AJ657" s="323" t="str">
        <f>IF(AF657&lt;&gt;"",CONCATENATE("S",WEEKNUM(AF657,21)),"")</f>
        <v>S25</v>
      </c>
      <c r="AK657" s="323" t="str">
        <f>IF(AG657&lt;&gt;"",CONCATENATE("S",WEEKNUM(AG657,21)),"")</f>
        <v>S25</v>
      </c>
      <c r="AL657" s="322" t="str">
        <f>IF(AG657&lt;&gt;"",CONCATENATE(MONTH(AG657),"/",YEAR(AG657)),"")</f>
        <v>6/2025</v>
      </c>
      <c r="AM657" s="324">
        <f ca="1">IF(AG657&lt;&gt;"",IFERROR(IF(AF657="",TODAY()-AE657,AG657-AE657),""),"")</f>
        <v>0</v>
      </c>
      <c r="AN657" s="325" t="str">
        <f ca="1">IF(AM657&lt;&gt;"",IF(AM657&lt;=0,"SEM ATRASO",IF(AM657&lt;=10,"1) &lt;= 10 Dias",IF(AND(AM657&gt;10,AM657&lt;=30),"2) &gt; 10 Dias e &lt;= 30 Dias",IF(AND(AM657&gt;30,AM657&lt;=60),"3) &gt;30 Dias e &lt;=60 Dias",IF(AND(AM657&gt;60,AM657&lt;43854),"4) &gt; 60 Dias","INDEFINIDO"))))),"")</f>
        <v>SEM ATRASO</v>
      </c>
      <c r="AO657" s="331" t="s">
        <v>2029</v>
      </c>
      <c r="AP657" s="331">
        <v>45867</v>
      </c>
      <c r="AQ657" s="14">
        <v>45867</v>
      </c>
      <c r="AR657" s="14">
        <v>45848</v>
      </c>
      <c r="AS657" s="331">
        <v>45848</v>
      </c>
      <c r="AT657" s="309">
        <f>IF(AND(AP657&lt;&gt;"",AS657&lt;&gt;""),AS657-AP657,"")</f>
        <v>-19</v>
      </c>
      <c r="AU657" s="326" t="str">
        <f>IF(AQ657&lt;&gt;"",CONCATENATE("S",WEEKNUM(AQ657,21)),"")</f>
        <v>S31</v>
      </c>
      <c r="AV657" s="327" t="str">
        <f>IF(AR657&lt;&gt;"",CONCATENATE("S",WEEKNUM(AR657,21)),"")</f>
        <v>S28</v>
      </c>
      <c r="AW657" s="327" t="str">
        <f>IF(AS657&lt;&gt;"",CONCATENATE("S",WEEKNUM(AS657,21)),"")</f>
        <v>S28</v>
      </c>
      <c r="AX657" s="326" t="str">
        <f>IF(AS657&lt;&gt;"",CONCATENATE(MONTH(AS657),"/",YEAR(AS657)),"")</f>
        <v>7/2025</v>
      </c>
      <c r="AY657" s="328">
        <f ca="1">IF(AQ657&lt;&gt;"",IF(AS657&lt;&gt;"",AQ657-AS657,TODAY()-AQ657),"")</f>
        <v>19</v>
      </c>
      <c r="AZ657" s="329" t="str">
        <f ca="1">IF(AY657&lt;&gt;"",IF(AY657&lt;=0,"SEM ATRASO",IF(AY657&lt;=10,"1) &lt;= 10 Dias",IF(AND(AY657&gt;10,AY657&lt;=30),"2) &gt; 10 Dias e &lt;= 30 Dias",IF(AND(AY657&gt;30,AY657&lt;=60),"3) &gt;30 Dias e &lt;=60 Dias",IF(AND(AY657&gt;60,AY657&lt;43854),"4) &gt; 60 Dias","INDEFINIDO"))))),"")</f>
        <v>2) &gt; 10 Dias e &lt;= 30 Dias</v>
      </c>
      <c r="BA657" s="14">
        <v>45879</v>
      </c>
      <c r="BB657" s="331">
        <f>BA657</f>
        <v>45879</v>
      </c>
      <c r="BC657" s="14">
        <v>45885</v>
      </c>
      <c r="BD657" s="14">
        <v>45885</v>
      </c>
      <c r="BE657" s="438">
        <v>45884</v>
      </c>
      <c r="BF657" s="309">
        <f>IF(AND(BB657&lt;&gt;"",BE657&lt;&gt;""),BE657-BB657,"")</f>
        <v>5</v>
      </c>
      <c r="BG657" s="326" t="str">
        <f>IF(BC657&lt;&gt;"",CONCATENATE("S",WEEKNUM(BC657,21)),"")</f>
        <v>S33</v>
      </c>
      <c r="BH657" s="327" t="str">
        <f>IF(BD657&lt;&gt;"",CONCATENATE("S",WEEKNUM(BD657,21)),"")</f>
        <v>S33</v>
      </c>
      <c r="BI657" s="327" t="str">
        <f>IF(BE657&lt;&gt;"",CONCATENATE("S",WEEKNUM(BE657,21)),"")</f>
        <v>S33</v>
      </c>
      <c r="BJ657" s="326" t="str">
        <f>IF(BE657&lt;&gt;"",CONCATENATE(MONTH(BE657),"/",YEAR(BE657)),"")</f>
        <v>8/2025</v>
      </c>
      <c r="BK657" s="325">
        <f ca="1">IF(BE657&lt;&gt;"",IFERROR(IF(BE657="",TODAY()-BC657,BE657-BC657),""),"")</f>
        <v>-1</v>
      </c>
      <c r="BL657" s="330" t="str">
        <f ca="1">IF(BK657&lt;&gt;"",IF(BK657&lt;=0,"SEM ATRASO",IF(BK657&lt;=10,"1) &lt;= 10 Dias",IF(AND(BK657&gt;10,BK657&lt;=30),"2) &gt; 10 Dias e &lt;= 30 Dias",IF(AND(BK657&gt;30,BK657&lt;=60),"3) &gt;30 Dias e &lt;=60 Dias",IF(AND(BK657&gt;60,BK657&lt;43854),"4) &gt; 60 Dias","INDEFINIDO"))))),"")</f>
        <v>SEM ATRASO</v>
      </c>
      <c r="BM657" s="331">
        <f>IF(BE657&lt;&gt;"",BE657+5,IF(AND(BE657="",BD657&lt;&gt;""),BD657+5,IF(AND(BE657="",BD657="",AS657&lt;&gt;""),AS657+5,IF(AND(BE657="",BD657="",AS657="",AR657&lt;&gt;""),AR657+5,""))))</f>
        <v>45889</v>
      </c>
      <c r="BN657" s="327"/>
      <c r="BO657" s="327" t="s">
        <v>87</v>
      </c>
      <c r="BP657" s="305"/>
      <c r="BQ657" s="305"/>
      <c r="BR657" s="305"/>
      <c r="BS657" s="305"/>
      <c r="BT657" s="305" t="s">
        <v>124</v>
      </c>
      <c r="BU657" s="305" t="s">
        <v>124</v>
      </c>
      <c r="BV657" s="305"/>
      <c r="BW657" s="305"/>
      <c r="BX657" s="305"/>
      <c r="BY657" s="305"/>
      <c r="BZ657" s="305"/>
      <c r="CA657" s="660" t="s">
        <v>974</v>
      </c>
      <c r="CB657" s="326"/>
    </row>
    <row r="658" spans="1:80" ht="40.5" customHeight="1" thickBot="1" x14ac:dyDescent="0.4">
      <c r="A658" s="326"/>
      <c r="B658" s="458" t="s">
        <v>155</v>
      </c>
      <c r="C658" s="326"/>
      <c r="D658" s="331"/>
      <c r="E658" s="323">
        <v>1</v>
      </c>
      <c r="F658" s="323">
        <v>1</v>
      </c>
      <c r="G658" s="307" t="str">
        <f ca="1">IF(AND(E658&lt;D658,BE658&lt;&gt;"",TODAY()&gt;D658),TODAY()-D658,"")</f>
        <v/>
      </c>
      <c r="H658" s="308">
        <f>IF(BM658&lt;&gt;"",BM658,"")</f>
        <v>45889</v>
      </c>
      <c r="I658" s="309">
        <f>IF(AND(E658&lt;&gt;"",H658&lt;&gt;""),H658-E658,"")</f>
        <v>45888</v>
      </c>
      <c r="J658" s="305"/>
      <c r="K658" s="460" t="s">
        <v>80</v>
      </c>
      <c r="L658" s="310" t="s">
        <v>557</v>
      </c>
      <c r="M658" s="311" t="s">
        <v>2407</v>
      </c>
      <c r="N658" s="326" t="s">
        <v>1012</v>
      </c>
      <c r="O658" s="326"/>
      <c r="P658" s="539" t="s">
        <v>1601</v>
      </c>
      <c r="Q658" s="326" t="s">
        <v>1900</v>
      </c>
      <c r="R658" s="313" t="str">
        <f>IF(OR(L658&lt;&gt;"",N658&lt;&gt;"",O658&lt;&gt;"",P658&lt;&gt;""),CONCATENATE(L658,"-",N658,"-",P658,"-OM",O658),"")</f>
        <v>P62-PPGMII-P62-PAR-0359P/2024-OM</v>
      </c>
      <c r="S658" s="326"/>
      <c r="T658" s="437">
        <v>0.75</v>
      </c>
      <c r="U658" s="340">
        <v>4.71</v>
      </c>
      <c r="V658" s="340">
        <v>0</v>
      </c>
      <c r="W658" s="316">
        <f>IF(U658&lt;&gt;"",U658/1000,"")</f>
        <v>4.7099999999999998E-3</v>
      </c>
      <c r="X658" s="316">
        <f>IF(V658&lt;&gt;"",V658/1000,"")</f>
        <v>0</v>
      </c>
      <c r="Y658" s="317">
        <f>IF(OR(U658&lt;&gt;"",V658&lt;&gt;""),U658+V658,"")</f>
        <v>4.71</v>
      </c>
      <c r="Z658" s="318">
        <f>IF(Y658&lt;&gt;"",Y658/1000,"")</f>
        <v>4.7099999999999998E-3</v>
      </c>
      <c r="AA658" s="574"/>
      <c r="AB658" s="327"/>
      <c r="AC658" s="331">
        <v>45772</v>
      </c>
      <c r="AD658" s="327">
        <v>45814</v>
      </c>
      <c r="AE658" s="327">
        <v>45828</v>
      </c>
      <c r="AF658" s="14">
        <v>45828</v>
      </c>
      <c r="AG658" s="327">
        <v>45828</v>
      </c>
      <c r="AH658" s="309">
        <f>IF(AND(AD658&lt;&gt;"",AG658&lt;&gt;""),AG658-AD658,"")</f>
        <v>14</v>
      </c>
      <c r="AI658" s="322" t="str">
        <f>IF(AE658&lt;&gt;"",CONCATENATE("S",WEEKNUM(AE658,21)),"")</f>
        <v>S25</v>
      </c>
      <c r="AJ658" s="323" t="str">
        <f>IF(AF658&lt;&gt;"",CONCATENATE("S",WEEKNUM(AF658,21)),"")</f>
        <v>S25</v>
      </c>
      <c r="AK658" s="323" t="str">
        <f>IF(AG658&lt;&gt;"",CONCATENATE("S",WEEKNUM(AG658,21)),"")</f>
        <v>S25</v>
      </c>
      <c r="AL658" s="322" t="str">
        <f>IF(AG658&lt;&gt;"",CONCATENATE(MONTH(AG658),"/",YEAR(AG658)),"")</f>
        <v>6/2025</v>
      </c>
      <c r="AM658" s="324">
        <f ca="1">IF(AG658&lt;&gt;"",IFERROR(IF(AF658="",TODAY()-AE658,AG658-AE658),""),"")</f>
        <v>0</v>
      </c>
      <c r="AN658" s="325" t="str">
        <f ca="1">IF(AM658&lt;&gt;"",IF(AM658&lt;=0,"SEM ATRASO",IF(AM658&lt;=10,"1) &lt;= 10 Dias",IF(AND(AM658&gt;10,AM658&lt;=30),"2) &gt; 10 Dias e &lt;= 30 Dias",IF(AND(AM658&gt;30,AM658&lt;=60),"3) &gt;30 Dias e &lt;=60 Dias",IF(AND(AM658&gt;60,AM658&lt;43854),"4) &gt; 60 Dias","INDEFINIDO"))))),"")</f>
        <v>SEM ATRASO</v>
      </c>
      <c r="AO658" s="331" t="s">
        <v>2029</v>
      </c>
      <c r="AP658" s="331">
        <v>45863</v>
      </c>
      <c r="AQ658" s="15">
        <v>45866</v>
      </c>
      <c r="AR658" s="15">
        <v>45866</v>
      </c>
      <c r="AS658" s="331">
        <v>45866</v>
      </c>
      <c r="AT658" s="309">
        <f>IF(AND(AP658&lt;&gt;"",AS658&lt;&gt;""),AS658-AP658,"")</f>
        <v>3</v>
      </c>
      <c r="AU658" s="326" t="str">
        <f>IF(AQ658&lt;&gt;"",CONCATENATE("S",WEEKNUM(AQ658,21)),"")</f>
        <v>S31</v>
      </c>
      <c r="AV658" s="327" t="str">
        <f>IF(AR658&lt;&gt;"",CONCATENATE("S",WEEKNUM(AR658,21)),"")</f>
        <v>S31</v>
      </c>
      <c r="AW658" s="327" t="str">
        <f>IF(AS658&lt;&gt;"",CONCATENATE("S",WEEKNUM(AS658,21)),"")</f>
        <v>S31</v>
      </c>
      <c r="AX658" s="326" t="str">
        <f>IF(AS658&lt;&gt;"",CONCATENATE(MONTH(AS658),"/",YEAR(AS658)),"")</f>
        <v>7/2025</v>
      </c>
      <c r="AY658" s="328">
        <f ca="1">IF(AQ658&lt;&gt;"",IF(AS658&lt;&gt;"",AQ658-AS658,TODAY()-AQ658),"")</f>
        <v>0</v>
      </c>
      <c r="AZ658" s="329" t="str">
        <f ca="1">IF(AY658&lt;&gt;"",IF(AY658&lt;=0,"SEM ATRASO",IF(AY658&lt;=10,"1) &lt;= 10 Dias",IF(AND(AY658&gt;10,AY658&lt;=30),"2) &gt; 10 Dias e &lt;= 30 Dias",IF(AND(AY658&gt;30,AY658&lt;=60),"3) &gt;30 Dias e &lt;=60 Dias",IF(AND(AY658&gt;60,AY658&lt;43854),"4) &gt; 60 Dias","INDEFINIDO"))))),"")</f>
        <v>SEM ATRASO</v>
      </c>
      <c r="BA658" s="327">
        <v>45875</v>
      </c>
      <c r="BB658" s="331">
        <f>BA658</f>
        <v>45875</v>
      </c>
      <c r="BC658" s="15">
        <v>45880</v>
      </c>
      <c r="BD658" s="14">
        <v>45885</v>
      </c>
      <c r="BE658" s="438">
        <v>45884</v>
      </c>
      <c r="BF658" s="309">
        <f>IF(AND(BB658&lt;&gt;"",BE658&lt;&gt;""),BE658-BB658,"")</f>
        <v>9</v>
      </c>
      <c r="BG658" s="326" t="str">
        <f>IF(BC658&lt;&gt;"",CONCATENATE("S",WEEKNUM(BC658,21)),"")</f>
        <v>S33</v>
      </c>
      <c r="BH658" s="327" t="str">
        <f>IF(BD658&lt;&gt;"",CONCATENATE("S",WEEKNUM(BD658,21)),"")</f>
        <v>S33</v>
      </c>
      <c r="BI658" s="327" t="str">
        <f>IF(BE658&lt;&gt;"",CONCATENATE("S",WEEKNUM(BE658,21)),"")</f>
        <v>S33</v>
      </c>
      <c r="BJ658" s="326" t="str">
        <f>IF(BE658&lt;&gt;"",CONCATENATE(MONTH(BE658),"/",YEAR(BE658)),"")</f>
        <v>8/2025</v>
      </c>
      <c r="BK658" s="325">
        <f ca="1">IF(BE658&lt;&gt;"",IFERROR(IF(BE658="",TODAY()-BC658,BE658-BC658),""),"")</f>
        <v>4</v>
      </c>
      <c r="BL658" s="330" t="str">
        <f ca="1">IF(BK658&lt;&gt;"",IF(BK658&lt;=0,"SEM ATRASO",IF(BK658&lt;=10,"1) &lt;= 10 Dias",IF(AND(BK658&gt;10,BK658&lt;=30),"2) &gt; 10 Dias e &lt;= 30 Dias",IF(AND(BK658&gt;30,BK658&lt;=60),"3) &gt;30 Dias e &lt;=60 Dias",IF(AND(BK658&gt;60,BK658&lt;43854),"4) &gt; 60 Dias","INDEFINIDO"))))),"")</f>
        <v>1) &lt;= 10 Dias</v>
      </c>
      <c r="BM658" s="331">
        <f>IF(BE658&lt;&gt;"",BE658+5,IF(AND(BE658="",BD658&lt;&gt;""),BD658+5,IF(AND(BE658="",BD658="",AS658&lt;&gt;""),AS658+5,IF(AND(BE658="",BD658="",AS658="",AR658&lt;&gt;""),AR658+5,""))))</f>
        <v>45889</v>
      </c>
      <c r="BN658" s="327"/>
      <c r="BO658" s="331" t="s">
        <v>87</v>
      </c>
      <c r="BP658" s="305"/>
      <c r="BQ658" s="305"/>
      <c r="BR658" s="305"/>
      <c r="BS658" s="305"/>
      <c r="BT658" s="305"/>
      <c r="BU658" s="305"/>
      <c r="BV658" s="305"/>
      <c r="BW658" s="305"/>
      <c r="BX658" s="305"/>
      <c r="BY658" s="305"/>
      <c r="BZ658" s="305"/>
      <c r="CA658" s="660"/>
      <c r="CB658" s="326"/>
    </row>
    <row r="659" spans="1:80" ht="40.5" customHeight="1" thickBot="1" x14ac:dyDescent="0.4">
      <c r="A659" s="326"/>
      <c r="B659" s="458" t="s">
        <v>155</v>
      </c>
      <c r="C659" s="326"/>
      <c r="D659" s="331"/>
      <c r="E659" s="323" t="s">
        <v>1173</v>
      </c>
      <c r="F659" s="323" t="s">
        <v>273</v>
      </c>
      <c r="G659" s="307" t="str">
        <f ca="1">IF(AND(E659&lt;D659,BE659&lt;&gt;"",TODAY()&gt;D659),TODAY()-D659,"")</f>
        <v/>
      </c>
      <c r="H659" s="308">
        <f>IF(BM659&lt;&gt;"",BM659,"")</f>
        <v>45889</v>
      </c>
      <c r="I659" s="309">
        <f>IF(AND(E659&lt;&gt;"",H659&lt;&gt;""),H659-E659,"")</f>
        <v>253</v>
      </c>
      <c r="J659" s="305" t="s">
        <v>79</v>
      </c>
      <c r="K659" s="567" t="s">
        <v>80</v>
      </c>
      <c r="L659" s="310" t="s">
        <v>557</v>
      </c>
      <c r="M659" s="311" t="s">
        <v>2407</v>
      </c>
      <c r="N659" s="326" t="s">
        <v>1012</v>
      </c>
      <c r="O659" s="326"/>
      <c r="P659" s="539" t="s">
        <v>1934</v>
      </c>
      <c r="Q659" s="383" t="s">
        <v>1860</v>
      </c>
      <c r="R659" s="313" t="str">
        <f>IF(OR(L659&lt;&gt;"",N659&lt;&gt;"",O659&lt;&gt;"",P659&lt;&gt;""),CONCATENATE(L659,"-",N659,"-",P659,"-OM",O659),"")</f>
        <v>P62-PPGMII-P62-PAR-1845P/2024-OM</v>
      </c>
      <c r="S659" s="326"/>
      <c r="T659" s="624">
        <v>0.25</v>
      </c>
      <c r="U659" s="340">
        <v>7.4</v>
      </c>
      <c r="V659" s="340">
        <v>0</v>
      </c>
      <c r="W659" s="316">
        <f>IF(U659&lt;&gt;"",U659/1000,"")</f>
        <v>7.4000000000000003E-3</v>
      </c>
      <c r="X659" s="316">
        <f>IF(V659&lt;&gt;"",V659/1000,"")</f>
        <v>0</v>
      </c>
      <c r="Y659" s="317">
        <f>IF(OR(U659&lt;&gt;"",V659&lt;&gt;""),U659+V659,"")</f>
        <v>7.4</v>
      </c>
      <c r="Z659" s="318">
        <f>IF(Y659&lt;&gt;"",Y659/1000,"")</f>
        <v>7.4000000000000003E-3</v>
      </c>
      <c r="AA659" s="574" t="s">
        <v>2125</v>
      </c>
      <c r="AB659" s="327"/>
      <c r="AC659" s="327">
        <v>45787</v>
      </c>
      <c r="AD659" s="327">
        <v>45823</v>
      </c>
      <c r="AE659" s="327">
        <v>45834</v>
      </c>
      <c r="AF659" s="14">
        <v>45834</v>
      </c>
      <c r="AG659" s="327">
        <v>45834</v>
      </c>
      <c r="AH659" s="309">
        <f>IF(AND(AD659&lt;&gt;"",AG659&lt;&gt;""),AG659-AD659,"")</f>
        <v>11</v>
      </c>
      <c r="AI659" s="322" t="str">
        <f>IF(AE659&lt;&gt;"",CONCATENATE("S",WEEKNUM(AE659,21)),"")</f>
        <v>S26</v>
      </c>
      <c r="AJ659" s="323" t="str">
        <f>IF(AF659&lt;&gt;"",CONCATENATE("S",WEEKNUM(AF659,21)),"")</f>
        <v>S26</v>
      </c>
      <c r="AK659" s="323" t="str">
        <f>IF(AG659&lt;&gt;"",CONCATENATE("S",WEEKNUM(AG659,21)),"")</f>
        <v>S26</v>
      </c>
      <c r="AL659" s="322" t="str">
        <f>IF(AG659&lt;&gt;"",CONCATENATE(MONTH(AG659),"/",YEAR(AG659)),"")</f>
        <v>6/2025</v>
      </c>
      <c r="AM659" s="324">
        <f ca="1">IF(AG659&lt;&gt;"",IFERROR(IF(AF659="",TODAY()-AE659,AG659-AE659),""),"")</f>
        <v>0</v>
      </c>
      <c r="AN659" s="325" t="str">
        <f ca="1">IF(AM659&lt;&gt;"",IF(AM659&lt;=0,"SEM ATRASO",IF(AM659&lt;=10,"1) &lt;= 10 Dias",IF(AND(AM659&gt;10,AM659&lt;=30),"2) &gt; 10 Dias e &lt;= 30 Dias",IF(AND(AM659&gt;30,AM659&lt;=60),"3) &gt;30 Dias e &lt;=60 Dias",IF(AND(AM659&gt;60,AM659&lt;43854),"4) &gt; 60 Dias","INDEFINIDO"))))),"")</f>
        <v>SEM ATRASO</v>
      </c>
      <c r="AO659" s="331">
        <v>45884</v>
      </c>
      <c r="AP659" s="331">
        <v>45877</v>
      </c>
      <c r="AQ659" s="14">
        <v>45889</v>
      </c>
      <c r="AR659" s="14">
        <v>45889</v>
      </c>
      <c r="AS659" s="327">
        <v>45881</v>
      </c>
      <c r="AT659" s="309">
        <f>IF(AND(AP659&lt;&gt;"",AS659&lt;&gt;""),AS659-AP659,"")</f>
        <v>4</v>
      </c>
      <c r="AU659" s="326" t="str">
        <f>IF(AQ659&lt;&gt;"",CONCATENATE("S",WEEKNUM(AQ659,21)),"")</f>
        <v>S34</v>
      </c>
      <c r="AV659" s="327" t="str">
        <f>IF(AR659&lt;&gt;"",CONCATENATE("S",WEEKNUM(AR659,21)),"")</f>
        <v>S34</v>
      </c>
      <c r="AW659" s="327" t="str">
        <f>IF(AS659&lt;&gt;"",CONCATENATE("S",WEEKNUM(AS659,21)),"")</f>
        <v>S33</v>
      </c>
      <c r="AX659" s="326" t="str">
        <f>IF(AS659&lt;&gt;"",CONCATENATE(MONTH(AS659),"/",YEAR(AS659)),"")</f>
        <v>8/2025</v>
      </c>
      <c r="AY659" s="328">
        <f ca="1">IF(AQ659&lt;&gt;"",IF(AS659&lt;&gt;"",AQ659-AS659,TODAY()-AQ659),"")</f>
        <v>8</v>
      </c>
      <c r="AZ659" s="329" t="str">
        <f ca="1">IF(AY659&lt;&gt;"",IF(AY659&lt;=0,"SEM ATRASO",IF(AY659&lt;=10,"1) &lt;= 10 Dias",IF(AND(AY659&gt;10,AY659&lt;=30),"2) &gt; 10 Dias e &lt;= 30 Dias",IF(AND(AY659&gt;30,AY659&lt;=60),"3) &gt;30 Dias e &lt;=60 Dias",IF(AND(AY659&gt;60,AY659&lt;43854),"4) &gt; 60 Dias","INDEFINIDO"))))),"")</f>
        <v>1) &lt;= 10 Dias</v>
      </c>
      <c r="BA659" s="327">
        <v>45889</v>
      </c>
      <c r="BB659" s="331">
        <v>45881</v>
      </c>
      <c r="BC659" s="14">
        <v>45896</v>
      </c>
      <c r="BD659" s="24">
        <v>45896</v>
      </c>
      <c r="BE659" s="327">
        <v>45884</v>
      </c>
      <c r="BF659" s="309">
        <f>IF(AND(BB659&lt;&gt;"",BE659&lt;&gt;""),BE659-BB659,"")</f>
        <v>3</v>
      </c>
      <c r="BG659" s="326" t="str">
        <f>IF(BC659&lt;&gt;"",CONCATENATE("S",WEEKNUM(BC659,21)),"")</f>
        <v>S35</v>
      </c>
      <c r="BH659" s="327" t="str">
        <f>IF(BD659&lt;&gt;"",CONCATENATE("S",WEEKNUM(BD659,21)),"")</f>
        <v>S35</v>
      </c>
      <c r="BI659" s="327" t="str">
        <f>IF(BE659&lt;&gt;"",CONCATENATE("S",WEEKNUM(BE659,21)),"")</f>
        <v>S33</v>
      </c>
      <c r="BJ659" s="326" t="str">
        <f>IF(BE659&lt;&gt;"",CONCATENATE(MONTH(BE659),"/",YEAR(BE659)),"")</f>
        <v>8/2025</v>
      </c>
      <c r="BK659" s="325">
        <f ca="1">IF(BE659&lt;&gt;"",IFERROR(IF(BE659="",TODAY()-BC659,BE659-BC659),""),"")</f>
        <v>-12</v>
      </c>
      <c r="BL659" s="330" t="str">
        <f ca="1">IF(BK659&lt;&gt;"",IF(BK659&lt;=0,"SEM ATRASO",IF(BK659&lt;=10,"1) &lt;= 10 Dias",IF(AND(BK659&gt;10,BK659&lt;=30),"2) &gt; 10 Dias e &lt;= 30 Dias",IF(AND(BK659&gt;30,BK659&lt;=60),"3) &gt;30 Dias e &lt;=60 Dias",IF(AND(BK659&gt;60,BK659&lt;43854),"4) &gt; 60 Dias","INDEFINIDO"))))),"")</f>
        <v>SEM ATRASO</v>
      </c>
      <c r="BM659" s="331">
        <f>IF(BE659&lt;&gt;"",BE659+5,IF(AND(BE659="",BD659&lt;&gt;""),BD659+5,IF(AND(BE659="",BD659="",AS659&lt;&gt;""),AS659+5,IF(AND(BE659="",BD659="",AS659="",AR659&lt;&gt;""),AR659+5,""))))</f>
        <v>45889</v>
      </c>
      <c r="BN659" s="327"/>
      <c r="BO659" s="331" t="s">
        <v>87</v>
      </c>
      <c r="BP659" s="305"/>
      <c r="BQ659" s="305"/>
      <c r="BR659" s="305"/>
      <c r="BS659" s="305"/>
      <c r="BT659" s="305"/>
      <c r="BU659" s="305"/>
      <c r="BV659" s="305"/>
      <c r="BW659" s="305"/>
      <c r="BX659" s="305"/>
      <c r="BY659" s="305"/>
      <c r="BZ659" s="305"/>
      <c r="CA659" s="660" t="s">
        <v>2408</v>
      </c>
      <c r="CB659" s="326"/>
    </row>
    <row r="660" spans="1:80" ht="40.5" customHeight="1" thickBot="1" x14ac:dyDescent="0.4">
      <c r="A660" s="326"/>
      <c r="B660" s="458" t="s">
        <v>155</v>
      </c>
      <c r="C660" s="326"/>
      <c r="D660" s="331"/>
      <c r="E660" s="323" t="s">
        <v>1998</v>
      </c>
      <c r="F660" s="323" t="s">
        <v>279</v>
      </c>
      <c r="G660" s="307" t="str">
        <f ca="1">IF(AND(E660&lt;D660,BE660&lt;&gt;"",TODAY()&gt;D660),TODAY()-D660,"")</f>
        <v/>
      </c>
      <c r="H660" s="308">
        <f>IF(BM660&lt;&gt;"",BM660,"")</f>
        <v>45889</v>
      </c>
      <c r="I660" s="309">
        <f>IF(AND(E660&lt;&gt;"",H660&lt;&gt;""),H660-E660,"")</f>
        <v>345</v>
      </c>
      <c r="J660" s="305"/>
      <c r="K660" s="460" t="s">
        <v>80</v>
      </c>
      <c r="L660" s="310" t="s">
        <v>557</v>
      </c>
      <c r="M660" s="311" t="s">
        <v>2407</v>
      </c>
      <c r="N660" s="326" t="s">
        <v>2050</v>
      </c>
      <c r="O660" s="326"/>
      <c r="P660" s="539" t="s">
        <v>1605</v>
      </c>
      <c r="Q660" s="383" t="s">
        <v>1608</v>
      </c>
      <c r="R660" s="313" t="str">
        <f>IF(OR(L660&lt;&gt;"",N660&lt;&gt;"",O660&lt;&gt;"",P660&lt;&gt;""),CONCATENATE(L660,"-",N660,"-",P660,"-OM",O660),"")</f>
        <v>P62-PPGMII-P62-CAM-1085P/2024-OM</v>
      </c>
      <c r="S660" s="326"/>
      <c r="T660" s="437">
        <v>0.75</v>
      </c>
      <c r="U660" s="340">
        <v>0</v>
      </c>
      <c r="V660" s="340">
        <v>17.968</v>
      </c>
      <c r="W660" s="316">
        <f>IF(U660&lt;&gt;"",U660/1000,"")</f>
        <v>0</v>
      </c>
      <c r="X660" s="316">
        <f>IF(V660&lt;&gt;"",V660/1000,"")</f>
        <v>1.7968000000000001E-2</v>
      </c>
      <c r="Y660" s="317">
        <f>IF(OR(U660&lt;&gt;"",V660&lt;&gt;""),U660+V660,"")</f>
        <v>17.968</v>
      </c>
      <c r="Z660" s="318">
        <f>IF(Y660&lt;&gt;"",Y660/1000,"")</f>
        <v>1.7968000000000001E-2</v>
      </c>
      <c r="AA660" s="574" t="s">
        <v>2169</v>
      </c>
      <c r="AB660" s="327"/>
      <c r="AC660" s="331">
        <v>45777</v>
      </c>
      <c r="AD660" s="327">
        <v>45814</v>
      </c>
      <c r="AE660" s="327">
        <v>45828</v>
      </c>
      <c r="AF660" s="14">
        <v>45828</v>
      </c>
      <c r="AG660" s="327">
        <v>45828</v>
      </c>
      <c r="AH660" s="309">
        <f>IF(AND(AD660&lt;&gt;"",AG660&lt;&gt;""),AG660-AD660,"")</f>
        <v>14</v>
      </c>
      <c r="AI660" s="322" t="str">
        <f>IF(AE660&lt;&gt;"",CONCATENATE("S",WEEKNUM(AE660,21)),"")</f>
        <v>S25</v>
      </c>
      <c r="AJ660" s="323" t="str">
        <f>IF(AF660&lt;&gt;"",CONCATENATE("S",WEEKNUM(AF660,21)),"")</f>
        <v>S25</v>
      </c>
      <c r="AK660" s="323" t="str">
        <f>IF(AG660&lt;&gt;"",CONCATENATE("S",WEEKNUM(AG660,21)),"")</f>
        <v>S25</v>
      </c>
      <c r="AL660" s="322" t="str">
        <f>IF(AG660&lt;&gt;"",CONCATENATE(MONTH(AG660),"/",YEAR(AG660)),"")</f>
        <v>6/2025</v>
      </c>
      <c r="AM660" s="324">
        <f ca="1">IF(AG660&lt;&gt;"",IFERROR(IF(AF660="",TODAY()-AE660,AG660-AE660),""),"")</f>
        <v>0</v>
      </c>
      <c r="AN660" s="325" t="str">
        <f ca="1">IF(AM660&lt;&gt;"",IF(AM660&lt;=0,"SEM ATRASO",IF(AM660&lt;=10,"1) &lt;= 10 Dias",IF(AND(AM660&gt;10,AM660&lt;=30),"2) &gt; 10 Dias e &lt;= 30 Dias",IF(AND(AM660&gt;30,AM660&lt;=60),"3) &gt;30 Dias e &lt;=60 Dias",IF(AND(AM660&gt;60,AM660&lt;43854),"4) &gt; 60 Dias","INDEFINIDO"))))),"")</f>
        <v>SEM ATRASO</v>
      </c>
      <c r="AO660" s="331" t="s">
        <v>2029</v>
      </c>
      <c r="AP660" s="331">
        <v>45838</v>
      </c>
      <c r="AQ660" s="14">
        <v>45866</v>
      </c>
      <c r="AR660" s="15">
        <v>45866</v>
      </c>
      <c r="AS660" s="331">
        <v>45866</v>
      </c>
      <c r="AT660" s="309">
        <f>IF(AND(AP660&lt;&gt;"",AS660&lt;&gt;""),AS660-AP660,"")</f>
        <v>28</v>
      </c>
      <c r="AU660" s="326" t="str">
        <f>IF(AQ660&lt;&gt;"",CONCATENATE("S",WEEKNUM(AQ660,21)),"")</f>
        <v>S31</v>
      </c>
      <c r="AV660" s="327" t="str">
        <f>IF(AR660&lt;&gt;"",CONCATENATE("S",WEEKNUM(AR660,21)),"")</f>
        <v>S31</v>
      </c>
      <c r="AW660" s="327" t="str">
        <f>IF(AS660&lt;&gt;"",CONCATENATE("S",WEEKNUM(AS660,21)),"")</f>
        <v>S31</v>
      </c>
      <c r="AX660" s="326" t="str">
        <f>IF(AS660&lt;&gt;"",CONCATENATE(MONTH(AS660),"/",YEAR(AS660)),"")</f>
        <v>7/2025</v>
      </c>
      <c r="AY660" s="328">
        <f ca="1">IF(AQ660&lt;&gt;"",IF(AS660&lt;&gt;"",AQ660-AS660,TODAY()-AQ660),"")</f>
        <v>0</v>
      </c>
      <c r="AZ660" s="329" t="str">
        <f ca="1">IF(AY660&lt;&gt;"",IF(AY660&lt;=0,"SEM ATRASO",IF(AY660&lt;=10,"1) &lt;= 10 Dias",IF(AND(AY660&gt;10,AY660&lt;=30),"2) &gt; 10 Dias e &lt;= 30 Dias",IF(AND(AY660&gt;30,AY660&lt;=60),"3) &gt;30 Dias e &lt;=60 Dias",IF(AND(AY660&gt;60,AY660&lt;43854),"4) &gt; 60 Dias","INDEFINIDO"))))),"")</f>
        <v>SEM ATRASO</v>
      </c>
      <c r="BA660" s="14">
        <v>45879</v>
      </c>
      <c r="BB660" s="331">
        <f>BA660</f>
        <v>45879</v>
      </c>
      <c r="BC660" s="14">
        <v>45885</v>
      </c>
      <c r="BD660" s="14">
        <v>45885</v>
      </c>
      <c r="BE660" s="438">
        <v>45884</v>
      </c>
      <c r="BF660" s="309">
        <f>IF(AND(BB660&lt;&gt;"",BE660&lt;&gt;""),BE660-BB660,"")</f>
        <v>5</v>
      </c>
      <c r="BG660" s="326" t="str">
        <f>IF(BC660&lt;&gt;"",CONCATENATE("S",WEEKNUM(BC660,21)),"")</f>
        <v>S33</v>
      </c>
      <c r="BH660" s="327" t="str">
        <f>IF(BD660&lt;&gt;"",CONCATENATE("S",WEEKNUM(BD660,21)),"")</f>
        <v>S33</v>
      </c>
      <c r="BI660" s="327" t="str">
        <f>IF(BE660&lt;&gt;"",CONCATENATE("S",WEEKNUM(BE660,21)),"")</f>
        <v>S33</v>
      </c>
      <c r="BJ660" s="326" t="str">
        <f>IF(BE660&lt;&gt;"",CONCATENATE(MONTH(BE660),"/",YEAR(BE660)),"")</f>
        <v>8/2025</v>
      </c>
      <c r="BK660" s="325">
        <f ca="1">IF(BE660&lt;&gt;"",IFERROR(IF(BE660="",TODAY()-BC660,BE660-BC660),""),"")</f>
        <v>-1</v>
      </c>
      <c r="BL660" s="330" t="str">
        <f ca="1">IF(BK660&lt;&gt;"",IF(BK660&lt;=0,"SEM ATRASO",IF(BK660&lt;=10,"1) &lt;= 10 Dias",IF(AND(BK660&gt;10,BK660&lt;=30),"2) &gt; 10 Dias e &lt;= 30 Dias",IF(AND(BK660&gt;30,BK660&lt;=60),"3) &gt;30 Dias e &lt;=60 Dias",IF(AND(BK660&gt;60,BK660&lt;43854),"4) &gt; 60 Dias","INDEFINIDO"))))),"")</f>
        <v>SEM ATRASO</v>
      </c>
      <c r="BM660" s="331">
        <f>IF(BE660&lt;&gt;"",BE660+5,IF(AND(BE660="",BD660&lt;&gt;""),BD660+5,IF(AND(BE660="",BD660="",AS660&lt;&gt;""),AS660+5,IF(AND(BE660="",BD660="",AS660="",AR660&lt;&gt;""),AR660+5,""))))</f>
        <v>45889</v>
      </c>
      <c r="BN660" s="327"/>
      <c r="BO660" s="331" t="s">
        <v>87</v>
      </c>
      <c r="BP660" s="305"/>
      <c r="BQ660" s="305"/>
      <c r="BR660" s="305"/>
      <c r="BS660" s="305"/>
      <c r="BT660" s="305"/>
      <c r="BU660" s="305"/>
      <c r="BV660" s="305"/>
      <c r="BW660" s="305"/>
      <c r="BX660" s="305"/>
      <c r="BY660" s="305"/>
      <c r="BZ660" s="305"/>
      <c r="CA660" s="660"/>
      <c r="CB660" s="326"/>
    </row>
    <row r="661" spans="1:80" ht="40.5" customHeight="1" thickBot="1" x14ac:dyDescent="0.4">
      <c r="A661" s="326"/>
      <c r="B661" s="458" t="s">
        <v>101</v>
      </c>
      <c r="C661" s="326"/>
      <c r="D661" s="331"/>
      <c r="E661" s="323">
        <v>1</v>
      </c>
      <c r="F661" s="323">
        <v>1</v>
      </c>
      <c r="G661" s="307" t="str">
        <f ca="1">IF(AND(E661&lt;D661,BE661&lt;&gt;"",TODAY()&gt;D661),TODAY()-D661,"")</f>
        <v/>
      </c>
      <c r="H661" s="308">
        <f>IF(BM661&lt;&gt;"",BM661,"")</f>
        <v>45901</v>
      </c>
      <c r="I661" s="309">
        <f>IF(AND(E661&lt;&gt;"",H661&lt;&gt;""),H661-E661,"")</f>
        <v>45900</v>
      </c>
      <c r="J661" s="305"/>
      <c r="K661" s="460" t="s">
        <v>80</v>
      </c>
      <c r="L661" s="310" t="s">
        <v>880</v>
      </c>
      <c r="M661" s="311" t="s">
        <v>2405</v>
      </c>
      <c r="N661" s="326" t="s">
        <v>2193</v>
      </c>
      <c r="O661" s="326"/>
      <c r="P661" s="539" t="s">
        <v>1942</v>
      </c>
      <c r="Q661" s="383" t="s">
        <v>1879</v>
      </c>
      <c r="R661" s="313" t="str">
        <f>IF(OR(L661&lt;&gt;"",N661&lt;&gt;"",O661&lt;&gt;"",P661&lt;&gt;""),CONCATENATE(L661,"-",N661,"-",P661,"-OM",O661),"")</f>
        <v>P52-PPGMII-CAM-0274P/2025-OM</v>
      </c>
      <c r="S661" s="326"/>
      <c r="T661" s="624">
        <v>0.25</v>
      </c>
      <c r="U661" s="340">
        <v>0</v>
      </c>
      <c r="V661" s="340">
        <v>215.23100000000002</v>
      </c>
      <c r="W661" s="316">
        <f>IF(U661&lt;&gt;"",U661/1000,"")</f>
        <v>0</v>
      </c>
      <c r="X661" s="316">
        <f>IF(V661&lt;&gt;"",V661/1000,"")</f>
        <v>0.21523100000000003</v>
      </c>
      <c r="Y661" s="317">
        <f>IF(OR(U661&lt;&gt;"",V661&lt;&gt;""),U661+V661,"")</f>
        <v>215.23100000000002</v>
      </c>
      <c r="Z661" s="318">
        <f>IF(Y661&lt;&gt;"",Y661/1000,"")</f>
        <v>0.21523100000000003</v>
      </c>
      <c r="AA661" s="574"/>
      <c r="AB661" s="327"/>
      <c r="AC661" s="327">
        <v>45787</v>
      </c>
      <c r="AD661" s="327">
        <v>45823</v>
      </c>
      <c r="AE661" s="327">
        <v>45834</v>
      </c>
      <c r="AF661" s="14">
        <v>45834</v>
      </c>
      <c r="AG661" s="327">
        <v>45834</v>
      </c>
      <c r="AH661" s="309">
        <f>IF(AND(AD661&lt;&gt;"",AG661&lt;&gt;""),AG661-AD661,"")</f>
        <v>11</v>
      </c>
      <c r="AI661" s="322" t="str">
        <f>IF(AE661&lt;&gt;"",CONCATENATE("S",WEEKNUM(AE661,21)),"")</f>
        <v>S26</v>
      </c>
      <c r="AJ661" s="323" t="str">
        <f>IF(AF661&lt;&gt;"",CONCATENATE("S",WEEKNUM(AF661,21)),"")</f>
        <v>S26</v>
      </c>
      <c r="AK661" s="323" t="str">
        <f>IF(AG661&lt;&gt;"",CONCATENATE("S",WEEKNUM(AG661,21)),"")</f>
        <v>S26</v>
      </c>
      <c r="AL661" s="322" t="str">
        <f>IF(AG661&lt;&gt;"",CONCATENATE(MONTH(AG661),"/",YEAR(AG661)),"")</f>
        <v>6/2025</v>
      </c>
      <c r="AM661" s="324">
        <f ca="1">IF(AG661&lt;&gt;"",IFERROR(IF(AF661="",TODAY()-AE661,AG661-AE661),""),"")</f>
        <v>0</v>
      </c>
      <c r="AN661" s="325" t="str">
        <f ca="1">IF(AM661&lt;&gt;"",IF(AM661&lt;=0,"SEM ATRASO",IF(AM661&lt;=10,"1) &lt;= 10 Dias",IF(AND(AM661&gt;10,AM661&lt;=30),"2) &gt; 10 Dias e &lt;= 30 Dias",IF(AND(AM661&gt;30,AM661&lt;=60),"3) &gt;30 Dias e &lt;=60 Dias",IF(AND(AM661&gt;60,AM661&lt;43854),"4) &gt; 60 Dias","INDEFINIDO"))))),"")</f>
        <v>SEM ATRASO</v>
      </c>
      <c r="AO661" s="331">
        <v>45884</v>
      </c>
      <c r="AP661" s="331">
        <v>45877</v>
      </c>
      <c r="AQ661" s="14">
        <v>45889</v>
      </c>
      <c r="AR661" s="14">
        <v>45889</v>
      </c>
      <c r="AS661" s="327">
        <v>45883</v>
      </c>
      <c r="AT661" s="309">
        <f>IF(AND(AP661&lt;&gt;"",AS661&lt;&gt;""),AS661-AP661,"")</f>
        <v>6</v>
      </c>
      <c r="AU661" s="326" t="str">
        <f>IF(AQ661&lt;&gt;"",CONCATENATE("S",WEEKNUM(AQ661,21)),"")</f>
        <v>S34</v>
      </c>
      <c r="AV661" s="327" t="str">
        <f>IF(AR661&lt;&gt;"",CONCATENATE("S",WEEKNUM(AR661,21)),"")</f>
        <v>S34</v>
      </c>
      <c r="AW661" s="327" t="str">
        <f>IF(AS661&lt;&gt;"",CONCATENATE("S",WEEKNUM(AS661,21)),"")</f>
        <v>S33</v>
      </c>
      <c r="AX661" s="326" t="str">
        <f>IF(AS661&lt;&gt;"",CONCATENATE(MONTH(AS661),"/",YEAR(AS661)),"")</f>
        <v>8/2025</v>
      </c>
      <c r="AY661" s="328">
        <f ca="1">IF(AQ661&lt;&gt;"",IF(AS661&lt;&gt;"",AQ661-AS661,TODAY()-AQ661),"")</f>
        <v>6</v>
      </c>
      <c r="AZ661" s="329" t="str">
        <f ca="1">IF(AY661&lt;&gt;"",IF(AY661&lt;=0,"SEM ATRASO",IF(AY661&lt;=10,"1) &lt;= 10 Dias",IF(AND(AY661&gt;10,AY661&lt;=30),"2) &gt; 10 Dias e &lt;= 30 Dias",IF(AND(AY661&gt;30,AY661&lt;=60),"3) &gt;30 Dias e &lt;=60 Dias",IF(AND(AY661&gt;60,AY661&lt;43854),"4) &gt; 60 Dias","INDEFINIDO"))))),"")</f>
        <v>1) &lt;= 10 Dias</v>
      </c>
      <c r="BA661" s="327">
        <v>45889</v>
      </c>
      <c r="BB661" s="331">
        <f>AS661</f>
        <v>45883</v>
      </c>
      <c r="BC661" s="14">
        <v>45896</v>
      </c>
      <c r="BD661" s="24">
        <v>45896</v>
      </c>
      <c r="BE661" s="398"/>
      <c r="BF661" s="309" t="str">
        <f>IF(AND(BB661&lt;&gt;"",BE661&lt;&gt;""),BE661-BB661,"")</f>
        <v/>
      </c>
      <c r="BG661" s="326" t="str">
        <f>IF(BC661&lt;&gt;"",CONCATENATE("S",WEEKNUM(BC661,21)),"")</f>
        <v>S35</v>
      </c>
      <c r="BH661" s="327" t="str">
        <f>IF(BD661&lt;&gt;"",CONCATENATE("S",WEEKNUM(BD661,21)),"")</f>
        <v>S35</v>
      </c>
      <c r="BI661" s="327" t="str">
        <f>IF(BE661&lt;&gt;"",CONCATENATE("S",WEEKNUM(BE661,21)),"")</f>
        <v/>
      </c>
      <c r="BJ661" s="326" t="str">
        <f>IF(BE661&lt;&gt;"",CONCATENATE(MONTH(BE661),"/",YEAR(BE661)),"")</f>
        <v/>
      </c>
      <c r="BK661" s="325" t="str">
        <f ca="1">IF(BE661&lt;&gt;"",IFERROR(IF(BE661="",TODAY()-BC661,BE661-BC661),""),"")</f>
        <v/>
      </c>
      <c r="BL661" s="330" t="str">
        <f ca="1">IF(BK661&lt;&gt;"",IF(BK661&lt;=0,"SEM ATRASO",IF(BK661&lt;=10,"1) &lt;= 10 Dias",IF(AND(BK661&gt;10,BK661&lt;=30),"2) &gt; 10 Dias e &lt;= 30 Dias",IF(AND(BK661&gt;30,BK661&lt;=60),"3) &gt;30 Dias e &lt;=60 Dias",IF(AND(BK661&gt;60,BK661&lt;43854),"4) &gt; 60 Dias","INDEFINIDO"))))),"")</f>
        <v/>
      </c>
      <c r="BM661" s="331">
        <f>IF(BE661&lt;&gt;"",BE661+5,IF(AND(BE661="",BD661&lt;&gt;""),BD661+5,IF(AND(BE661="",BD661="",AS661&lt;&gt;""),AS661+5,IF(AND(BE661="",BD661="",AS661="",AR661&lt;&gt;""),AR661+5,""))))</f>
        <v>45901</v>
      </c>
      <c r="BN661" s="327"/>
      <c r="BO661" s="331" t="s">
        <v>87</v>
      </c>
      <c r="BP661" s="305"/>
      <c r="BQ661" s="305"/>
      <c r="BR661" s="305"/>
      <c r="BS661" s="305"/>
      <c r="BT661" s="305"/>
      <c r="BU661" s="305"/>
      <c r="BV661" s="305"/>
      <c r="BW661" s="305"/>
      <c r="BX661" s="305"/>
      <c r="BY661" s="305"/>
      <c r="BZ661" s="305"/>
      <c r="CA661" s="660"/>
      <c r="CB661" s="326"/>
    </row>
    <row r="662" spans="1:80" ht="40.5" customHeight="1" thickBot="1" x14ac:dyDescent="0.4">
      <c r="A662" s="326"/>
      <c r="B662" s="458" t="s">
        <v>88</v>
      </c>
      <c r="C662" s="326"/>
      <c r="D662" s="331"/>
      <c r="E662" s="323">
        <v>1</v>
      </c>
      <c r="F662" s="323">
        <v>1</v>
      </c>
      <c r="G662" s="307" t="str">
        <f ca="1">IF(AND(E662&lt;D662,BE662&lt;&gt;"",TODAY()&gt;D662),TODAY()-D662,"")</f>
        <v/>
      </c>
      <c r="H662" s="308">
        <f>IF(BM662&lt;&gt;"",BM662,"")</f>
        <v>45902</v>
      </c>
      <c r="I662" s="309">
        <f>IF(AND(E662&lt;&gt;"",H662&lt;&gt;""),H662-E662,"")</f>
        <v>45901</v>
      </c>
      <c r="J662" s="305"/>
      <c r="K662" s="567" t="s">
        <v>80</v>
      </c>
      <c r="L662" s="310" t="s">
        <v>557</v>
      </c>
      <c r="M662" s="326" t="s">
        <v>117</v>
      </c>
      <c r="N662" s="310" t="s">
        <v>2192</v>
      </c>
      <c r="O662" s="326"/>
      <c r="P662" s="539" t="s">
        <v>1947</v>
      </c>
      <c r="Q662" s="326" t="s">
        <v>1892</v>
      </c>
      <c r="R662" s="313" t="str">
        <f>IF(OR(L662&lt;&gt;"",N662&lt;&gt;"",O662&lt;&gt;"",P662&lt;&gt;""),CONCATENATE(L662,"-",N662,"-",P662,"-OM",O662),"")</f>
        <v>P62-PPGMII-P62-0283P/2024-OM</v>
      </c>
      <c r="S662" s="326"/>
      <c r="T662" s="624">
        <v>0.5</v>
      </c>
      <c r="U662" s="340">
        <v>1</v>
      </c>
      <c r="V662" s="340">
        <v>0</v>
      </c>
      <c r="W662" s="316">
        <f>IF(U662&lt;&gt;"",U662/1000,"")</f>
        <v>1E-3</v>
      </c>
      <c r="X662" s="316">
        <f>IF(V662&lt;&gt;"",V662/1000,"")</f>
        <v>0</v>
      </c>
      <c r="Y662" s="317">
        <f>IF(OR(U662&lt;&gt;"",V662&lt;&gt;""),U662+V662,"")</f>
        <v>1</v>
      </c>
      <c r="Z662" s="318">
        <f>IF(Y662&lt;&gt;"",Y662/1000,"")</f>
        <v>1E-3</v>
      </c>
      <c r="AA662" s="574"/>
      <c r="AB662" s="327"/>
      <c r="AC662" s="327">
        <v>45787</v>
      </c>
      <c r="AD662" s="327">
        <v>45823</v>
      </c>
      <c r="AE662" s="327">
        <v>45834</v>
      </c>
      <c r="AF662" s="14">
        <v>45853</v>
      </c>
      <c r="AG662" s="327">
        <v>45853</v>
      </c>
      <c r="AH662" s="309">
        <f>IF(AND(AD662&lt;&gt;"",AG662&lt;&gt;""),AG662-AD662,"")</f>
        <v>30</v>
      </c>
      <c r="AI662" s="322" t="str">
        <f>IF(AE662&lt;&gt;"",CONCATENATE("S",WEEKNUM(AE662,21)),"")</f>
        <v>S26</v>
      </c>
      <c r="AJ662" s="323" t="str">
        <f>IF(AF662&lt;&gt;"",CONCATENATE("S",WEEKNUM(AF662,21)),"")</f>
        <v>S29</v>
      </c>
      <c r="AK662" s="323" t="str">
        <f>IF(AG662&lt;&gt;"",CONCATENATE("S",WEEKNUM(AG662,21)),"")</f>
        <v>S29</v>
      </c>
      <c r="AL662" s="322" t="str">
        <f>IF(AG662&lt;&gt;"",CONCATENATE(MONTH(AG662),"/",YEAR(AG662)),"")</f>
        <v>7/2025</v>
      </c>
      <c r="AM662" s="324">
        <f ca="1">IF(AG662&lt;&gt;"",IFERROR(IF(AF662="",TODAY()-AE662,AG662-AE662),""),"")</f>
        <v>19</v>
      </c>
      <c r="AN662" s="325" t="str">
        <f ca="1">IF(AM662&lt;&gt;"",IF(AM662&lt;=0,"SEM ATRASO",IF(AM662&lt;=10,"1) &lt;= 10 Dias",IF(AND(AM662&gt;10,AM662&lt;=30),"2) &gt; 10 Dias e &lt;= 30 Dias",IF(AND(AM662&gt;30,AM662&lt;=60),"3) &gt;30 Dias e &lt;=60 Dias",IF(AND(AM662&gt;60,AM662&lt;43854),"4) &gt; 60 Dias","INDEFINIDO"))))),"")</f>
        <v>2) &gt; 10 Dias e &lt;= 30 Dias</v>
      </c>
      <c r="AO662" s="331">
        <v>45853</v>
      </c>
      <c r="AP662" s="331">
        <v>45873</v>
      </c>
      <c r="AQ662" s="14">
        <v>45881</v>
      </c>
      <c r="AR662" s="14">
        <v>45889</v>
      </c>
      <c r="AS662" s="327"/>
      <c r="AT662" s="309" t="str">
        <f>IF(AND(AP662&lt;&gt;"",AS662&lt;&gt;""),AS662-AP662,"")</f>
        <v/>
      </c>
      <c r="AU662" s="326" t="str">
        <f>IF(AQ662&lt;&gt;"",CONCATENATE("S",WEEKNUM(AQ662,21)),"")</f>
        <v>S33</v>
      </c>
      <c r="AV662" s="327" t="str">
        <f>IF(AR662&lt;&gt;"",CONCATENATE("S",WEEKNUM(AR662,21)),"")</f>
        <v>S34</v>
      </c>
      <c r="AW662" s="327" t="str">
        <f>IF(AS662&lt;&gt;"",CONCATENATE("S",WEEKNUM(AS662,21)),"")</f>
        <v/>
      </c>
      <c r="AX662" s="326" t="str">
        <f>IF(AS662&lt;&gt;"",CONCATENATE(MONTH(AS662),"/",YEAR(AS662)),"")</f>
        <v/>
      </c>
      <c r="AY662" s="328">
        <f ca="1">IF(AQ662&lt;&gt;"",IF(AS662&lt;&gt;"",AQ662-AS662,TODAY()-AQ662),"")</f>
        <v>16</v>
      </c>
      <c r="AZ662" s="329" t="str">
        <f ca="1">IF(AY662&lt;&gt;"",IF(AY662&lt;=0,"SEM ATRASO",IF(AY662&lt;=10,"1) &lt;= 10 Dias",IF(AND(AY662&gt;10,AY662&lt;=30),"2) &gt; 10 Dias e &lt;= 30 Dias",IF(AND(AY662&gt;30,AY662&lt;=60),"3) &gt;30 Dias e &lt;=60 Dias",IF(AND(AY662&gt;60,AY662&lt;43854),"4) &gt; 60 Dias","INDEFINIDO"))))),"")</f>
        <v>2) &gt; 10 Dias e &lt;= 30 Dias</v>
      </c>
      <c r="BA662" s="327">
        <v>45889</v>
      </c>
      <c r="BB662" s="331"/>
      <c r="BC662" s="14">
        <v>45896</v>
      </c>
      <c r="BD662" s="14">
        <v>45897</v>
      </c>
      <c r="BE662" s="398"/>
      <c r="BF662" s="309" t="str">
        <f>IF(AND(BB662&lt;&gt;"",BE662&lt;&gt;""),BE662-BB662,"")</f>
        <v/>
      </c>
      <c r="BG662" s="326" t="str">
        <f>IF(BC662&lt;&gt;"",CONCATENATE("S",WEEKNUM(BC662,21)),"")</f>
        <v>S35</v>
      </c>
      <c r="BH662" s="327" t="str">
        <f>IF(BD662&lt;&gt;"",CONCATENATE("S",WEEKNUM(BD662,21)),"")</f>
        <v>S35</v>
      </c>
      <c r="BI662" s="327" t="str">
        <f>IF(BE662&lt;&gt;"",CONCATENATE("S",WEEKNUM(BE662,21)),"")</f>
        <v/>
      </c>
      <c r="BJ662" s="326" t="str">
        <f>IF(BE662&lt;&gt;"",CONCATENATE(MONTH(BE662),"/",YEAR(BE662)),"")</f>
        <v/>
      </c>
      <c r="BK662" s="325" t="str">
        <f ca="1">IF(BE662&lt;&gt;"",IFERROR(IF(BE662="",TODAY()-BC662,BE662-BC662),""),"")</f>
        <v/>
      </c>
      <c r="BL662" s="330" t="str">
        <f ca="1">IF(BK662&lt;&gt;"",IF(BK662&lt;=0,"SEM ATRASO",IF(BK662&lt;=10,"1) &lt;= 10 Dias",IF(AND(BK662&gt;10,BK662&lt;=30),"2) &gt; 10 Dias e &lt;= 30 Dias",IF(AND(BK662&gt;30,BK662&lt;=60),"3) &gt;30 Dias e &lt;=60 Dias",IF(AND(BK662&gt;60,BK662&lt;43854),"4) &gt; 60 Dias","INDEFINIDO"))))),"")</f>
        <v/>
      </c>
      <c r="BM662" s="331">
        <f>IF(BE662&lt;&gt;"",BE662+5,IF(AND(BE662="",BD662&lt;&gt;""),BD662+5,IF(AND(BE662="",BD662="",AS662&lt;&gt;""),AS662+5,IF(AND(BE662="",BD662="",AS662="",AR662&lt;&gt;""),AR662+5,""))))</f>
        <v>45902</v>
      </c>
      <c r="BN662" s="327"/>
      <c r="BO662" s="331" t="s">
        <v>87</v>
      </c>
      <c r="BP662" s="305"/>
      <c r="BQ662" s="305"/>
      <c r="BR662" s="305"/>
      <c r="BS662" s="305"/>
      <c r="BT662" s="305"/>
      <c r="BU662" s="305"/>
      <c r="BV662" s="305"/>
      <c r="BW662" s="305"/>
      <c r="BX662" s="305"/>
      <c r="BY662" s="305"/>
      <c r="BZ662" s="305"/>
      <c r="CA662" s="660" t="s">
        <v>2336</v>
      </c>
      <c r="CB662" s="326"/>
    </row>
    <row r="663" spans="1:80" ht="40.5" customHeight="1" thickBot="1" x14ac:dyDescent="0.4">
      <c r="A663" s="326"/>
      <c r="B663" s="458" t="s">
        <v>155</v>
      </c>
      <c r="C663" s="326"/>
      <c r="D663" s="331"/>
      <c r="E663" s="323">
        <v>1</v>
      </c>
      <c r="F663" s="323">
        <v>1</v>
      </c>
      <c r="G663" s="307" t="str">
        <f ca="1">IF(AND(E663&lt;D663,BE663&lt;&gt;"",TODAY()&gt;D663),TODAY()-D663,"")</f>
        <v/>
      </c>
      <c r="H663" s="308">
        <f>IF(BM663&lt;&gt;"",BM663,"")</f>
        <v>45889</v>
      </c>
      <c r="I663" s="309">
        <f>IF(AND(E663&lt;&gt;"",H663&lt;&gt;""),H663-E663,"")</f>
        <v>45888</v>
      </c>
      <c r="J663" s="305"/>
      <c r="K663" s="567" t="s">
        <v>80</v>
      </c>
      <c r="L663" s="310" t="s">
        <v>557</v>
      </c>
      <c r="M663" s="311" t="s">
        <v>2407</v>
      </c>
      <c r="N663" s="310" t="s">
        <v>2192</v>
      </c>
      <c r="O663" s="326"/>
      <c r="P663" s="539" t="s">
        <v>1947</v>
      </c>
      <c r="Q663" s="326" t="s">
        <v>2339</v>
      </c>
      <c r="R663" s="313" t="str">
        <f>IF(OR(L663&lt;&gt;"",N663&lt;&gt;"",O663&lt;&gt;"",P663&lt;&gt;""),CONCATENATE(L663,"-",N663,"-",P663,"-OM",O663),"")</f>
        <v>P62-PPGMII-P62-0283P/2024-OM</v>
      </c>
      <c r="S663" s="326"/>
      <c r="T663" s="624">
        <v>0.25</v>
      </c>
      <c r="U663" s="340">
        <v>2.0950000000000002</v>
      </c>
      <c r="V663" s="340">
        <v>0</v>
      </c>
      <c r="W663" s="316">
        <f>IF(U663&lt;&gt;"",U663/1000,"")</f>
        <v>2.0950000000000001E-3</v>
      </c>
      <c r="X663" s="316">
        <f>IF(V663&lt;&gt;"",V663/1000,"")</f>
        <v>0</v>
      </c>
      <c r="Y663" s="317">
        <f>IF(OR(U663&lt;&gt;"",V663&lt;&gt;""),U663+V663,"")</f>
        <v>2.0950000000000002</v>
      </c>
      <c r="Z663" s="318">
        <f>IF(Y663&lt;&gt;"",Y663/1000,"")</f>
        <v>2.0950000000000001E-3</v>
      </c>
      <c r="AA663" s="574"/>
      <c r="AB663" s="327"/>
      <c r="AC663" s="327">
        <v>45787</v>
      </c>
      <c r="AD663" s="327">
        <v>45823</v>
      </c>
      <c r="AE663" s="327">
        <v>45834</v>
      </c>
      <c r="AF663" s="14">
        <v>45853</v>
      </c>
      <c r="AG663" s="327">
        <v>45853</v>
      </c>
      <c r="AH663" s="309">
        <f>IF(AND(AD663&lt;&gt;"",AG663&lt;&gt;""),AG663-AD663,"")</f>
        <v>30</v>
      </c>
      <c r="AI663" s="322" t="str">
        <f>IF(AE663&lt;&gt;"",CONCATENATE("S",WEEKNUM(AE663,21)),"")</f>
        <v>S26</v>
      </c>
      <c r="AJ663" s="323" t="str">
        <f>IF(AF663&lt;&gt;"",CONCATENATE("S",WEEKNUM(AF663,21)),"")</f>
        <v>S29</v>
      </c>
      <c r="AK663" s="323" t="str">
        <f>IF(AG663&lt;&gt;"",CONCATENATE("S",WEEKNUM(AG663,21)),"")</f>
        <v>S29</v>
      </c>
      <c r="AL663" s="322" t="str">
        <f>IF(AG663&lt;&gt;"",CONCATENATE(MONTH(AG663),"/",YEAR(AG663)),"")</f>
        <v>7/2025</v>
      </c>
      <c r="AM663" s="324">
        <f ca="1">IF(AG663&lt;&gt;"",IFERROR(IF(AF663="",TODAY()-AE663,AG663-AE663),""),"")</f>
        <v>19</v>
      </c>
      <c r="AN663" s="325" t="str">
        <f ca="1">IF(AM663&lt;&gt;"",IF(AM663&lt;=0,"SEM ATRASO",IF(AM663&lt;=10,"1) &lt;= 10 Dias",IF(AND(AM663&gt;10,AM663&lt;=30),"2) &gt; 10 Dias e &lt;= 30 Dias",IF(AND(AM663&gt;30,AM663&lt;=60),"3) &gt;30 Dias e &lt;=60 Dias",IF(AND(AM663&gt;60,AM663&lt;43854),"4) &gt; 60 Dias","INDEFINIDO"))))),"")</f>
        <v>2) &gt; 10 Dias e &lt;= 30 Dias</v>
      </c>
      <c r="AO663" s="331">
        <v>45853</v>
      </c>
      <c r="AP663" s="331">
        <v>45875</v>
      </c>
      <c r="AQ663" s="14">
        <v>45881</v>
      </c>
      <c r="AR663" s="14">
        <v>45889</v>
      </c>
      <c r="AS663" s="327">
        <v>45881</v>
      </c>
      <c r="AT663" s="309">
        <f>IF(AND(AP663&lt;&gt;"",AS663&lt;&gt;""),AS663-AP663,"")</f>
        <v>6</v>
      </c>
      <c r="AU663" s="326" t="str">
        <f>IF(AQ663&lt;&gt;"",CONCATENATE("S",WEEKNUM(AQ663,21)),"")</f>
        <v>S33</v>
      </c>
      <c r="AV663" s="327" t="str">
        <f>IF(AR663&lt;&gt;"",CONCATENATE("S",WEEKNUM(AR663,21)),"")</f>
        <v>S34</v>
      </c>
      <c r="AW663" s="327" t="str">
        <f>IF(AS663&lt;&gt;"",CONCATENATE("S",WEEKNUM(AS663,21)),"")</f>
        <v>S33</v>
      </c>
      <c r="AX663" s="326" t="str">
        <f>IF(AS663&lt;&gt;"",CONCATENATE(MONTH(AS663),"/",YEAR(AS663)),"")</f>
        <v>8/2025</v>
      </c>
      <c r="AY663" s="328">
        <f ca="1">IF(AQ663&lt;&gt;"",IF(AS663&lt;&gt;"",AQ663-AS663,TODAY()-AQ663),"")</f>
        <v>0</v>
      </c>
      <c r="AZ663" s="329" t="str">
        <f ca="1">IF(AY663&lt;&gt;"",IF(AY663&lt;=0,"SEM ATRASO",IF(AY663&lt;=10,"1) &lt;= 10 Dias",IF(AND(AY663&gt;10,AY663&lt;=30),"2) &gt; 10 Dias e &lt;= 30 Dias",IF(AND(AY663&gt;30,AY663&lt;=60),"3) &gt;30 Dias e &lt;=60 Dias",IF(AND(AY663&gt;60,AY663&lt;43854),"4) &gt; 60 Dias","INDEFINIDO"))))),"")</f>
        <v>SEM ATRASO</v>
      </c>
      <c r="BA663" s="327">
        <v>45889</v>
      </c>
      <c r="BB663" s="331">
        <f>AS663</f>
        <v>45881</v>
      </c>
      <c r="BC663" s="14">
        <v>45896</v>
      </c>
      <c r="BD663" s="14">
        <v>45885</v>
      </c>
      <c r="BE663" s="438">
        <v>45884</v>
      </c>
      <c r="BF663" s="309">
        <f>IF(AND(BB663&lt;&gt;"",BE663&lt;&gt;""),BE663-BB663,"")</f>
        <v>3</v>
      </c>
      <c r="BG663" s="326" t="str">
        <f>IF(BC663&lt;&gt;"",CONCATENATE("S",WEEKNUM(BC663,21)),"")</f>
        <v>S35</v>
      </c>
      <c r="BH663" s="327" t="str">
        <f>IF(BD663&lt;&gt;"",CONCATENATE("S",WEEKNUM(BD663,21)),"")</f>
        <v>S33</v>
      </c>
      <c r="BI663" s="327" t="str">
        <f>IF(BE663&lt;&gt;"",CONCATENATE("S",WEEKNUM(BE663,21)),"")</f>
        <v>S33</v>
      </c>
      <c r="BJ663" s="326" t="str">
        <f>IF(BE663&lt;&gt;"",CONCATENATE(MONTH(BE663),"/",YEAR(BE663)),"")</f>
        <v>8/2025</v>
      </c>
      <c r="BK663" s="325">
        <f ca="1">IF(BE663&lt;&gt;"",IFERROR(IF(BE663="",TODAY()-BC663,BE663-BC663),""),"")</f>
        <v>-12</v>
      </c>
      <c r="BL663" s="330" t="str">
        <f ca="1">IF(BK663&lt;&gt;"",IF(BK663&lt;=0,"SEM ATRASO",IF(BK663&lt;=10,"1) &lt;= 10 Dias",IF(AND(BK663&gt;10,BK663&lt;=30),"2) &gt; 10 Dias e &lt;= 30 Dias",IF(AND(BK663&gt;30,BK663&lt;=60),"3) &gt;30 Dias e &lt;=60 Dias",IF(AND(BK663&gt;60,BK663&lt;43854),"4) &gt; 60 Dias","INDEFINIDO"))))),"")</f>
        <v>SEM ATRASO</v>
      </c>
      <c r="BM663" s="331">
        <f>IF(BE663&lt;&gt;"",BE663+5,IF(AND(BE663="",BD663&lt;&gt;""),BD663+5,IF(AND(BE663="",BD663="",AS663&lt;&gt;""),AS663+5,IF(AND(BE663="",BD663="",AS663="",AR663&lt;&gt;""),AR663+5,""))))</f>
        <v>45889</v>
      </c>
      <c r="BN663" s="327"/>
      <c r="BO663" s="331" t="s">
        <v>87</v>
      </c>
      <c r="BP663" s="305"/>
      <c r="BQ663" s="305"/>
      <c r="BR663" s="305"/>
      <c r="BS663" s="305"/>
      <c r="BT663" s="305"/>
      <c r="BU663" s="305"/>
      <c r="BV663" s="305"/>
      <c r="BW663" s="305"/>
      <c r="BX663" s="305"/>
      <c r="BY663" s="305"/>
      <c r="BZ663" s="305"/>
      <c r="CA663" s="660" t="s">
        <v>2336</v>
      </c>
      <c r="CB663" s="326"/>
    </row>
    <row r="664" spans="1:80" ht="40.5" customHeight="1" thickBot="1" x14ac:dyDescent="0.4">
      <c r="A664" s="326"/>
      <c r="B664" s="305" t="s">
        <v>101</v>
      </c>
      <c r="C664" s="326"/>
      <c r="D664" s="331"/>
      <c r="E664" s="323">
        <v>1</v>
      </c>
      <c r="F664" s="323">
        <v>1</v>
      </c>
      <c r="G664" s="307" t="str">
        <f ca="1">IF(AND(E664&lt;D664,BE664&lt;&gt;"",TODAY()&gt;D664),TODAY()-D664,"")</f>
        <v/>
      </c>
      <c r="H664" s="308">
        <f>IF(BM664&lt;&gt;"",BM664,"")</f>
        <v>45898</v>
      </c>
      <c r="I664" s="309">
        <f>IF(AND(E664&lt;&gt;"",H664&lt;&gt;""),H664-E664,"")</f>
        <v>45897</v>
      </c>
      <c r="J664" s="305"/>
      <c r="K664" s="460" t="s">
        <v>80</v>
      </c>
      <c r="L664" s="310" t="s">
        <v>880</v>
      </c>
      <c r="M664" s="311" t="s">
        <v>113</v>
      </c>
      <c r="N664" s="326" t="s">
        <v>2193</v>
      </c>
      <c r="O664" s="326"/>
      <c r="P664" s="539" t="s">
        <v>1585</v>
      </c>
      <c r="Q664" s="326" t="s">
        <v>1898</v>
      </c>
      <c r="R664" s="313" t="str">
        <f>IF(OR(L664&lt;&gt;"",N664&lt;&gt;"",O664&lt;&gt;"",P664&lt;&gt;""),CONCATENATE(L664,"-",N664,"-",P664,"-OM",O664),"")</f>
        <v>P52-PPGMII-CAM-1593P/2024-OM</v>
      </c>
      <c r="S664" s="326"/>
      <c r="T664" s="624">
        <v>0.25</v>
      </c>
      <c r="U664" s="340">
        <v>48.68</v>
      </c>
      <c r="V664" s="340">
        <v>0</v>
      </c>
      <c r="W664" s="316">
        <f>IF(U664&lt;&gt;"",U664/1000,"")</f>
        <v>4.8680000000000001E-2</v>
      </c>
      <c r="X664" s="316">
        <f>IF(V664&lt;&gt;"",V664/1000,"")</f>
        <v>0</v>
      </c>
      <c r="Y664" s="317">
        <f>IF(OR(U664&lt;&gt;"",V664&lt;&gt;""),U664+V664,"")</f>
        <v>48.68</v>
      </c>
      <c r="Z664" s="318">
        <f>IF(Y664&lt;&gt;"",Y664/1000,"")</f>
        <v>4.8680000000000001E-2</v>
      </c>
      <c r="AA664" s="574"/>
      <c r="AB664" s="327"/>
      <c r="AC664" s="327">
        <v>45787</v>
      </c>
      <c r="AD664" s="327">
        <v>45823</v>
      </c>
      <c r="AE664" s="327">
        <v>45834</v>
      </c>
      <c r="AF664" s="14">
        <v>45853</v>
      </c>
      <c r="AG664" s="327">
        <v>45853</v>
      </c>
      <c r="AH664" s="309">
        <f>IF(AND(AD664&lt;&gt;"",AG664&lt;&gt;""),AG664-AD664,"")</f>
        <v>30</v>
      </c>
      <c r="AI664" s="322" t="str">
        <f>IF(AE664&lt;&gt;"",CONCATENATE("S",WEEKNUM(AE664,21)),"")</f>
        <v>S26</v>
      </c>
      <c r="AJ664" s="323" t="str">
        <f>IF(AF664&lt;&gt;"",CONCATENATE("S",WEEKNUM(AF664,21)),"")</f>
        <v>S29</v>
      </c>
      <c r="AK664" s="323" t="str">
        <f>IF(AG664&lt;&gt;"",CONCATENATE("S",WEEKNUM(AG664,21)),"")</f>
        <v>S29</v>
      </c>
      <c r="AL664" s="322" t="str">
        <f>IF(AG664&lt;&gt;"",CONCATENATE(MONTH(AG664),"/",YEAR(AG664)),"")</f>
        <v>7/2025</v>
      </c>
      <c r="AM664" s="324">
        <f ca="1">IF(AG664&lt;&gt;"",IFERROR(IF(AF664="",TODAY()-AE664,AG664-AE664),""),"")</f>
        <v>19</v>
      </c>
      <c r="AN664" s="325" t="str">
        <f ca="1">IF(AM664&lt;&gt;"",IF(AM664&lt;=0,"SEM ATRASO",IF(AM664&lt;=10,"1) &lt;= 10 Dias",IF(AND(AM664&gt;10,AM664&lt;=30),"2) &gt; 10 Dias e &lt;= 30 Dias",IF(AND(AM664&gt;30,AM664&lt;=60),"3) &gt;30 Dias e &lt;=60 Dias",IF(AND(AM664&gt;60,AM664&lt;43854),"4) &gt; 60 Dias","INDEFINIDO"))))),"")</f>
        <v>2) &gt; 10 Dias e &lt;= 30 Dias</v>
      </c>
      <c r="AO664" s="331">
        <v>45884</v>
      </c>
      <c r="AP664" s="331">
        <v>45880</v>
      </c>
      <c r="AQ664" s="407">
        <v>45889</v>
      </c>
      <c r="AR664" s="407">
        <v>45889</v>
      </c>
      <c r="AS664" s="327">
        <v>45884</v>
      </c>
      <c r="AT664" s="309">
        <f>IF(AND(AP664&lt;&gt;"",AS664&lt;&gt;""),AS664-AP664,"")</f>
        <v>4</v>
      </c>
      <c r="AU664" s="326" t="str">
        <f>IF(AQ664&lt;&gt;"",CONCATENATE("S",WEEKNUM(AQ664,21)),"")</f>
        <v>S34</v>
      </c>
      <c r="AV664" s="327" t="str">
        <f>IF(AR664&lt;&gt;"",CONCATENATE("S",WEEKNUM(AR664,21)),"")</f>
        <v>S34</v>
      </c>
      <c r="AW664" s="327" t="str">
        <f>IF(AS664&lt;&gt;"",CONCATENATE("S",WEEKNUM(AS664,21)),"")</f>
        <v>S33</v>
      </c>
      <c r="AX664" s="326" t="str">
        <f>IF(AS664&lt;&gt;"",CONCATENATE(MONTH(AS664),"/",YEAR(AS664)),"")</f>
        <v>8/2025</v>
      </c>
      <c r="AY664" s="328">
        <f ca="1">IF(AQ664&lt;&gt;"",IF(AS664&lt;&gt;"",AQ664-AS664,TODAY()-AQ664),"")</f>
        <v>5</v>
      </c>
      <c r="AZ664" s="329" t="str">
        <f ca="1">IF(AY664&lt;&gt;"",IF(AY664&lt;=0,"SEM ATRASO",IF(AY664&lt;=10,"1) &lt;= 10 Dias",IF(AND(AY664&gt;10,AY664&lt;=30),"2) &gt; 10 Dias e &lt;= 30 Dias",IF(AND(AY664&gt;30,AY664&lt;=60),"3) &gt;30 Dias e &lt;=60 Dias",IF(AND(AY664&gt;60,AY664&lt;43854),"4) &gt; 60 Dias","INDEFINIDO"))))),"")</f>
        <v>1) &lt;= 10 Dias</v>
      </c>
      <c r="BA664" s="327">
        <v>45889</v>
      </c>
      <c r="BB664" s="331">
        <f>BA664</f>
        <v>45889</v>
      </c>
      <c r="BC664" s="14">
        <v>45896</v>
      </c>
      <c r="BD664" s="25">
        <v>45893</v>
      </c>
      <c r="BE664" s="327"/>
      <c r="BF664" s="309" t="str">
        <f>IF(AND(BB664&lt;&gt;"",BE664&lt;&gt;""),BE664-BB664,"")</f>
        <v/>
      </c>
      <c r="BG664" s="326" t="str">
        <f>IF(BC664&lt;&gt;"",CONCATENATE("S",WEEKNUM(BC664,21)),"")</f>
        <v>S35</v>
      </c>
      <c r="BH664" s="327" t="str">
        <f>IF(BD664&lt;&gt;"",CONCATENATE("S",WEEKNUM(BD664,21)),"")</f>
        <v>S34</v>
      </c>
      <c r="BI664" s="327" t="str">
        <f>IF(BE664&lt;&gt;"",CONCATENATE("S",WEEKNUM(BE664,21)),"")</f>
        <v/>
      </c>
      <c r="BJ664" s="326" t="str">
        <f>IF(BE664&lt;&gt;"",CONCATENATE(MONTH(BE664),"/",YEAR(BE664)),"")</f>
        <v/>
      </c>
      <c r="BK664" s="325" t="str">
        <f ca="1">IF(BE664&lt;&gt;"",IFERROR(IF(BE664="",TODAY()-BC664,BE664-BC664),""),"")</f>
        <v/>
      </c>
      <c r="BL664" s="330" t="str">
        <f ca="1">IF(BK664&lt;&gt;"",IF(BK664&lt;=0,"SEM ATRASO",IF(BK664&lt;=10,"1) &lt;= 10 Dias",IF(AND(BK664&gt;10,BK664&lt;=30),"2) &gt; 10 Dias e &lt;= 30 Dias",IF(AND(BK664&gt;30,BK664&lt;=60),"3) &gt;30 Dias e &lt;=60 Dias",IF(AND(BK664&gt;60,BK664&lt;43854),"4) &gt; 60 Dias","INDEFINIDO"))))),"")</f>
        <v/>
      </c>
      <c r="BM664" s="331">
        <f>IF(BE664&lt;&gt;"",BE664+5,IF(AND(BE664="",BD664&lt;&gt;""),BD664+5,IF(AND(BE664="",BD664="",AS664&lt;&gt;""),AS664+5,IF(AND(BE664="",BD664="",AS664="",AR664&lt;&gt;""),AR664+5,""))))</f>
        <v>45898</v>
      </c>
      <c r="BN664" s="327"/>
      <c r="BO664" s="331" t="s">
        <v>87</v>
      </c>
      <c r="BP664" s="305"/>
      <c r="BQ664" s="305"/>
      <c r="BR664" s="305"/>
      <c r="BS664" s="305"/>
      <c r="BT664" s="305"/>
      <c r="BU664" s="305"/>
      <c r="BV664" s="305"/>
      <c r="BW664" s="305"/>
      <c r="BX664" s="305"/>
      <c r="BY664" s="305"/>
      <c r="BZ664" s="305"/>
      <c r="CA664" s="660"/>
      <c r="CB664" s="326"/>
    </row>
    <row r="665" spans="1:80" ht="40.5" customHeight="1" thickBot="1" x14ac:dyDescent="0.4">
      <c r="A665" s="326"/>
      <c r="B665" s="305" t="s">
        <v>101</v>
      </c>
      <c r="C665" s="326" t="s">
        <v>278</v>
      </c>
      <c r="D665" s="331">
        <v>45663</v>
      </c>
      <c r="E665" s="323">
        <v>1</v>
      </c>
      <c r="F665" s="323">
        <v>1</v>
      </c>
      <c r="G665" s="307" t="str">
        <f ca="1">IF(AND(E665&lt;D665,BE665&lt;&gt;"",TODAY()&gt;D665),TODAY()-D665,"")</f>
        <v/>
      </c>
      <c r="H665" s="308">
        <f>IF(BM665&lt;&gt;"",BM665,"")</f>
        <v>45898</v>
      </c>
      <c r="I665" s="309">
        <f>IF(AND(E665&lt;&gt;"",H665&lt;&gt;""),H665-E665,"")</f>
        <v>45897</v>
      </c>
      <c r="J665" s="305" t="s">
        <v>280</v>
      </c>
      <c r="K665" s="567" t="s">
        <v>80</v>
      </c>
      <c r="L665" s="310" t="s">
        <v>880</v>
      </c>
      <c r="M665" s="311" t="s">
        <v>113</v>
      </c>
      <c r="N665" s="326" t="s">
        <v>83</v>
      </c>
      <c r="O665" s="326"/>
      <c r="P665" s="539" t="s">
        <v>1585</v>
      </c>
      <c r="Q665" s="383" t="s">
        <v>1587</v>
      </c>
      <c r="R665" s="313" t="str">
        <f>IF(OR(L665&lt;&gt;"",N665&lt;&gt;"",O665&lt;&gt;"",P665&lt;&gt;""),CONCATENATE(L665,"-",N665,"-",P665,"-OM",O665),"")</f>
        <v>P52-PPGM-CAM-1593P/2024-OM</v>
      </c>
      <c r="S665" s="326" t="s">
        <v>964</v>
      </c>
      <c r="T665" s="624">
        <v>0.25</v>
      </c>
      <c r="U665" s="340">
        <v>6.29</v>
      </c>
      <c r="V665" s="340">
        <v>0</v>
      </c>
      <c r="W665" s="316">
        <f>IF(U665&lt;&gt;"",U665/1000,"")</f>
        <v>6.2900000000000005E-3</v>
      </c>
      <c r="X665" s="316">
        <f>IF(V665&lt;&gt;"",V665/1000,"")</f>
        <v>0</v>
      </c>
      <c r="Y665" s="317">
        <f>IF(OR(U665&lt;&gt;"",V665&lt;&gt;""),U665+V665,"")</f>
        <v>6.29</v>
      </c>
      <c r="Z665" s="318">
        <f>IF(Y665&lt;&gt;"",Y665/1000,"")</f>
        <v>6.2900000000000005E-3</v>
      </c>
      <c r="AA665" s="574"/>
      <c r="AB665" s="327"/>
      <c r="AC665" s="327">
        <v>45787</v>
      </c>
      <c r="AD665" s="327">
        <v>45823</v>
      </c>
      <c r="AE665" s="327">
        <v>45834</v>
      </c>
      <c r="AF665" s="14">
        <v>45853</v>
      </c>
      <c r="AG665" s="327">
        <v>45853</v>
      </c>
      <c r="AH665" s="309">
        <f>IF(AND(AD665&lt;&gt;"",AG665&lt;&gt;""),AG665-AD665,"")</f>
        <v>30</v>
      </c>
      <c r="AI665" s="322" t="str">
        <f>IF(AE665&lt;&gt;"",CONCATENATE("S",WEEKNUM(AE665,21)),"")</f>
        <v>S26</v>
      </c>
      <c r="AJ665" s="323" t="str">
        <f>IF(AF665&lt;&gt;"",CONCATENATE("S",WEEKNUM(AF665,21)),"")</f>
        <v>S29</v>
      </c>
      <c r="AK665" s="323" t="str">
        <f>IF(AG665&lt;&gt;"",CONCATENATE("S",WEEKNUM(AG665,21)),"")</f>
        <v>S29</v>
      </c>
      <c r="AL665" s="322" t="str">
        <f>IF(AG665&lt;&gt;"",CONCATENATE(MONTH(AG665),"/",YEAR(AG665)),"")</f>
        <v>7/2025</v>
      </c>
      <c r="AM665" s="324">
        <f ca="1">IF(AG665&lt;&gt;"",IFERROR(IF(AF665="",TODAY()-AE665,AG665-AE665),""),"")</f>
        <v>19</v>
      </c>
      <c r="AN665" s="325" t="str">
        <f ca="1">IF(AM665&lt;&gt;"",IF(AM665&lt;=0,"SEM ATRASO",IF(AM665&lt;=10,"1) &lt;= 10 Dias",IF(AND(AM665&gt;10,AM665&lt;=30),"2) &gt; 10 Dias e &lt;= 30 Dias",IF(AND(AM665&gt;30,AM665&lt;=60),"3) &gt;30 Dias e &lt;=60 Dias",IF(AND(AM665&gt;60,AM665&lt;43854),"4) &gt; 60 Dias","INDEFINIDO"))))),"")</f>
        <v>2) &gt; 10 Dias e &lt;= 30 Dias</v>
      </c>
      <c r="AO665" s="331">
        <v>45884</v>
      </c>
      <c r="AP665" s="331">
        <f>AO665</f>
        <v>45884</v>
      </c>
      <c r="AQ665" s="407">
        <v>45889</v>
      </c>
      <c r="AR665" s="407">
        <v>45889</v>
      </c>
      <c r="AS665" s="331">
        <v>45876</v>
      </c>
      <c r="AT665" s="309">
        <f>IF(AND(AP665&lt;&gt;"",AS665&lt;&gt;""),AS665-AP665,"")</f>
        <v>-8</v>
      </c>
      <c r="AU665" s="326" t="str">
        <f>IF(AQ665&lt;&gt;"",CONCATENATE("S",WEEKNUM(AQ665,21)),"")</f>
        <v>S34</v>
      </c>
      <c r="AV665" s="327" t="str">
        <f>IF(AR665&lt;&gt;"",CONCATENATE("S",WEEKNUM(AR665,21)),"")</f>
        <v>S34</v>
      </c>
      <c r="AW665" s="327" t="str">
        <f>IF(AS665&lt;&gt;"",CONCATENATE("S",WEEKNUM(AS665,21)),"")</f>
        <v>S32</v>
      </c>
      <c r="AX665" s="326" t="str">
        <f>IF(AS665&lt;&gt;"",CONCATENATE(MONTH(AS665),"/",YEAR(AS665)),"")</f>
        <v>8/2025</v>
      </c>
      <c r="AY665" s="328">
        <f ca="1">IF(AQ665&lt;&gt;"",IF(AS665&lt;&gt;"",AQ665-AS665,TODAY()-AQ665),"")</f>
        <v>13</v>
      </c>
      <c r="AZ665" s="329" t="str">
        <f ca="1">IF(AY665&lt;&gt;"",IF(AY665&lt;=0,"SEM ATRASO",IF(AY665&lt;=10,"1) &lt;= 10 Dias",IF(AND(AY665&gt;10,AY665&lt;=30),"2) &gt; 10 Dias e &lt;= 30 Dias",IF(AND(AY665&gt;30,AY665&lt;=60),"3) &gt;30 Dias e &lt;=60 Dias",IF(AND(AY665&gt;60,AY665&lt;43854),"4) &gt; 60 Dias","INDEFINIDO"))))),"")</f>
        <v>2) &gt; 10 Dias e &lt;= 30 Dias</v>
      </c>
      <c r="BA665" s="327">
        <v>45889</v>
      </c>
      <c r="BB665" s="331">
        <f>BA665</f>
        <v>45889</v>
      </c>
      <c r="BC665" s="14">
        <v>45896</v>
      </c>
      <c r="BD665" s="25">
        <v>45893</v>
      </c>
      <c r="BE665" s="327"/>
      <c r="BF665" s="309" t="str">
        <f>IF(AND(BB665&lt;&gt;"",BE665&lt;&gt;""),BE665-BB665,"")</f>
        <v/>
      </c>
      <c r="BG665" s="326" t="str">
        <f>IF(BC665&lt;&gt;"",CONCATENATE("S",WEEKNUM(BC665,21)),"")</f>
        <v>S35</v>
      </c>
      <c r="BH665" s="327" t="str">
        <f>IF(BD665&lt;&gt;"",CONCATENATE("S",WEEKNUM(BD665,21)),"")</f>
        <v>S34</v>
      </c>
      <c r="BI665" s="327" t="str">
        <f>IF(BE665&lt;&gt;"",CONCATENATE("S",WEEKNUM(BE665,21)),"")</f>
        <v/>
      </c>
      <c r="BJ665" s="326" t="str">
        <f>IF(BE665&lt;&gt;"",CONCATENATE(MONTH(BE665),"/",YEAR(BE665)),"")</f>
        <v/>
      </c>
      <c r="BK665" s="325" t="str">
        <f ca="1">IF(BE665&lt;&gt;"",IFERROR(IF(BE665="",TODAY()-BC665,BE665-BC665),""),"")</f>
        <v/>
      </c>
      <c r="BL665" s="330" t="str">
        <f ca="1">IF(BK665&lt;&gt;"",IF(BK665&lt;=0,"SEM ATRASO",IF(BK665&lt;=10,"1) &lt;= 10 Dias",IF(AND(BK665&gt;10,BK665&lt;=30),"2) &gt; 10 Dias e &lt;= 30 Dias",IF(AND(BK665&gt;30,BK665&lt;=60),"3) &gt;30 Dias e &lt;=60 Dias",IF(AND(BK665&gt;60,BK665&lt;43854),"4) &gt; 60 Dias","INDEFINIDO"))))),"")</f>
        <v/>
      </c>
      <c r="BM665" s="331">
        <f>IF(BE665&lt;&gt;"",BE665+5,IF(AND(BE665="",BD665&lt;&gt;""),BD665+5,IF(AND(BE665="",BD665="",AS665&lt;&gt;""),AS665+5,IF(AND(BE665="",BD665="",AS665="",AR665&lt;&gt;""),AR665+5,""))))</f>
        <v>45898</v>
      </c>
      <c r="BN665" s="327"/>
      <c r="BO665" s="327" t="s">
        <v>87</v>
      </c>
      <c r="BP665" s="305"/>
      <c r="BQ665" s="305"/>
      <c r="BR665" s="305"/>
      <c r="BS665" s="305"/>
      <c r="BT665" s="305" t="s">
        <v>124</v>
      </c>
      <c r="BU665" s="305" t="s">
        <v>124</v>
      </c>
      <c r="BV665" s="305"/>
      <c r="BW665" s="305"/>
      <c r="BX665" s="305"/>
      <c r="BY665" s="305"/>
      <c r="BZ665" s="305"/>
      <c r="CA665" s="660" t="s">
        <v>974</v>
      </c>
      <c r="CB665" s="326"/>
    </row>
    <row r="666" spans="1:80" ht="40.5" customHeight="1" thickBot="1" x14ac:dyDescent="0.4">
      <c r="A666" s="326"/>
      <c r="B666" s="458" t="s">
        <v>101</v>
      </c>
      <c r="C666" s="326" t="s">
        <v>278</v>
      </c>
      <c r="D666" s="331">
        <v>45663</v>
      </c>
      <c r="E666" s="323">
        <v>1</v>
      </c>
      <c r="F666" s="323">
        <v>1</v>
      </c>
      <c r="G666" s="307" t="str">
        <f ca="1">IF(AND(E666&lt;D666,BE666&lt;&gt;"",TODAY()&gt;D666),TODAY()-D666,"")</f>
        <v/>
      </c>
      <c r="H666" s="308">
        <f>IF(BM666&lt;&gt;"",BM666,"")</f>
        <v>45898</v>
      </c>
      <c r="I666" s="309">
        <f>IF(AND(E666&lt;&gt;"",H666&lt;&gt;""),H666-E666,"")</f>
        <v>45897</v>
      </c>
      <c r="J666" s="305" t="s">
        <v>280</v>
      </c>
      <c r="K666" s="567" t="s">
        <v>80</v>
      </c>
      <c r="L666" s="310" t="s">
        <v>880</v>
      </c>
      <c r="M666" s="311" t="s">
        <v>113</v>
      </c>
      <c r="N666" s="326" t="s">
        <v>83</v>
      </c>
      <c r="O666" s="326"/>
      <c r="P666" s="539" t="s">
        <v>1585</v>
      </c>
      <c r="Q666" s="383" t="s">
        <v>1589</v>
      </c>
      <c r="R666" s="313" t="str">
        <f>IF(OR(L666&lt;&gt;"",N666&lt;&gt;"",O666&lt;&gt;"",P666&lt;&gt;""),CONCATENATE(L666,"-",N666,"-",P666,"-OM",O666),"")</f>
        <v>P52-PPGM-CAM-1593P/2024-OM</v>
      </c>
      <c r="S666" s="326" t="s">
        <v>964</v>
      </c>
      <c r="T666" s="624">
        <v>0.25</v>
      </c>
      <c r="U666" s="340">
        <v>2.84</v>
      </c>
      <c r="V666" s="340">
        <v>0</v>
      </c>
      <c r="W666" s="316">
        <f>IF(U666&lt;&gt;"",U666/1000,"")</f>
        <v>2.8399999999999996E-3</v>
      </c>
      <c r="X666" s="316">
        <f>IF(V666&lt;&gt;"",V666/1000,"")</f>
        <v>0</v>
      </c>
      <c r="Y666" s="317">
        <f>IF(OR(U666&lt;&gt;"",V666&lt;&gt;""),U666+V666,"")</f>
        <v>2.84</v>
      </c>
      <c r="Z666" s="318">
        <f>IF(Y666&lt;&gt;"",Y666/1000,"")</f>
        <v>2.8399999999999996E-3</v>
      </c>
      <c r="AA666" s="574"/>
      <c r="AB666" s="327"/>
      <c r="AC666" s="327">
        <v>45787</v>
      </c>
      <c r="AD666" s="327">
        <v>45823</v>
      </c>
      <c r="AE666" s="327">
        <v>45834</v>
      </c>
      <c r="AF666" s="14">
        <v>45853</v>
      </c>
      <c r="AG666" s="327">
        <v>45853</v>
      </c>
      <c r="AH666" s="309">
        <f>IF(AND(AD666&lt;&gt;"",AG666&lt;&gt;""),AG666-AD666,"")</f>
        <v>30</v>
      </c>
      <c r="AI666" s="322" t="str">
        <f>IF(AE666&lt;&gt;"",CONCATENATE("S",WEEKNUM(AE666,21)),"")</f>
        <v>S26</v>
      </c>
      <c r="AJ666" s="323" t="str">
        <f>IF(AF666&lt;&gt;"",CONCATENATE("S",WEEKNUM(AF666,21)),"")</f>
        <v>S29</v>
      </c>
      <c r="AK666" s="323" t="str">
        <f>IF(AG666&lt;&gt;"",CONCATENATE("S",WEEKNUM(AG666,21)),"")</f>
        <v>S29</v>
      </c>
      <c r="AL666" s="322" t="str">
        <f>IF(AG666&lt;&gt;"",CONCATENATE(MONTH(AG666),"/",YEAR(AG666)),"")</f>
        <v>7/2025</v>
      </c>
      <c r="AM666" s="324">
        <f ca="1">IF(AG666&lt;&gt;"",IFERROR(IF(AF666="",TODAY()-AE666,AG666-AE666),""),"")</f>
        <v>19</v>
      </c>
      <c r="AN666" s="325" t="str">
        <f ca="1">IF(AM666&lt;&gt;"",IF(AM666&lt;=0,"SEM ATRASO",IF(AM666&lt;=10,"1) &lt;= 10 Dias",IF(AND(AM666&gt;10,AM666&lt;=30),"2) &gt; 10 Dias e &lt;= 30 Dias",IF(AND(AM666&gt;30,AM666&lt;=60),"3) &gt;30 Dias e &lt;=60 Dias",IF(AND(AM666&gt;60,AM666&lt;43854),"4) &gt; 60 Dias","INDEFINIDO"))))),"")</f>
        <v>2) &gt; 10 Dias e &lt;= 30 Dias</v>
      </c>
      <c r="AO666" s="331">
        <v>45884</v>
      </c>
      <c r="AP666" s="331">
        <f>AO666</f>
        <v>45884</v>
      </c>
      <c r="AQ666" s="407">
        <v>45889</v>
      </c>
      <c r="AR666" s="407">
        <v>45889</v>
      </c>
      <c r="AS666" s="331">
        <v>45876</v>
      </c>
      <c r="AT666" s="309">
        <f>IF(AND(AP666&lt;&gt;"",AS666&lt;&gt;""),AS666-AP666,"")</f>
        <v>-8</v>
      </c>
      <c r="AU666" s="326" t="str">
        <f>IF(AQ666&lt;&gt;"",CONCATENATE("S",WEEKNUM(AQ666,21)),"")</f>
        <v>S34</v>
      </c>
      <c r="AV666" s="327" t="str">
        <f>IF(AR666&lt;&gt;"",CONCATENATE("S",WEEKNUM(AR666,21)),"")</f>
        <v>S34</v>
      </c>
      <c r="AW666" s="327" t="str">
        <f>IF(AS666&lt;&gt;"",CONCATENATE("S",WEEKNUM(AS666,21)),"")</f>
        <v>S32</v>
      </c>
      <c r="AX666" s="326" t="str">
        <f>IF(AS666&lt;&gt;"",CONCATENATE(MONTH(AS666),"/",YEAR(AS666)),"")</f>
        <v>8/2025</v>
      </c>
      <c r="AY666" s="328">
        <f ca="1">IF(AQ666&lt;&gt;"",IF(AS666&lt;&gt;"",AQ666-AS666,TODAY()-AQ666),"")</f>
        <v>13</v>
      </c>
      <c r="AZ666" s="329" t="str">
        <f ca="1">IF(AY666&lt;&gt;"",IF(AY666&lt;=0,"SEM ATRASO",IF(AY666&lt;=10,"1) &lt;= 10 Dias",IF(AND(AY666&gt;10,AY666&lt;=30),"2) &gt; 10 Dias e &lt;= 30 Dias",IF(AND(AY666&gt;30,AY666&lt;=60),"3) &gt;30 Dias e &lt;=60 Dias",IF(AND(AY666&gt;60,AY666&lt;43854),"4) &gt; 60 Dias","INDEFINIDO"))))),"")</f>
        <v>2) &gt; 10 Dias e &lt;= 30 Dias</v>
      </c>
      <c r="BA666" s="327">
        <v>45889</v>
      </c>
      <c r="BB666" s="331">
        <f>BA666</f>
        <v>45889</v>
      </c>
      <c r="BC666" s="14">
        <v>45896</v>
      </c>
      <c r="BD666" s="25">
        <v>45893</v>
      </c>
      <c r="BE666" s="398"/>
      <c r="BF666" s="309" t="str">
        <f>IF(AND(BB666&lt;&gt;"",BE666&lt;&gt;""),BE666-BB666,"")</f>
        <v/>
      </c>
      <c r="BG666" s="326" t="str">
        <f>IF(BC666&lt;&gt;"",CONCATENATE("S",WEEKNUM(BC666,21)),"")</f>
        <v>S35</v>
      </c>
      <c r="BH666" s="327" t="str">
        <f>IF(BD666&lt;&gt;"",CONCATENATE("S",WEEKNUM(BD666,21)),"")</f>
        <v>S34</v>
      </c>
      <c r="BI666" s="327" t="str">
        <f>IF(BE666&lt;&gt;"",CONCATENATE("S",WEEKNUM(BE666,21)),"")</f>
        <v/>
      </c>
      <c r="BJ666" s="326" t="str">
        <f>IF(BE666&lt;&gt;"",CONCATENATE(MONTH(BE666),"/",YEAR(BE666)),"")</f>
        <v/>
      </c>
      <c r="BK666" s="325" t="str">
        <f ca="1">IF(BE666&lt;&gt;"",IFERROR(IF(BE666="",TODAY()-BC666,BE666-BC666),""),"")</f>
        <v/>
      </c>
      <c r="BL666" s="330" t="str">
        <f ca="1">IF(BK666&lt;&gt;"",IF(BK666&lt;=0,"SEM ATRASO",IF(BK666&lt;=10,"1) &lt;= 10 Dias",IF(AND(BK666&gt;10,BK666&lt;=30),"2) &gt; 10 Dias e &lt;= 30 Dias",IF(AND(BK666&gt;30,BK666&lt;=60),"3) &gt;30 Dias e &lt;=60 Dias",IF(AND(BK666&gt;60,BK666&lt;43854),"4) &gt; 60 Dias","INDEFINIDO"))))),"")</f>
        <v/>
      </c>
      <c r="BM666" s="331">
        <f>IF(BE666&lt;&gt;"",BE666+5,IF(AND(BE666="",BD666&lt;&gt;""),BD666+5,IF(AND(BE666="",BD666="",AS666&lt;&gt;""),AS666+5,IF(AND(BE666="",BD666="",AS666="",AR666&lt;&gt;""),AR666+5,""))))</f>
        <v>45898</v>
      </c>
      <c r="BN666" s="327"/>
      <c r="BO666" s="327" t="s">
        <v>87</v>
      </c>
      <c r="BP666" s="305"/>
      <c r="BQ666" s="305"/>
      <c r="BR666" s="305"/>
      <c r="BS666" s="305"/>
      <c r="BT666" s="305" t="s">
        <v>124</v>
      </c>
      <c r="BU666" s="305" t="s">
        <v>124</v>
      </c>
      <c r="BV666" s="305"/>
      <c r="BW666" s="305"/>
      <c r="BX666" s="305"/>
      <c r="BY666" s="305"/>
      <c r="BZ666" s="305"/>
      <c r="CA666" s="660" t="s">
        <v>974</v>
      </c>
      <c r="CB666" s="326"/>
    </row>
    <row r="667" spans="1:80" ht="40.5" customHeight="1" thickBot="1" x14ac:dyDescent="0.4">
      <c r="A667" s="326"/>
      <c r="B667" s="458" t="s">
        <v>101</v>
      </c>
      <c r="C667" s="326" t="s">
        <v>278</v>
      </c>
      <c r="D667" s="331">
        <v>45663</v>
      </c>
      <c r="E667" s="323" t="s">
        <v>1995</v>
      </c>
      <c r="F667" s="323" t="s">
        <v>2013</v>
      </c>
      <c r="G667" s="307" t="str">
        <f ca="1">IF(AND(E667&lt;D667,BE667&lt;&gt;"",TODAY()&gt;D667),TODAY()-D667,"")</f>
        <v/>
      </c>
      <c r="H667" s="308">
        <f>IF(BM667&lt;&gt;"",BM667,"")</f>
        <v>45911</v>
      </c>
      <c r="I667" s="309">
        <f>IF(AND(E667&lt;&gt;"",H667&lt;&gt;""),H667-E667,"")</f>
        <v>106</v>
      </c>
      <c r="J667" s="305" t="s">
        <v>280</v>
      </c>
      <c r="K667" s="567" t="s">
        <v>80</v>
      </c>
      <c r="L667" s="310" t="s">
        <v>880</v>
      </c>
      <c r="M667" s="311" t="s">
        <v>113</v>
      </c>
      <c r="N667" s="326" t="s">
        <v>2051</v>
      </c>
      <c r="O667" s="326"/>
      <c r="P667" s="539" t="s">
        <v>1588</v>
      </c>
      <c r="Q667" s="383" t="s">
        <v>1591</v>
      </c>
      <c r="R667" s="313" t="str">
        <f>IF(OR(L667&lt;&gt;"",N667&lt;&gt;"",O667&lt;&gt;"",P667&lt;&gt;""),CONCATENATE(L667,"-",N667,"-",P667,"-OM",O667),"")</f>
        <v>P52-INSUP-P52-1604P/2024-OM</v>
      </c>
      <c r="S667" s="326" t="s">
        <v>964</v>
      </c>
      <c r="T667" s="624">
        <v>0.25</v>
      </c>
      <c r="U667" s="340">
        <v>89.938999999999993</v>
      </c>
      <c r="V667" s="340">
        <v>0</v>
      </c>
      <c r="W667" s="316">
        <f>IF(U667&lt;&gt;"",U667/1000,"")</f>
        <v>8.9938999999999991E-2</v>
      </c>
      <c r="X667" s="316">
        <f>IF(V667&lt;&gt;"",V667/1000,"")</f>
        <v>0</v>
      </c>
      <c r="Y667" s="317">
        <f>IF(OR(U667&lt;&gt;"",V667&lt;&gt;""),U667+V667,"")</f>
        <v>89.938999999999993</v>
      </c>
      <c r="Z667" s="318">
        <f>IF(Y667&lt;&gt;"",Y667/1000,"")</f>
        <v>8.9938999999999991E-2</v>
      </c>
      <c r="AA667" s="574" t="s">
        <v>2164</v>
      </c>
      <c r="AB667" s="327"/>
      <c r="AC667" s="327">
        <v>45787</v>
      </c>
      <c r="AD667" s="327">
        <v>45823</v>
      </c>
      <c r="AE667" s="327">
        <v>45834</v>
      </c>
      <c r="AF667" s="14">
        <v>45853</v>
      </c>
      <c r="AG667" s="327">
        <v>45853</v>
      </c>
      <c r="AH667" s="309">
        <f>IF(AND(AD667&lt;&gt;"",AG667&lt;&gt;""),AG667-AD667,"")</f>
        <v>30</v>
      </c>
      <c r="AI667" s="322" t="str">
        <f>IF(AE667&lt;&gt;"",CONCATENATE("S",WEEKNUM(AE667,21)),"")</f>
        <v>S26</v>
      </c>
      <c r="AJ667" s="323" t="str">
        <f>IF(AF667&lt;&gt;"",CONCATENATE("S",WEEKNUM(AF667,21)),"")</f>
        <v>S29</v>
      </c>
      <c r="AK667" s="323" t="str">
        <f>IF(AG667&lt;&gt;"",CONCATENATE("S",WEEKNUM(AG667,21)),"")</f>
        <v>S29</v>
      </c>
      <c r="AL667" s="322" t="str">
        <f>IF(AG667&lt;&gt;"",CONCATENATE(MONTH(AG667),"/",YEAR(AG667)),"")</f>
        <v>7/2025</v>
      </c>
      <c r="AM667" s="324">
        <f ca="1">IF(AG667&lt;&gt;"",IFERROR(IF(AF667="",TODAY()-AE667,AG667-AE667),""),"")</f>
        <v>19</v>
      </c>
      <c r="AN667" s="325" t="str">
        <f ca="1">IF(AM667&lt;&gt;"",IF(AM667&lt;=0,"SEM ATRASO",IF(AM667&lt;=10,"1) &lt;= 10 Dias",IF(AND(AM667&gt;10,AM667&lt;=30),"2) &gt; 10 Dias e &lt;= 30 Dias",IF(AND(AM667&gt;30,AM667&lt;=60),"3) &gt;30 Dias e &lt;=60 Dias",IF(AND(AM667&gt;60,AM667&lt;43854),"4) &gt; 60 Dias","INDEFINIDO"))))),"")</f>
        <v>2) &gt; 10 Dias e &lt;= 30 Dias</v>
      </c>
      <c r="AO667" s="331">
        <v>45884</v>
      </c>
      <c r="AP667" s="331">
        <f>AO667</f>
        <v>45884</v>
      </c>
      <c r="AQ667" s="407">
        <v>45889</v>
      </c>
      <c r="AR667" s="407">
        <v>45889</v>
      </c>
      <c r="AS667" s="331">
        <v>45876</v>
      </c>
      <c r="AT667" s="309">
        <f>IF(AND(AP667&lt;&gt;"",AS667&lt;&gt;""),AS667-AP667,"")</f>
        <v>-8</v>
      </c>
      <c r="AU667" s="326" t="str">
        <f>IF(AQ667&lt;&gt;"",CONCATENATE("S",WEEKNUM(AQ667,21)),"")</f>
        <v>S34</v>
      </c>
      <c r="AV667" s="327" t="str">
        <f>IF(AR667&lt;&gt;"",CONCATENATE("S",WEEKNUM(AR667,21)),"")</f>
        <v>S34</v>
      </c>
      <c r="AW667" s="327" t="str">
        <f>IF(AS667&lt;&gt;"",CONCATENATE("S",WEEKNUM(AS667,21)),"")</f>
        <v>S32</v>
      </c>
      <c r="AX667" s="326" t="str">
        <f>IF(AS667&lt;&gt;"",CONCATENATE(MONTH(AS667),"/",YEAR(AS667)),"")</f>
        <v>8/2025</v>
      </c>
      <c r="AY667" s="328">
        <f ca="1">IF(AQ667&lt;&gt;"",IF(AS667&lt;&gt;"",AQ667-AS667,TODAY()-AQ667),"")</f>
        <v>13</v>
      </c>
      <c r="AZ667" s="329" t="str">
        <f ca="1">IF(AY667&lt;&gt;"",IF(AY667&lt;=0,"SEM ATRASO",IF(AY667&lt;=10,"1) &lt;= 10 Dias",IF(AND(AY667&gt;10,AY667&lt;=30),"2) &gt; 10 Dias e &lt;= 30 Dias",IF(AND(AY667&gt;30,AY667&lt;=60),"3) &gt;30 Dias e &lt;=60 Dias",IF(AND(AY667&gt;60,AY667&lt;43854),"4) &gt; 60 Dias","INDEFINIDO"))))),"")</f>
        <v>2) &gt; 10 Dias e &lt;= 30 Dias</v>
      </c>
      <c r="BA667" s="327">
        <v>45889</v>
      </c>
      <c r="BB667" s="331">
        <f>BA667</f>
        <v>45889</v>
      </c>
      <c r="BC667" s="14">
        <v>45896</v>
      </c>
      <c r="BD667" s="15">
        <v>45906</v>
      </c>
      <c r="BE667" s="398"/>
      <c r="BF667" s="309" t="str">
        <f>IF(AND(BB667&lt;&gt;"",BE667&lt;&gt;""),BE667-BB667,"")</f>
        <v/>
      </c>
      <c r="BG667" s="326" t="str">
        <f>IF(BC667&lt;&gt;"",CONCATENATE("S",WEEKNUM(BC667,21)),"")</f>
        <v>S35</v>
      </c>
      <c r="BH667" s="327" t="str">
        <f>IF(BD667&lt;&gt;"",CONCATENATE("S",WEEKNUM(BD667,21)),"")</f>
        <v>S36</v>
      </c>
      <c r="BI667" s="327" t="str">
        <f>IF(BE667&lt;&gt;"",CONCATENATE("S",WEEKNUM(BE667,21)),"")</f>
        <v/>
      </c>
      <c r="BJ667" s="326" t="str">
        <f>IF(BE667&lt;&gt;"",CONCATENATE(MONTH(BE667),"/",YEAR(BE667)),"")</f>
        <v/>
      </c>
      <c r="BK667" s="325" t="str">
        <f ca="1">IF(BE667&lt;&gt;"",IFERROR(IF(BE667="",TODAY()-BC667,BE667-BC667),""),"")</f>
        <v/>
      </c>
      <c r="BL667" s="330" t="str">
        <f ca="1">IF(BK667&lt;&gt;"",IF(BK667&lt;=0,"SEM ATRASO",IF(BK667&lt;=10,"1) &lt;= 10 Dias",IF(AND(BK667&gt;10,BK667&lt;=30),"2) &gt; 10 Dias e &lt;= 30 Dias",IF(AND(BK667&gt;30,BK667&lt;=60),"3) &gt;30 Dias e &lt;=60 Dias",IF(AND(BK667&gt;60,BK667&lt;43854),"4) &gt; 60 Dias","INDEFINIDO"))))),"")</f>
        <v/>
      </c>
      <c r="BM667" s="331">
        <f>IF(BE667&lt;&gt;"",BE667+5,IF(AND(BE667="",BD667&lt;&gt;""),BD667+5,IF(AND(BE667="",BD667="",AS667&lt;&gt;""),AS667+5,IF(AND(BE667="",BD667="",AS667="",AR667&lt;&gt;""),AR667+5,""))))</f>
        <v>45911</v>
      </c>
      <c r="BN667" s="327"/>
      <c r="BO667" s="327" t="s">
        <v>87</v>
      </c>
      <c r="BP667" s="305"/>
      <c r="BQ667" s="305"/>
      <c r="BR667" s="305"/>
      <c r="BS667" s="305"/>
      <c r="BT667" s="305" t="s">
        <v>124</v>
      </c>
      <c r="BU667" s="305" t="s">
        <v>124</v>
      </c>
      <c r="BV667" s="305"/>
      <c r="BW667" s="305"/>
      <c r="BX667" s="305"/>
      <c r="BY667" s="305"/>
      <c r="BZ667" s="305"/>
      <c r="CA667" s="660" t="s">
        <v>974</v>
      </c>
      <c r="CB667" s="326"/>
    </row>
    <row r="668" spans="1:80" ht="40.5" customHeight="1" thickBot="1" x14ac:dyDescent="0.4">
      <c r="A668" s="326"/>
      <c r="B668" s="458" t="s">
        <v>101</v>
      </c>
      <c r="C668" s="326" t="s">
        <v>278</v>
      </c>
      <c r="D668" s="331">
        <v>45663</v>
      </c>
      <c r="E668" s="323" t="s">
        <v>1997</v>
      </c>
      <c r="F668" s="323" t="s">
        <v>255</v>
      </c>
      <c r="G668" s="307" t="str">
        <f ca="1">IF(AND(E668&lt;D668,BE668&lt;&gt;"",TODAY()&gt;D668),TODAY()-D668,"")</f>
        <v/>
      </c>
      <c r="H668" s="308">
        <f>IF(BM668&lt;&gt;"",BM668,"")</f>
        <v>45900</v>
      </c>
      <c r="I668" s="309">
        <f>IF(AND(E668&lt;&gt;"",H668&lt;&gt;""),H668-E668,"")</f>
        <v>198</v>
      </c>
      <c r="J668" s="305" t="s">
        <v>280</v>
      </c>
      <c r="K668" s="567" t="s">
        <v>80</v>
      </c>
      <c r="L668" s="310" t="s">
        <v>81</v>
      </c>
      <c r="M668" s="311" t="s">
        <v>2405</v>
      </c>
      <c r="N668" s="326" t="s">
        <v>1011</v>
      </c>
      <c r="O668" s="326"/>
      <c r="P668" s="539" t="s">
        <v>1595</v>
      </c>
      <c r="Q668" s="383" t="s">
        <v>1598</v>
      </c>
      <c r="R668" s="313" t="str">
        <f>IF(OR(L668&lt;&gt;"",N668&lt;&gt;"",O668&lt;&gt;"",P668&lt;&gt;""),CONCATENATE(L668,"-",N668,"-",P668,"-OM",O668),"")</f>
        <v>P31-PPGMII-P31-CAM-0660/2025-OM</v>
      </c>
      <c r="S668" s="326" t="s">
        <v>964</v>
      </c>
      <c r="T668" s="624">
        <v>0.25</v>
      </c>
      <c r="U668" s="340">
        <v>270.13</v>
      </c>
      <c r="V668" s="340">
        <v>0</v>
      </c>
      <c r="W668" s="316">
        <f>IF(U668&lt;&gt;"",U668/1000,"")</f>
        <v>0.27012999999999998</v>
      </c>
      <c r="X668" s="316">
        <f>IF(V668&lt;&gt;"",V668/1000,"")</f>
        <v>0</v>
      </c>
      <c r="Y668" s="317">
        <f>IF(OR(U668&lt;&gt;"",V668&lt;&gt;""),U668+V668,"")</f>
        <v>270.13</v>
      </c>
      <c r="Z668" s="318">
        <f>IF(Y668&lt;&gt;"",Y668/1000,"")</f>
        <v>0.27012999999999998</v>
      </c>
      <c r="AA668" s="574" t="s">
        <v>2166</v>
      </c>
      <c r="AB668" s="327"/>
      <c r="AC668" s="327">
        <v>45787</v>
      </c>
      <c r="AD668" s="327">
        <v>45823</v>
      </c>
      <c r="AE668" s="327">
        <v>45834</v>
      </c>
      <c r="AF668" s="14">
        <v>45853</v>
      </c>
      <c r="AG668" s="327">
        <v>45853</v>
      </c>
      <c r="AH668" s="309">
        <f>IF(AND(AD668&lt;&gt;"",AG668&lt;&gt;""),AG668-AD668,"")</f>
        <v>30</v>
      </c>
      <c r="AI668" s="322" t="str">
        <f>IF(AE668&lt;&gt;"",CONCATENATE("S",WEEKNUM(AE668,21)),"")</f>
        <v>S26</v>
      </c>
      <c r="AJ668" s="323" t="str">
        <f>IF(AF668&lt;&gt;"",CONCATENATE("S",WEEKNUM(AF668,21)),"")</f>
        <v>S29</v>
      </c>
      <c r="AK668" s="323" t="str">
        <f>IF(AG668&lt;&gt;"",CONCATENATE("S",WEEKNUM(AG668,21)),"")</f>
        <v>S29</v>
      </c>
      <c r="AL668" s="322" t="str">
        <f>IF(AG668&lt;&gt;"",CONCATENATE(MONTH(AG668),"/",YEAR(AG668)),"")</f>
        <v>7/2025</v>
      </c>
      <c r="AM668" s="324">
        <f ca="1">IF(AG668&lt;&gt;"",IFERROR(IF(AF668="",TODAY()-AE668,AG668-AE668),""),"")</f>
        <v>19</v>
      </c>
      <c r="AN668" s="325" t="str">
        <f ca="1">IF(AM668&lt;&gt;"",IF(AM668&lt;=0,"SEM ATRASO",IF(AM668&lt;=10,"1) &lt;= 10 Dias",IF(AND(AM668&gt;10,AM668&lt;=30),"2) &gt; 10 Dias e &lt;= 30 Dias",IF(AND(AM668&gt;30,AM668&lt;=60),"3) &gt;30 Dias e &lt;=60 Dias",IF(AND(AM668&gt;60,AM668&lt;43854),"4) &gt; 60 Dias","INDEFINIDO"))))),"")</f>
        <v>2) &gt; 10 Dias e &lt;= 30 Dias</v>
      </c>
      <c r="AO668" s="331">
        <v>45884</v>
      </c>
      <c r="AP668" s="331">
        <f>AO668</f>
        <v>45884</v>
      </c>
      <c r="AQ668" s="407">
        <v>45889</v>
      </c>
      <c r="AR668" s="407">
        <v>45889</v>
      </c>
      <c r="AS668" s="331">
        <v>45876</v>
      </c>
      <c r="AT668" s="309">
        <f>IF(AND(AP668&lt;&gt;"",AS668&lt;&gt;""),AS668-AP668,"")</f>
        <v>-8</v>
      </c>
      <c r="AU668" s="326" t="str">
        <f>IF(AQ668&lt;&gt;"",CONCATENATE("S",WEEKNUM(AQ668,21)),"")</f>
        <v>S34</v>
      </c>
      <c r="AV668" s="327" t="str">
        <f>IF(AR668&lt;&gt;"",CONCATENATE("S",WEEKNUM(AR668,21)),"")</f>
        <v>S34</v>
      </c>
      <c r="AW668" s="327" t="str">
        <f>IF(AS668&lt;&gt;"",CONCATENATE("S",WEEKNUM(AS668,21)),"")</f>
        <v>S32</v>
      </c>
      <c r="AX668" s="326" t="str">
        <f>IF(AS668&lt;&gt;"",CONCATENATE(MONTH(AS668),"/",YEAR(AS668)),"")</f>
        <v>8/2025</v>
      </c>
      <c r="AY668" s="328">
        <f ca="1">IF(AQ668&lt;&gt;"",IF(AS668&lt;&gt;"",AQ668-AS668,TODAY()-AQ668),"")</f>
        <v>13</v>
      </c>
      <c r="AZ668" s="329" t="str">
        <f ca="1">IF(AY668&lt;&gt;"",IF(AY668&lt;=0,"SEM ATRASO",IF(AY668&lt;=10,"1) &lt;= 10 Dias",IF(AND(AY668&gt;10,AY668&lt;=30),"2) &gt; 10 Dias e &lt;= 30 Dias",IF(AND(AY668&gt;30,AY668&lt;=60),"3) &gt;30 Dias e &lt;=60 Dias",IF(AND(AY668&gt;60,AY668&lt;43854),"4) &gt; 60 Dias","INDEFINIDO"))))),"")</f>
        <v>2) &gt; 10 Dias e &lt;= 30 Dias</v>
      </c>
      <c r="BA668" s="327">
        <v>45889</v>
      </c>
      <c r="BB668" s="331">
        <f>BA668</f>
        <v>45889</v>
      </c>
      <c r="BC668" s="14">
        <v>45896</v>
      </c>
      <c r="BD668" s="481">
        <f>BA668+6</f>
        <v>45895</v>
      </c>
      <c r="BE668" s="327"/>
      <c r="BF668" s="309" t="str">
        <f>IF(AND(BB668&lt;&gt;"",BE668&lt;&gt;""),BE668-BB668,"")</f>
        <v/>
      </c>
      <c r="BG668" s="326" t="str">
        <f>IF(BC668&lt;&gt;"",CONCATENATE("S",WEEKNUM(BC668,21)),"")</f>
        <v>S35</v>
      </c>
      <c r="BH668" s="327" t="str">
        <f>IF(BD668&lt;&gt;"",CONCATENATE("S",WEEKNUM(BD668,21)),"")</f>
        <v>S35</v>
      </c>
      <c r="BI668" s="327" t="str">
        <f>IF(BE668&lt;&gt;"",CONCATENATE("S",WEEKNUM(BE668,21)),"")</f>
        <v/>
      </c>
      <c r="BJ668" s="326" t="str">
        <f>IF(BE668&lt;&gt;"",CONCATENATE(MONTH(BE668),"/",YEAR(BE668)),"")</f>
        <v/>
      </c>
      <c r="BK668" s="325" t="str">
        <f ca="1">IF(BE668&lt;&gt;"",IFERROR(IF(BE668="",TODAY()-BC668,BE668-BC668),""),"")</f>
        <v/>
      </c>
      <c r="BL668" s="330" t="str">
        <f ca="1">IF(BK668&lt;&gt;"",IF(BK668&lt;=0,"SEM ATRASO",IF(BK668&lt;=10,"1) &lt;= 10 Dias",IF(AND(BK668&gt;10,BK668&lt;=30),"2) &gt; 10 Dias e &lt;= 30 Dias",IF(AND(BK668&gt;30,BK668&lt;=60),"3) &gt;30 Dias e &lt;=60 Dias",IF(AND(BK668&gt;60,BK668&lt;43854),"4) &gt; 60 Dias","INDEFINIDO"))))),"")</f>
        <v/>
      </c>
      <c r="BM668" s="331">
        <f>IF(BE668&lt;&gt;"",BE668+5,IF(AND(BE668="",BD668&lt;&gt;""),BD668+5,IF(AND(BE668="",BD668="",AS668&lt;&gt;""),AS668+5,IF(AND(BE668="",BD668="",AS668="",AR668&lt;&gt;""),AR668+5,""))))</f>
        <v>45900</v>
      </c>
      <c r="BN668" s="327"/>
      <c r="BO668" s="327" t="s">
        <v>87</v>
      </c>
      <c r="BP668" s="305"/>
      <c r="BQ668" s="305"/>
      <c r="BR668" s="305"/>
      <c r="BS668" s="305"/>
      <c r="BT668" s="305" t="s">
        <v>124</v>
      </c>
      <c r="BU668" s="305" t="s">
        <v>124</v>
      </c>
      <c r="BV668" s="305"/>
      <c r="BW668" s="305"/>
      <c r="BX668" s="305"/>
      <c r="BY668" s="305"/>
      <c r="BZ668" s="305"/>
      <c r="CA668" s="660" t="s">
        <v>974</v>
      </c>
      <c r="CB668" s="326"/>
    </row>
    <row r="669" spans="1:80" ht="40.5" customHeight="1" x14ac:dyDescent="0.35">
      <c r="A669" s="326"/>
      <c r="B669" s="458" t="s">
        <v>101</v>
      </c>
      <c r="C669" s="326"/>
      <c r="D669" s="331"/>
      <c r="E669" s="323">
        <v>1</v>
      </c>
      <c r="F669" s="323">
        <v>1</v>
      </c>
      <c r="G669" s="307" t="str">
        <f ca="1">IF(AND(E669&lt;D669,BE669&lt;&gt;"",TODAY()&gt;D669),TODAY()-D669,"")</f>
        <v/>
      </c>
      <c r="H669" s="308">
        <f>IF(BM669&lt;&gt;"",BM669,"")</f>
        <v>45898</v>
      </c>
      <c r="I669" s="309">
        <f>IF(AND(E669&lt;&gt;"",H669&lt;&gt;""),H669-E669,"")</f>
        <v>45897</v>
      </c>
      <c r="J669" s="305"/>
      <c r="K669" s="305" t="s">
        <v>80</v>
      </c>
      <c r="L669" s="310" t="s">
        <v>880</v>
      </c>
      <c r="M669" s="311" t="s">
        <v>113</v>
      </c>
      <c r="N669" s="326" t="s">
        <v>2193</v>
      </c>
      <c r="O669" s="326"/>
      <c r="P669" s="539" t="s">
        <v>1603</v>
      </c>
      <c r="Q669" s="383" t="s">
        <v>1606</v>
      </c>
      <c r="R669" s="313" t="str">
        <f>IF(OR(L669&lt;&gt;"",N669&lt;&gt;"",O669&lt;&gt;"",P669&lt;&gt;""),CONCATENATE(L669,"-",N669,"-",P669,"-OM",O669),"")</f>
        <v>P52-PPGMII-CAM-1798P/2024-OM</v>
      </c>
      <c r="S669" s="326"/>
      <c r="T669" s="624">
        <v>0.25</v>
      </c>
      <c r="U669" s="340">
        <v>0</v>
      </c>
      <c r="V669" s="340">
        <v>702</v>
      </c>
      <c r="W669" s="316">
        <f>IF(U669&lt;&gt;"",U669/1000,"")</f>
        <v>0</v>
      </c>
      <c r="X669" s="316">
        <f>IF(V669&lt;&gt;"",V669/1000,"")</f>
        <v>0.70199999999999996</v>
      </c>
      <c r="Y669" s="317">
        <f>IF(OR(U669&lt;&gt;"",V669&lt;&gt;""),U669+V669,"")</f>
        <v>702</v>
      </c>
      <c r="Z669" s="318">
        <f>IF(Y669&lt;&gt;"",Y669/1000,"")</f>
        <v>0.70199999999999996</v>
      </c>
      <c r="AA669" s="574"/>
      <c r="AB669" s="327"/>
      <c r="AC669" s="327">
        <v>45787</v>
      </c>
      <c r="AD669" s="327">
        <v>45823</v>
      </c>
      <c r="AE669" s="327">
        <v>45834</v>
      </c>
      <c r="AF669" s="14">
        <v>45853</v>
      </c>
      <c r="AG669" s="327">
        <v>45853</v>
      </c>
      <c r="AH669" s="309">
        <f>IF(AND(AD669&lt;&gt;"",AG669&lt;&gt;""),AG669-AD669,"")</f>
        <v>30</v>
      </c>
      <c r="AI669" s="322" t="str">
        <f>IF(AE669&lt;&gt;"",CONCATENATE("S",WEEKNUM(AE669,21)),"")</f>
        <v>S26</v>
      </c>
      <c r="AJ669" s="323" t="str">
        <f>IF(AF669&lt;&gt;"",CONCATENATE("S",WEEKNUM(AF669,21)),"")</f>
        <v>S29</v>
      </c>
      <c r="AK669" s="323" t="str">
        <f>IF(AG669&lt;&gt;"",CONCATENATE("S",WEEKNUM(AG669,21)),"")</f>
        <v>S29</v>
      </c>
      <c r="AL669" s="322" t="str">
        <f>IF(AG669&lt;&gt;"",CONCATENATE(MONTH(AG669),"/",YEAR(AG669)),"")</f>
        <v>7/2025</v>
      </c>
      <c r="AM669" s="324">
        <f ca="1">IF(AG669&lt;&gt;"",IFERROR(IF(AF669="",TODAY()-AE669,AG669-AE669),""),"")</f>
        <v>19</v>
      </c>
      <c r="AN669" s="325" t="str">
        <f ca="1">IF(AM669&lt;&gt;"",IF(AM669&lt;=0,"SEM ATRASO",IF(AM669&lt;=10,"1) &lt;= 10 Dias",IF(AND(AM669&gt;10,AM669&lt;=30),"2) &gt; 10 Dias e &lt;= 30 Dias",IF(AND(AM669&gt;30,AM669&lt;=60),"3) &gt;30 Dias e &lt;=60 Dias",IF(AND(AM669&gt;60,AM669&lt;43854),"4) &gt; 60 Dias","INDEFINIDO"))))),"")</f>
        <v>2) &gt; 10 Dias e &lt;= 30 Dias</v>
      </c>
      <c r="AO669" s="331">
        <v>45884</v>
      </c>
      <c r="AP669" s="331">
        <v>45880</v>
      </c>
      <c r="AQ669" s="407">
        <v>45889</v>
      </c>
      <c r="AR669" s="407">
        <v>45889</v>
      </c>
      <c r="AS669" s="327">
        <v>45884</v>
      </c>
      <c r="AT669" s="309">
        <f>IF(AND(AP669&lt;&gt;"",AS669&lt;&gt;""),AS669-AP669,"")</f>
        <v>4</v>
      </c>
      <c r="AU669" s="326" t="str">
        <f>IF(AQ669&lt;&gt;"",CONCATENATE("S",WEEKNUM(AQ669,21)),"")</f>
        <v>S34</v>
      </c>
      <c r="AV669" s="327" t="str">
        <f>IF(AR669&lt;&gt;"",CONCATENATE("S",WEEKNUM(AR669,21)),"")</f>
        <v>S34</v>
      </c>
      <c r="AW669" s="327" t="str">
        <f>IF(AS669&lt;&gt;"",CONCATENATE("S",WEEKNUM(AS669,21)),"")</f>
        <v>S33</v>
      </c>
      <c r="AX669" s="326" t="str">
        <f>IF(AS669&lt;&gt;"",CONCATENATE(MONTH(AS669),"/",YEAR(AS669)),"")</f>
        <v>8/2025</v>
      </c>
      <c r="AY669" s="328">
        <f ca="1">IF(AQ669&lt;&gt;"",IF(AS669&lt;&gt;"",AQ669-AS669,TODAY()-AQ669),"")</f>
        <v>5</v>
      </c>
      <c r="AZ669" s="329" t="str">
        <f ca="1">IF(AY669&lt;&gt;"",IF(AY669&lt;=0,"SEM ATRASO",IF(AY669&lt;=10,"1) &lt;= 10 Dias",IF(AND(AY669&gt;10,AY669&lt;=30),"2) &gt; 10 Dias e &lt;= 30 Dias",IF(AND(AY669&gt;30,AY669&lt;=60),"3) &gt;30 Dias e &lt;=60 Dias",IF(AND(AY669&gt;60,AY669&lt;43854),"4) &gt; 60 Dias","INDEFINIDO"))))),"")</f>
        <v>1) &lt;= 10 Dias</v>
      </c>
      <c r="BA669" s="327">
        <v>45889</v>
      </c>
      <c r="BB669" s="331">
        <f>BA669</f>
        <v>45889</v>
      </c>
      <c r="BC669" s="14">
        <v>45896</v>
      </c>
      <c r="BD669" s="25">
        <v>45893</v>
      </c>
      <c r="BE669" s="398"/>
      <c r="BF669" s="309" t="str">
        <f>IF(AND(BB669&lt;&gt;"",BE669&lt;&gt;""),BE669-BB669,"")</f>
        <v/>
      </c>
      <c r="BG669" s="326" t="str">
        <f>IF(BC669&lt;&gt;"",CONCATENATE("S",WEEKNUM(BC669,21)),"")</f>
        <v>S35</v>
      </c>
      <c r="BH669" s="327" t="str">
        <f>IF(BD669&lt;&gt;"",CONCATENATE("S",WEEKNUM(BD669,21)),"")</f>
        <v>S34</v>
      </c>
      <c r="BI669" s="327" t="str">
        <f>IF(BE669&lt;&gt;"",CONCATENATE("S",WEEKNUM(BE669,21)),"")</f>
        <v/>
      </c>
      <c r="BJ669" s="326" t="str">
        <f>IF(BE669&lt;&gt;"",CONCATENATE(MONTH(BE669),"/",YEAR(BE669)),"")</f>
        <v/>
      </c>
      <c r="BK669" s="325" t="str">
        <f ca="1">IF(BE669&lt;&gt;"",IFERROR(IF(BE669="",TODAY()-BC669,BE669-BC669),""),"")</f>
        <v/>
      </c>
      <c r="BL669" s="330" t="str">
        <f ca="1">IF(BK669&lt;&gt;"",IF(BK669&lt;=0,"SEM ATRASO",IF(BK669&lt;=10,"1) &lt;= 10 Dias",IF(AND(BK669&gt;10,BK669&lt;=30),"2) &gt; 10 Dias e &lt;= 30 Dias",IF(AND(BK669&gt;30,BK669&lt;=60),"3) &gt;30 Dias e &lt;=60 Dias",IF(AND(BK669&gt;60,BK669&lt;43854),"4) &gt; 60 Dias","INDEFINIDO"))))),"")</f>
        <v/>
      </c>
      <c r="BM669" s="331">
        <f>IF(BE669&lt;&gt;"",BE669+5,IF(AND(BE669="",BD669&lt;&gt;""),BD669+5,IF(AND(BE669="",BD669="",AS669&lt;&gt;""),AS669+5,IF(AND(BE669="",BD669="",AS669="",AR669&lt;&gt;""),AR669+5,""))))</f>
        <v>45898</v>
      </c>
      <c r="BN669" s="327"/>
      <c r="BO669" s="331" t="s">
        <v>87</v>
      </c>
      <c r="BP669" s="305"/>
      <c r="BQ669" s="305"/>
      <c r="BR669" s="305"/>
      <c r="BS669" s="305"/>
      <c r="BT669" s="305"/>
      <c r="BU669" s="305"/>
      <c r="BV669" s="305"/>
      <c r="BW669" s="305"/>
      <c r="BX669" s="305"/>
      <c r="BY669" s="305"/>
      <c r="BZ669" s="305"/>
      <c r="CA669" s="660"/>
      <c r="CB669" s="326"/>
    </row>
    <row r="670" spans="1:80" ht="40.5" customHeight="1" thickBot="1" x14ac:dyDescent="0.4">
      <c r="A670" s="326"/>
      <c r="B670" s="458" t="s">
        <v>155</v>
      </c>
      <c r="C670" s="326"/>
      <c r="D670" s="331"/>
      <c r="E670" s="323" t="s">
        <v>174</v>
      </c>
      <c r="F670" s="323" t="s">
        <v>1023</v>
      </c>
      <c r="G670" s="307" t="str">
        <f ca="1">IF(AND(E670&lt;D670,BE670&lt;&gt;"",TODAY()&gt;D670),TODAY()-D670,"")</f>
        <v/>
      </c>
      <c r="H670" s="308">
        <f>IF(BM670&lt;&gt;"",BM670,"")</f>
        <v>45889</v>
      </c>
      <c r="I670" s="309">
        <f>IF(AND(E670&lt;&gt;"",H670&lt;&gt;""),H670-E670,"")</f>
        <v>197</v>
      </c>
      <c r="J670" s="305"/>
      <c r="K670" s="460" t="s">
        <v>80</v>
      </c>
      <c r="L670" s="310" t="s">
        <v>81</v>
      </c>
      <c r="M670" s="311" t="s">
        <v>2407</v>
      </c>
      <c r="N670" s="326" t="s">
        <v>1011</v>
      </c>
      <c r="O670" s="326"/>
      <c r="P670" s="539" t="s">
        <v>1614</v>
      </c>
      <c r="Q670" s="383" t="s">
        <v>1617</v>
      </c>
      <c r="R670" s="313" t="str">
        <f>IF(OR(L670&lt;&gt;"",N670&lt;&gt;"",O670&lt;&gt;"",P670&lt;&gt;""),CONCATENATE(L670,"-",N670,"-",P670,"-OM",O670),"")</f>
        <v>P31-PPGMII-P31-CAM-2203P/2024-OM</v>
      </c>
      <c r="S670" s="326"/>
      <c r="T670" s="624">
        <v>0.65</v>
      </c>
      <c r="U670" s="340">
        <v>0</v>
      </c>
      <c r="V670" s="340">
        <v>279.03800000000001</v>
      </c>
      <c r="W670" s="316">
        <f>IF(U670&lt;&gt;"",U670/1000,"")</f>
        <v>0</v>
      </c>
      <c r="X670" s="316">
        <f>IF(V670&lt;&gt;"",V670/1000,"")</f>
        <v>0.27903800000000001</v>
      </c>
      <c r="Y670" s="317">
        <f>IF(OR(U670&lt;&gt;"",V670&lt;&gt;""),U670+V670,"")</f>
        <v>279.03800000000001</v>
      </c>
      <c r="Z670" s="318">
        <f>IF(Y670&lt;&gt;"",Y670/1000,"")</f>
        <v>0.27903800000000001</v>
      </c>
      <c r="AA670" s="574" t="s">
        <v>2173</v>
      </c>
      <c r="AB670" s="327"/>
      <c r="AC670" s="327">
        <v>45787</v>
      </c>
      <c r="AD670" s="327">
        <v>45823</v>
      </c>
      <c r="AE670" s="327">
        <v>45834</v>
      </c>
      <c r="AF670" s="14">
        <v>45853</v>
      </c>
      <c r="AG670" s="327">
        <v>45853</v>
      </c>
      <c r="AH670" s="309">
        <f>IF(AND(AD670&lt;&gt;"",AG670&lt;&gt;""),AG670-AD670,"")</f>
        <v>30</v>
      </c>
      <c r="AI670" s="322" t="str">
        <f>IF(AE670&lt;&gt;"",CONCATENATE("S",WEEKNUM(AE670,21)),"")</f>
        <v>S26</v>
      </c>
      <c r="AJ670" s="323" t="str">
        <f>IF(AF670&lt;&gt;"",CONCATENATE("S",WEEKNUM(AF670,21)),"")</f>
        <v>S29</v>
      </c>
      <c r="AK670" s="323" t="str">
        <f>IF(AG670&lt;&gt;"",CONCATENATE("S",WEEKNUM(AG670,21)),"")</f>
        <v>S29</v>
      </c>
      <c r="AL670" s="322" t="str">
        <f>IF(AG670&lt;&gt;"",CONCATENATE(MONTH(AG670),"/",YEAR(AG670)),"")</f>
        <v>7/2025</v>
      </c>
      <c r="AM670" s="324">
        <f ca="1">IF(AG670&lt;&gt;"",IFERROR(IF(AF670="",TODAY()-AE670,AG670-AE670),""),"")</f>
        <v>19</v>
      </c>
      <c r="AN670" s="325" t="str">
        <f ca="1">IF(AM670&lt;&gt;"",IF(AM670&lt;=0,"SEM ATRASO",IF(AM670&lt;=10,"1) &lt;= 10 Dias",IF(AND(AM670&gt;10,AM670&lt;=30),"2) &gt; 10 Dias e &lt;= 30 Dias",IF(AND(AM670&gt;30,AM670&lt;=60),"3) &gt;30 Dias e &lt;=60 Dias",IF(AND(AM670&gt;60,AM670&lt;43854),"4) &gt; 60 Dias","INDEFINIDO"))))),"")</f>
        <v>2) &gt; 10 Dias e &lt;= 30 Dias</v>
      </c>
      <c r="AO670" s="331">
        <v>45884</v>
      </c>
      <c r="AP670" s="331">
        <v>45877</v>
      </c>
      <c r="AQ670" s="14">
        <v>45889</v>
      </c>
      <c r="AR670" s="25">
        <v>45889</v>
      </c>
      <c r="AS670" s="327">
        <v>45881</v>
      </c>
      <c r="AT670" s="309">
        <f>IF(AND(AP670&lt;&gt;"",AS670&lt;&gt;""),AS670-AP670,"")</f>
        <v>4</v>
      </c>
      <c r="AU670" s="326" t="str">
        <f>IF(AQ670&lt;&gt;"",CONCATENATE("S",WEEKNUM(AQ670,21)),"")</f>
        <v>S34</v>
      </c>
      <c r="AV670" s="327" t="str">
        <f>IF(AR670&lt;&gt;"",CONCATENATE("S",WEEKNUM(AR670,21)),"")</f>
        <v>S34</v>
      </c>
      <c r="AW670" s="327" t="str">
        <f>IF(AS670&lt;&gt;"",CONCATENATE("S",WEEKNUM(AS670,21)),"")</f>
        <v>S33</v>
      </c>
      <c r="AX670" s="326" t="str">
        <f>IF(AS670&lt;&gt;"",CONCATENATE(MONTH(AS670),"/",YEAR(AS670)),"")</f>
        <v>8/2025</v>
      </c>
      <c r="AY670" s="328">
        <f ca="1">IF(AQ670&lt;&gt;"",IF(AS670&lt;&gt;"",AQ670-AS670,TODAY()-AQ670),"")</f>
        <v>8</v>
      </c>
      <c r="AZ670" s="329" t="str">
        <f ca="1">IF(AY670&lt;&gt;"",IF(AY670&lt;=0,"SEM ATRASO",IF(AY670&lt;=10,"1) &lt;= 10 Dias",IF(AND(AY670&gt;10,AY670&lt;=30),"2) &gt; 10 Dias e &lt;= 30 Dias",IF(AND(AY670&gt;30,AY670&lt;=60),"3) &gt;30 Dias e &lt;=60 Dias",IF(AND(AY670&gt;60,AY670&lt;43854),"4) &gt; 60 Dias","INDEFINIDO"))))),"")</f>
        <v>1) &lt;= 10 Dias</v>
      </c>
      <c r="BA670" s="327">
        <v>45889</v>
      </c>
      <c r="BB670" s="331">
        <f>AS670</f>
        <v>45881</v>
      </c>
      <c r="BC670" s="14">
        <v>45896</v>
      </c>
      <c r="BD670" s="14">
        <v>45885</v>
      </c>
      <c r="BE670" s="331">
        <v>45884</v>
      </c>
      <c r="BF670" s="309">
        <f>IF(AND(BB670&lt;&gt;"",BE670&lt;&gt;""),BE670-BB670,"")</f>
        <v>3</v>
      </c>
      <c r="BG670" s="326" t="str">
        <f>IF(BC670&lt;&gt;"",CONCATENATE("S",WEEKNUM(BC670,21)),"")</f>
        <v>S35</v>
      </c>
      <c r="BH670" s="327" t="str">
        <f>IF(BD670&lt;&gt;"",CONCATENATE("S",WEEKNUM(BD670,21)),"")</f>
        <v>S33</v>
      </c>
      <c r="BI670" s="327" t="str">
        <f>IF(BE670&lt;&gt;"",CONCATENATE("S",WEEKNUM(BE670,21)),"")</f>
        <v>S33</v>
      </c>
      <c r="BJ670" s="326" t="str">
        <f>IF(BE670&lt;&gt;"",CONCATENATE(MONTH(BE670),"/",YEAR(BE670)),"")</f>
        <v>8/2025</v>
      </c>
      <c r="BK670" s="325">
        <f ca="1">IF(BE670&lt;&gt;"",IFERROR(IF(BE670="",TODAY()-BC670,BE670-BC670),""),"")</f>
        <v>-12</v>
      </c>
      <c r="BL670" s="330" t="str">
        <f ca="1">IF(BK670&lt;&gt;"",IF(BK670&lt;=0,"SEM ATRASO",IF(BK670&lt;=10,"1) &lt;= 10 Dias",IF(AND(BK670&gt;10,BK670&lt;=30),"2) &gt; 10 Dias e &lt;= 30 Dias",IF(AND(BK670&gt;30,BK670&lt;=60),"3) &gt;30 Dias e &lt;=60 Dias",IF(AND(BK670&gt;60,BK670&lt;43854),"4) &gt; 60 Dias","INDEFINIDO"))))),"")</f>
        <v>SEM ATRASO</v>
      </c>
      <c r="BM670" s="331">
        <f>IF(BE670&lt;&gt;"",BE670+5,IF(AND(BE670="",BD670&lt;&gt;""),BD670+5,IF(AND(BE670="",BD670="",AS670&lt;&gt;""),AS670+5,IF(AND(BE670="",BD670="",AS670="",AR670&lt;&gt;""),AR670+5,""))))</f>
        <v>45889</v>
      </c>
      <c r="BN670" s="327"/>
      <c r="BO670" s="331" t="s">
        <v>87</v>
      </c>
      <c r="BP670" s="305"/>
      <c r="BQ670" s="305"/>
      <c r="BR670" s="305"/>
      <c r="BS670" s="305"/>
      <c r="BT670" s="305"/>
      <c r="BU670" s="305"/>
      <c r="BV670" s="305"/>
      <c r="BW670" s="305"/>
      <c r="BX670" s="305"/>
      <c r="BY670" s="305"/>
      <c r="BZ670" s="305"/>
      <c r="CA670" s="660"/>
      <c r="CB670" s="326"/>
    </row>
    <row r="671" spans="1:80" ht="40.5" customHeight="1" thickBot="1" x14ac:dyDescent="0.4">
      <c r="A671" s="326"/>
      <c r="B671" s="458" t="s">
        <v>155</v>
      </c>
      <c r="C671" s="326"/>
      <c r="D671" s="331"/>
      <c r="E671" s="323" t="s">
        <v>1999</v>
      </c>
      <c r="F671" s="323" t="s">
        <v>249</v>
      </c>
      <c r="G671" s="307" t="str">
        <f ca="1">IF(AND(E671&lt;D671,BE671&lt;&gt;"",TODAY()&gt;D671),TODAY()-D671,"")</f>
        <v/>
      </c>
      <c r="H671" s="308">
        <f>IF(BM671&lt;&gt;"",BM671,"")</f>
        <v>45889</v>
      </c>
      <c r="I671" s="309">
        <f>IF(AND(E671&lt;&gt;"",H671&lt;&gt;""),H671-E671,"")</f>
        <v>156</v>
      </c>
      <c r="J671" s="305"/>
      <c r="K671" s="460" t="s">
        <v>80</v>
      </c>
      <c r="L671" s="310" t="s">
        <v>81</v>
      </c>
      <c r="M671" s="311" t="s">
        <v>2407</v>
      </c>
      <c r="N671" s="326" t="s">
        <v>1011</v>
      </c>
      <c r="O671" s="326"/>
      <c r="P671" s="539" t="s">
        <v>1616</v>
      </c>
      <c r="Q671" s="383" t="s">
        <v>1619</v>
      </c>
      <c r="R671" s="313" t="str">
        <f>IF(OR(L671&lt;&gt;"",N671&lt;&gt;"",O671&lt;&gt;"",P671&lt;&gt;""),CONCATENATE(L671,"-",N671,"-",P671,"-OM",O671),"")</f>
        <v>P31-PPGMII-P31-CAM-1101P/2025-OM</v>
      </c>
      <c r="S671" s="326"/>
      <c r="T671" s="624">
        <v>0.65</v>
      </c>
      <c r="U671" s="340">
        <v>0</v>
      </c>
      <c r="V671" s="340">
        <v>145.51500000000001</v>
      </c>
      <c r="W671" s="316">
        <f>IF(U671&lt;&gt;"",U671/1000,"")</f>
        <v>0</v>
      </c>
      <c r="X671" s="316">
        <f>IF(V671&lt;&gt;"",V671/1000,"")</f>
        <v>0.14551500000000001</v>
      </c>
      <c r="Y671" s="317">
        <f>IF(OR(U671&lt;&gt;"",V671&lt;&gt;""),U671+V671,"")</f>
        <v>145.51500000000001</v>
      </c>
      <c r="Z671" s="318">
        <f>IF(Y671&lt;&gt;"",Y671/1000,"")</f>
        <v>0.14551500000000001</v>
      </c>
      <c r="AA671" s="574" t="s">
        <v>2174</v>
      </c>
      <c r="AB671" s="327"/>
      <c r="AC671" s="327">
        <v>45787</v>
      </c>
      <c r="AD671" s="327">
        <v>45823</v>
      </c>
      <c r="AE671" s="327">
        <v>45834</v>
      </c>
      <c r="AF671" s="14">
        <v>45853</v>
      </c>
      <c r="AG671" s="327">
        <v>45853</v>
      </c>
      <c r="AH671" s="309">
        <f>IF(AND(AD671&lt;&gt;"",AG671&lt;&gt;""),AG671-AD671,"")</f>
        <v>30</v>
      </c>
      <c r="AI671" s="322" t="str">
        <f>IF(AE671&lt;&gt;"",CONCATENATE("S",WEEKNUM(AE671,21)),"")</f>
        <v>S26</v>
      </c>
      <c r="AJ671" s="323" t="str">
        <f>IF(AF671&lt;&gt;"",CONCATENATE("S",WEEKNUM(AF671,21)),"")</f>
        <v>S29</v>
      </c>
      <c r="AK671" s="323" t="str">
        <f>IF(AG671&lt;&gt;"",CONCATENATE("S",WEEKNUM(AG671,21)),"")</f>
        <v>S29</v>
      </c>
      <c r="AL671" s="322" t="str">
        <f>IF(AG671&lt;&gt;"",CONCATENATE(MONTH(AG671),"/",YEAR(AG671)),"")</f>
        <v>7/2025</v>
      </c>
      <c r="AM671" s="324">
        <f ca="1">IF(AG671&lt;&gt;"",IFERROR(IF(AF671="",TODAY()-AE671,AG671-AE671),""),"")</f>
        <v>19</v>
      </c>
      <c r="AN671" s="325" t="str">
        <f ca="1">IF(AM671&lt;&gt;"",IF(AM671&lt;=0,"SEM ATRASO",IF(AM671&lt;=10,"1) &lt;= 10 Dias",IF(AND(AM671&gt;10,AM671&lt;=30),"2) &gt; 10 Dias e &lt;= 30 Dias",IF(AND(AM671&gt;30,AM671&lt;=60),"3) &gt;30 Dias e &lt;=60 Dias",IF(AND(AM671&gt;60,AM671&lt;43854),"4) &gt; 60 Dias","INDEFINIDO"))))),"")</f>
        <v>2) &gt; 10 Dias e &lt;= 30 Dias</v>
      </c>
      <c r="AO671" s="331">
        <v>45884</v>
      </c>
      <c r="AP671" s="331">
        <v>45877</v>
      </c>
      <c r="AQ671" s="14">
        <v>45889</v>
      </c>
      <c r="AR671" s="25">
        <v>45889</v>
      </c>
      <c r="AS671" s="327">
        <v>45881</v>
      </c>
      <c r="AT671" s="309">
        <f>IF(AND(AP671&lt;&gt;"",AS671&lt;&gt;""),AS671-AP671,"")</f>
        <v>4</v>
      </c>
      <c r="AU671" s="326" t="str">
        <f>IF(AQ671&lt;&gt;"",CONCATENATE("S",WEEKNUM(AQ671,21)),"")</f>
        <v>S34</v>
      </c>
      <c r="AV671" s="327" t="str">
        <f>IF(AR671&lt;&gt;"",CONCATENATE("S",WEEKNUM(AR671,21)),"")</f>
        <v>S34</v>
      </c>
      <c r="AW671" s="327" t="str">
        <f>IF(AS671&lt;&gt;"",CONCATENATE("S",WEEKNUM(AS671,21)),"")</f>
        <v>S33</v>
      </c>
      <c r="AX671" s="326" t="str">
        <f>IF(AS671&lt;&gt;"",CONCATENATE(MONTH(AS671),"/",YEAR(AS671)),"")</f>
        <v>8/2025</v>
      </c>
      <c r="AY671" s="328">
        <f ca="1">IF(AQ671&lt;&gt;"",IF(AS671&lt;&gt;"",AQ671-AS671,TODAY()-AQ671),"")</f>
        <v>8</v>
      </c>
      <c r="AZ671" s="329" t="str">
        <f ca="1">IF(AY671&lt;&gt;"",IF(AY671&lt;=0,"SEM ATRASO",IF(AY671&lt;=10,"1) &lt;= 10 Dias",IF(AND(AY671&gt;10,AY671&lt;=30),"2) &gt; 10 Dias e &lt;= 30 Dias",IF(AND(AY671&gt;30,AY671&lt;=60),"3) &gt;30 Dias e &lt;=60 Dias",IF(AND(AY671&gt;60,AY671&lt;43854),"4) &gt; 60 Dias","INDEFINIDO"))))),"")</f>
        <v>1) &lt;= 10 Dias</v>
      </c>
      <c r="BA671" s="327">
        <v>45889</v>
      </c>
      <c r="BB671" s="331">
        <f>AS671</f>
        <v>45881</v>
      </c>
      <c r="BC671" s="14">
        <v>45896</v>
      </c>
      <c r="BD671" s="14">
        <v>45885</v>
      </c>
      <c r="BE671" s="438">
        <v>45884</v>
      </c>
      <c r="BF671" s="309">
        <f>IF(AND(BB671&lt;&gt;"",BE671&lt;&gt;""),BE671-BB671,"")</f>
        <v>3</v>
      </c>
      <c r="BG671" s="326" t="str">
        <f>IF(BC671&lt;&gt;"",CONCATENATE("S",WEEKNUM(BC671,21)),"")</f>
        <v>S35</v>
      </c>
      <c r="BH671" s="327" t="str">
        <f>IF(BD671&lt;&gt;"",CONCATENATE("S",WEEKNUM(BD671,21)),"")</f>
        <v>S33</v>
      </c>
      <c r="BI671" s="327" t="str">
        <f>IF(BE671&lt;&gt;"",CONCATENATE("S",WEEKNUM(BE671,21)),"")</f>
        <v>S33</v>
      </c>
      <c r="BJ671" s="326" t="str">
        <f>IF(BE671&lt;&gt;"",CONCATENATE(MONTH(BE671),"/",YEAR(BE671)),"")</f>
        <v>8/2025</v>
      </c>
      <c r="BK671" s="325">
        <f ca="1">IF(BE671&lt;&gt;"",IFERROR(IF(BE671="",TODAY()-BC671,BE671-BC671),""),"")</f>
        <v>-12</v>
      </c>
      <c r="BL671" s="330" t="str">
        <f ca="1">IF(BK671&lt;&gt;"",IF(BK671&lt;=0,"SEM ATRASO",IF(BK671&lt;=10,"1) &lt;= 10 Dias",IF(AND(BK671&gt;10,BK671&lt;=30),"2) &gt; 10 Dias e &lt;= 30 Dias",IF(AND(BK671&gt;30,BK671&lt;=60),"3) &gt;30 Dias e &lt;=60 Dias",IF(AND(BK671&gt;60,BK671&lt;43854),"4) &gt; 60 Dias","INDEFINIDO"))))),"")</f>
        <v>SEM ATRASO</v>
      </c>
      <c r="BM671" s="331">
        <f>IF(BE671&lt;&gt;"",BE671+5,IF(AND(BE671="",BD671&lt;&gt;""),BD671+5,IF(AND(BE671="",BD671="",AS671&lt;&gt;""),AS671+5,IF(AND(BE671="",BD671="",AS671="",AR671&lt;&gt;""),AR671+5,""))))</f>
        <v>45889</v>
      </c>
      <c r="BN671" s="327"/>
      <c r="BO671" s="331" t="s">
        <v>87</v>
      </c>
      <c r="BP671" s="305"/>
      <c r="BQ671" s="305"/>
      <c r="BR671" s="305"/>
      <c r="BS671" s="305"/>
      <c r="BT671" s="305"/>
      <c r="BU671" s="305"/>
      <c r="BV671" s="305"/>
      <c r="BW671" s="305"/>
      <c r="BX671" s="305"/>
      <c r="BY671" s="305"/>
      <c r="BZ671" s="305"/>
      <c r="CA671" s="660"/>
      <c r="CB671" s="326"/>
    </row>
    <row r="672" spans="1:80" ht="40.5" customHeight="1" thickBot="1" x14ac:dyDescent="0.4">
      <c r="A672" s="326"/>
      <c r="B672" s="458" t="s">
        <v>101</v>
      </c>
      <c r="C672" s="326"/>
      <c r="D672" s="331"/>
      <c r="E672" s="323" t="s">
        <v>2000</v>
      </c>
      <c r="F672" s="323" t="s">
        <v>273</v>
      </c>
      <c r="G672" s="307" t="str">
        <f ca="1">IF(AND(E672&lt;D672,BE672&lt;&gt;"",TODAY()&gt;D672),TODAY()-D672,"")</f>
        <v/>
      </c>
      <c r="H672" s="308">
        <f>IF(BM672&lt;&gt;"",BM672,"")</f>
        <v>45898</v>
      </c>
      <c r="I672" s="309">
        <f>IF(AND(E672&lt;&gt;"",H672&lt;&gt;""),H672-E672,"")</f>
        <v>168</v>
      </c>
      <c r="J672" s="305"/>
      <c r="K672" s="460" t="s">
        <v>80</v>
      </c>
      <c r="L672" s="310" t="s">
        <v>81</v>
      </c>
      <c r="M672" s="311" t="s">
        <v>113</v>
      </c>
      <c r="N672" s="326" t="s">
        <v>1011</v>
      </c>
      <c r="O672" s="326"/>
      <c r="P672" s="539" t="s">
        <v>1618</v>
      </c>
      <c r="Q672" s="383" t="s">
        <v>1621</v>
      </c>
      <c r="R672" s="313" t="str">
        <f>IF(OR(L672&lt;&gt;"",N672&lt;&gt;"",O672&lt;&gt;"",P672&lt;&gt;""),CONCATENATE(L672,"-",N672,"-",P672,"-OM",O672),"")</f>
        <v>P31-PPGMII-P31-CAM-0300P/2025-OM</v>
      </c>
      <c r="S672" s="326"/>
      <c r="T672" s="624">
        <v>0.25</v>
      </c>
      <c r="U672" s="340">
        <v>36.43</v>
      </c>
      <c r="V672" s="340">
        <v>0</v>
      </c>
      <c r="W672" s="316">
        <f>IF(U672&lt;&gt;"",U672/1000,"")</f>
        <v>3.6429999999999997E-2</v>
      </c>
      <c r="X672" s="316">
        <f>IF(V672&lt;&gt;"",V672/1000,"")</f>
        <v>0</v>
      </c>
      <c r="Y672" s="317">
        <f>IF(OR(U672&lt;&gt;"",V672&lt;&gt;""),U672+V672,"")</f>
        <v>36.43</v>
      </c>
      <c r="Z672" s="318">
        <f>IF(Y672&lt;&gt;"",Y672/1000,"")</f>
        <v>3.6429999999999997E-2</v>
      </c>
      <c r="AA672" s="574" t="s">
        <v>2175</v>
      </c>
      <c r="AB672" s="327"/>
      <c r="AC672" s="327">
        <v>45787</v>
      </c>
      <c r="AD672" s="327">
        <v>45823</v>
      </c>
      <c r="AE672" s="327">
        <v>45834</v>
      </c>
      <c r="AF672" s="14">
        <v>45853</v>
      </c>
      <c r="AG672" s="327">
        <v>45853</v>
      </c>
      <c r="AH672" s="309">
        <f>IF(AND(AD672&lt;&gt;"",AG672&lt;&gt;""),AG672-AD672,"")</f>
        <v>30</v>
      </c>
      <c r="AI672" s="322" t="str">
        <f>IF(AE672&lt;&gt;"",CONCATENATE("S",WEEKNUM(AE672,21)),"")</f>
        <v>S26</v>
      </c>
      <c r="AJ672" s="323" t="str">
        <f>IF(AF672&lt;&gt;"",CONCATENATE("S",WEEKNUM(AF672,21)),"")</f>
        <v>S29</v>
      </c>
      <c r="AK672" s="323" t="str">
        <f>IF(AG672&lt;&gt;"",CONCATENATE("S",WEEKNUM(AG672,21)),"")</f>
        <v>S29</v>
      </c>
      <c r="AL672" s="322" t="str">
        <f>IF(AG672&lt;&gt;"",CONCATENATE(MONTH(AG672),"/",YEAR(AG672)),"")</f>
        <v>7/2025</v>
      </c>
      <c r="AM672" s="324">
        <f ca="1">IF(AG672&lt;&gt;"",IFERROR(IF(AF672="",TODAY()-AE672,AG672-AE672),""),"")</f>
        <v>19</v>
      </c>
      <c r="AN672" s="325" t="str">
        <f ca="1">IF(AM672&lt;&gt;"",IF(AM672&lt;=0,"SEM ATRASO",IF(AM672&lt;=10,"1) &lt;= 10 Dias",IF(AND(AM672&gt;10,AM672&lt;=30),"2) &gt; 10 Dias e &lt;= 30 Dias",IF(AND(AM672&gt;30,AM672&lt;=60),"3) &gt;30 Dias e &lt;=60 Dias",IF(AND(AM672&gt;60,AM672&lt;43854),"4) &gt; 60 Dias","INDEFINIDO"))))),"")</f>
        <v>2) &gt; 10 Dias e &lt;= 30 Dias</v>
      </c>
      <c r="AO672" s="331">
        <v>45884</v>
      </c>
      <c r="AP672" s="331">
        <v>45880</v>
      </c>
      <c r="AQ672" s="14">
        <v>45889</v>
      </c>
      <c r="AR672" s="25">
        <v>45889</v>
      </c>
      <c r="AS672" s="327">
        <v>45884</v>
      </c>
      <c r="AT672" s="309">
        <f>IF(AND(AP672&lt;&gt;"",AS672&lt;&gt;""),AS672-AP672,"")</f>
        <v>4</v>
      </c>
      <c r="AU672" s="326" t="str">
        <f>IF(AQ672&lt;&gt;"",CONCATENATE("S",WEEKNUM(AQ672,21)),"")</f>
        <v>S34</v>
      </c>
      <c r="AV672" s="327" t="str">
        <f>IF(AR672&lt;&gt;"",CONCATENATE("S",WEEKNUM(AR672,21)),"")</f>
        <v>S34</v>
      </c>
      <c r="AW672" s="327" t="str">
        <f>IF(AS672&lt;&gt;"",CONCATENATE("S",WEEKNUM(AS672,21)),"")</f>
        <v>S33</v>
      </c>
      <c r="AX672" s="326" t="str">
        <f>IF(AS672&lt;&gt;"",CONCATENATE(MONTH(AS672),"/",YEAR(AS672)),"")</f>
        <v>8/2025</v>
      </c>
      <c r="AY672" s="328">
        <f ca="1">IF(AQ672&lt;&gt;"",IF(AS672&lt;&gt;"",AQ672-AS672,TODAY()-AQ672),"")</f>
        <v>5</v>
      </c>
      <c r="AZ672" s="329" t="str">
        <f ca="1">IF(AY672&lt;&gt;"",IF(AY672&lt;=0,"SEM ATRASO",IF(AY672&lt;=10,"1) &lt;= 10 Dias",IF(AND(AY672&gt;10,AY672&lt;=30),"2) &gt; 10 Dias e &lt;= 30 Dias",IF(AND(AY672&gt;30,AY672&lt;=60),"3) &gt;30 Dias e &lt;=60 Dias",IF(AND(AY672&gt;60,AY672&lt;43854),"4) &gt; 60 Dias","INDEFINIDO"))))),"")</f>
        <v>1) &lt;= 10 Dias</v>
      </c>
      <c r="BA672" s="327">
        <v>45889</v>
      </c>
      <c r="BB672" s="331"/>
      <c r="BC672" s="14">
        <v>45896</v>
      </c>
      <c r="BD672" s="25">
        <v>45893</v>
      </c>
      <c r="BE672" s="327"/>
      <c r="BF672" s="309" t="str">
        <f>IF(AND(BB672&lt;&gt;"",BE672&lt;&gt;""),BE672-BB672,"")</f>
        <v/>
      </c>
      <c r="BG672" s="326" t="str">
        <f>IF(BC672&lt;&gt;"",CONCATENATE("S",WEEKNUM(BC672,21)),"")</f>
        <v>S35</v>
      </c>
      <c r="BH672" s="327" t="str">
        <f>IF(BD672&lt;&gt;"",CONCATENATE("S",WEEKNUM(BD672,21)),"")</f>
        <v>S34</v>
      </c>
      <c r="BI672" s="327" t="str">
        <f>IF(BE672&lt;&gt;"",CONCATENATE("S",WEEKNUM(BE672,21)),"")</f>
        <v/>
      </c>
      <c r="BJ672" s="326" t="str">
        <f>IF(BE672&lt;&gt;"",CONCATENATE(MONTH(BE672),"/",YEAR(BE672)),"")</f>
        <v/>
      </c>
      <c r="BK672" s="325" t="str">
        <f ca="1">IF(BE672&lt;&gt;"",IFERROR(IF(BE672="",TODAY()-BC672,BE672-BC672),""),"")</f>
        <v/>
      </c>
      <c r="BL672" s="330" t="str">
        <f ca="1">IF(BK672&lt;&gt;"",IF(BK672&lt;=0,"SEM ATRASO",IF(BK672&lt;=10,"1) &lt;= 10 Dias",IF(AND(BK672&gt;10,BK672&lt;=30),"2) &gt; 10 Dias e &lt;= 30 Dias",IF(AND(BK672&gt;30,BK672&lt;=60),"3) &gt;30 Dias e &lt;=60 Dias",IF(AND(BK672&gt;60,BK672&lt;43854),"4) &gt; 60 Dias","INDEFINIDO"))))),"")</f>
        <v/>
      </c>
      <c r="BM672" s="331">
        <f>IF(BE672&lt;&gt;"",BE672+5,IF(AND(BE672="",BD672&lt;&gt;""),BD672+5,IF(AND(BE672="",BD672="",AS672&lt;&gt;""),AS672+5,IF(AND(BE672="",BD672="",AS672="",AR672&lt;&gt;""),AR672+5,""))))</f>
        <v>45898</v>
      </c>
      <c r="BN672" s="327"/>
      <c r="BO672" s="331" t="s">
        <v>87</v>
      </c>
      <c r="BP672" s="305"/>
      <c r="BQ672" s="305"/>
      <c r="BR672" s="305"/>
      <c r="BS672" s="305"/>
      <c r="BT672" s="305"/>
      <c r="BU672" s="305"/>
      <c r="BV672" s="305"/>
      <c r="BW672" s="305"/>
      <c r="BX672" s="305"/>
      <c r="BY672" s="305"/>
      <c r="BZ672" s="305"/>
      <c r="CA672" s="660"/>
      <c r="CB672" s="326"/>
    </row>
    <row r="673" spans="1:80" ht="40.5" customHeight="1" thickBot="1" x14ac:dyDescent="0.4">
      <c r="A673" s="326"/>
      <c r="B673" s="458" t="s">
        <v>155</v>
      </c>
      <c r="C673" s="326" t="s">
        <v>278</v>
      </c>
      <c r="D673" s="331"/>
      <c r="E673" s="323" t="s">
        <v>1969</v>
      </c>
      <c r="F673" s="323" t="s">
        <v>249</v>
      </c>
      <c r="G673" s="307" t="str">
        <f ca="1">IF(AND(E673&lt;D673,BE673&lt;&gt;"",TODAY()&gt;D673),TODAY()-D673,"")</f>
        <v/>
      </c>
      <c r="H673" s="308">
        <f>IF(BM673&lt;&gt;"",BM673,"")</f>
        <v>45889</v>
      </c>
      <c r="I673" s="309">
        <f>IF(AND(E673&lt;&gt;"",H673&lt;&gt;""),H673-E673,"")</f>
        <v>272</v>
      </c>
      <c r="J673" s="305" t="s">
        <v>280</v>
      </c>
      <c r="K673" s="567" t="s">
        <v>80</v>
      </c>
      <c r="L673" s="310" t="s">
        <v>81</v>
      </c>
      <c r="M673" s="311" t="s">
        <v>2407</v>
      </c>
      <c r="N673" s="326" t="s">
        <v>1011</v>
      </c>
      <c r="O673" s="326" t="s">
        <v>747</v>
      </c>
      <c r="P673" s="539" t="s">
        <v>1620</v>
      </c>
      <c r="Q673" s="383" t="s">
        <v>1622</v>
      </c>
      <c r="R673" s="313" t="str">
        <f>IF(OR(L673&lt;&gt;"",N673&lt;&gt;"",O673&lt;&gt;"",P673&lt;&gt;""),CONCATENATE(L673,"-",N673,"-",P673,"-OM",O673),"")</f>
        <v>P31-PPGMII-P31-CAM-1584/2024-OM2023002778</v>
      </c>
      <c r="S673" s="326"/>
      <c r="T673" s="624">
        <v>0.65</v>
      </c>
      <c r="U673" s="340">
        <v>0</v>
      </c>
      <c r="V673" s="340">
        <v>312.03899999999999</v>
      </c>
      <c r="W673" s="316">
        <f>IF(U673&lt;&gt;"",U673/1000,"")</f>
        <v>0</v>
      </c>
      <c r="X673" s="316">
        <f>IF(V673&lt;&gt;"",V673/1000,"")</f>
        <v>0.31203900000000001</v>
      </c>
      <c r="Y673" s="317">
        <f>IF(OR(U673&lt;&gt;"",V673&lt;&gt;""),U673+V673,"")</f>
        <v>312.03899999999999</v>
      </c>
      <c r="Z673" s="318">
        <f>IF(Y673&lt;&gt;"",Y673/1000,"")</f>
        <v>0.31203900000000001</v>
      </c>
      <c r="AA673" s="574" t="s">
        <v>2176</v>
      </c>
      <c r="AB673" s="327"/>
      <c r="AC673" s="331">
        <v>45643</v>
      </c>
      <c r="AD673" s="327">
        <v>45716</v>
      </c>
      <c r="AE673" s="327">
        <v>45774</v>
      </c>
      <c r="AF673" s="14">
        <v>45853</v>
      </c>
      <c r="AG673" s="327">
        <v>45853</v>
      </c>
      <c r="AH673" s="309">
        <f>IF(AND(AD673&lt;&gt;"",AG673&lt;&gt;""),AG673-AD673,"")</f>
        <v>137</v>
      </c>
      <c r="AI673" s="322" t="str">
        <f>IF(AE673&lt;&gt;"",CONCATENATE("S",WEEKNUM(AE673,21)),"")</f>
        <v>S17</v>
      </c>
      <c r="AJ673" s="323" t="str">
        <f>IF(AF673&lt;&gt;"",CONCATENATE("S",WEEKNUM(AF673,21)),"")</f>
        <v>S29</v>
      </c>
      <c r="AK673" s="323" t="str">
        <f>IF(AG673&lt;&gt;"",CONCATENATE("S",WEEKNUM(AG673,21)),"")</f>
        <v>S29</v>
      </c>
      <c r="AL673" s="322" t="str">
        <f>IF(AG673&lt;&gt;"",CONCATENATE(MONTH(AG673),"/",YEAR(AG673)),"")</f>
        <v>7/2025</v>
      </c>
      <c r="AM673" s="324">
        <f ca="1">IF(AG673&lt;&gt;"",IFERROR(IF(AF673="",TODAY()-AE673,AG673-AE673),""),"")</f>
        <v>79</v>
      </c>
      <c r="AN673" s="325" t="str">
        <f ca="1">IF(AM673&lt;&gt;"",IF(AM673&lt;=0,"SEM ATRASO",IF(AM673&lt;=10,"1) &lt;= 10 Dias",IF(AND(AM673&gt;10,AM673&lt;=30),"2) &gt; 10 Dias e &lt;= 30 Dias",IF(AND(AM673&gt;30,AM673&lt;=60),"3) &gt;30 Dias e &lt;=60 Dias",IF(AND(AM673&gt;60,AM673&lt;43854),"4) &gt; 60 Dias","INDEFINIDO"))))),"")</f>
        <v>4) &gt; 60 Dias</v>
      </c>
      <c r="AO673" s="331">
        <v>45884</v>
      </c>
      <c r="AP673" s="331">
        <v>45877</v>
      </c>
      <c r="AQ673" s="14">
        <v>45889</v>
      </c>
      <c r="AR673" s="25">
        <v>45889</v>
      </c>
      <c r="AS673" s="327">
        <v>45881</v>
      </c>
      <c r="AT673" s="309">
        <f>IF(AND(AP673&lt;&gt;"",AS673&lt;&gt;""),AS673-AP673,"")</f>
        <v>4</v>
      </c>
      <c r="AU673" s="326" t="str">
        <f>IF(AQ673&lt;&gt;"",CONCATENATE("S",WEEKNUM(AQ673,21)),"")</f>
        <v>S34</v>
      </c>
      <c r="AV673" s="327" t="str">
        <f>IF(AR673&lt;&gt;"",CONCATENATE("S",WEEKNUM(AR673,21)),"")</f>
        <v>S34</v>
      </c>
      <c r="AW673" s="327" t="str">
        <f>IF(AS673&lt;&gt;"",CONCATENATE("S",WEEKNUM(AS673,21)),"")</f>
        <v>S33</v>
      </c>
      <c r="AX673" s="326" t="str">
        <f>IF(AS673&lt;&gt;"",CONCATENATE(MONTH(AS673),"/",YEAR(AS673)),"")</f>
        <v>8/2025</v>
      </c>
      <c r="AY673" s="328">
        <f ca="1">IF(AQ673&lt;&gt;"",IF(AS673&lt;&gt;"",AQ673-AS673,TODAY()-AQ673),"")</f>
        <v>8</v>
      </c>
      <c r="AZ673" s="329" t="str">
        <f ca="1">IF(AY673&lt;&gt;"",IF(AY673&lt;=0,"SEM ATRASO",IF(AY673&lt;=10,"1) &lt;= 10 Dias",IF(AND(AY673&gt;10,AY673&lt;=30),"2) &gt; 10 Dias e &lt;= 30 Dias",IF(AND(AY673&gt;30,AY673&lt;=60),"3) &gt;30 Dias e &lt;=60 Dias",IF(AND(AY673&gt;60,AY673&lt;43854),"4) &gt; 60 Dias","INDEFINIDO"))))),"")</f>
        <v>1) &lt;= 10 Dias</v>
      </c>
      <c r="BA673" s="327">
        <v>45889</v>
      </c>
      <c r="BB673" s="331">
        <f>AS673</f>
        <v>45881</v>
      </c>
      <c r="BC673" s="14">
        <v>45896</v>
      </c>
      <c r="BD673" s="14">
        <v>45885</v>
      </c>
      <c r="BE673" s="438">
        <v>45884</v>
      </c>
      <c r="BF673" s="309">
        <f>IF(AND(BB673&lt;&gt;"",BE673&lt;&gt;""),BE673-BB673,"")</f>
        <v>3</v>
      </c>
      <c r="BG673" s="326" t="str">
        <f>IF(BC673&lt;&gt;"",CONCATENATE("S",WEEKNUM(BC673,21)),"")</f>
        <v>S35</v>
      </c>
      <c r="BH673" s="327" t="str">
        <f>IF(BD673&lt;&gt;"",CONCATENATE("S",WEEKNUM(BD673,21)),"")</f>
        <v>S33</v>
      </c>
      <c r="BI673" s="327" t="str">
        <f>IF(BE673&lt;&gt;"",CONCATENATE("S",WEEKNUM(BE673,21)),"")</f>
        <v>S33</v>
      </c>
      <c r="BJ673" s="326" t="str">
        <f>IF(BE673&lt;&gt;"",CONCATENATE(MONTH(BE673),"/",YEAR(BE673)),"")</f>
        <v>8/2025</v>
      </c>
      <c r="BK673" s="325">
        <f ca="1">IF(BE673&lt;&gt;"",IFERROR(IF(BE673="",TODAY()-BC673,BE673-BC673),""),"")</f>
        <v>-12</v>
      </c>
      <c r="BL673" s="330" t="str">
        <f ca="1">IF(BK673&lt;&gt;"",IF(BK673&lt;=0,"SEM ATRASO",IF(BK673&lt;=10,"1) &lt;= 10 Dias",IF(AND(BK673&gt;10,BK673&lt;=30),"2) &gt; 10 Dias e &lt;= 30 Dias",IF(AND(BK673&gt;30,BK673&lt;=60),"3) &gt;30 Dias e &lt;=60 Dias",IF(AND(BK673&gt;60,BK673&lt;43854),"4) &gt; 60 Dias","INDEFINIDO"))))),"")</f>
        <v>SEM ATRASO</v>
      </c>
      <c r="BM673" s="331">
        <f>IF(BE673&lt;&gt;"",BE673+5,IF(AND(BE673="",BD673&lt;&gt;""),BD673+5,IF(AND(BE673="",BD673="",AS673&lt;&gt;""),AS673+5,IF(AND(BE673="",BD673="",AS673="",AR673&lt;&gt;""),AR673+5,""))))</f>
        <v>45889</v>
      </c>
      <c r="BN673" s="327"/>
      <c r="BO673" s="327" t="s">
        <v>87</v>
      </c>
      <c r="BP673" s="305"/>
      <c r="BQ673" s="305"/>
      <c r="BR673" s="305"/>
      <c r="BS673" s="305"/>
      <c r="BT673" s="305" t="s">
        <v>124</v>
      </c>
      <c r="BU673" s="305" t="s">
        <v>124</v>
      </c>
      <c r="BV673" s="305"/>
      <c r="BW673" s="305"/>
      <c r="BX673" s="305"/>
      <c r="BY673" s="305"/>
      <c r="BZ673" s="305"/>
      <c r="CA673" s="660" t="s">
        <v>744</v>
      </c>
      <c r="CB673" s="326"/>
    </row>
    <row r="674" spans="1:80" ht="40.5" customHeight="1" thickBot="1" x14ac:dyDescent="0.4">
      <c r="A674" s="326"/>
      <c r="B674" s="458" t="s">
        <v>101</v>
      </c>
      <c r="C674" s="326"/>
      <c r="D674" s="331"/>
      <c r="E674" s="323" t="s">
        <v>555</v>
      </c>
      <c r="F674" s="323" t="s">
        <v>2011</v>
      </c>
      <c r="G674" s="307" t="str">
        <f ca="1">IF(AND(E674&lt;D674,BE674&lt;&gt;"",TODAY()&gt;D674),TODAY()-D674,"")</f>
        <v/>
      </c>
      <c r="H674" s="308">
        <f>IF(BM674&lt;&gt;"",BM674,"")</f>
        <v>45915</v>
      </c>
      <c r="I674" s="309">
        <f>IF(AND(E674&lt;&gt;"",H674&lt;&gt;""),H674-E674,"")</f>
        <v>249</v>
      </c>
      <c r="J674" s="305"/>
      <c r="K674" s="460" t="s">
        <v>80</v>
      </c>
      <c r="L674" s="310" t="s">
        <v>81</v>
      </c>
      <c r="M674" s="311" t="s">
        <v>113</v>
      </c>
      <c r="N674" s="326" t="s">
        <v>1011</v>
      </c>
      <c r="O674" s="326"/>
      <c r="P674" s="539" t="s">
        <v>1650</v>
      </c>
      <c r="Q674" s="383" t="s">
        <v>1651</v>
      </c>
      <c r="R674" s="313" t="str">
        <f>IF(OR(L674&lt;&gt;"",N674&lt;&gt;"",O674&lt;&gt;"",P674&lt;&gt;""),CONCATENATE(L674,"-",N674,"-",P674,"-OM",O674),"")</f>
        <v>P31-PPGMII-P31-CAM-0295P/2025-OM</v>
      </c>
      <c r="S674" s="326"/>
      <c r="T674" s="624">
        <v>0.25</v>
      </c>
      <c r="U674" s="340">
        <v>139.74799999999999</v>
      </c>
      <c r="V674" s="340">
        <v>0</v>
      </c>
      <c r="W674" s="316">
        <f>IF(U674&lt;&gt;"",U674/1000,"")</f>
        <v>0.13974799999999998</v>
      </c>
      <c r="X674" s="316">
        <f>IF(V674&lt;&gt;"",V674/1000,"")</f>
        <v>0</v>
      </c>
      <c r="Y674" s="317">
        <f>IF(OR(U674&lt;&gt;"",V674&lt;&gt;""),U674+V674,"")</f>
        <v>139.74799999999999</v>
      </c>
      <c r="Z674" s="318">
        <f>IF(Y674&lt;&gt;"",Y674/1000,"")</f>
        <v>0.13974799999999998</v>
      </c>
      <c r="AA674" s="574" t="s">
        <v>2177</v>
      </c>
      <c r="AB674" s="327"/>
      <c r="AC674" s="327">
        <v>45787</v>
      </c>
      <c r="AD674" s="327">
        <v>45823</v>
      </c>
      <c r="AE674" s="327">
        <v>45834</v>
      </c>
      <c r="AF674" s="14">
        <v>45853</v>
      </c>
      <c r="AG674" s="327">
        <v>45853</v>
      </c>
      <c r="AH674" s="309">
        <f>IF(AND(AD674&lt;&gt;"",AG674&lt;&gt;""),AG674-AD674,"")</f>
        <v>30</v>
      </c>
      <c r="AI674" s="322" t="str">
        <f>IF(AE674&lt;&gt;"",CONCATENATE("S",WEEKNUM(AE674,21)),"")</f>
        <v>S26</v>
      </c>
      <c r="AJ674" s="323" t="str">
        <f>IF(AF674&lt;&gt;"",CONCATENATE("S",WEEKNUM(AF674,21)),"")</f>
        <v>S29</v>
      </c>
      <c r="AK674" s="323" t="str">
        <f>IF(AG674&lt;&gt;"",CONCATENATE("S",WEEKNUM(AG674,21)),"")</f>
        <v>S29</v>
      </c>
      <c r="AL674" s="322" t="str">
        <f>IF(AG674&lt;&gt;"",CONCATENATE(MONTH(AG674),"/",YEAR(AG674)),"")</f>
        <v>7/2025</v>
      </c>
      <c r="AM674" s="324">
        <f ca="1">IF(AG674&lt;&gt;"",IFERROR(IF(AF674="",TODAY()-AE674,AG674-AE674),""),"")</f>
        <v>19</v>
      </c>
      <c r="AN674" s="325" t="str">
        <f ca="1">IF(AM674&lt;&gt;"",IF(AM674&lt;=0,"SEM ATRASO",IF(AM674&lt;=10,"1) &lt;= 10 Dias",IF(AND(AM674&gt;10,AM674&lt;=30),"2) &gt; 10 Dias e &lt;= 30 Dias",IF(AND(AM674&gt;30,AM674&lt;=60),"3) &gt;30 Dias e &lt;=60 Dias",IF(AND(AM674&gt;60,AM674&lt;43854),"4) &gt; 60 Dias","INDEFINIDO"))))),"")</f>
        <v>2) &gt; 10 Dias e &lt;= 30 Dias</v>
      </c>
      <c r="AO674" s="331">
        <v>45884</v>
      </c>
      <c r="AP674" s="331">
        <f>AO674</f>
        <v>45884</v>
      </c>
      <c r="AQ674" s="14">
        <v>45889</v>
      </c>
      <c r="AR674" s="25">
        <v>45889</v>
      </c>
      <c r="AS674" s="331">
        <v>45876</v>
      </c>
      <c r="AT674" s="309">
        <f>IF(AND(AP674&lt;&gt;"",AS674&lt;&gt;""),AS674-AP674,"")</f>
        <v>-8</v>
      </c>
      <c r="AU674" s="326" t="str">
        <f>IF(AQ674&lt;&gt;"",CONCATENATE("S",WEEKNUM(AQ674,21)),"")</f>
        <v>S34</v>
      </c>
      <c r="AV674" s="327" t="str">
        <f>IF(AR674&lt;&gt;"",CONCATENATE("S",WEEKNUM(AR674,21)),"")</f>
        <v>S34</v>
      </c>
      <c r="AW674" s="327" t="str">
        <f>IF(AS674&lt;&gt;"",CONCATENATE("S",WEEKNUM(AS674,21)),"")</f>
        <v>S32</v>
      </c>
      <c r="AX674" s="326" t="str">
        <f>IF(AS674&lt;&gt;"",CONCATENATE(MONTH(AS674),"/",YEAR(AS674)),"")</f>
        <v>8/2025</v>
      </c>
      <c r="AY674" s="328">
        <f ca="1">IF(AQ674&lt;&gt;"",IF(AS674&lt;&gt;"",AQ674-AS674,TODAY()-AQ674),"")</f>
        <v>13</v>
      </c>
      <c r="AZ674" s="329" t="str">
        <f ca="1">IF(AY674&lt;&gt;"",IF(AY674&lt;=0,"SEM ATRASO",IF(AY674&lt;=10,"1) &lt;= 10 Dias",IF(AND(AY674&gt;10,AY674&lt;=30),"2) &gt; 10 Dias e &lt;= 30 Dias",IF(AND(AY674&gt;30,AY674&lt;=60),"3) &gt;30 Dias e &lt;=60 Dias",IF(AND(AY674&gt;60,AY674&lt;43854),"4) &gt; 60 Dias","INDEFINIDO"))))),"")</f>
        <v>2) &gt; 10 Dias e &lt;= 30 Dias</v>
      </c>
      <c r="BA674" s="327">
        <v>45889</v>
      </c>
      <c r="BB674" s="331">
        <f>BA674</f>
        <v>45889</v>
      </c>
      <c r="BC674" s="14">
        <v>45896</v>
      </c>
      <c r="BD674" s="15">
        <v>45910</v>
      </c>
      <c r="BE674" s="398"/>
      <c r="BF674" s="309" t="str">
        <f>IF(AND(BB674&lt;&gt;"",BE674&lt;&gt;""),BE674-BB674,"")</f>
        <v/>
      </c>
      <c r="BG674" s="326" t="str">
        <f>IF(BC674&lt;&gt;"",CONCATENATE("S",WEEKNUM(BC674,21)),"")</f>
        <v>S35</v>
      </c>
      <c r="BH674" s="327" t="str">
        <f>IF(BD674&lt;&gt;"",CONCATENATE("S",WEEKNUM(BD674,21)),"")</f>
        <v>S37</v>
      </c>
      <c r="BI674" s="327" t="str">
        <f>IF(BE674&lt;&gt;"",CONCATENATE("S",WEEKNUM(BE674,21)),"")</f>
        <v/>
      </c>
      <c r="BJ674" s="326" t="str">
        <f>IF(BE674&lt;&gt;"",CONCATENATE(MONTH(BE674),"/",YEAR(BE674)),"")</f>
        <v/>
      </c>
      <c r="BK674" s="325" t="str">
        <f ca="1">IF(BE674&lt;&gt;"",IFERROR(IF(BE674="",TODAY()-BC674,BE674-BC674),""),"")</f>
        <v/>
      </c>
      <c r="BL674" s="330" t="str">
        <f ca="1">IF(BK674&lt;&gt;"",IF(BK674&lt;=0,"SEM ATRASO",IF(BK674&lt;=10,"1) &lt;= 10 Dias",IF(AND(BK674&gt;10,BK674&lt;=30),"2) &gt; 10 Dias e &lt;= 30 Dias",IF(AND(BK674&gt;30,BK674&lt;=60),"3) &gt;30 Dias e &lt;=60 Dias",IF(AND(BK674&gt;60,BK674&lt;43854),"4) &gt; 60 Dias","INDEFINIDO"))))),"")</f>
        <v/>
      </c>
      <c r="BM674" s="331">
        <f>IF(BE674&lt;&gt;"",BE674+5,IF(AND(BE674="",BD674&lt;&gt;""),BD674+5,IF(AND(BE674="",BD674="",AS674&lt;&gt;""),AS674+5,IF(AND(BE674="",BD674="",AS674="",AR674&lt;&gt;""),AR674+5,""))))</f>
        <v>45915</v>
      </c>
      <c r="BN674" s="327"/>
      <c r="BO674" s="331" t="s">
        <v>87</v>
      </c>
      <c r="BP674" s="305"/>
      <c r="BQ674" s="305"/>
      <c r="BR674" s="305"/>
      <c r="BS674" s="305"/>
      <c r="BT674" s="305"/>
      <c r="BU674" s="305"/>
      <c r="BV674" s="305"/>
      <c r="BW674" s="305"/>
      <c r="BX674" s="305"/>
      <c r="BY674" s="305"/>
      <c r="BZ674" s="305"/>
      <c r="CA674" s="660"/>
      <c r="CB674" s="326"/>
    </row>
    <row r="675" spans="1:80" ht="40.5" customHeight="1" thickBot="1" x14ac:dyDescent="0.4">
      <c r="A675" s="326"/>
      <c r="B675" s="458" t="s">
        <v>155</v>
      </c>
      <c r="C675" s="326"/>
      <c r="D675" s="331"/>
      <c r="E675" s="323" t="s">
        <v>555</v>
      </c>
      <c r="F675" s="323" t="s">
        <v>2011</v>
      </c>
      <c r="G675" s="307" t="str">
        <f ca="1">IF(AND(E675&lt;D675,BE675&lt;&gt;"",TODAY()&gt;D675),TODAY()-D675,"")</f>
        <v/>
      </c>
      <c r="H675" s="308">
        <f>IF(BM675&lt;&gt;"",BM675,"")</f>
        <v>45889</v>
      </c>
      <c r="I675" s="309">
        <f>IF(AND(E675&lt;&gt;"",H675&lt;&gt;""),H675-E675,"")</f>
        <v>223</v>
      </c>
      <c r="J675" s="305"/>
      <c r="K675" s="460" t="s">
        <v>80</v>
      </c>
      <c r="L675" s="310" t="s">
        <v>81</v>
      </c>
      <c r="M675" s="311" t="s">
        <v>2407</v>
      </c>
      <c r="N675" s="326" t="s">
        <v>1011</v>
      </c>
      <c r="O675" s="326"/>
      <c r="P675" s="539" t="s">
        <v>1650</v>
      </c>
      <c r="Q675" s="383" t="s">
        <v>1652</v>
      </c>
      <c r="R675" s="313" t="str">
        <f>IF(OR(L675&lt;&gt;"",N675&lt;&gt;"",O675&lt;&gt;"",P675&lt;&gt;""),CONCATENATE(L675,"-",N675,"-",P675,"-OM",O675),"")</f>
        <v>P31-PPGMII-P31-CAM-0295P/2025-OM</v>
      </c>
      <c r="S675" s="326"/>
      <c r="T675" s="624">
        <v>0.65</v>
      </c>
      <c r="U675" s="340">
        <v>5.48</v>
      </c>
      <c r="V675" s="340">
        <v>0</v>
      </c>
      <c r="W675" s="316">
        <f>IF(U675&lt;&gt;"",U675/1000,"")</f>
        <v>5.4800000000000005E-3</v>
      </c>
      <c r="X675" s="316">
        <f>IF(V675&lt;&gt;"",V675/1000,"")</f>
        <v>0</v>
      </c>
      <c r="Y675" s="317">
        <f>IF(OR(U675&lt;&gt;"",V675&lt;&gt;""),U675+V675,"")</f>
        <v>5.48</v>
      </c>
      <c r="Z675" s="318">
        <f>IF(Y675&lt;&gt;"",Y675/1000,"")</f>
        <v>5.4800000000000005E-3</v>
      </c>
      <c r="AA675" s="574" t="s">
        <v>2177</v>
      </c>
      <c r="AB675" s="327"/>
      <c r="AC675" s="327">
        <v>45787</v>
      </c>
      <c r="AD675" s="327">
        <v>45823</v>
      </c>
      <c r="AE675" s="327">
        <v>45834</v>
      </c>
      <c r="AF675" s="14">
        <v>45853</v>
      </c>
      <c r="AG675" s="327">
        <v>45853</v>
      </c>
      <c r="AH675" s="309">
        <f>IF(AND(AD675&lt;&gt;"",AG675&lt;&gt;""),AG675-AD675,"")</f>
        <v>30</v>
      </c>
      <c r="AI675" s="322" t="str">
        <f>IF(AE675&lt;&gt;"",CONCATENATE("S",WEEKNUM(AE675,21)),"")</f>
        <v>S26</v>
      </c>
      <c r="AJ675" s="323" t="str">
        <f>IF(AF675&lt;&gt;"",CONCATENATE("S",WEEKNUM(AF675,21)),"")</f>
        <v>S29</v>
      </c>
      <c r="AK675" s="323" t="str">
        <f>IF(AG675&lt;&gt;"",CONCATENATE("S",WEEKNUM(AG675,21)),"")</f>
        <v>S29</v>
      </c>
      <c r="AL675" s="322" t="str">
        <f>IF(AG675&lt;&gt;"",CONCATENATE(MONTH(AG675),"/",YEAR(AG675)),"")</f>
        <v>7/2025</v>
      </c>
      <c r="AM675" s="324">
        <f ca="1">IF(AG675&lt;&gt;"",IFERROR(IF(AF675="",TODAY()-AE675,AG675-AE675),""),"")</f>
        <v>19</v>
      </c>
      <c r="AN675" s="325" t="str">
        <f ca="1">IF(AM675&lt;&gt;"",IF(AM675&lt;=0,"SEM ATRASO",IF(AM675&lt;=10,"1) &lt;= 10 Dias",IF(AND(AM675&gt;10,AM675&lt;=30),"2) &gt; 10 Dias e &lt;= 30 Dias",IF(AND(AM675&gt;30,AM675&lt;=60),"3) &gt;30 Dias e &lt;=60 Dias",IF(AND(AM675&gt;60,AM675&lt;43854),"4) &gt; 60 Dias","INDEFINIDO"))))),"")</f>
        <v>2) &gt; 10 Dias e &lt;= 30 Dias</v>
      </c>
      <c r="AO675" s="331">
        <v>45884</v>
      </c>
      <c r="AP675" s="331">
        <v>45877</v>
      </c>
      <c r="AQ675" s="14">
        <v>45889</v>
      </c>
      <c r="AR675" s="25">
        <v>45889</v>
      </c>
      <c r="AS675" s="327">
        <v>45881</v>
      </c>
      <c r="AT675" s="309">
        <f>IF(AND(AP675&lt;&gt;"",AS675&lt;&gt;""),AS675-AP675,"")</f>
        <v>4</v>
      </c>
      <c r="AU675" s="326" t="str">
        <f>IF(AQ675&lt;&gt;"",CONCATENATE("S",WEEKNUM(AQ675,21)),"")</f>
        <v>S34</v>
      </c>
      <c r="AV675" s="327" t="str">
        <f>IF(AR675&lt;&gt;"",CONCATENATE("S",WEEKNUM(AR675,21)),"")</f>
        <v>S34</v>
      </c>
      <c r="AW675" s="327" t="str">
        <f>IF(AS675&lt;&gt;"",CONCATENATE("S",WEEKNUM(AS675,21)),"")</f>
        <v>S33</v>
      </c>
      <c r="AX675" s="326" t="str">
        <f>IF(AS675&lt;&gt;"",CONCATENATE(MONTH(AS675),"/",YEAR(AS675)),"")</f>
        <v>8/2025</v>
      </c>
      <c r="AY675" s="328">
        <f ca="1">IF(AQ675&lt;&gt;"",IF(AS675&lt;&gt;"",AQ675-AS675,TODAY()-AQ675),"")</f>
        <v>8</v>
      </c>
      <c r="AZ675" s="329" t="str">
        <f ca="1">IF(AY675&lt;&gt;"",IF(AY675&lt;=0,"SEM ATRASO",IF(AY675&lt;=10,"1) &lt;= 10 Dias",IF(AND(AY675&gt;10,AY675&lt;=30),"2) &gt; 10 Dias e &lt;= 30 Dias",IF(AND(AY675&gt;30,AY675&lt;=60),"3) &gt;30 Dias e &lt;=60 Dias",IF(AND(AY675&gt;60,AY675&lt;43854),"4) &gt; 60 Dias","INDEFINIDO"))))),"")</f>
        <v>1) &lt;= 10 Dias</v>
      </c>
      <c r="BA675" s="327">
        <v>45889</v>
      </c>
      <c r="BB675" s="331">
        <f>AS675</f>
        <v>45881</v>
      </c>
      <c r="BC675" s="14">
        <v>45896</v>
      </c>
      <c r="BD675" s="14">
        <v>45885</v>
      </c>
      <c r="BE675" s="438">
        <v>45884</v>
      </c>
      <c r="BF675" s="309">
        <f>IF(AND(BB675&lt;&gt;"",BE675&lt;&gt;""),BE675-BB675,"")</f>
        <v>3</v>
      </c>
      <c r="BG675" s="326" t="str">
        <f>IF(BC675&lt;&gt;"",CONCATENATE("S",WEEKNUM(BC675,21)),"")</f>
        <v>S35</v>
      </c>
      <c r="BH675" s="327" t="str">
        <f>IF(BD675&lt;&gt;"",CONCATENATE("S",WEEKNUM(BD675,21)),"")</f>
        <v>S33</v>
      </c>
      <c r="BI675" s="327" t="str">
        <f>IF(BE675&lt;&gt;"",CONCATENATE("S",WEEKNUM(BE675,21)),"")</f>
        <v>S33</v>
      </c>
      <c r="BJ675" s="326" t="str">
        <f>IF(BE675&lt;&gt;"",CONCATENATE(MONTH(BE675),"/",YEAR(BE675)),"")</f>
        <v>8/2025</v>
      </c>
      <c r="BK675" s="325">
        <f ca="1">IF(BE675&lt;&gt;"",IFERROR(IF(BE675="",TODAY()-BC675,BE675-BC675),""),"")</f>
        <v>-12</v>
      </c>
      <c r="BL675" s="330" t="str">
        <f ca="1">IF(BK675&lt;&gt;"",IF(BK675&lt;=0,"SEM ATRASO",IF(BK675&lt;=10,"1) &lt;= 10 Dias",IF(AND(BK675&gt;10,BK675&lt;=30),"2) &gt; 10 Dias e &lt;= 30 Dias",IF(AND(BK675&gt;30,BK675&lt;=60),"3) &gt;30 Dias e &lt;=60 Dias",IF(AND(BK675&gt;60,BK675&lt;43854),"4) &gt; 60 Dias","INDEFINIDO"))))),"")</f>
        <v>SEM ATRASO</v>
      </c>
      <c r="BM675" s="331">
        <f>IF(BE675&lt;&gt;"",BE675+5,IF(AND(BE675="",BD675&lt;&gt;""),BD675+5,IF(AND(BE675="",BD675="",AS675&lt;&gt;""),AS675+5,IF(AND(BE675="",BD675="",AS675="",AR675&lt;&gt;""),AR675+5,""))))</f>
        <v>45889</v>
      </c>
      <c r="BN675" s="327"/>
      <c r="BO675" s="331" t="s">
        <v>87</v>
      </c>
      <c r="BP675" s="305"/>
      <c r="BQ675" s="305"/>
      <c r="BR675" s="305"/>
      <c r="BS675" s="305"/>
      <c r="BT675" s="305"/>
      <c r="BU675" s="305"/>
      <c r="BV675" s="305"/>
      <c r="BW675" s="305"/>
      <c r="BX675" s="305"/>
      <c r="BY675" s="305"/>
      <c r="BZ675" s="305"/>
      <c r="CA675" s="660"/>
      <c r="CB675" s="326"/>
    </row>
    <row r="676" spans="1:80" ht="40.5" customHeight="1" thickBot="1" x14ac:dyDescent="0.4">
      <c r="A676" s="326"/>
      <c r="B676" s="305" t="s">
        <v>101</v>
      </c>
      <c r="C676" s="326"/>
      <c r="D676" s="331"/>
      <c r="E676" s="323">
        <v>1</v>
      </c>
      <c r="F676" s="323">
        <v>1</v>
      </c>
      <c r="G676" s="307" t="str">
        <f ca="1">IF(AND(E676&lt;D676,BE676&lt;&gt;"",TODAY()&gt;D676),TODAY()-D676,"")</f>
        <v/>
      </c>
      <c r="H676" s="308">
        <f>IF(BM676&lt;&gt;"",BM676,"")</f>
        <v>45915</v>
      </c>
      <c r="I676" s="309">
        <f>IF(AND(E676&lt;&gt;"",H676&lt;&gt;""),H676-E676,"")</f>
        <v>45914</v>
      </c>
      <c r="J676" s="305"/>
      <c r="K676" s="460" t="s">
        <v>80</v>
      </c>
      <c r="L676" s="310" t="s">
        <v>880</v>
      </c>
      <c r="M676" s="311" t="s">
        <v>113</v>
      </c>
      <c r="N676" s="326" t="s">
        <v>2193</v>
      </c>
      <c r="O676" s="326"/>
      <c r="P676" s="539" t="s">
        <v>1653</v>
      </c>
      <c r="Q676" s="383" t="s">
        <v>1654</v>
      </c>
      <c r="R676" s="313" t="str">
        <f>IF(OR(L676&lt;&gt;"",N676&lt;&gt;"",O676&lt;&gt;"",P676&lt;&gt;""),CONCATENATE(L676,"-",N676,"-",P676,"-OM",O676),"")</f>
        <v>P52-PPGMII-CAM-0281P/2025-OM</v>
      </c>
      <c r="S676" s="326"/>
      <c r="T676" s="624">
        <v>0.25</v>
      </c>
      <c r="U676" s="340">
        <v>0</v>
      </c>
      <c r="V676" s="340">
        <v>62.239999999999995</v>
      </c>
      <c r="W676" s="316">
        <f>IF(U676&lt;&gt;"",U676/1000,"")</f>
        <v>0</v>
      </c>
      <c r="X676" s="316">
        <f>IF(V676&lt;&gt;"",V676/1000,"")</f>
        <v>6.2239999999999997E-2</v>
      </c>
      <c r="Y676" s="317">
        <f>IF(OR(U676&lt;&gt;"",V676&lt;&gt;""),U676+V676,"")</f>
        <v>62.239999999999995</v>
      </c>
      <c r="Z676" s="318">
        <f>IF(Y676&lt;&gt;"",Y676/1000,"")</f>
        <v>6.2239999999999997E-2</v>
      </c>
      <c r="AA676" s="574"/>
      <c r="AB676" s="327"/>
      <c r="AC676" s="327">
        <v>45787</v>
      </c>
      <c r="AD676" s="327">
        <v>45823</v>
      </c>
      <c r="AE676" s="327">
        <v>45834</v>
      </c>
      <c r="AF676" s="14">
        <v>45853</v>
      </c>
      <c r="AG676" s="327">
        <v>45853</v>
      </c>
      <c r="AH676" s="309">
        <f>IF(AND(AD676&lt;&gt;"",AG676&lt;&gt;""),AG676-AD676,"")</f>
        <v>30</v>
      </c>
      <c r="AI676" s="322" t="str">
        <f>IF(AE676&lt;&gt;"",CONCATENATE("S",WEEKNUM(AE676,21)),"")</f>
        <v>S26</v>
      </c>
      <c r="AJ676" s="323" t="str">
        <f>IF(AF676&lt;&gt;"",CONCATENATE("S",WEEKNUM(AF676,21)),"")</f>
        <v>S29</v>
      </c>
      <c r="AK676" s="323" t="str">
        <f>IF(AG676&lt;&gt;"",CONCATENATE("S",WEEKNUM(AG676,21)),"")</f>
        <v>S29</v>
      </c>
      <c r="AL676" s="322" t="str">
        <f>IF(AG676&lt;&gt;"",CONCATENATE(MONTH(AG676),"/",YEAR(AG676)),"")</f>
        <v>7/2025</v>
      </c>
      <c r="AM676" s="324">
        <f ca="1">IF(AG676&lt;&gt;"",IFERROR(IF(AF676="",TODAY()-AE676,AG676-AE676),""),"")</f>
        <v>19</v>
      </c>
      <c r="AN676" s="325" t="str">
        <f ca="1">IF(AM676&lt;&gt;"",IF(AM676&lt;=0,"SEM ATRASO",IF(AM676&lt;=10,"1) &lt;= 10 Dias",IF(AND(AM676&gt;10,AM676&lt;=30),"2) &gt; 10 Dias e &lt;= 30 Dias",IF(AND(AM676&gt;30,AM676&lt;=60),"3) &gt;30 Dias e &lt;=60 Dias",IF(AND(AM676&gt;60,AM676&lt;43854),"4) &gt; 60 Dias","INDEFINIDO"))))),"")</f>
        <v>2) &gt; 10 Dias e &lt;= 30 Dias</v>
      </c>
      <c r="AO676" s="331">
        <v>45884</v>
      </c>
      <c r="AP676" s="331">
        <f>AO676</f>
        <v>45884</v>
      </c>
      <c r="AQ676" s="14">
        <v>45889</v>
      </c>
      <c r="AR676" s="25">
        <v>45889</v>
      </c>
      <c r="AS676" s="331">
        <v>45876</v>
      </c>
      <c r="AT676" s="309">
        <f>IF(AND(AP676&lt;&gt;"",AS676&lt;&gt;""),AS676-AP676,"")</f>
        <v>-8</v>
      </c>
      <c r="AU676" s="326" t="str">
        <f>IF(AQ676&lt;&gt;"",CONCATENATE("S",WEEKNUM(AQ676,21)),"")</f>
        <v>S34</v>
      </c>
      <c r="AV676" s="327" t="str">
        <f>IF(AR676&lt;&gt;"",CONCATENATE("S",WEEKNUM(AR676,21)),"")</f>
        <v>S34</v>
      </c>
      <c r="AW676" s="327" t="str">
        <f>IF(AS676&lt;&gt;"",CONCATENATE("S",WEEKNUM(AS676,21)),"")</f>
        <v>S32</v>
      </c>
      <c r="AX676" s="326" t="str">
        <f>IF(AS676&lt;&gt;"",CONCATENATE(MONTH(AS676),"/",YEAR(AS676)),"")</f>
        <v>8/2025</v>
      </c>
      <c r="AY676" s="328">
        <f ca="1">IF(AQ676&lt;&gt;"",IF(AS676&lt;&gt;"",AQ676-AS676,TODAY()-AQ676),"")</f>
        <v>13</v>
      </c>
      <c r="AZ676" s="329" t="str">
        <f ca="1">IF(AY676&lt;&gt;"",IF(AY676&lt;=0,"SEM ATRASO",IF(AY676&lt;=10,"1) &lt;= 10 Dias",IF(AND(AY676&gt;10,AY676&lt;=30),"2) &gt; 10 Dias e &lt;= 30 Dias",IF(AND(AY676&gt;30,AY676&lt;=60),"3) &gt;30 Dias e &lt;=60 Dias",IF(AND(AY676&gt;60,AY676&lt;43854),"4) &gt; 60 Dias","INDEFINIDO"))))),"")</f>
        <v>2) &gt; 10 Dias e &lt;= 30 Dias</v>
      </c>
      <c r="BA676" s="327">
        <v>45889</v>
      </c>
      <c r="BB676" s="331">
        <f>BA676</f>
        <v>45889</v>
      </c>
      <c r="BC676" s="14">
        <v>45896</v>
      </c>
      <c r="BD676" s="15">
        <v>45910</v>
      </c>
      <c r="BE676" s="327"/>
      <c r="BF676" s="309" t="str">
        <f>IF(AND(BB676&lt;&gt;"",BE676&lt;&gt;""),BE676-BB676,"")</f>
        <v/>
      </c>
      <c r="BG676" s="326" t="str">
        <f>IF(BC676&lt;&gt;"",CONCATENATE("S",WEEKNUM(BC676,21)),"")</f>
        <v>S35</v>
      </c>
      <c r="BH676" s="327" t="str">
        <f>IF(BD676&lt;&gt;"",CONCATENATE("S",WEEKNUM(BD676,21)),"")</f>
        <v>S37</v>
      </c>
      <c r="BI676" s="327" t="str">
        <f>IF(BE676&lt;&gt;"",CONCATENATE("S",WEEKNUM(BE676,21)),"")</f>
        <v/>
      </c>
      <c r="BJ676" s="326" t="str">
        <f>IF(BE676&lt;&gt;"",CONCATENATE(MONTH(BE676),"/",YEAR(BE676)),"")</f>
        <v/>
      </c>
      <c r="BK676" s="325" t="str">
        <f ca="1">IF(BE676&lt;&gt;"",IFERROR(IF(BE676="",TODAY()-BC676,BE676-BC676),""),"")</f>
        <v/>
      </c>
      <c r="BL676" s="330" t="str">
        <f ca="1">IF(BK676&lt;&gt;"",IF(BK676&lt;=0,"SEM ATRASO",IF(BK676&lt;=10,"1) &lt;= 10 Dias",IF(AND(BK676&gt;10,BK676&lt;=30),"2) &gt; 10 Dias e &lt;= 30 Dias",IF(AND(BK676&gt;30,BK676&lt;=60),"3) &gt;30 Dias e &lt;=60 Dias",IF(AND(BK676&gt;60,BK676&lt;43854),"4) &gt; 60 Dias","INDEFINIDO"))))),"")</f>
        <v/>
      </c>
      <c r="BM676" s="331">
        <f>IF(BE676&lt;&gt;"",BE676+5,IF(AND(BE676="",BD676&lt;&gt;""),BD676+5,IF(AND(BE676="",BD676="",AS676&lt;&gt;""),AS676+5,IF(AND(BE676="",BD676="",AS676="",AR676&lt;&gt;""),AR676+5,""))))</f>
        <v>45915</v>
      </c>
      <c r="BN676" s="327"/>
      <c r="BO676" s="331" t="s">
        <v>87</v>
      </c>
      <c r="BP676" s="305"/>
      <c r="BQ676" s="305"/>
      <c r="BR676" s="305"/>
      <c r="BS676" s="305"/>
      <c r="BT676" s="305"/>
      <c r="BU676" s="305"/>
      <c r="BV676" s="305"/>
      <c r="BW676" s="305"/>
      <c r="BX676" s="305"/>
      <c r="BY676" s="305"/>
      <c r="BZ676" s="305"/>
      <c r="CA676" s="660"/>
      <c r="CB676" s="326"/>
    </row>
    <row r="677" spans="1:80" ht="40.5" customHeight="1" x14ac:dyDescent="0.35">
      <c r="A677" s="597"/>
      <c r="B677" s="305" t="s">
        <v>2404</v>
      </c>
      <c r="C677" s="3"/>
      <c r="D677" s="504"/>
      <c r="E677" s="504" t="s">
        <v>2001</v>
      </c>
      <c r="F677" s="504" t="s">
        <v>1063</v>
      </c>
      <c r="G677" s="307" t="str">
        <f ca="1">IF(AND(E677&lt;D677,BE677&lt;&gt;"",TODAY()&gt;D677),TODAY()-D677,"")</f>
        <v/>
      </c>
      <c r="H677" s="308">
        <f>IF(BM677&lt;&gt;"",BM677,"")</f>
        <v>45921</v>
      </c>
      <c r="I677" s="309">
        <f>IF(AND(E677&lt;&gt;"",H677&lt;&gt;""),H677-E677,"")</f>
        <v>226</v>
      </c>
      <c r="J677" s="305"/>
      <c r="K677" s="326" t="s">
        <v>80</v>
      </c>
      <c r="L677" s="310" t="s">
        <v>281</v>
      </c>
      <c r="M677" s="326" t="s">
        <v>82</v>
      </c>
      <c r="N677" s="310" t="s">
        <v>1252</v>
      </c>
      <c r="O677" s="20"/>
      <c r="P677" s="436" t="s">
        <v>1964</v>
      </c>
      <c r="Q677" s="326"/>
      <c r="R677" s="313" t="str">
        <f>IF(OR(L677&lt;&gt;"",N677&lt;&gt;"",O677&lt;&gt;"",P677&lt;&gt;""),CONCATENATE(L677,"-",N677,"-",P677,"-OM",O677),"")</f>
        <v>P54-PPGMII-P54-CAM-0597/2025-OM</v>
      </c>
      <c r="S677" s="2"/>
      <c r="T677" s="414">
        <v>0.1</v>
      </c>
      <c r="U677" s="340">
        <v>0</v>
      </c>
      <c r="V677" s="23">
        <v>215.2</v>
      </c>
      <c r="W677" s="316">
        <f>IF(U677&lt;&gt;"",U677/1000,"")</f>
        <v>0</v>
      </c>
      <c r="X677" s="316">
        <f>IF(V677&lt;&gt;"",V677/1000,"")</f>
        <v>0.2152</v>
      </c>
      <c r="Y677" s="317">
        <f>IF(OR(U677&lt;&gt;"",V677&lt;&gt;""),U677+V677,"")</f>
        <v>215.2</v>
      </c>
      <c r="Z677" s="318">
        <f>IF(Y677&lt;&gt;"",Y677/1000,"")</f>
        <v>0.2152</v>
      </c>
      <c r="AA677" s="574" t="s">
        <v>749</v>
      </c>
      <c r="AB677" s="505"/>
      <c r="AC677" s="331">
        <v>45714</v>
      </c>
      <c r="AD677" s="327"/>
      <c r="AE677" s="327">
        <v>45834</v>
      </c>
      <c r="AF677" s="25">
        <v>45904</v>
      </c>
      <c r="AG677" s="14"/>
      <c r="AH677" s="309" t="str">
        <f>IF(AND(AD677&lt;&gt;"",AG677&lt;&gt;""),AG677-AD677,"")</f>
        <v/>
      </c>
      <c r="AI677" s="322" t="str">
        <f>IF(AE677&lt;&gt;"",CONCATENATE("S",WEEKNUM(AE677,21)),"")</f>
        <v>S26</v>
      </c>
      <c r="AJ677" s="323" t="str">
        <f>IF(AF677&lt;&gt;"",CONCATENATE("S",WEEKNUM(AF677,21)),"")</f>
        <v>S36</v>
      </c>
      <c r="AK677" s="323" t="str">
        <f>IF(AG677&lt;&gt;"",CONCATENATE("S",WEEKNUM(AG677,21)),"")</f>
        <v/>
      </c>
      <c r="AL677" s="322" t="str">
        <f>IF(AG677&lt;&gt;"",CONCATENATE(MONTH(AG677),"/",YEAR(AG677)),"")</f>
        <v/>
      </c>
      <c r="AM677" s="324" t="str">
        <f ca="1">IF(AG677&lt;&gt;"",IFERROR(IF(AF677="",TODAY()-AE677,AG677-AE677),""),"")</f>
        <v/>
      </c>
      <c r="AN677" s="325" t="str">
        <f ca="1">IF(AM677&lt;&gt;"",IF(AM677&lt;=0,"SEM ATRASO",IF(AM677&lt;=10,"1) &lt;= 10 Dias",IF(AND(AM677&gt;10,AM677&lt;=30),"2) &gt; 10 Dias e &lt;= 30 Dias",IF(AND(AM677&gt;30,AM677&lt;=60),"3) &gt;30 Dias e &lt;=60 Dias",IF(AND(AM677&gt;60,AM677&lt;43854),"4) &gt; 60 Dias","INDEFINIDO"))))),"")</f>
        <v/>
      </c>
      <c r="AO677" s="15">
        <v>45899</v>
      </c>
      <c r="AP677" s="331"/>
      <c r="AQ677" s="25">
        <v>45909</v>
      </c>
      <c r="AR677" s="25">
        <v>45909</v>
      </c>
      <c r="AS677" s="15"/>
      <c r="AT677" s="309" t="str">
        <f>IF(AND(AP677&lt;&gt;"",AS677&lt;&gt;""),AS677-AP677,"")</f>
        <v/>
      </c>
      <c r="AU677" s="326" t="str">
        <f>IF(AQ677&lt;&gt;"",CONCATENATE("S",WEEKNUM(AQ677,21)),"")</f>
        <v>S37</v>
      </c>
      <c r="AV677" s="327" t="str">
        <f>IF(AR677&lt;&gt;"",CONCATENATE("S",WEEKNUM(AR677,21)),"")</f>
        <v>S37</v>
      </c>
      <c r="AW677" s="327" t="str">
        <f>IF(AS677&lt;&gt;"",CONCATENATE("S",WEEKNUM(AS677,21)),"")</f>
        <v/>
      </c>
      <c r="AX677" s="326" t="str">
        <f>IF(AS677&lt;&gt;"",CONCATENATE(MONTH(AS677),"/",YEAR(AS677)),"")</f>
        <v/>
      </c>
      <c r="AY677" s="328">
        <f ca="1">IF(AQ677&lt;&gt;"",IF(AS677&lt;&gt;"",AQ677-AS677,TODAY()-AQ677),"")</f>
        <v>-12</v>
      </c>
      <c r="AZ677" s="329" t="str">
        <f ca="1">IF(AY677&lt;&gt;"",IF(AY677&lt;=0,"SEM ATRASO",IF(AY677&lt;=10,"1) &lt;= 10 Dias",IF(AND(AY677&gt;10,AY677&lt;=30),"2) &gt; 10 Dias e &lt;= 30 Dias",IF(AND(AY677&gt;30,AY677&lt;=60),"3) &gt;30 Dias e &lt;=60 Dias",IF(AND(AY677&gt;60,AY677&lt;43854),"4) &gt; 60 Dias","INDEFINIDO"))))),"")</f>
        <v>SEM ATRASO</v>
      </c>
      <c r="BA677" s="327">
        <v>45909</v>
      </c>
      <c r="BB677" s="15"/>
      <c r="BC677" s="14">
        <v>45916</v>
      </c>
      <c r="BD677" s="24">
        <v>45916</v>
      </c>
      <c r="BE677" s="15"/>
      <c r="BF677" s="309" t="str">
        <f>IF(AND(BB677&lt;&gt;"",BE677&lt;&gt;""),BE677-BB677,"")</f>
        <v/>
      </c>
      <c r="BG677" s="326" t="str">
        <f>IF(BC677&lt;&gt;"",CONCATENATE("S",WEEKNUM(BC677,21)),"")</f>
        <v>S38</v>
      </c>
      <c r="BH677" s="327" t="str">
        <f>IF(BD677&lt;&gt;"",CONCATENATE("S",WEEKNUM(BD677,21)),"")</f>
        <v>S38</v>
      </c>
      <c r="BI677" s="327" t="str">
        <f>IF(BE677&lt;&gt;"",CONCATENATE("S",WEEKNUM(BE677,21)),"")</f>
        <v/>
      </c>
      <c r="BJ677" s="326" t="str">
        <f>IF(BE677&lt;&gt;"",CONCATENATE(MONTH(BE677),"/",YEAR(BE677)),"")</f>
        <v/>
      </c>
      <c r="BK677" s="325" t="str">
        <f ca="1">IF(BE677&lt;&gt;"",IFERROR(IF(BE677="",TODAY()-BC677,BE677-BC677),""),"")</f>
        <v/>
      </c>
      <c r="BL677" s="330" t="str">
        <f ca="1">IF(BK677&lt;&gt;"",IF(BK677&lt;=0,"SEM ATRASO",IF(BK677&lt;=10,"1) &lt;= 10 Dias",IF(AND(BK677&gt;10,BK677&lt;=30),"2) &gt; 10 Dias e &lt;= 30 Dias",IF(AND(BK677&gt;30,BK677&lt;=60),"3) &gt;30 Dias e &lt;=60 Dias",IF(AND(BK677&gt;60,BK677&lt;43854),"4) &gt; 60 Dias","INDEFINIDO"))))),"")</f>
        <v/>
      </c>
      <c r="BM677" s="331">
        <f>IF(BE677&lt;&gt;"",BE677+5,IF(AND(BE677="",BD677&lt;&gt;""),BD677+5,IF(AND(BE677="",BD677="",AS677&lt;&gt;""),AS677+5,IF(AND(BE677="",BD677="",AS677="",AR677&lt;&gt;""),AR677+5,""))))</f>
        <v>45921</v>
      </c>
      <c r="BN677" s="15"/>
      <c r="BO677" s="331" t="s">
        <v>87</v>
      </c>
      <c r="BP677" s="2"/>
      <c r="BQ677" s="2"/>
      <c r="BR677" s="2"/>
      <c r="BS677" s="2"/>
      <c r="BT677" s="507"/>
      <c r="BU677" s="508"/>
      <c r="BV677" s="506"/>
      <c r="BW677" s="506"/>
      <c r="BX677" s="506"/>
      <c r="BY677" s="506"/>
      <c r="BZ677" s="506"/>
      <c r="CA677" s="648"/>
      <c r="CB677" s="583"/>
    </row>
    <row r="678" spans="1:80" ht="40.5" customHeight="1" x14ac:dyDescent="0.35">
      <c r="A678" s="597"/>
      <c r="B678" s="305" t="s">
        <v>2404</v>
      </c>
      <c r="C678" s="3"/>
      <c r="D678" s="504"/>
      <c r="E678" s="504" t="s">
        <v>1030</v>
      </c>
      <c r="F678" s="504" t="s">
        <v>249</v>
      </c>
      <c r="G678" s="307" t="str">
        <f ca="1">IF(AND(E678&lt;D678,BE678&lt;&gt;"",TODAY()&gt;D678),TODAY()-D678,"")</f>
        <v/>
      </c>
      <c r="H678" s="308">
        <f>IF(BM678&lt;&gt;"",BM678,"")</f>
        <v>45921</v>
      </c>
      <c r="I678" s="309">
        <f>IF(AND(E678&lt;&gt;"",H678&lt;&gt;""),H678-E678,"")</f>
        <v>429</v>
      </c>
      <c r="J678" s="305"/>
      <c r="K678" s="326" t="s">
        <v>80</v>
      </c>
      <c r="L678" s="310" t="s">
        <v>81</v>
      </c>
      <c r="M678" s="326" t="s">
        <v>82</v>
      </c>
      <c r="N678" s="310" t="s">
        <v>1011</v>
      </c>
      <c r="O678" s="20"/>
      <c r="P678" s="436" t="s">
        <v>1962</v>
      </c>
      <c r="Q678" s="326"/>
      <c r="R678" s="313" t="str">
        <f>IF(OR(L678&lt;&gt;"",N678&lt;&gt;"",O678&lt;&gt;"",P678&lt;&gt;""),CONCATENATE(L678,"-",N678,"-",P678,"-OM",O678),"")</f>
        <v>P31-PPGMII-P31-CAM-590/2024-OM</v>
      </c>
      <c r="S678" s="2"/>
      <c r="T678" s="414">
        <v>0.1</v>
      </c>
      <c r="U678" s="340">
        <v>0</v>
      </c>
      <c r="V678" s="23">
        <v>1</v>
      </c>
      <c r="W678" s="316">
        <f>IF(U678&lt;&gt;"",U678/1000,"")</f>
        <v>0</v>
      </c>
      <c r="X678" s="316">
        <f>IF(V678&lt;&gt;"",V678/1000,"")</f>
        <v>1E-3</v>
      </c>
      <c r="Y678" s="317">
        <f>IF(OR(U678&lt;&gt;"",V678&lt;&gt;""),U678+V678,"")</f>
        <v>1</v>
      </c>
      <c r="Z678" s="318">
        <f>IF(Y678&lt;&gt;"",Y678/1000,"")</f>
        <v>1E-3</v>
      </c>
      <c r="AA678" s="574" t="s">
        <v>2179</v>
      </c>
      <c r="AB678" s="505"/>
      <c r="AC678" s="327">
        <v>45787</v>
      </c>
      <c r="AD678" s="327"/>
      <c r="AE678" s="327">
        <v>45834</v>
      </c>
      <c r="AF678" s="25">
        <v>45899</v>
      </c>
      <c r="AG678" s="14"/>
      <c r="AH678" s="309" t="str">
        <f>IF(AND(AD678&lt;&gt;"",AG678&lt;&gt;""),AG678-AD678,"")</f>
        <v/>
      </c>
      <c r="AI678" s="322" t="str">
        <f>IF(AE678&lt;&gt;"",CONCATENATE("S",WEEKNUM(AE678,21)),"")</f>
        <v>S26</v>
      </c>
      <c r="AJ678" s="323" t="str">
        <f>IF(AF678&lt;&gt;"",CONCATENATE("S",WEEKNUM(AF678,21)),"")</f>
        <v>S35</v>
      </c>
      <c r="AK678" s="323" t="str">
        <f>IF(AG678&lt;&gt;"",CONCATENATE("S",WEEKNUM(AG678,21)),"")</f>
        <v/>
      </c>
      <c r="AL678" s="322" t="str">
        <f>IF(AG678&lt;&gt;"",CONCATENATE(MONTH(AG678),"/",YEAR(AG678)),"")</f>
        <v/>
      </c>
      <c r="AM678" s="324" t="str">
        <f ca="1">IF(AG678&lt;&gt;"",IFERROR(IF(AF678="",TODAY()-AE678,AG678-AE678),""),"")</f>
        <v/>
      </c>
      <c r="AN678" s="325" t="str">
        <f ca="1">IF(AM678&lt;&gt;"",IF(AM678&lt;=0,"SEM ATRASO",IF(AM678&lt;=10,"1) &lt;= 10 Dias",IF(AND(AM678&gt;10,AM678&lt;=30),"2) &gt; 10 Dias e &lt;= 30 Dias",IF(AND(AM678&gt;30,AM678&lt;=60),"3) &gt;30 Dias e &lt;=60 Dias",IF(AND(AM678&gt;60,AM678&lt;43854),"4) &gt; 60 Dias","INDEFINIDO"))))),"")</f>
        <v/>
      </c>
      <c r="AO678" s="15">
        <v>45899</v>
      </c>
      <c r="AP678" s="331"/>
      <c r="AQ678" s="25">
        <v>45909</v>
      </c>
      <c r="AR678" s="25">
        <v>45909</v>
      </c>
      <c r="AS678" s="15"/>
      <c r="AT678" s="309" t="str">
        <f>IF(AND(AP678&lt;&gt;"",AS678&lt;&gt;""),AS678-AP678,"")</f>
        <v/>
      </c>
      <c r="AU678" s="326" t="str">
        <f>IF(AQ678&lt;&gt;"",CONCATENATE("S",WEEKNUM(AQ678,21)),"")</f>
        <v>S37</v>
      </c>
      <c r="AV678" s="327" t="str">
        <f>IF(AR678&lt;&gt;"",CONCATENATE("S",WEEKNUM(AR678,21)),"")</f>
        <v>S37</v>
      </c>
      <c r="AW678" s="327" t="str">
        <f>IF(AS678&lt;&gt;"",CONCATENATE("S",WEEKNUM(AS678,21)),"")</f>
        <v/>
      </c>
      <c r="AX678" s="326" t="str">
        <f>IF(AS678&lt;&gt;"",CONCATENATE(MONTH(AS678),"/",YEAR(AS678)),"")</f>
        <v/>
      </c>
      <c r="AY678" s="328">
        <f ca="1">IF(AQ678&lt;&gt;"",IF(AS678&lt;&gt;"",AQ678-AS678,TODAY()-AQ678),"")</f>
        <v>-12</v>
      </c>
      <c r="AZ678" s="329" t="str">
        <f ca="1">IF(AY678&lt;&gt;"",IF(AY678&lt;=0,"SEM ATRASO",IF(AY678&lt;=10,"1) &lt;= 10 Dias",IF(AND(AY678&gt;10,AY678&lt;=30),"2) &gt; 10 Dias e &lt;= 30 Dias",IF(AND(AY678&gt;30,AY678&lt;=60),"3) &gt;30 Dias e &lt;=60 Dias",IF(AND(AY678&gt;60,AY678&lt;43854),"4) &gt; 60 Dias","INDEFINIDO"))))),"")</f>
        <v>SEM ATRASO</v>
      </c>
      <c r="BA678" s="327">
        <v>45909</v>
      </c>
      <c r="BB678" s="15"/>
      <c r="BC678" s="14">
        <v>45916</v>
      </c>
      <c r="BD678" s="24">
        <v>45916</v>
      </c>
      <c r="BE678" s="15"/>
      <c r="BF678" s="309" t="str">
        <f>IF(AND(BB678&lt;&gt;"",BE678&lt;&gt;""),BE678-BB678,"")</f>
        <v/>
      </c>
      <c r="BG678" s="326" t="str">
        <f>IF(BC678&lt;&gt;"",CONCATENATE("S",WEEKNUM(BC678,21)),"")</f>
        <v>S38</v>
      </c>
      <c r="BH678" s="327" t="str">
        <f>IF(BD678&lt;&gt;"",CONCATENATE("S",WEEKNUM(BD678,21)),"")</f>
        <v>S38</v>
      </c>
      <c r="BI678" s="327" t="str">
        <f>IF(BE678&lt;&gt;"",CONCATENATE("S",WEEKNUM(BE678,21)),"")</f>
        <v/>
      </c>
      <c r="BJ678" s="326" t="str">
        <f>IF(BE678&lt;&gt;"",CONCATENATE(MONTH(BE678),"/",YEAR(BE678)),"")</f>
        <v/>
      </c>
      <c r="BK678" s="325" t="str">
        <f ca="1">IF(BE678&lt;&gt;"",IFERROR(IF(BE678="",TODAY()-BC678,BE678-BC678),""),"")</f>
        <v/>
      </c>
      <c r="BL678" s="330" t="str">
        <f ca="1">IF(BK678&lt;&gt;"",IF(BK678&lt;=0,"SEM ATRASO",IF(BK678&lt;=10,"1) &lt;= 10 Dias",IF(AND(BK678&gt;10,BK678&lt;=30),"2) &gt; 10 Dias e &lt;= 30 Dias",IF(AND(BK678&gt;30,BK678&lt;=60),"3) &gt;30 Dias e &lt;=60 Dias",IF(AND(BK678&gt;60,BK678&lt;43854),"4) &gt; 60 Dias","INDEFINIDO"))))),"")</f>
        <v/>
      </c>
      <c r="BM678" s="331">
        <f>IF(BE678&lt;&gt;"",BE678+5,IF(AND(BE678="",BD678&lt;&gt;""),BD678+5,IF(AND(BE678="",BD678="",AS678&lt;&gt;""),AS678+5,IF(AND(BE678="",BD678="",AS678="",AR678&lt;&gt;""),AR678+5,""))))</f>
        <v>45921</v>
      </c>
      <c r="BN678" s="15"/>
      <c r="BO678" s="331" t="s">
        <v>87</v>
      </c>
      <c r="BP678" s="2"/>
      <c r="BQ678" s="2"/>
      <c r="BR678" s="2"/>
      <c r="BS678" s="2"/>
      <c r="BT678" s="507"/>
      <c r="BU678" s="508"/>
      <c r="BV678" s="506"/>
      <c r="BW678" s="506"/>
      <c r="BX678" s="506"/>
      <c r="BY678" s="506"/>
      <c r="BZ678" s="506"/>
      <c r="CA678" s="648"/>
      <c r="CB678" s="583"/>
    </row>
    <row r="679" spans="1:80" ht="40.5" customHeight="1" x14ac:dyDescent="0.35">
      <c r="A679" s="597"/>
      <c r="B679" s="305" t="s">
        <v>2404</v>
      </c>
      <c r="C679" s="3"/>
      <c r="D679" s="504"/>
      <c r="E679" s="504" t="s">
        <v>1083</v>
      </c>
      <c r="F679" s="504" t="s">
        <v>1063</v>
      </c>
      <c r="G679" s="307" t="str">
        <f ca="1">IF(AND(E679&lt;D679,BE679&lt;&gt;"",TODAY()&gt;D679),TODAY()-D679,"")</f>
        <v/>
      </c>
      <c r="H679" s="308">
        <f>IF(BM679&lt;&gt;"",BM679,"")</f>
        <v>45921</v>
      </c>
      <c r="I679" s="309">
        <f>IF(AND(E679&lt;&gt;"",H679&lt;&gt;""),H679-E679,"")</f>
        <v>227</v>
      </c>
      <c r="J679" s="305"/>
      <c r="K679" s="326" t="s">
        <v>80</v>
      </c>
      <c r="L679" s="310" t="s">
        <v>281</v>
      </c>
      <c r="M679" s="326" t="s">
        <v>82</v>
      </c>
      <c r="N679" s="310" t="s">
        <v>1252</v>
      </c>
      <c r="O679" s="20"/>
      <c r="P679" s="436" t="s">
        <v>1961</v>
      </c>
      <c r="Q679" s="326"/>
      <c r="R679" s="313" t="str">
        <f>IF(OR(L679&lt;&gt;"",N679&lt;&gt;"",O679&lt;&gt;"",P679&lt;&gt;""),CONCATENATE(L679,"-",N679,"-",P679,"-OM",O679),"")</f>
        <v>P54-PPGMII-P54-CAM-0590/2025-OM</v>
      </c>
      <c r="S679" s="2"/>
      <c r="T679" s="414">
        <v>0.1</v>
      </c>
      <c r="U679" s="340">
        <v>0</v>
      </c>
      <c r="V679" s="23">
        <v>146.1</v>
      </c>
      <c r="W679" s="316">
        <f>IF(U679&lt;&gt;"",U679/1000,"")</f>
        <v>0</v>
      </c>
      <c r="X679" s="316">
        <f>IF(V679&lt;&gt;"",V679/1000,"")</f>
        <v>0.14610000000000001</v>
      </c>
      <c r="Y679" s="317">
        <f>IF(OR(U679&lt;&gt;"",V679&lt;&gt;""),U679+V679,"")</f>
        <v>146.1</v>
      </c>
      <c r="Z679" s="318">
        <f>IF(Y679&lt;&gt;"",Y679/1000,"")</f>
        <v>0.14610000000000001</v>
      </c>
      <c r="AA679" s="574" t="s">
        <v>2180</v>
      </c>
      <c r="AB679" s="505"/>
      <c r="AC679" s="331">
        <v>45714</v>
      </c>
      <c r="AD679" s="327"/>
      <c r="AE679" s="327">
        <v>45834</v>
      </c>
      <c r="AF679" s="25">
        <v>45904</v>
      </c>
      <c r="AG679" s="14"/>
      <c r="AH679" s="309" t="str">
        <f>IF(AND(AD679&lt;&gt;"",AG679&lt;&gt;""),AG679-AD679,"")</f>
        <v/>
      </c>
      <c r="AI679" s="322" t="str">
        <f>IF(AE679&lt;&gt;"",CONCATENATE("S",WEEKNUM(AE679,21)),"")</f>
        <v>S26</v>
      </c>
      <c r="AJ679" s="323" t="str">
        <f>IF(AF679&lt;&gt;"",CONCATENATE("S",WEEKNUM(AF679,21)),"")</f>
        <v>S36</v>
      </c>
      <c r="AK679" s="323" t="str">
        <f>IF(AG679&lt;&gt;"",CONCATENATE("S",WEEKNUM(AG679,21)),"")</f>
        <v/>
      </c>
      <c r="AL679" s="322" t="str">
        <f>IF(AG679&lt;&gt;"",CONCATENATE(MONTH(AG679),"/",YEAR(AG679)),"")</f>
        <v/>
      </c>
      <c r="AM679" s="324" t="str">
        <f ca="1">IF(AG679&lt;&gt;"",IFERROR(IF(AF679="",TODAY()-AE679,AG679-AE679),""),"")</f>
        <v/>
      </c>
      <c r="AN679" s="325" t="str">
        <f ca="1">IF(AM679&lt;&gt;"",IF(AM679&lt;=0,"SEM ATRASO",IF(AM679&lt;=10,"1) &lt;= 10 Dias",IF(AND(AM679&gt;10,AM679&lt;=30),"2) &gt; 10 Dias e &lt;= 30 Dias",IF(AND(AM679&gt;30,AM679&lt;=60),"3) &gt;30 Dias e &lt;=60 Dias",IF(AND(AM679&gt;60,AM679&lt;43854),"4) &gt; 60 Dias","INDEFINIDO"))))),"")</f>
        <v/>
      </c>
      <c r="AO679" s="15">
        <v>45899</v>
      </c>
      <c r="AP679" s="331"/>
      <c r="AQ679" s="25">
        <v>45909</v>
      </c>
      <c r="AR679" s="25">
        <v>45909</v>
      </c>
      <c r="AS679" s="15"/>
      <c r="AT679" s="309" t="str">
        <f>IF(AND(AP679&lt;&gt;"",AS679&lt;&gt;""),AS679-AP679,"")</f>
        <v/>
      </c>
      <c r="AU679" s="326" t="str">
        <f>IF(AQ679&lt;&gt;"",CONCATENATE("S",WEEKNUM(AQ679,21)),"")</f>
        <v>S37</v>
      </c>
      <c r="AV679" s="327" t="str">
        <f>IF(AR679&lt;&gt;"",CONCATENATE("S",WEEKNUM(AR679,21)),"")</f>
        <v>S37</v>
      </c>
      <c r="AW679" s="327" t="str">
        <f>IF(AS679&lt;&gt;"",CONCATENATE("S",WEEKNUM(AS679,21)),"")</f>
        <v/>
      </c>
      <c r="AX679" s="326" t="str">
        <f>IF(AS679&lt;&gt;"",CONCATENATE(MONTH(AS679),"/",YEAR(AS679)),"")</f>
        <v/>
      </c>
      <c r="AY679" s="328">
        <f ca="1">IF(AQ679&lt;&gt;"",IF(AS679&lt;&gt;"",AQ679-AS679,TODAY()-AQ679),"")</f>
        <v>-12</v>
      </c>
      <c r="AZ679" s="329" t="str">
        <f ca="1">IF(AY679&lt;&gt;"",IF(AY679&lt;=0,"SEM ATRASO",IF(AY679&lt;=10,"1) &lt;= 10 Dias",IF(AND(AY679&gt;10,AY679&lt;=30),"2) &gt; 10 Dias e &lt;= 30 Dias",IF(AND(AY679&gt;30,AY679&lt;=60),"3) &gt;30 Dias e &lt;=60 Dias",IF(AND(AY679&gt;60,AY679&lt;43854),"4) &gt; 60 Dias","INDEFINIDO"))))),"")</f>
        <v>SEM ATRASO</v>
      </c>
      <c r="BA679" s="327">
        <v>45909</v>
      </c>
      <c r="BB679" s="15"/>
      <c r="BC679" s="14">
        <v>45916</v>
      </c>
      <c r="BD679" s="24">
        <v>45916</v>
      </c>
      <c r="BE679" s="15"/>
      <c r="BF679" s="309" t="str">
        <f>IF(AND(BB679&lt;&gt;"",BE679&lt;&gt;""),BE679-BB679,"")</f>
        <v/>
      </c>
      <c r="BG679" s="326" t="str">
        <f>IF(BC679&lt;&gt;"",CONCATENATE("S",WEEKNUM(BC679,21)),"")</f>
        <v>S38</v>
      </c>
      <c r="BH679" s="327" t="str">
        <f>IF(BD679&lt;&gt;"",CONCATENATE("S",WEEKNUM(BD679,21)),"")</f>
        <v>S38</v>
      </c>
      <c r="BI679" s="327" t="str">
        <f>IF(BE679&lt;&gt;"",CONCATENATE("S",WEEKNUM(BE679,21)),"")</f>
        <v/>
      </c>
      <c r="BJ679" s="326" t="str">
        <f>IF(BE679&lt;&gt;"",CONCATENATE(MONTH(BE679),"/",YEAR(BE679)),"")</f>
        <v/>
      </c>
      <c r="BK679" s="325" t="str">
        <f ca="1">IF(BE679&lt;&gt;"",IFERROR(IF(BE679="",TODAY()-BC679,BE679-BC679),""),"")</f>
        <v/>
      </c>
      <c r="BL679" s="330" t="str">
        <f ca="1">IF(BK679&lt;&gt;"",IF(BK679&lt;=0,"SEM ATRASO",IF(BK679&lt;=10,"1) &lt;= 10 Dias",IF(AND(BK679&gt;10,BK679&lt;=30),"2) &gt; 10 Dias e &lt;= 30 Dias",IF(AND(BK679&gt;30,BK679&lt;=60),"3) &gt;30 Dias e &lt;=60 Dias",IF(AND(BK679&gt;60,BK679&lt;43854),"4) &gt; 60 Dias","INDEFINIDO"))))),"")</f>
        <v/>
      </c>
      <c r="BM679" s="331">
        <f>IF(BE679&lt;&gt;"",BE679+5,IF(AND(BE679="",BD679&lt;&gt;""),BD679+5,IF(AND(BE679="",BD679="",AS679&lt;&gt;""),AS679+5,IF(AND(BE679="",BD679="",AS679="",AR679&lt;&gt;""),AR679+5,""))))</f>
        <v>45921</v>
      </c>
      <c r="BN679" s="15"/>
      <c r="BO679" s="331" t="s">
        <v>87</v>
      </c>
      <c r="BP679" s="2"/>
      <c r="BQ679" s="2"/>
      <c r="BR679" s="2"/>
      <c r="BS679" s="2"/>
      <c r="BT679" s="507"/>
      <c r="BU679" s="508"/>
      <c r="BV679" s="506"/>
      <c r="BW679" s="506"/>
      <c r="BX679" s="506"/>
      <c r="BY679" s="506"/>
      <c r="BZ679" s="506"/>
      <c r="CA679" s="648"/>
      <c r="CB679" s="583"/>
    </row>
    <row r="680" spans="1:80" ht="40.5" customHeight="1" x14ac:dyDescent="0.35">
      <c r="A680" s="597"/>
      <c r="B680" s="305" t="s">
        <v>2404</v>
      </c>
      <c r="C680" s="3"/>
      <c r="D680" s="504"/>
      <c r="E680" s="504" t="s">
        <v>1083</v>
      </c>
      <c r="F680" s="504" t="s">
        <v>1063</v>
      </c>
      <c r="G680" s="307" t="str">
        <f ca="1">IF(AND(E680&lt;D680,BE680&lt;&gt;"",TODAY()&gt;D680),TODAY()-D680,"")</f>
        <v/>
      </c>
      <c r="H680" s="308">
        <f>IF(BM680&lt;&gt;"",BM680,"")</f>
        <v>45921</v>
      </c>
      <c r="I680" s="309">
        <f>IF(AND(E680&lt;&gt;"",H680&lt;&gt;""),H680-E680,"")</f>
        <v>227</v>
      </c>
      <c r="J680" s="305"/>
      <c r="K680" s="326" t="s">
        <v>80</v>
      </c>
      <c r="L680" s="310" t="s">
        <v>281</v>
      </c>
      <c r="M680" s="326" t="s">
        <v>82</v>
      </c>
      <c r="N680" s="310" t="s">
        <v>1252</v>
      </c>
      <c r="O680" s="20"/>
      <c r="P680" s="436" t="s">
        <v>1963</v>
      </c>
      <c r="Q680" s="326"/>
      <c r="R680" s="313" t="str">
        <f>IF(OR(L680&lt;&gt;"",N680&lt;&gt;"",O680&lt;&gt;"",P680&lt;&gt;""),CONCATENATE(L680,"-",N680,"-",P680,"-OM",O680),"")</f>
        <v>P54-PPGMII-P54-CAM-591/2025-OM</v>
      </c>
      <c r="S680" s="2"/>
      <c r="T680" s="414">
        <v>0.1</v>
      </c>
      <c r="U680" s="340">
        <v>0</v>
      </c>
      <c r="V680" s="23">
        <v>24.8</v>
      </c>
      <c r="W680" s="316">
        <f>IF(U680&lt;&gt;"",U680/1000,"")</f>
        <v>0</v>
      </c>
      <c r="X680" s="316">
        <f>IF(V680&lt;&gt;"",V680/1000,"")</f>
        <v>2.4799999999999999E-2</v>
      </c>
      <c r="Y680" s="317">
        <f>IF(OR(U680&lt;&gt;"",V680&lt;&gt;""),U680+V680,"")</f>
        <v>24.8</v>
      </c>
      <c r="Z680" s="318">
        <f>IF(Y680&lt;&gt;"",Y680/1000,"")</f>
        <v>2.4799999999999999E-2</v>
      </c>
      <c r="AA680" s="574" t="s">
        <v>2181</v>
      </c>
      <c r="AB680" s="505"/>
      <c r="AC680" s="331">
        <v>45714</v>
      </c>
      <c r="AD680" s="327"/>
      <c r="AE680" s="327">
        <v>45834</v>
      </c>
      <c r="AF680" s="25">
        <v>45904</v>
      </c>
      <c r="AG680" s="14"/>
      <c r="AH680" s="309" t="str">
        <f>IF(AND(AD680&lt;&gt;"",AG680&lt;&gt;""),AG680-AD680,"")</f>
        <v/>
      </c>
      <c r="AI680" s="322" t="str">
        <f>IF(AE680&lt;&gt;"",CONCATENATE("S",WEEKNUM(AE680,21)),"")</f>
        <v>S26</v>
      </c>
      <c r="AJ680" s="323" t="str">
        <f>IF(AF680&lt;&gt;"",CONCATENATE("S",WEEKNUM(AF680,21)),"")</f>
        <v>S36</v>
      </c>
      <c r="AK680" s="323" t="str">
        <f>IF(AG680&lt;&gt;"",CONCATENATE("S",WEEKNUM(AG680,21)),"")</f>
        <v/>
      </c>
      <c r="AL680" s="322" t="str">
        <f>IF(AG680&lt;&gt;"",CONCATENATE(MONTH(AG680),"/",YEAR(AG680)),"")</f>
        <v/>
      </c>
      <c r="AM680" s="324" t="str">
        <f ca="1">IF(AG680&lt;&gt;"",IFERROR(IF(AF680="",TODAY()-AE680,AG680-AE680),""),"")</f>
        <v/>
      </c>
      <c r="AN680" s="325" t="str">
        <f ca="1">IF(AM680&lt;&gt;"",IF(AM680&lt;=0,"SEM ATRASO",IF(AM680&lt;=10,"1) &lt;= 10 Dias",IF(AND(AM680&gt;10,AM680&lt;=30),"2) &gt; 10 Dias e &lt;= 30 Dias",IF(AND(AM680&gt;30,AM680&lt;=60),"3) &gt;30 Dias e &lt;=60 Dias",IF(AND(AM680&gt;60,AM680&lt;43854),"4) &gt; 60 Dias","INDEFINIDO"))))),"")</f>
        <v/>
      </c>
      <c r="AO680" s="15">
        <v>45899</v>
      </c>
      <c r="AP680" s="331"/>
      <c r="AQ680" s="25">
        <v>45909</v>
      </c>
      <c r="AR680" s="25">
        <v>45909</v>
      </c>
      <c r="AS680" s="15"/>
      <c r="AT680" s="309" t="str">
        <f>IF(AND(AP680&lt;&gt;"",AS680&lt;&gt;""),AS680-AP680,"")</f>
        <v/>
      </c>
      <c r="AU680" s="326" t="str">
        <f>IF(AQ680&lt;&gt;"",CONCATENATE("S",WEEKNUM(AQ680,21)),"")</f>
        <v>S37</v>
      </c>
      <c r="AV680" s="327" t="str">
        <f>IF(AR680&lt;&gt;"",CONCATENATE("S",WEEKNUM(AR680,21)),"")</f>
        <v>S37</v>
      </c>
      <c r="AW680" s="327" t="str">
        <f>IF(AS680&lt;&gt;"",CONCATENATE("S",WEEKNUM(AS680,21)),"")</f>
        <v/>
      </c>
      <c r="AX680" s="326" t="str">
        <f>IF(AS680&lt;&gt;"",CONCATENATE(MONTH(AS680),"/",YEAR(AS680)),"")</f>
        <v/>
      </c>
      <c r="AY680" s="328">
        <f ca="1">IF(AQ680&lt;&gt;"",IF(AS680&lt;&gt;"",AQ680-AS680,TODAY()-AQ680),"")</f>
        <v>-12</v>
      </c>
      <c r="AZ680" s="329" t="str">
        <f ca="1">IF(AY680&lt;&gt;"",IF(AY680&lt;=0,"SEM ATRASO",IF(AY680&lt;=10,"1) &lt;= 10 Dias",IF(AND(AY680&gt;10,AY680&lt;=30),"2) &gt; 10 Dias e &lt;= 30 Dias",IF(AND(AY680&gt;30,AY680&lt;=60),"3) &gt;30 Dias e &lt;=60 Dias",IF(AND(AY680&gt;60,AY680&lt;43854),"4) &gt; 60 Dias","INDEFINIDO"))))),"")</f>
        <v>SEM ATRASO</v>
      </c>
      <c r="BA680" s="327">
        <v>45909</v>
      </c>
      <c r="BB680" s="15"/>
      <c r="BC680" s="14">
        <v>45916</v>
      </c>
      <c r="BD680" s="24">
        <v>45916</v>
      </c>
      <c r="BE680" s="15"/>
      <c r="BF680" s="309" t="str">
        <f>IF(AND(BB680&lt;&gt;"",BE680&lt;&gt;""),BE680-BB680,"")</f>
        <v/>
      </c>
      <c r="BG680" s="326" t="str">
        <f>IF(BC680&lt;&gt;"",CONCATENATE("S",WEEKNUM(BC680,21)),"")</f>
        <v>S38</v>
      </c>
      <c r="BH680" s="327" t="str">
        <f>IF(BD680&lt;&gt;"",CONCATENATE("S",WEEKNUM(BD680,21)),"")</f>
        <v>S38</v>
      </c>
      <c r="BI680" s="327" t="str">
        <f>IF(BE680&lt;&gt;"",CONCATENATE("S",WEEKNUM(BE680,21)),"")</f>
        <v/>
      </c>
      <c r="BJ680" s="326" t="str">
        <f>IF(BE680&lt;&gt;"",CONCATENATE(MONTH(BE680),"/",YEAR(BE680)),"")</f>
        <v/>
      </c>
      <c r="BK680" s="325" t="str">
        <f ca="1">IF(BE680&lt;&gt;"",IFERROR(IF(BE680="",TODAY()-BC680,BE680-BC680),""),"")</f>
        <v/>
      </c>
      <c r="BL680" s="330" t="str">
        <f ca="1">IF(BK680&lt;&gt;"",IF(BK680&lt;=0,"SEM ATRASO",IF(BK680&lt;=10,"1) &lt;= 10 Dias",IF(AND(BK680&gt;10,BK680&lt;=30),"2) &gt; 10 Dias e &lt;= 30 Dias",IF(AND(BK680&gt;30,BK680&lt;=60),"3) &gt;30 Dias e &lt;=60 Dias",IF(AND(BK680&gt;60,BK680&lt;43854),"4) &gt; 60 Dias","INDEFINIDO"))))),"")</f>
        <v/>
      </c>
      <c r="BM680" s="331">
        <f>IF(BE680&lt;&gt;"",BE680+5,IF(AND(BE680="",BD680&lt;&gt;""),BD680+5,IF(AND(BE680="",BD680="",AS680&lt;&gt;""),AS680+5,IF(AND(BE680="",BD680="",AS680="",AR680&lt;&gt;""),AR680+5,""))))</f>
        <v>45921</v>
      </c>
      <c r="BN680" s="15"/>
      <c r="BO680" s="331" t="s">
        <v>87</v>
      </c>
      <c r="BP680" s="2"/>
      <c r="BQ680" s="2"/>
      <c r="BR680" s="2"/>
      <c r="BS680" s="2"/>
      <c r="BT680" s="507"/>
      <c r="BU680" s="508"/>
      <c r="BV680" s="506"/>
      <c r="BW680" s="506"/>
      <c r="BX680" s="506"/>
      <c r="BY680" s="506"/>
      <c r="BZ680" s="506"/>
      <c r="CA680" s="648"/>
      <c r="CB680" s="583"/>
    </row>
    <row r="681" spans="1:80" ht="40.5" customHeight="1" x14ac:dyDescent="0.35">
      <c r="A681" s="597"/>
      <c r="B681" s="305" t="s">
        <v>2404</v>
      </c>
      <c r="C681" s="3"/>
      <c r="D681" s="504"/>
      <c r="E681" s="504" t="s">
        <v>1960</v>
      </c>
      <c r="F681" s="504" t="s">
        <v>1063</v>
      </c>
      <c r="G681" s="307" t="str">
        <f ca="1">IF(AND(E681&lt;D681,BE681&lt;&gt;"",TODAY()&gt;D681),TODAY()-D681,"")</f>
        <v/>
      </c>
      <c r="H681" s="308">
        <f>IF(BM681&lt;&gt;"",BM681,"")</f>
        <v>45921</v>
      </c>
      <c r="I681" s="309">
        <f>IF(AND(E681&lt;&gt;"",H681&lt;&gt;""),H681-E681,"")</f>
        <v>258</v>
      </c>
      <c r="J681" s="305"/>
      <c r="K681" s="326" t="s">
        <v>80</v>
      </c>
      <c r="L681" s="310" t="s">
        <v>281</v>
      </c>
      <c r="M681" s="326" t="s">
        <v>82</v>
      </c>
      <c r="N681" s="310" t="s">
        <v>1252</v>
      </c>
      <c r="O681" s="20"/>
      <c r="P681" s="436" t="s">
        <v>1959</v>
      </c>
      <c r="Q681" s="326"/>
      <c r="R681" s="313" t="str">
        <f>IF(OR(L681&lt;&gt;"",N681&lt;&gt;"",O681&lt;&gt;"",P681&lt;&gt;""),CONCATENATE(L681,"-",N681,"-",P681,"-OM",O681),"")</f>
        <v>P54-PPGMII-P54-CAM-SS-65/2025-OM</v>
      </c>
      <c r="S681" s="2"/>
      <c r="T681" s="414">
        <v>0.1</v>
      </c>
      <c r="U681" s="340">
        <v>0</v>
      </c>
      <c r="V681" s="23">
        <v>814</v>
      </c>
      <c r="W681" s="316">
        <f>IF(U681&lt;&gt;"",U681/1000,"")</f>
        <v>0</v>
      </c>
      <c r="X681" s="316">
        <f>IF(V681&lt;&gt;"",V681/1000,"")</f>
        <v>0.81399999999999995</v>
      </c>
      <c r="Y681" s="317">
        <f>IF(OR(U681&lt;&gt;"",V681&lt;&gt;""),U681+V681,"")</f>
        <v>814</v>
      </c>
      <c r="Z681" s="318">
        <f>IF(Y681&lt;&gt;"",Y681/1000,"")</f>
        <v>0.81399999999999995</v>
      </c>
      <c r="AA681" s="574" t="s">
        <v>2182</v>
      </c>
      <c r="AB681" s="505"/>
      <c r="AC681" s="331">
        <v>45692</v>
      </c>
      <c r="AD681" s="327"/>
      <c r="AE681" s="327">
        <v>45834</v>
      </c>
      <c r="AF681" s="25">
        <v>45901</v>
      </c>
      <c r="AG681" s="14"/>
      <c r="AH681" s="309" t="str">
        <f>IF(AND(AD681&lt;&gt;"",AG681&lt;&gt;""),AG681-AD681,"")</f>
        <v/>
      </c>
      <c r="AI681" s="322" t="str">
        <f>IF(AE681&lt;&gt;"",CONCATENATE("S",WEEKNUM(AE681,21)),"")</f>
        <v>S26</v>
      </c>
      <c r="AJ681" s="323" t="str">
        <f>IF(AF681&lt;&gt;"",CONCATENATE("S",WEEKNUM(AF681,21)),"")</f>
        <v>S36</v>
      </c>
      <c r="AK681" s="323" t="str">
        <f>IF(AG681&lt;&gt;"",CONCATENATE("S",WEEKNUM(AG681,21)),"")</f>
        <v/>
      </c>
      <c r="AL681" s="322" t="str">
        <f>IF(AG681&lt;&gt;"",CONCATENATE(MONTH(AG681),"/",YEAR(AG681)),"")</f>
        <v/>
      </c>
      <c r="AM681" s="324" t="str">
        <f ca="1">IF(AG681&lt;&gt;"",IFERROR(IF(AF681="",TODAY()-AE681,AG681-AE681),""),"")</f>
        <v/>
      </c>
      <c r="AN681" s="325" t="str">
        <f ca="1">IF(AM681&lt;&gt;"",IF(AM681&lt;=0,"SEM ATRASO",IF(AM681&lt;=10,"1) &lt;= 10 Dias",IF(AND(AM681&gt;10,AM681&lt;=30),"2) &gt; 10 Dias e &lt;= 30 Dias",IF(AND(AM681&gt;30,AM681&lt;=60),"3) &gt;30 Dias e &lt;=60 Dias",IF(AND(AM681&gt;60,AM681&lt;43854),"4) &gt; 60 Dias","INDEFINIDO"))))),"")</f>
        <v/>
      </c>
      <c r="AO681" s="15">
        <v>45899</v>
      </c>
      <c r="AP681" s="331"/>
      <c r="AQ681" s="25">
        <v>45909</v>
      </c>
      <c r="AR681" s="25">
        <v>45909</v>
      </c>
      <c r="AS681" s="15"/>
      <c r="AT681" s="309" t="str">
        <f>IF(AND(AP681&lt;&gt;"",AS681&lt;&gt;""),AS681-AP681,"")</f>
        <v/>
      </c>
      <c r="AU681" s="326" t="str">
        <f>IF(AQ681&lt;&gt;"",CONCATENATE("S",WEEKNUM(AQ681,21)),"")</f>
        <v>S37</v>
      </c>
      <c r="AV681" s="327" t="str">
        <f>IF(AR681&lt;&gt;"",CONCATENATE("S",WEEKNUM(AR681,21)),"")</f>
        <v>S37</v>
      </c>
      <c r="AW681" s="327" t="str">
        <f>IF(AS681&lt;&gt;"",CONCATENATE("S",WEEKNUM(AS681,21)),"")</f>
        <v/>
      </c>
      <c r="AX681" s="326" t="str">
        <f>IF(AS681&lt;&gt;"",CONCATENATE(MONTH(AS681),"/",YEAR(AS681)),"")</f>
        <v/>
      </c>
      <c r="AY681" s="328">
        <f ca="1">IF(AQ681&lt;&gt;"",IF(AS681&lt;&gt;"",AQ681-AS681,TODAY()-AQ681),"")</f>
        <v>-12</v>
      </c>
      <c r="AZ681" s="329" t="str">
        <f ca="1">IF(AY681&lt;&gt;"",IF(AY681&lt;=0,"SEM ATRASO",IF(AY681&lt;=10,"1) &lt;= 10 Dias",IF(AND(AY681&gt;10,AY681&lt;=30),"2) &gt; 10 Dias e &lt;= 30 Dias",IF(AND(AY681&gt;30,AY681&lt;=60),"3) &gt;30 Dias e &lt;=60 Dias",IF(AND(AY681&gt;60,AY681&lt;43854),"4) &gt; 60 Dias","INDEFINIDO"))))),"")</f>
        <v>SEM ATRASO</v>
      </c>
      <c r="BA681" s="327">
        <v>45909</v>
      </c>
      <c r="BB681" s="15"/>
      <c r="BC681" s="14">
        <v>45916</v>
      </c>
      <c r="BD681" s="24">
        <v>45916</v>
      </c>
      <c r="BE681" s="15"/>
      <c r="BF681" s="309" t="str">
        <f>IF(AND(BB681&lt;&gt;"",BE681&lt;&gt;""),BE681-BB681,"")</f>
        <v/>
      </c>
      <c r="BG681" s="326" t="str">
        <f>IF(BC681&lt;&gt;"",CONCATENATE("S",WEEKNUM(BC681,21)),"")</f>
        <v>S38</v>
      </c>
      <c r="BH681" s="327" t="str">
        <f>IF(BD681&lt;&gt;"",CONCATENATE("S",WEEKNUM(BD681,21)),"")</f>
        <v>S38</v>
      </c>
      <c r="BI681" s="327" t="str">
        <f>IF(BE681&lt;&gt;"",CONCATENATE("S",WEEKNUM(BE681,21)),"")</f>
        <v/>
      </c>
      <c r="BJ681" s="326" t="str">
        <f>IF(BE681&lt;&gt;"",CONCATENATE(MONTH(BE681),"/",YEAR(BE681)),"")</f>
        <v/>
      </c>
      <c r="BK681" s="325" t="str">
        <f ca="1">IF(BE681&lt;&gt;"",IFERROR(IF(BE681="",TODAY()-BC681,BE681-BC681),""),"")</f>
        <v/>
      </c>
      <c r="BL681" s="330" t="str">
        <f ca="1">IF(BK681&lt;&gt;"",IF(BK681&lt;=0,"SEM ATRASO",IF(BK681&lt;=10,"1) &lt;= 10 Dias",IF(AND(BK681&gt;10,BK681&lt;=30),"2) &gt; 10 Dias e &lt;= 30 Dias",IF(AND(BK681&gt;30,BK681&lt;=60),"3) &gt;30 Dias e &lt;=60 Dias",IF(AND(BK681&gt;60,BK681&lt;43854),"4) &gt; 60 Dias","INDEFINIDO"))))),"")</f>
        <v/>
      </c>
      <c r="BM681" s="331">
        <f>IF(BE681&lt;&gt;"",BE681+5,IF(AND(BE681="",BD681&lt;&gt;""),BD681+5,IF(AND(BE681="",BD681="",AS681&lt;&gt;""),AS681+5,IF(AND(BE681="",BD681="",AS681="",AR681&lt;&gt;""),AR681+5,""))))</f>
        <v>45921</v>
      </c>
      <c r="BN681" s="15"/>
      <c r="BO681" s="331" t="s">
        <v>87</v>
      </c>
      <c r="BP681" s="2"/>
      <c r="BQ681" s="2"/>
      <c r="BR681" s="2"/>
      <c r="BS681" s="2"/>
      <c r="BT681" s="507"/>
      <c r="BU681" s="508"/>
      <c r="BV681" s="506"/>
      <c r="BW681" s="506"/>
      <c r="BX681" s="506"/>
      <c r="BY681" s="506"/>
      <c r="BZ681" s="506"/>
      <c r="CA681" s="648"/>
      <c r="CB681" s="583"/>
    </row>
    <row r="682" spans="1:80" ht="40.5" customHeight="1" x14ac:dyDescent="0.35">
      <c r="A682" s="326"/>
      <c r="B682" s="305" t="s">
        <v>88</v>
      </c>
      <c r="C682" s="326" t="s">
        <v>278</v>
      </c>
      <c r="D682" s="331"/>
      <c r="E682" s="323" t="s">
        <v>2002</v>
      </c>
      <c r="F682" s="323" t="s">
        <v>1063</v>
      </c>
      <c r="G682" s="307" t="str">
        <f ca="1">IF(AND(E682&lt;D682,BE682&lt;&gt;"",TODAY()&gt;D682),TODAY()-D682,"")</f>
        <v/>
      </c>
      <c r="H682" s="308">
        <f>IF(BM682&lt;&gt;"",BM682,"")</f>
        <v>45921</v>
      </c>
      <c r="I682" s="309">
        <f>IF(AND(E682&lt;&gt;"",H682&lt;&gt;""),H682-E682,"")</f>
        <v>223</v>
      </c>
      <c r="J682" s="305" t="s">
        <v>280</v>
      </c>
      <c r="K682" s="326" t="s">
        <v>80</v>
      </c>
      <c r="L682" s="310" t="s">
        <v>281</v>
      </c>
      <c r="M682" s="326" t="s">
        <v>117</v>
      </c>
      <c r="N682" s="326" t="s">
        <v>1252</v>
      </c>
      <c r="O682" s="326" t="s">
        <v>750</v>
      </c>
      <c r="P682" s="326" t="s">
        <v>1623</v>
      </c>
      <c r="Q682" s="383"/>
      <c r="R682" s="313" t="str">
        <f>IF(OR(L682&lt;&gt;"",N682&lt;&gt;"",O682&lt;&gt;"",P682&lt;&gt;""),CONCATENATE(L682,"-",N682,"-",P682,"-OM",O682),"")</f>
        <v>P54-PPGMII-P54-CAM-0600/2025-OM2029267540</v>
      </c>
      <c r="S682" s="326"/>
      <c r="T682" s="414">
        <v>0.25</v>
      </c>
      <c r="U682" s="340">
        <v>0</v>
      </c>
      <c r="V682" s="340">
        <v>699</v>
      </c>
      <c r="W682" s="316">
        <f>IF(U682&lt;&gt;"",U682/1000,"")</f>
        <v>0</v>
      </c>
      <c r="X682" s="316">
        <f>IF(V682&lt;&gt;"",V682/1000,"")</f>
        <v>0.69899999999999995</v>
      </c>
      <c r="Y682" s="317">
        <f>IF(OR(U682&lt;&gt;"",V682&lt;&gt;""),U682+V682,"")</f>
        <v>699</v>
      </c>
      <c r="Z682" s="318">
        <f>IF(Y682&lt;&gt;"",Y682/1000,"")</f>
        <v>0.69899999999999995</v>
      </c>
      <c r="AA682" s="574" t="s">
        <v>752</v>
      </c>
      <c r="AB682" s="327"/>
      <c r="AC682" s="331">
        <v>45714</v>
      </c>
      <c r="AD682" s="327">
        <v>45807</v>
      </c>
      <c r="AE682" s="327">
        <v>45774</v>
      </c>
      <c r="AF682" s="25">
        <v>45899</v>
      </c>
      <c r="AG682" s="327">
        <v>45889</v>
      </c>
      <c r="AH682" s="309">
        <f>IF(AND(AD682&lt;&gt;"",AG682&lt;&gt;""),AG682-AD682,"")</f>
        <v>82</v>
      </c>
      <c r="AI682" s="322" t="str">
        <f>IF(AE682&lt;&gt;"",CONCATENATE("S",WEEKNUM(AE682,21)),"")</f>
        <v>S17</v>
      </c>
      <c r="AJ682" s="323" t="str">
        <f>IF(AF682&lt;&gt;"",CONCATENATE("S",WEEKNUM(AF682,21)),"")</f>
        <v>S35</v>
      </c>
      <c r="AK682" s="323" t="str">
        <f>IF(AG682&lt;&gt;"",CONCATENATE("S",WEEKNUM(AG682,21)),"")</f>
        <v>S34</v>
      </c>
      <c r="AL682" s="322" t="str">
        <f>IF(AG682&lt;&gt;"",CONCATENATE(MONTH(AG682),"/",YEAR(AG682)),"")</f>
        <v>8/2025</v>
      </c>
      <c r="AM682" s="324">
        <f ca="1">IF(AG682&lt;&gt;"",IFERROR(IF(AF682="",TODAY()-AE682,AG682-AE682),""),"")</f>
        <v>115</v>
      </c>
      <c r="AN682" s="325" t="str">
        <f ca="1">IF(AM682&lt;&gt;"",IF(AM682&lt;=0,"SEM ATRASO",IF(AM682&lt;=10,"1) &lt;= 10 Dias",IF(AND(AM682&gt;10,AM682&lt;=30),"2) &gt; 10 Dias e &lt;= 30 Dias",IF(AND(AM682&gt;30,AM682&lt;=60),"3) &gt;30 Dias e &lt;=60 Dias",IF(AND(AM682&gt;60,AM682&lt;43854),"4) &gt; 60 Dias","INDEFINIDO"))))),"")</f>
        <v>4) &gt; 60 Dias</v>
      </c>
      <c r="AO682" s="15">
        <v>45899</v>
      </c>
      <c r="AP682" s="331"/>
      <c r="AQ682" s="25">
        <v>45909</v>
      </c>
      <c r="AR682" s="25">
        <v>45909</v>
      </c>
      <c r="AS682" s="327"/>
      <c r="AT682" s="309" t="str">
        <f>IF(AND(AP682&lt;&gt;"",AS682&lt;&gt;""),AS682-AP682,"")</f>
        <v/>
      </c>
      <c r="AU682" s="326" t="str">
        <f>IF(AQ682&lt;&gt;"",CONCATENATE("S",WEEKNUM(AQ682,21)),"")</f>
        <v>S37</v>
      </c>
      <c r="AV682" s="327" t="str">
        <f>IF(AR682&lt;&gt;"",CONCATENATE("S",WEEKNUM(AR682,21)),"")</f>
        <v>S37</v>
      </c>
      <c r="AW682" s="327" t="str">
        <f>IF(AS682&lt;&gt;"",CONCATENATE("S",WEEKNUM(AS682,21)),"")</f>
        <v/>
      </c>
      <c r="AX682" s="326" t="str">
        <f>IF(AS682&lt;&gt;"",CONCATENATE(MONTH(AS682),"/",YEAR(AS682)),"")</f>
        <v/>
      </c>
      <c r="AY682" s="328">
        <f ca="1">IF(AQ682&lt;&gt;"",IF(AS682&lt;&gt;"",AQ682-AS682,TODAY()-AQ682),"")</f>
        <v>-12</v>
      </c>
      <c r="AZ682" s="329" t="str">
        <f ca="1">IF(AY682&lt;&gt;"",IF(AY682&lt;=0,"SEM ATRASO",IF(AY682&lt;=10,"1) &lt;= 10 Dias",IF(AND(AY682&gt;10,AY682&lt;=30),"2) &gt; 10 Dias e &lt;= 30 Dias",IF(AND(AY682&gt;30,AY682&lt;=60),"3) &gt;30 Dias e &lt;=60 Dias",IF(AND(AY682&gt;60,AY682&lt;43854),"4) &gt; 60 Dias","INDEFINIDO"))))),"")</f>
        <v>SEM ATRASO</v>
      </c>
      <c r="BA682" s="327">
        <v>45909</v>
      </c>
      <c r="BB682" s="331"/>
      <c r="BC682" s="14">
        <v>45916</v>
      </c>
      <c r="BD682" s="24">
        <v>45916</v>
      </c>
      <c r="BE682" s="327"/>
      <c r="BF682" s="309" t="str">
        <f>IF(AND(BB682&lt;&gt;"",BE682&lt;&gt;""),BE682-BB682,"")</f>
        <v/>
      </c>
      <c r="BG682" s="326" t="str">
        <f>IF(BC682&lt;&gt;"",CONCATENATE("S",WEEKNUM(BC682,21)),"")</f>
        <v>S38</v>
      </c>
      <c r="BH682" s="327" t="str">
        <f>IF(BD682&lt;&gt;"",CONCATENATE("S",WEEKNUM(BD682,21)),"")</f>
        <v>S38</v>
      </c>
      <c r="BI682" s="327" t="str">
        <f>IF(BE682&lt;&gt;"",CONCATENATE("S",WEEKNUM(BE682,21)),"")</f>
        <v/>
      </c>
      <c r="BJ682" s="326" t="str">
        <f>IF(BE682&lt;&gt;"",CONCATENATE(MONTH(BE682),"/",YEAR(BE682)),"")</f>
        <v/>
      </c>
      <c r="BK682" s="325" t="str">
        <f ca="1">IF(BE682&lt;&gt;"",IFERROR(IF(BE682="",TODAY()-BC682,BE682-BC682),""),"")</f>
        <v/>
      </c>
      <c r="BL682" s="330" t="str">
        <f ca="1">IF(BK682&lt;&gt;"",IF(BK682&lt;=0,"SEM ATRASO",IF(BK682&lt;=10,"1) &lt;= 10 Dias",IF(AND(BK682&gt;10,BK682&lt;=30),"2) &gt; 10 Dias e &lt;= 30 Dias",IF(AND(BK682&gt;30,BK682&lt;=60),"3) &gt;30 Dias e &lt;=60 Dias",IF(AND(BK682&gt;60,BK682&lt;43854),"4) &gt; 60 Dias","INDEFINIDO"))))),"")</f>
        <v/>
      </c>
      <c r="BM682" s="331">
        <f>IF(BE682&lt;&gt;"",BE682+5,IF(AND(BE682="",BD682&lt;&gt;""),BD682+5,IF(AND(BE682="",BD682="",AS682&lt;&gt;""),AS682+5,IF(AND(BE682="",BD682="",AS682="",AR682&lt;&gt;""),AR682+5,""))))</f>
        <v>45921</v>
      </c>
      <c r="BN682" s="327"/>
      <c r="BO682" s="327" t="s">
        <v>87</v>
      </c>
      <c r="BP682" s="305"/>
      <c r="BQ682" s="305"/>
      <c r="BR682" s="305"/>
      <c r="BS682" s="305"/>
      <c r="BT682" s="305" t="s">
        <v>124</v>
      </c>
      <c r="BU682" s="305" t="s">
        <v>124</v>
      </c>
      <c r="BV682" s="305"/>
      <c r="BW682" s="305"/>
      <c r="BX682" s="305"/>
      <c r="BY682" s="305"/>
      <c r="BZ682" s="305"/>
      <c r="CA682" s="660" t="s">
        <v>753</v>
      </c>
      <c r="CB682" s="326"/>
    </row>
    <row r="683" spans="1:80" ht="40.5" customHeight="1" x14ac:dyDescent="0.35">
      <c r="A683" s="326"/>
      <c r="B683" s="305" t="s">
        <v>2404</v>
      </c>
      <c r="C683" s="326"/>
      <c r="D683" s="331"/>
      <c r="E683" s="323" t="s">
        <v>568</v>
      </c>
      <c r="F683" s="323" t="s">
        <v>1063</v>
      </c>
      <c r="G683" s="307" t="str">
        <f ca="1">IF(AND(E683&lt;D683,BE683&lt;&gt;"",TODAY()&gt;D683),TODAY()-D683,"")</f>
        <v/>
      </c>
      <c r="H683" s="308">
        <f>IF(BM683&lt;&gt;"",BM683,"")</f>
        <v>45921</v>
      </c>
      <c r="I683" s="309">
        <f>IF(AND(E683&lt;&gt;"",H683&lt;&gt;""),H683-E683,"")</f>
        <v>254</v>
      </c>
      <c r="J683" s="305" t="s">
        <v>79</v>
      </c>
      <c r="K683" s="326" t="s">
        <v>80</v>
      </c>
      <c r="L683" s="310" t="s">
        <v>281</v>
      </c>
      <c r="M683" s="326" t="s">
        <v>82</v>
      </c>
      <c r="N683" s="326" t="s">
        <v>1252</v>
      </c>
      <c r="O683" s="326">
        <v>2029269550</v>
      </c>
      <c r="P683" s="326" t="s">
        <v>1624</v>
      </c>
      <c r="Q683" s="383"/>
      <c r="R683" s="313" t="str">
        <f>IF(OR(L683&lt;&gt;"",N683&lt;&gt;"",O683&lt;&gt;"",P683&lt;&gt;""),CONCATENATE(L683,"-",N683,"-",P683,"-OM",O683),"")</f>
        <v>P54-PPGMII-P54-CAM-068/2025-OM2029269550</v>
      </c>
      <c r="S683" s="326"/>
      <c r="T683" s="414">
        <v>0.1</v>
      </c>
      <c r="U683" s="340">
        <v>0</v>
      </c>
      <c r="V683" s="340">
        <v>543.25</v>
      </c>
      <c r="W683" s="316">
        <f>IF(U683&lt;&gt;"",U683/1000,"")</f>
        <v>0</v>
      </c>
      <c r="X683" s="316">
        <f>IF(V683&lt;&gt;"",V683/1000,"")</f>
        <v>0.54325000000000001</v>
      </c>
      <c r="Y683" s="317">
        <f>IF(OR(U683&lt;&gt;"",V683&lt;&gt;""),U683+V683,"")</f>
        <v>543.25</v>
      </c>
      <c r="Z683" s="318">
        <f>IF(Y683&lt;&gt;"",Y683/1000,"")</f>
        <v>0.54325000000000001</v>
      </c>
      <c r="AA683" s="574"/>
      <c r="AB683" s="327"/>
      <c r="AC683" s="331">
        <v>45692</v>
      </c>
      <c r="AD683" s="327"/>
      <c r="AE683" s="327">
        <v>45778</v>
      </c>
      <c r="AF683" s="25">
        <v>45901</v>
      </c>
      <c r="AG683" s="327"/>
      <c r="AH683" s="309" t="str">
        <f>IF(AND(AD683&lt;&gt;"",AG683&lt;&gt;""),AG683-AD683,"")</f>
        <v/>
      </c>
      <c r="AI683" s="322" t="str">
        <f>IF(AE683&lt;&gt;"",CONCATENATE("S",WEEKNUM(AE683,21)),"")</f>
        <v>S18</v>
      </c>
      <c r="AJ683" s="323" t="str">
        <f>IF(AF683&lt;&gt;"",CONCATENATE("S",WEEKNUM(AF683,21)),"")</f>
        <v>S36</v>
      </c>
      <c r="AK683" s="323" t="str">
        <f>IF(AG683&lt;&gt;"",CONCATENATE("S",WEEKNUM(AG683,21)),"")</f>
        <v/>
      </c>
      <c r="AL683" s="322" t="str">
        <f>IF(AG683&lt;&gt;"",CONCATENATE(MONTH(AG683),"/",YEAR(AG683)),"")</f>
        <v/>
      </c>
      <c r="AM683" s="324" t="str">
        <f ca="1">IF(AG683&lt;&gt;"",IFERROR(IF(AF683="",TODAY()-AE683,AG683-AE683),""),"")</f>
        <v/>
      </c>
      <c r="AN683" s="325" t="str">
        <f ca="1">IF(AM683&lt;&gt;"",IF(AM683&lt;=0,"SEM ATRASO",IF(AM683&lt;=10,"1) &lt;= 10 Dias",IF(AND(AM683&gt;10,AM683&lt;=30),"2) &gt; 10 Dias e &lt;= 30 Dias",IF(AND(AM683&gt;30,AM683&lt;=60),"3) &gt;30 Dias e &lt;=60 Dias",IF(AND(AM683&gt;60,AM683&lt;43854),"4) &gt; 60 Dias","INDEFINIDO"))))),"")</f>
        <v/>
      </c>
      <c r="AO683" s="15">
        <v>45899</v>
      </c>
      <c r="AP683" s="331"/>
      <c r="AQ683" s="25">
        <v>45909</v>
      </c>
      <c r="AR683" s="25">
        <v>45909</v>
      </c>
      <c r="AS683" s="327"/>
      <c r="AT683" s="309" t="str">
        <f>IF(AND(AP683&lt;&gt;"",AS683&lt;&gt;""),AS683-AP683,"")</f>
        <v/>
      </c>
      <c r="AU683" s="326" t="str">
        <f>IF(AQ683&lt;&gt;"",CONCATENATE("S",WEEKNUM(AQ683,21)),"")</f>
        <v>S37</v>
      </c>
      <c r="AV683" s="327" t="str">
        <f>IF(AR683&lt;&gt;"",CONCATENATE("S",WEEKNUM(AR683,21)),"")</f>
        <v>S37</v>
      </c>
      <c r="AW683" s="327" t="str">
        <f>IF(AS683&lt;&gt;"",CONCATENATE("S",WEEKNUM(AS683,21)),"")</f>
        <v/>
      </c>
      <c r="AX683" s="326" t="str">
        <f>IF(AS683&lt;&gt;"",CONCATENATE(MONTH(AS683),"/",YEAR(AS683)),"")</f>
        <v/>
      </c>
      <c r="AY683" s="328">
        <f ca="1">IF(AQ683&lt;&gt;"",IF(AS683&lt;&gt;"",AQ683-AS683,TODAY()-AQ683),"")</f>
        <v>-12</v>
      </c>
      <c r="AZ683" s="329" t="str">
        <f ca="1">IF(AY683&lt;&gt;"",IF(AY683&lt;=0,"SEM ATRASO",IF(AY683&lt;=10,"1) &lt;= 10 Dias",IF(AND(AY683&gt;10,AY683&lt;=30),"2) &gt; 10 Dias e &lt;= 30 Dias",IF(AND(AY683&gt;30,AY683&lt;=60),"3) &gt;30 Dias e &lt;=60 Dias",IF(AND(AY683&gt;60,AY683&lt;43854),"4) &gt; 60 Dias","INDEFINIDO"))))),"")</f>
        <v>SEM ATRASO</v>
      </c>
      <c r="BA683" s="327">
        <v>45909</v>
      </c>
      <c r="BB683" s="331"/>
      <c r="BC683" s="14">
        <v>45916</v>
      </c>
      <c r="BD683" s="24">
        <v>45916</v>
      </c>
      <c r="BE683" s="327"/>
      <c r="BF683" s="309" t="str">
        <f>IF(AND(BB683&lt;&gt;"",BE683&lt;&gt;""),BE683-BB683,"")</f>
        <v/>
      </c>
      <c r="BG683" s="326" t="str">
        <f>IF(BC683&lt;&gt;"",CONCATENATE("S",WEEKNUM(BC683,21)),"")</f>
        <v>S38</v>
      </c>
      <c r="BH683" s="327" t="str">
        <f>IF(BD683&lt;&gt;"",CONCATENATE("S",WEEKNUM(BD683,21)),"")</f>
        <v>S38</v>
      </c>
      <c r="BI683" s="327" t="str">
        <f>IF(BE683&lt;&gt;"",CONCATENATE("S",WEEKNUM(BE683,21)),"")</f>
        <v/>
      </c>
      <c r="BJ683" s="326" t="str">
        <f>IF(BE683&lt;&gt;"",CONCATENATE(MONTH(BE683),"/",YEAR(BE683)),"")</f>
        <v/>
      </c>
      <c r="BK683" s="325" t="str">
        <f ca="1">IF(BE683&lt;&gt;"",IFERROR(IF(BE683="",TODAY()-BC683,BE683-BC683),""),"")</f>
        <v/>
      </c>
      <c r="BL683" s="330" t="str">
        <f ca="1">IF(BK683&lt;&gt;"",IF(BK683&lt;=0,"SEM ATRASO",IF(BK683&lt;=10,"1) &lt;= 10 Dias",IF(AND(BK683&gt;10,BK683&lt;=30),"2) &gt; 10 Dias e &lt;= 30 Dias",IF(AND(BK683&gt;30,BK683&lt;=60),"3) &gt;30 Dias e &lt;=60 Dias",IF(AND(BK683&gt;60,BK683&lt;43854),"4) &gt; 60 Dias","INDEFINIDO"))))),"")</f>
        <v/>
      </c>
      <c r="BM683" s="331">
        <f>IF(BE683&lt;&gt;"",BE683+5,IF(AND(BE683="",BD683&lt;&gt;""),BD683+5,IF(AND(BE683="",BD683="",AS683&lt;&gt;""),AS683+5,IF(AND(BE683="",BD683="",AS683="",AR683&lt;&gt;""),AR683+5,""))))</f>
        <v>45921</v>
      </c>
      <c r="BN683" s="327"/>
      <c r="BO683" s="327" t="s">
        <v>87</v>
      </c>
      <c r="BP683" s="305"/>
      <c r="BQ683" s="305"/>
      <c r="BR683" s="305"/>
      <c r="BS683" s="305"/>
      <c r="BT683" s="305" t="s">
        <v>124</v>
      </c>
      <c r="BU683" s="305" t="s">
        <v>124</v>
      </c>
      <c r="BV683" s="305"/>
      <c r="BW683" s="305"/>
      <c r="BX683" s="305"/>
      <c r="BY683" s="305"/>
      <c r="BZ683" s="305"/>
      <c r="CA683" s="660" t="s">
        <v>100</v>
      </c>
      <c r="CB683" s="326"/>
    </row>
    <row r="684" spans="1:80" ht="40.5" customHeight="1" x14ac:dyDescent="0.35">
      <c r="A684" s="326"/>
      <c r="B684" s="305" t="s">
        <v>88</v>
      </c>
      <c r="C684" s="326"/>
      <c r="D684" s="331"/>
      <c r="E684" s="323" t="s">
        <v>568</v>
      </c>
      <c r="F684" s="323" t="s">
        <v>1063</v>
      </c>
      <c r="G684" s="307" t="str">
        <f ca="1">IF(AND(E684&lt;D684,BE684&lt;&gt;"",TODAY()&gt;D684),TODAY()-D684,"")</f>
        <v/>
      </c>
      <c r="H684" s="308">
        <f>IF(BM684&lt;&gt;"",BM684,"")</f>
        <v>45921</v>
      </c>
      <c r="I684" s="309">
        <f>IF(AND(E684&lt;&gt;"",H684&lt;&gt;""),H684-E684,"")</f>
        <v>254</v>
      </c>
      <c r="J684" s="305"/>
      <c r="K684" s="326" t="s">
        <v>80</v>
      </c>
      <c r="L684" s="310" t="s">
        <v>281</v>
      </c>
      <c r="M684" s="326" t="s">
        <v>117</v>
      </c>
      <c r="N684" s="326" t="s">
        <v>1252</v>
      </c>
      <c r="O684" s="326">
        <v>2029269548</v>
      </c>
      <c r="P684" s="326" t="s">
        <v>1625</v>
      </c>
      <c r="Q684" s="383"/>
      <c r="R684" s="313" t="str">
        <f>IF(OR(L684&lt;&gt;"",N684&lt;&gt;"",O684&lt;&gt;"",P684&lt;&gt;""),CONCATENATE(L684,"-",N684,"-",P684,"-OM",O684),"")</f>
        <v>P54-PPGMII-P54-CAM-105/2025-OM2029269548</v>
      </c>
      <c r="S684" s="326"/>
      <c r="T684" s="414">
        <v>0.25</v>
      </c>
      <c r="U684" s="340">
        <v>0</v>
      </c>
      <c r="V684" s="340">
        <v>458</v>
      </c>
      <c r="W684" s="316">
        <f>IF(U684&lt;&gt;"",U684/1000,"")</f>
        <v>0</v>
      </c>
      <c r="X684" s="316">
        <f>IF(V684&lt;&gt;"",V684/1000,"")</f>
        <v>0.45800000000000002</v>
      </c>
      <c r="Y684" s="317">
        <f>IF(OR(U684&lt;&gt;"",V684&lt;&gt;""),U684+V684,"")</f>
        <v>458</v>
      </c>
      <c r="Z684" s="318">
        <f>IF(Y684&lt;&gt;"",Y684/1000,"")</f>
        <v>0.45800000000000002</v>
      </c>
      <c r="AA684" s="574" t="s">
        <v>2183</v>
      </c>
      <c r="AB684" s="327"/>
      <c r="AC684" s="331">
        <v>45699</v>
      </c>
      <c r="AD684" s="327">
        <v>45807</v>
      </c>
      <c r="AE684" s="327">
        <v>45730</v>
      </c>
      <c r="AF684" s="25">
        <v>45899</v>
      </c>
      <c r="AG684" s="327">
        <v>45884</v>
      </c>
      <c r="AH684" s="309">
        <f>IF(AND(AD684&lt;&gt;"",AG684&lt;&gt;""),AG684-AD684,"")</f>
        <v>77</v>
      </c>
      <c r="AI684" s="322" t="str">
        <f>IF(AE684&lt;&gt;"",CONCATENATE("S",WEEKNUM(AE684,21)),"")</f>
        <v>S11</v>
      </c>
      <c r="AJ684" s="323" t="str">
        <f>IF(AF684&lt;&gt;"",CONCATENATE("S",WEEKNUM(AF684,21)),"")</f>
        <v>S35</v>
      </c>
      <c r="AK684" s="323" t="str">
        <f>IF(AG684&lt;&gt;"",CONCATENATE("S",WEEKNUM(AG684,21)),"")</f>
        <v>S33</v>
      </c>
      <c r="AL684" s="322" t="str">
        <f>IF(AG684&lt;&gt;"",CONCATENATE(MONTH(AG684),"/",YEAR(AG684)),"")</f>
        <v>8/2025</v>
      </c>
      <c r="AM684" s="324">
        <f ca="1">IF(AG684&lt;&gt;"",IFERROR(IF(AF684="",TODAY()-AE684,AG684-AE684),""),"")</f>
        <v>154</v>
      </c>
      <c r="AN684" s="325" t="str">
        <f ca="1">IF(AM684&lt;&gt;"",IF(AM684&lt;=0,"SEM ATRASO",IF(AM684&lt;=10,"1) &lt;= 10 Dias",IF(AND(AM684&gt;10,AM684&lt;=30),"2) &gt; 10 Dias e &lt;= 30 Dias",IF(AND(AM684&gt;30,AM684&lt;=60),"3) &gt;30 Dias e &lt;=60 Dias",IF(AND(AM684&gt;60,AM684&lt;43854),"4) &gt; 60 Dias","INDEFINIDO"))))),"")</f>
        <v>4) &gt; 60 Dias</v>
      </c>
      <c r="AO684" s="15">
        <v>45899</v>
      </c>
      <c r="AP684" s="331"/>
      <c r="AQ684" s="25">
        <v>45909</v>
      </c>
      <c r="AR684" s="25">
        <v>45909</v>
      </c>
      <c r="AS684" s="327"/>
      <c r="AT684" s="309" t="str">
        <f>IF(AND(AP684&lt;&gt;"",AS684&lt;&gt;""),AS684-AP684,"")</f>
        <v/>
      </c>
      <c r="AU684" s="326" t="str">
        <f>IF(AQ684&lt;&gt;"",CONCATENATE("S",WEEKNUM(AQ684,21)),"")</f>
        <v>S37</v>
      </c>
      <c r="AV684" s="327" t="str">
        <f>IF(AR684&lt;&gt;"",CONCATENATE("S",WEEKNUM(AR684,21)),"")</f>
        <v>S37</v>
      </c>
      <c r="AW684" s="327" t="str">
        <f>IF(AS684&lt;&gt;"",CONCATENATE("S",WEEKNUM(AS684,21)),"")</f>
        <v/>
      </c>
      <c r="AX684" s="326" t="str">
        <f>IF(AS684&lt;&gt;"",CONCATENATE(MONTH(AS684),"/",YEAR(AS684)),"")</f>
        <v/>
      </c>
      <c r="AY684" s="328">
        <f ca="1">IF(AQ684&lt;&gt;"",IF(AS684&lt;&gt;"",AQ684-AS684,TODAY()-AQ684),"")</f>
        <v>-12</v>
      </c>
      <c r="AZ684" s="329" t="str">
        <f ca="1">IF(AY684&lt;&gt;"",IF(AY684&lt;=0,"SEM ATRASO",IF(AY684&lt;=10,"1) &lt;= 10 Dias",IF(AND(AY684&gt;10,AY684&lt;=30),"2) &gt; 10 Dias e &lt;= 30 Dias",IF(AND(AY684&gt;30,AY684&lt;=60),"3) &gt;30 Dias e &lt;=60 Dias",IF(AND(AY684&gt;60,AY684&lt;43854),"4) &gt; 60 Dias","INDEFINIDO"))))),"")</f>
        <v>SEM ATRASO</v>
      </c>
      <c r="BA684" s="327">
        <v>45909</v>
      </c>
      <c r="BB684" s="331"/>
      <c r="BC684" s="14">
        <v>45916</v>
      </c>
      <c r="BD684" s="24">
        <v>45916</v>
      </c>
      <c r="BE684" s="327"/>
      <c r="BF684" s="309" t="str">
        <f>IF(AND(BB684&lt;&gt;"",BE684&lt;&gt;""),BE684-BB684,"")</f>
        <v/>
      </c>
      <c r="BG684" s="326" t="str">
        <f>IF(BC684&lt;&gt;"",CONCATENATE("S",WEEKNUM(BC684,21)),"")</f>
        <v>S38</v>
      </c>
      <c r="BH684" s="327" t="str">
        <f>IF(BD684&lt;&gt;"",CONCATENATE("S",WEEKNUM(BD684,21)),"")</f>
        <v>S38</v>
      </c>
      <c r="BI684" s="327" t="str">
        <f>IF(BE684&lt;&gt;"",CONCATENATE("S",WEEKNUM(BE684,21)),"")</f>
        <v/>
      </c>
      <c r="BJ684" s="326" t="str">
        <f>IF(BE684&lt;&gt;"",CONCATENATE(MONTH(BE684),"/",YEAR(BE684)),"")</f>
        <v/>
      </c>
      <c r="BK684" s="325" t="str">
        <f ca="1">IF(BE684&lt;&gt;"",IFERROR(IF(BE684="",TODAY()-BC684,BE684-BC684),""),"")</f>
        <v/>
      </c>
      <c r="BL684" s="330" t="str">
        <f ca="1">IF(BK684&lt;&gt;"",IF(BK684&lt;=0,"SEM ATRASO",IF(BK684&lt;=10,"1) &lt;= 10 Dias",IF(AND(BK684&gt;10,BK684&lt;=30),"2) &gt; 10 Dias e &lt;= 30 Dias",IF(AND(BK684&gt;30,BK684&lt;=60),"3) &gt;30 Dias e &lt;=60 Dias",IF(AND(BK684&gt;60,BK684&lt;43854),"4) &gt; 60 Dias","INDEFINIDO"))))),"")</f>
        <v/>
      </c>
      <c r="BM684" s="331">
        <f>IF(BE684&lt;&gt;"",BE684+5,IF(AND(BE684="",BD684&lt;&gt;""),BD684+5,IF(AND(BE684="",BD684="",AS684&lt;&gt;""),AS684+5,IF(AND(BE684="",BD684="",AS684="",AR684&lt;&gt;""),AR684+5,""))))</f>
        <v>45921</v>
      </c>
      <c r="BN684" s="327"/>
      <c r="BO684" s="327" t="s">
        <v>87</v>
      </c>
      <c r="BP684" s="305"/>
      <c r="BQ684" s="305"/>
      <c r="BR684" s="305"/>
      <c r="BS684" s="305"/>
      <c r="BT684" s="305" t="s">
        <v>124</v>
      </c>
      <c r="BU684" s="305" t="s">
        <v>124</v>
      </c>
      <c r="BV684" s="305"/>
      <c r="BW684" s="305"/>
      <c r="BX684" s="305"/>
      <c r="BY684" s="305"/>
      <c r="BZ684" s="305"/>
      <c r="CA684" s="660" t="s">
        <v>514</v>
      </c>
      <c r="CB684" s="326" t="s">
        <v>115</v>
      </c>
    </row>
    <row r="685" spans="1:80" ht="40.5" customHeight="1" x14ac:dyDescent="0.35">
      <c r="A685" s="326"/>
      <c r="B685" s="305" t="s">
        <v>2404</v>
      </c>
      <c r="C685" s="326"/>
      <c r="D685" s="331"/>
      <c r="E685" s="323" t="s">
        <v>568</v>
      </c>
      <c r="F685" s="323" t="s">
        <v>1063</v>
      </c>
      <c r="G685" s="307" t="str">
        <f ca="1">IF(AND(E685&lt;D685,BE685&lt;&gt;"",TODAY()&gt;D685),TODAY()-D685,"")</f>
        <v/>
      </c>
      <c r="H685" s="308">
        <f>IF(BM685&lt;&gt;"",BM685,"")</f>
        <v>45921</v>
      </c>
      <c r="I685" s="309">
        <f>IF(AND(E685&lt;&gt;"",H685&lt;&gt;""),H685-E685,"")</f>
        <v>254</v>
      </c>
      <c r="J685" s="305" t="s">
        <v>156</v>
      </c>
      <c r="K685" s="326" t="s">
        <v>80</v>
      </c>
      <c r="L685" s="310" t="s">
        <v>281</v>
      </c>
      <c r="M685" s="326" t="s">
        <v>82</v>
      </c>
      <c r="N685" s="326" t="s">
        <v>1252</v>
      </c>
      <c r="O685" s="326">
        <v>2029277495</v>
      </c>
      <c r="P685" s="326" t="s">
        <v>1626</v>
      </c>
      <c r="Q685" s="383"/>
      <c r="R685" s="313" t="str">
        <f>IF(OR(L685&lt;&gt;"",N685&lt;&gt;"",O685&lt;&gt;"",P685&lt;&gt;""),CONCATENATE(L685,"-",N685,"-",P685,"-OM",O685),"")</f>
        <v>P54-PPGMII-P54-CAM-107/2025-OM2029277495</v>
      </c>
      <c r="S685" s="326"/>
      <c r="T685" s="414">
        <v>0.1</v>
      </c>
      <c r="U685" s="340">
        <v>0</v>
      </c>
      <c r="V685" s="340">
        <v>146.30000000000001</v>
      </c>
      <c r="W685" s="316">
        <f>IF(U685&lt;&gt;"",U685/1000,"")</f>
        <v>0</v>
      </c>
      <c r="X685" s="316">
        <f>IF(V685&lt;&gt;"",V685/1000,"")</f>
        <v>0.14630000000000001</v>
      </c>
      <c r="Y685" s="317">
        <f>IF(OR(U685&lt;&gt;"",V685&lt;&gt;""),U685+V685,"")</f>
        <v>146.30000000000001</v>
      </c>
      <c r="Z685" s="318">
        <f>IF(Y685&lt;&gt;"",Y685/1000,"")</f>
        <v>0.14630000000000001</v>
      </c>
      <c r="AA685" s="574" t="s">
        <v>513</v>
      </c>
      <c r="AB685" s="327"/>
      <c r="AC685" s="331">
        <v>45692</v>
      </c>
      <c r="AD685" s="327"/>
      <c r="AE685" s="327">
        <v>45730</v>
      </c>
      <c r="AF685" s="25">
        <v>45904</v>
      </c>
      <c r="AG685" s="327"/>
      <c r="AH685" s="309" t="str">
        <f>IF(AND(AD685&lt;&gt;"",AG685&lt;&gt;""),AG685-AD685,"")</f>
        <v/>
      </c>
      <c r="AI685" s="322" t="str">
        <f>IF(AE685&lt;&gt;"",CONCATENATE("S",WEEKNUM(AE685,21)),"")</f>
        <v>S11</v>
      </c>
      <c r="AJ685" s="323" t="str">
        <f>IF(AF685&lt;&gt;"",CONCATENATE("S",WEEKNUM(AF685,21)),"")</f>
        <v>S36</v>
      </c>
      <c r="AK685" s="323" t="str">
        <f>IF(AG685&lt;&gt;"",CONCATENATE("S",WEEKNUM(AG685,21)),"")</f>
        <v/>
      </c>
      <c r="AL685" s="322" t="str">
        <f>IF(AG685&lt;&gt;"",CONCATENATE(MONTH(AG685),"/",YEAR(AG685)),"")</f>
        <v/>
      </c>
      <c r="AM685" s="324" t="str">
        <f ca="1">IF(AG685&lt;&gt;"",IFERROR(IF(AF685="",TODAY()-AE685,AG685-AE685),""),"")</f>
        <v/>
      </c>
      <c r="AN685" s="325" t="str">
        <f ca="1">IF(AM685&lt;&gt;"",IF(AM685&lt;=0,"SEM ATRASO",IF(AM685&lt;=10,"1) &lt;= 10 Dias",IF(AND(AM685&gt;10,AM685&lt;=30),"2) &gt; 10 Dias e &lt;= 30 Dias",IF(AND(AM685&gt;30,AM685&lt;=60),"3) &gt;30 Dias e &lt;=60 Dias",IF(AND(AM685&gt;60,AM685&lt;43854),"4) &gt; 60 Dias","INDEFINIDO"))))),"")</f>
        <v/>
      </c>
      <c r="AO685" s="15">
        <v>45899</v>
      </c>
      <c r="AP685" s="331"/>
      <c r="AQ685" s="25">
        <v>45909</v>
      </c>
      <c r="AR685" s="25">
        <v>45909</v>
      </c>
      <c r="AS685" s="327"/>
      <c r="AT685" s="309" t="str">
        <f>IF(AND(AP685&lt;&gt;"",AS685&lt;&gt;""),AS685-AP685,"")</f>
        <v/>
      </c>
      <c r="AU685" s="326" t="str">
        <f>IF(AQ685&lt;&gt;"",CONCATENATE("S",WEEKNUM(AQ685,21)),"")</f>
        <v>S37</v>
      </c>
      <c r="AV685" s="327" t="str">
        <f>IF(AR685&lt;&gt;"",CONCATENATE("S",WEEKNUM(AR685,21)),"")</f>
        <v>S37</v>
      </c>
      <c r="AW685" s="327" t="str">
        <f>IF(AS685&lt;&gt;"",CONCATENATE("S",WEEKNUM(AS685,21)),"")</f>
        <v/>
      </c>
      <c r="AX685" s="326" t="str">
        <f>IF(AS685&lt;&gt;"",CONCATENATE(MONTH(AS685),"/",YEAR(AS685)),"")</f>
        <v/>
      </c>
      <c r="AY685" s="328">
        <f ca="1">IF(AQ685&lt;&gt;"",IF(AS685&lt;&gt;"",AQ685-AS685,TODAY()-AQ685),"")</f>
        <v>-12</v>
      </c>
      <c r="AZ685" s="329" t="str">
        <f ca="1">IF(AY685&lt;&gt;"",IF(AY685&lt;=0,"SEM ATRASO",IF(AY685&lt;=10,"1) &lt;= 10 Dias",IF(AND(AY685&gt;10,AY685&lt;=30),"2) &gt; 10 Dias e &lt;= 30 Dias",IF(AND(AY685&gt;30,AY685&lt;=60),"3) &gt;30 Dias e &lt;=60 Dias",IF(AND(AY685&gt;60,AY685&lt;43854),"4) &gt; 60 Dias","INDEFINIDO"))))),"")</f>
        <v>SEM ATRASO</v>
      </c>
      <c r="BA685" s="327">
        <v>45909</v>
      </c>
      <c r="BB685" s="331"/>
      <c r="BC685" s="14">
        <v>45916</v>
      </c>
      <c r="BD685" s="24">
        <v>45916</v>
      </c>
      <c r="BE685" s="327"/>
      <c r="BF685" s="309" t="str">
        <f>IF(AND(BB685&lt;&gt;"",BE685&lt;&gt;""),BE685-BB685,"")</f>
        <v/>
      </c>
      <c r="BG685" s="326" t="str">
        <f>IF(BC685&lt;&gt;"",CONCATENATE("S",WEEKNUM(BC685,21)),"")</f>
        <v>S38</v>
      </c>
      <c r="BH685" s="327" t="str">
        <f>IF(BD685&lt;&gt;"",CONCATENATE("S",WEEKNUM(BD685,21)),"")</f>
        <v>S38</v>
      </c>
      <c r="BI685" s="327" t="str">
        <f>IF(BE685&lt;&gt;"",CONCATENATE("S",WEEKNUM(BE685,21)),"")</f>
        <v/>
      </c>
      <c r="BJ685" s="326" t="str">
        <f>IF(BE685&lt;&gt;"",CONCATENATE(MONTH(BE685),"/",YEAR(BE685)),"")</f>
        <v/>
      </c>
      <c r="BK685" s="325" t="str">
        <f ca="1">IF(BE685&lt;&gt;"",IFERROR(IF(BE685="",TODAY()-BC685,BE685-BC685),""),"")</f>
        <v/>
      </c>
      <c r="BL685" s="330" t="str">
        <f ca="1">IF(BK685&lt;&gt;"",IF(BK685&lt;=0,"SEM ATRASO",IF(BK685&lt;=10,"1) &lt;= 10 Dias",IF(AND(BK685&gt;10,BK685&lt;=30),"2) &gt; 10 Dias e &lt;= 30 Dias",IF(AND(BK685&gt;30,BK685&lt;=60),"3) &gt;30 Dias e &lt;=60 Dias",IF(AND(BK685&gt;60,BK685&lt;43854),"4) &gt; 60 Dias","INDEFINIDO"))))),"")</f>
        <v/>
      </c>
      <c r="BM685" s="331">
        <f>IF(BE685&lt;&gt;"",BE685+5,IF(AND(BE685="",BD685&lt;&gt;""),BD685+5,IF(AND(BE685="",BD685="",AS685&lt;&gt;""),AS685+5,IF(AND(BE685="",BD685="",AS685="",AR685&lt;&gt;""),AR685+5,""))))</f>
        <v>45921</v>
      </c>
      <c r="BN685" s="327"/>
      <c r="BO685" s="327" t="s">
        <v>87</v>
      </c>
      <c r="BP685" s="305"/>
      <c r="BQ685" s="305"/>
      <c r="BR685" s="305"/>
      <c r="BS685" s="305"/>
      <c r="BT685" s="305" t="s">
        <v>124</v>
      </c>
      <c r="BU685" s="305" t="s">
        <v>124</v>
      </c>
      <c r="BV685" s="305"/>
      <c r="BW685" s="305"/>
      <c r="BX685" s="305"/>
      <c r="BY685" s="305"/>
      <c r="BZ685" s="305"/>
      <c r="CA685" s="660" t="s">
        <v>514</v>
      </c>
      <c r="CB685" s="326" t="s">
        <v>115</v>
      </c>
    </row>
    <row r="686" spans="1:80" ht="40.5" customHeight="1" x14ac:dyDescent="0.35">
      <c r="A686" s="326"/>
      <c r="B686" s="305" t="s">
        <v>2404</v>
      </c>
      <c r="C686" s="326"/>
      <c r="D686" s="331"/>
      <c r="E686" s="323" t="s">
        <v>568</v>
      </c>
      <c r="F686" s="323" t="s">
        <v>1063</v>
      </c>
      <c r="G686" s="307" t="str">
        <f ca="1">IF(AND(E686&lt;D686,BE686&lt;&gt;"",TODAY()&gt;D686),TODAY()-D686,"")</f>
        <v/>
      </c>
      <c r="H686" s="308">
        <f>IF(BM686&lt;&gt;"",BM686,"")</f>
        <v>45921</v>
      </c>
      <c r="I686" s="309">
        <f>IF(AND(E686&lt;&gt;"",H686&lt;&gt;""),H686-E686,"")</f>
        <v>254</v>
      </c>
      <c r="J686" s="305"/>
      <c r="K686" s="326" t="s">
        <v>80</v>
      </c>
      <c r="L686" s="310" t="s">
        <v>281</v>
      </c>
      <c r="M686" s="326" t="s">
        <v>82</v>
      </c>
      <c r="N686" s="326" t="s">
        <v>1252</v>
      </c>
      <c r="O686" s="326">
        <v>2029269549</v>
      </c>
      <c r="P686" s="326" t="s">
        <v>1627</v>
      </c>
      <c r="Q686" s="383"/>
      <c r="R686" s="313" t="str">
        <f>IF(OR(L686&lt;&gt;"",N686&lt;&gt;"",O686&lt;&gt;"",P686&lt;&gt;""),CONCATENATE(L686,"-",N686,"-",P686,"-OM",O686),"")</f>
        <v>P54-PPGMII-P54-CAM-111/2025-OM2029269549</v>
      </c>
      <c r="S686" s="326"/>
      <c r="T686" s="414">
        <v>0.1</v>
      </c>
      <c r="U686" s="340">
        <v>0</v>
      </c>
      <c r="V686" s="340">
        <v>342.1</v>
      </c>
      <c r="W686" s="316">
        <f>IF(U686&lt;&gt;"",U686/1000,"")</f>
        <v>0</v>
      </c>
      <c r="X686" s="316">
        <f>IF(V686&lt;&gt;"",V686/1000,"")</f>
        <v>0.34210000000000002</v>
      </c>
      <c r="Y686" s="317">
        <f>IF(OR(U686&lt;&gt;"",V686&lt;&gt;""),U686+V686,"")</f>
        <v>342.1</v>
      </c>
      <c r="Z686" s="318">
        <f>IF(Y686&lt;&gt;"",Y686/1000,"")</f>
        <v>0.34210000000000002</v>
      </c>
      <c r="AA686" s="574" t="s">
        <v>508</v>
      </c>
      <c r="AB686" s="327"/>
      <c r="AC686" s="331">
        <v>45692</v>
      </c>
      <c r="AD686" s="327"/>
      <c r="AE686" s="327">
        <v>45778</v>
      </c>
      <c r="AF686" s="25">
        <v>45901</v>
      </c>
      <c r="AG686" s="327"/>
      <c r="AH686" s="309" t="str">
        <f>IF(AND(AD686&lt;&gt;"",AG686&lt;&gt;""),AG686-AD686,"")</f>
        <v/>
      </c>
      <c r="AI686" s="322" t="str">
        <f>IF(AE686&lt;&gt;"",CONCATENATE("S",WEEKNUM(AE686,21)),"")</f>
        <v>S18</v>
      </c>
      <c r="AJ686" s="323" t="str">
        <f>IF(AF686&lt;&gt;"",CONCATENATE("S",WEEKNUM(AF686,21)),"")</f>
        <v>S36</v>
      </c>
      <c r="AK686" s="323" t="str">
        <f>IF(AG686&lt;&gt;"",CONCATENATE("S",WEEKNUM(AG686,21)),"")</f>
        <v/>
      </c>
      <c r="AL686" s="322" t="str">
        <f>IF(AG686&lt;&gt;"",CONCATENATE(MONTH(AG686),"/",YEAR(AG686)),"")</f>
        <v/>
      </c>
      <c r="AM686" s="324" t="str">
        <f ca="1">IF(AG686&lt;&gt;"",IFERROR(IF(AF686="",TODAY()-AE686,AG686-AE686),""),"")</f>
        <v/>
      </c>
      <c r="AN686" s="325" t="str">
        <f ca="1">IF(AM686&lt;&gt;"",IF(AM686&lt;=0,"SEM ATRASO",IF(AM686&lt;=10,"1) &lt;= 10 Dias",IF(AND(AM686&gt;10,AM686&lt;=30),"2) &gt; 10 Dias e &lt;= 30 Dias",IF(AND(AM686&gt;30,AM686&lt;=60),"3) &gt;30 Dias e &lt;=60 Dias",IF(AND(AM686&gt;60,AM686&lt;43854),"4) &gt; 60 Dias","INDEFINIDO"))))),"")</f>
        <v/>
      </c>
      <c r="AO686" s="15">
        <v>45899</v>
      </c>
      <c r="AP686" s="331"/>
      <c r="AQ686" s="25">
        <v>45909</v>
      </c>
      <c r="AR686" s="25">
        <v>45909</v>
      </c>
      <c r="AS686" s="327"/>
      <c r="AT686" s="309" t="str">
        <f>IF(AND(AP686&lt;&gt;"",AS686&lt;&gt;""),AS686-AP686,"")</f>
        <v/>
      </c>
      <c r="AU686" s="326" t="str">
        <f>IF(AQ686&lt;&gt;"",CONCATENATE("S",WEEKNUM(AQ686,21)),"")</f>
        <v>S37</v>
      </c>
      <c r="AV686" s="327" t="str">
        <f>IF(AR686&lt;&gt;"",CONCATENATE("S",WEEKNUM(AR686,21)),"")</f>
        <v>S37</v>
      </c>
      <c r="AW686" s="327" t="str">
        <f>IF(AS686&lt;&gt;"",CONCATENATE("S",WEEKNUM(AS686,21)),"")</f>
        <v/>
      </c>
      <c r="AX686" s="326" t="str">
        <f>IF(AS686&lt;&gt;"",CONCATENATE(MONTH(AS686),"/",YEAR(AS686)),"")</f>
        <v/>
      </c>
      <c r="AY686" s="328">
        <f ca="1">IF(AQ686&lt;&gt;"",IF(AS686&lt;&gt;"",AQ686-AS686,TODAY()-AQ686),"")</f>
        <v>-12</v>
      </c>
      <c r="AZ686" s="329" t="str">
        <f ca="1">IF(AY686&lt;&gt;"",IF(AY686&lt;=0,"SEM ATRASO",IF(AY686&lt;=10,"1) &lt;= 10 Dias",IF(AND(AY686&gt;10,AY686&lt;=30),"2) &gt; 10 Dias e &lt;= 30 Dias",IF(AND(AY686&gt;30,AY686&lt;=60),"3) &gt;30 Dias e &lt;=60 Dias",IF(AND(AY686&gt;60,AY686&lt;43854),"4) &gt; 60 Dias","INDEFINIDO"))))),"")</f>
        <v>SEM ATRASO</v>
      </c>
      <c r="BA686" s="327">
        <v>45909</v>
      </c>
      <c r="BB686" s="331"/>
      <c r="BC686" s="14">
        <v>45916</v>
      </c>
      <c r="BD686" s="24">
        <v>45916</v>
      </c>
      <c r="BE686" s="327"/>
      <c r="BF686" s="309" t="str">
        <f>IF(AND(BB686&lt;&gt;"",BE686&lt;&gt;""),BE686-BB686,"")</f>
        <v/>
      </c>
      <c r="BG686" s="326" t="str">
        <f>IF(BC686&lt;&gt;"",CONCATENATE("S",WEEKNUM(BC686,21)),"")</f>
        <v>S38</v>
      </c>
      <c r="BH686" s="327" t="str">
        <f>IF(BD686&lt;&gt;"",CONCATENATE("S",WEEKNUM(BD686,21)),"")</f>
        <v>S38</v>
      </c>
      <c r="BI686" s="327" t="str">
        <f>IF(BE686&lt;&gt;"",CONCATENATE("S",WEEKNUM(BE686,21)),"")</f>
        <v/>
      </c>
      <c r="BJ686" s="326" t="str">
        <f>IF(BE686&lt;&gt;"",CONCATENATE(MONTH(BE686),"/",YEAR(BE686)),"")</f>
        <v/>
      </c>
      <c r="BK686" s="325" t="str">
        <f ca="1">IF(BE686&lt;&gt;"",IFERROR(IF(BE686="",TODAY()-BC686,BE686-BC686),""),"")</f>
        <v/>
      </c>
      <c r="BL686" s="330" t="str">
        <f ca="1">IF(BK686&lt;&gt;"",IF(BK686&lt;=0,"SEM ATRASO",IF(BK686&lt;=10,"1) &lt;= 10 Dias",IF(AND(BK686&gt;10,BK686&lt;=30),"2) &gt; 10 Dias e &lt;= 30 Dias",IF(AND(BK686&gt;30,BK686&lt;=60),"3) &gt;30 Dias e &lt;=60 Dias",IF(AND(BK686&gt;60,BK686&lt;43854),"4) &gt; 60 Dias","INDEFINIDO"))))),"")</f>
        <v/>
      </c>
      <c r="BM686" s="331">
        <f>IF(BE686&lt;&gt;"",BE686+5,IF(AND(BE686="",BD686&lt;&gt;""),BD686+5,IF(AND(BE686="",BD686="",AS686&lt;&gt;""),AS686+5,IF(AND(BE686="",BD686="",AS686="",AR686&lt;&gt;""),AR686+5,""))))</f>
        <v>45921</v>
      </c>
      <c r="BN686" s="327"/>
      <c r="BO686" s="327" t="s">
        <v>87</v>
      </c>
      <c r="BP686" s="305"/>
      <c r="BQ686" s="305"/>
      <c r="BR686" s="305"/>
      <c r="BS686" s="305"/>
      <c r="BT686" s="305" t="s">
        <v>124</v>
      </c>
      <c r="BU686" s="305" t="s">
        <v>124</v>
      </c>
      <c r="BV686" s="305"/>
      <c r="BW686" s="305"/>
      <c r="BX686" s="305"/>
      <c r="BY686" s="305"/>
      <c r="BZ686" s="305"/>
      <c r="CA686" s="660" t="s">
        <v>100</v>
      </c>
      <c r="CB686" s="326"/>
    </row>
    <row r="687" spans="1:80" ht="40.5" customHeight="1" x14ac:dyDescent="0.35">
      <c r="A687" s="326"/>
      <c r="B687" s="305" t="s">
        <v>88</v>
      </c>
      <c r="C687" s="326"/>
      <c r="D687" s="331"/>
      <c r="E687" s="323" t="s">
        <v>568</v>
      </c>
      <c r="F687" s="323" t="s">
        <v>1063</v>
      </c>
      <c r="G687" s="307" t="str">
        <f ca="1">IF(AND(E687&lt;D687,BE687&lt;&gt;"",TODAY()&gt;D687),TODAY()-D687,"")</f>
        <v/>
      </c>
      <c r="H687" s="308">
        <f>IF(BM687&lt;&gt;"",BM687,"")</f>
        <v>45921</v>
      </c>
      <c r="I687" s="309">
        <f>IF(AND(E687&lt;&gt;"",H687&lt;&gt;""),H687-E687,"")</f>
        <v>254</v>
      </c>
      <c r="J687" s="305"/>
      <c r="K687" s="326" t="s">
        <v>80</v>
      </c>
      <c r="L687" s="310" t="s">
        <v>281</v>
      </c>
      <c r="M687" s="326" t="s">
        <v>117</v>
      </c>
      <c r="N687" s="326" t="s">
        <v>1252</v>
      </c>
      <c r="O687" s="326">
        <v>2029277488</v>
      </c>
      <c r="P687" s="326" t="s">
        <v>1628</v>
      </c>
      <c r="Q687" s="383"/>
      <c r="R687" s="313" t="str">
        <f>IF(OR(L687&lt;&gt;"",N687&lt;&gt;"",O687&lt;&gt;"",P687&lt;&gt;""),CONCATENATE(L687,"-",N687,"-",P687,"-OM",O687),"")</f>
        <v>P54-PPGMII-P54-CAM-112/2025-OM2029277488</v>
      </c>
      <c r="S687" s="326"/>
      <c r="T687" s="414">
        <v>0.25</v>
      </c>
      <c r="U687" s="340">
        <v>0</v>
      </c>
      <c r="V687" s="340">
        <v>401</v>
      </c>
      <c r="W687" s="316">
        <f>IF(U687&lt;&gt;"",U687/1000,"")</f>
        <v>0</v>
      </c>
      <c r="X687" s="316">
        <f>IF(V687&lt;&gt;"",V687/1000,"")</f>
        <v>0.40100000000000002</v>
      </c>
      <c r="Y687" s="317">
        <f>IF(OR(U687&lt;&gt;"",V687&lt;&gt;""),U687+V687,"")</f>
        <v>401</v>
      </c>
      <c r="Z687" s="318">
        <f>IF(Y687&lt;&gt;"",Y687/1000,"")</f>
        <v>0.40100000000000002</v>
      </c>
      <c r="AA687" s="574" t="s">
        <v>505</v>
      </c>
      <c r="AB687" s="327"/>
      <c r="AC687" s="331">
        <v>45699</v>
      </c>
      <c r="AD687" s="327">
        <v>45811</v>
      </c>
      <c r="AE687" s="327">
        <v>45730</v>
      </c>
      <c r="AF687" s="25">
        <v>45899</v>
      </c>
      <c r="AG687" s="327">
        <v>45883</v>
      </c>
      <c r="AH687" s="309">
        <f>IF(AND(AD687&lt;&gt;"",AG687&lt;&gt;""),AG687-AD687,"")</f>
        <v>72</v>
      </c>
      <c r="AI687" s="322" t="str">
        <f>IF(AE687&lt;&gt;"",CONCATENATE("S",WEEKNUM(AE687,21)),"")</f>
        <v>S11</v>
      </c>
      <c r="AJ687" s="323" t="str">
        <f>IF(AF687&lt;&gt;"",CONCATENATE("S",WEEKNUM(AF687,21)),"")</f>
        <v>S35</v>
      </c>
      <c r="AK687" s="323" t="str">
        <f>IF(AG687&lt;&gt;"",CONCATENATE("S",WEEKNUM(AG687,21)),"")</f>
        <v>S33</v>
      </c>
      <c r="AL687" s="322" t="str">
        <f>IF(AG687&lt;&gt;"",CONCATENATE(MONTH(AG687),"/",YEAR(AG687)),"")</f>
        <v>8/2025</v>
      </c>
      <c r="AM687" s="324">
        <f ca="1">IF(AG687&lt;&gt;"",IFERROR(IF(AF687="",TODAY()-AE687,AG687-AE687),""),"")</f>
        <v>153</v>
      </c>
      <c r="AN687" s="325" t="str">
        <f ca="1">IF(AM687&lt;&gt;"",IF(AM687&lt;=0,"SEM ATRASO",IF(AM687&lt;=10,"1) &lt;= 10 Dias",IF(AND(AM687&gt;10,AM687&lt;=30),"2) &gt; 10 Dias e &lt;= 30 Dias",IF(AND(AM687&gt;30,AM687&lt;=60),"3) &gt;30 Dias e &lt;=60 Dias",IF(AND(AM687&gt;60,AM687&lt;43854),"4) &gt; 60 Dias","INDEFINIDO"))))),"")</f>
        <v>4) &gt; 60 Dias</v>
      </c>
      <c r="AO687" s="15">
        <v>45899</v>
      </c>
      <c r="AP687" s="331"/>
      <c r="AQ687" s="25">
        <v>45909</v>
      </c>
      <c r="AR687" s="25">
        <v>45909</v>
      </c>
      <c r="AS687" s="327"/>
      <c r="AT687" s="309" t="str">
        <f>IF(AND(AP687&lt;&gt;"",AS687&lt;&gt;""),AS687-AP687,"")</f>
        <v/>
      </c>
      <c r="AU687" s="326" t="str">
        <f>IF(AQ687&lt;&gt;"",CONCATENATE("S",WEEKNUM(AQ687,21)),"")</f>
        <v>S37</v>
      </c>
      <c r="AV687" s="327" t="str">
        <f>IF(AR687&lt;&gt;"",CONCATENATE("S",WEEKNUM(AR687,21)),"")</f>
        <v>S37</v>
      </c>
      <c r="AW687" s="327" t="str">
        <f>IF(AS687&lt;&gt;"",CONCATENATE("S",WEEKNUM(AS687,21)),"")</f>
        <v/>
      </c>
      <c r="AX687" s="326" t="str">
        <f>IF(AS687&lt;&gt;"",CONCATENATE(MONTH(AS687),"/",YEAR(AS687)),"")</f>
        <v/>
      </c>
      <c r="AY687" s="328">
        <f ca="1">IF(AQ687&lt;&gt;"",IF(AS687&lt;&gt;"",AQ687-AS687,TODAY()-AQ687),"")</f>
        <v>-12</v>
      </c>
      <c r="AZ687" s="329" t="str">
        <f ca="1">IF(AY687&lt;&gt;"",IF(AY687&lt;=0,"SEM ATRASO",IF(AY687&lt;=10,"1) &lt;= 10 Dias",IF(AND(AY687&gt;10,AY687&lt;=30),"2) &gt; 10 Dias e &lt;= 30 Dias",IF(AND(AY687&gt;30,AY687&lt;=60),"3) &gt;30 Dias e &lt;=60 Dias",IF(AND(AY687&gt;60,AY687&lt;43854),"4) &gt; 60 Dias","INDEFINIDO"))))),"")</f>
        <v>SEM ATRASO</v>
      </c>
      <c r="BA687" s="327">
        <v>45909</v>
      </c>
      <c r="BB687" s="331"/>
      <c r="BC687" s="14">
        <v>45916</v>
      </c>
      <c r="BD687" s="24">
        <v>45916</v>
      </c>
      <c r="BE687" s="327"/>
      <c r="BF687" s="309" t="str">
        <f>IF(AND(BB687&lt;&gt;"",BE687&lt;&gt;""),BE687-BB687,"")</f>
        <v/>
      </c>
      <c r="BG687" s="326" t="str">
        <f>IF(BC687&lt;&gt;"",CONCATENATE("S",WEEKNUM(BC687,21)),"")</f>
        <v>S38</v>
      </c>
      <c r="BH687" s="327" t="str">
        <f>IF(BD687&lt;&gt;"",CONCATENATE("S",WEEKNUM(BD687,21)),"")</f>
        <v>S38</v>
      </c>
      <c r="BI687" s="327" t="str">
        <f>IF(BE687&lt;&gt;"",CONCATENATE("S",WEEKNUM(BE687,21)),"")</f>
        <v/>
      </c>
      <c r="BJ687" s="326" t="str">
        <f>IF(BE687&lt;&gt;"",CONCATENATE(MONTH(BE687),"/",YEAR(BE687)),"")</f>
        <v/>
      </c>
      <c r="BK687" s="325" t="str">
        <f ca="1">IF(BE687&lt;&gt;"",IFERROR(IF(BE687="",TODAY()-BC687,BE687-BC687),""),"")</f>
        <v/>
      </c>
      <c r="BL687" s="330" t="str">
        <f ca="1">IF(BK687&lt;&gt;"",IF(BK687&lt;=0,"SEM ATRASO",IF(BK687&lt;=10,"1) &lt;= 10 Dias",IF(AND(BK687&gt;10,BK687&lt;=30),"2) &gt; 10 Dias e &lt;= 30 Dias",IF(AND(BK687&gt;30,BK687&lt;=60),"3) &gt;30 Dias e &lt;=60 Dias",IF(AND(BK687&gt;60,BK687&lt;43854),"4) &gt; 60 Dias","INDEFINIDO"))))),"")</f>
        <v/>
      </c>
      <c r="BM687" s="331">
        <f>IF(BE687&lt;&gt;"",BE687+5,IF(AND(BE687="",BD687&lt;&gt;""),BD687+5,IF(AND(BE687="",BD687="",AS687&lt;&gt;""),AS687+5,IF(AND(BE687="",BD687="",AS687="",AR687&lt;&gt;""),AR687+5,""))))</f>
        <v>45921</v>
      </c>
      <c r="BN687" s="327"/>
      <c r="BO687" s="327" t="s">
        <v>87</v>
      </c>
      <c r="BP687" s="305"/>
      <c r="BQ687" s="305"/>
      <c r="BR687" s="305"/>
      <c r="BS687" s="305"/>
      <c r="BT687" s="305" t="s">
        <v>124</v>
      </c>
      <c r="BU687" s="305" t="s">
        <v>124</v>
      </c>
      <c r="BV687" s="305"/>
      <c r="BW687" s="305"/>
      <c r="BX687" s="305"/>
      <c r="BY687" s="305"/>
      <c r="BZ687" s="305"/>
      <c r="CA687" s="660" t="s">
        <v>506</v>
      </c>
      <c r="CB687" s="326" t="s">
        <v>115</v>
      </c>
    </row>
    <row r="688" spans="1:80" ht="40.5" customHeight="1" x14ac:dyDescent="0.35">
      <c r="A688" s="326"/>
      <c r="B688" s="305" t="s">
        <v>88</v>
      </c>
      <c r="C688" s="326"/>
      <c r="D688" s="331"/>
      <c r="E688" s="323" t="s">
        <v>1966</v>
      </c>
      <c r="F688" s="323" t="s">
        <v>1063</v>
      </c>
      <c r="G688" s="307" t="str">
        <f ca="1">IF(AND(E688&lt;D688,BE688&lt;&gt;"",TODAY()&gt;D688),TODAY()-D688,"")</f>
        <v/>
      </c>
      <c r="H688" s="308">
        <f>IF(BM688&lt;&gt;"",BM688,"")</f>
        <v>45921</v>
      </c>
      <c r="I688" s="309">
        <f>IF(AND(E688&lt;&gt;"",H688&lt;&gt;""),H688-E688,"")</f>
        <v>335</v>
      </c>
      <c r="J688" s="305"/>
      <c r="K688" s="326" t="s">
        <v>80</v>
      </c>
      <c r="L688" s="310" t="s">
        <v>281</v>
      </c>
      <c r="M688" s="326" t="s">
        <v>117</v>
      </c>
      <c r="N688" s="326" t="s">
        <v>1252</v>
      </c>
      <c r="O688" s="326">
        <v>2029269555</v>
      </c>
      <c r="P688" s="326" t="s">
        <v>1629</v>
      </c>
      <c r="Q688" s="383"/>
      <c r="R688" s="313" t="str">
        <f>IF(OR(L688&lt;&gt;"",N688&lt;&gt;"",O688&lt;&gt;"",P688&lt;&gt;""),CONCATENATE(L688,"-",N688,"-",P688,"-OM",O688),"")</f>
        <v>P54-PPGMII-P54-CAM-1362/2024-OM2029269555</v>
      </c>
      <c r="S688" s="326"/>
      <c r="T688" s="414">
        <v>0.25</v>
      </c>
      <c r="U688" s="340">
        <v>0</v>
      </c>
      <c r="V688" s="340">
        <v>5054.915</v>
      </c>
      <c r="W688" s="316">
        <f>IF(U688&lt;&gt;"",U688/1000,"")</f>
        <v>0</v>
      </c>
      <c r="X688" s="316">
        <f>IF(V688&lt;&gt;"",V688/1000,"")</f>
        <v>5.0549150000000003</v>
      </c>
      <c r="Y688" s="317">
        <f>IF(OR(U688&lt;&gt;"",V688&lt;&gt;""),U688+V688,"")</f>
        <v>5054.915</v>
      </c>
      <c r="Z688" s="318">
        <f>IF(Y688&lt;&gt;"",Y688/1000,"")</f>
        <v>5.0549150000000003</v>
      </c>
      <c r="AA688" s="574" t="s">
        <v>388</v>
      </c>
      <c r="AB688" s="327"/>
      <c r="AC688" s="331">
        <v>45671</v>
      </c>
      <c r="AD688" s="327">
        <v>45811</v>
      </c>
      <c r="AE688" s="327">
        <v>45702</v>
      </c>
      <c r="AF688" s="25">
        <v>45899</v>
      </c>
      <c r="AG688" s="327">
        <v>45883</v>
      </c>
      <c r="AH688" s="309">
        <f>IF(AND(AD688&lt;&gt;"",AG688&lt;&gt;""),AG688-AD688,"")</f>
        <v>72</v>
      </c>
      <c r="AI688" s="322" t="str">
        <f>IF(AE688&lt;&gt;"",CONCATENATE("S",WEEKNUM(AE688,21)),"")</f>
        <v>S7</v>
      </c>
      <c r="AJ688" s="323" t="str">
        <f>IF(AF688&lt;&gt;"",CONCATENATE("S",WEEKNUM(AF688,21)),"")</f>
        <v>S35</v>
      </c>
      <c r="AK688" s="323" t="str">
        <f>IF(AG688&lt;&gt;"",CONCATENATE("S",WEEKNUM(AG688,21)),"")</f>
        <v>S33</v>
      </c>
      <c r="AL688" s="322" t="str">
        <f>IF(AG688&lt;&gt;"",CONCATENATE(MONTH(AG688),"/",YEAR(AG688)),"")</f>
        <v>8/2025</v>
      </c>
      <c r="AM688" s="324">
        <f ca="1">IF(AG688&lt;&gt;"",IFERROR(IF(AF688="",TODAY()-AE688,AG688-AE688),""),"")</f>
        <v>181</v>
      </c>
      <c r="AN688" s="325" t="str">
        <f ca="1">IF(AM688&lt;&gt;"",IF(AM688&lt;=0,"SEM ATRASO",IF(AM688&lt;=10,"1) &lt;= 10 Dias",IF(AND(AM688&gt;10,AM688&lt;=30),"2) &gt; 10 Dias e &lt;= 30 Dias",IF(AND(AM688&gt;30,AM688&lt;=60),"3) &gt;30 Dias e &lt;=60 Dias",IF(AND(AM688&gt;60,AM688&lt;43854),"4) &gt; 60 Dias","INDEFINIDO"))))),"")</f>
        <v>4) &gt; 60 Dias</v>
      </c>
      <c r="AO688" s="15">
        <v>45899</v>
      </c>
      <c r="AP688" s="331"/>
      <c r="AQ688" s="25">
        <v>45909</v>
      </c>
      <c r="AR688" s="25">
        <v>45909</v>
      </c>
      <c r="AS688" s="327"/>
      <c r="AT688" s="309" t="str">
        <f>IF(AND(AP688&lt;&gt;"",AS688&lt;&gt;""),AS688-AP688,"")</f>
        <v/>
      </c>
      <c r="AU688" s="326" t="str">
        <f>IF(AQ688&lt;&gt;"",CONCATENATE("S",WEEKNUM(AQ688,21)),"")</f>
        <v>S37</v>
      </c>
      <c r="AV688" s="327" t="str">
        <f>IF(AR688&lt;&gt;"",CONCATENATE("S",WEEKNUM(AR688,21)),"")</f>
        <v>S37</v>
      </c>
      <c r="AW688" s="327" t="str">
        <f>IF(AS688&lt;&gt;"",CONCATENATE("S",WEEKNUM(AS688,21)),"")</f>
        <v/>
      </c>
      <c r="AX688" s="326" t="str">
        <f>IF(AS688&lt;&gt;"",CONCATENATE(MONTH(AS688),"/",YEAR(AS688)),"")</f>
        <v/>
      </c>
      <c r="AY688" s="328">
        <f ca="1">IF(AQ688&lt;&gt;"",IF(AS688&lt;&gt;"",AQ688-AS688,TODAY()-AQ688),"")</f>
        <v>-12</v>
      </c>
      <c r="AZ688" s="329" t="str">
        <f ca="1">IF(AY688&lt;&gt;"",IF(AY688&lt;=0,"SEM ATRASO",IF(AY688&lt;=10,"1) &lt;= 10 Dias",IF(AND(AY688&gt;10,AY688&lt;=30),"2) &gt; 10 Dias e &lt;= 30 Dias",IF(AND(AY688&gt;30,AY688&lt;=60),"3) &gt;30 Dias e &lt;=60 Dias",IF(AND(AY688&gt;60,AY688&lt;43854),"4) &gt; 60 Dias","INDEFINIDO"))))),"")</f>
        <v>SEM ATRASO</v>
      </c>
      <c r="BA688" s="327">
        <v>45909</v>
      </c>
      <c r="BB688" s="331"/>
      <c r="BC688" s="14">
        <v>45916</v>
      </c>
      <c r="BD688" s="24">
        <v>45916</v>
      </c>
      <c r="BE688" s="327"/>
      <c r="BF688" s="309" t="str">
        <f>IF(AND(BB688&lt;&gt;"",BE688&lt;&gt;""),BE688-BB688,"")</f>
        <v/>
      </c>
      <c r="BG688" s="326" t="str">
        <f>IF(BC688&lt;&gt;"",CONCATENATE("S",WEEKNUM(BC688,21)),"")</f>
        <v>S38</v>
      </c>
      <c r="BH688" s="327" t="str">
        <f>IF(BD688&lt;&gt;"",CONCATENATE("S",WEEKNUM(BD688,21)),"")</f>
        <v>S38</v>
      </c>
      <c r="BI688" s="327" t="str">
        <f>IF(BE688&lt;&gt;"",CONCATENATE("S",WEEKNUM(BE688,21)),"")</f>
        <v/>
      </c>
      <c r="BJ688" s="326" t="str">
        <f>IF(BE688&lt;&gt;"",CONCATENATE(MONTH(BE688),"/",YEAR(BE688)),"")</f>
        <v/>
      </c>
      <c r="BK688" s="325" t="str">
        <f ca="1">IF(BE688&lt;&gt;"",IFERROR(IF(BE688="",TODAY()-BC688,BE688-BC688),""),"")</f>
        <v/>
      </c>
      <c r="BL688" s="330" t="str">
        <f ca="1">IF(BK688&lt;&gt;"",IF(BK688&lt;=0,"SEM ATRASO",IF(BK688&lt;=10,"1) &lt;= 10 Dias",IF(AND(BK688&gt;10,BK688&lt;=30),"2) &gt; 10 Dias e &lt;= 30 Dias",IF(AND(BK688&gt;30,BK688&lt;=60),"3) &gt;30 Dias e &lt;=60 Dias",IF(AND(BK688&gt;60,BK688&lt;43854),"4) &gt; 60 Dias","INDEFINIDO"))))),"")</f>
        <v/>
      </c>
      <c r="BM688" s="331">
        <f>IF(BE688&lt;&gt;"",BE688+5,IF(AND(BE688="",BD688&lt;&gt;""),BD688+5,IF(AND(BE688="",BD688="",AS688&lt;&gt;""),AS688+5,IF(AND(BE688="",BD688="",AS688="",AR688&lt;&gt;""),AR688+5,""))))</f>
        <v>45921</v>
      </c>
      <c r="BN688" s="327"/>
      <c r="BO688" s="327" t="s">
        <v>87</v>
      </c>
      <c r="BP688" s="305"/>
      <c r="BQ688" s="305"/>
      <c r="BR688" s="305"/>
      <c r="BS688" s="305"/>
      <c r="BT688" s="305" t="s">
        <v>124</v>
      </c>
      <c r="BU688" s="305" t="s">
        <v>124</v>
      </c>
      <c r="BV688" s="305"/>
      <c r="BW688" s="305"/>
      <c r="BX688" s="305"/>
      <c r="BY688" s="305"/>
      <c r="BZ688" s="305"/>
      <c r="CA688" s="660" t="s">
        <v>389</v>
      </c>
      <c r="CB688" s="326" t="s">
        <v>115</v>
      </c>
    </row>
    <row r="689" spans="1:80" ht="40.5" customHeight="1" x14ac:dyDescent="0.35">
      <c r="A689" s="326"/>
      <c r="B689" s="305" t="s">
        <v>88</v>
      </c>
      <c r="C689" s="326"/>
      <c r="D689" s="331"/>
      <c r="E689" s="323" t="s">
        <v>1966</v>
      </c>
      <c r="F689" s="323" t="s">
        <v>1063</v>
      </c>
      <c r="G689" s="307" t="str">
        <f ca="1">IF(AND(E689&lt;D689,BE689&lt;&gt;"",TODAY()&gt;D689),TODAY()-D689,"")</f>
        <v/>
      </c>
      <c r="H689" s="308">
        <f>IF(BM689&lt;&gt;"",BM689,"")</f>
        <v>45921</v>
      </c>
      <c r="I689" s="309">
        <f>IF(AND(E689&lt;&gt;"",H689&lt;&gt;""),H689-E689,"")</f>
        <v>335</v>
      </c>
      <c r="J689" s="305"/>
      <c r="K689" s="326" t="s">
        <v>80</v>
      </c>
      <c r="L689" s="310" t="s">
        <v>281</v>
      </c>
      <c r="M689" s="326" t="s">
        <v>117</v>
      </c>
      <c r="N689" s="326" t="s">
        <v>1252</v>
      </c>
      <c r="O689" s="326">
        <v>2029269555</v>
      </c>
      <c r="P689" s="326" t="s">
        <v>1629</v>
      </c>
      <c r="Q689" s="383"/>
      <c r="R689" s="313" t="str">
        <f>IF(OR(L689&lt;&gt;"",N689&lt;&gt;"",O689&lt;&gt;"",P689&lt;&gt;""),CONCATENATE(L689,"-",N689,"-",P689,"-OM",O689),"")</f>
        <v>P54-PPGMII-P54-CAM-1362/2024-OM2029269555</v>
      </c>
      <c r="S689" s="326"/>
      <c r="T689" s="414">
        <v>0.25</v>
      </c>
      <c r="U689" s="340">
        <v>0</v>
      </c>
      <c r="V689" s="340">
        <v>5054.915</v>
      </c>
      <c r="W689" s="316">
        <f>IF(U689&lt;&gt;"",U689/1000,"")</f>
        <v>0</v>
      </c>
      <c r="X689" s="316">
        <f>IF(V689&lt;&gt;"",V689/1000,"")</f>
        <v>5.0549150000000003</v>
      </c>
      <c r="Y689" s="317">
        <f>IF(OR(U689&lt;&gt;"",V689&lt;&gt;""),U689+V689,"")</f>
        <v>5054.915</v>
      </c>
      <c r="Z689" s="318">
        <f>IF(Y689&lt;&gt;"",Y689/1000,"")</f>
        <v>5.0549150000000003</v>
      </c>
      <c r="AA689" s="574" t="s">
        <v>388</v>
      </c>
      <c r="AB689" s="327"/>
      <c r="AC689" s="331">
        <v>45671</v>
      </c>
      <c r="AD689" s="327">
        <v>45811</v>
      </c>
      <c r="AE689" s="327">
        <v>45702</v>
      </c>
      <c r="AF689" s="25">
        <v>45899</v>
      </c>
      <c r="AG689" s="327">
        <v>45883</v>
      </c>
      <c r="AH689" s="309">
        <f>IF(AND(AD689&lt;&gt;"",AG689&lt;&gt;""),AG689-AD689,"")</f>
        <v>72</v>
      </c>
      <c r="AI689" s="322" t="str">
        <f>IF(AE689&lt;&gt;"",CONCATENATE("S",WEEKNUM(AE689,21)),"")</f>
        <v>S7</v>
      </c>
      <c r="AJ689" s="323" t="str">
        <f>IF(AF689&lt;&gt;"",CONCATENATE("S",WEEKNUM(AF689,21)),"")</f>
        <v>S35</v>
      </c>
      <c r="AK689" s="323" t="str">
        <f>IF(AG689&lt;&gt;"",CONCATENATE("S",WEEKNUM(AG689,21)),"")</f>
        <v>S33</v>
      </c>
      <c r="AL689" s="322" t="str">
        <f>IF(AG689&lt;&gt;"",CONCATENATE(MONTH(AG689),"/",YEAR(AG689)),"")</f>
        <v>8/2025</v>
      </c>
      <c r="AM689" s="324">
        <f ca="1">IF(AG689&lt;&gt;"",IFERROR(IF(AF689="",TODAY()-AE689,AG689-AE689),""),"")</f>
        <v>181</v>
      </c>
      <c r="AN689" s="325" t="str">
        <f ca="1">IF(AM689&lt;&gt;"",IF(AM689&lt;=0,"SEM ATRASO",IF(AM689&lt;=10,"1) &lt;= 10 Dias",IF(AND(AM689&gt;10,AM689&lt;=30),"2) &gt; 10 Dias e &lt;= 30 Dias",IF(AND(AM689&gt;30,AM689&lt;=60),"3) &gt;30 Dias e &lt;=60 Dias",IF(AND(AM689&gt;60,AM689&lt;43854),"4) &gt; 60 Dias","INDEFINIDO"))))),"")</f>
        <v>4) &gt; 60 Dias</v>
      </c>
      <c r="AO689" s="15">
        <v>45899</v>
      </c>
      <c r="AP689" s="331"/>
      <c r="AQ689" s="25">
        <v>45909</v>
      </c>
      <c r="AR689" s="25">
        <v>45909</v>
      </c>
      <c r="AS689" s="327"/>
      <c r="AT689" s="309" t="str">
        <f>IF(AND(AP689&lt;&gt;"",AS689&lt;&gt;""),AS689-AP689,"")</f>
        <v/>
      </c>
      <c r="AU689" s="326" t="str">
        <f>IF(AQ689&lt;&gt;"",CONCATENATE("S",WEEKNUM(AQ689,21)),"")</f>
        <v>S37</v>
      </c>
      <c r="AV689" s="327" t="str">
        <f>IF(AR689&lt;&gt;"",CONCATENATE("S",WEEKNUM(AR689,21)),"")</f>
        <v>S37</v>
      </c>
      <c r="AW689" s="327" t="str">
        <f>IF(AS689&lt;&gt;"",CONCATENATE("S",WEEKNUM(AS689,21)),"")</f>
        <v/>
      </c>
      <c r="AX689" s="326" t="str">
        <f>IF(AS689&lt;&gt;"",CONCATENATE(MONTH(AS689),"/",YEAR(AS689)),"")</f>
        <v/>
      </c>
      <c r="AY689" s="328">
        <f ca="1">IF(AQ689&lt;&gt;"",IF(AS689&lt;&gt;"",AQ689-AS689,TODAY()-AQ689),"")</f>
        <v>-12</v>
      </c>
      <c r="AZ689" s="329" t="str">
        <f ca="1">IF(AY689&lt;&gt;"",IF(AY689&lt;=0,"SEM ATRASO",IF(AY689&lt;=10,"1) &lt;= 10 Dias",IF(AND(AY689&gt;10,AY689&lt;=30),"2) &gt; 10 Dias e &lt;= 30 Dias",IF(AND(AY689&gt;30,AY689&lt;=60),"3) &gt;30 Dias e &lt;=60 Dias",IF(AND(AY689&gt;60,AY689&lt;43854),"4) &gt; 60 Dias","INDEFINIDO"))))),"")</f>
        <v>SEM ATRASO</v>
      </c>
      <c r="BA689" s="327">
        <v>45909</v>
      </c>
      <c r="BB689" s="331"/>
      <c r="BC689" s="14">
        <v>45916</v>
      </c>
      <c r="BD689" s="24">
        <v>45916</v>
      </c>
      <c r="BE689" s="327"/>
      <c r="BF689" s="309" t="str">
        <f>IF(AND(BB689&lt;&gt;"",BE689&lt;&gt;""),BE689-BB689,"")</f>
        <v/>
      </c>
      <c r="BG689" s="326" t="str">
        <f>IF(BC689&lt;&gt;"",CONCATENATE("S",WEEKNUM(BC689,21)),"")</f>
        <v>S38</v>
      </c>
      <c r="BH689" s="327" t="str">
        <f>IF(BD689&lt;&gt;"",CONCATENATE("S",WEEKNUM(BD689,21)),"")</f>
        <v>S38</v>
      </c>
      <c r="BI689" s="327" t="str">
        <f>IF(BE689&lt;&gt;"",CONCATENATE("S",WEEKNUM(BE689,21)),"")</f>
        <v/>
      </c>
      <c r="BJ689" s="326" t="str">
        <f>IF(BE689&lt;&gt;"",CONCATENATE(MONTH(BE689),"/",YEAR(BE689)),"")</f>
        <v/>
      </c>
      <c r="BK689" s="325" t="str">
        <f ca="1">IF(BE689&lt;&gt;"",IFERROR(IF(BE689="",TODAY()-BC689,BE689-BC689),""),"")</f>
        <v/>
      </c>
      <c r="BL689" s="330" t="str">
        <f ca="1">IF(BK689&lt;&gt;"",IF(BK689&lt;=0,"SEM ATRASO",IF(BK689&lt;=10,"1) &lt;= 10 Dias",IF(AND(BK689&gt;10,BK689&lt;=30),"2) &gt; 10 Dias e &lt;= 30 Dias",IF(AND(BK689&gt;30,BK689&lt;=60),"3) &gt;30 Dias e &lt;=60 Dias",IF(AND(BK689&gt;60,BK689&lt;43854),"4) &gt; 60 Dias","INDEFINIDO"))))),"")</f>
        <v/>
      </c>
      <c r="BM689" s="331">
        <f>IF(BE689&lt;&gt;"",BE689+5,IF(AND(BE689="",BD689&lt;&gt;""),BD689+5,IF(AND(BE689="",BD689="",AS689&lt;&gt;""),AS689+5,IF(AND(BE689="",BD689="",AS689="",AR689&lt;&gt;""),AR689+5,""))))</f>
        <v>45921</v>
      </c>
      <c r="BN689" s="327"/>
      <c r="BO689" s="327" t="s">
        <v>87</v>
      </c>
      <c r="BP689" s="305"/>
      <c r="BQ689" s="305"/>
      <c r="BR689" s="305"/>
      <c r="BS689" s="305"/>
      <c r="BT689" s="305" t="s">
        <v>124</v>
      </c>
      <c r="BU689" s="305" t="s">
        <v>124</v>
      </c>
      <c r="BV689" s="305"/>
      <c r="BW689" s="305"/>
      <c r="BX689" s="305"/>
      <c r="BY689" s="305"/>
      <c r="BZ689" s="305"/>
      <c r="CA689" s="660" t="s">
        <v>390</v>
      </c>
      <c r="CB689" s="326" t="s">
        <v>115</v>
      </c>
    </row>
    <row r="690" spans="1:80" ht="40.5" customHeight="1" x14ac:dyDescent="0.35">
      <c r="A690" s="326"/>
      <c r="B690" s="305" t="s">
        <v>88</v>
      </c>
      <c r="C690" s="326"/>
      <c r="D690" s="331"/>
      <c r="E690" s="323" t="s">
        <v>1966</v>
      </c>
      <c r="F690" s="323" t="s">
        <v>1063</v>
      </c>
      <c r="G690" s="307" t="str">
        <f ca="1">IF(AND(E690&lt;D690,BE690&lt;&gt;"",TODAY()&gt;D690),TODAY()-D690,"")</f>
        <v/>
      </c>
      <c r="H690" s="308">
        <f>IF(BM690&lt;&gt;"",BM690,"")</f>
        <v>45921</v>
      </c>
      <c r="I690" s="309">
        <f>IF(AND(E690&lt;&gt;"",H690&lt;&gt;""),H690-E690,"")</f>
        <v>335</v>
      </c>
      <c r="J690" s="305"/>
      <c r="K690" s="326" t="s">
        <v>80</v>
      </c>
      <c r="L690" s="310" t="s">
        <v>281</v>
      </c>
      <c r="M690" s="326" t="s">
        <v>117</v>
      </c>
      <c r="N690" s="326" t="s">
        <v>1252</v>
      </c>
      <c r="O690" s="326">
        <v>2029269555</v>
      </c>
      <c r="P690" s="326" t="s">
        <v>1629</v>
      </c>
      <c r="Q690" s="383"/>
      <c r="R690" s="313" t="str">
        <f>IF(OR(L690&lt;&gt;"",N690&lt;&gt;"",O690&lt;&gt;"",P690&lt;&gt;""),CONCATENATE(L690,"-",N690,"-",P690,"-OM",O690),"")</f>
        <v>P54-PPGMII-P54-CAM-1362/2024-OM2029269555</v>
      </c>
      <c r="S690" s="326"/>
      <c r="T690" s="414">
        <v>0.25</v>
      </c>
      <c r="U690" s="340">
        <v>0</v>
      </c>
      <c r="V690" s="340">
        <v>5054.915</v>
      </c>
      <c r="W690" s="316">
        <f>IF(U690&lt;&gt;"",U690/1000,"")</f>
        <v>0</v>
      </c>
      <c r="X690" s="316">
        <f>IF(V690&lt;&gt;"",V690/1000,"")</f>
        <v>5.0549150000000003</v>
      </c>
      <c r="Y690" s="317">
        <f>IF(OR(U690&lt;&gt;"",V690&lt;&gt;""),U690+V690,"")</f>
        <v>5054.915</v>
      </c>
      <c r="Z690" s="318">
        <f>IF(Y690&lt;&gt;"",Y690/1000,"")</f>
        <v>5.0549150000000003</v>
      </c>
      <c r="AA690" s="574" t="s">
        <v>388</v>
      </c>
      <c r="AB690" s="327"/>
      <c r="AC690" s="331">
        <v>45671</v>
      </c>
      <c r="AD690" s="327">
        <v>45811</v>
      </c>
      <c r="AE690" s="327">
        <v>45702</v>
      </c>
      <c r="AF690" s="25">
        <v>45899</v>
      </c>
      <c r="AG690" s="327">
        <v>45883</v>
      </c>
      <c r="AH690" s="309">
        <f>IF(AND(AD690&lt;&gt;"",AG690&lt;&gt;""),AG690-AD690,"")</f>
        <v>72</v>
      </c>
      <c r="AI690" s="322" t="str">
        <f>IF(AE690&lt;&gt;"",CONCATENATE("S",WEEKNUM(AE690,21)),"")</f>
        <v>S7</v>
      </c>
      <c r="AJ690" s="323" t="str">
        <f>IF(AF690&lt;&gt;"",CONCATENATE("S",WEEKNUM(AF690,21)),"")</f>
        <v>S35</v>
      </c>
      <c r="AK690" s="323" t="str">
        <f>IF(AG690&lt;&gt;"",CONCATENATE("S",WEEKNUM(AG690,21)),"")</f>
        <v>S33</v>
      </c>
      <c r="AL690" s="322" t="str">
        <f>IF(AG690&lt;&gt;"",CONCATENATE(MONTH(AG690),"/",YEAR(AG690)),"")</f>
        <v>8/2025</v>
      </c>
      <c r="AM690" s="324">
        <f ca="1">IF(AG690&lt;&gt;"",IFERROR(IF(AF690="",TODAY()-AE690,AG690-AE690),""),"")</f>
        <v>181</v>
      </c>
      <c r="AN690" s="325" t="str">
        <f ca="1">IF(AM690&lt;&gt;"",IF(AM690&lt;=0,"SEM ATRASO",IF(AM690&lt;=10,"1) &lt;= 10 Dias",IF(AND(AM690&gt;10,AM690&lt;=30),"2) &gt; 10 Dias e &lt;= 30 Dias",IF(AND(AM690&gt;30,AM690&lt;=60),"3) &gt;30 Dias e &lt;=60 Dias",IF(AND(AM690&gt;60,AM690&lt;43854),"4) &gt; 60 Dias","INDEFINIDO"))))),"")</f>
        <v>4) &gt; 60 Dias</v>
      </c>
      <c r="AO690" s="15">
        <v>45899</v>
      </c>
      <c r="AP690" s="331"/>
      <c r="AQ690" s="25">
        <v>45909</v>
      </c>
      <c r="AR690" s="25">
        <v>45909</v>
      </c>
      <c r="AS690" s="327"/>
      <c r="AT690" s="309" t="str">
        <f>IF(AND(AP690&lt;&gt;"",AS690&lt;&gt;""),AS690-AP690,"")</f>
        <v/>
      </c>
      <c r="AU690" s="326" t="str">
        <f>IF(AQ690&lt;&gt;"",CONCATENATE("S",WEEKNUM(AQ690,21)),"")</f>
        <v>S37</v>
      </c>
      <c r="AV690" s="327" t="str">
        <f>IF(AR690&lt;&gt;"",CONCATENATE("S",WEEKNUM(AR690,21)),"")</f>
        <v>S37</v>
      </c>
      <c r="AW690" s="327" t="str">
        <f>IF(AS690&lt;&gt;"",CONCATENATE("S",WEEKNUM(AS690,21)),"")</f>
        <v/>
      </c>
      <c r="AX690" s="326" t="str">
        <f>IF(AS690&lt;&gt;"",CONCATENATE(MONTH(AS690),"/",YEAR(AS690)),"")</f>
        <v/>
      </c>
      <c r="AY690" s="328">
        <f ca="1">IF(AQ690&lt;&gt;"",IF(AS690&lt;&gt;"",AQ690-AS690,TODAY()-AQ690),"")</f>
        <v>-12</v>
      </c>
      <c r="AZ690" s="329" t="str">
        <f ca="1">IF(AY690&lt;&gt;"",IF(AY690&lt;=0,"SEM ATRASO",IF(AY690&lt;=10,"1) &lt;= 10 Dias",IF(AND(AY690&gt;10,AY690&lt;=30),"2) &gt; 10 Dias e &lt;= 30 Dias",IF(AND(AY690&gt;30,AY690&lt;=60),"3) &gt;30 Dias e &lt;=60 Dias",IF(AND(AY690&gt;60,AY690&lt;43854),"4) &gt; 60 Dias","INDEFINIDO"))))),"")</f>
        <v>SEM ATRASO</v>
      </c>
      <c r="BA690" s="327">
        <v>45909</v>
      </c>
      <c r="BB690" s="331"/>
      <c r="BC690" s="14">
        <v>45916</v>
      </c>
      <c r="BD690" s="24">
        <v>45916</v>
      </c>
      <c r="BE690" s="327"/>
      <c r="BF690" s="309" t="str">
        <f>IF(AND(BB690&lt;&gt;"",BE690&lt;&gt;""),BE690-BB690,"")</f>
        <v/>
      </c>
      <c r="BG690" s="326" t="str">
        <f>IF(BC690&lt;&gt;"",CONCATENATE("S",WEEKNUM(BC690,21)),"")</f>
        <v>S38</v>
      </c>
      <c r="BH690" s="327" t="str">
        <f>IF(BD690&lt;&gt;"",CONCATENATE("S",WEEKNUM(BD690,21)),"")</f>
        <v>S38</v>
      </c>
      <c r="BI690" s="327" t="str">
        <f>IF(BE690&lt;&gt;"",CONCATENATE("S",WEEKNUM(BE690,21)),"")</f>
        <v/>
      </c>
      <c r="BJ690" s="326" t="str">
        <f>IF(BE690&lt;&gt;"",CONCATENATE(MONTH(BE690),"/",YEAR(BE690)),"")</f>
        <v/>
      </c>
      <c r="BK690" s="325" t="str">
        <f ca="1">IF(BE690&lt;&gt;"",IFERROR(IF(BE690="",TODAY()-BC690,BE690-BC690),""),"")</f>
        <v/>
      </c>
      <c r="BL690" s="330" t="str">
        <f ca="1">IF(BK690&lt;&gt;"",IF(BK690&lt;=0,"SEM ATRASO",IF(BK690&lt;=10,"1) &lt;= 10 Dias",IF(AND(BK690&gt;10,BK690&lt;=30),"2) &gt; 10 Dias e &lt;= 30 Dias",IF(AND(BK690&gt;30,BK690&lt;=60),"3) &gt;30 Dias e &lt;=60 Dias",IF(AND(BK690&gt;60,BK690&lt;43854),"4) &gt; 60 Dias","INDEFINIDO"))))),"")</f>
        <v/>
      </c>
      <c r="BM690" s="331">
        <f>IF(BE690&lt;&gt;"",BE690+5,IF(AND(BE690="",BD690&lt;&gt;""),BD690+5,IF(AND(BE690="",BD690="",AS690&lt;&gt;""),AS690+5,IF(AND(BE690="",BD690="",AS690="",AR690&lt;&gt;""),AR690+5,""))))</f>
        <v>45921</v>
      </c>
      <c r="BN690" s="327"/>
      <c r="BO690" s="327" t="s">
        <v>87</v>
      </c>
      <c r="BP690" s="305"/>
      <c r="BQ690" s="305"/>
      <c r="BR690" s="305"/>
      <c r="BS690" s="305"/>
      <c r="BT690" s="305" t="s">
        <v>124</v>
      </c>
      <c r="BU690" s="305" t="s">
        <v>124</v>
      </c>
      <c r="BV690" s="305"/>
      <c r="BW690" s="305"/>
      <c r="BX690" s="305"/>
      <c r="BY690" s="305"/>
      <c r="BZ690" s="305"/>
      <c r="CA690" s="660" t="s">
        <v>391</v>
      </c>
      <c r="CB690" s="326" t="s">
        <v>115</v>
      </c>
    </row>
    <row r="691" spans="1:80" ht="40.5" customHeight="1" x14ac:dyDescent="0.35">
      <c r="A691" s="326"/>
      <c r="B691" s="305" t="s">
        <v>88</v>
      </c>
      <c r="C691" s="326" t="s">
        <v>278</v>
      </c>
      <c r="D691" s="331" t="s">
        <v>335</v>
      </c>
      <c r="E691" s="323" t="s">
        <v>1966</v>
      </c>
      <c r="F691" s="323" t="s">
        <v>1063</v>
      </c>
      <c r="G691" s="307" t="str">
        <f ca="1">IF(AND(E691&lt;D691,BE691&lt;&gt;"",TODAY()&gt;D691),TODAY()-D691,"")</f>
        <v/>
      </c>
      <c r="H691" s="308">
        <f>IF(BM691&lt;&gt;"",BM691,"")</f>
        <v>45921</v>
      </c>
      <c r="I691" s="309">
        <f>IF(AND(E691&lt;&gt;"",H691&lt;&gt;""),H691-E691,"")</f>
        <v>335</v>
      </c>
      <c r="J691" s="305"/>
      <c r="K691" s="326" t="s">
        <v>80</v>
      </c>
      <c r="L691" s="310" t="s">
        <v>281</v>
      </c>
      <c r="M691" s="326" t="s">
        <v>117</v>
      </c>
      <c r="N691" s="326" t="s">
        <v>1252</v>
      </c>
      <c r="O691" s="326">
        <v>2029269555</v>
      </c>
      <c r="P691" s="326" t="s">
        <v>1629</v>
      </c>
      <c r="Q691" s="383"/>
      <c r="R691" s="313" t="str">
        <f>IF(OR(L691&lt;&gt;"",N691&lt;&gt;"",O691&lt;&gt;"",P691&lt;&gt;""),CONCATENATE(L691,"-",N691,"-",P691,"-OM",O691),"")</f>
        <v>P54-PPGMII-P54-CAM-1362/2024-OM2029269555</v>
      </c>
      <c r="S691" s="326" t="s">
        <v>392</v>
      </c>
      <c r="T691" s="414">
        <v>0.25</v>
      </c>
      <c r="U691" s="340">
        <v>0</v>
      </c>
      <c r="V691" s="340">
        <v>5054.915</v>
      </c>
      <c r="W691" s="316">
        <f>IF(U691&lt;&gt;"",U691/1000,"")</f>
        <v>0</v>
      </c>
      <c r="X691" s="316">
        <f>IF(V691&lt;&gt;"",V691/1000,"")</f>
        <v>5.0549150000000003</v>
      </c>
      <c r="Y691" s="317">
        <f>IF(OR(U691&lt;&gt;"",V691&lt;&gt;""),U691+V691,"")</f>
        <v>5054.915</v>
      </c>
      <c r="Z691" s="318">
        <f>IF(Y691&lt;&gt;"",Y691/1000,"")</f>
        <v>5.0549150000000003</v>
      </c>
      <c r="AA691" s="574" t="s">
        <v>388</v>
      </c>
      <c r="AB691" s="327"/>
      <c r="AC691" s="331">
        <v>45671</v>
      </c>
      <c r="AD691" s="327">
        <v>45811</v>
      </c>
      <c r="AE691" s="327">
        <v>45702</v>
      </c>
      <c r="AF691" s="25">
        <v>45899</v>
      </c>
      <c r="AG691" s="327">
        <v>45883</v>
      </c>
      <c r="AH691" s="309">
        <f>IF(AND(AD691&lt;&gt;"",AG691&lt;&gt;""),AG691-AD691,"")</f>
        <v>72</v>
      </c>
      <c r="AI691" s="322" t="str">
        <f>IF(AE691&lt;&gt;"",CONCATENATE("S",WEEKNUM(AE691,21)),"")</f>
        <v>S7</v>
      </c>
      <c r="AJ691" s="323" t="str">
        <f>IF(AF691&lt;&gt;"",CONCATENATE("S",WEEKNUM(AF691,21)),"")</f>
        <v>S35</v>
      </c>
      <c r="AK691" s="323" t="str">
        <f>IF(AG691&lt;&gt;"",CONCATENATE("S",WEEKNUM(AG691,21)),"")</f>
        <v>S33</v>
      </c>
      <c r="AL691" s="322" t="str">
        <f>IF(AG691&lt;&gt;"",CONCATENATE(MONTH(AG691),"/",YEAR(AG691)),"")</f>
        <v>8/2025</v>
      </c>
      <c r="AM691" s="324">
        <f ca="1">IF(AG691&lt;&gt;"",IFERROR(IF(AF691="",TODAY()-AE691,AG691-AE691),""),"")</f>
        <v>181</v>
      </c>
      <c r="AN691" s="325" t="str">
        <f ca="1">IF(AM691&lt;&gt;"",IF(AM691&lt;=0,"SEM ATRASO",IF(AM691&lt;=10,"1) &lt;= 10 Dias",IF(AND(AM691&gt;10,AM691&lt;=30),"2) &gt; 10 Dias e &lt;= 30 Dias",IF(AND(AM691&gt;30,AM691&lt;=60),"3) &gt;30 Dias e &lt;=60 Dias",IF(AND(AM691&gt;60,AM691&lt;43854),"4) &gt; 60 Dias","INDEFINIDO"))))),"")</f>
        <v>4) &gt; 60 Dias</v>
      </c>
      <c r="AO691" s="15">
        <v>45899</v>
      </c>
      <c r="AP691" s="331"/>
      <c r="AQ691" s="25">
        <v>45909</v>
      </c>
      <c r="AR691" s="25">
        <v>45909</v>
      </c>
      <c r="AS691" s="327"/>
      <c r="AT691" s="309" t="str">
        <f>IF(AND(AP691&lt;&gt;"",AS691&lt;&gt;""),AS691-AP691,"")</f>
        <v/>
      </c>
      <c r="AU691" s="326" t="str">
        <f>IF(AQ691&lt;&gt;"",CONCATENATE("S",WEEKNUM(AQ691,21)),"")</f>
        <v>S37</v>
      </c>
      <c r="AV691" s="327" t="str">
        <f>IF(AR691&lt;&gt;"",CONCATENATE("S",WEEKNUM(AR691,21)),"")</f>
        <v>S37</v>
      </c>
      <c r="AW691" s="327" t="str">
        <f>IF(AS691&lt;&gt;"",CONCATENATE("S",WEEKNUM(AS691,21)),"")</f>
        <v/>
      </c>
      <c r="AX691" s="326" t="str">
        <f>IF(AS691&lt;&gt;"",CONCATENATE(MONTH(AS691),"/",YEAR(AS691)),"")</f>
        <v/>
      </c>
      <c r="AY691" s="328">
        <f ca="1">IF(AQ691&lt;&gt;"",IF(AS691&lt;&gt;"",AQ691-AS691,TODAY()-AQ691),"")</f>
        <v>-12</v>
      </c>
      <c r="AZ691" s="329" t="str">
        <f ca="1">IF(AY691&lt;&gt;"",IF(AY691&lt;=0,"SEM ATRASO",IF(AY691&lt;=10,"1) &lt;= 10 Dias",IF(AND(AY691&gt;10,AY691&lt;=30),"2) &gt; 10 Dias e &lt;= 30 Dias",IF(AND(AY691&gt;30,AY691&lt;=60),"3) &gt;30 Dias e &lt;=60 Dias",IF(AND(AY691&gt;60,AY691&lt;43854),"4) &gt; 60 Dias","INDEFINIDO"))))),"")</f>
        <v>SEM ATRASO</v>
      </c>
      <c r="BA691" s="327">
        <v>45909</v>
      </c>
      <c r="BB691" s="331"/>
      <c r="BC691" s="14">
        <v>45916</v>
      </c>
      <c r="BD691" s="24">
        <v>45916</v>
      </c>
      <c r="BE691" s="327"/>
      <c r="BF691" s="309" t="str">
        <f>IF(AND(BB691&lt;&gt;"",BE691&lt;&gt;""),BE691-BB691,"")</f>
        <v/>
      </c>
      <c r="BG691" s="326" t="str">
        <f>IF(BC691&lt;&gt;"",CONCATENATE("S",WEEKNUM(BC691,21)),"")</f>
        <v>S38</v>
      </c>
      <c r="BH691" s="327" t="str">
        <f>IF(BD691&lt;&gt;"",CONCATENATE("S",WEEKNUM(BD691,21)),"")</f>
        <v>S38</v>
      </c>
      <c r="BI691" s="327" t="str">
        <f>IF(BE691&lt;&gt;"",CONCATENATE("S",WEEKNUM(BE691,21)),"")</f>
        <v/>
      </c>
      <c r="BJ691" s="326" t="str">
        <f>IF(BE691&lt;&gt;"",CONCATENATE(MONTH(BE691),"/",YEAR(BE691)),"")</f>
        <v/>
      </c>
      <c r="BK691" s="325" t="str">
        <f ca="1">IF(BE691&lt;&gt;"",IFERROR(IF(BE691="",TODAY()-BC691,BE691-BC691),""),"")</f>
        <v/>
      </c>
      <c r="BL691" s="330" t="str">
        <f ca="1">IF(BK691&lt;&gt;"",IF(BK691&lt;=0,"SEM ATRASO",IF(BK691&lt;=10,"1) &lt;= 10 Dias",IF(AND(BK691&gt;10,BK691&lt;=30),"2) &gt; 10 Dias e &lt;= 30 Dias",IF(AND(BK691&gt;30,BK691&lt;=60),"3) &gt;30 Dias e &lt;=60 Dias",IF(AND(BK691&gt;60,BK691&lt;43854),"4) &gt; 60 Dias","INDEFINIDO"))))),"")</f>
        <v/>
      </c>
      <c r="BM691" s="331">
        <f>IF(BE691&lt;&gt;"",BE691+5,IF(AND(BE691="",BD691&lt;&gt;""),BD691+5,IF(AND(BE691="",BD691="",AS691&lt;&gt;""),AS691+5,IF(AND(BE691="",BD691="",AS691="",AR691&lt;&gt;""),AR691+5,""))))</f>
        <v>45921</v>
      </c>
      <c r="BN691" s="327"/>
      <c r="BO691" s="327" t="s">
        <v>87</v>
      </c>
      <c r="BP691" s="305"/>
      <c r="BQ691" s="305"/>
      <c r="BR691" s="305"/>
      <c r="BS691" s="305"/>
      <c r="BT691" s="305" t="s">
        <v>124</v>
      </c>
      <c r="BU691" s="305" t="s">
        <v>124</v>
      </c>
      <c r="BV691" s="305"/>
      <c r="BW691" s="305"/>
      <c r="BX691" s="305"/>
      <c r="BY691" s="305"/>
      <c r="BZ691" s="305"/>
      <c r="CA691" s="660" t="s">
        <v>393</v>
      </c>
      <c r="CB691" s="326" t="s">
        <v>115</v>
      </c>
    </row>
    <row r="692" spans="1:80" ht="40.5" customHeight="1" x14ac:dyDescent="0.35">
      <c r="A692" s="326"/>
      <c r="B692" s="305" t="s">
        <v>2404</v>
      </c>
      <c r="C692" s="326" t="s">
        <v>278</v>
      </c>
      <c r="D692" s="331">
        <v>45691</v>
      </c>
      <c r="E692" s="323" t="s">
        <v>2003</v>
      </c>
      <c r="F692" s="323" t="s">
        <v>1063</v>
      </c>
      <c r="G692" s="307" t="str">
        <f ca="1">IF(AND(E692&lt;D692,BE692&lt;&gt;"",TODAY()&gt;D692),TODAY()-D692,"")</f>
        <v/>
      </c>
      <c r="H692" s="308">
        <f>IF(BM692&lt;&gt;"",BM692,"")</f>
        <v>45921</v>
      </c>
      <c r="I692" s="309">
        <f>IF(AND(E692&lt;&gt;"",H692&lt;&gt;""),H692-E692,"")</f>
        <v>261</v>
      </c>
      <c r="J692" s="305" t="s">
        <v>280</v>
      </c>
      <c r="K692" s="326" t="s">
        <v>80</v>
      </c>
      <c r="L692" s="310" t="s">
        <v>281</v>
      </c>
      <c r="M692" s="326" t="s">
        <v>82</v>
      </c>
      <c r="N692" s="326" t="s">
        <v>1252</v>
      </c>
      <c r="O692" s="326">
        <v>2029357585</v>
      </c>
      <c r="P692" s="326" t="s">
        <v>1630</v>
      </c>
      <c r="Q692" s="383"/>
      <c r="R692" s="313" t="str">
        <f>IF(OR(L692&lt;&gt;"",N692&lt;&gt;"",O692&lt;&gt;"",P692&lt;&gt;""),CONCATENATE(L692,"-",N692,"-",P692,"-OM",O692),"")</f>
        <v>P54-PPGMII-P54-CAM-1388/2024-OM2029357585</v>
      </c>
      <c r="S692" s="326"/>
      <c r="T692" s="414">
        <v>0.1</v>
      </c>
      <c r="U692" s="340">
        <v>0</v>
      </c>
      <c r="V692" s="340">
        <v>7569</v>
      </c>
      <c r="W692" s="316">
        <f>IF(U692&lt;&gt;"",U692/1000,"")</f>
        <v>0</v>
      </c>
      <c r="X692" s="316">
        <f>IF(V692&lt;&gt;"",V692/1000,"")</f>
        <v>7.569</v>
      </c>
      <c r="Y692" s="317">
        <f>IF(OR(U692&lt;&gt;"",V692&lt;&gt;""),U692+V692,"")</f>
        <v>7569</v>
      </c>
      <c r="Z692" s="318">
        <f>IF(Y692&lt;&gt;"",Y692/1000,"")</f>
        <v>7.569</v>
      </c>
      <c r="AA692" s="574" t="s">
        <v>283</v>
      </c>
      <c r="AB692" s="327"/>
      <c r="AC692" s="331">
        <v>45686</v>
      </c>
      <c r="AD692" s="327"/>
      <c r="AE692" s="327">
        <v>45806</v>
      </c>
      <c r="AF692" s="25">
        <v>45904</v>
      </c>
      <c r="AG692" s="327"/>
      <c r="AH692" s="309" t="str">
        <f>IF(AND(AD692&lt;&gt;"",AG692&lt;&gt;""),AG692-AD692,"")</f>
        <v/>
      </c>
      <c r="AI692" s="322" t="str">
        <f>IF(AE692&lt;&gt;"",CONCATENATE("S",WEEKNUM(AE692,21)),"")</f>
        <v>S22</v>
      </c>
      <c r="AJ692" s="323" t="str">
        <f>IF(AF692&lt;&gt;"",CONCATENATE("S",WEEKNUM(AF692,21)),"")</f>
        <v>S36</v>
      </c>
      <c r="AK692" s="323" t="str">
        <f>IF(AG692&lt;&gt;"",CONCATENATE("S",WEEKNUM(AG692,21)),"")</f>
        <v/>
      </c>
      <c r="AL692" s="322" t="str">
        <f>IF(AG692&lt;&gt;"",CONCATENATE(MONTH(AG692),"/",YEAR(AG692)),"")</f>
        <v/>
      </c>
      <c r="AM692" s="324" t="str">
        <f ca="1">IF(AG692&lt;&gt;"",IFERROR(IF(AF692="",TODAY()-AE692,AG692-AE692),""),"")</f>
        <v/>
      </c>
      <c r="AN692" s="325" t="str">
        <f ca="1">IF(AM692&lt;&gt;"",IF(AM692&lt;=0,"SEM ATRASO",IF(AM692&lt;=10,"1) &lt;= 10 Dias",IF(AND(AM692&gt;10,AM692&lt;=30),"2) &gt; 10 Dias e &lt;= 30 Dias",IF(AND(AM692&gt;30,AM692&lt;=60),"3) &gt;30 Dias e &lt;=60 Dias",IF(AND(AM692&gt;60,AM692&lt;43854),"4) &gt; 60 Dias","INDEFINIDO"))))),"")</f>
        <v/>
      </c>
      <c r="AO692" s="15">
        <v>45899</v>
      </c>
      <c r="AP692" s="331"/>
      <c r="AQ692" s="25">
        <v>45909</v>
      </c>
      <c r="AR692" s="25">
        <v>45909</v>
      </c>
      <c r="AS692" s="327"/>
      <c r="AT692" s="309" t="str">
        <f>IF(AND(AP692&lt;&gt;"",AS692&lt;&gt;""),AS692-AP692,"")</f>
        <v/>
      </c>
      <c r="AU692" s="326" t="str">
        <f>IF(AQ692&lt;&gt;"",CONCATENATE("S",WEEKNUM(AQ692,21)),"")</f>
        <v>S37</v>
      </c>
      <c r="AV692" s="327" t="str">
        <f>IF(AR692&lt;&gt;"",CONCATENATE("S",WEEKNUM(AR692,21)),"")</f>
        <v>S37</v>
      </c>
      <c r="AW692" s="327" t="str">
        <f>IF(AS692&lt;&gt;"",CONCATENATE("S",WEEKNUM(AS692,21)),"")</f>
        <v/>
      </c>
      <c r="AX692" s="326" t="str">
        <f>IF(AS692&lt;&gt;"",CONCATENATE(MONTH(AS692),"/",YEAR(AS692)),"")</f>
        <v/>
      </c>
      <c r="AY692" s="328">
        <f ca="1">IF(AQ692&lt;&gt;"",IF(AS692&lt;&gt;"",AQ692-AS692,TODAY()-AQ692),"")</f>
        <v>-12</v>
      </c>
      <c r="AZ692" s="329" t="str">
        <f ca="1">IF(AY692&lt;&gt;"",IF(AY692&lt;=0,"SEM ATRASO",IF(AY692&lt;=10,"1) &lt;= 10 Dias",IF(AND(AY692&gt;10,AY692&lt;=30),"2) &gt; 10 Dias e &lt;= 30 Dias",IF(AND(AY692&gt;30,AY692&lt;=60),"3) &gt;30 Dias e &lt;=60 Dias",IF(AND(AY692&gt;60,AY692&lt;43854),"4) &gt; 60 Dias","INDEFINIDO"))))),"")</f>
        <v>SEM ATRASO</v>
      </c>
      <c r="BA692" s="327">
        <v>45909</v>
      </c>
      <c r="BB692" s="331"/>
      <c r="BC692" s="14">
        <v>45916</v>
      </c>
      <c r="BD692" s="24">
        <v>45916</v>
      </c>
      <c r="BE692" s="327"/>
      <c r="BF692" s="309" t="str">
        <f>IF(AND(BB692&lt;&gt;"",BE692&lt;&gt;""),BE692-BB692,"")</f>
        <v/>
      </c>
      <c r="BG692" s="326" t="str">
        <f>IF(BC692&lt;&gt;"",CONCATENATE("S",WEEKNUM(BC692,21)),"")</f>
        <v>S38</v>
      </c>
      <c r="BH692" s="327" t="str">
        <f>IF(BD692&lt;&gt;"",CONCATENATE("S",WEEKNUM(BD692,21)),"")</f>
        <v>S38</v>
      </c>
      <c r="BI692" s="327" t="str">
        <f>IF(BE692&lt;&gt;"",CONCATENATE("S",WEEKNUM(BE692,21)),"")</f>
        <v/>
      </c>
      <c r="BJ692" s="326" t="str">
        <f>IF(BE692&lt;&gt;"",CONCATENATE(MONTH(BE692),"/",YEAR(BE692)),"")</f>
        <v/>
      </c>
      <c r="BK692" s="325" t="str">
        <f ca="1">IF(BE692&lt;&gt;"",IFERROR(IF(BE692="",TODAY()-BC692,BE692-BC692),""),"")</f>
        <v/>
      </c>
      <c r="BL692" s="330" t="str">
        <f ca="1">IF(BK692&lt;&gt;"",IF(BK692&lt;=0,"SEM ATRASO",IF(BK692&lt;=10,"1) &lt;= 10 Dias",IF(AND(BK692&gt;10,BK692&lt;=30),"2) &gt; 10 Dias e &lt;= 30 Dias",IF(AND(BK692&gt;30,BK692&lt;=60),"3) &gt;30 Dias e &lt;=60 Dias",IF(AND(BK692&gt;60,BK692&lt;43854),"4) &gt; 60 Dias","INDEFINIDO"))))),"")</f>
        <v/>
      </c>
      <c r="BM692" s="331">
        <f>IF(BE692&lt;&gt;"",BE692+5,IF(AND(BE692="",BD692&lt;&gt;""),BD692+5,IF(AND(BE692="",BD692="",AS692&lt;&gt;""),AS692+5,IF(AND(BE692="",BD692="",AS692="",AR692&lt;&gt;""),AR692+5,""))))</f>
        <v>45921</v>
      </c>
      <c r="BN692" s="327"/>
      <c r="BO692" s="327" t="s">
        <v>87</v>
      </c>
      <c r="BP692" s="305"/>
      <c r="BQ692" s="305"/>
      <c r="BR692" s="305"/>
      <c r="BS692" s="305"/>
      <c r="BT692" s="305" t="s">
        <v>124</v>
      </c>
      <c r="BU692" s="305" t="s">
        <v>124</v>
      </c>
      <c r="BV692" s="305"/>
      <c r="BW692" s="305"/>
      <c r="BX692" s="305"/>
      <c r="BY692" s="305"/>
      <c r="BZ692" s="305"/>
      <c r="CA692" s="660" t="s">
        <v>100</v>
      </c>
      <c r="CB692" s="326"/>
    </row>
    <row r="693" spans="1:80" ht="40.5" customHeight="1" x14ac:dyDescent="0.35">
      <c r="A693" s="326"/>
      <c r="B693" s="305" t="s">
        <v>2404</v>
      </c>
      <c r="C693" s="326" t="s">
        <v>278</v>
      </c>
      <c r="D693" s="331" t="s">
        <v>373</v>
      </c>
      <c r="E693" s="323" t="s">
        <v>1970</v>
      </c>
      <c r="F693" s="323" t="s">
        <v>1063</v>
      </c>
      <c r="G693" s="307" t="str">
        <f ca="1">IF(AND(E693&lt;D693,BE693&lt;&gt;"",TODAY()&gt;D693),TODAY()-D693,"")</f>
        <v/>
      </c>
      <c r="H693" s="308">
        <f>IF(BM693&lt;&gt;"",BM693,"")</f>
        <v>45921</v>
      </c>
      <c r="I693" s="309">
        <f>IF(AND(E693&lt;&gt;"",H693&lt;&gt;""),H693-E693,"")</f>
        <v>313</v>
      </c>
      <c r="J693" s="305" t="s">
        <v>79</v>
      </c>
      <c r="K693" s="326" t="s">
        <v>80</v>
      </c>
      <c r="L693" s="310" t="s">
        <v>281</v>
      </c>
      <c r="M693" s="326" t="s">
        <v>82</v>
      </c>
      <c r="N693" s="326" t="s">
        <v>1252</v>
      </c>
      <c r="O693" s="326">
        <v>2025663675</v>
      </c>
      <c r="P693" s="326" t="s">
        <v>1631</v>
      </c>
      <c r="Q693" s="383"/>
      <c r="R693" s="313" t="str">
        <f>IF(OR(L693&lt;&gt;"",N693&lt;&gt;"",O693&lt;&gt;"",P693&lt;&gt;""),CONCATENATE(L693,"-",N693,"-",P693,"-OM",O693),"")</f>
        <v>P54-PPGMII-P54-CAM-1537/2024-OM2025663675</v>
      </c>
      <c r="S693" s="326" t="s">
        <v>375</v>
      </c>
      <c r="T693" s="414">
        <v>0.1</v>
      </c>
      <c r="U693" s="340">
        <v>0</v>
      </c>
      <c r="V693" s="340">
        <v>323.26499999999999</v>
      </c>
      <c r="W693" s="316">
        <f>IF(U693&lt;&gt;"",U693/1000,"")</f>
        <v>0</v>
      </c>
      <c r="X693" s="316">
        <f>IF(V693&lt;&gt;"",V693/1000,"")</f>
        <v>0.32326499999999997</v>
      </c>
      <c r="Y693" s="317">
        <f>IF(OR(U693&lt;&gt;"",V693&lt;&gt;""),U693+V693,"")</f>
        <v>323.26499999999999</v>
      </c>
      <c r="Z693" s="318">
        <f>IF(Y693&lt;&gt;"",Y693/1000,"")</f>
        <v>0.32326499999999997</v>
      </c>
      <c r="AA693" s="574" t="s">
        <v>376</v>
      </c>
      <c r="AB693" s="327"/>
      <c r="AC693" s="331">
        <v>45659</v>
      </c>
      <c r="AD693" s="327"/>
      <c r="AE693" s="327">
        <v>45702</v>
      </c>
      <c r="AF693" s="25">
        <v>45904</v>
      </c>
      <c r="AG693" s="327"/>
      <c r="AH693" s="309" t="str">
        <f>IF(AND(AD693&lt;&gt;"",AG693&lt;&gt;""),AG693-AD693,"")</f>
        <v/>
      </c>
      <c r="AI693" s="322" t="str">
        <f>IF(AE693&lt;&gt;"",CONCATENATE("S",WEEKNUM(AE693,21)),"")</f>
        <v>S7</v>
      </c>
      <c r="AJ693" s="323" t="str">
        <f>IF(AF693&lt;&gt;"",CONCATENATE("S",WEEKNUM(AF693,21)),"")</f>
        <v>S36</v>
      </c>
      <c r="AK693" s="323" t="str">
        <f>IF(AG693&lt;&gt;"",CONCATENATE("S",WEEKNUM(AG693,21)),"")</f>
        <v/>
      </c>
      <c r="AL693" s="322" t="str">
        <f>IF(AG693&lt;&gt;"",CONCATENATE(MONTH(AG693),"/",YEAR(AG693)),"")</f>
        <v/>
      </c>
      <c r="AM693" s="324" t="str">
        <f ca="1">IF(AG693&lt;&gt;"",IFERROR(IF(AF693="",TODAY()-AE693,AG693-AE693),""),"")</f>
        <v/>
      </c>
      <c r="AN693" s="325" t="str">
        <f ca="1">IF(AM693&lt;&gt;"",IF(AM693&lt;=0,"SEM ATRASO",IF(AM693&lt;=10,"1) &lt;= 10 Dias",IF(AND(AM693&gt;10,AM693&lt;=30),"2) &gt; 10 Dias e &lt;= 30 Dias",IF(AND(AM693&gt;30,AM693&lt;=60),"3) &gt;30 Dias e &lt;=60 Dias",IF(AND(AM693&gt;60,AM693&lt;43854),"4) &gt; 60 Dias","INDEFINIDO"))))),"")</f>
        <v/>
      </c>
      <c r="AO693" s="15">
        <v>45899</v>
      </c>
      <c r="AP693" s="331"/>
      <c r="AQ693" s="25">
        <v>45909</v>
      </c>
      <c r="AR693" s="25">
        <v>45909</v>
      </c>
      <c r="AS693" s="327"/>
      <c r="AT693" s="309" t="str">
        <f>IF(AND(AP693&lt;&gt;"",AS693&lt;&gt;""),AS693-AP693,"")</f>
        <v/>
      </c>
      <c r="AU693" s="326" t="str">
        <f>IF(AQ693&lt;&gt;"",CONCATENATE("S",WEEKNUM(AQ693,21)),"")</f>
        <v>S37</v>
      </c>
      <c r="AV693" s="327" t="str">
        <f>IF(AR693&lt;&gt;"",CONCATENATE("S",WEEKNUM(AR693,21)),"")</f>
        <v>S37</v>
      </c>
      <c r="AW693" s="327" t="str">
        <f>IF(AS693&lt;&gt;"",CONCATENATE("S",WEEKNUM(AS693,21)),"")</f>
        <v/>
      </c>
      <c r="AX693" s="326" t="str">
        <f>IF(AS693&lt;&gt;"",CONCATENATE(MONTH(AS693),"/",YEAR(AS693)),"")</f>
        <v/>
      </c>
      <c r="AY693" s="328">
        <f ca="1">IF(AQ693&lt;&gt;"",IF(AS693&lt;&gt;"",AQ693-AS693,TODAY()-AQ693),"")</f>
        <v>-12</v>
      </c>
      <c r="AZ693" s="329" t="str">
        <f ca="1">IF(AY693&lt;&gt;"",IF(AY693&lt;=0,"SEM ATRASO",IF(AY693&lt;=10,"1) &lt;= 10 Dias",IF(AND(AY693&gt;10,AY693&lt;=30),"2) &gt; 10 Dias e &lt;= 30 Dias",IF(AND(AY693&gt;30,AY693&lt;=60),"3) &gt;30 Dias e &lt;=60 Dias",IF(AND(AY693&gt;60,AY693&lt;43854),"4) &gt; 60 Dias","INDEFINIDO"))))),"")</f>
        <v>SEM ATRASO</v>
      </c>
      <c r="BA693" s="327">
        <v>45909</v>
      </c>
      <c r="BB693" s="331"/>
      <c r="BC693" s="14">
        <v>45916</v>
      </c>
      <c r="BD693" s="24">
        <v>45916</v>
      </c>
      <c r="BE693" s="327"/>
      <c r="BF693" s="309" t="str">
        <f>IF(AND(BB693&lt;&gt;"",BE693&lt;&gt;""),BE693-BB693,"")</f>
        <v/>
      </c>
      <c r="BG693" s="326" t="str">
        <f>IF(BC693&lt;&gt;"",CONCATENATE("S",WEEKNUM(BC693,21)),"")</f>
        <v>S38</v>
      </c>
      <c r="BH693" s="327" t="str">
        <f>IF(BD693&lt;&gt;"",CONCATENATE("S",WEEKNUM(BD693,21)),"")</f>
        <v>S38</v>
      </c>
      <c r="BI693" s="327" t="str">
        <f>IF(BE693&lt;&gt;"",CONCATENATE("S",WEEKNUM(BE693,21)),"")</f>
        <v/>
      </c>
      <c r="BJ693" s="326" t="str">
        <f>IF(BE693&lt;&gt;"",CONCATENATE(MONTH(BE693),"/",YEAR(BE693)),"")</f>
        <v/>
      </c>
      <c r="BK693" s="325" t="str">
        <f ca="1">IF(BE693&lt;&gt;"",IFERROR(IF(BE693="",TODAY()-BC693,BE693-BC693),""),"")</f>
        <v/>
      </c>
      <c r="BL693" s="330" t="str">
        <f ca="1">IF(BK693&lt;&gt;"",IF(BK693&lt;=0,"SEM ATRASO",IF(BK693&lt;=10,"1) &lt;= 10 Dias",IF(AND(BK693&gt;10,BK693&lt;=30),"2) &gt; 10 Dias e &lt;= 30 Dias",IF(AND(BK693&gt;30,BK693&lt;=60),"3) &gt;30 Dias e &lt;=60 Dias",IF(AND(BK693&gt;60,BK693&lt;43854),"4) &gt; 60 Dias","INDEFINIDO"))))),"")</f>
        <v/>
      </c>
      <c r="BM693" s="331">
        <f>IF(BE693&lt;&gt;"",BE693+5,IF(AND(BE693="",BD693&lt;&gt;""),BD693+5,IF(AND(BE693="",BD693="",AS693&lt;&gt;""),AS693+5,IF(AND(BE693="",BD693="",AS693="",AR693&lt;&gt;""),AR693+5,""))))</f>
        <v>45921</v>
      </c>
      <c r="BN693" s="327"/>
      <c r="BO693" s="327" t="s">
        <v>87</v>
      </c>
      <c r="BP693" s="305"/>
      <c r="BQ693" s="305"/>
      <c r="BR693" s="305"/>
      <c r="BS693" s="305"/>
      <c r="BT693" s="305" t="s">
        <v>124</v>
      </c>
      <c r="BU693" s="305" t="s">
        <v>124</v>
      </c>
      <c r="BV693" s="305"/>
      <c r="BW693" s="305"/>
      <c r="BX693" s="305"/>
      <c r="BY693" s="305"/>
      <c r="BZ693" s="305"/>
      <c r="CA693" s="660" t="s">
        <v>377</v>
      </c>
      <c r="CB693" s="326" t="s">
        <v>115</v>
      </c>
    </row>
    <row r="694" spans="1:80" ht="40.5" customHeight="1" x14ac:dyDescent="0.35">
      <c r="A694" s="326"/>
      <c r="B694" s="305" t="s">
        <v>88</v>
      </c>
      <c r="C694" s="326" t="s">
        <v>278</v>
      </c>
      <c r="D694" s="331" t="s">
        <v>440</v>
      </c>
      <c r="E694" s="323" t="s">
        <v>107</v>
      </c>
      <c r="F694" s="323" t="s">
        <v>1063</v>
      </c>
      <c r="G694" s="307" t="str">
        <f ca="1">IF(AND(E694&lt;D694,BE694&lt;&gt;"",TODAY()&gt;D694),TODAY()-D694,"")</f>
        <v/>
      </c>
      <c r="H694" s="308">
        <f>IF(BM694&lt;&gt;"",BM694,"")</f>
        <v>45921</v>
      </c>
      <c r="I694" s="309">
        <f>IF(AND(E694&lt;&gt;"",H694&lt;&gt;""),H694-E694,"")</f>
        <v>300</v>
      </c>
      <c r="J694" s="305"/>
      <c r="K694" s="326" t="s">
        <v>80</v>
      </c>
      <c r="L694" s="310" t="s">
        <v>281</v>
      </c>
      <c r="M694" s="326" t="s">
        <v>117</v>
      </c>
      <c r="N694" s="326" t="s">
        <v>1252</v>
      </c>
      <c r="O694" s="326">
        <v>2024371647</v>
      </c>
      <c r="P694" s="326" t="s">
        <v>1632</v>
      </c>
      <c r="Q694" s="383"/>
      <c r="R694" s="313" t="str">
        <f>IF(OR(L694&lt;&gt;"",N694&lt;&gt;"",O694&lt;&gt;"",P694&lt;&gt;""),CONCATENATE(L694,"-",N694,"-",P694,"-OM",O694),"")</f>
        <v>P54-PPGMII-P54-CAM-1580/2024-OM2024371647</v>
      </c>
      <c r="S694" s="326" t="s">
        <v>446</v>
      </c>
      <c r="T694" s="414">
        <v>0.25</v>
      </c>
      <c r="U694" s="340">
        <v>0</v>
      </c>
      <c r="V694" s="340">
        <v>795.1</v>
      </c>
      <c r="W694" s="316">
        <f>IF(U694&lt;&gt;"",U694/1000,"")</f>
        <v>0</v>
      </c>
      <c r="X694" s="316">
        <f>IF(V694&lt;&gt;"",V694/1000,"")</f>
        <v>0.79510000000000003</v>
      </c>
      <c r="Y694" s="317">
        <f>IF(OR(U694&lt;&gt;"",V694&lt;&gt;""),U694+V694,"")</f>
        <v>795.1</v>
      </c>
      <c r="Z694" s="318">
        <f>IF(Y694&lt;&gt;"",Y694/1000,"")</f>
        <v>0.79510000000000003</v>
      </c>
      <c r="AA694" s="574" t="s">
        <v>447</v>
      </c>
      <c r="AB694" s="327"/>
      <c r="AC694" s="331">
        <v>45758</v>
      </c>
      <c r="AD694" s="327">
        <v>45811</v>
      </c>
      <c r="AE694" s="327">
        <v>45773</v>
      </c>
      <c r="AF694" s="25">
        <v>45899</v>
      </c>
      <c r="AG694" s="327">
        <v>45882</v>
      </c>
      <c r="AH694" s="309">
        <f>IF(AND(AD694&lt;&gt;"",AG694&lt;&gt;""),AG694-AD694,"")</f>
        <v>71</v>
      </c>
      <c r="AI694" s="322" t="str">
        <f>IF(AE694&lt;&gt;"",CONCATENATE("S",WEEKNUM(AE694,21)),"")</f>
        <v>S17</v>
      </c>
      <c r="AJ694" s="323" t="str">
        <f>IF(AF694&lt;&gt;"",CONCATENATE("S",WEEKNUM(AF694,21)),"")</f>
        <v>S35</v>
      </c>
      <c r="AK694" s="323" t="str">
        <f>IF(AG694&lt;&gt;"",CONCATENATE("S",WEEKNUM(AG694,21)),"")</f>
        <v>S33</v>
      </c>
      <c r="AL694" s="322" t="str">
        <f>IF(AG694&lt;&gt;"",CONCATENATE(MONTH(AG694),"/",YEAR(AG694)),"")</f>
        <v>8/2025</v>
      </c>
      <c r="AM694" s="324">
        <f ca="1">IF(AG694&lt;&gt;"",IFERROR(IF(AF694="",TODAY()-AE694,AG694-AE694),""),"")</f>
        <v>109</v>
      </c>
      <c r="AN694" s="325" t="str">
        <f ca="1">IF(AM694&lt;&gt;"",IF(AM694&lt;=0,"SEM ATRASO",IF(AM694&lt;=10,"1) &lt;= 10 Dias",IF(AND(AM694&gt;10,AM694&lt;=30),"2) &gt; 10 Dias e &lt;= 30 Dias",IF(AND(AM694&gt;30,AM694&lt;=60),"3) &gt;30 Dias e &lt;=60 Dias",IF(AND(AM694&gt;60,AM694&lt;43854),"4) &gt; 60 Dias","INDEFINIDO"))))),"")</f>
        <v>4) &gt; 60 Dias</v>
      </c>
      <c r="AO694" s="15">
        <v>45899</v>
      </c>
      <c r="AP694" s="331"/>
      <c r="AQ694" s="25">
        <v>45909</v>
      </c>
      <c r="AR694" s="25">
        <v>45909</v>
      </c>
      <c r="AS694" s="327"/>
      <c r="AT694" s="309" t="str">
        <f>IF(AND(AP694&lt;&gt;"",AS694&lt;&gt;""),AS694-AP694,"")</f>
        <v/>
      </c>
      <c r="AU694" s="326" t="str">
        <f>IF(AQ694&lt;&gt;"",CONCATENATE("S",WEEKNUM(AQ694,21)),"")</f>
        <v>S37</v>
      </c>
      <c r="AV694" s="327" t="str">
        <f>IF(AR694&lt;&gt;"",CONCATENATE("S",WEEKNUM(AR694,21)),"")</f>
        <v>S37</v>
      </c>
      <c r="AW694" s="327" t="str">
        <f>IF(AS694&lt;&gt;"",CONCATENATE("S",WEEKNUM(AS694,21)),"")</f>
        <v/>
      </c>
      <c r="AX694" s="326" t="str">
        <f>IF(AS694&lt;&gt;"",CONCATENATE(MONTH(AS694),"/",YEAR(AS694)),"")</f>
        <v/>
      </c>
      <c r="AY694" s="328">
        <f ca="1">IF(AQ694&lt;&gt;"",IF(AS694&lt;&gt;"",AQ694-AS694,TODAY()-AQ694),"")</f>
        <v>-12</v>
      </c>
      <c r="AZ694" s="329" t="str">
        <f ca="1">IF(AY694&lt;&gt;"",IF(AY694&lt;=0,"SEM ATRASO",IF(AY694&lt;=10,"1) &lt;= 10 Dias",IF(AND(AY694&gt;10,AY694&lt;=30),"2) &gt; 10 Dias e &lt;= 30 Dias",IF(AND(AY694&gt;30,AY694&lt;=60),"3) &gt;30 Dias e &lt;=60 Dias",IF(AND(AY694&gt;60,AY694&lt;43854),"4) &gt; 60 Dias","INDEFINIDO"))))),"")</f>
        <v>SEM ATRASO</v>
      </c>
      <c r="BA694" s="327">
        <v>45909</v>
      </c>
      <c r="BB694" s="331"/>
      <c r="BC694" s="14">
        <v>45916</v>
      </c>
      <c r="BD694" s="24">
        <v>45916</v>
      </c>
      <c r="BE694" s="327"/>
      <c r="BF694" s="309" t="str">
        <f>IF(AND(BB694&lt;&gt;"",BE694&lt;&gt;""),BE694-BB694,"")</f>
        <v/>
      </c>
      <c r="BG694" s="326" t="str">
        <f>IF(BC694&lt;&gt;"",CONCATENATE("S",WEEKNUM(BC694,21)),"")</f>
        <v>S38</v>
      </c>
      <c r="BH694" s="327" t="str">
        <f>IF(BD694&lt;&gt;"",CONCATENATE("S",WEEKNUM(BD694,21)),"")</f>
        <v>S38</v>
      </c>
      <c r="BI694" s="327" t="str">
        <f>IF(BE694&lt;&gt;"",CONCATENATE("S",WEEKNUM(BE694,21)),"")</f>
        <v/>
      </c>
      <c r="BJ694" s="326" t="str">
        <f>IF(BE694&lt;&gt;"",CONCATENATE(MONTH(BE694),"/",YEAR(BE694)),"")</f>
        <v/>
      </c>
      <c r="BK694" s="325" t="str">
        <f ca="1">IF(BE694&lt;&gt;"",IFERROR(IF(BE694="",TODAY()-BC694,BE694-BC694),""),"")</f>
        <v/>
      </c>
      <c r="BL694" s="330" t="str">
        <f ca="1">IF(BK694&lt;&gt;"",IF(BK694&lt;=0,"SEM ATRASO",IF(BK694&lt;=10,"1) &lt;= 10 Dias",IF(AND(BK694&gt;10,BK694&lt;=30),"2) &gt; 10 Dias e &lt;= 30 Dias",IF(AND(BK694&gt;30,BK694&lt;=60),"3) &gt;30 Dias e &lt;=60 Dias",IF(AND(BK694&gt;60,BK694&lt;43854),"4) &gt; 60 Dias","INDEFINIDO"))))),"")</f>
        <v/>
      </c>
      <c r="BM694" s="331">
        <f>IF(BE694&lt;&gt;"",BE694+5,IF(AND(BE694="",BD694&lt;&gt;""),BD694+5,IF(AND(BE694="",BD694="",AS694&lt;&gt;""),AS694+5,IF(AND(BE694="",BD694="",AS694="",AR694&lt;&gt;""),AR694+5,""))))</f>
        <v>45921</v>
      </c>
      <c r="BN694" s="327"/>
      <c r="BO694" s="327" t="s">
        <v>87</v>
      </c>
      <c r="BP694" s="305"/>
      <c r="BQ694" s="305"/>
      <c r="BR694" s="305"/>
      <c r="BS694" s="305"/>
      <c r="BT694" s="305" t="s">
        <v>124</v>
      </c>
      <c r="BU694" s="305" t="s">
        <v>124</v>
      </c>
      <c r="BV694" s="305"/>
      <c r="BW694" s="305"/>
      <c r="BX694" s="305"/>
      <c r="BY694" s="305"/>
      <c r="BZ694" s="305"/>
      <c r="CA694" s="660" t="s">
        <v>448</v>
      </c>
      <c r="CB694" s="326" t="s">
        <v>449</v>
      </c>
    </row>
    <row r="695" spans="1:80" ht="40.5" customHeight="1" x14ac:dyDescent="0.35">
      <c r="A695" s="326"/>
      <c r="B695" s="305" t="s">
        <v>2404</v>
      </c>
      <c r="C695" s="326" t="s">
        <v>278</v>
      </c>
      <c r="D695" s="331">
        <v>45660</v>
      </c>
      <c r="E695" s="323" t="s">
        <v>1972</v>
      </c>
      <c r="F695" s="323" t="s">
        <v>1063</v>
      </c>
      <c r="G695" s="307" t="str">
        <f ca="1">IF(AND(E695&lt;D695,BE695&lt;&gt;"",TODAY()&gt;D695),TODAY()-D695,"")</f>
        <v/>
      </c>
      <c r="H695" s="308">
        <f>IF(BM695&lt;&gt;"",BM695,"")</f>
        <v>45921</v>
      </c>
      <c r="I695" s="309">
        <f>IF(AND(E695&lt;&gt;"",H695&lt;&gt;""),H695-E695,"")</f>
        <v>292</v>
      </c>
      <c r="J695" s="305" t="s">
        <v>280</v>
      </c>
      <c r="K695" s="326" t="s">
        <v>80</v>
      </c>
      <c r="L695" s="310" t="s">
        <v>281</v>
      </c>
      <c r="M695" s="326" t="s">
        <v>82</v>
      </c>
      <c r="N695" s="326" t="s">
        <v>1252</v>
      </c>
      <c r="O695" s="326">
        <v>2029258082</v>
      </c>
      <c r="P695" s="326" t="s">
        <v>1633</v>
      </c>
      <c r="Q695" s="383"/>
      <c r="R695" s="313" t="str">
        <f>IF(OR(L695&lt;&gt;"",N695&lt;&gt;"",O695&lt;&gt;"",P695&lt;&gt;""),CONCATENATE(L695,"-",N695,"-",P695,"-OM",O695),"")</f>
        <v>P54-PPGMII-P54-CAM-1639/2024-OM2029258082</v>
      </c>
      <c r="S695" s="326"/>
      <c r="T695" s="414">
        <v>0.1</v>
      </c>
      <c r="U695" s="340">
        <v>0</v>
      </c>
      <c r="V695" s="340">
        <v>50</v>
      </c>
      <c r="W695" s="316">
        <f>IF(U695&lt;&gt;"",U695/1000,"")</f>
        <v>0</v>
      </c>
      <c r="X695" s="316">
        <f>IF(V695&lt;&gt;"",V695/1000,"")</f>
        <v>0.05</v>
      </c>
      <c r="Y695" s="317">
        <f>IF(OR(U695&lt;&gt;"",V695&lt;&gt;""),U695+V695,"")</f>
        <v>50</v>
      </c>
      <c r="Z695" s="318">
        <f>IF(Y695&lt;&gt;"",Y695/1000,"")</f>
        <v>0.05</v>
      </c>
      <c r="AA695" s="574" t="s">
        <v>306</v>
      </c>
      <c r="AB695" s="327"/>
      <c r="AC695" s="331">
        <v>45804</v>
      </c>
      <c r="AD695" s="327"/>
      <c r="AE695" s="327">
        <v>45879</v>
      </c>
      <c r="AF695" s="25">
        <v>45904</v>
      </c>
      <c r="AG695" s="327"/>
      <c r="AH695" s="309" t="str">
        <f>IF(AND(AD695&lt;&gt;"",AG695&lt;&gt;""),AG695-AD695,"")</f>
        <v/>
      </c>
      <c r="AI695" s="322" t="str">
        <f>IF(AE695&lt;&gt;"",CONCATENATE("S",WEEKNUM(AE695,21)),"")</f>
        <v>S32</v>
      </c>
      <c r="AJ695" s="323" t="str">
        <f>IF(AF695&lt;&gt;"",CONCATENATE("S",WEEKNUM(AF695,21)),"")</f>
        <v>S36</v>
      </c>
      <c r="AK695" s="323" t="str">
        <f>IF(AG695&lt;&gt;"",CONCATENATE("S",WEEKNUM(AG695,21)),"")</f>
        <v/>
      </c>
      <c r="AL695" s="322" t="str">
        <f>IF(AG695&lt;&gt;"",CONCATENATE(MONTH(AG695),"/",YEAR(AG695)),"")</f>
        <v/>
      </c>
      <c r="AM695" s="324" t="str">
        <f ca="1">IF(AG695&lt;&gt;"",IFERROR(IF(AF695="",TODAY()-AE695,AG695-AE695),""),"")</f>
        <v/>
      </c>
      <c r="AN695" s="325" t="str">
        <f ca="1">IF(AM695&lt;&gt;"",IF(AM695&lt;=0,"SEM ATRASO",IF(AM695&lt;=10,"1) &lt;= 10 Dias",IF(AND(AM695&gt;10,AM695&lt;=30),"2) &gt; 10 Dias e &lt;= 30 Dias",IF(AND(AM695&gt;30,AM695&lt;=60),"3) &gt;30 Dias e &lt;=60 Dias",IF(AND(AM695&gt;60,AM695&lt;43854),"4) &gt; 60 Dias","INDEFINIDO"))))),"")</f>
        <v/>
      </c>
      <c r="AO695" s="15">
        <v>45899</v>
      </c>
      <c r="AP695" s="331"/>
      <c r="AQ695" s="25">
        <v>45909</v>
      </c>
      <c r="AR695" s="25">
        <v>45909</v>
      </c>
      <c r="AS695" s="327"/>
      <c r="AT695" s="309" t="str">
        <f>IF(AND(AP695&lt;&gt;"",AS695&lt;&gt;""),AS695-AP695,"")</f>
        <v/>
      </c>
      <c r="AU695" s="326" t="str">
        <f>IF(AQ695&lt;&gt;"",CONCATENATE("S",WEEKNUM(AQ695,21)),"")</f>
        <v>S37</v>
      </c>
      <c r="AV695" s="327" t="str">
        <f>IF(AR695&lt;&gt;"",CONCATENATE("S",WEEKNUM(AR695,21)),"")</f>
        <v>S37</v>
      </c>
      <c r="AW695" s="327" t="str">
        <f>IF(AS695&lt;&gt;"",CONCATENATE("S",WEEKNUM(AS695,21)),"")</f>
        <v/>
      </c>
      <c r="AX695" s="326" t="str">
        <f>IF(AS695&lt;&gt;"",CONCATENATE(MONTH(AS695),"/",YEAR(AS695)),"")</f>
        <v/>
      </c>
      <c r="AY695" s="328">
        <f ca="1">IF(AQ695&lt;&gt;"",IF(AS695&lt;&gt;"",AQ695-AS695,TODAY()-AQ695),"")</f>
        <v>-12</v>
      </c>
      <c r="AZ695" s="329" t="str">
        <f ca="1">IF(AY695&lt;&gt;"",IF(AY695&lt;=0,"SEM ATRASO",IF(AY695&lt;=10,"1) &lt;= 10 Dias",IF(AND(AY695&gt;10,AY695&lt;=30),"2) &gt; 10 Dias e &lt;= 30 Dias",IF(AND(AY695&gt;30,AY695&lt;=60),"3) &gt;30 Dias e &lt;=60 Dias",IF(AND(AY695&gt;60,AY695&lt;43854),"4) &gt; 60 Dias","INDEFINIDO"))))),"")</f>
        <v>SEM ATRASO</v>
      </c>
      <c r="BA695" s="327">
        <v>45909</v>
      </c>
      <c r="BB695" s="331"/>
      <c r="BC695" s="14">
        <v>45916</v>
      </c>
      <c r="BD695" s="24">
        <v>45916</v>
      </c>
      <c r="BE695" s="327"/>
      <c r="BF695" s="309" t="str">
        <f>IF(AND(BB695&lt;&gt;"",BE695&lt;&gt;""),BE695-BB695,"")</f>
        <v/>
      </c>
      <c r="BG695" s="326" t="str">
        <f>IF(BC695&lt;&gt;"",CONCATENATE("S",WEEKNUM(BC695,21)),"")</f>
        <v>S38</v>
      </c>
      <c r="BH695" s="327" t="str">
        <f>IF(BD695&lt;&gt;"",CONCATENATE("S",WEEKNUM(BD695,21)),"")</f>
        <v>S38</v>
      </c>
      <c r="BI695" s="327" t="str">
        <f>IF(BE695&lt;&gt;"",CONCATENATE("S",WEEKNUM(BE695,21)),"")</f>
        <v/>
      </c>
      <c r="BJ695" s="326" t="str">
        <f>IF(BE695&lt;&gt;"",CONCATENATE(MONTH(BE695),"/",YEAR(BE695)),"")</f>
        <v/>
      </c>
      <c r="BK695" s="325" t="str">
        <f ca="1">IF(BE695&lt;&gt;"",IFERROR(IF(BE695="",TODAY()-BC695,BE695-BC695),""),"")</f>
        <v/>
      </c>
      <c r="BL695" s="330" t="str">
        <f ca="1">IF(BK695&lt;&gt;"",IF(BK695&lt;=0,"SEM ATRASO",IF(BK695&lt;=10,"1) &lt;= 10 Dias",IF(AND(BK695&gt;10,BK695&lt;=30),"2) &gt; 10 Dias e &lt;= 30 Dias",IF(AND(BK695&gt;30,BK695&lt;=60),"3) &gt;30 Dias e &lt;=60 Dias",IF(AND(BK695&gt;60,BK695&lt;43854),"4) &gt; 60 Dias","INDEFINIDO"))))),"")</f>
        <v/>
      </c>
      <c r="BM695" s="331">
        <f>IF(BE695&lt;&gt;"",BE695+5,IF(AND(BE695="",BD695&lt;&gt;""),BD695+5,IF(AND(BE695="",BD695="",AS695&lt;&gt;""),AS695+5,IF(AND(BE695="",BD695="",AS695="",AR695&lt;&gt;""),AR695+5,""))))</f>
        <v>45921</v>
      </c>
      <c r="BN695" s="327"/>
      <c r="BO695" s="327" t="s">
        <v>87</v>
      </c>
      <c r="BP695" s="305"/>
      <c r="BQ695" s="305"/>
      <c r="BR695" s="305"/>
      <c r="BS695" s="305"/>
      <c r="BT695" s="305" t="s">
        <v>124</v>
      </c>
      <c r="BU695" s="305" t="s">
        <v>124</v>
      </c>
      <c r="BV695" s="305"/>
      <c r="BW695" s="305"/>
      <c r="BX695" s="305"/>
      <c r="BY695" s="305"/>
      <c r="BZ695" s="305"/>
      <c r="CA695" s="660"/>
      <c r="CB695" s="326"/>
    </row>
    <row r="696" spans="1:80" ht="40.5" customHeight="1" x14ac:dyDescent="0.35">
      <c r="A696" s="326"/>
      <c r="B696" s="305" t="s">
        <v>2404</v>
      </c>
      <c r="C696" s="326" t="s">
        <v>278</v>
      </c>
      <c r="D696" s="331">
        <v>45660</v>
      </c>
      <c r="E696" s="323" t="s">
        <v>1972</v>
      </c>
      <c r="F696" s="323" t="s">
        <v>1063</v>
      </c>
      <c r="G696" s="307" t="str">
        <f ca="1">IF(AND(E696&lt;D696,BE696&lt;&gt;"",TODAY()&gt;D696),TODAY()-D696,"")</f>
        <v/>
      </c>
      <c r="H696" s="308">
        <f>IF(BM696&lt;&gt;"",BM696,"")</f>
        <v>45921</v>
      </c>
      <c r="I696" s="309">
        <f>IF(AND(E696&lt;&gt;"",H696&lt;&gt;""),H696-E696,"")</f>
        <v>292</v>
      </c>
      <c r="J696" s="305" t="s">
        <v>280</v>
      </c>
      <c r="K696" s="326" t="s">
        <v>80</v>
      </c>
      <c r="L696" s="310" t="s">
        <v>281</v>
      </c>
      <c r="M696" s="326" t="s">
        <v>82</v>
      </c>
      <c r="N696" s="326" t="s">
        <v>1252</v>
      </c>
      <c r="O696" s="326">
        <v>2029258082</v>
      </c>
      <c r="P696" s="326" t="s">
        <v>1633</v>
      </c>
      <c r="Q696" s="383"/>
      <c r="R696" s="313" t="str">
        <f>IF(OR(L696&lt;&gt;"",N696&lt;&gt;"",O696&lt;&gt;"",P696&lt;&gt;""),CONCATENATE(L696,"-",N696,"-",P696,"-OM",O696),"")</f>
        <v>P54-PPGMII-P54-CAM-1639/2024-OM2029258082</v>
      </c>
      <c r="S696" s="326"/>
      <c r="T696" s="414">
        <v>0.1</v>
      </c>
      <c r="U696" s="340">
        <v>0</v>
      </c>
      <c r="V696" s="340">
        <v>50</v>
      </c>
      <c r="W696" s="316">
        <f>IF(U696&lt;&gt;"",U696/1000,"")</f>
        <v>0</v>
      </c>
      <c r="X696" s="316">
        <f>IF(V696&lt;&gt;"",V696/1000,"")</f>
        <v>0.05</v>
      </c>
      <c r="Y696" s="317">
        <f>IF(OR(U696&lt;&gt;"",V696&lt;&gt;""),U696+V696,"")</f>
        <v>50</v>
      </c>
      <c r="Z696" s="318">
        <f>IF(Y696&lt;&gt;"",Y696/1000,"")</f>
        <v>0.05</v>
      </c>
      <c r="AA696" s="574" t="s">
        <v>306</v>
      </c>
      <c r="AB696" s="327"/>
      <c r="AC696" s="331">
        <v>45804</v>
      </c>
      <c r="AD696" s="327"/>
      <c r="AE696" s="327">
        <v>45738</v>
      </c>
      <c r="AF696" s="25">
        <v>45904</v>
      </c>
      <c r="AG696" s="327"/>
      <c r="AH696" s="309" t="str">
        <f>IF(AND(AD696&lt;&gt;"",AG696&lt;&gt;""),AG696-AD696,"")</f>
        <v/>
      </c>
      <c r="AI696" s="322" t="str">
        <f>IF(AE696&lt;&gt;"",CONCATENATE("S",WEEKNUM(AE696,21)),"")</f>
        <v>S12</v>
      </c>
      <c r="AJ696" s="323" t="str">
        <f>IF(AF696&lt;&gt;"",CONCATENATE("S",WEEKNUM(AF696,21)),"")</f>
        <v>S36</v>
      </c>
      <c r="AK696" s="323" t="str">
        <f>IF(AG696&lt;&gt;"",CONCATENATE("S",WEEKNUM(AG696,21)),"")</f>
        <v/>
      </c>
      <c r="AL696" s="322" t="str">
        <f>IF(AG696&lt;&gt;"",CONCATENATE(MONTH(AG696),"/",YEAR(AG696)),"")</f>
        <v/>
      </c>
      <c r="AM696" s="324" t="str">
        <f ca="1">IF(AG696&lt;&gt;"",IFERROR(IF(AF696="",TODAY()-AE696,AG696-AE696),""),"")</f>
        <v/>
      </c>
      <c r="AN696" s="325" t="str">
        <f ca="1">IF(AM696&lt;&gt;"",IF(AM696&lt;=0,"SEM ATRASO",IF(AM696&lt;=10,"1) &lt;= 10 Dias",IF(AND(AM696&gt;10,AM696&lt;=30),"2) &gt; 10 Dias e &lt;= 30 Dias",IF(AND(AM696&gt;30,AM696&lt;=60),"3) &gt;30 Dias e &lt;=60 Dias",IF(AND(AM696&gt;60,AM696&lt;43854),"4) &gt; 60 Dias","INDEFINIDO"))))),"")</f>
        <v/>
      </c>
      <c r="AO696" s="15">
        <v>45899</v>
      </c>
      <c r="AP696" s="331"/>
      <c r="AQ696" s="25">
        <v>45909</v>
      </c>
      <c r="AR696" s="25">
        <v>45909</v>
      </c>
      <c r="AS696" s="327"/>
      <c r="AT696" s="309" t="str">
        <f>IF(AND(AP696&lt;&gt;"",AS696&lt;&gt;""),AS696-AP696,"")</f>
        <v/>
      </c>
      <c r="AU696" s="326" t="str">
        <f>IF(AQ696&lt;&gt;"",CONCATENATE("S",WEEKNUM(AQ696,21)),"")</f>
        <v>S37</v>
      </c>
      <c r="AV696" s="327" t="str">
        <f>IF(AR696&lt;&gt;"",CONCATENATE("S",WEEKNUM(AR696,21)),"")</f>
        <v>S37</v>
      </c>
      <c r="AW696" s="327" t="str">
        <f>IF(AS696&lt;&gt;"",CONCATENATE("S",WEEKNUM(AS696,21)),"")</f>
        <v/>
      </c>
      <c r="AX696" s="326" t="str">
        <f>IF(AS696&lt;&gt;"",CONCATENATE(MONTH(AS696),"/",YEAR(AS696)),"")</f>
        <v/>
      </c>
      <c r="AY696" s="328">
        <f ca="1">IF(AQ696&lt;&gt;"",IF(AS696&lt;&gt;"",AQ696-AS696,TODAY()-AQ696),"")</f>
        <v>-12</v>
      </c>
      <c r="AZ696" s="329" t="str">
        <f ca="1">IF(AY696&lt;&gt;"",IF(AY696&lt;=0,"SEM ATRASO",IF(AY696&lt;=10,"1) &lt;= 10 Dias",IF(AND(AY696&gt;10,AY696&lt;=30),"2) &gt; 10 Dias e &lt;= 30 Dias",IF(AND(AY696&gt;30,AY696&lt;=60),"3) &gt;30 Dias e &lt;=60 Dias",IF(AND(AY696&gt;60,AY696&lt;43854),"4) &gt; 60 Dias","INDEFINIDO"))))),"")</f>
        <v>SEM ATRASO</v>
      </c>
      <c r="BA696" s="327">
        <v>45909</v>
      </c>
      <c r="BB696" s="331"/>
      <c r="BC696" s="14">
        <v>45916</v>
      </c>
      <c r="BD696" s="24">
        <v>45916</v>
      </c>
      <c r="BE696" s="327"/>
      <c r="BF696" s="309" t="str">
        <f>IF(AND(BB696&lt;&gt;"",BE696&lt;&gt;""),BE696-BB696,"")</f>
        <v/>
      </c>
      <c r="BG696" s="326" t="str">
        <f>IF(BC696&lt;&gt;"",CONCATENATE("S",WEEKNUM(BC696,21)),"")</f>
        <v>S38</v>
      </c>
      <c r="BH696" s="327" t="str">
        <f>IF(BD696&lt;&gt;"",CONCATENATE("S",WEEKNUM(BD696,21)),"")</f>
        <v>S38</v>
      </c>
      <c r="BI696" s="327" t="str">
        <f>IF(BE696&lt;&gt;"",CONCATENATE("S",WEEKNUM(BE696,21)),"")</f>
        <v/>
      </c>
      <c r="BJ696" s="326" t="str">
        <f>IF(BE696&lt;&gt;"",CONCATENATE(MONTH(BE696),"/",YEAR(BE696)),"")</f>
        <v/>
      </c>
      <c r="BK696" s="325" t="str">
        <f ca="1">IF(BE696&lt;&gt;"",IFERROR(IF(BE696="",TODAY()-BC696,BE696-BC696),""),"")</f>
        <v/>
      </c>
      <c r="BL696" s="330" t="str">
        <f ca="1">IF(BK696&lt;&gt;"",IF(BK696&lt;=0,"SEM ATRASO",IF(BK696&lt;=10,"1) &lt;= 10 Dias",IF(AND(BK696&gt;10,BK696&lt;=30),"2) &gt; 10 Dias e &lt;= 30 Dias",IF(AND(BK696&gt;30,BK696&lt;=60),"3) &gt;30 Dias e &lt;=60 Dias",IF(AND(BK696&gt;60,BK696&lt;43854),"4) &gt; 60 Dias","INDEFINIDO"))))),"")</f>
        <v/>
      </c>
      <c r="BM696" s="331">
        <f>IF(BE696&lt;&gt;"",BE696+5,IF(AND(BE696="",BD696&lt;&gt;""),BD696+5,IF(AND(BE696="",BD696="",AS696&lt;&gt;""),AS696+5,IF(AND(BE696="",BD696="",AS696="",AR696&lt;&gt;""),AR696+5,""))))</f>
        <v>45921</v>
      </c>
      <c r="BN696" s="327"/>
      <c r="BO696" s="327" t="s">
        <v>87</v>
      </c>
      <c r="BP696" s="305"/>
      <c r="BQ696" s="305"/>
      <c r="BR696" s="305"/>
      <c r="BS696" s="305"/>
      <c r="BT696" s="305" t="s">
        <v>124</v>
      </c>
      <c r="BU696" s="305" t="s">
        <v>124</v>
      </c>
      <c r="BV696" s="305"/>
      <c r="BW696" s="305"/>
      <c r="BX696" s="305"/>
      <c r="BY696" s="305"/>
      <c r="BZ696" s="305"/>
      <c r="CA696" s="660" t="s">
        <v>307</v>
      </c>
      <c r="CB696" s="326" t="s">
        <v>115</v>
      </c>
    </row>
    <row r="697" spans="1:80" ht="40.5" customHeight="1" x14ac:dyDescent="0.35">
      <c r="A697" s="326"/>
      <c r="B697" s="305" t="s">
        <v>88</v>
      </c>
      <c r="C697" s="326"/>
      <c r="D697" s="331"/>
      <c r="E697" s="323" t="s">
        <v>643</v>
      </c>
      <c r="F697" s="323" t="s">
        <v>1063</v>
      </c>
      <c r="G697" s="307" t="str">
        <f ca="1">IF(AND(E697&lt;D697,BE697&lt;&gt;"",TODAY()&gt;D697),TODAY()-D697,"")</f>
        <v/>
      </c>
      <c r="H697" s="308">
        <f>IF(BM697&lt;&gt;"",BM697,"")</f>
        <v>45921</v>
      </c>
      <c r="I697" s="309">
        <f>IF(AND(E697&lt;&gt;"",H697&lt;&gt;""),H697-E697,"")</f>
        <v>248</v>
      </c>
      <c r="J697" s="305" t="s">
        <v>79</v>
      </c>
      <c r="K697" s="326" t="s">
        <v>80</v>
      </c>
      <c r="L697" s="310" t="s">
        <v>281</v>
      </c>
      <c r="M697" s="326" t="s">
        <v>117</v>
      </c>
      <c r="N697" s="326" t="s">
        <v>1252</v>
      </c>
      <c r="O697" s="326">
        <v>2029267545</v>
      </c>
      <c r="P697" s="326" t="s">
        <v>1634</v>
      </c>
      <c r="Q697" s="383"/>
      <c r="R697" s="313" t="str">
        <f>IF(OR(L697&lt;&gt;"",N697&lt;&gt;"",O697&lt;&gt;"",P697&lt;&gt;""),CONCATENATE(L697,"-",N697,"-",P697,"-OM",O697),"")</f>
        <v>P54-PPGMII-P54-CAM-164/2025-OM2029267545</v>
      </c>
      <c r="S697" s="326"/>
      <c r="T697" s="414">
        <v>0.25</v>
      </c>
      <c r="U697" s="340">
        <v>0</v>
      </c>
      <c r="V697" s="340">
        <v>2183.5</v>
      </c>
      <c r="W697" s="316">
        <f>IF(U697&lt;&gt;"",U697/1000,"")</f>
        <v>0</v>
      </c>
      <c r="X697" s="316">
        <f>IF(V697&lt;&gt;"",V697/1000,"")</f>
        <v>2.1835</v>
      </c>
      <c r="Y697" s="317">
        <f>IF(OR(U697&lt;&gt;"",V697&lt;&gt;""),U697+V697,"")</f>
        <v>2183.5</v>
      </c>
      <c r="Z697" s="318">
        <f>IF(Y697&lt;&gt;"",Y697/1000,"")</f>
        <v>2.1835</v>
      </c>
      <c r="AA697" s="574" t="s">
        <v>502</v>
      </c>
      <c r="AB697" s="327"/>
      <c r="AC697" s="331">
        <v>45699</v>
      </c>
      <c r="AD697" s="327">
        <v>45807</v>
      </c>
      <c r="AE697" s="327">
        <v>45778</v>
      </c>
      <c r="AF697" s="25">
        <v>45899</v>
      </c>
      <c r="AG697" s="327">
        <v>45883</v>
      </c>
      <c r="AH697" s="309">
        <f>IF(AND(AD697&lt;&gt;"",AG697&lt;&gt;""),AG697-AD697,"")</f>
        <v>76</v>
      </c>
      <c r="AI697" s="322" t="str">
        <f>IF(AE697&lt;&gt;"",CONCATENATE("S",WEEKNUM(AE697,21)),"")</f>
        <v>S18</v>
      </c>
      <c r="AJ697" s="323" t="str">
        <f>IF(AF697&lt;&gt;"",CONCATENATE("S",WEEKNUM(AF697,21)),"")</f>
        <v>S35</v>
      </c>
      <c r="AK697" s="323" t="str">
        <f>IF(AG697&lt;&gt;"",CONCATENATE("S",WEEKNUM(AG697,21)),"")</f>
        <v>S33</v>
      </c>
      <c r="AL697" s="322" t="str">
        <f>IF(AG697&lt;&gt;"",CONCATENATE(MONTH(AG697),"/",YEAR(AG697)),"")</f>
        <v>8/2025</v>
      </c>
      <c r="AM697" s="324">
        <f ca="1">IF(AG697&lt;&gt;"",IFERROR(IF(AF697="",TODAY()-AE697,AG697-AE697),""),"")</f>
        <v>105</v>
      </c>
      <c r="AN697" s="325" t="str">
        <f ca="1">IF(AM697&lt;&gt;"",IF(AM697&lt;=0,"SEM ATRASO",IF(AM697&lt;=10,"1) &lt;= 10 Dias",IF(AND(AM697&gt;10,AM697&lt;=30),"2) &gt; 10 Dias e &lt;= 30 Dias",IF(AND(AM697&gt;30,AM697&lt;=60),"3) &gt;30 Dias e &lt;=60 Dias",IF(AND(AM697&gt;60,AM697&lt;43854),"4) &gt; 60 Dias","INDEFINIDO"))))),"")</f>
        <v>4) &gt; 60 Dias</v>
      </c>
      <c r="AO697" s="15">
        <v>45899</v>
      </c>
      <c r="AP697" s="331"/>
      <c r="AQ697" s="25">
        <v>45909</v>
      </c>
      <c r="AR697" s="25">
        <v>45909</v>
      </c>
      <c r="AS697" s="327"/>
      <c r="AT697" s="309" t="str">
        <f>IF(AND(AP697&lt;&gt;"",AS697&lt;&gt;""),AS697-AP697,"")</f>
        <v/>
      </c>
      <c r="AU697" s="326" t="str">
        <f>IF(AQ697&lt;&gt;"",CONCATENATE("S",WEEKNUM(AQ697,21)),"")</f>
        <v>S37</v>
      </c>
      <c r="AV697" s="327" t="str">
        <f>IF(AR697&lt;&gt;"",CONCATENATE("S",WEEKNUM(AR697,21)),"")</f>
        <v>S37</v>
      </c>
      <c r="AW697" s="327" t="str">
        <f>IF(AS697&lt;&gt;"",CONCATENATE("S",WEEKNUM(AS697,21)),"")</f>
        <v/>
      </c>
      <c r="AX697" s="326" t="str">
        <f>IF(AS697&lt;&gt;"",CONCATENATE(MONTH(AS697),"/",YEAR(AS697)),"")</f>
        <v/>
      </c>
      <c r="AY697" s="328">
        <f ca="1">IF(AQ697&lt;&gt;"",IF(AS697&lt;&gt;"",AQ697-AS697,TODAY()-AQ697),"")</f>
        <v>-12</v>
      </c>
      <c r="AZ697" s="329" t="str">
        <f ca="1">IF(AY697&lt;&gt;"",IF(AY697&lt;=0,"SEM ATRASO",IF(AY697&lt;=10,"1) &lt;= 10 Dias",IF(AND(AY697&gt;10,AY697&lt;=30),"2) &gt; 10 Dias e &lt;= 30 Dias",IF(AND(AY697&gt;30,AY697&lt;=60),"3) &gt;30 Dias e &lt;=60 Dias",IF(AND(AY697&gt;60,AY697&lt;43854),"4) &gt; 60 Dias","INDEFINIDO"))))),"")</f>
        <v>SEM ATRASO</v>
      </c>
      <c r="BA697" s="327">
        <v>45909</v>
      </c>
      <c r="BB697" s="331"/>
      <c r="BC697" s="14">
        <v>45916</v>
      </c>
      <c r="BD697" s="24">
        <v>45916</v>
      </c>
      <c r="BE697" s="327"/>
      <c r="BF697" s="309" t="str">
        <f>IF(AND(BB697&lt;&gt;"",BE697&lt;&gt;""),BE697-BB697,"")</f>
        <v/>
      </c>
      <c r="BG697" s="326" t="str">
        <f>IF(BC697&lt;&gt;"",CONCATENATE("S",WEEKNUM(BC697,21)),"")</f>
        <v>S38</v>
      </c>
      <c r="BH697" s="327" t="str">
        <f>IF(BD697&lt;&gt;"",CONCATENATE("S",WEEKNUM(BD697,21)),"")</f>
        <v>S38</v>
      </c>
      <c r="BI697" s="327" t="str">
        <f>IF(BE697&lt;&gt;"",CONCATENATE("S",WEEKNUM(BE697,21)),"")</f>
        <v/>
      </c>
      <c r="BJ697" s="326" t="str">
        <f>IF(BE697&lt;&gt;"",CONCATENATE(MONTH(BE697),"/",YEAR(BE697)),"")</f>
        <v/>
      </c>
      <c r="BK697" s="325" t="str">
        <f ca="1">IF(BE697&lt;&gt;"",IFERROR(IF(BE697="",TODAY()-BC697,BE697-BC697),""),"")</f>
        <v/>
      </c>
      <c r="BL697" s="330" t="str">
        <f ca="1">IF(BK697&lt;&gt;"",IF(BK697&lt;=0,"SEM ATRASO",IF(BK697&lt;=10,"1) &lt;= 10 Dias",IF(AND(BK697&gt;10,BK697&lt;=30),"2) &gt; 10 Dias e &lt;= 30 Dias",IF(AND(BK697&gt;30,BK697&lt;=60),"3) &gt;30 Dias e &lt;=60 Dias",IF(AND(BK697&gt;60,BK697&lt;43854),"4) &gt; 60 Dias","INDEFINIDO"))))),"")</f>
        <v/>
      </c>
      <c r="BM697" s="331">
        <f>IF(BE697&lt;&gt;"",BE697+5,IF(AND(BE697="",BD697&lt;&gt;""),BD697+5,IF(AND(BE697="",BD697="",AS697&lt;&gt;""),AS697+5,IF(AND(BE697="",BD697="",AS697="",AR697&lt;&gt;""),AR697+5,""))))</f>
        <v>45921</v>
      </c>
      <c r="BN697" s="327"/>
      <c r="BO697" s="327" t="s">
        <v>87</v>
      </c>
      <c r="BP697" s="305"/>
      <c r="BQ697" s="305"/>
      <c r="BR697" s="305"/>
      <c r="BS697" s="305"/>
      <c r="BT697" s="305" t="s">
        <v>124</v>
      </c>
      <c r="BU697" s="305" t="s">
        <v>124</v>
      </c>
      <c r="BV697" s="305"/>
      <c r="BW697" s="305"/>
      <c r="BX697" s="305"/>
      <c r="BY697" s="305"/>
      <c r="BZ697" s="305"/>
      <c r="CA697" s="660" t="s">
        <v>100</v>
      </c>
      <c r="CB697" s="326"/>
    </row>
    <row r="698" spans="1:80" ht="40.5" customHeight="1" x14ac:dyDescent="0.35">
      <c r="A698" s="326"/>
      <c r="B698" s="305" t="s">
        <v>2404</v>
      </c>
      <c r="C698" s="326" t="s">
        <v>278</v>
      </c>
      <c r="D698" s="331">
        <v>45660</v>
      </c>
      <c r="E698" s="323" t="s">
        <v>1973</v>
      </c>
      <c r="F698" s="323" t="s">
        <v>1063</v>
      </c>
      <c r="G698" s="307" t="str">
        <f ca="1">IF(AND(E698&lt;D698,BE698&lt;&gt;"",TODAY()&gt;D698),TODAY()-D698,"")</f>
        <v/>
      </c>
      <c r="H698" s="308">
        <f>IF(BM698&lt;&gt;"",BM698,"")</f>
        <v>45921</v>
      </c>
      <c r="I698" s="309">
        <f>IF(AND(E698&lt;&gt;"",H698&lt;&gt;""),H698-E698,"")</f>
        <v>171</v>
      </c>
      <c r="J698" s="305"/>
      <c r="K698" s="326" t="s">
        <v>80</v>
      </c>
      <c r="L698" s="310" t="s">
        <v>281</v>
      </c>
      <c r="M698" s="326" t="s">
        <v>82</v>
      </c>
      <c r="N698" s="326" t="s">
        <v>1252</v>
      </c>
      <c r="O698" s="326">
        <v>2029269562</v>
      </c>
      <c r="P698" s="326" t="s">
        <v>1635</v>
      </c>
      <c r="Q698" s="383"/>
      <c r="R698" s="313" t="str">
        <f>IF(OR(L698&lt;&gt;"",N698&lt;&gt;"",O698&lt;&gt;"",P698&lt;&gt;""),CONCATENATE(L698,"-",N698,"-",P698,"-OM",O698),"")</f>
        <v>P54-PPGMII-P54-CAM-1647/2024-OM2029269562</v>
      </c>
      <c r="S698" s="326" t="s">
        <v>453</v>
      </c>
      <c r="T698" s="414">
        <v>0.1</v>
      </c>
      <c r="U698" s="340">
        <v>0</v>
      </c>
      <c r="V698" s="340">
        <v>3293</v>
      </c>
      <c r="W698" s="316">
        <f>IF(U698&lt;&gt;"",U698/1000,"")</f>
        <v>0</v>
      </c>
      <c r="X698" s="316">
        <f>IF(V698&lt;&gt;"",V698/1000,"")</f>
        <v>3.2930000000000001</v>
      </c>
      <c r="Y698" s="317">
        <f>IF(OR(U698&lt;&gt;"",V698&lt;&gt;""),U698+V698,"")</f>
        <v>3293</v>
      </c>
      <c r="Z698" s="318">
        <f>IF(Y698&lt;&gt;"",Y698/1000,"")</f>
        <v>3.2930000000000001</v>
      </c>
      <c r="AA698" s="574" t="s">
        <v>468</v>
      </c>
      <c r="AB698" s="327"/>
      <c r="AC698" s="331">
        <v>45674</v>
      </c>
      <c r="AD698" s="327"/>
      <c r="AE698" s="327">
        <v>45778</v>
      </c>
      <c r="AF698" s="25">
        <v>45904</v>
      </c>
      <c r="AG698" s="327"/>
      <c r="AH698" s="309" t="str">
        <f>IF(AND(AD698&lt;&gt;"",AG698&lt;&gt;""),AG698-AD698,"")</f>
        <v/>
      </c>
      <c r="AI698" s="322" t="str">
        <f>IF(AE698&lt;&gt;"",CONCATENATE("S",WEEKNUM(AE698,21)),"")</f>
        <v>S18</v>
      </c>
      <c r="AJ698" s="323" t="str">
        <f>IF(AF698&lt;&gt;"",CONCATENATE("S",WEEKNUM(AF698,21)),"")</f>
        <v>S36</v>
      </c>
      <c r="AK698" s="323" t="str">
        <f>IF(AG698&lt;&gt;"",CONCATENATE("S",WEEKNUM(AG698,21)),"")</f>
        <v/>
      </c>
      <c r="AL698" s="322" t="str">
        <f>IF(AG698&lt;&gt;"",CONCATENATE(MONTH(AG698),"/",YEAR(AG698)),"")</f>
        <v/>
      </c>
      <c r="AM698" s="324" t="str">
        <f ca="1">IF(AG698&lt;&gt;"",IFERROR(IF(AF698="",TODAY()-AE698,AG698-AE698),""),"")</f>
        <v/>
      </c>
      <c r="AN698" s="325" t="str">
        <f ca="1">IF(AM698&lt;&gt;"",IF(AM698&lt;=0,"SEM ATRASO",IF(AM698&lt;=10,"1) &lt;= 10 Dias",IF(AND(AM698&gt;10,AM698&lt;=30),"2) &gt; 10 Dias e &lt;= 30 Dias",IF(AND(AM698&gt;30,AM698&lt;=60),"3) &gt;30 Dias e &lt;=60 Dias",IF(AND(AM698&gt;60,AM698&lt;43854),"4) &gt; 60 Dias","INDEFINIDO"))))),"")</f>
        <v/>
      </c>
      <c r="AO698" s="15">
        <v>45899</v>
      </c>
      <c r="AP698" s="331"/>
      <c r="AQ698" s="25">
        <v>45909</v>
      </c>
      <c r="AR698" s="25">
        <v>45909</v>
      </c>
      <c r="AS698" s="327"/>
      <c r="AT698" s="309" t="str">
        <f>IF(AND(AP698&lt;&gt;"",AS698&lt;&gt;""),AS698-AP698,"")</f>
        <v/>
      </c>
      <c r="AU698" s="326" t="str">
        <f>IF(AQ698&lt;&gt;"",CONCATENATE("S",WEEKNUM(AQ698,21)),"")</f>
        <v>S37</v>
      </c>
      <c r="AV698" s="327" t="str">
        <f>IF(AR698&lt;&gt;"",CONCATENATE("S",WEEKNUM(AR698,21)),"")</f>
        <v>S37</v>
      </c>
      <c r="AW698" s="327" t="str">
        <f>IF(AS698&lt;&gt;"",CONCATENATE("S",WEEKNUM(AS698,21)),"")</f>
        <v/>
      </c>
      <c r="AX698" s="326" t="str">
        <f>IF(AS698&lt;&gt;"",CONCATENATE(MONTH(AS698),"/",YEAR(AS698)),"")</f>
        <v/>
      </c>
      <c r="AY698" s="328">
        <f ca="1">IF(AQ698&lt;&gt;"",IF(AS698&lt;&gt;"",AQ698-AS698,TODAY()-AQ698),"")</f>
        <v>-12</v>
      </c>
      <c r="AZ698" s="329" t="str">
        <f ca="1">IF(AY698&lt;&gt;"",IF(AY698&lt;=0,"SEM ATRASO",IF(AY698&lt;=10,"1) &lt;= 10 Dias",IF(AND(AY698&gt;10,AY698&lt;=30),"2) &gt; 10 Dias e &lt;= 30 Dias",IF(AND(AY698&gt;30,AY698&lt;=60),"3) &gt;30 Dias e &lt;=60 Dias",IF(AND(AY698&gt;60,AY698&lt;43854),"4) &gt; 60 Dias","INDEFINIDO"))))),"")</f>
        <v>SEM ATRASO</v>
      </c>
      <c r="BA698" s="327">
        <v>45909</v>
      </c>
      <c r="BB698" s="331"/>
      <c r="BC698" s="14">
        <v>45916</v>
      </c>
      <c r="BD698" s="24">
        <v>45916</v>
      </c>
      <c r="BE698" s="327"/>
      <c r="BF698" s="309" t="str">
        <f>IF(AND(BB698&lt;&gt;"",BE698&lt;&gt;""),BE698-BB698,"")</f>
        <v/>
      </c>
      <c r="BG698" s="326" t="str">
        <f>IF(BC698&lt;&gt;"",CONCATENATE("S",WEEKNUM(BC698,21)),"")</f>
        <v>S38</v>
      </c>
      <c r="BH698" s="327" t="str">
        <f>IF(BD698&lt;&gt;"",CONCATENATE("S",WEEKNUM(BD698,21)),"")</f>
        <v>S38</v>
      </c>
      <c r="BI698" s="327" t="str">
        <f>IF(BE698&lt;&gt;"",CONCATENATE("S",WEEKNUM(BE698,21)),"")</f>
        <v/>
      </c>
      <c r="BJ698" s="326" t="str">
        <f>IF(BE698&lt;&gt;"",CONCATENATE(MONTH(BE698),"/",YEAR(BE698)),"")</f>
        <v/>
      </c>
      <c r="BK698" s="325" t="str">
        <f ca="1">IF(BE698&lt;&gt;"",IFERROR(IF(BE698="",TODAY()-BC698,BE698-BC698),""),"")</f>
        <v/>
      </c>
      <c r="BL698" s="330" t="str">
        <f ca="1">IF(BK698&lt;&gt;"",IF(BK698&lt;=0,"SEM ATRASO",IF(BK698&lt;=10,"1) &lt;= 10 Dias",IF(AND(BK698&gt;10,BK698&lt;=30),"2) &gt; 10 Dias e &lt;= 30 Dias",IF(AND(BK698&gt;30,BK698&lt;=60),"3) &gt;30 Dias e &lt;=60 Dias",IF(AND(BK698&gt;60,BK698&lt;43854),"4) &gt; 60 Dias","INDEFINIDO"))))),"")</f>
        <v/>
      </c>
      <c r="BM698" s="331">
        <f>IF(BE698&lt;&gt;"",BE698+5,IF(AND(BE698="",BD698&lt;&gt;""),BD698+5,IF(AND(BE698="",BD698="",AS698&lt;&gt;""),AS698+5,IF(AND(BE698="",BD698="",AS698="",AR698&lt;&gt;""),AR698+5,""))))</f>
        <v>45921</v>
      </c>
      <c r="BN698" s="327"/>
      <c r="BO698" s="327" t="s">
        <v>87</v>
      </c>
      <c r="BP698" s="305"/>
      <c r="BQ698" s="305"/>
      <c r="BR698" s="305"/>
      <c r="BS698" s="305"/>
      <c r="BT698" s="305" t="s">
        <v>124</v>
      </c>
      <c r="BU698" s="305" t="s">
        <v>124</v>
      </c>
      <c r="BV698" s="305"/>
      <c r="BW698" s="305"/>
      <c r="BX698" s="305"/>
      <c r="BY698" s="305"/>
      <c r="BZ698" s="305"/>
      <c r="CA698" s="660" t="s">
        <v>100</v>
      </c>
      <c r="CB698" s="326"/>
    </row>
    <row r="699" spans="1:80" ht="40.5" customHeight="1" x14ac:dyDescent="0.35">
      <c r="A699" s="326"/>
      <c r="B699" s="305" t="s">
        <v>2404</v>
      </c>
      <c r="C699" s="326" t="s">
        <v>278</v>
      </c>
      <c r="D699" s="331">
        <v>45666</v>
      </c>
      <c r="E699" s="323" t="s">
        <v>207</v>
      </c>
      <c r="F699" s="323" t="s">
        <v>1063</v>
      </c>
      <c r="G699" s="307" t="str">
        <f ca="1">IF(AND(E699&lt;D699,BE699&lt;&gt;"",TODAY()&gt;D699),TODAY()-D699,"")</f>
        <v/>
      </c>
      <c r="H699" s="308">
        <f>IF(BM699&lt;&gt;"",BM699,"")</f>
        <v>45921</v>
      </c>
      <c r="I699" s="309">
        <f>IF(AND(E699&lt;&gt;"",H699&lt;&gt;""),H699-E699,"")</f>
        <v>286</v>
      </c>
      <c r="J699" s="305" t="s">
        <v>156</v>
      </c>
      <c r="K699" s="326" t="s">
        <v>80</v>
      </c>
      <c r="L699" s="310" t="s">
        <v>281</v>
      </c>
      <c r="M699" s="326" t="s">
        <v>82</v>
      </c>
      <c r="N699" s="326" t="s">
        <v>1252</v>
      </c>
      <c r="O699" s="326">
        <v>2029267535</v>
      </c>
      <c r="P699" s="326" t="s">
        <v>1636</v>
      </c>
      <c r="Q699" s="383"/>
      <c r="R699" s="313" t="str">
        <f>IF(OR(L699&lt;&gt;"",N699&lt;&gt;"",O699&lt;&gt;"",P699&lt;&gt;""),CONCATENATE(L699,"-",N699,"-",P699,"-OM",O699),"")</f>
        <v>P54-PPGMII-P54-CAM-1754/2024-OM2029267535</v>
      </c>
      <c r="S699" s="326"/>
      <c r="T699" s="414">
        <v>0.1</v>
      </c>
      <c r="U699" s="340">
        <v>0</v>
      </c>
      <c r="V699" s="340">
        <v>1634.3700000000001</v>
      </c>
      <c r="W699" s="316">
        <f>IF(U699&lt;&gt;"",U699/1000,"")</f>
        <v>0</v>
      </c>
      <c r="X699" s="316">
        <f>IF(V699&lt;&gt;"",V699/1000,"")</f>
        <v>1.6343700000000001</v>
      </c>
      <c r="Y699" s="317">
        <f>IF(OR(U699&lt;&gt;"",V699&lt;&gt;""),U699+V699,"")</f>
        <v>1634.3700000000001</v>
      </c>
      <c r="Z699" s="318">
        <f>IF(Y699&lt;&gt;"",Y699/1000,"")</f>
        <v>1.6343700000000001</v>
      </c>
      <c r="AA699" s="574" t="s">
        <v>321</v>
      </c>
      <c r="AB699" s="327"/>
      <c r="AC699" s="331">
        <v>45678</v>
      </c>
      <c r="AD699" s="327"/>
      <c r="AE699" s="327">
        <v>45709</v>
      </c>
      <c r="AF699" s="25">
        <v>45904</v>
      </c>
      <c r="AG699" s="327"/>
      <c r="AH699" s="309" t="str">
        <f>IF(AND(AD699&lt;&gt;"",AG699&lt;&gt;""),AG699-AD699,"")</f>
        <v/>
      </c>
      <c r="AI699" s="322" t="str">
        <f>IF(AE699&lt;&gt;"",CONCATENATE("S",WEEKNUM(AE699,21)),"")</f>
        <v>S8</v>
      </c>
      <c r="AJ699" s="323" t="str">
        <f>IF(AF699&lt;&gt;"",CONCATENATE("S",WEEKNUM(AF699,21)),"")</f>
        <v>S36</v>
      </c>
      <c r="AK699" s="323" t="str">
        <f>IF(AG699&lt;&gt;"",CONCATENATE("S",WEEKNUM(AG699,21)),"")</f>
        <v/>
      </c>
      <c r="AL699" s="322" t="str">
        <f>IF(AG699&lt;&gt;"",CONCATENATE(MONTH(AG699),"/",YEAR(AG699)),"")</f>
        <v/>
      </c>
      <c r="AM699" s="324" t="str">
        <f ca="1">IF(AG699&lt;&gt;"",IFERROR(IF(AF699="",TODAY()-AE699,AG699-AE699),""),"")</f>
        <v/>
      </c>
      <c r="AN699" s="325" t="str">
        <f ca="1">IF(AM699&lt;&gt;"",IF(AM699&lt;=0,"SEM ATRASO",IF(AM699&lt;=10,"1) &lt;= 10 Dias",IF(AND(AM699&gt;10,AM699&lt;=30),"2) &gt; 10 Dias e &lt;= 30 Dias",IF(AND(AM699&gt;30,AM699&lt;=60),"3) &gt;30 Dias e &lt;=60 Dias",IF(AND(AM699&gt;60,AM699&lt;43854),"4) &gt; 60 Dias","INDEFINIDO"))))),"")</f>
        <v/>
      </c>
      <c r="AO699" s="15">
        <v>45899</v>
      </c>
      <c r="AP699" s="331"/>
      <c r="AQ699" s="25">
        <v>45909</v>
      </c>
      <c r="AR699" s="25">
        <v>45909</v>
      </c>
      <c r="AS699" s="327"/>
      <c r="AT699" s="309" t="str">
        <f>IF(AND(AP699&lt;&gt;"",AS699&lt;&gt;""),AS699-AP699,"")</f>
        <v/>
      </c>
      <c r="AU699" s="326" t="str">
        <f>IF(AQ699&lt;&gt;"",CONCATENATE("S",WEEKNUM(AQ699,21)),"")</f>
        <v>S37</v>
      </c>
      <c r="AV699" s="327" t="str">
        <f>IF(AR699&lt;&gt;"",CONCATENATE("S",WEEKNUM(AR699,21)),"")</f>
        <v>S37</v>
      </c>
      <c r="AW699" s="327" t="str">
        <f>IF(AS699&lt;&gt;"",CONCATENATE("S",WEEKNUM(AS699,21)),"")</f>
        <v/>
      </c>
      <c r="AX699" s="326" t="str">
        <f>IF(AS699&lt;&gt;"",CONCATENATE(MONTH(AS699),"/",YEAR(AS699)),"")</f>
        <v/>
      </c>
      <c r="AY699" s="328">
        <f ca="1">IF(AQ699&lt;&gt;"",IF(AS699&lt;&gt;"",AQ699-AS699,TODAY()-AQ699),"")</f>
        <v>-12</v>
      </c>
      <c r="AZ699" s="329" t="str">
        <f ca="1">IF(AY699&lt;&gt;"",IF(AY699&lt;=0,"SEM ATRASO",IF(AY699&lt;=10,"1) &lt;= 10 Dias",IF(AND(AY699&gt;10,AY699&lt;=30),"2) &gt; 10 Dias e &lt;= 30 Dias",IF(AND(AY699&gt;30,AY699&lt;=60),"3) &gt;30 Dias e &lt;=60 Dias",IF(AND(AY699&gt;60,AY699&lt;43854),"4) &gt; 60 Dias","INDEFINIDO"))))),"")</f>
        <v>SEM ATRASO</v>
      </c>
      <c r="BA699" s="327">
        <v>45909</v>
      </c>
      <c r="BB699" s="331"/>
      <c r="BC699" s="14">
        <v>45916</v>
      </c>
      <c r="BD699" s="24">
        <v>45916</v>
      </c>
      <c r="BE699" s="327"/>
      <c r="BF699" s="309" t="str">
        <f>IF(AND(BB699&lt;&gt;"",BE699&lt;&gt;""),BE699-BB699,"")</f>
        <v/>
      </c>
      <c r="BG699" s="326" t="str">
        <f>IF(BC699&lt;&gt;"",CONCATENATE("S",WEEKNUM(BC699,21)),"")</f>
        <v>S38</v>
      </c>
      <c r="BH699" s="327" t="str">
        <f>IF(BD699&lt;&gt;"",CONCATENATE("S",WEEKNUM(BD699,21)),"")</f>
        <v>S38</v>
      </c>
      <c r="BI699" s="327" t="str">
        <f>IF(BE699&lt;&gt;"",CONCATENATE("S",WEEKNUM(BE699,21)),"")</f>
        <v/>
      </c>
      <c r="BJ699" s="326" t="str">
        <f>IF(BE699&lt;&gt;"",CONCATENATE(MONTH(BE699),"/",YEAR(BE699)),"")</f>
        <v/>
      </c>
      <c r="BK699" s="325" t="str">
        <f ca="1">IF(BE699&lt;&gt;"",IFERROR(IF(BE699="",TODAY()-BC699,BE699-BC699),""),"")</f>
        <v/>
      </c>
      <c r="BL699" s="330" t="str">
        <f ca="1">IF(BK699&lt;&gt;"",IF(BK699&lt;=0,"SEM ATRASO",IF(BK699&lt;=10,"1) &lt;= 10 Dias",IF(AND(BK699&gt;10,BK699&lt;=30),"2) &gt; 10 Dias e &lt;= 30 Dias",IF(AND(BK699&gt;30,BK699&lt;=60),"3) &gt;30 Dias e &lt;=60 Dias",IF(AND(BK699&gt;60,BK699&lt;43854),"4) &gt; 60 Dias","INDEFINIDO"))))),"")</f>
        <v/>
      </c>
      <c r="BM699" s="331">
        <f>IF(BE699&lt;&gt;"",BE699+5,IF(AND(BE699="",BD699&lt;&gt;""),BD699+5,IF(AND(BE699="",BD699="",AS699&lt;&gt;""),AS699+5,IF(AND(BE699="",BD699="",AS699="",AR699&lt;&gt;""),AR699+5,""))))</f>
        <v>45921</v>
      </c>
      <c r="BN699" s="327"/>
      <c r="BO699" s="327" t="s">
        <v>87</v>
      </c>
      <c r="BP699" s="305"/>
      <c r="BQ699" s="305"/>
      <c r="BR699" s="305"/>
      <c r="BS699" s="305"/>
      <c r="BT699" s="305" t="s">
        <v>124</v>
      </c>
      <c r="BU699" s="305" t="s">
        <v>124</v>
      </c>
      <c r="BV699" s="305"/>
      <c r="BW699" s="305"/>
      <c r="BX699" s="305"/>
      <c r="BY699" s="305"/>
      <c r="BZ699" s="305"/>
      <c r="CA699" s="660" t="s">
        <v>322</v>
      </c>
      <c r="CB699" s="326" t="s">
        <v>115</v>
      </c>
    </row>
    <row r="700" spans="1:80" ht="40.5" customHeight="1" x14ac:dyDescent="0.35">
      <c r="A700" s="326"/>
      <c r="B700" s="305" t="s">
        <v>2404</v>
      </c>
      <c r="C700" s="326"/>
      <c r="D700" s="331"/>
      <c r="E700" s="323" t="s">
        <v>1975</v>
      </c>
      <c r="F700" s="323" t="s">
        <v>1063</v>
      </c>
      <c r="G700" s="307" t="str">
        <f ca="1">IF(AND(E700&lt;D700,BE700&lt;&gt;"",TODAY()&gt;D700),TODAY()-D700,"")</f>
        <v/>
      </c>
      <c r="H700" s="308">
        <f>IF(BM700&lt;&gt;"",BM700,"")</f>
        <v>45921</v>
      </c>
      <c r="I700" s="309">
        <f>IF(AND(E700&lt;&gt;"",H700&lt;&gt;""),H700-E700,"")</f>
        <v>284</v>
      </c>
      <c r="J700" s="305" t="s">
        <v>79</v>
      </c>
      <c r="K700" s="326" t="s">
        <v>80</v>
      </c>
      <c r="L700" s="310" t="s">
        <v>281</v>
      </c>
      <c r="M700" s="326" t="s">
        <v>82</v>
      </c>
      <c r="N700" s="326" t="s">
        <v>1252</v>
      </c>
      <c r="O700" s="326">
        <v>2029269549</v>
      </c>
      <c r="P700" s="326" t="s">
        <v>1637</v>
      </c>
      <c r="Q700" s="383"/>
      <c r="R700" s="313" t="str">
        <f>IF(OR(L700&lt;&gt;"",N700&lt;&gt;"",O700&lt;&gt;"",P700&lt;&gt;""),CONCATENATE(L700,"-",N700,"-",P700,"-OM",O700),"")</f>
        <v>P54-PPGMII-P54-CAM-1848/2024-OM2029269549</v>
      </c>
      <c r="S700" s="326"/>
      <c r="T700" s="414">
        <v>0.1</v>
      </c>
      <c r="U700" s="340">
        <v>0</v>
      </c>
      <c r="V700" s="340">
        <v>10296.434999999999</v>
      </c>
      <c r="W700" s="316">
        <f>IF(U700&lt;&gt;"",U700/1000,"")</f>
        <v>0</v>
      </c>
      <c r="X700" s="316">
        <f>IF(V700&lt;&gt;"",V700/1000,"")</f>
        <v>10.296434999999999</v>
      </c>
      <c r="Y700" s="317">
        <f>IF(OR(U700&lt;&gt;"",V700&lt;&gt;""),U700+V700,"")</f>
        <v>10296.434999999999</v>
      </c>
      <c r="Z700" s="318">
        <f>IF(Y700&lt;&gt;"",Y700/1000,"")</f>
        <v>10.296434999999999</v>
      </c>
      <c r="AA700" s="574" t="s">
        <v>324</v>
      </c>
      <c r="AB700" s="327"/>
      <c r="AC700" s="331">
        <v>45678</v>
      </c>
      <c r="AD700" s="327"/>
      <c r="AE700" s="327">
        <v>45738</v>
      </c>
      <c r="AF700" s="25">
        <v>45904</v>
      </c>
      <c r="AG700" s="327"/>
      <c r="AH700" s="309" t="str">
        <f>IF(AND(AD700&lt;&gt;"",AG700&lt;&gt;""),AG700-AD700,"")</f>
        <v/>
      </c>
      <c r="AI700" s="322" t="str">
        <f>IF(AE700&lt;&gt;"",CONCATENATE("S",WEEKNUM(AE700,21)),"")</f>
        <v>S12</v>
      </c>
      <c r="AJ700" s="323" t="str">
        <f>IF(AF700&lt;&gt;"",CONCATENATE("S",WEEKNUM(AF700,21)),"")</f>
        <v>S36</v>
      </c>
      <c r="AK700" s="323" t="str">
        <f>IF(AG700&lt;&gt;"",CONCATENATE("S",WEEKNUM(AG700,21)),"")</f>
        <v/>
      </c>
      <c r="AL700" s="322" t="str">
        <f>IF(AG700&lt;&gt;"",CONCATENATE(MONTH(AG700),"/",YEAR(AG700)),"")</f>
        <v/>
      </c>
      <c r="AM700" s="324" t="str">
        <f ca="1">IF(AG700&lt;&gt;"",IFERROR(IF(AF700="",TODAY()-AE700,AG700-AE700),""),"")</f>
        <v/>
      </c>
      <c r="AN700" s="325" t="str">
        <f ca="1">IF(AM700&lt;&gt;"",IF(AM700&lt;=0,"SEM ATRASO",IF(AM700&lt;=10,"1) &lt;= 10 Dias",IF(AND(AM700&gt;10,AM700&lt;=30),"2) &gt; 10 Dias e &lt;= 30 Dias",IF(AND(AM700&gt;30,AM700&lt;=60),"3) &gt;30 Dias e &lt;=60 Dias",IF(AND(AM700&gt;60,AM700&lt;43854),"4) &gt; 60 Dias","INDEFINIDO"))))),"")</f>
        <v/>
      </c>
      <c r="AO700" s="15">
        <v>45899</v>
      </c>
      <c r="AP700" s="331"/>
      <c r="AQ700" s="25">
        <v>45909</v>
      </c>
      <c r="AR700" s="25">
        <v>45909</v>
      </c>
      <c r="AS700" s="327"/>
      <c r="AT700" s="309" t="str">
        <f>IF(AND(AP700&lt;&gt;"",AS700&lt;&gt;""),AS700-AP700,"")</f>
        <v/>
      </c>
      <c r="AU700" s="326" t="str">
        <f>IF(AQ700&lt;&gt;"",CONCATENATE("S",WEEKNUM(AQ700,21)),"")</f>
        <v>S37</v>
      </c>
      <c r="AV700" s="327" t="str">
        <f>IF(AR700&lt;&gt;"",CONCATENATE("S",WEEKNUM(AR700,21)),"")</f>
        <v>S37</v>
      </c>
      <c r="AW700" s="327" t="str">
        <f>IF(AS700&lt;&gt;"",CONCATENATE("S",WEEKNUM(AS700,21)),"")</f>
        <v/>
      </c>
      <c r="AX700" s="326" t="str">
        <f>IF(AS700&lt;&gt;"",CONCATENATE(MONTH(AS700),"/",YEAR(AS700)),"")</f>
        <v/>
      </c>
      <c r="AY700" s="328">
        <f ca="1">IF(AQ700&lt;&gt;"",IF(AS700&lt;&gt;"",AQ700-AS700,TODAY()-AQ700),"")</f>
        <v>-12</v>
      </c>
      <c r="AZ700" s="329" t="str">
        <f ca="1">IF(AY700&lt;&gt;"",IF(AY700&lt;=0,"SEM ATRASO",IF(AY700&lt;=10,"1) &lt;= 10 Dias",IF(AND(AY700&gt;10,AY700&lt;=30),"2) &gt; 10 Dias e &lt;= 30 Dias",IF(AND(AY700&gt;30,AY700&lt;=60),"3) &gt;30 Dias e &lt;=60 Dias",IF(AND(AY700&gt;60,AY700&lt;43854),"4) &gt; 60 Dias","INDEFINIDO"))))),"")</f>
        <v>SEM ATRASO</v>
      </c>
      <c r="BA700" s="327">
        <v>45909</v>
      </c>
      <c r="BB700" s="331"/>
      <c r="BC700" s="14">
        <v>45916</v>
      </c>
      <c r="BD700" s="24">
        <v>45916</v>
      </c>
      <c r="BE700" s="327"/>
      <c r="BF700" s="309" t="str">
        <f>IF(AND(BB700&lt;&gt;"",BE700&lt;&gt;""),BE700-BB700,"")</f>
        <v/>
      </c>
      <c r="BG700" s="326" t="str">
        <f>IF(BC700&lt;&gt;"",CONCATENATE("S",WEEKNUM(BC700,21)),"")</f>
        <v>S38</v>
      </c>
      <c r="BH700" s="327" t="str">
        <f>IF(BD700&lt;&gt;"",CONCATENATE("S",WEEKNUM(BD700,21)),"")</f>
        <v>S38</v>
      </c>
      <c r="BI700" s="327" t="str">
        <f>IF(BE700&lt;&gt;"",CONCATENATE("S",WEEKNUM(BE700,21)),"")</f>
        <v/>
      </c>
      <c r="BJ700" s="326" t="str">
        <f>IF(BE700&lt;&gt;"",CONCATENATE(MONTH(BE700),"/",YEAR(BE700)),"")</f>
        <v/>
      </c>
      <c r="BK700" s="325" t="str">
        <f ca="1">IF(BE700&lt;&gt;"",IFERROR(IF(BE700="",TODAY()-BC700,BE700-BC700),""),"")</f>
        <v/>
      </c>
      <c r="BL700" s="330" t="str">
        <f ca="1">IF(BK700&lt;&gt;"",IF(BK700&lt;=0,"SEM ATRASO",IF(BK700&lt;=10,"1) &lt;= 10 Dias",IF(AND(BK700&gt;10,BK700&lt;=30),"2) &gt; 10 Dias e &lt;= 30 Dias",IF(AND(BK700&gt;30,BK700&lt;=60),"3) &gt;30 Dias e &lt;=60 Dias",IF(AND(BK700&gt;60,BK700&lt;43854),"4) &gt; 60 Dias","INDEFINIDO"))))),"")</f>
        <v/>
      </c>
      <c r="BM700" s="331">
        <f>IF(BE700&lt;&gt;"",BE700+5,IF(AND(BE700="",BD700&lt;&gt;""),BD700+5,IF(AND(BE700="",BD700="",AS700&lt;&gt;""),AS700+5,IF(AND(BE700="",BD700="",AS700="",AR700&lt;&gt;""),AR700+5,""))))</f>
        <v>45921</v>
      </c>
      <c r="BN700" s="327"/>
      <c r="BO700" s="327" t="s">
        <v>87</v>
      </c>
      <c r="BP700" s="305"/>
      <c r="BQ700" s="305"/>
      <c r="BR700" s="305"/>
      <c r="BS700" s="305"/>
      <c r="BT700" s="305" t="s">
        <v>124</v>
      </c>
      <c r="BU700" s="305" t="s">
        <v>124</v>
      </c>
      <c r="BV700" s="305"/>
      <c r="BW700" s="305"/>
      <c r="BX700" s="305"/>
      <c r="BY700" s="305"/>
      <c r="BZ700" s="305"/>
      <c r="CA700" s="660" t="s">
        <v>325</v>
      </c>
      <c r="CB700" s="326" t="s">
        <v>115</v>
      </c>
    </row>
    <row r="701" spans="1:80" ht="40.5" customHeight="1" x14ac:dyDescent="0.35">
      <c r="A701" s="326"/>
      <c r="B701" s="305" t="s">
        <v>2404</v>
      </c>
      <c r="C701" s="326" t="s">
        <v>278</v>
      </c>
      <c r="D701" s="331">
        <v>45670</v>
      </c>
      <c r="E701" s="323" t="s">
        <v>1975</v>
      </c>
      <c r="F701" s="323" t="s">
        <v>1063</v>
      </c>
      <c r="G701" s="307" t="str">
        <f ca="1">IF(AND(E701&lt;D701,BE701&lt;&gt;"",TODAY()&gt;D701),TODAY()-D701,"")</f>
        <v/>
      </c>
      <c r="H701" s="308">
        <f>IF(BM701&lt;&gt;"",BM701,"")</f>
        <v>45921</v>
      </c>
      <c r="I701" s="309">
        <f>IF(AND(E701&lt;&gt;"",H701&lt;&gt;""),H701-E701,"")</f>
        <v>284</v>
      </c>
      <c r="J701" s="305" t="s">
        <v>79</v>
      </c>
      <c r="K701" s="326" t="s">
        <v>80</v>
      </c>
      <c r="L701" s="310" t="s">
        <v>281</v>
      </c>
      <c r="M701" s="326" t="s">
        <v>82</v>
      </c>
      <c r="N701" s="326" t="s">
        <v>1252</v>
      </c>
      <c r="O701" s="326">
        <v>2029269549</v>
      </c>
      <c r="P701" s="326" t="s">
        <v>1637</v>
      </c>
      <c r="Q701" s="383"/>
      <c r="R701" s="313" t="str">
        <f>IF(OR(L701&lt;&gt;"",N701&lt;&gt;"",O701&lt;&gt;"",P701&lt;&gt;""),CONCATENATE(L701,"-",N701,"-",P701,"-OM",O701),"")</f>
        <v>P54-PPGMII-P54-CAM-1848/2024-OM2029269549</v>
      </c>
      <c r="S701" s="326" t="s">
        <v>270</v>
      </c>
      <c r="T701" s="414">
        <v>0.1</v>
      </c>
      <c r="U701" s="340">
        <v>0</v>
      </c>
      <c r="V701" s="340">
        <v>10296.434999999999</v>
      </c>
      <c r="W701" s="316">
        <f>IF(U701&lt;&gt;"",U701/1000,"")</f>
        <v>0</v>
      </c>
      <c r="X701" s="316">
        <f>IF(V701&lt;&gt;"",V701/1000,"")</f>
        <v>10.296434999999999</v>
      </c>
      <c r="Y701" s="317">
        <f>IF(OR(U701&lt;&gt;"",V701&lt;&gt;""),U701+V701,"")</f>
        <v>10296.434999999999</v>
      </c>
      <c r="Z701" s="318">
        <f>IF(Y701&lt;&gt;"",Y701/1000,"")</f>
        <v>10.296434999999999</v>
      </c>
      <c r="AA701" s="574" t="s">
        <v>324</v>
      </c>
      <c r="AB701" s="327"/>
      <c r="AC701" s="331">
        <v>45678</v>
      </c>
      <c r="AD701" s="327"/>
      <c r="AE701" s="327">
        <v>45738</v>
      </c>
      <c r="AF701" s="25">
        <v>45904</v>
      </c>
      <c r="AG701" s="327"/>
      <c r="AH701" s="309" t="str">
        <f>IF(AND(AD701&lt;&gt;"",AG701&lt;&gt;""),AG701-AD701,"")</f>
        <v/>
      </c>
      <c r="AI701" s="322" t="str">
        <f>IF(AE701&lt;&gt;"",CONCATENATE("S",WEEKNUM(AE701,21)),"")</f>
        <v>S12</v>
      </c>
      <c r="AJ701" s="323" t="str">
        <f>IF(AF701&lt;&gt;"",CONCATENATE("S",WEEKNUM(AF701,21)),"")</f>
        <v>S36</v>
      </c>
      <c r="AK701" s="323" t="str">
        <f>IF(AG701&lt;&gt;"",CONCATENATE("S",WEEKNUM(AG701,21)),"")</f>
        <v/>
      </c>
      <c r="AL701" s="322" t="str">
        <f>IF(AG701&lt;&gt;"",CONCATENATE(MONTH(AG701),"/",YEAR(AG701)),"")</f>
        <v/>
      </c>
      <c r="AM701" s="324" t="str">
        <f ca="1">IF(AG701&lt;&gt;"",IFERROR(IF(AF701="",TODAY()-AE701,AG701-AE701),""),"")</f>
        <v/>
      </c>
      <c r="AN701" s="325" t="str">
        <f ca="1">IF(AM701&lt;&gt;"",IF(AM701&lt;=0,"SEM ATRASO",IF(AM701&lt;=10,"1) &lt;= 10 Dias",IF(AND(AM701&gt;10,AM701&lt;=30),"2) &gt; 10 Dias e &lt;= 30 Dias",IF(AND(AM701&gt;30,AM701&lt;=60),"3) &gt;30 Dias e &lt;=60 Dias",IF(AND(AM701&gt;60,AM701&lt;43854),"4) &gt; 60 Dias","INDEFINIDO"))))),"")</f>
        <v/>
      </c>
      <c r="AO701" s="15">
        <v>45899</v>
      </c>
      <c r="AP701" s="331"/>
      <c r="AQ701" s="25">
        <v>45909</v>
      </c>
      <c r="AR701" s="25">
        <v>45909</v>
      </c>
      <c r="AS701" s="327"/>
      <c r="AT701" s="309" t="str">
        <f>IF(AND(AP701&lt;&gt;"",AS701&lt;&gt;""),AS701-AP701,"")</f>
        <v/>
      </c>
      <c r="AU701" s="326" t="str">
        <f>IF(AQ701&lt;&gt;"",CONCATENATE("S",WEEKNUM(AQ701,21)),"")</f>
        <v>S37</v>
      </c>
      <c r="AV701" s="327" t="str">
        <f>IF(AR701&lt;&gt;"",CONCATENATE("S",WEEKNUM(AR701,21)),"")</f>
        <v>S37</v>
      </c>
      <c r="AW701" s="327" t="str">
        <f>IF(AS701&lt;&gt;"",CONCATENATE("S",WEEKNUM(AS701,21)),"")</f>
        <v/>
      </c>
      <c r="AX701" s="326" t="str">
        <f>IF(AS701&lt;&gt;"",CONCATENATE(MONTH(AS701),"/",YEAR(AS701)),"")</f>
        <v/>
      </c>
      <c r="AY701" s="328">
        <f ca="1">IF(AQ701&lt;&gt;"",IF(AS701&lt;&gt;"",AQ701-AS701,TODAY()-AQ701),"")</f>
        <v>-12</v>
      </c>
      <c r="AZ701" s="329" t="str">
        <f ca="1">IF(AY701&lt;&gt;"",IF(AY701&lt;=0,"SEM ATRASO",IF(AY701&lt;=10,"1) &lt;= 10 Dias",IF(AND(AY701&gt;10,AY701&lt;=30),"2) &gt; 10 Dias e &lt;= 30 Dias",IF(AND(AY701&gt;30,AY701&lt;=60),"3) &gt;30 Dias e &lt;=60 Dias",IF(AND(AY701&gt;60,AY701&lt;43854),"4) &gt; 60 Dias","INDEFINIDO"))))),"")</f>
        <v>SEM ATRASO</v>
      </c>
      <c r="BA701" s="327">
        <v>45909</v>
      </c>
      <c r="BB701" s="331"/>
      <c r="BC701" s="14">
        <v>45916</v>
      </c>
      <c r="BD701" s="24">
        <v>45916</v>
      </c>
      <c r="BE701" s="327"/>
      <c r="BF701" s="309" t="str">
        <f>IF(AND(BB701&lt;&gt;"",BE701&lt;&gt;""),BE701-BB701,"")</f>
        <v/>
      </c>
      <c r="BG701" s="326" t="str">
        <f>IF(BC701&lt;&gt;"",CONCATENATE("S",WEEKNUM(BC701,21)),"")</f>
        <v>S38</v>
      </c>
      <c r="BH701" s="327" t="str">
        <f>IF(BD701&lt;&gt;"",CONCATENATE("S",WEEKNUM(BD701,21)),"")</f>
        <v>S38</v>
      </c>
      <c r="BI701" s="327" t="str">
        <f>IF(BE701&lt;&gt;"",CONCATENATE("S",WEEKNUM(BE701,21)),"")</f>
        <v/>
      </c>
      <c r="BJ701" s="326" t="str">
        <f>IF(BE701&lt;&gt;"",CONCATENATE(MONTH(BE701),"/",YEAR(BE701)),"")</f>
        <v/>
      </c>
      <c r="BK701" s="325" t="str">
        <f ca="1">IF(BE701&lt;&gt;"",IFERROR(IF(BE701="",TODAY()-BC701,BE701-BC701),""),"")</f>
        <v/>
      </c>
      <c r="BL701" s="330" t="str">
        <f ca="1">IF(BK701&lt;&gt;"",IF(BK701&lt;=0,"SEM ATRASO",IF(BK701&lt;=10,"1) &lt;= 10 Dias",IF(AND(BK701&gt;10,BK701&lt;=30),"2) &gt; 10 Dias e &lt;= 30 Dias",IF(AND(BK701&gt;30,BK701&lt;=60),"3) &gt;30 Dias e &lt;=60 Dias",IF(AND(BK701&gt;60,BK701&lt;43854),"4) &gt; 60 Dias","INDEFINIDO"))))),"")</f>
        <v/>
      </c>
      <c r="BM701" s="331">
        <f>IF(BE701&lt;&gt;"",BE701+5,IF(AND(BE701="",BD701&lt;&gt;""),BD701+5,IF(AND(BE701="",BD701="",AS701&lt;&gt;""),AS701+5,IF(AND(BE701="",BD701="",AS701="",AR701&lt;&gt;""),AR701+5,""))))</f>
        <v>45921</v>
      </c>
      <c r="BN701" s="327"/>
      <c r="BO701" s="327" t="s">
        <v>87</v>
      </c>
      <c r="BP701" s="305"/>
      <c r="BQ701" s="305"/>
      <c r="BR701" s="305"/>
      <c r="BS701" s="305"/>
      <c r="BT701" s="305" t="s">
        <v>124</v>
      </c>
      <c r="BU701" s="305" t="s">
        <v>124</v>
      </c>
      <c r="BV701" s="305"/>
      <c r="BW701" s="305"/>
      <c r="BX701" s="305"/>
      <c r="BY701" s="305"/>
      <c r="BZ701" s="305"/>
      <c r="CA701" s="660" t="s">
        <v>100</v>
      </c>
      <c r="CB701" s="326" t="s">
        <v>115</v>
      </c>
    </row>
    <row r="702" spans="1:80" ht="40.5" customHeight="1" x14ac:dyDescent="0.35">
      <c r="A702" s="326"/>
      <c r="B702" s="305" t="s">
        <v>2404</v>
      </c>
      <c r="C702" s="326"/>
      <c r="D702" s="331"/>
      <c r="E702" s="323" t="s">
        <v>1975</v>
      </c>
      <c r="F702" s="323" t="s">
        <v>1063</v>
      </c>
      <c r="G702" s="307" t="str">
        <f ca="1">IF(AND(E702&lt;D702,BE702&lt;&gt;"",TODAY()&gt;D702),TODAY()-D702,"")</f>
        <v/>
      </c>
      <c r="H702" s="308">
        <f>IF(BM702&lt;&gt;"",BM702,"")</f>
        <v>45921</v>
      </c>
      <c r="I702" s="309">
        <f>IF(AND(E702&lt;&gt;"",H702&lt;&gt;""),H702-E702,"")</f>
        <v>284</v>
      </c>
      <c r="J702" s="305" t="s">
        <v>79</v>
      </c>
      <c r="K702" s="326" t="s">
        <v>80</v>
      </c>
      <c r="L702" s="310" t="s">
        <v>281</v>
      </c>
      <c r="M702" s="326" t="s">
        <v>82</v>
      </c>
      <c r="N702" s="326" t="s">
        <v>1252</v>
      </c>
      <c r="O702" s="326">
        <v>2029269549</v>
      </c>
      <c r="P702" s="326" t="s">
        <v>1637</v>
      </c>
      <c r="Q702" s="383"/>
      <c r="R702" s="313" t="str">
        <f>IF(OR(L702&lt;&gt;"",N702&lt;&gt;"",O702&lt;&gt;"",P702&lt;&gt;""),CONCATENATE(L702,"-",N702,"-",P702,"-OM",O702),"")</f>
        <v>P54-PPGMII-P54-CAM-1848/2024-OM2029269549</v>
      </c>
      <c r="S702" s="326"/>
      <c r="T702" s="414">
        <v>0.1</v>
      </c>
      <c r="U702" s="340">
        <v>0</v>
      </c>
      <c r="V702" s="340">
        <v>10296.434999999999</v>
      </c>
      <c r="W702" s="316">
        <f>IF(U702&lt;&gt;"",U702/1000,"")</f>
        <v>0</v>
      </c>
      <c r="X702" s="316">
        <f>IF(V702&lt;&gt;"",V702/1000,"")</f>
        <v>10.296434999999999</v>
      </c>
      <c r="Y702" s="317">
        <f>IF(OR(U702&lt;&gt;"",V702&lt;&gt;""),U702+V702,"")</f>
        <v>10296.434999999999</v>
      </c>
      <c r="Z702" s="318">
        <f>IF(Y702&lt;&gt;"",Y702/1000,"")</f>
        <v>10.296434999999999</v>
      </c>
      <c r="AA702" s="574" t="s">
        <v>324</v>
      </c>
      <c r="AB702" s="327"/>
      <c r="AC702" s="331">
        <v>45678</v>
      </c>
      <c r="AD702" s="327"/>
      <c r="AE702" s="327">
        <v>45738</v>
      </c>
      <c r="AF702" s="25">
        <v>45904</v>
      </c>
      <c r="AG702" s="327"/>
      <c r="AH702" s="309" t="str">
        <f>IF(AND(AD702&lt;&gt;"",AG702&lt;&gt;""),AG702-AD702,"")</f>
        <v/>
      </c>
      <c r="AI702" s="322" t="str">
        <f>IF(AE702&lt;&gt;"",CONCATENATE("S",WEEKNUM(AE702,21)),"")</f>
        <v>S12</v>
      </c>
      <c r="AJ702" s="323" t="str">
        <f>IF(AF702&lt;&gt;"",CONCATENATE("S",WEEKNUM(AF702,21)),"")</f>
        <v>S36</v>
      </c>
      <c r="AK702" s="323" t="str">
        <f>IF(AG702&lt;&gt;"",CONCATENATE("S",WEEKNUM(AG702,21)),"")</f>
        <v/>
      </c>
      <c r="AL702" s="322" t="str">
        <f>IF(AG702&lt;&gt;"",CONCATENATE(MONTH(AG702),"/",YEAR(AG702)),"")</f>
        <v/>
      </c>
      <c r="AM702" s="324" t="str">
        <f ca="1">IF(AG702&lt;&gt;"",IFERROR(IF(AF702="",TODAY()-AE702,AG702-AE702),""),"")</f>
        <v/>
      </c>
      <c r="AN702" s="325" t="str">
        <f ca="1">IF(AM702&lt;&gt;"",IF(AM702&lt;=0,"SEM ATRASO",IF(AM702&lt;=10,"1) &lt;= 10 Dias",IF(AND(AM702&gt;10,AM702&lt;=30),"2) &gt; 10 Dias e &lt;= 30 Dias",IF(AND(AM702&gt;30,AM702&lt;=60),"3) &gt;30 Dias e &lt;=60 Dias",IF(AND(AM702&gt;60,AM702&lt;43854),"4) &gt; 60 Dias","INDEFINIDO"))))),"")</f>
        <v/>
      </c>
      <c r="AO702" s="15">
        <v>45899</v>
      </c>
      <c r="AP702" s="331"/>
      <c r="AQ702" s="25">
        <v>45909</v>
      </c>
      <c r="AR702" s="25">
        <v>45909</v>
      </c>
      <c r="AS702" s="327"/>
      <c r="AT702" s="309" t="str">
        <f>IF(AND(AP702&lt;&gt;"",AS702&lt;&gt;""),AS702-AP702,"")</f>
        <v/>
      </c>
      <c r="AU702" s="326" t="str">
        <f>IF(AQ702&lt;&gt;"",CONCATENATE("S",WEEKNUM(AQ702,21)),"")</f>
        <v>S37</v>
      </c>
      <c r="AV702" s="327" t="str">
        <f>IF(AR702&lt;&gt;"",CONCATENATE("S",WEEKNUM(AR702,21)),"")</f>
        <v>S37</v>
      </c>
      <c r="AW702" s="327" t="str">
        <f>IF(AS702&lt;&gt;"",CONCATENATE("S",WEEKNUM(AS702,21)),"")</f>
        <v/>
      </c>
      <c r="AX702" s="326" t="str">
        <f>IF(AS702&lt;&gt;"",CONCATENATE(MONTH(AS702),"/",YEAR(AS702)),"")</f>
        <v/>
      </c>
      <c r="AY702" s="328">
        <f ca="1">IF(AQ702&lt;&gt;"",IF(AS702&lt;&gt;"",AQ702-AS702,TODAY()-AQ702),"")</f>
        <v>-12</v>
      </c>
      <c r="AZ702" s="329" t="str">
        <f ca="1">IF(AY702&lt;&gt;"",IF(AY702&lt;=0,"SEM ATRASO",IF(AY702&lt;=10,"1) &lt;= 10 Dias",IF(AND(AY702&gt;10,AY702&lt;=30),"2) &gt; 10 Dias e &lt;= 30 Dias",IF(AND(AY702&gt;30,AY702&lt;=60),"3) &gt;30 Dias e &lt;=60 Dias",IF(AND(AY702&gt;60,AY702&lt;43854),"4) &gt; 60 Dias","INDEFINIDO"))))),"")</f>
        <v>SEM ATRASO</v>
      </c>
      <c r="BA702" s="327">
        <v>45909</v>
      </c>
      <c r="BB702" s="331"/>
      <c r="BC702" s="14">
        <v>45916</v>
      </c>
      <c r="BD702" s="24">
        <v>45916</v>
      </c>
      <c r="BE702" s="327"/>
      <c r="BF702" s="309" t="str">
        <f>IF(AND(BB702&lt;&gt;"",BE702&lt;&gt;""),BE702-BB702,"")</f>
        <v/>
      </c>
      <c r="BG702" s="326" t="str">
        <f>IF(BC702&lt;&gt;"",CONCATENATE("S",WEEKNUM(BC702,21)),"")</f>
        <v>S38</v>
      </c>
      <c r="BH702" s="327" t="str">
        <f>IF(BD702&lt;&gt;"",CONCATENATE("S",WEEKNUM(BD702,21)),"")</f>
        <v>S38</v>
      </c>
      <c r="BI702" s="327" t="str">
        <f>IF(BE702&lt;&gt;"",CONCATENATE("S",WEEKNUM(BE702,21)),"")</f>
        <v/>
      </c>
      <c r="BJ702" s="326" t="str">
        <f>IF(BE702&lt;&gt;"",CONCATENATE(MONTH(BE702),"/",YEAR(BE702)),"")</f>
        <v/>
      </c>
      <c r="BK702" s="325" t="str">
        <f ca="1">IF(BE702&lt;&gt;"",IFERROR(IF(BE702="",TODAY()-BC702,BE702-BC702),""),"")</f>
        <v/>
      </c>
      <c r="BL702" s="330" t="str">
        <f ca="1">IF(BK702&lt;&gt;"",IF(BK702&lt;=0,"SEM ATRASO",IF(BK702&lt;=10,"1) &lt;= 10 Dias",IF(AND(BK702&gt;10,BK702&lt;=30),"2) &gt; 10 Dias e &lt;= 30 Dias",IF(AND(BK702&gt;30,BK702&lt;=60),"3) &gt;30 Dias e &lt;=60 Dias",IF(AND(BK702&gt;60,BK702&lt;43854),"4) &gt; 60 Dias","INDEFINIDO"))))),"")</f>
        <v/>
      </c>
      <c r="BM702" s="331">
        <f>IF(BE702&lt;&gt;"",BE702+5,IF(AND(BE702="",BD702&lt;&gt;""),BD702+5,IF(AND(BE702="",BD702="",AS702&lt;&gt;""),AS702+5,IF(AND(BE702="",BD702="",AS702="",AR702&lt;&gt;""),AR702+5,""))))</f>
        <v>45921</v>
      </c>
      <c r="BN702" s="327"/>
      <c r="BO702" s="327" t="s">
        <v>87</v>
      </c>
      <c r="BP702" s="305"/>
      <c r="BQ702" s="305"/>
      <c r="BR702" s="305"/>
      <c r="BS702" s="305"/>
      <c r="BT702" s="305" t="s">
        <v>124</v>
      </c>
      <c r="BU702" s="305" t="s">
        <v>124</v>
      </c>
      <c r="BV702" s="305"/>
      <c r="BW702" s="305"/>
      <c r="BX702" s="305"/>
      <c r="BY702" s="305"/>
      <c r="BZ702" s="305"/>
      <c r="CA702" s="660" t="s">
        <v>372</v>
      </c>
      <c r="CB702" s="326" t="s">
        <v>115</v>
      </c>
    </row>
    <row r="703" spans="1:80" ht="40.5" customHeight="1" x14ac:dyDescent="0.35">
      <c r="A703" s="326"/>
      <c r="B703" s="305" t="s">
        <v>88</v>
      </c>
      <c r="C703" s="326"/>
      <c r="D703" s="331"/>
      <c r="E703" s="323" t="s">
        <v>643</v>
      </c>
      <c r="F703" s="323" t="s">
        <v>1063</v>
      </c>
      <c r="G703" s="307" t="str">
        <f ca="1">IF(AND(E703&lt;D703,BE703&lt;&gt;"",TODAY()&gt;D703),TODAY()-D703,"")</f>
        <v/>
      </c>
      <c r="H703" s="308">
        <f>IF(BM703&lt;&gt;"",BM703,"")</f>
        <v>45921</v>
      </c>
      <c r="I703" s="309">
        <f>IF(AND(E703&lt;&gt;"",H703&lt;&gt;""),H703-E703,"")</f>
        <v>248</v>
      </c>
      <c r="J703" s="305" t="s">
        <v>156</v>
      </c>
      <c r="K703" s="326" t="s">
        <v>80</v>
      </c>
      <c r="L703" s="310" t="s">
        <v>281</v>
      </c>
      <c r="M703" s="326" t="s">
        <v>117</v>
      </c>
      <c r="N703" s="326" t="s">
        <v>1252</v>
      </c>
      <c r="O703" s="326">
        <v>2029267543</v>
      </c>
      <c r="P703" s="326" t="s">
        <v>1638</v>
      </c>
      <c r="Q703" s="383"/>
      <c r="R703" s="313" t="str">
        <f>IF(OR(L703&lt;&gt;"",N703&lt;&gt;"",O703&lt;&gt;"",P703&lt;&gt;""),CONCATENATE(L703,"-",N703,"-",P703,"-OM",O703),"")</f>
        <v>P54-PPGMII-P54-CAM-339/2025-OM2029267543</v>
      </c>
      <c r="S703" s="326"/>
      <c r="T703" s="414">
        <v>0.25</v>
      </c>
      <c r="U703" s="340">
        <v>0</v>
      </c>
      <c r="V703" s="340">
        <v>1046</v>
      </c>
      <c r="W703" s="316">
        <f>IF(U703&lt;&gt;"",U703/1000,"")</f>
        <v>0</v>
      </c>
      <c r="X703" s="316">
        <f>IF(V703&lt;&gt;"",V703/1000,"")</f>
        <v>1.046</v>
      </c>
      <c r="Y703" s="317">
        <f>IF(OR(U703&lt;&gt;"",V703&lt;&gt;""),U703+V703,"")</f>
        <v>1046</v>
      </c>
      <c r="Z703" s="318">
        <f>IF(Y703&lt;&gt;"",Y703/1000,"")</f>
        <v>1.046</v>
      </c>
      <c r="AA703" s="574" t="s">
        <v>498</v>
      </c>
      <c r="AB703" s="327"/>
      <c r="AC703" s="331">
        <v>45699</v>
      </c>
      <c r="AD703" s="327">
        <v>45763</v>
      </c>
      <c r="AE703" s="327">
        <v>45778</v>
      </c>
      <c r="AF703" s="25">
        <v>45899</v>
      </c>
      <c r="AG703" s="327">
        <v>45883</v>
      </c>
      <c r="AH703" s="309">
        <f>IF(AND(AD703&lt;&gt;"",AG703&lt;&gt;""),AG703-AD703,"")</f>
        <v>120</v>
      </c>
      <c r="AI703" s="322" t="str">
        <f>IF(AE703&lt;&gt;"",CONCATENATE("S",WEEKNUM(AE703,21)),"")</f>
        <v>S18</v>
      </c>
      <c r="AJ703" s="323" t="str">
        <f>IF(AF703&lt;&gt;"",CONCATENATE("S",WEEKNUM(AF703,21)),"")</f>
        <v>S35</v>
      </c>
      <c r="AK703" s="323" t="str">
        <f>IF(AG703&lt;&gt;"",CONCATENATE("S",WEEKNUM(AG703,21)),"")</f>
        <v>S33</v>
      </c>
      <c r="AL703" s="322" t="str">
        <f>IF(AG703&lt;&gt;"",CONCATENATE(MONTH(AG703),"/",YEAR(AG703)),"")</f>
        <v>8/2025</v>
      </c>
      <c r="AM703" s="324">
        <f ca="1">IF(AG703&lt;&gt;"",IFERROR(IF(AF703="",TODAY()-AE703,AG703-AE703),""),"")</f>
        <v>105</v>
      </c>
      <c r="AN703" s="325" t="str">
        <f ca="1">IF(AM703&lt;&gt;"",IF(AM703&lt;=0,"SEM ATRASO",IF(AM703&lt;=10,"1) &lt;= 10 Dias",IF(AND(AM703&gt;10,AM703&lt;=30),"2) &gt; 10 Dias e &lt;= 30 Dias",IF(AND(AM703&gt;30,AM703&lt;=60),"3) &gt;30 Dias e &lt;=60 Dias",IF(AND(AM703&gt;60,AM703&lt;43854),"4) &gt; 60 Dias","INDEFINIDO"))))),"")</f>
        <v>4) &gt; 60 Dias</v>
      </c>
      <c r="AO703" s="15">
        <v>45899</v>
      </c>
      <c r="AP703" s="331"/>
      <c r="AQ703" s="25">
        <v>45909</v>
      </c>
      <c r="AR703" s="25">
        <v>45909</v>
      </c>
      <c r="AS703" s="327"/>
      <c r="AT703" s="309" t="str">
        <f>IF(AND(AP703&lt;&gt;"",AS703&lt;&gt;""),AS703-AP703,"")</f>
        <v/>
      </c>
      <c r="AU703" s="326" t="str">
        <f>IF(AQ703&lt;&gt;"",CONCATENATE("S",WEEKNUM(AQ703,21)),"")</f>
        <v>S37</v>
      </c>
      <c r="AV703" s="327" t="str">
        <f>IF(AR703&lt;&gt;"",CONCATENATE("S",WEEKNUM(AR703,21)),"")</f>
        <v>S37</v>
      </c>
      <c r="AW703" s="327" t="str">
        <f>IF(AS703&lt;&gt;"",CONCATENATE("S",WEEKNUM(AS703,21)),"")</f>
        <v/>
      </c>
      <c r="AX703" s="326" t="str">
        <f>IF(AS703&lt;&gt;"",CONCATENATE(MONTH(AS703),"/",YEAR(AS703)),"")</f>
        <v/>
      </c>
      <c r="AY703" s="328">
        <f ca="1">IF(AQ703&lt;&gt;"",IF(AS703&lt;&gt;"",AQ703-AS703,TODAY()-AQ703),"")</f>
        <v>-12</v>
      </c>
      <c r="AZ703" s="329" t="str">
        <f ca="1">IF(AY703&lt;&gt;"",IF(AY703&lt;=0,"SEM ATRASO",IF(AY703&lt;=10,"1) &lt;= 10 Dias",IF(AND(AY703&gt;10,AY703&lt;=30),"2) &gt; 10 Dias e &lt;= 30 Dias",IF(AND(AY703&gt;30,AY703&lt;=60),"3) &gt;30 Dias e &lt;=60 Dias",IF(AND(AY703&gt;60,AY703&lt;43854),"4) &gt; 60 Dias","INDEFINIDO"))))),"")</f>
        <v>SEM ATRASO</v>
      </c>
      <c r="BA703" s="327">
        <v>45909</v>
      </c>
      <c r="BB703" s="331"/>
      <c r="BC703" s="14">
        <v>45916</v>
      </c>
      <c r="BD703" s="24">
        <v>45916</v>
      </c>
      <c r="BE703" s="327"/>
      <c r="BF703" s="309" t="str">
        <f>IF(AND(BB703&lt;&gt;"",BE703&lt;&gt;""),BE703-BB703,"")</f>
        <v/>
      </c>
      <c r="BG703" s="326" t="str">
        <f>IF(BC703&lt;&gt;"",CONCATENATE("S",WEEKNUM(BC703,21)),"")</f>
        <v>S38</v>
      </c>
      <c r="BH703" s="327" t="str">
        <f>IF(BD703&lt;&gt;"",CONCATENATE("S",WEEKNUM(BD703,21)),"")</f>
        <v>S38</v>
      </c>
      <c r="BI703" s="327" t="str">
        <f>IF(BE703&lt;&gt;"",CONCATENATE("S",WEEKNUM(BE703,21)),"")</f>
        <v/>
      </c>
      <c r="BJ703" s="326" t="str">
        <f>IF(BE703&lt;&gt;"",CONCATENATE(MONTH(BE703),"/",YEAR(BE703)),"")</f>
        <v/>
      </c>
      <c r="BK703" s="325" t="str">
        <f ca="1">IF(BE703&lt;&gt;"",IFERROR(IF(BE703="",TODAY()-BC703,BE703-BC703),""),"")</f>
        <v/>
      </c>
      <c r="BL703" s="330" t="str">
        <f ca="1">IF(BK703&lt;&gt;"",IF(BK703&lt;=0,"SEM ATRASO",IF(BK703&lt;=10,"1) &lt;= 10 Dias",IF(AND(BK703&gt;10,BK703&lt;=30),"2) &gt; 10 Dias e &lt;= 30 Dias",IF(AND(BK703&gt;30,BK703&lt;=60),"3) &gt;30 Dias e &lt;=60 Dias",IF(AND(BK703&gt;60,BK703&lt;43854),"4) &gt; 60 Dias","INDEFINIDO"))))),"")</f>
        <v/>
      </c>
      <c r="BM703" s="331">
        <f>IF(BE703&lt;&gt;"",BE703+5,IF(AND(BE703="",BD703&lt;&gt;""),BD703+5,IF(AND(BE703="",BD703="",AS703&lt;&gt;""),AS703+5,IF(AND(BE703="",BD703="",AS703="",AR703&lt;&gt;""),AR703+5,""))))</f>
        <v>45921</v>
      </c>
      <c r="BN703" s="327"/>
      <c r="BO703" s="327" t="s">
        <v>87</v>
      </c>
      <c r="BP703" s="305"/>
      <c r="BQ703" s="305"/>
      <c r="BR703" s="305"/>
      <c r="BS703" s="305"/>
      <c r="BT703" s="305" t="s">
        <v>124</v>
      </c>
      <c r="BU703" s="305" t="s">
        <v>124</v>
      </c>
      <c r="BV703" s="305"/>
      <c r="BW703" s="305"/>
      <c r="BX703" s="305"/>
      <c r="BY703" s="305"/>
      <c r="BZ703" s="305"/>
      <c r="CA703" s="660" t="s">
        <v>100</v>
      </c>
      <c r="CB703" s="326"/>
    </row>
    <row r="704" spans="1:80" ht="40.5" customHeight="1" x14ac:dyDescent="0.35">
      <c r="A704" s="326"/>
      <c r="B704" s="305" t="s">
        <v>88</v>
      </c>
      <c r="C704" s="326"/>
      <c r="D704" s="331"/>
      <c r="E704" s="323" t="s">
        <v>643</v>
      </c>
      <c r="F704" s="323" t="s">
        <v>1063</v>
      </c>
      <c r="G704" s="307" t="str">
        <f ca="1">IF(AND(E704&lt;D704,BE704&lt;&gt;"",TODAY()&gt;D704),TODAY()-D704,"")</f>
        <v/>
      </c>
      <c r="H704" s="308">
        <f>IF(BM704&lt;&gt;"",BM704,"")</f>
        <v>45921</v>
      </c>
      <c r="I704" s="309">
        <f>IF(AND(E704&lt;&gt;"",H704&lt;&gt;""),H704-E704,"")</f>
        <v>248</v>
      </c>
      <c r="J704" s="305" t="s">
        <v>156</v>
      </c>
      <c r="K704" s="326" t="s">
        <v>80</v>
      </c>
      <c r="L704" s="310" t="s">
        <v>281</v>
      </c>
      <c r="M704" s="326" t="s">
        <v>117</v>
      </c>
      <c r="N704" s="326" t="s">
        <v>1252</v>
      </c>
      <c r="O704" s="326">
        <v>2029269569</v>
      </c>
      <c r="P704" s="326" t="s">
        <v>1639</v>
      </c>
      <c r="Q704" s="383"/>
      <c r="R704" s="313" t="str">
        <f>IF(OR(L704&lt;&gt;"",N704&lt;&gt;"",O704&lt;&gt;"",P704&lt;&gt;""),CONCATENATE(L704,"-",N704,"-",P704,"-OM",O704),"")</f>
        <v>P54-PPGMII-P54-CAM-344/2025-OM2029269569</v>
      </c>
      <c r="S704" s="326"/>
      <c r="T704" s="414">
        <v>0.25</v>
      </c>
      <c r="U704" s="340">
        <v>0</v>
      </c>
      <c r="V704" s="340">
        <v>1279</v>
      </c>
      <c r="W704" s="316">
        <f>IF(U704&lt;&gt;"",U704/1000,"")</f>
        <v>0</v>
      </c>
      <c r="X704" s="316">
        <f>IF(V704&lt;&gt;"",V704/1000,"")</f>
        <v>1.2789999999999999</v>
      </c>
      <c r="Y704" s="317">
        <f>IF(OR(U704&lt;&gt;"",V704&lt;&gt;""),U704+V704,"")</f>
        <v>1279</v>
      </c>
      <c r="Z704" s="318">
        <f>IF(Y704&lt;&gt;"",Y704/1000,"")</f>
        <v>1.2789999999999999</v>
      </c>
      <c r="AA704" s="574" t="s">
        <v>486</v>
      </c>
      <c r="AB704" s="327"/>
      <c r="AC704" s="331">
        <v>45692</v>
      </c>
      <c r="AD704" s="327">
        <v>45795</v>
      </c>
      <c r="AE704" s="327">
        <v>45778</v>
      </c>
      <c r="AF704" s="25">
        <v>45899</v>
      </c>
      <c r="AG704" s="327">
        <v>45879</v>
      </c>
      <c r="AH704" s="309">
        <f>IF(AND(AD704&lt;&gt;"",AG704&lt;&gt;""),AG704-AD704,"")</f>
        <v>84</v>
      </c>
      <c r="AI704" s="322" t="str">
        <f>IF(AE704&lt;&gt;"",CONCATENATE("S",WEEKNUM(AE704,21)),"")</f>
        <v>S18</v>
      </c>
      <c r="AJ704" s="323" t="str">
        <f>IF(AF704&lt;&gt;"",CONCATENATE("S",WEEKNUM(AF704,21)),"")</f>
        <v>S35</v>
      </c>
      <c r="AK704" s="323" t="str">
        <f>IF(AG704&lt;&gt;"",CONCATENATE("S",WEEKNUM(AG704,21)),"")</f>
        <v>S32</v>
      </c>
      <c r="AL704" s="322" t="str">
        <f>IF(AG704&lt;&gt;"",CONCATENATE(MONTH(AG704),"/",YEAR(AG704)),"")</f>
        <v>8/2025</v>
      </c>
      <c r="AM704" s="324">
        <f ca="1">IF(AG704&lt;&gt;"",IFERROR(IF(AF704="",TODAY()-AE704,AG704-AE704),""),"")</f>
        <v>101</v>
      </c>
      <c r="AN704" s="325" t="str">
        <f ca="1">IF(AM704&lt;&gt;"",IF(AM704&lt;=0,"SEM ATRASO",IF(AM704&lt;=10,"1) &lt;= 10 Dias",IF(AND(AM704&gt;10,AM704&lt;=30),"2) &gt; 10 Dias e &lt;= 30 Dias",IF(AND(AM704&gt;30,AM704&lt;=60),"3) &gt;30 Dias e &lt;=60 Dias",IF(AND(AM704&gt;60,AM704&lt;43854),"4) &gt; 60 Dias","INDEFINIDO"))))),"")</f>
        <v>4) &gt; 60 Dias</v>
      </c>
      <c r="AO704" s="15">
        <v>45899</v>
      </c>
      <c r="AP704" s="331"/>
      <c r="AQ704" s="25">
        <v>45909</v>
      </c>
      <c r="AR704" s="25">
        <v>45909</v>
      </c>
      <c r="AS704" s="327"/>
      <c r="AT704" s="309" t="str">
        <f>IF(AND(AP704&lt;&gt;"",AS704&lt;&gt;""),AS704-AP704,"")</f>
        <v/>
      </c>
      <c r="AU704" s="326" t="str">
        <f>IF(AQ704&lt;&gt;"",CONCATENATE("S",WEEKNUM(AQ704,21)),"")</f>
        <v>S37</v>
      </c>
      <c r="AV704" s="327" t="str">
        <f>IF(AR704&lt;&gt;"",CONCATENATE("S",WEEKNUM(AR704,21)),"")</f>
        <v>S37</v>
      </c>
      <c r="AW704" s="327" t="str">
        <f>IF(AS704&lt;&gt;"",CONCATENATE("S",WEEKNUM(AS704,21)),"")</f>
        <v/>
      </c>
      <c r="AX704" s="326" t="str">
        <f>IF(AS704&lt;&gt;"",CONCATENATE(MONTH(AS704),"/",YEAR(AS704)),"")</f>
        <v/>
      </c>
      <c r="AY704" s="328">
        <f ca="1">IF(AQ704&lt;&gt;"",IF(AS704&lt;&gt;"",AQ704-AS704,TODAY()-AQ704),"")</f>
        <v>-12</v>
      </c>
      <c r="AZ704" s="329" t="str">
        <f ca="1">IF(AY704&lt;&gt;"",IF(AY704&lt;=0,"SEM ATRASO",IF(AY704&lt;=10,"1) &lt;= 10 Dias",IF(AND(AY704&gt;10,AY704&lt;=30),"2) &gt; 10 Dias e &lt;= 30 Dias",IF(AND(AY704&gt;30,AY704&lt;=60),"3) &gt;30 Dias e &lt;=60 Dias",IF(AND(AY704&gt;60,AY704&lt;43854),"4) &gt; 60 Dias","INDEFINIDO"))))),"")</f>
        <v>SEM ATRASO</v>
      </c>
      <c r="BA704" s="327">
        <v>45909</v>
      </c>
      <c r="BB704" s="331"/>
      <c r="BC704" s="14">
        <v>45916</v>
      </c>
      <c r="BD704" s="24">
        <v>45916</v>
      </c>
      <c r="BE704" s="327"/>
      <c r="BF704" s="309" t="str">
        <f>IF(AND(BB704&lt;&gt;"",BE704&lt;&gt;""),BE704-BB704,"")</f>
        <v/>
      </c>
      <c r="BG704" s="326" t="str">
        <f>IF(BC704&lt;&gt;"",CONCATENATE("S",WEEKNUM(BC704,21)),"")</f>
        <v>S38</v>
      </c>
      <c r="BH704" s="327" t="str">
        <f>IF(BD704&lt;&gt;"",CONCATENATE("S",WEEKNUM(BD704,21)),"")</f>
        <v>S38</v>
      </c>
      <c r="BI704" s="327" t="str">
        <f>IF(BE704&lt;&gt;"",CONCATENATE("S",WEEKNUM(BE704,21)),"")</f>
        <v/>
      </c>
      <c r="BJ704" s="326" t="str">
        <f>IF(BE704&lt;&gt;"",CONCATENATE(MONTH(BE704),"/",YEAR(BE704)),"")</f>
        <v/>
      </c>
      <c r="BK704" s="325" t="str">
        <f ca="1">IF(BE704&lt;&gt;"",IFERROR(IF(BE704="",TODAY()-BC704,BE704-BC704),""),"")</f>
        <v/>
      </c>
      <c r="BL704" s="330" t="str">
        <f ca="1">IF(BK704&lt;&gt;"",IF(BK704&lt;=0,"SEM ATRASO",IF(BK704&lt;=10,"1) &lt;= 10 Dias",IF(AND(BK704&gt;10,BK704&lt;=30),"2) &gt; 10 Dias e &lt;= 30 Dias",IF(AND(BK704&gt;30,BK704&lt;=60),"3) &gt;30 Dias e &lt;=60 Dias",IF(AND(BK704&gt;60,BK704&lt;43854),"4) &gt; 60 Dias","INDEFINIDO"))))),"")</f>
        <v/>
      </c>
      <c r="BM704" s="331">
        <f>IF(BE704&lt;&gt;"",BE704+5,IF(AND(BE704="",BD704&lt;&gt;""),BD704+5,IF(AND(BE704="",BD704="",AS704&lt;&gt;""),AS704+5,IF(AND(BE704="",BD704="",AS704="",AR704&lt;&gt;""),AR704+5,""))))</f>
        <v>45921</v>
      </c>
      <c r="BN704" s="327"/>
      <c r="BO704" s="327" t="s">
        <v>87</v>
      </c>
      <c r="BP704" s="305"/>
      <c r="BQ704" s="305"/>
      <c r="BR704" s="305"/>
      <c r="BS704" s="305"/>
      <c r="BT704" s="305" t="s">
        <v>124</v>
      </c>
      <c r="BU704" s="305" t="s">
        <v>124</v>
      </c>
      <c r="BV704" s="305"/>
      <c r="BW704" s="305"/>
      <c r="BX704" s="305"/>
      <c r="BY704" s="305"/>
      <c r="BZ704" s="305"/>
      <c r="CA704" s="660" t="s">
        <v>100</v>
      </c>
      <c r="CB704" s="326"/>
    </row>
    <row r="705" spans="1:80" ht="40.5" customHeight="1" x14ac:dyDescent="0.35">
      <c r="A705" s="326"/>
      <c r="B705" s="305" t="s">
        <v>2404</v>
      </c>
      <c r="C705" s="326"/>
      <c r="D705" s="331"/>
      <c r="E705" s="323" t="s">
        <v>2004</v>
      </c>
      <c r="F705" s="323" t="s">
        <v>1063</v>
      </c>
      <c r="G705" s="307" t="str">
        <f ca="1">IF(AND(E705&lt;D705,BE705&lt;&gt;"",TODAY()&gt;D705),TODAY()-D705,"")</f>
        <v/>
      </c>
      <c r="H705" s="308">
        <f>IF(BM705&lt;&gt;"",BM705,"")</f>
        <v>45921</v>
      </c>
      <c r="I705" s="309">
        <f>IF(AND(E705&lt;&gt;"",H705&lt;&gt;""),H705-E705,"")</f>
        <v>243</v>
      </c>
      <c r="J705" s="305" t="s">
        <v>156</v>
      </c>
      <c r="K705" s="326" t="s">
        <v>80</v>
      </c>
      <c r="L705" s="310" t="s">
        <v>281</v>
      </c>
      <c r="M705" s="326" t="s">
        <v>82</v>
      </c>
      <c r="N705" s="326" t="s">
        <v>1252</v>
      </c>
      <c r="O705" s="326">
        <v>2029267540</v>
      </c>
      <c r="P705" s="326" t="s">
        <v>1640</v>
      </c>
      <c r="Q705" s="383"/>
      <c r="R705" s="313" t="str">
        <f>IF(OR(L705&lt;&gt;"",N705&lt;&gt;"",O705&lt;&gt;"",P705&lt;&gt;""),CONCATENATE(L705,"-",N705,"-",P705,"-OM",O705),"")</f>
        <v>P54-PPGMII-P54-CAM-410/2025-OM2029267540</v>
      </c>
      <c r="S705" s="326"/>
      <c r="T705" s="414">
        <v>0.1</v>
      </c>
      <c r="U705" s="340">
        <v>0</v>
      </c>
      <c r="V705" s="340">
        <v>253</v>
      </c>
      <c r="W705" s="316">
        <f>IF(U705&lt;&gt;"",U705/1000,"")</f>
        <v>0</v>
      </c>
      <c r="X705" s="316">
        <f>IF(V705&lt;&gt;"",V705/1000,"")</f>
        <v>0.253</v>
      </c>
      <c r="Y705" s="317">
        <f>IF(OR(U705&lt;&gt;"",V705&lt;&gt;""),U705+V705,"")</f>
        <v>253</v>
      </c>
      <c r="Z705" s="318">
        <f>IF(Y705&lt;&gt;"",Y705/1000,"")</f>
        <v>0.253</v>
      </c>
      <c r="AA705" s="574" t="s">
        <v>484</v>
      </c>
      <c r="AB705" s="327"/>
      <c r="AC705" s="331">
        <v>45699</v>
      </c>
      <c r="AD705" s="327"/>
      <c r="AE705" s="327">
        <v>45778</v>
      </c>
      <c r="AF705" s="25">
        <v>45901</v>
      </c>
      <c r="AG705" s="327"/>
      <c r="AH705" s="309" t="str">
        <f>IF(AND(AD705&lt;&gt;"",AG705&lt;&gt;""),AG705-AD705,"")</f>
        <v/>
      </c>
      <c r="AI705" s="322" t="str">
        <f>IF(AE705&lt;&gt;"",CONCATENATE("S",WEEKNUM(AE705,21)),"")</f>
        <v>S18</v>
      </c>
      <c r="AJ705" s="323" t="str">
        <f>IF(AF705&lt;&gt;"",CONCATENATE("S",WEEKNUM(AF705,21)),"")</f>
        <v>S36</v>
      </c>
      <c r="AK705" s="323" t="str">
        <f>IF(AG705&lt;&gt;"",CONCATENATE("S",WEEKNUM(AG705,21)),"")</f>
        <v/>
      </c>
      <c r="AL705" s="322" t="str">
        <f>IF(AG705&lt;&gt;"",CONCATENATE(MONTH(AG705),"/",YEAR(AG705)),"")</f>
        <v/>
      </c>
      <c r="AM705" s="324" t="str">
        <f ca="1">IF(AG705&lt;&gt;"",IFERROR(IF(AF705="",TODAY()-AE705,AG705-AE705),""),"")</f>
        <v/>
      </c>
      <c r="AN705" s="325" t="str">
        <f ca="1">IF(AM705&lt;&gt;"",IF(AM705&lt;=0,"SEM ATRASO",IF(AM705&lt;=10,"1) &lt;= 10 Dias",IF(AND(AM705&gt;10,AM705&lt;=30),"2) &gt; 10 Dias e &lt;= 30 Dias",IF(AND(AM705&gt;30,AM705&lt;=60),"3) &gt;30 Dias e &lt;=60 Dias",IF(AND(AM705&gt;60,AM705&lt;43854),"4) &gt; 60 Dias","INDEFINIDO"))))),"")</f>
        <v/>
      </c>
      <c r="AO705" s="15">
        <v>45899</v>
      </c>
      <c r="AP705" s="331"/>
      <c r="AQ705" s="25">
        <v>45909</v>
      </c>
      <c r="AR705" s="25">
        <v>45909</v>
      </c>
      <c r="AS705" s="327"/>
      <c r="AT705" s="309" t="str">
        <f>IF(AND(AP705&lt;&gt;"",AS705&lt;&gt;""),AS705-AP705,"")</f>
        <v/>
      </c>
      <c r="AU705" s="326" t="str">
        <f>IF(AQ705&lt;&gt;"",CONCATENATE("S",WEEKNUM(AQ705,21)),"")</f>
        <v>S37</v>
      </c>
      <c r="AV705" s="327" t="str">
        <f>IF(AR705&lt;&gt;"",CONCATENATE("S",WEEKNUM(AR705,21)),"")</f>
        <v>S37</v>
      </c>
      <c r="AW705" s="327" t="str">
        <f>IF(AS705&lt;&gt;"",CONCATENATE("S",WEEKNUM(AS705,21)),"")</f>
        <v/>
      </c>
      <c r="AX705" s="326" t="str">
        <f>IF(AS705&lt;&gt;"",CONCATENATE(MONTH(AS705),"/",YEAR(AS705)),"")</f>
        <v/>
      </c>
      <c r="AY705" s="328">
        <f ca="1">IF(AQ705&lt;&gt;"",IF(AS705&lt;&gt;"",AQ705-AS705,TODAY()-AQ705),"")</f>
        <v>-12</v>
      </c>
      <c r="AZ705" s="329" t="str">
        <f ca="1">IF(AY705&lt;&gt;"",IF(AY705&lt;=0,"SEM ATRASO",IF(AY705&lt;=10,"1) &lt;= 10 Dias",IF(AND(AY705&gt;10,AY705&lt;=30),"2) &gt; 10 Dias e &lt;= 30 Dias",IF(AND(AY705&gt;30,AY705&lt;=60),"3) &gt;30 Dias e &lt;=60 Dias",IF(AND(AY705&gt;60,AY705&lt;43854),"4) &gt; 60 Dias","INDEFINIDO"))))),"")</f>
        <v>SEM ATRASO</v>
      </c>
      <c r="BA705" s="327">
        <v>45909</v>
      </c>
      <c r="BB705" s="331"/>
      <c r="BC705" s="14">
        <v>45916</v>
      </c>
      <c r="BD705" s="24">
        <v>45916</v>
      </c>
      <c r="BE705" s="327"/>
      <c r="BF705" s="309" t="str">
        <f>IF(AND(BB705&lt;&gt;"",BE705&lt;&gt;""),BE705-BB705,"")</f>
        <v/>
      </c>
      <c r="BG705" s="326" t="str">
        <f>IF(BC705&lt;&gt;"",CONCATENATE("S",WEEKNUM(BC705,21)),"")</f>
        <v>S38</v>
      </c>
      <c r="BH705" s="327" t="str">
        <f>IF(BD705&lt;&gt;"",CONCATENATE("S",WEEKNUM(BD705,21)),"")</f>
        <v>S38</v>
      </c>
      <c r="BI705" s="327" t="str">
        <f>IF(BE705&lt;&gt;"",CONCATENATE("S",WEEKNUM(BE705,21)),"")</f>
        <v/>
      </c>
      <c r="BJ705" s="326" t="str">
        <f>IF(BE705&lt;&gt;"",CONCATENATE(MONTH(BE705),"/",YEAR(BE705)),"")</f>
        <v/>
      </c>
      <c r="BK705" s="325" t="str">
        <f ca="1">IF(BE705&lt;&gt;"",IFERROR(IF(BE705="",TODAY()-BC705,BE705-BC705),""),"")</f>
        <v/>
      </c>
      <c r="BL705" s="330" t="str">
        <f ca="1">IF(BK705&lt;&gt;"",IF(BK705&lt;=0,"SEM ATRASO",IF(BK705&lt;=10,"1) &lt;= 10 Dias",IF(AND(BK705&gt;10,BK705&lt;=30),"2) &gt; 10 Dias e &lt;= 30 Dias",IF(AND(BK705&gt;30,BK705&lt;=60),"3) &gt;30 Dias e &lt;=60 Dias",IF(AND(BK705&gt;60,BK705&lt;43854),"4) &gt; 60 Dias","INDEFINIDO"))))),"")</f>
        <v/>
      </c>
      <c r="BM705" s="331">
        <f>IF(BE705&lt;&gt;"",BE705+5,IF(AND(BE705="",BD705&lt;&gt;""),BD705+5,IF(AND(BE705="",BD705="",AS705&lt;&gt;""),AS705+5,IF(AND(BE705="",BD705="",AS705="",AR705&lt;&gt;""),AR705+5,""))))</f>
        <v>45921</v>
      </c>
      <c r="BN705" s="327"/>
      <c r="BO705" s="327" t="s">
        <v>87</v>
      </c>
      <c r="BP705" s="305"/>
      <c r="BQ705" s="305"/>
      <c r="BR705" s="305"/>
      <c r="BS705" s="305"/>
      <c r="BT705" s="305" t="s">
        <v>124</v>
      </c>
      <c r="BU705" s="305" t="s">
        <v>124</v>
      </c>
      <c r="BV705" s="305"/>
      <c r="BW705" s="305"/>
      <c r="BX705" s="305"/>
      <c r="BY705" s="305"/>
      <c r="BZ705" s="305"/>
      <c r="CA705" s="660" t="s">
        <v>100</v>
      </c>
      <c r="CB705" s="326"/>
    </row>
    <row r="706" spans="1:80" ht="40.5" customHeight="1" x14ac:dyDescent="0.35">
      <c r="A706" s="326"/>
      <c r="B706" s="305" t="s">
        <v>2404</v>
      </c>
      <c r="C706" s="326"/>
      <c r="D706" s="331"/>
      <c r="E706" s="323" t="s">
        <v>1071</v>
      </c>
      <c r="F706" s="323" t="s">
        <v>1063</v>
      </c>
      <c r="G706" s="307" t="str">
        <f ca="1">IF(AND(E706&lt;D706,BE706&lt;&gt;"",TODAY()&gt;D706),TODAY()-D706,"")</f>
        <v/>
      </c>
      <c r="H706" s="308">
        <f>IF(BM706&lt;&gt;"",BM706,"")</f>
        <v>45921</v>
      </c>
      <c r="I706" s="309">
        <f>IF(AND(E706&lt;&gt;"",H706&lt;&gt;""),H706-E706,"")</f>
        <v>237</v>
      </c>
      <c r="J706" s="305" t="s">
        <v>519</v>
      </c>
      <c r="K706" s="326" t="s">
        <v>80</v>
      </c>
      <c r="L706" s="310" t="s">
        <v>281</v>
      </c>
      <c r="M706" s="326" t="s">
        <v>82</v>
      </c>
      <c r="N706" s="326" t="s">
        <v>1252</v>
      </c>
      <c r="O706" s="326">
        <v>2029267541</v>
      </c>
      <c r="P706" s="326" t="s">
        <v>1641</v>
      </c>
      <c r="Q706" s="383"/>
      <c r="R706" s="313" t="str">
        <f>IF(OR(L706&lt;&gt;"",N706&lt;&gt;"",O706&lt;&gt;"",P706&lt;&gt;""),CONCATENATE(L706,"-",N706,"-",P706,"-OM",O706),"")</f>
        <v>P54-PPGMII-P54-CAM-467/2025-OM2029267541</v>
      </c>
      <c r="S706" s="326"/>
      <c r="T706" s="414">
        <v>0.1</v>
      </c>
      <c r="U706" s="340">
        <v>0</v>
      </c>
      <c r="V706" s="340">
        <v>686.94</v>
      </c>
      <c r="W706" s="316">
        <f>IF(U706&lt;&gt;"",U706/1000,"")</f>
        <v>0</v>
      </c>
      <c r="X706" s="316">
        <f>IF(V706&lt;&gt;"",V706/1000,"")</f>
        <v>0.68694000000000011</v>
      </c>
      <c r="Y706" s="317">
        <f>IF(OR(U706&lt;&gt;"",V706&lt;&gt;""),U706+V706,"")</f>
        <v>686.94</v>
      </c>
      <c r="Z706" s="318">
        <f>IF(Y706&lt;&gt;"",Y706/1000,"")</f>
        <v>0.68694000000000011</v>
      </c>
      <c r="AA706" s="574" t="s">
        <v>523</v>
      </c>
      <c r="AB706" s="327"/>
      <c r="AC706" s="331">
        <v>45702</v>
      </c>
      <c r="AD706" s="327"/>
      <c r="AE706" s="327">
        <v>45778</v>
      </c>
      <c r="AF706" s="25">
        <v>45904</v>
      </c>
      <c r="AG706" s="327"/>
      <c r="AH706" s="309" t="str">
        <f>IF(AND(AD706&lt;&gt;"",AG706&lt;&gt;""),AG706-AD706,"")</f>
        <v/>
      </c>
      <c r="AI706" s="322" t="str">
        <f>IF(AE706&lt;&gt;"",CONCATENATE("S",WEEKNUM(AE706,21)),"")</f>
        <v>S18</v>
      </c>
      <c r="AJ706" s="323" t="str">
        <f>IF(AF706&lt;&gt;"",CONCATENATE("S",WEEKNUM(AF706,21)),"")</f>
        <v>S36</v>
      </c>
      <c r="AK706" s="323" t="str">
        <f>IF(AG706&lt;&gt;"",CONCATENATE("S",WEEKNUM(AG706,21)),"")</f>
        <v/>
      </c>
      <c r="AL706" s="322" t="str">
        <f>IF(AG706&lt;&gt;"",CONCATENATE(MONTH(AG706),"/",YEAR(AG706)),"")</f>
        <v/>
      </c>
      <c r="AM706" s="324" t="str">
        <f ca="1">IF(AG706&lt;&gt;"",IFERROR(IF(AF706="",TODAY()-AE706,AG706-AE706),""),"")</f>
        <v/>
      </c>
      <c r="AN706" s="325" t="str">
        <f ca="1">IF(AM706&lt;&gt;"",IF(AM706&lt;=0,"SEM ATRASO",IF(AM706&lt;=10,"1) &lt;= 10 Dias",IF(AND(AM706&gt;10,AM706&lt;=30),"2) &gt; 10 Dias e &lt;= 30 Dias",IF(AND(AM706&gt;30,AM706&lt;=60),"3) &gt;30 Dias e &lt;=60 Dias",IF(AND(AM706&gt;60,AM706&lt;43854),"4) &gt; 60 Dias","INDEFINIDO"))))),"")</f>
        <v/>
      </c>
      <c r="AO706" s="15">
        <v>45899</v>
      </c>
      <c r="AP706" s="331"/>
      <c r="AQ706" s="25">
        <v>45909</v>
      </c>
      <c r="AR706" s="25">
        <v>45909</v>
      </c>
      <c r="AS706" s="327"/>
      <c r="AT706" s="309" t="str">
        <f>IF(AND(AP706&lt;&gt;"",AS706&lt;&gt;""),AS706-AP706,"")</f>
        <v/>
      </c>
      <c r="AU706" s="326" t="str">
        <f>IF(AQ706&lt;&gt;"",CONCATENATE("S",WEEKNUM(AQ706,21)),"")</f>
        <v>S37</v>
      </c>
      <c r="AV706" s="327" t="str">
        <f>IF(AR706&lt;&gt;"",CONCATENATE("S",WEEKNUM(AR706,21)),"")</f>
        <v>S37</v>
      </c>
      <c r="AW706" s="327" t="str">
        <f>IF(AS706&lt;&gt;"",CONCATENATE("S",WEEKNUM(AS706,21)),"")</f>
        <v/>
      </c>
      <c r="AX706" s="326" t="str">
        <f>IF(AS706&lt;&gt;"",CONCATENATE(MONTH(AS706),"/",YEAR(AS706)),"")</f>
        <v/>
      </c>
      <c r="AY706" s="328">
        <f ca="1">IF(AQ706&lt;&gt;"",IF(AS706&lt;&gt;"",AQ706-AS706,TODAY()-AQ706),"")</f>
        <v>-12</v>
      </c>
      <c r="AZ706" s="329" t="str">
        <f ca="1">IF(AY706&lt;&gt;"",IF(AY706&lt;=0,"SEM ATRASO",IF(AY706&lt;=10,"1) &lt;= 10 Dias",IF(AND(AY706&gt;10,AY706&lt;=30),"2) &gt; 10 Dias e &lt;= 30 Dias",IF(AND(AY706&gt;30,AY706&lt;=60),"3) &gt;30 Dias e &lt;=60 Dias",IF(AND(AY706&gt;60,AY706&lt;43854),"4) &gt; 60 Dias","INDEFINIDO"))))),"")</f>
        <v>SEM ATRASO</v>
      </c>
      <c r="BA706" s="327">
        <v>45909</v>
      </c>
      <c r="BB706" s="331"/>
      <c r="BC706" s="14">
        <v>45916</v>
      </c>
      <c r="BD706" s="24">
        <v>45916</v>
      </c>
      <c r="BE706" s="327"/>
      <c r="BF706" s="309" t="str">
        <f>IF(AND(BB706&lt;&gt;"",BE706&lt;&gt;""),BE706-BB706,"")</f>
        <v/>
      </c>
      <c r="BG706" s="326" t="str">
        <f>IF(BC706&lt;&gt;"",CONCATENATE("S",WEEKNUM(BC706,21)),"")</f>
        <v>S38</v>
      </c>
      <c r="BH706" s="327" t="str">
        <f>IF(BD706&lt;&gt;"",CONCATENATE("S",WEEKNUM(BD706,21)),"")</f>
        <v>S38</v>
      </c>
      <c r="BI706" s="327" t="str">
        <f>IF(BE706&lt;&gt;"",CONCATENATE("S",WEEKNUM(BE706,21)),"")</f>
        <v/>
      </c>
      <c r="BJ706" s="326" t="str">
        <f>IF(BE706&lt;&gt;"",CONCATENATE(MONTH(BE706),"/",YEAR(BE706)),"")</f>
        <v/>
      </c>
      <c r="BK706" s="325" t="str">
        <f ca="1">IF(BE706&lt;&gt;"",IFERROR(IF(BE706="",TODAY()-BC706,BE706-BC706),""),"")</f>
        <v/>
      </c>
      <c r="BL706" s="330" t="str">
        <f ca="1">IF(BK706&lt;&gt;"",IF(BK706&lt;=0,"SEM ATRASO",IF(BK706&lt;=10,"1) &lt;= 10 Dias",IF(AND(BK706&gt;10,BK706&lt;=30),"2) &gt; 10 Dias e &lt;= 30 Dias",IF(AND(BK706&gt;30,BK706&lt;=60),"3) &gt;30 Dias e &lt;=60 Dias",IF(AND(BK706&gt;60,BK706&lt;43854),"4) &gt; 60 Dias","INDEFINIDO"))))),"")</f>
        <v/>
      </c>
      <c r="BM706" s="331">
        <f>IF(BE706&lt;&gt;"",BE706+5,IF(AND(BE706="",BD706&lt;&gt;""),BD706+5,IF(AND(BE706="",BD706="",AS706&lt;&gt;""),AS706+5,IF(AND(BE706="",BD706="",AS706="",AR706&lt;&gt;""),AR706+5,""))))</f>
        <v>45921</v>
      </c>
      <c r="BN706" s="327"/>
      <c r="BO706" s="327" t="s">
        <v>87</v>
      </c>
      <c r="BP706" s="305"/>
      <c r="BQ706" s="305"/>
      <c r="BR706" s="305"/>
      <c r="BS706" s="305"/>
      <c r="BT706" s="305" t="s">
        <v>124</v>
      </c>
      <c r="BU706" s="305" t="s">
        <v>124</v>
      </c>
      <c r="BV706" s="305"/>
      <c r="BW706" s="305"/>
      <c r="BX706" s="305"/>
      <c r="BY706" s="305"/>
      <c r="BZ706" s="305"/>
      <c r="CA706" s="660" t="s">
        <v>100</v>
      </c>
      <c r="CB706" s="326"/>
    </row>
    <row r="707" spans="1:80" ht="40.5" customHeight="1" x14ac:dyDescent="0.35">
      <c r="A707" s="326"/>
      <c r="B707" s="305" t="s">
        <v>2404</v>
      </c>
      <c r="C707" s="326"/>
      <c r="D707" s="331"/>
      <c r="E707" s="323" t="s">
        <v>1071</v>
      </c>
      <c r="F707" s="323" t="s">
        <v>1063</v>
      </c>
      <c r="G707" s="307" t="str">
        <f ca="1">IF(AND(E707&lt;D707,BE707&lt;&gt;"",TODAY()&gt;D707),TODAY()-D707,"")</f>
        <v/>
      </c>
      <c r="H707" s="308">
        <f>IF(BM707&lt;&gt;"",BM707,"")</f>
        <v>45921</v>
      </c>
      <c r="I707" s="309">
        <f>IF(AND(E707&lt;&gt;"",H707&lt;&gt;""),H707-E707,"")</f>
        <v>237</v>
      </c>
      <c r="J707" s="305" t="s">
        <v>519</v>
      </c>
      <c r="K707" s="326" t="s">
        <v>80</v>
      </c>
      <c r="L707" s="310" t="s">
        <v>281</v>
      </c>
      <c r="M707" s="326" t="s">
        <v>82</v>
      </c>
      <c r="N707" s="326" t="s">
        <v>1252</v>
      </c>
      <c r="O707" s="326">
        <v>2029269549</v>
      </c>
      <c r="P707" s="326" t="s">
        <v>1642</v>
      </c>
      <c r="Q707" s="383"/>
      <c r="R707" s="313" t="str">
        <f>IF(OR(L707&lt;&gt;"",N707&lt;&gt;"",O707&lt;&gt;"",P707&lt;&gt;""),CONCATENATE(L707,"-",N707,"-",P707,"-OM",O707),"")</f>
        <v>P54-PPGMII-P54-CAM-468/2025-OM2029269549</v>
      </c>
      <c r="S707" s="326"/>
      <c r="T707" s="414">
        <v>0.1</v>
      </c>
      <c r="U707" s="340">
        <v>0</v>
      </c>
      <c r="V707" s="340">
        <v>149.4</v>
      </c>
      <c r="W707" s="316">
        <f>IF(U707&lt;&gt;"",U707/1000,"")</f>
        <v>0</v>
      </c>
      <c r="X707" s="316">
        <f>IF(V707&lt;&gt;"",V707/1000,"")</f>
        <v>0.14940000000000001</v>
      </c>
      <c r="Y707" s="317">
        <f>IF(OR(U707&lt;&gt;"",V707&lt;&gt;""),U707+V707,"")</f>
        <v>149.4</v>
      </c>
      <c r="Z707" s="318">
        <f>IF(Y707&lt;&gt;"",Y707/1000,"")</f>
        <v>0.14940000000000001</v>
      </c>
      <c r="AA707" s="574" t="s">
        <v>521</v>
      </c>
      <c r="AB707" s="327"/>
      <c r="AC707" s="331">
        <v>45702</v>
      </c>
      <c r="AD707" s="327"/>
      <c r="AE707" s="327">
        <v>45778</v>
      </c>
      <c r="AF707" s="25">
        <v>45901</v>
      </c>
      <c r="AG707" s="327"/>
      <c r="AH707" s="309" t="str">
        <f>IF(AND(AD707&lt;&gt;"",AG707&lt;&gt;""),AG707-AD707,"")</f>
        <v/>
      </c>
      <c r="AI707" s="322" t="str">
        <f>IF(AE707&lt;&gt;"",CONCATENATE("S",WEEKNUM(AE707,21)),"")</f>
        <v>S18</v>
      </c>
      <c r="AJ707" s="323" t="str">
        <f>IF(AF707&lt;&gt;"",CONCATENATE("S",WEEKNUM(AF707,21)),"")</f>
        <v>S36</v>
      </c>
      <c r="AK707" s="323" t="str">
        <f>IF(AG707&lt;&gt;"",CONCATENATE("S",WEEKNUM(AG707,21)),"")</f>
        <v/>
      </c>
      <c r="AL707" s="322" t="str">
        <f>IF(AG707&lt;&gt;"",CONCATENATE(MONTH(AG707),"/",YEAR(AG707)),"")</f>
        <v/>
      </c>
      <c r="AM707" s="324" t="str">
        <f ca="1">IF(AG707&lt;&gt;"",IFERROR(IF(AF707="",TODAY()-AE707,AG707-AE707),""),"")</f>
        <v/>
      </c>
      <c r="AN707" s="325" t="str">
        <f ca="1">IF(AM707&lt;&gt;"",IF(AM707&lt;=0,"SEM ATRASO",IF(AM707&lt;=10,"1) &lt;= 10 Dias",IF(AND(AM707&gt;10,AM707&lt;=30),"2) &gt; 10 Dias e &lt;= 30 Dias",IF(AND(AM707&gt;30,AM707&lt;=60),"3) &gt;30 Dias e &lt;=60 Dias",IF(AND(AM707&gt;60,AM707&lt;43854),"4) &gt; 60 Dias","INDEFINIDO"))))),"")</f>
        <v/>
      </c>
      <c r="AO707" s="15">
        <v>45899</v>
      </c>
      <c r="AP707" s="331"/>
      <c r="AQ707" s="25">
        <v>45909</v>
      </c>
      <c r="AR707" s="25">
        <v>45909</v>
      </c>
      <c r="AS707" s="327"/>
      <c r="AT707" s="309" t="str">
        <f>IF(AND(AP707&lt;&gt;"",AS707&lt;&gt;""),AS707-AP707,"")</f>
        <v/>
      </c>
      <c r="AU707" s="326" t="str">
        <f>IF(AQ707&lt;&gt;"",CONCATENATE("S",WEEKNUM(AQ707,21)),"")</f>
        <v>S37</v>
      </c>
      <c r="AV707" s="327" t="str">
        <f>IF(AR707&lt;&gt;"",CONCATENATE("S",WEEKNUM(AR707,21)),"")</f>
        <v>S37</v>
      </c>
      <c r="AW707" s="327" t="str">
        <f>IF(AS707&lt;&gt;"",CONCATENATE("S",WEEKNUM(AS707,21)),"")</f>
        <v/>
      </c>
      <c r="AX707" s="326" t="str">
        <f>IF(AS707&lt;&gt;"",CONCATENATE(MONTH(AS707),"/",YEAR(AS707)),"")</f>
        <v/>
      </c>
      <c r="AY707" s="328">
        <f ca="1">IF(AQ707&lt;&gt;"",IF(AS707&lt;&gt;"",AQ707-AS707,TODAY()-AQ707),"")</f>
        <v>-12</v>
      </c>
      <c r="AZ707" s="329" t="str">
        <f ca="1">IF(AY707&lt;&gt;"",IF(AY707&lt;=0,"SEM ATRASO",IF(AY707&lt;=10,"1) &lt;= 10 Dias",IF(AND(AY707&gt;10,AY707&lt;=30),"2) &gt; 10 Dias e &lt;= 30 Dias",IF(AND(AY707&gt;30,AY707&lt;=60),"3) &gt;30 Dias e &lt;=60 Dias",IF(AND(AY707&gt;60,AY707&lt;43854),"4) &gt; 60 Dias","INDEFINIDO"))))),"")</f>
        <v>SEM ATRASO</v>
      </c>
      <c r="BA707" s="327">
        <v>45909</v>
      </c>
      <c r="BB707" s="331"/>
      <c r="BC707" s="14">
        <v>45916</v>
      </c>
      <c r="BD707" s="24">
        <v>45916</v>
      </c>
      <c r="BE707" s="327"/>
      <c r="BF707" s="309" t="str">
        <f>IF(AND(BB707&lt;&gt;"",BE707&lt;&gt;""),BE707-BB707,"")</f>
        <v/>
      </c>
      <c r="BG707" s="326" t="str">
        <f>IF(BC707&lt;&gt;"",CONCATENATE("S",WEEKNUM(BC707,21)),"")</f>
        <v>S38</v>
      </c>
      <c r="BH707" s="327" t="str">
        <f>IF(BD707&lt;&gt;"",CONCATENATE("S",WEEKNUM(BD707,21)),"")</f>
        <v>S38</v>
      </c>
      <c r="BI707" s="327" t="str">
        <f>IF(BE707&lt;&gt;"",CONCATENATE("S",WEEKNUM(BE707,21)),"")</f>
        <v/>
      </c>
      <c r="BJ707" s="326" t="str">
        <f>IF(BE707&lt;&gt;"",CONCATENATE(MONTH(BE707),"/",YEAR(BE707)),"")</f>
        <v/>
      </c>
      <c r="BK707" s="325" t="str">
        <f ca="1">IF(BE707&lt;&gt;"",IFERROR(IF(BE707="",TODAY()-BC707,BE707-BC707),""),"")</f>
        <v/>
      </c>
      <c r="BL707" s="330" t="str">
        <f ca="1">IF(BK707&lt;&gt;"",IF(BK707&lt;=0,"SEM ATRASO",IF(BK707&lt;=10,"1) &lt;= 10 Dias",IF(AND(BK707&gt;10,BK707&lt;=30),"2) &gt; 10 Dias e &lt;= 30 Dias",IF(AND(BK707&gt;30,BK707&lt;=60),"3) &gt;30 Dias e &lt;=60 Dias",IF(AND(BK707&gt;60,BK707&lt;43854),"4) &gt; 60 Dias","INDEFINIDO"))))),"")</f>
        <v/>
      </c>
      <c r="BM707" s="331">
        <f>IF(BE707&lt;&gt;"",BE707+5,IF(AND(BE707="",BD707&lt;&gt;""),BD707+5,IF(AND(BE707="",BD707="",AS707&lt;&gt;""),AS707+5,IF(AND(BE707="",BD707="",AS707="",AR707&lt;&gt;""),AR707+5,""))))</f>
        <v>45921</v>
      </c>
      <c r="BN707" s="327"/>
      <c r="BO707" s="327" t="s">
        <v>87</v>
      </c>
      <c r="BP707" s="305"/>
      <c r="BQ707" s="305"/>
      <c r="BR707" s="305"/>
      <c r="BS707" s="305"/>
      <c r="BT707" s="305" t="s">
        <v>124</v>
      </c>
      <c r="BU707" s="305" t="s">
        <v>124</v>
      </c>
      <c r="BV707" s="305"/>
      <c r="BW707" s="305"/>
      <c r="BX707" s="305"/>
      <c r="BY707" s="305"/>
      <c r="BZ707" s="305"/>
      <c r="CA707" s="660" t="s">
        <v>100</v>
      </c>
      <c r="CB707" s="326"/>
    </row>
    <row r="708" spans="1:80" ht="40.5" customHeight="1" x14ac:dyDescent="0.35">
      <c r="A708" s="326"/>
      <c r="B708" s="305" t="s">
        <v>2404</v>
      </c>
      <c r="C708" s="326"/>
      <c r="D708" s="331"/>
      <c r="E708" s="323" t="s">
        <v>676</v>
      </c>
      <c r="F708" s="323" t="s">
        <v>677</v>
      </c>
      <c r="G708" s="307" t="str">
        <f ca="1">IF(AND(E708&lt;D708,BE708&lt;&gt;"",TODAY()&gt;D708),TODAY()-D708,"")</f>
        <v/>
      </c>
      <c r="H708" s="308">
        <f>IF(BM708&lt;&gt;"",BM708,"")</f>
        <v>45921</v>
      </c>
      <c r="I708" s="309">
        <f>IF(AND(E708&lt;&gt;"",H708&lt;&gt;""),H708-E708,"")</f>
        <v>334</v>
      </c>
      <c r="J708" s="305" t="s">
        <v>156</v>
      </c>
      <c r="K708" s="326" t="s">
        <v>80</v>
      </c>
      <c r="L708" s="310" t="s">
        <v>557</v>
      </c>
      <c r="M708" s="326" t="s">
        <v>82</v>
      </c>
      <c r="N708" s="326" t="s">
        <v>2052</v>
      </c>
      <c r="O708" s="326">
        <v>2026076078</v>
      </c>
      <c r="P708" s="326" t="s">
        <v>1643</v>
      </c>
      <c r="Q708" s="383"/>
      <c r="R708" s="313" t="str">
        <f>IF(OR(L708&lt;&gt;"",N708&lt;&gt;"",O708&lt;&gt;"",P708&lt;&gt;""),CONCATENATE(L708,"-",N708,"-",P708,"-OM",O708),"")</f>
        <v>P62-INSUP-P55-1354/2024-OM2026076078</v>
      </c>
      <c r="S708" s="326"/>
      <c r="T708" s="414">
        <v>0.1</v>
      </c>
      <c r="U708" s="340">
        <v>0</v>
      </c>
      <c r="V708" s="340">
        <v>425.78</v>
      </c>
      <c r="W708" s="316">
        <f>IF(U708&lt;&gt;"",U708/1000,"")</f>
        <v>0</v>
      </c>
      <c r="X708" s="316">
        <f>IF(V708&lt;&gt;"",V708/1000,"")</f>
        <v>0.42577999999999999</v>
      </c>
      <c r="Y708" s="317">
        <f>IF(OR(U708&lt;&gt;"",V708&lt;&gt;""),U708+V708,"")</f>
        <v>425.78</v>
      </c>
      <c r="Z708" s="318">
        <f>IF(Y708&lt;&gt;"",Y708/1000,"")</f>
        <v>0.42577999999999999</v>
      </c>
      <c r="AA708" s="574" t="s">
        <v>2184</v>
      </c>
      <c r="AB708" s="327"/>
      <c r="AC708" s="331">
        <v>45710</v>
      </c>
      <c r="AD708" s="327"/>
      <c r="AE708" s="327">
        <v>45798</v>
      </c>
      <c r="AF708" s="25">
        <v>45899</v>
      </c>
      <c r="AG708" s="327"/>
      <c r="AH708" s="309" t="str">
        <f>IF(AND(AD708&lt;&gt;"",AG708&lt;&gt;""),AG708-AD708,"")</f>
        <v/>
      </c>
      <c r="AI708" s="322" t="str">
        <f>IF(AE708&lt;&gt;"",CONCATENATE("S",WEEKNUM(AE708,21)),"")</f>
        <v>S21</v>
      </c>
      <c r="AJ708" s="323" t="str">
        <f>IF(AF708&lt;&gt;"",CONCATENATE("S",WEEKNUM(AF708,21)),"")</f>
        <v>S35</v>
      </c>
      <c r="AK708" s="323" t="str">
        <f>IF(AG708&lt;&gt;"",CONCATENATE("S",WEEKNUM(AG708,21)),"")</f>
        <v/>
      </c>
      <c r="AL708" s="322" t="str">
        <f>IF(AG708&lt;&gt;"",CONCATENATE(MONTH(AG708),"/",YEAR(AG708)),"")</f>
        <v/>
      </c>
      <c r="AM708" s="324" t="str">
        <f ca="1">IF(AG708&lt;&gt;"",IFERROR(IF(AF708="",TODAY()-AE708,AG708-AE708),""),"")</f>
        <v/>
      </c>
      <c r="AN708" s="325" t="str">
        <f ca="1">IF(AM708&lt;&gt;"",IF(AM708&lt;=0,"SEM ATRASO",IF(AM708&lt;=10,"1) &lt;= 10 Dias",IF(AND(AM708&gt;10,AM708&lt;=30),"2) &gt; 10 Dias e &lt;= 30 Dias",IF(AND(AM708&gt;30,AM708&lt;=60),"3) &gt;30 Dias e &lt;=60 Dias",IF(AND(AM708&gt;60,AM708&lt;43854),"4) &gt; 60 Dias","INDEFINIDO"))))),"")</f>
        <v/>
      </c>
      <c r="AO708" s="15">
        <v>45899</v>
      </c>
      <c r="AP708" s="331"/>
      <c r="AQ708" s="25">
        <v>45909</v>
      </c>
      <c r="AR708" s="25">
        <v>45909</v>
      </c>
      <c r="AS708" s="327"/>
      <c r="AT708" s="309" t="str">
        <f>IF(AND(AP708&lt;&gt;"",AS708&lt;&gt;""),AS708-AP708,"")</f>
        <v/>
      </c>
      <c r="AU708" s="326" t="str">
        <f>IF(AQ708&lt;&gt;"",CONCATENATE("S",WEEKNUM(AQ708,21)),"")</f>
        <v>S37</v>
      </c>
      <c r="AV708" s="327" t="str">
        <f>IF(AR708&lt;&gt;"",CONCATENATE("S",WEEKNUM(AR708,21)),"")</f>
        <v>S37</v>
      </c>
      <c r="AW708" s="327" t="str">
        <f>IF(AS708&lt;&gt;"",CONCATENATE("S",WEEKNUM(AS708,21)),"")</f>
        <v/>
      </c>
      <c r="AX708" s="326" t="str">
        <f>IF(AS708&lt;&gt;"",CONCATENATE(MONTH(AS708),"/",YEAR(AS708)),"")</f>
        <v/>
      </c>
      <c r="AY708" s="328">
        <f ca="1">IF(AQ708&lt;&gt;"",IF(AS708&lt;&gt;"",AQ708-AS708,TODAY()-AQ708),"")</f>
        <v>-12</v>
      </c>
      <c r="AZ708" s="329" t="str">
        <f ca="1">IF(AY708&lt;&gt;"",IF(AY708&lt;=0,"SEM ATRASO",IF(AY708&lt;=10,"1) &lt;= 10 Dias",IF(AND(AY708&gt;10,AY708&lt;=30),"2) &gt; 10 Dias e &lt;= 30 Dias",IF(AND(AY708&gt;30,AY708&lt;=60),"3) &gt;30 Dias e &lt;=60 Dias",IF(AND(AY708&gt;60,AY708&lt;43854),"4) &gt; 60 Dias","INDEFINIDO"))))),"")</f>
        <v>SEM ATRASO</v>
      </c>
      <c r="BA708" s="327">
        <v>45909</v>
      </c>
      <c r="BB708" s="331"/>
      <c r="BC708" s="14">
        <v>45916</v>
      </c>
      <c r="BD708" s="24">
        <v>45916</v>
      </c>
      <c r="BE708" s="327"/>
      <c r="BF708" s="309" t="str">
        <f>IF(AND(BB708&lt;&gt;"",BE708&lt;&gt;""),BE708-BB708,"")</f>
        <v/>
      </c>
      <c r="BG708" s="326" t="str">
        <f>IF(BC708&lt;&gt;"",CONCATENATE("S",WEEKNUM(BC708,21)),"")</f>
        <v>S38</v>
      </c>
      <c r="BH708" s="327" t="str">
        <f>IF(BD708&lt;&gt;"",CONCATENATE("S",WEEKNUM(BD708,21)),"")</f>
        <v>S38</v>
      </c>
      <c r="BI708" s="327" t="str">
        <f>IF(BE708&lt;&gt;"",CONCATENATE("S",WEEKNUM(BE708,21)),"")</f>
        <v/>
      </c>
      <c r="BJ708" s="326" t="str">
        <f>IF(BE708&lt;&gt;"",CONCATENATE(MONTH(BE708),"/",YEAR(BE708)),"")</f>
        <v/>
      </c>
      <c r="BK708" s="325" t="str">
        <f ca="1">IF(BE708&lt;&gt;"",IFERROR(IF(BE708="",TODAY()-BC708,BE708-BC708),""),"")</f>
        <v/>
      </c>
      <c r="BL708" s="330" t="str">
        <f ca="1">IF(BK708&lt;&gt;"",IF(BK708&lt;=0,"SEM ATRASO",IF(BK708&lt;=10,"1) &lt;= 10 Dias",IF(AND(BK708&gt;10,BK708&lt;=30),"2) &gt; 10 Dias e &lt;= 30 Dias",IF(AND(BK708&gt;30,BK708&lt;=60),"3) &gt;30 Dias e &lt;=60 Dias",IF(AND(BK708&gt;60,BK708&lt;43854),"4) &gt; 60 Dias","INDEFINIDO"))))),"")</f>
        <v/>
      </c>
      <c r="BM708" s="331">
        <f>IF(BE708&lt;&gt;"",BE708+5,IF(AND(BE708="",BD708&lt;&gt;""),BD708+5,IF(AND(BE708="",BD708="",AS708&lt;&gt;""),AS708+5,IF(AND(BE708="",BD708="",AS708="",AR708&lt;&gt;""),AR708+5,""))))</f>
        <v>45921</v>
      </c>
      <c r="BN708" s="327"/>
      <c r="BO708" s="327" t="s">
        <v>87</v>
      </c>
      <c r="BP708" s="305"/>
      <c r="BQ708" s="305"/>
      <c r="BR708" s="305"/>
      <c r="BS708" s="305"/>
      <c r="BT708" s="305" t="s">
        <v>124</v>
      </c>
      <c r="BU708" s="305" t="s">
        <v>124</v>
      </c>
      <c r="BV708" s="305"/>
      <c r="BW708" s="305"/>
      <c r="BX708" s="305"/>
      <c r="BY708" s="305"/>
      <c r="BZ708" s="305"/>
      <c r="CA708" s="660" t="s">
        <v>573</v>
      </c>
      <c r="CB708" s="326"/>
    </row>
    <row r="709" spans="1:80" ht="40.5" customHeight="1" x14ac:dyDescent="0.35">
      <c r="A709" s="326"/>
      <c r="B709" s="305" t="s">
        <v>155</v>
      </c>
      <c r="C709" s="326"/>
      <c r="D709" s="331"/>
      <c r="E709" s="323" t="s">
        <v>86</v>
      </c>
      <c r="F709" s="323" t="s">
        <v>556</v>
      </c>
      <c r="G709" s="307" t="str">
        <f ca="1">IF(AND(E709&lt;D709,BE709&lt;&gt;"",TODAY()&gt;D709),TODAY()-D709,"")</f>
        <v/>
      </c>
      <c r="H709" s="308">
        <f>IF(BM709&lt;&gt;"",BM709,"")</f>
        <v>45895</v>
      </c>
      <c r="I709" s="309">
        <f>IF(AND(E709&lt;&gt;"",H709&lt;&gt;""),H709-E709,"")</f>
        <v>225</v>
      </c>
      <c r="J709" s="305"/>
      <c r="K709" s="326" t="s">
        <v>80</v>
      </c>
      <c r="L709" s="310" t="s">
        <v>557</v>
      </c>
      <c r="M709" s="305" t="s">
        <v>2407</v>
      </c>
      <c r="N709" s="326" t="s">
        <v>1012</v>
      </c>
      <c r="O709" s="326">
        <v>2019633342</v>
      </c>
      <c r="P709" s="326" t="s">
        <v>1644</v>
      </c>
      <c r="Q709" s="383" t="s">
        <v>1835</v>
      </c>
      <c r="R709" s="313" t="str">
        <f>IF(OR(L709&lt;&gt;"",N709&lt;&gt;"",O709&lt;&gt;"",P709&lt;&gt;""),CONCATENATE(L709,"-",N709,"-",P709,"-OM",O709),"")</f>
        <v>P62-PPGMII-P62-PAR-142/2025-OM2019633342</v>
      </c>
      <c r="S709" s="326"/>
      <c r="T709" s="414">
        <v>1</v>
      </c>
      <c r="U709" s="340">
        <v>0</v>
      </c>
      <c r="V709" s="340">
        <v>5.6989999999999998</v>
      </c>
      <c r="W709" s="316">
        <f>IF(U709&lt;&gt;"",U709/1000,"")</f>
        <v>0</v>
      </c>
      <c r="X709" s="316">
        <f>IF(V709&lt;&gt;"",V709/1000,"")</f>
        <v>5.6990000000000001E-3</v>
      </c>
      <c r="Y709" s="317">
        <f>IF(OR(U709&lt;&gt;"",V709&lt;&gt;""),U709+V709,"")</f>
        <v>5.6989999999999998</v>
      </c>
      <c r="Z709" s="318">
        <f>IF(Y709&lt;&gt;"",Y709/1000,"")</f>
        <v>5.6990000000000001E-3</v>
      </c>
      <c r="AA709" s="574" t="s">
        <v>2118</v>
      </c>
      <c r="AB709" s="327"/>
      <c r="AC709" s="331">
        <v>45710</v>
      </c>
      <c r="AD709" s="327">
        <v>45802</v>
      </c>
      <c r="AE709" s="327">
        <v>45798</v>
      </c>
      <c r="AF709" s="25">
        <v>45899</v>
      </c>
      <c r="AG709" s="327">
        <v>45791</v>
      </c>
      <c r="AH709" s="309">
        <f>IF(AND(AD709&lt;&gt;"",AG709&lt;&gt;""),AG709-AD709,"")</f>
        <v>-11</v>
      </c>
      <c r="AI709" s="322" t="str">
        <f>IF(AE709&lt;&gt;"",CONCATENATE("S",WEEKNUM(AE709,21)),"")</f>
        <v>S21</v>
      </c>
      <c r="AJ709" s="323" t="str">
        <f>IF(AF709&lt;&gt;"",CONCATENATE("S",WEEKNUM(AF709,21)),"")</f>
        <v>S35</v>
      </c>
      <c r="AK709" s="323" t="str">
        <f>IF(AG709&lt;&gt;"",CONCATENATE("S",WEEKNUM(AG709,21)),"")</f>
        <v>S20</v>
      </c>
      <c r="AL709" s="322" t="str">
        <f>IF(AG709&lt;&gt;"",CONCATENATE(MONTH(AG709),"/",YEAR(AG709)),"")</f>
        <v>5/2025</v>
      </c>
      <c r="AM709" s="324">
        <f ca="1">IF(AG709&lt;&gt;"",IFERROR(IF(AF709="",TODAY()-AE709,AG709-AE709),""),"")</f>
        <v>-7</v>
      </c>
      <c r="AN709" s="325" t="str">
        <f ca="1">IF(AM709&lt;&gt;"",IF(AM709&lt;=0,"SEM ATRASO",IF(AM709&lt;=10,"1) &lt;= 10 Dias",IF(AND(AM709&gt;10,AM709&lt;=30),"2) &gt; 10 Dias e &lt;= 30 Dias",IF(AND(AM709&gt;30,AM709&lt;=60),"3) &gt;30 Dias e &lt;=60 Dias",IF(AND(AM709&gt;60,AM709&lt;43854),"4) &gt; 60 Dias","INDEFINIDO"))))),"")</f>
        <v>SEM ATRASO</v>
      </c>
      <c r="AO709" s="15">
        <v>45899</v>
      </c>
      <c r="AP709" s="331">
        <v>45791</v>
      </c>
      <c r="AQ709" s="25">
        <v>45909</v>
      </c>
      <c r="AR709" s="25">
        <v>45909</v>
      </c>
      <c r="AS709" s="327">
        <v>45794</v>
      </c>
      <c r="AT709" s="309">
        <f>IF(AND(AP709&lt;&gt;"",AS709&lt;&gt;""),AS709-AP709,"")</f>
        <v>3</v>
      </c>
      <c r="AU709" s="326" t="str">
        <f>IF(AQ709&lt;&gt;"",CONCATENATE("S",WEEKNUM(AQ709,21)),"")</f>
        <v>S37</v>
      </c>
      <c r="AV709" s="327" t="str">
        <f>IF(AR709&lt;&gt;"",CONCATENATE("S",WEEKNUM(AR709,21)),"")</f>
        <v>S37</v>
      </c>
      <c r="AW709" s="327" t="str">
        <f>IF(AS709&lt;&gt;"",CONCATENATE("S",WEEKNUM(AS709,21)),"")</f>
        <v>S20</v>
      </c>
      <c r="AX709" s="326" t="str">
        <f>IF(AS709&lt;&gt;"",CONCATENATE(MONTH(AS709),"/",YEAR(AS709)),"")</f>
        <v>5/2025</v>
      </c>
      <c r="AY709" s="328">
        <f ca="1">IF(AQ709&lt;&gt;"",IF(AS709&lt;&gt;"",AQ709-AS709,TODAY()-AQ709),"")</f>
        <v>115</v>
      </c>
      <c r="AZ709" s="329" t="str">
        <f ca="1">IF(AY709&lt;&gt;"",IF(AY709&lt;=0,"SEM ATRASO",IF(AY709&lt;=10,"1) &lt;= 10 Dias",IF(AND(AY709&gt;10,AY709&lt;=30),"2) &gt; 10 Dias e &lt;= 30 Dias",IF(AND(AY709&gt;30,AY709&lt;=60),"3) &gt;30 Dias e &lt;=60 Dias",IF(AND(AY709&gt;60,AY709&lt;43854),"4) &gt; 60 Dias","INDEFINIDO"))))),"")</f>
        <v>4) &gt; 60 Dias</v>
      </c>
      <c r="BA709" s="327">
        <v>45909</v>
      </c>
      <c r="BB709" s="331">
        <v>45886</v>
      </c>
      <c r="BC709" s="14">
        <v>45916</v>
      </c>
      <c r="BD709" s="24">
        <v>45916</v>
      </c>
      <c r="BE709" s="327">
        <v>45890</v>
      </c>
      <c r="BF709" s="309">
        <f>IF(AND(BB709&lt;&gt;"",BE709&lt;&gt;""),BE709-BB709,"")</f>
        <v>4</v>
      </c>
      <c r="BG709" s="326" t="str">
        <f>IF(BC709&lt;&gt;"",CONCATENATE("S",WEEKNUM(BC709,21)),"")</f>
        <v>S38</v>
      </c>
      <c r="BH709" s="327" t="str">
        <f>IF(BD709&lt;&gt;"",CONCATENATE("S",WEEKNUM(BD709,21)),"")</f>
        <v>S38</v>
      </c>
      <c r="BI709" s="327" t="str">
        <f>IF(BE709&lt;&gt;"",CONCATENATE("S",WEEKNUM(BE709,21)),"")</f>
        <v>S34</v>
      </c>
      <c r="BJ709" s="326" t="str">
        <f>IF(BE709&lt;&gt;"",CONCATENATE(MONTH(BE709),"/",YEAR(BE709)),"")</f>
        <v>8/2025</v>
      </c>
      <c r="BK709" s="325">
        <f ca="1">IF(BE709&lt;&gt;"",IFERROR(IF(BE709="",TODAY()-BC709,BE709-BC709),""),"")</f>
        <v>-26</v>
      </c>
      <c r="BL709" s="330" t="str">
        <f ca="1">IF(BK709&lt;&gt;"",IF(BK709&lt;=0,"SEM ATRASO",IF(BK709&lt;=10,"1) &lt;= 10 Dias",IF(AND(BK709&gt;10,BK709&lt;=30),"2) &gt; 10 Dias e &lt;= 30 Dias",IF(AND(BK709&gt;30,BK709&lt;=60),"3) &gt;30 Dias e &lt;=60 Dias",IF(AND(BK709&gt;60,BK709&lt;43854),"4) &gt; 60 Dias","INDEFINIDO"))))),"")</f>
        <v>SEM ATRASO</v>
      </c>
      <c r="BM709" s="331">
        <f>IF(BE709&lt;&gt;"",BE709+5,IF(AND(BE709="",BD709&lt;&gt;""),BD709+5,IF(AND(BE709="",BD709="",AS709&lt;&gt;""),AS709+5,IF(AND(BE709="",BD709="",AS709="",AR709&lt;&gt;""),AR709+5,""))))</f>
        <v>45895</v>
      </c>
      <c r="BN709" s="327"/>
      <c r="BO709" s="327" t="s">
        <v>87</v>
      </c>
      <c r="BP709" s="305"/>
      <c r="BQ709" s="305"/>
      <c r="BR709" s="305"/>
      <c r="BS709" s="305"/>
      <c r="BT709" s="305" t="s">
        <v>124</v>
      </c>
      <c r="BU709" s="305" t="s">
        <v>124</v>
      </c>
      <c r="BV709" s="305"/>
      <c r="BW709" s="305"/>
      <c r="BX709" s="305"/>
      <c r="BY709" s="305"/>
      <c r="BZ709" s="305"/>
      <c r="CA709" s="660" t="s">
        <v>573</v>
      </c>
      <c r="CB709" s="326"/>
    </row>
    <row r="710" spans="1:80" ht="40.5" customHeight="1" x14ac:dyDescent="0.35">
      <c r="A710" s="326"/>
      <c r="B710" s="305" t="s">
        <v>155</v>
      </c>
      <c r="C710" s="326"/>
      <c r="D710" s="331"/>
      <c r="E710" s="323" t="s">
        <v>623</v>
      </c>
      <c r="F710" s="323" t="s">
        <v>556</v>
      </c>
      <c r="G710" s="307" t="str">
        <f ca="1">IF(AND(E710&lt;D710,BE710&lt;&gt;"",TODAY()&gt;D710),TODAY()-D710,"")</f>
        <v/>
      </c>
      <c r="H710" s="308">
        <f>IF(BM710&lt;&gt;"",BM710,"")</f>
        <v>45895</v>
      </c>
      <c r="I710" s="309">
        <f>IF(AND(E710&lt;&gt;"",H710&lt;&gt;""),H710-E710,"")</f>
        <v>223</v>
      </c>
      <c r="J710" s="305" t="s">
        <v>156</v>
      </c>
      <c r="K710" s="326" t="s">
        <v>80</v>
      </c>
      <c r="L710" s="310" t="s">
        <v>557</v>
      </c>
      <c r="M710" s="305" t="s">
        <v>2407</v>
      </c>
      <c r="N710" s="326" t="s">
        <v>1012</v>
      </c>
      <c r="O710" s="326">
        <v>2027078500</v>
      </c>
      <c r="P710" s="326" t="s">
        <v>1645</v>
      </c>
      <c r="Q710" s="383" t="s">
        <v>1841</v>
      </c>
      <c r="R710" s="313" t="str">
        <f>IF(OR(L710&lt;&gt;"",N710&lt;&gt;"",O710&lt;&gt;"",P710&lt;&gt;""),CONCATENATE(L710,"-",N710,"-",P710,"-OM",O710),"")</f>
        <v>P62-PPGMII-P62-PAR-261/2025-OM2027078500</v>
      </c>
      <c r="S710" s="326"/>
      <c r="T710" s="414">
        <v>1</v>
      </c>
      <c r="U710" s="340">
        <v>260.72399999999999</v>
      </c>
      <c r="V710" s="340">
        <v>0</v>
      </c>
      <c r="W710" s="316">
        <f>IF(U710&lt;&gt;"",U710/1000,"")</f>
        <v>0.26072400000000001</v>
      </c>
      <c r="X710" s="316">
        <f>IF(V710&lt;&gt;"",V710/1000,"")</f>
        <v>0</v>
      </c>
      <c r="Y710" s="317">
        <f>IF(OR(U710&lt;&gt;"",V710&lt;&gt;""),U710+V710,"")</f>
        <v>260.72399999999999</v>
      </c>
      <c r="Z710" s="318">
        <f>IF(Y710&lt;&gt;"",Y710/1000,"")</f>
        <v>0.26072400000000001</v>
      </c>
      <c r="AA710" s="574" t="s">
        <v>2120</v>
      </c>
      <c r="AB710" s="327"/>
      <c r="AC710" s="331">
        <v>45715</v>
      </c>
      <c r="AD710" s="327">
        <v>45802</v>
      </c>
      <c r="AE710" s="327">
        <v>45798</v>
      </c>
      <c r="AF710" s="25">
        <v>45899</v>
      </c>
      <c r="AG710" s="327">
        <v>45791</v>
      </c>
      <c r="AH710" s="309">
        <f>IF(AND(AD710&lt;&gt;"",AG710&lt;&gt;""),AG710-AD710,"")</f>
        <v>-11</v>
      </c>
      <c r="AI710" s="322" t="str">
        <f>IF(AE710&lt;&gt;"",CONCATENATE("S",WEEKNUM(AE710,21)),"")</f>
        <v>S21</v>
      </c>
      <c r="AJ710" s="323" t="str">
        <f>IF(AF710&lt;&gt;"",CONCATENATE("S",WEEKNUM(AF710,21)),"")</f>
        <v>S35</v>
      </c>
      <c r="AK710" s="323" t="str">
        <f>IF(AG710&lt;&gt;"",CONCATENATE("S",WEEKNUM(AG710,21)),"")</f>
        <v>S20</v>
      </c>
      <c r="AL710" s="322" t="str">
        <f>IF(AG710&lt;&gt;"",CONCATENATE(MONTH(AG710),"/",YEAR(AG710)),"")</f>
        <v>5/2025</v>
      </c>
      <c r="AM710" s="324">
        <f ca="1">IF(AG710&lt;&gt;"",IFERROR(IF(AF710="",TODAY()-AE710,AG710-AE710),""),"")</f>
        <v>-7</v>
      </c>
      <c r="AN710" s="325" t="str">
        <f ca="1">IF(AM710&lt;&gt;"",IF(AM710&lt;=0,"SEM ATRASO",IF(AM710&lt;=10,"1) &lt;= 10 Dias",IF(AND(AM710&gt;10,AM710&lt;=30),"2) &gt; 10 Dias e &lt;= 30 Dias",IF(AND(AM710&gt;30,AM710&lt;=60),"3) &gt;30 Dias e &lt;=60 Dias",IF(AND(AM710&gt;60,AM710&lt;43854),"4) &gt; 60 Dias","INDEFINIDO"))))),"")</f>
        <v>SEM ATRASO</v>
      </c>
      <c r="AO710" s="15">
        <v>45899</v>
      </c>
      <c r="AP710" s="331">
        <v>45791</v>
      </c>
      <c r="AQ710" s="25">
        <v>45909</v>
      </c>
      <c r="AR710" s="25">
        <v>45909</v>
      </c>
      <c r="AS710" s="327">
        <v>45794</v>
      </c>
      <c r="AT710" s="309">
        <f>IF(AND(AP710&lt;&gt;"",AS710&lt;&gt;""),AS710-AP710,"")</f>
        <v>3</v>
      </c>
      <c r="AU710" s="326" t="str">
        <f>IF(AQ710&lt;&gt;"",CONCATENATE("S",WEEKNUM(AQ710,21)),"")</f>
        <v>S37</v>
      </c>
      <c r="AV710" s="327" t="str">
        <f>IF(AR710&lt;&gt;"",CONCATENATE("S",WEEKNUM(AR710,21)),"")</f>
        <v>S37</v>
      </c>
      <c r="AW710" s="327" t="str">
        <f>IF(AS710&lt;&gt;"",CONCATENATE("S",WEEKNUM(AS710,21)),"")</f>
        <v>S20</v>
      </c>
      <c r="AX710" s="326" t="str">
        <f>IF(AS710&lt;&gt;"",CONCATENATE(MONTH(AS710),"/",YEAR(AS710)),"")</f>
        <v>5/2025</v>
      </c>
      <c r="AY710" s="328">
        <f ca="1">IF(AQ710&lt;&gt;"",IF(AS710&lt;&gt;"",AQ710-AS710,TODAY()-AQ710),"")</f>
        <v>115</v>
      </c>
      <c r="AZ710" s="329" t="str">
        <f ca="1">IF(AY710&lt;&gt;"",IF(AY710&lt;=0,"SEM ATRASO",IF(AY710&lt;=10,"1) &lt;= 10 Dias",IF(AND(AY710&gt;10,AY710&lt;=30),"2) &gt; 10 Dias e &lt;= 30 Dias",IF(AND(AY710&gt;30,AY710&lt;=60),"3) &gt;30 Dias e &lt;=60 Dias",IF(AND(AY710&gt;60,AY710&lt;43854),"4) &gt; 60 Dias","INDEFINIDO"))))),"")</f>
        <v>4) &gt; 60 Dias</v>
      </c>
      <c r="BA710" s="327">
        <v>45909</v>
      </c>
      <c r="BB710" s="331">
        <v>45886</v>
      </c>
      <c r="BC710" s="14">
        <v>45916</v>
      </c>
      <c r="BD710" s="24">
        <v>45916</v>
      </c>
      <c r="BE710" s="327">
        <v>45890</v>
      </c>
      <c r="BF710" s="309">
        <f>IF(AND(BB710&lt;&gt;"",BE710&lt;&gt;""),BE710-BB710,"")</f>
        <v>4</v>
      </c>
      <c r="BG710" s="326" t="str">
        <f>IF(BC710&lt;&gt;"",CONCATENATE("S",WEEKNUM(BC710,21)),"")</f>
        <v>S38</v>
      </c>
      <c r="BH710" s="327" t="str">
        <f>IF(BD710&lt;&gt;"",CONCATENATE("S",WEEKNUM(BD710,21)),"")</f>
        <v>S38</v>
      </c>
      <c r="BI710" s="327" t="str">
        <f>IF(BE710&lt;&gt;"",CONCATENATE("S",WEEKNUM(BE710,21)),"")</f>
        <v>S34</v>
      </c>
      <c r="BJ710" s="326" t="str">
        <f>IF(BE710&lt;&gt;"",CONCATENATE(MONTH(BE710),"/",YEAR(BE710)),"")</f>
        <v>8/2025</v>
      </c>
      <c r="BK710" s="325">
        <f ca="1">IF(BE710&lt;&gt;"",IFERROR(IF(BE710="",TODAY()-BC710,BE710-BC710),""),"")</f>
        <v>-26</v>
      </c>
      <c r="BL710" s="330" t="str">
        <f ca="1">IF(BK710&lt;&gt;"",IF(BK710&lt;=0,"SEM ATRASO",IF(BK710&lt;=10,"1) &lt;= 10 Dias",IF(AND(BK710&gt;10,BK710&lt;=30),"2) &gt; 10 Dias e &lt;= 30 Dias",IF(AND(BK710&gt;30,BK710&lt;=60),"3) &gt;30 Dias e &lt;=60 Dias",IF(AND(BK710&gt;60,BK710&lt;43854),"4) &gt; 60 Dias","INDEFINIDO"))))),"")</f>
        <v>SEM ATRASO</v>
      </c>
      <c r="BM710" s="331">
        <f>IF(BE710&lt;&gt;"",BE710+5,IF(AND(BE710="",BD710&lt;&gt;""),BD710+5,IF(AND(BE710="",BD710="",AS710&lt;&gt;""),AS710+5,IF(AND(BE710="",BD710="",AS710="",AR710&lt;&gt;""),AR710+5,""))))</f>
        <v>45895</v>
      </c>
      <c r="BN710" s="327"/>
      <c r="BO710" s="327" t="s">
        <v>87</v>
      </c>
      <c r="BP710" s="305"/>
      <c r="BQ710" s="305"/>
      <c r="BR710" s="305"/>
      <c r="BS710" s="305"/>
      <c r="BT710" s="305" t="s">
        <v>124</v>
      </c>
      <c r="BU710" s="305" t="s">
        <v>124</v>
      </c>
      <c r="BV710" s="305"/>
      <c r="BW710" s="305"/>
      <c r="BX710" s="305"/>
      <c r="BY710" s="305"/>
      <c r="BZ710" s="305"/>
      <c r="CA710" s="660" t="s">
        <v>573</v>
      </c>
      <c r="CB710" s="326"/>
    </row>
    <row r="711" spans="1:80" ht="40.5" customHeight="1" x14ac:dyDescent="0.35">
      <c r="A711" s="326"/>
      <c r="B711" s="305" t="s">
        <v>155</v>
      </c>
      <c r="C711" s="326"/>
      <c r="D711" s="331"/>
      <c r="E711" s="323" t="s">
        <v>623</v>
      </c>
      <c r="F711" s="323" t="s">
        <v>556</v>
      </c>
      <c r="G711" s="307" t="str">
        <f ca="1">IF(AND(E711&lt;D711,BE711&lt;&gt;"",TODAY()&gt;D711),TODAY()-D711,"")</f>
        <v/>
      </c>
      <c r="H711" s="308">
        <f>IF(BM711&lt;&gt;"",BM711,"")</f>
        <v>45895</v>
      </c>
      <c r="I711" s="309">
        <f>IF(AND(E711&lt;&gt;"",H711&lt;&gt;""),H711-E711,"")</f>
        <v>223</v>
      </c>
      <c r="J711" s="305" t="s">
        <v>156</v>
      </c>
      <c r="K711" s="326" t="s">
        <v>80</v>
      </c>
      <c r="L711" s="310" t="s">
        <v>557</v>
      </c>
      <c r="M711" s="305" t="s">
        <v>2407</v>
      </c>
      <c r="N711" s="326" t="s">
        <v>1012</v>
      </c>
      <c r="O711" s="326">
        <v>2027078500</v>
      </c>
      <c r="P711" s="326" t="s">
        <v>1645</v>
      </c>
      <c r="Q711" s="383" t="s">
        <v>1842</v>
      </c>
      <c r="R711" s="313" t="str">
        <f>IF(OR(L711&lt;&gt;"",N711&lt;&gt;"",O711&lt;&gt;"",P711&lt;&gt;""),CONCATENATE(L711,"-",N711,"-",P711,"-OM",O711),"")</f>
        <v>P62-PPGMII-P62-PAR-261/2025-OM2027078500</v>
      </c>
      <c r="S711" s="326"/>
      <c r="T711" s="414">
        <v>1</v>
      </c>
      <c r="U711" s="340">
        <v>0</v>
      </c>
      <c r="V711" s="340">
        <v>15.5</v>
      </c>
      <c r="W711" s="316">
        <f>IF(U711&lt;&gt;"",U711/1000,"")</f>
        <v>0</v>
      </c>
      <c r="X711" s="316">
        <f>IF(V711&lt;&gt;"",V711/1000,"")</f>
        <v>1.55E-2</v>
      </c>
      <c r="Y711" s="317">
        <f>IF(OR(U711&lt;&gt;"",V711&lt;&gt;""),U711+V711,"")</f>
        <v>15.5</v>
      </c>
      <c r="Z711" s="318">
        <f>IF(Y711&lt;&gt;"",Y711/1000,"")</f>
        <v>1.55E-2</v>
      </c>
      <c r="AA711" s="574" t="s">
        <v>2120</v>
      </c>
      <c r="AB711" s="327"/>
      <c r="AC711" s="331">
        <v>45715</v>
      </c>
      <c r="AD711" s="327">
        <v>45802</v>
      </c>
      <c r="AE711" s="327">
        <v>45798</v>
      </c>
      <c r="AF711" s="25">
        <v>45899</v>
      </c>
      <c r="AG711" s="327">
        <v>45791</v>
      </c>
      <c r="AH711" s="309">
        <f>IF(AND(AD711&lt;&gt;"",AG711&lt;&gt;""),AG711-AD711,"")</f>
        <v>-11</v>
      </c>
      <c r="AI711" s="322" t="str">
        <f>IF(AE711&lt;&gt;"",CONCATENATE("S",WEEKNUM(AE711,21)),"")</f>
        <v>S21</v>
      </c>
      <c r="AJ711" s="323" t="str">
        <f>IF(AF711&lt;&gt;"",CONCATENATE("S",WEEKNUM(AF711,21)),"")</f>
        <v>S35</v>
      </c>
      <c r="AK711" s="323" t="str">
        <f>IF(AG711&lt;&gt;"",CONCATENATE("S",WEEKNUM(AG711,21)),"")</f>
        <v>S20</v>
      </c>
      <c r="AL711" s="322" t="str">
        <f>IF(AG711&lt;&gt;"",CONCATENATE(MONTH(AG711),"/",YEAR(AG711)),"")</f>
        <v>5/2025</v>
      </c>
      <c r="AM711" s="324">
        <f ca="1">IF(AG711&lt;&gt;"",IFERROR(IF(AF711="",TODAY()-AE711,AG711-AE711),""),"")</f>
        <v>-7</v>
      </c>
      <c r="AN711" s="325" t="str">
        <f ca="1">IF(AM711&lt;&gt;"",IF(AM711&lt;=0,"SEM ATRASO",IF(AM711&lt;=10,"1) &lt;= 10 Dias",IF(AND(AM711&gt;10,AM711&lt;=30),"2) &gt; 10 Dias e &lt;= 30 Dias",IF(AND(AM711&gt;30,AM711&lt;=60),"3) &gt;30 Dias e &lt;=60 Dias",IF(AND(AM711&gt;60,AM711&lt;43854),"4) &gt; 60 Dias","INDEFINIDO"))))),"")</f>
        <v>SEM ATRASO</v>
      </c>
      <c r="AO711" s="15">
        <v>45899</v>
      </c>
      <c r="AP711" s="331">
        <v>45791</v>
      </c>
      <c r="AQ711" s="25">
        <v>45909</v>
      </c>
      <c r="AR711" s="25">
        <v>45909</v>
      </c>
      <c r="AS711" s="327">
        <v>45794</v>
      </c>
      <c r="AT711" s="309">
        <f>IF(AND(AP711&lt;&gt;"",AS711&lt;&gt;""),AS711-AP711,"")</f>
        <v>3</v>
      </c>
      <c r="AU711" s="326" t="str">
        <f>IF(AQ711&lt;&gt;"",CONCATENATE("S",WEEKNUM(AQ711,21)),"")</f>
        <v>S37</v>
      </c>
      <c r="AV711" s="327" t="str">
        <f>IF(AR711&lt;&gt;"",CONCATENATE("S",WEEKNUM(AR711,21)),"")</f>
        <v>S37</v>
      </c>
      <c r="AW711" s="327" t="str">
        <f>IF(AS711&lt;&gt;"",CONCATENATE("S",WEEKNUM(AS711,21)),"")</f>
        <v>S20</v>
      </c>
      <c r="AX711" s="326" t="str">
        <f>IF(AS711&lt;&gt;"",CONCATENATE(MONTH(AS711),"/",YEAR(AS711)),"")</f>
        <v>5/2025</v>
      </c>
      <c r="AY711" s="328">
        <f ca="1">IF(AQ711&lt;&gt;"",IF(AS711&lt;&gt;"",AQ711-AS711,TODAY()-AQ711),"")</f>
        <v>115</v>
      </c>
      <c r="AZ711" s="329" t="str">
        <f ca="1">IF(AY711&lt;&gt;"",IF(AY711&lt;=0,"SEM ATRASO",IF(AY711&lt;=10,"1) &lt;= 10 Dias",IF(AND(AY711&gt;10,AY711&lt;=30),"2) &gt; 10 Dias e &lt;= 30 Dias",IF(AND(AY711&gt;30,AY711&lt;=60),"3) &gt;30 Dias e &lt;=60 Dias",IF(AND(AY711&gt;60,AY711&lt;43854),"4) &gt; 60 Dias","INDEFINIDO"))))),"")</f>
        <v>4) &gt; 60 Dias</v>
      </c>
      <c r="BA711" s="327">
        <v>45909</v>
      </c>
      <c r="BB711" s="331">
        <v>45886</v>
      </c>
      <c r="BC711" s="14">
        <v>45916</v>
      </c>
      <c r="BD711" s="24">
        <v>45916</v>
      </c>
      <c r="BE711" s="327">
        <v>45890</v>
      </c>
      <c r="BF711" s="309">
        <f>IF(AND(BB711&lt;&gt;"",BE711&lt;&gt;""),BE711-BB711,"")</f>
        <v>4</v>
      </c>
      <c r="BG711" s="326" t="str">
        <f>IF(BC711&lt;&gt;"",CONCATENATE("S",WEEKNUM(BC711,21)),"")</f>
        <v>S38</v>
      </c>
      <c r="BH711" s="327" t="str">
        <f>IF(BD711&lt;&gt;"",CONCATENATE("S",WEEKNUM(BD711,21)),"")</f>
        <v>S38</v>
      </c>
      <c r="BI711" s="327" t="str">
        <f>IF(BE711&lt;&gt;"",CONCATENATE("S",WEEKNUM(BE711,21)),"")</f>
        <v>S34</v>
      </c>
      <c r="BJ711" s="326" t="str">
        <f>IF(BE711&lt;&gt;"",CONCATENATE(MONTH(BE711),"/",YEAR(BE711)),"")</f>
        <v>8/2025</v>
      </c>
      <c r="BK711" s="325">
        <f ca="1">IF(BE711&lt;&gt;"",IFERROR(IF(BE711="",TODAY()-BC711,BE711-BC711),""),"")</f>
        <v>-26</v>
      </c>
      <c r="BL711" s="330" t="str">
        <f ca="1">IF(BK711&lt;&gt;"",IF(BK711&lt;=0,"SEM ATRASO",IF(BK711&lt;=10,"1) &lt;= 10 Dias",IF(AND(BK711&gt;10,BK711&lt;=30),"2) &gt; 10 Dias e &lt;= 30 Dias",IF(AND(BK711&gt;30,BK711&lt;=60),"3) &gt;30 Dias e &lt;=60 Dias",IF(AND(BK711&gt;60,BK711&lt;43854),"4) &gt; 60 Dias","INDEFINIDO"))))),"")</f>
        <v>SEM ATRASO</v>
      </c>
      <c r="BM711" s="331">
        <f>IF(BE711&lt;&gt;"",BE711+5,IF(AND(BE711="",BD711&lt;&gt;""),BD711+5,IF(AND(BE711="",BD711="",AS711&lt;&gt;""),AS711+5,IF(AND(BE711="",BD711="",AS711="",AR711&lt;&gt;""),AR711+5,""))))</f>
        <v>45895</v>
      </c>
      <c r="BN711" s="327"/>
      <c r="BO711" s="327" t="s">
        <v>87</v>
      </c>
      <c r="BP711" s="305"/>
      <c r="BQ711" s="305"/>
      <c r="BR711" s="305"/>
      <c r="BS711" s="305"/>
      <c r="BT711" s="305" t="s">
        <v>124</v>
      </c>
      <c r="BU711" s="305" t="s">
        <v>124</v>
      </c>
      <c r="BV711" s="305"/>
      <c r="BW711" s="305"/>
      <c r="BX711" s="305"/>
      <c r="BY711" s="305"/>
      <c r="BZ711" s="305"/>
      <c r="CA711" s="660" t="s">
        <v>573</v>
      </c>
      <c r="CB711" s="326"/>
    </row>
    <row r="712" spans="1:80" ht="40.5" customHeight="1" x14ac:dyDescent="0.35">
      <c r="A712" s="326"/>
      <c r="B712" s="458" t="s">
        <v>155</v>
      </c>
      <c r="C712" s="326"/>
      <c r="D712" s="331"/>
      <c r="E712" s="323" t="s">
        <v>623</v>
      </c>
      <c r="F712" s="323" t="s">
        <v>273</v>
      </c>
      <c r="G712" s="307" t="str">
        <f ca="1">IF(AND(E712&lt;D712,BE712&lt;&gt;"",TODAY()&gt;D712),TODAY()-D712,"")</f>
        <v/>
      </c>
      <c r="H712" s="308">
        <f>IF(BM712&lt;&gt;"",BM712,"")</f>
        <v>45889</v>
      </c>
      <c r="I712" s="309">
        <f>IF(AND(E712&lt;&gt;"",H712&lt;&gt;""),H712-E712,"")</f>
        <v>217</v>
      </c>
      <c r="J712" s="305" t="s">
        <v>156</v>
      </c>
      <c r="K712" s="326" t="s">
        <v>80</v>
      </c>
      <c r="L712" s="310" t="s">
        <v>557</v>
      </c>
      <c r="M712" s="311" t="s">
        <v>2407</v>
      </c>
      <c r="N712" s="326" t="s">
        <v>1012</v>
      </c>
      <c r="O712" s="326">
        <v>2027742441</v>
      </c>
      <c r="P712" s="326" t="s">
        <v>1646</v>
      </c>
      <c r="Q712" s="383" t="s">
        <v>1563</v>
      </c>
      <c r="R712" s="313" t="str">
        <f>IF(OR(L712&lt;&gt;"",N712&lt;&gt;"",O712&lt;&gt;"",P712&lt;&gt;""),CONCATENATE(L712,"-",N712,"-",P712,"-OM",O712),"")</f>
        <v>P62-PPGMII-P62-PAR-309/2025-OM2027742441</v>
      </c>
      <c r="S712" s="326"/>
      <c r="T712" s="414">
        <v>0.1</v>
      </c>
      <c r="U712" s="340">
        <v>0</v>
      </c>
      <c r="V712" s="340">
        <v>27.84</v>
      </c>
      <c r="W712" s="316">
        <f>IF(U712&lt;&gt;"",U712/1000,"")</f>
        <v>0</v>
      </c>
      <c r="X712" s="316">
        <f>IF(V712&lt;&gt;"",V712/1000,"")</f>
        <v>2.784E-2</v>
      </c>
      <c r="Y712" s="317">
        <f>IF(OR(U712&lt;&gt;"",V712&lt;&gt;""),U712+V712,"")</f>
        <v>27.84</v>
      </c>
      <c r="Z712" s="318">
        <f>IF(Y712&lt;&gt;"",Y712/1000,"")</f>
        <v>2.784E-2</v>
      </c>
      <c r="AA712" s="574" t="s">
        <v>2156</v>
      </c>
      <c r="AB712" s="327"/>
      <c r="AC712" s="331">
        <v>45710</v>
      </c>
      <c r="AD712" s="327">
        <v>45814</v>
      </c>
      <c r="AE712" s="327">
        <v>45798</v>
      </c>
      <c r="AF712" s="14">
        <v>45828</v>
      </c>
      <c r="AG712" s="327">
        <v>45828</v>
      </c>
      <c r="AH712" s="309">
        <f>IF(AND(AD712&lt;&gt;"",AG712&lt;&gt;""),AG712-AD712,"")</f>
        <v>14</v>
      </c>
      <c r="AI712" s="322" t="str">
        <f>IF(AE712&lt;&gt;"",CONCATENATE("S",WEEKNUM(AE712,21)),"")</f>
        <v>S21</v>
      </c>
      <c r="AJ712" s="323" t="str">
        <f>IF(AF712&lt;&gt;"",CONCATENATE("S",WEEKNUM(AF712,21)),"")</f>
        <v>S25</v>
      </c>
      <c r="AK712" s="323" t="str">
        <f>IF(AG712&lt;&gt;"",CONCATENATE("S",WEEKNUM(AG712,21)),"")</f>
        <v>S25</v>
      </c>
      <c r="AL712" s="322" t="str">
        <f>IF(AG712&lt;&gt;"",CONCATENATE(MONTH(AG712),"/",YEAR(AG712)),"")</f>
        <v>6/2025</v>
      </c>
      <c r="AM712" s="324">
        <f ca="1">IF(AG712&lt;&gt;"",IFERROR(IF(AF712="",TODAY()-AE712,AG712-AE712),""),"")</f>
        <v>30</v>
      </c>
      <c r="AN712" s="325" t="str">
        <f ca="1">IF(AM712&lt;&gt;"",IF(AM712&lt;=0,"SEM ATRASO",IF(AM712&lt;=10,"1) &lt;= 10 Dias",IF(AND(AM712&gt;10,AM712&lt;=30),"2) &gt; 10 Dias e &lt;= 30 Dias",IF(AND(AM712&gt;30,AM712&lt;=60),"3) &gt;30 Dias e &lt;=60 Dias",IF(AND(AM712&gt;60,AM712&lt;43854),"4) &gt; 60 Dias","INDEFINIDO"))))),"")</f>
        <v>2) &gt; 10 Dias e &lt;= 30 Dias</v>
      </c>
      <c r="AO712" s="15">
        <v>45899</v>
      </c>
      <c r="AP712" s="331">
        <v>45853</v>
      </c>
      <c r="AQ712" s="331">
        <v>45853</v>
      </c>
      <c r="AR712" s="14">
        <v>45848</v>
      </c>
      <c r="AS712" s="14">
        <v>45848</v>
      </c>
      <c r="AT712" s="309">
        <f>IF(AND(AP712&lt;&gt;"",AS712&lt;&gt;""),AS712-AP712,"")</f>
        <v>-5</v>
      </c>
      <c r="AU712" s="326" t="str">
        <f>IF(AQ712&lt;&gt;"",CONCATENATE("S",WEEKNUM(AQ712,21)),"")</f>
        <v>S29</v>
      </c>
      <c r="AV712" s="327" t="str">
        <f>IF(AR712&lt;&gt;"",CONCATENATE("S",WEEKNUM(AR712,21)),"")</f>
        <v>S28</v>
      </c>
      <c r="AW712" s="327" t="str">
        <f>IF(AS712&lt;&gt;"",CONCATENATE("S",WEEKNUM(AS712,21)),"")</f>
        <v>S28</v>
      </c>
      <c r="AX712" s="326" t="str">
        <f>IF(AS712&lt;&gt;"",CONCATENATE(MONTH(AS712),"/",YEAR(AS712)),"")</f>
        <v>7/2025</v>
      </c>
      <c r="AY712" s="328">
        <f ca="1">IF(AQ712&lt;&gt;"",IF(AS712&lt;&gt;"",AQ712-AS712,TODAY()-AQ712),"")</f>
        <v>5</v>
      </c>
      <c r="AZ712" s="329" t="str">
        <f ca="1">IF(AY712&lt;&gt;"",IF(AY712&lt;=0,"SEM ATRASO",IF(AY712&lt;=10,"1) &lt;= 10 Dias",IF(AND(AY712&gt;10,AY712&lt;=30),"2) &gt; 10 Dias e &lt;= 30 Dias",IF(AND(AY712&gt;30,AY712&lt;=60),"3) &gt;30 Dias e &lt;=60 Dias",IF(AND(AY712&gt;60,AY712&lt;43854),"4) &gt; 60 Dias","INDEFINIDO"))))),"")</f>
        <v>1) &lt;= 10 Dias</v>
      </c>
      <c r="BA712" s="327">
        <v>45909</v>
      </c>
      <c r="BB712" s="331">
        <f>BA712</f>
        <v>45909</v>
      </c>
      <c r="BC712" s="14">
        <v>45916</v>
      </c>
      <c r="BD712" s="14">
        <v>45885</v>
      </c>
      <c r="BE712" s="438">
        <v>45884</v>
      </c>
      <c r="BF712" s="309">
        <f>IF(AND(BB712&lt;&gt;"",BE712&lt;&gt;""),BE712-BB712,"")</f>
        <v>-25</v>
      </c>
      <c r="BG712" s="326" t="str">
        <f>IF(BC712&lt;&gt;"",CONCATENATE("S",WEEKNUM(BC712,21)),"")</f>
        <v>S38</v>
      </c>
      <c r="BH712" s="327" t="str">
        <f>IF(BD712&lt;&gt;"",CONCATENATE("S",WEEKNUM(BD712,21)),"")</f>
        <v>S33</v>
      </c>
      <c r="BI712" s="327" t="str">
        <f>IF(BE712&lt;&gt;"",CONCATENATE("S",WEEKNUM(BE712,21)),"")</f>
        <v>S33</v>
      </c>
      <c r="BJ712" s="326" t="str">
        <f>IF(BE712&lt;&gt;"",CONCATENATE(MONTH(BE712),"/",YEAR(BE712)),"")</f>
        <v>8/2025</v>
      </c>
      <c r="BK712" s="325">
        <f ca="1">IF(BE712&lt;&gt;"",IFERROR(IF(BE712="",TODAY()-BC712,BE712-BC712),""),"")</f>
        <v>-32</v>
      </c>
      <c r="BL712" s="330" t="str">
        <f ca="1">IF(BK712&lt;&gt;"",IF(BK712&lt;=0,"SEM ATRASO",IF(BK712&lt;=10,"1) &lt;= 10 Dias",IF(AND(BK712&gt;10,BK712&lt;=30),"2) &gt; 10 Dias e &lt;= 30 Dias",IF(AND(BK712&gt;30,BK712&lt;=60),"3) &gt;30 Dias e &lt;=60 Dias",IF(AND(BK712&gt;60,BK712&lt;43854),"4) &gt; 60 Dias","INDEFINIDO"))))),"")</f>
        <v>SEM ATRASO</v>
      </c>
      <c r="BM712" s="331">
        <f>IF(BE712&lt;&gt;"",BE712+5,IF(AND(BE712="",BD712&lt;&gt;""),BD712+5,IF(AND(BE712="",BD712="",AS712&lt;&gt;""),AS712+5,IF(AND(BE712="",BD712="",AS712="",AR712&lt;&gt;""),AR712+5,""))))</f>
        <v>45889</v>
      </c>
      <c r="BN712" s="327"/>
      <c r="BO712" s="327" t="s">
        <v>87</v>
      </c>
      <c r="BP712" s="305"/>
      <c r="BQ712" s="305"/>
      <c r="BR712" s="305"/>
      <c r="BS712" s="305"/>
      <c r="BT712" s="305" t="s">
        <v>124</v>
      </c>
      <c r="BU712" s="305" t="s">
        <v>124</v>
      </c>
      <c r="BV712" s="305"/>
      <c r="BW712" s="305"/>
      <c r="BX712" s="305"/>
      <c r="BY712" s="305"/>
      <c r="BZ712" s="305"/>
      <c r="CA712" s="660" t="s">
        <v>573</v>
      </c>
      <c r="CB712" s="326"/>
    </row>
    <row r="713" spans="1:80" ht="40.5" customHeight="1" x14ac:dyDescent="0.35">
      <c r="A713" s="326"/>
      <c r="B713" s="458" t="s">
        <v>155</v>
      </c>
      <c r="C713" s="326"/>
      <c r="D713" s="331"/>
      <c r="E713" s="323" t="s">
        <v>643</v>
      </c>
      <c r="F713" s="323" t="s">
        <v>556</v>
      </c>
      <c r="G713" s="307" t="str">
        <f ca="1">IF(AND(E713&lt;D713,BE713&lt;&gt;"",TODAY()&gt;D713),TODAY()-D713,"")</f>
        <v/>
      </c>
      <c r="H713" s="308">
        <f>IF(BM713&lt;&gt;"",BM713,"")</f>
        <v>45889</v>
      </c>
      <c r="I713" s="309">
        <f>IF(AND(E713&lt;&gt;"",H713&lt;&gt;""),H713-E713,"")</f>
        <v>216</v>
      </c>
      <c r="J713" s="305" t="s">
        <v>156</v>
      </c>
      <c r="K713" s="326" t="s">
        <v>80</v>
      </c>
      <c r="L713" s="310" t="s">
        <v>557</v>
      </c>
      <c r="M713" s="311" t="s">
        <v>2407</v>
      </c>
      <c r="N713" s="326" t="s">
        <v>1012</v>
      </c>
      <c r="O713" s="326">
        <v>2027104450</v>
      </c>
      <c r="P713" s="326" t="s">
        <v>1647</v>
      </c>
      <c r="Q713" s="383" t="s">
        <v>1873</v>
      </c>
      <c r="R713" s="313" t="str">
        <f>IF(OR(L713&lt;&gt;"",N713&lt;&gt;"",O713&lt;&gt;"",P713&lt;&gt;""),CONCATENATE(L713,"-",N713,"-",P713,"-OM",O713),"")</f>
        <v>P62-PPGMII-P62-PAR-334/2025-OM2027104450</v>
      </c>
      <c r="S713" s="326"/>
      <c r="T713" s="414">
        <v>0.75</v>
      </c>
      <c r="U713" s="340">
        <v>0</v>
      </c>
      <c r="V713" s="340">
        <v>32.54</v>
      </c>
      <c r="W713" s="316">
        <f>IF(U713&lt;&gt;"",U713/1000,"")</f>
        <v>0</v>
      </c>
      <c r="X713" s="316">
        <f>IF(V713&lt;&gt;"",V713/1000,"")</f>
        <v>3.2539999999999999E-2</v>
      </c>
      <c r="Y713" s="317">
        <f>IF(OR(U713&lt;&gt;"",V713&lt;&gt;""),U713+V713,"")</f>
        <v>32.54</v>
      </c>
      <c r="Z713" s="318">
        <f>IF(Y713&lt;&gt;"",Y713/1000,"")</f>
        <v>3.2539999999999999E-2</v>
      </c>
      <c r="AA713" s="574" t="s">
        <v>2131</v>
      </c>
      <c r="AB713" s="327"/>
      <c r="AC713" s="331">
        <v>45710</v>
      </c>
      <c r="AD713" s="327">
        <v>45814</v>
      </c>
      <c r="AE713" s="327">
        <v>45798</v>
      </c>
      <c r="AF713" s="14">
        <v>45828</v>
      </c>
      <c r="AG713" s="14">
        <v>45828</v>
      </c>
      <c r="AH713" s="309">
        <f>IF(AND(AD713&lt;&gt;"",AG713&lt;&gt;""),AG713-AD713,"")</f>
        <v>14</v>
      </c>
      <c r="AI713" s="322" t="str">
        <f>IF(AE713&lt;&gt;"",CONCATENATE("S",WEEKNUM(AE713,21)),"")</f>
        <v>S21</v>
      </c>
      <c r="AJ713" s="323" t="str">
        <f>IF(AF713&lt;&gt;"",CONCATENATE("S",WEEKNUM(AF713,21)),"")</f>
        <v>S25</v>
      </c>
      <c r="AK713" s="323" t="str">
        <f>IF(AG713&lt;&gt;"",CONCATENATE("S",WEEKNUM(AG713,21)),"")</f>
        <v>S25</v>
      </c>
      <c r="AL713" s="322" t="str">
        <f>IF(AG713&lt;&gt;"",CONCATENATE(MONTH(AG713),"/",YEAR(AG713)),"")</f>
        <v>6/2025</v>
      </c>
      <c r="AM713" s="324">
        <f ca="1">IF(AG713&lt;&gt;"",IFERROR(IF(AF713="",TODAY()-AE713,AG713-AE713),""),"")</f>
        <v>30</v>
      </c>
      <c r="AN713" s="325" t="str">
        <f ca="1">IF(AM713&lt;&gt;"",IF(AM713&lt;=0,"SEM ATRASO",IF(AM713&lt;=10,"1) &lt;= 10 Dias",IF(AND(AM713&gt;10,AM713&lt;=30),"2) &gt; 10 Dias e &lt;= 30 Dias",IF(AND(AM713&gt;30,AM713&lt;=60),"3) &gt;30 Dias e &lt;=60 Dias",IF(AND(AM713&gt;60,AM713&lt;43854),"4) &gt; 60 Dias","INDEFINIDO"))))),"")</f>
        <v>2) &gt; 10 Dias e &lt;= 30 Dias</v>
      </c>
      <c r="AO713" s="15">
        <v>45899</v>
      </c>
      <c r="AP713" s="331">
        <v>45839</v>
      </c>
      <c r="AQ713" s="14">
        <v>45849</v>
      </c>
      <c r="AR713" s="15">
        <v>45857</v>
      </c>
      <c r="AS713" s="331">
        <v>45857</v>
      </c>
      <c r="AT713" s="309">
        <f>IF(AND(AP713&lt;&gt;"",AS713&lt;&gt;""),AS713-AP713,"")</f>
        <v>18</v>
      </c>
      <c r="AU713" s="326" t="str">
        <f>IF(AQ713&lt;&gt;"",CONCATENATE("S",WEEKNUM(AQ713,21)),"")</f>
        <v>S28</v>
      </c>
      <c r="AV713" s="327" t="str">
        <f>IF(AR713&lt;&gt;"",CONCATENATE("S",WEEKNUM(AR713,21)),"")</f>
        <v>S29</v>
      </c>
      <c r="AW713" s="327" t="str">
        <f>IF(AS713&lt;&gt;"",CONCATENATE("S",WEEKNUM(AS713,21)),"")</f>
        <v>S29</v>
      </c>
      <c r="AX713" s="326" t="str">
        <f>IF(AS713&lt;&gt;"",CONCATENATE(MONTH(AS713),"/",YEAR(AS713)),"")</f>
        <v>7/2025</v>
      </c>
      <c r="AY713" s="328">
        <f ca="1">IF(AQ713&lt;&gt;"",IF(AS713&lt;&gt;"",AQ713-AS713,TODAY()-AQ713),"")</f>
        <v>-8</v>
      </c>
      <c r="AZ713" s="329" t="str">
        <f ca="1">IF(AY713&lt;&gt;"",IF(AY713&lt;=0,"SEM ATRASO",IF(AY713&lt;=10,"1) &lt;= 10 Dias",IF(AND(AY713&gt;10,AY713&lt;=30),"2) &gt; 10 Dias e &lt;= 30 Dias",IF(AND(AY713&gt;30,AY713&lt;=60),"3) &gt;30 Dias e &lt;=60 Dias",IF(AND(AY713&gt;60,AY713&lt;43854),"4) &gt; 60 Dias","INDEFINIDO"))))),"")</f>
        <v>SEM ATRASO</v>
      </c>
      <c r="BA713" s="327">
        <v>45909</v>
      </c>
      <c r="BB713" s="331">
        <f>BA713</f>
        <v>45909</v>
      </c>
      <c r="BC713" s="14">
        <v>45916</v>
      </c>
      <c r="BD713" s="24">
        <v>45885</v>
      </c>
      <c r="BE713" s="438">
        <v>45884</v>
      </c>
      <c r="BF713" s="309">
        <f>IF(AND(BB713&lt;&gt;"",BE713&lt;&gt;""),BE713-BB713,"")</f>
        <v>-25</v>
      </c>
      <c r="BG713" s="326" t="str">
        <f>IF(BC713&lt;&gt;"",CONCATENATE("S",WEEKNUM(BC713,21)),"")</f>
        <v>S38</v>
      </c>
      <c r="BH713" s="327" t="str">
        <f>IF(BD713&lt;&gt;"",CONCATENATE("S",WEEKNUM(BD713,21)),"")</f>
        <v>S33</v>
      </c>
      <c r="BI713" s="327" t="str">
        <f>IF(BE713&lt;&gt;"",CONCATENATE("S",WEEKNUM(BE713,21)),"")</f>
        <v>S33</v>
      </c>
      <c r="BJ713" s="326" t="str">
        <f>IF(BE713&lt;&gt;"",CONCATENATE(MONTH(BE713),"/",YEAR(BE713)),"")</f>
        <v>8/2025</v>
      </c>
      <c r="BK713" s="325">
        <f ca="1">IF(BE713&lt;&gt;"",IFERROR(IF(BE713="",TODAY()-BC713,BE713-BC713),""),"")</f>
        <v>-32</v>
      </c>
      <c r="BL713" s="330" t="str">
        <f ca="1">IF(BK713&lt;&gt;"",IF(BK713&lt;=0,"SEM ATRASO",IF(BK713&lt;=10,"1) &lt;= 10 Dias",IF(AND(BK713&gt;10,BK713&lt;=30),"2) &gt; 10 Dias e &lt;= 30 Dias",IF(AND(BK713&gt;30,BK713&lt;=60),"3) &gt;30 Dias e &lt;=60 Dias",IF(AND(BK713&gt;60,BK713&lt;43854),"4) &gt; 60 Dias","INDEFINIDO"))))),"")</f>
        <v>SEM ATRASO</v>
      </c>
      <c r="BM713" s="331">
        <f>IF(BE713&lt;&gt;"",BE713+5,IF(AND(BE713="",BD713&lt;&gt;""),BD713+5,IF(AND(BE713="",BD713="",AS713&lt;&gt;""),AS713+5,IF(AND(BE713="",BD713="",AS713="",AR713&lt;&gt;""),AR713+5,""))))</f>
        <v>45889</v>
      </c>
      <c r="BN713" s="327"/>
      <c r="BO713" s="327" t="s">
        <v>87</v>
      </c>
      <c r="BP713" s="305"/>
      <c r="BQ713" s="305"/>
      <c r="BR713" s="305"/>
      <c r="BS713" s="305"/>
      <c r="BT713" s="305" t="s">
        <v>124</v>
      </c>
      <c r="BU713" s="305" t="s">
        <v>124</v>
      </c>
      <c r="BV713" s="305"/>
      <c r="BW713" s="305"/>
      <c r="BX713" s="305"/>
      <c r="BY713" s="305"/>
      <c r="BZ713" s="305"/>
      <c r="CA713" s="660" t="s">
        <v>573</v>
      </c>
      <c r="CB713" s="326"/>
    </row>
    <row r="714" spans="1:80" ht="40.5" customHeight="1" x14ac:dyDescent="0.35">
      <c r="A714" s="326"/>
      <c r="B714" s="305" t="s">
        <v>2404</v>
      </c>
      <c r="C714" s="326"/>
      <c r="D714" s="331"/>
      <c r="E714" s="323" t="s">
        <v>659</v>
      </c>
      <c r="F714" s="323" t="s">
        <v>556</v>
      </c>
      <c r="G714" s="307" t="str">
        <f ca="1">IF(AND(E714&lt;D714,BE714&lt;&gt;"",TODAY()&gt;D714),TODAY()-D714,"")</f>
        <v/>
      </c>
      <c r="H714" s="308">
        <f>IF(BM714&lt;&gt;"",BM714,"")</f>
        <v>45921</v>
      </c>
      <c r="I714" s="309">
        <f>IF(AND(E714&lt;&gt;"",H714&lt;&gt;""),H714-E714,"")</f>
        <v>247</v>
      </c>
      <c r="J714" s="305" t="s">
        <v>156</v>
      </c>
      <c r="K714" s="326" t="s">
        <v>80</v>
      </c>
      <c r="L714" s="310" t="s">
        <v>557</v>
      </c>
      <c r="M714" s="326" t="s">
        <v>82</v>
      </c>
      <c r="N714" s="326" t="s">
        <v>1012</v>
      </c>
      <c r="O714" s="326">
        <v>2027786853</v>
      </c>
      <c r="P714" s="326" t="s">
        <v>1648</v>
      </c>
      <c r="Q714" s="383"/>
      <c r="R714" s="313" t="str">
        <f>IF(OR(L714&lt;&gt;"",N714&lt;&gt;"",O714&lt;&gt;"",P714&lt;&gt;""),CONCATENATE(L714,"-",N714,"-",P714,"-OM",O714),"")</f>
        <v>P62-PPGMII-P62-PAR-365/2025-OM2027786853</v>
      </c>
      <c r="S714" s="326"/>
      <c r="T714" s="414">
        <v>0.1</v>
      </c>
      <c r="U714" s="340">
        <v>0</v>
      </c>
      <c r="V714" s="340">
        <v>65.566000000000003</v>
      </c>
      <c r="W714" s="316">
        <f>IF(U714&lt;&gt;"",U714/1000,"")</f>
        <v>0</v>
      </c>
      <c r="X714" s="316">
        <f>IF(V714&lt;&gt;"",V714/1000,"")</f>
        <v>6.5565999999999999E-2</v>
      </c>
      <c r="Y714" s="317">
        <f>IF(OR(U714&lt;&gt;"",V714&lt;&gt;""),U714+V714,"")</f>
        <v>65.566000000000003</v>
      </c>
      <c r="Z714" s="318">
        <f>IF(Y714&lt;&gt;"",Y714/1000,"")</f>
        <v>6.5565999999999999E-2</v>
      </c>
      <c r="AA714" s="574" t="s">
        <v>2185</v>
      </c>
      <c r="AB714" s="327"/>
      <c r="AC714" s="331">
        <v>45710</v>
      </c>
      <c r="AD714" s="327"/>
      <c r="AE714" s="327">
        <v>45798</v>
      </c>
      <c r="AF714" s="25">
        <v>45901</v>
      </c>
      <c r="AG714" s="327"/>
      <c r="AH714" s="309" t="str">
        <f>IF(AND(AD714&lt;&gt;"",AG714&lt;&gt;""),AG714-AD714,"")</f>
        <v/>
      </c>
      <c r="AI714" s="322" t="str">
        <f>IF(AE714&lt;&gt;"",CONCATENATE("S",WEEKNUM(AE714,21)),"")</f>
        <v>S21</v>
      </c>
      <c r="AJ714" s="323" t="str">
        <f>IF(AF714&lt;&gt;"",CONCATENATE("S",WEEKNUM(AF714,21)),"")</f>
        <v>S36</v>
      </c>
      <c r="AK714" s="323" t="str">
        <f>IF(AG714&lt;&gt;"",CONCATENATE("S",WEEKNUM(AG714,21)),"")</f>
        <v/>
      </c>
      <c r="AL714" s="322" t="str">
        <f>IF(AG714&lt;&gt;"",CONCATENATE(MONTH(AG714),"/",YEAR(AG714)),"")</f>
        <v/>
      </c>
      <c r="AM714" s="324" t="str">
        <f ca="1">IF(AG714&lt;&gt;"",IFERROR(IF(AF714="",TODAY()-AE714,AG714-AE714),""),"")</f>
        <v/>
      </c>
      <c r="AN714" s="325" t="str">
        <f ca="1">IF(AM714&lt;&gt;"",IF(AM714&lt;=0,"SEM ATRASO",IF(AM714&lt;=10,"1) &lt;= 10 Dias",IF(AND(AM714&gt;10,AM714&lt;=30),"2) &gt; 10 Dias e &lt;= 30 Dias",IF(AND(AM714&gt;30,AM714&lt;=60),"3) &gt;30 Dias e &lt;=60 Dias",IF(AND(AM714&gt;60,AM714&lt;43854),"4) &gt; 60 Dias","INDEFINIDO"))))),"")</f>
        <v/>
      </c>
      <c r="AO714" s="15">
        <v>45899</v>
      </c>
      <c r="AP714" s="331"/>
      <c r="AQ714" s="25">
        <v>45909</v>
      </c>
      <c r="AR714" s="25">
        <v>45909</v>
      </c>
      <c r="AS714" s="327"/>
      <c r="AT714" s="309" t="str">
        <f>IF(AND(AP714&lt;&gt;"",AS714&lt;&gt;""),AS714-AP714,"")</f>
        <v/>
      </c>
      <c r="AU714" s="326" t="str">
        <f>IF(AQ714&lt;&gt;"",CONCATENATE("S",WEEKNUM(AQ714,21)),"")</f>
        <v>S37</v>
      </c>
      <c r="AV714" s="327" t="str">
        <f>IF(AR714&lt;&gt;"",CONCATENATE("S",WEEKNUM(AR714,21)),"")</f>
        <v>S37</v>
      </c>
      <c r="AW714" s="327" t="str">
        <f>IF(AS714&lt;&gt;"",CONCATENATE("S",WEEKNUM(AS714,21)),"")</f>
        <v/>
      </c>
      <c r="AX714" s="326" t="str">
        <f>IF(AS714&lt;&gt;"",CONCATENATE(MONTH(AS714),"/",YEAR(AS714)),"")</f>
        <v/>
      </c>
      <c r="AY714" s="328">
        <f ca="1">IF(AQ714&lt;&gt;"",IF(AS714&lt;&gt;"",AQ714-AS714,TODAY()-AQ714),"")</f>
        <v>-12</v>
      </c>
      <c r="AZ714" s="329" t="str">
        <f ca="1">IF(AY714&lt;&gt;"",IF(AY714&lt;=0,"SEM ATRASO",IF(AY714&lt;=10,"1) &lt;= 10 Dias",IF(AND(AY714&gt;10,AY714&lt;=30),"2) &gt; 10 Dias e &lt;= 30 Dias",IF(AND(AY714&gt;30,AY714&lt;=60),"3) &gt;30 Dias e &lt;=60 Dias",IF(AND(AY714&gt;60,AY714&lt;43854),"4) &gt; 60 Dias","INDEFINIDO"))))),"")</f>
        <v>SEM ATRASO</v>
      </c>
      <c r="BA714" s="327">
        <v>45909</v>
      </c>
      <c r="BB714" s="331"/>
      <c r="BC714" s="14">
        <v>45916</v>
      </c>
      <c r="BD714" s="24">
        <v>45916</v>
      </c>
      <c r="BE714" s="327"/>
      <c r="BF714" s="309" t="str">
        <f>IF(AND(BB714&lt;&gt;"",BE714&lt;&gt;""),BE714-BB714,"")</f>
        <v/>
      </c>
      <c r="BG714" s="326" t="str">
        <f>IF(BC714&lt;&gt;"",CONCATENATE("S",WEEKNUM(BC714,21)),"")</f>
        <v>S38</v>
      </c>
      <c r="BH714" s="327" t="str">
        <f>IF(BD714&lt;&gt;"",CONCATENATE("S",WEEKNUM(BD714,21)),"")</f>
        <v>S38</v>
      </c>
      <c r="BI714" s="327" t="str">
        <f>IF(BE714&lt;&gt;"",CONCATENATE("S",WEEKNUM(BE714,21)),"")</f>
        <v/>
      </c>
      <c r="BJ714" s="326" t="str">
        <f>IF(BE714&lt;&gt;"",CONCATENATE(MONTH(BE714),"/",YEAR(BE714)),"")</f>
        <v/>
      </c>
      <c r="BK714" s="325" t="str">
        <f ca="1">IF(BE714&lt;&gt;"",IFERROR(IF(BE714="",TODAY()-BC714,BE714-BC714),""),"")</f>
        <v/>
      </c>
      <c r="BL714" s="330" t="str">
        <f ca="1">IF(BK714&lt;&gt;"",IF(BK714&lt;=0,"SEM ATRASO",IF(BK714&lt;=10,"1) &lt;= 10 Dias",IF(AND(BK714&gt;10,BK714&lt;=30),"2) &gt; 10 Dias e &lt;= 30 Dias",IF(AND(BK714&gt;30,BK714&lt;=60),"3) &gt;30 Dias e &lt;=60 Dias",IF(AND(BK714&gt;60,BK714&lt;43854),"4) &gt; 60 Dias","INDEFINIDO"))))),"")</f>
        <v/>
      </c>
      <c r="BM714" s="331">
        <f>IF(BE714&lt;&gt;"",BE714+5,IF(AND(BE714="",BD714&lt;&gt;""),BD714+5,IF(AND(BE714="",BD714="",AS714&lt;&gt;""),AS714+5,IF(AND(BE714="",BD714="",AS714="",AR714&lt;&gt;""),AR714+5,""))))</f>
        <v>45921</v>
      </c>
      <c r="BN714" s="327"/>
      <c r="BO714" s="327" t="s">
        <v>87</v>
      </c>
      <c r="BP714" s="305"/>
      <c r="BQ714" s="305"/>
      <c r="BR714" s="305"/>
      <c r="BS714" s="305"/>
      <c r="BT714" s="305" t="s">
        <v>124</v>
      </c>
      <c r="BU714" s="305" t="s">
        <v>124</v>
      </c>
      <c r="BV714" s="305"/>
      <c r="BW714" s="305"/>
      <c r="BX714" s="305"/>
      <c r="BY714" s="305"/>
      <c r="BZ714" s="305"/>
      <c r="CA714" s="660" t="s">
        <v>573</v>
      </c>
      <c r="CB714" s="326"/>
    </row>
    <row r="715" spans="1:80" ht="40.5" customHeight="1" x14ac:dyDescent="0.35">
      <c r="A715" s="326"/>
      <c r="B715" s="305" t="s">
        <v>2404</v>
      </c>
      <c r="C715" s="326"/>
      <c r="D715" s="331"/>
      <c r="E715" s="323" t="s">
        <v>2005</v>
      </c>
      <c r="F715" s="323" t="s">
        <v>556</v>
      </c>
      <c r="G715" s="307" t="str">
        <f ca="1">IF(AND(E715&lt;D715,BE715&lt;&gt;"",TODAY()&gt;D715),TODAY()-D715,"")</f>
        <v/>
      </c>
      <c r="H715" s="308">
        <f>IF(BM715&lt;&gt;"",BM715,"")</f>
        <v>45921</v>
      </c>
      <c r="I715" s="309">
        <f>IF(AND(E715&lt;&gt;"",H715&lt;&gt;""),H715-E715,"")</f>
        <v>405</v>
      </c>
      <c r="J715" s="305" t="s">
        <v>565</v>
      </c>
      <c r="K715" s="326" t="s">
        <v>80</v>
      </c>
      <c r="L715" s="310" t="s">
        <v>557</v>
      </c>
      <c r="M715" s="326" t="s">
        <v>82</v>
      </c>
      <c r="N715" s="326" t="s">
        <v>1012</v>
      </c>
      <c r="O715" s="326">
        <v>2029625222</v>
      </c>
      <c r="P715" s="326" t="s">
        <v>1649</v>
      </c>
      <c r="Q715" s="383"/>
      <c r="R715" s="313" t="str">
        <f>IF(OR(L715&lt;&gt;"",N715&lt;&gt;"",O715&lt;&gt;"",P715&lt;&gt;""),CONCATENATE(L715,"-",N715,"-",P715,"-OM",O715),"")</f>
        <v>P62-PPGMII-P62-PAR-818/2024-OM2029625222</v>
      </c>
      <c r="S715" s="326"/>
      <c r="T715" s="414">
        <v>0.1</v>
      </c>
      <c r="U715" s="340">
        <v>0</v>
      </c>
      <c r="V715" s="340">
        <v>527.89</v>
      </c>
      <c r="W715" s="316">
        <f>IF(U715&lt;&gt;"",U715/1000,"")</f>
        <v>0</v>
      </c>
      <c r="X715" s="316">
        <f>IF(V715&lt;&gt;"",V715/1000,"")</f>
        <v>0.52788999999999997</v>
      </c>
      <c r="Y715" s="317">
        <f>IF(OR(U715&lt;&gt;"",V715&lt;&gt;""),U715+V715,"")</f>
        <v>527.89</v>
      </c>
      <c r="Z715" s="318">
        <f>IF(Y715&lt;&gt;"",Y715/1000,"")</f>
        <v>0.52788999999999997</v>
      </c>
      <c r="AA715" s="574" t="s">
        <v>2186</v>
      </c>
      <c r="AB715" s="327"/>
      <c r="AC715" s="331">
        <v>45710</v>
      </c>
      <c r="AD715" s="327"/>
      <c r="AE715" s="327">
        <v>45798</v>
      </c>
      <c r="AF715" s="25">
        <v>45899</v>
      </c>
      <c r="AG715" s="327"/>
      <c r="AH715" s="309" t="str">
        <f>IF(AND(AD715&lt;&gt;"",AG715&lt;&gt;""),AG715-AD715,"")</f>
        <v/>
      </c>
      <c r="AI715" s="322" t="str">
        <f>IF(AE715&lt;&gt;"",CONCATENATE("S",WEEKNUM(AE715,21)),"")</f>
        <v>S21</v>
      </c>
      <c r="AJ715" s="323" t="str">
        <f>IF(AF715&lt;&gt;"",CONCATENATE("S",WEEKNUM(AF715,21)),"")</f>
        <v>S35</v>
      </c>
      <c r="AK715" s="323" t="str">
        <f>IF(AG715&lt;&gt;"",CONCATENATE("S",WEEKNUM(AG715,21)),"")</f>
        <v/>
      </c>
      <c r="AL715" s="322" t="str">
        <f>IF(AG715&lt;&gt;"",CONCATENATE(MONTH(AG715),"/",YEAR(AG715)),"")</f>
        <v/>
      </c>
      <c r="AM715" s="324" t="str">
        <f ca="1">IF(AG715&lt;&gt;"",IFERROR(IF(AF715="",TODAY()-AE715,AG715-AE715),""),"")</f>
        <v/>
      </c>
      <c r="AN715" s="325" t="str">
        <f ca="1">IF(AM715&lt;&gt;"",IF(AM715&lt;=0,"SEM ATRASO",IF(AM715&lt;=10,"1) &lt;= 10 Dias",IF(AND(AM715&gt;10,AM715&lt;=30),"2) &gt; 10 Dias e &lt;= 30 Dias",IF(AND(AM715&gt;30,AM715&lt;=60),"3) &gt;30 Dias e &lt;=60 Dias",IF(AND(AM715&gt;60,AM715&lt;43854),"4) &gt; 60 Dias","INDEFINIDO"))))),"")</f>
        <v/>
      </c>
      <c r="AO715" s="15">
        <v>45899</v>
      </c>
      <c r="AP715" s="331"/>
      <c r="AQ715" s="25">
        <v>45909</v>
      </c>
      <c r="AR715" s="25">
        <v>45909</v>
      </c>
      <c r="AS715" s="327"/>
      <c r="AT715" s="309" t="str">
        <f>IF(AND(AP715&lt;&gt;"",AS715&lt;&gt;""),AS715-AP715,"")</f>
        <v/>
      </c>
      <c r="AU715" s="326" t="str">
        <f>IF(AQ715&lt;&gt;"",CONCATENATE("S",WEEKNUM(AQ715,21)),"")</f>
        <v>S37</v>
      </c>
      <c r="AV715" s="327" t="str">
        <f>IF(AR715&lt;&gt;"",CONCATENATE("S",WEEKNUM(AR715,21)),"")</f>
        <v>S37</v>
      </c>
      <c r="AW715" s="327" t="str">
        <f>IF(AS715&lt;&gt;"",CONCATENATE("S",WEEKNUM(AS715,21)),"")</f>
        <v/>
      </c>
      <c r="AX715" s="326" t="str">
        <f>IF(AS715&lt;&gt;"",CONCATENATE(MONTH(AS715),"/",YEAR(AS715)),"")</f>
        <v/>
      </c>
      <c r="AY715" s="328">
        <f ca="1">IF(AQ715&lt;&gt;"",IF(AS715&lt;&gt;"",AQ715-AS715,TODAY()-AQ715),"")</f>
        <v>-12</v>
      </c>
      <c r="AZ715" s="329" t="str">
        <f ca="1">IF(AY715&lt;&gt;"",IF(AY715&lt;=0,"SEM ATRASO",IF(AY715&lt;=10,"1) &lt;= 10 Dias",IF(AND(AY715&gt;10,AY715&lt;=30),"2) &gt; 10 Dias e &lt;= 30 Dias",IF(AND(AY715&gt;30,AY715&lt;=60),"3) &gt;30 Dias e &lt;=60 Dias",IF(AND(AY715&gt;60,AY715&lt;43854),"4) &gt; 60 Dias","INDEFINIDO"))))),"")</f>
        <v>SEM ATRASO</v>
      </c>
      <c r="BA715" s="327">
        <v>45909</v>
      </c>
      <c r="BB715" s="331"/>
      <c r="BC715" s="14">
        <v>45916</v>
      </c>
      <c r="BD715" s="24">
        <v>45916</v>
      </c>
      <c r="BE715" s="327"/>
      <c r="BF715" s="309" t="str">
        <f>IF(AND(BB715&lt;&gt;"",BE715&lt;&gt;""),BE715-BB715,"")</f>
        <v/>
      </c>
      <c r="BG715" s="326" t="str">
        <f>IF(BC715&lt;&gt;"",CONCATENATE("S",WEEKNUM(BC715,21)),"")</f>
        <v>S38</v>
      </c>
      <c r="BH715" s="327" t="str">
        <f>IF(BD715&lt;&gt;"",CONCATENATE("S",WEEKNUM(BD715,21)),"")</f>
        <v>S38</v>
      </c>
      <c r="BI715" s="327" t="str">
        <f>IF(BE715&lt;&gt;"",CONCATENATE("S",WEEKNUM(BE715,21)),"")</f>
        <v/>
      </c>
      <c r="BJ715" s="326" t="str">
        <f>IF(BE715&lt;&gt;"",CONCATENATE(MONTH(BE715),"/",YEAR(BE715)),"")</f>
        <v/>
      </c>
      <c r="BK715" s="325" t="str">
        <f ca="1">IF(BE715&lt;&gt;"",IFERROR(IF(BE715="",TODAY()-BC715,BE715-BC715),""),"")</f>
        <v/>
      </c>
      <c r="BL715" s="330" t="str">
        <f ca="1">IF(BK715&lt;&gt;"",IF(BK715&lt;=0,"SEM ATRASO",IF(BK715&lt;=10,"1) &lt;= 10 Dias",IF(AND(BK715&gt;10,BK715&lt;=30),"2) &gt; 10 Dias e &lt;= 30 Dias",IF(AND(BK715&gt;30,BK715&lt;=60),"3) &gt;30 Dias e &lt;=60 Dias",IF(AND(BK715&gt;60,BK715&lt;43854),"4) &gt; 60 Dias","INDEFINIDO"))))),"")</f>
        <v/>
      </c>
      <c r="BM715" s="331">
        <f>IF(BE715&lt;&gt;"",BE715+5,IF(AND(BE715="",BD715&lt;&gt;""),BD715+5,IF(AND(BE715="",BD715="",AS715&lt;&gt;""),AS715+5,IF(AND(BE715="",BD715="",AS715="",AR715&lt;&gt;""),AR715+5,""))))</f>
        <v>45921</v>
      </c>
      <c r="BN715" s="327"/>
      <c r="BO715" s="327" t="s">
        <v>87</v>
      </c>
      <c r="BP715" s="305"/>
      <c r="BQ715" s="305"/>
      <c r="BR715" s="305"/>
      <c r="BS715" s="305"/>
      <c r="BT715" s="305" t="s">
        <v>124</v>
      </c>
      <c r="BU715" s="305" t="s">
        <v>124</v>
      </c>
      <c r="BV715" s="305"/>
      <c r="BW715" s="305"/>
      <c r="BX715" s="305"/>
      <c r="BY715" s="305"/>
      <c r="BZ715" s="305"/>
      <c r="CA715" s="660" t="s">
        <v>683</v>
      </c>
      <c r="CB715" s="326"/>
    </row>
    <row r="716" spans="1:80" ht="40.5" customHeight="1" x14ac:dyDescent="0.35">
      <c r="A716" s="326"/>
      <c r="B716" s="305" t="s">
        <v>2404</v>
      </c>
      <c r="C716" s="326"/>
      <c r="D716" s="331"/>
      <c r="E716" s="323" t="s">
        <v>2006</v>
      </c>
      <c r="F716" s="323" t="s">
        <v>1063</v>
      </c>
      <c r="G716" s="307" t="str">
        <f ca="1">IF(AND(E716&lt;D716,BE716&lt;&gt;"",TODAY()&gt;D716),TODAY()-D716,"")</f>
        <v/>
      </c>
      <c r="H716" s="308">
        <f>IF(BM716&lt;&gt;"",BM716,"")</f>
        <v>45921</v>
      </c>
      <c r="I716" s="309">
        <f>IF(AND(E716&lt;&gt;"",H716&lt;&gt;""),H716-E716,"")</f>
        <v>240</v>
      </c>
      <c r="J716" s="305" t="s">
        <v>565</v>
      </c>
      <c r="K716" s="326" t="s">
        <v>80</v>
      </c>
      <c r="L716" s="310" t="s">
        <v>281</v>
      </c>
      <c r="M716" s="326" t="s">
        <v>82</v>
      </c>
      <c r="N716" s="326" t="s">
        <v>1252</v>
      </c>
      <c r="O716" s="326"/>
      <c r="P716" s="326" t="s">
        <v>1951</v>
      </c>
      <c r="Q716" s="383"/>
      <c r="R716" s="313" t="str">
        <f>IF(OR(L716&lt;&gt;"",N716&lt;&gt;"",O716&lt;&gt;"",P716&lt;&gt;""),CONCATENATE(L716,"-",N716,"-",P716,"-OM",O716),"")</f>
        <v>P54-PPGMII-P54-CAM-448/2025-OM</v>
      </c>
      <c r="S716" s="326"/>
      <c r="T716" s="414">
        <v>0.1</v>
      </c>
      <c r="U716" s="340">
        <v>0</v>
      </c>
      <c r="V716" s="340">
        <v>15.798999999999999</v>
      </c>
      <c r="W716" s="316">
        <f>IF(U716&lt;&gt;"",U716/1000,"")</f>
        <v>0</v>
      </c>
      <c r="X716" s="316">
        <f>IF(V716&lt;&gt;"",V716/1000,"")</f>
        <v>1.5799000000000001E-2</v>
      </c>
      <c r="Y716" s="317">
        <f>IF(OR(U716&lt;&gt;"",V716&lt;&gt;""),U716+V716,"")</f>
        <v>15.798999999999999</v>
      </c>
      <c r="Z716" s="318">
        <f>IF(Y716&lt;&gt;"",Y716/1000,"")</f>
        <v>1.5799000000000001E-2</v>
      </c>
      <c r="AA716" s="574" t="s">
        <v>2187</v>
      </c>
      <c r="AB716" s="327"/>
      <c r="AC716" s="331">
        <v>45710</v>
      </c>
      <c r="AD716" s="327"/>
      <c r="AE716" s="327">
        <v>45798</v>
      </c>
      <c r="AF716" s="25">
        <v>45904</v>
      </c>
      <c r="AG716" s="327"/>
      <c r="AH716" s="309" t="str">
        <f>IF(AND(AD716&lt;&gt;"",AG716&lt;&gt;""),AG716-AD716,"")</f>
        <v/>
      </c>
      <c r="AI716" s="322" t="str">
        <f>IF(AE716&lt;&gt;"",CONCATENATE("S",WEEKNUM(AE716,21)),"")</f>
        <v>S21</v>
      </c>
      <c r="AJ716" s="323" t="str">
        <f>IF(AF716&lt;&gt;"",CONCATENATE("S",WEEKNUM(AF716,21)),"")</f>
        <v>S36</v>
      </c>
      <c r="AK716" s="323" t="str">
        <f>IF(AG716&lt;&gt;"",CONCATENATE("S",WEEKNUM(AG716,21)),"")</f>
        <v/>
      </c>
      <c r="AL716" s="322" t="str">
        <f>IF(AG716&lt;&gt;"",CONCATENATE(MONTH(AG716),"/",YEAR(AG716)),"")</f>
        <v/>
      </c>
      <c r="AM716" s="324" t="str">
        <f ca="1">IF(AG716&lt;&gt;"",IFERROR(IF(AF716="",TODAY()-AE716,AG716-AE716),""),"")</f>
        <v/>
      </c>
      <c r="AN716" s="325" t="str">
        <f ca="1">IF(AM716&lt;&gt;"",IF(AM716&lt;=0,"SEM ATRASO",IF(AM716&lt;=10,"1) &lt;= 10 Dias",IF(AND(AM716&gt;10,AM716&lt;=30),"2) &gt; 10 Dias e &lt;= 30 Dias",IF(AND(AM716&gt;30,AM716&lt;=60),"3) &gt;30 Dias e &lt;=60 Dias",IF(AND(AM716&gt;60,AM716&lt;43854),"4) &gt; 60 Dias","INDEFINIDO"))))),"")</f>
        <v/>
      </c>
      <c r="AO716" s="15">
        <v>45899</v>
      </c>
      <c r="AP716" s="331"/>
      <c r="AQ716" s="25">
        <v>45909</v>
      </c>
      <c r="AR716" s="25">
        <v>45909</v>
      </c>
      <c r="AS716" s="327"/>
      <c r="AT716" s="309" t="str">
        <f>IF(AND(AP716&lt;&gt;"",AS716&lt;&gt;""),AS716-AP716,"")</f>
        <v/>
      </c>
      <c r="AU716" s="326" t="str">
        <f>IF(AQ716&lt;&gt;"",CONCATENATE("S",WEEKNUM(AQ716,21)),"")</f>
        <v>S37</v>
      </c>
      <c r="AV716" s="327" t="str">
        <f>IF(AR716&lt;&gt;"",CONCATENATE("S",WEEKNUM(AR716,21)),"")</f>
        <v>S37</v>
      </c>
      <c r="AW716" s="327" t="str">
        <f>IF(AS716&lt;&gt;"",CONCATENATE("S",WEEKNUM(AS716,21)),"")</f>
        <v/>
      </c>
      <c r="AX716" s="326" t="str">
        <f>IF(AS716&lt;&gt;"",CONCATENATE(MONTH(AS716),"/",YEAR(AS716)),"")</f>
        <v/>
      </c>
      <c r="AY716" s="328">
        <f ca="1">IF(AQ716&lt;&gt;"",IF(AS716&lt;&gt;"",AQ716-AS716,TODAY()-AQ716),"")</f>
        <v>-12</v>
      </c>
      <c r="AZ716" s="329" t="str">
        <f ca="1">IF(AY716&lt;&gt;"",IF(AY716&lt;=0,"SEM ATRASO",IF(AY716&lt;=10,"1) &lt;= 10 Dias",IF(AND(AY716&gt;10,AY716&lt;=30),"2) &gt; 10 Dias e &lt;= 30 Dias",IF(AND(AY716&gt;30,AY716&lt;=60),"3) &gt;30 Dias e &lt;=60 Dias",IF(AND(AY716&gt;60,AY716&lt;43854),"4) &gt; 60 Dias","INDEFINIDO"))))),"")</f>
        <v>SEM ATRASO</v>
      </c>
      <c r="BA716" s="327">
        <v>45909</v>
      </c>
      <c r="BB716" s="331"/>
      <c r="BC716" s="14">
        <v>45916</v>
      </c>
      <c r="BD716" s="24">
        <v>45916</v>
      </c>
      <c r="BE716" s="327"/>
      <c r="BF716" s="309" t="str">
        <f>IF(AND(BB716&lt;&gt;"",BE716&lt;&gt;""),BE716-BB716,"")</f>
        <v/>
      </c>
      <c r="BG716" s="326" t="str">
        <f>IF(BC716&lt;&gt;"",CONCATENATE("S",WEEKNUM(BC716,21)),"")</f>
        <v>S38</v>
      </c>
      <c r="BH716" s="327" t="str">
        <f>IF(BD716&lt;&gt;"",CONCATENATE("S",WEEKNUM(BD716,21)),"")</f>
        <v>S38</v>
      </c>
      <c r="BI716" s="327" t="str">
        <f>IF(BE716&lt;&gt;"",CONCATENATE("S",WEEKNUM(BE716,21)),"")</f>
        <v/>
      </c>
      <c r="BJ716" s="326" t="str">
        <f>IF(BE716&lt;&gt;"",CONCATENATE(MONTH(BE716),"/",YEAR(BE716)),"")</f>
        <v/>
      </c>
      <c r="BK716" s="325" t="str">
        <f ca="1">IF(BE716&lt;&gt;"",IFERROR(IF(BE716="",TODAY()-BC716,BE716-BC716),""),"")</f>
        <v/>
      </c>
      <c r="BL716" s="330" t="str">
        <f ca="1">IF(BK716&lt;&gt;"",IF(BK716&lt;=0,"SEM ATRASO",IF(BK716&lt;=10,"1) &lt;= 10 Dias",IF(AND(BK716&gt;10,BK716&lt;=30),"2) &gt; 10 Dias e &lt;= 30 Dias",IF(AND(BK716&gt;30,BK716&lt;=60),"3) &gt;30 Dias e &lt;=60 Dias",IF(AND(BK716&gt;60,BK716&lt;43854),"4) &gt; 60 Dias","INDEFINIDO"))))),"")</f>
        <v/>
      </c>
      <c r="BM716" s="331">
        <f>IF(BE716&lt;&gt;"",BE716+5,IF(AND(BE716="",BD716&lt;&gt;""),BD716+5,IF(AND(BE716="",BD716="",AS716&lt;&gt;""),AS716+5,IF(AND(BE716="",BD716="",AS716="",AR716&lt;&gt;""),AR716+5,""))))</f>
        <v>45921</v>
      </c>
      <c r="BN716" s="327"/>
      <c r="BO716" s="331" t="s">
        <v>87</v>
      </c>
      <c r="BP716" s="305"/>
      <c r="BQ716" s="305"/>
      <c r="BR716" s="305"/>
      <c r="BS716" s="305"/>
      <c r="BT716" s="305"/>
      <c r="BU716" s="305"/>
      <c r="BV716" s="305"/>
      <c r="BW716" s="305"/>
      <c r="BX716" s="305"/>
      <c r="BY716" s="305"/>
      <c r="BZ716" s="305"/>
      <c r="CA716" s="660"/>
      <c r="CB716" s="326"/>
    </row>
    <row r="717" spans="1:80" ht="40.5" customHeight="1" x14ac:dyDescent="0.35">
      <c r="A717" s="326"/>
      <c r="B717" s="305" t="s">
        <v>2404</v>
      </c>
      <c r="C717" s="326"/>
      <c r="D717" s="331"/>
      <c r="E717" s="323" t="s">
        <v>1071</v>
      </c>
      <c r="F717" s="323" t="s">
        <v>249</v>
      </c>
      <c r="G717" s="307" t="str">
        <f ca="1">IF(AND(E717&lt;D717,BE717&lt;&gt;"",TODAY()&gt;D717),TODAY()-D717,"")</f>
        <v/>
      </c>
      <c r="H717" s="308">
        <f>IF(BM717&lt;&gt;"",BM717,"")</f>
        <v>45921</v>
      </c>
      <c r="I717" s="309">
        <f>IF(AND(E717&lt;&gt;"",H717&lt;&gt;""),H717-E717,"")</f>
        <v>237</v>
      </c>
      <c r="J717" s="305" t="s">
        <v>565</v>
      </c>
      <c r="K717" s="326" t="s">
        <v>80</v>
      </c>
      <c r="L717" s="310" t="s">
        <v>557</v>
      </c>
      <c r="M717" s="326" t="s">
        <v>82</v>
      </c>
      <c r="N717" s="326" t="s">
        <v>1011</v>
      </c>
      <c r="O717" s="326">
        <v>2030096731</v>
      </c>
      <c r="P717" s="326" t="s">
        <v>1952</v>
      </c>
      <c r="Q717" s="383"/>
      <c r="R717" s="313" t="str">
        <f>IF(OR(L717&lt;&gt;"",N717&lt;&gt;"",O717&lt;&gt;"",P717&lt;&gt;""),CONCATENATE(L717,"-",N717,"-",P717,"-OM",O717),"")</f>
        <v>P62-PPGMII-P31-CAM-465/2025-OM2030096731</v>
      </c>
      <c r="S717" s="326" t="s">
        <v>1953</v>
      </c>
      <c r="T717" s="414">
        <v>0.1</v>
      </c>
      <c r="U717" s="340">
        <v>0</v>
      </c>
      <c r="V717" s="340">
        <v>2.72</v>
      </c>
      <c r="W717" s="316">
        <f>IF(U717&lt;&gt;"",U717/1000,"")</f>
        <v>0</v>
      </c>
      <c r="X717" s="316">
        <f>IF(V717&lt;&gt;"",V717/1000,"")</f>
        <v>2.7200000000000002E-3</v>
      </c>
      <c r="Y717" s="317">
        <f>IF(OR(U717&lt;&gt;"",V717&lt;&gt;""),U717+V717,"")</f>
        <v>2.72</v>
      </c>
      <c r="Z717" s="318">
        <f>IF(Y717&lt;&gt;"",Y717/1000,"")</f>
        <v>2.7200000000000002E-3</v>
      </c>
      <c r="AA717" s="574" t="s">
        <v>719</v>
      </c>
      <c r="AB717" s="327"/>
      <c r="AC717" s="331">
        <v>45758</v>
      </c>
      <c r="AD717" s="327"/>
      <c r="AE717" s="327">
        <v>45798</v>
      </c>
      <c r="AF717" s="25">
        <v>45901</v>
      </c>
      <c r="AG717" s="327"/>
      <c r="AH717" s="309" t="str">
        <f>IF(AND(AD717&lt;&gt;"",AG717&lt;&gt;""),AG717-AD717,"")</f>
        <v/>
      </c>
      <c r="AI717" s="322" t="str">
        <f>IF(AE717&lt;&gt;"",CONCATENATE("S",WEEKNUM(AE717,21)),"")</f>
        <v>S21</v>
      </c>
      <c r="AJ717" s="323" t="str">
        <f>IF(AF717&lt;&gt;"",CONCATENATE("S",WEEKNUM(AF717,21)),"")</f>
        <v>S36</v>
      </c>
      <c r="AK717" s="323" t="str">
        <f>IF(AG717&lt;&gt;"",CONCATENATE("S",WEEKNUM(AG717,21)),"")</f>
        <v/>
      </c>
      <c r="AL717" s="322" t="str">
        <f>IF(AG717&lt;&gt;"",CONCATENATE(MONTH(AG717),"/",YEAR(AG717)),"")</f>
        <v/>
      </c>
      <c r="AM717" s="324" t="str">
        <f ca="1">IF(AG717&lt;&gt;"",IFERROR(IF(AF717="",TODAY()-AE717,AG717-AE717),""),"")</f>
        <v/>
      </c>
      <c r="AN717" s="325" t="str">
        <f ca="1">IF(AM717&lt;&gt;"",IF(AM717&lt;=0,"SEM ATRASO",IF(AM717&lt;=10,"1) &lt;= 10 Dias",IF(AND(AM717&gt;10,AM717&lt;=30),"2) &gt; 10 Dias e &lt;= 30 Dias",IF(AND(AM717&gt;30,AM717&lt;=60),"3) &gt;30 Dias e &lt;=60 Dias",IF(AND(AM717&gt;60,AM717&lt;43854),"4) &gt; 60 Dias","INDEFINIDO"))))),"")</f>
        <v/>
      </c>
      <c r="AO717" s="15">
        <v>45899</v>
      </c>
      <c r="AP717" s="331"/>
      <c r="AQ717" s="25">
        <v>45909</v>
      </c>
      <c r="AR717" s="25">
        <v>45909</v>
      </c>
      <c r="AS717" s="327"/>
      <c r="AT717" s="309" t="str">
        <f>IF(AND(AP717&lt;&gt;"",AS717&lt;&gt;""),AS717-AP717,"")</f>
        <v/>
      </c>
      <c r="AU717" s="326" t="str">
        <f>IF(AQ717&lt;&gt;"",CONCATENATE("S",WEEKNUM(AQ717,21)),"")</f>
        <v>S37</v>
      </c>
      <c r="AV717" s="327" t="str">
        <f>IF(AR717&lt;&gt;"",CONCATENATE("S",WEEKNUM(AR717,21)),"")</f>
        <v>S37</v>
      </c>
      <c r="AW717" s="327" t="str">
        <f>IF(AS717&lt;&gt;"",CONCATENATE("S",WEEKNUM(AS717,21)),"")</f>
        <v/>
      </c>
      <c r="AX717" s="326" t="str">
        <f>IF(AS717&lt;&gt;"",CONCATENATE(MONTH(AS717),"/",YEAR(AS717)),"")</f>
        <v/>
      </c>
      <c r="AY717" s="328">
        <f ca="1">IF(AQ717&lt;&gt;"",IF(AS717&lt;&gt;"",AQ717-AS717,TODAY()-AQ717),"")</f>
        <v>-12</v>
      </c>
      <c r="AZ717" s="329" t="str">
        <f ca="1">IF(AY717&lt;&gt;"",IF(AY717&lt;=0,"SEM ATRASO",IF(AY717&lt;=10,"1) &lt;= 10 Dias",IF(AND(AY717&gt;10,AY717&lt;=30),"2) &gt; 10 Dias e &lt;= 30 Dias",IF(AND(AY717&gt;30,AY717&lt;=60),"3) &gt;30 Dias e &lt;=60 Dias",IF(AND(AY717&gt;60,AY717&lt;43854),"4) &gt; 60 Dias","INDEFINIDO"))))),"")</f>
        <v>SEM ATRASO</v>
      </c>
      <c r="BA717" s="327">
        <v>45909</v>
      </c>
      <c r="BB717" s="331"/>
      <c r="BC717" s="14">
        <v>45916</v>
      </c>
      <c r="BD717" s="24">
        <v>45916</v>
      </c>
      <c r="BE717" s="327"/>
      <c r="BF717" s="309" t="str">
        <f>IF(AND(BB717&lt;&gt;"",BE717&lt;&gt;""),BE717-BB717,"")</f>
        <v/>
      </c>
      <c r="BG717" s="326" t="str">
        <f>IF(BC717&lt;&gt;"",CONCATENATE("S",WEEKNUM(BC717,21)),"")</f>
        <v>S38</v>
      </c>
      <c r="BH717" s="327" t="str">
        <f>IF(BD717&lt;&gt;"",CONCATENATE("S",WEEKNUM(BD717,21)),"")</f>
        <v>S38</v>
      </c>
      <c r="BI717" s="327" t="str">
        <f>IF(BE717&lt;&gt;"",CONCATENATE("S",WEEKNUM(BE717,21)),"")</f>
        <v/>
      </c>
      <c r="BJ717" s="326" t="str">
        <f>IF(BE717&lt;&gt;"",CONCATENATE(MONTH(BE717),"/",YEAR(BE717)),"")</f>
        <v/>
      </c>
      <c r="BK717" s="325" t="str">
        <f ca="1">IF(BE717&lt;&gt;"",IFERROR(IF(BE717="",TODAY()-BC717,BE717-BC717),""),"")</f>
        <v/>
      </c>
      <c r="BL717" s="330" t="str">
        <f ca="1">IF(BK717&lt;&gt;"",IF(BK717&lt;=0,"SEM ATRASO",IF(BK717&lt;=10,"1) &lt;= 10 Dias",IF(AND(BK717&gt;10,BK717&lt;=30),"2) &gt; 10 Dias e &lt;= 30 Dias",IF(AND(BK717&gt;30,BK717&lt;=60),"3) &gt;30 Dias e &lt;=60 Dias",IF(AND(BK717&gt;60,BK717&lt;43854),"4) &gt; 60 Dias","INDEFINIDO"))))),"")</f>
        <v/>
      </c>
      <c r="BM717" s="331">
        <f>IF(BE717&lt;&gt;"",BE717+5,IF(AND(BE717="",BD717&lt;&gt;""),BD717+5,IF(AND(BE717="",BD717="",AS717&lt;&gt;""),AS717+5,IF(AND(BE717="",BD717="",AS717="",AR717&lt;&gt;""),AR717+5,""))))</f>
        <v>45921</v>
      </c>
      <c r="BN717" s="327"/>
      <c r="BO717" s="331" t="s">
        <v>87</v>
      </c>
      <c r="BP717" s="305"/>
      <c r="BQ717" s="305"/>
      <c r="BR717" s="305"/>
      <c r="BS717" s="305"/>
      <c r="BT717" s="305"/>
      <c r="BU717" s="305"/>
      <c r="BV717" s="305"/>
      <c r="BW717" s="305"/>
      <c r="BX717" s="305"/>
      <c r="BY717" s="305"/>
      <c r="BZ717" s="305"/>
      <c r="CA717" s="660"/>
      <c r="CB717" s="326"/>
    </row>
    <row r="718" spans="1:80" ht="40.5" customHeight="1" x14ac:dyDescent="0.35">
      <c r="A718" s="326"/>
      <c r="B718" s="305" t="s">
        <v>2404</v>
      </c>
      <c r="C718" s="326"/>
      <c r="D718" s="331"/>
      <c r="E718" s="323" t="s">
        <v>1949</v>
      </c>
      <c r="F718" s="323" t="s">
        <v>1063</v>
      </c>
      <c r="G718" s="307" t="str">
        <f ca="1">IF(AND(E718&lt;D718,BE718&lt;&gt;"",TODAY()&gt;D718),TODAY()-D718,"")</f>
        <v/>
      </c>
      <c r="H718" s="308">
        <f>IF(BM718&lt;&gt;"",BM718,"")</f>
        <v>45921</v>
      </c>
      <c r="I718" s="309">
        <f>IF(AND(E718&lt;&gt;"",H718&lt;&gt;""),H718-E718,"")</f>
        <v>241</v>
      </c>
      <c r="J718" s="305" t="s">
        <v>565</v>
      </c>
      <c r="K718" s="326" t="s">
        <v>80</v>
      </c>
      <c r="L718" s="310" t="s">
        <v>281</v>
      </c>
      <c r="M718" s="326" t="s">
        <v>82</v>
      </c>
      <c r="N718" s="326" t="s">
        <v>1252</v>
      </c>
      <c r="O718" s="326">
        <v>2029101161</v>
      </c>
      <c r="P718" s="46" t="s">
        <v>1948</v>
      </c>
      <c r="Q718" s="383"/>
      <c r="R718" s="313" t="str">
        <f>IF(OR(L718&lt;&gt;"",N718&lt;&gt;"",O718&lt;&gt;"",P718&lt;&gt;""),CONCATENATE(L718,"-",N718,"-",P718,"-OM",O718),"")</f>
        <v>P54-PPGMII-P54-CAM-442/2025-OM2029101161</v>
      </c>
      <c r="S718" s="326" t="s">
        <v>1950</v>
      </c>
      <c r="T718" s="414">
        <v>0.1</v>
      </c>
      <c r="U718" s="340">
        <v>0</v>
      </c>
      <c r="V718" s="340">
        <v>9.07</v>
      </c>
      <c r="W718" s="316">
        <f>IF(U718&lt;&gt;"",U718/1000,"")</f>
        <v>0</v>
      </c>
      <c r="X718" s="316">
        <f>IF(V718&lt;&gt;"",V718/1000,"")</f>
        <v>9.0699999999999999E-3</v>
      </c>
      <c r="Y718" s="317">
        <f>IF(OR(U718&lt;&gt;"",V718&lt;&gt;""),U718+V718,"")</f>
        <v>9.07</v>
      </c>
      <c r="Z718" s="318">
        <f>IF(Y718&lt;&gt;"",Y718/1000,"")</f>
        <v>9.0699999999999999E-3</v>
      </c>
      <c r="AA718" s="574" t="s">
        <v>1950</v>
      </c>
      <c r="AB718" s="327"/>
      <c r="AC718" s="331">
        <v>45733</v>
      </c>
      <c r="AD718" s="327"/>
      <c r="AE718" s="327">
        <v>45798</v>
      </c>
      <c r="AF718" s="25">
        <v>45899</v>
      </c>
      <c r="AG718" s="327"/>
      <c r="AH718" s="309" t="str">
        <f>IF(AND(AD718&lt;&gt;"",AG718&lt;&gt;""),AG718-AD718,"")</f>
        <v/>
      </c>
      <c r="AI718" s="322" t="str">
        <f>IF(AE718&lt;&gt;"",CONCATENATE("S",WEEKNUM(AE718,21)),"")</f>
        <v>S21</v>
      </c>
      <c r="AJ718" s="323" t="str">
        <f>IF(AF718&lt;&gt;"",CONCATENATE("S",WEEKNUM(AF718,21)),"")</f>
        <v>S35</v>
      </c>
      <c r="AK718" s="323" t="str">
        <f>IF(AG718&lt;&gt;"",CONCATENATE("S",WEEKNUM(AG718,21)),"")</f>
        <v/>
      </c>
      <c r="AL718" s="322" t="str">
        <f>IF(AG718&lt;&gt;"",CONCATENATE(MONTH(AG718),"/",YEAR(AG718)),"")</f>
        <v/>
      </c>
      <c r="AM718" s="324" t="str">
        <f ca="1">IF(AG718&lt;&gt;"",IFERROR(IF(AF718="",TODAY()-AE718,AG718-AE718),""),"")</f>
        <v/>
      </c>
      <c r="AN718" s="325" t="str">
        <f ca="1">IF(AM718&lt;&gt;"",IF(AM718&lt;=0,"SEM ATRASO",IF(AM718&lt;=10,"1) &lt;= 10 Dias",IF(AND(AM718&gt;10,AM718&lt;=30),"2) &gt; 10 Dias e &lt;= 30 Dias",IF(AND(AM718&gt;30,AM718&lt;=60),"3) &gt;30 Dias e &lt;=60 Dias",IF(AND(AM718&gt;60,AM718&lt;43854),"4) &gt; 60 Dias","INDEFINIDO"))))),"")</f>
        <v/>
      </c>
      <c r="AO718" s="15">
        <v>45899</v>
      </c>
      <c r="AP718" s="331"/>
      <c r="AQ718" s="25">
        <v>45909</v>
      </c>
      <c r="AR718" s="25">
        <v>45909</v>
      </c>
      <c r="AS718" s="327"/>
      <c r="AT718" s="309" t="str">
        <f>IF(AND(AP718&lt;&gt;"",AS718&lt;&gt;""),AS718-AP718,"")</f>
        <v/>
      </c>
      <c r="AU718" s="326" t="str">
        <f>IF(AQ718&lt;&gt;"",CONCATENATE("S",WEEKNUM(AQ718,21)),"")</f>
        <v>S37</v>
      </c>
      <c r="AV718" s="327" t="str">
        <f>IF(AR718&lt;&gt;"",CONCATENATE("S",WEEKNUM(AR718,21)),"")</f>
        <v>S37</v>
      </c>
      <c r="AW718" s="327" t="str">
        <f>IF(AS718&lt;&gt;"",CONCATENATE("S",WEEKNUM(AS718,21)),"")</f>
        <v/>
      </c>
      <c r="AX718" s="326" t="str">
        <f>IF(AS718&lt;&gt;"",CONCATENATE(MONTH(AS718),"/",YEAR(AS718)),"")</f>
        <v/>
      </c>
      <c r="AY718" s="328">
        <f ca="1">IF(AQ718&lt;&gt;"",IF(AS718&lt;&gt;"",AQ718-AS718,TODAY()-AQ718),"")</f>
        <v>-12</v>
      </c>
      <c r="AZ718" s="329" t="str">
        <f ca="1">IF(AY718&lt;&gt;"",IF(AY718&lt;=0,"SEM ATRASO",IF(AY718&lt;=10,"1) &lt;= 10 Dias",IF(AND(AY718&gt;10,AY718&lt;=30),"2) &gt; 10 Dias e &lt;= 30 Dias",IF(AND(AY718&gt;30,AY718&lt;=60),"3) &gt;30 Dias e &lt;=60 Dias",IF(AND(AY718&gt;60,AY718&lt;43854),"4) &gt; 60 Dias","INDEFINIDO"))))),"")</f>
        <v>SEM ATRASO</v>
      </c>
      <c r="BA718" s="327">
        <v>45909</v>
      </c>
      <c r="BB718" s="331"/>
      <c r="BC718" s="14">
        <v>45916</v>
      </c>
      <c r="BD718" s="24">
        <v>45916</v>
      </c>
      <c r="BE718" s="327"/>
      <c r="BF718" s="309" t="str">
        <f>IF(AND(BB718&lt;&gt;"",BE718&lt;&gt;""),BE718-BB718,"")</f>
        <v/>
      </c>
      <c r="BG718" s="326" t="str">
        <f>IF(BC718&lt;&gt;"",CONCATENATE("S",WEEKNUM(BC718,21)),"")</f>
        <v>S38</v>
      </c>
      <c r="BH718" s="327" t="str">
        <f>IF(BD718&lt;&gt;"",CONCATENATE("S",WEEKNUM(BD718,21)),"")</f>
        <v>S38</v>
      </c>
      <c r="BI718" s="327" t="str">
        <f>IF(BE718&lt;&gt;"",CONCATENATE("S",WEEKNUM(BE718,21)),"")</f>
        <v/>
      </c>
      <c r="BJ718" s="326" t="str">
        <f>IF(BE718&lt;&gt;"",CONCATENATE(MONTH(BE718),"/",YEAR(BE718)),"")</f>
        <v/>
      </c>
      <c r="BK718" s="325" t="str">
        <f ca="1">IF(BE718&lt;&gt;"",IFERROR(IF(BE718="",TODAY()-BC718,BE718-BC718),""),"")</f>
        <v/>
      </c>
      <c r="BL718" s="330" t="str">
        <f ca="1">IF(BK718&lt;&gt;"",IF(BK718&lt;=0,"SEM ATRASO",IF(BK718&lt;=10,"1) &lt;= 10 Dias",IF(AND(BK718&gt;10,BK718&lt;=30),"2) &gt; 10 Dias e &lt;= 30 Dias",IF(AND(BK718&gt;30,BK718&lt;=60),"3) &gt;30 Dias e &lt;=60 Dias",IF(AND(BK718&gt;60,BK718&lt;43854),"4) &gt; 60 Dias","INDEFINIDO"))))),"")</f>
        <v/>
      </c>
      <c r="BM718" s="331">
        <f>IF(BE718&lt;&gt;"",BE718+5,IF(AND(BE718="",BD718&lt;&gt;""),BD718+5,IF(AND(BE718="",BD718="",AS718&lt;&gt;""),AS718+5,IF(AND(BE718="",BD718="",AS718="",AR718&lt;&gt;""),AR718+5,""))))</f>
        <v>45921</v>
      </c>
      <c r="BN718" s="327"/>
      <c r="BO718" s="331" t="s">
        <v>87</v>
      </c>
      <c r="BP718" s="305"/>
      <c r="BQ718" s="305"/>
      <c r="BR718" s="305"/>
      <c r="BS718" s="305"/>
      <c r="BT718" s="305"/>
      <c r="BU718" s="305"/>
      <c r="BV718" s="305"/>
      <c r="BW718" s="305"/>
      <c r="BX718" s="305"/>
      <c r="BY718" s="305"/>
      <c r="BZ718" s="305"/>
      <c r="CA718" s="660"/>
      <c r="CB718" s="326"/>
    </row>
    <row r="719" spans="1:80" ht="40.5" customHeight="1" x14ac:dyDescent="0.35">
      <c r="A719" s="594"/>
      <c r="B719" s="305" t="s">
        <v>88</v>
      </c>
      <c r="C719" s="310"/>
      <c r="D719" s="336"/>
      <c r="E719" s="336" t="s">
        <v>1077</v>
      </c>
      <c r="F719" s="336" t="s">
        <v>329</v>
      </c>
      <c r="G719" s="307" t="str">
        <f ca="1">IF(AND(E719&lt;D719,BE719&lt;&gt;"",TODAY()&gt;D719),TODAY()-D719,"")</f>
        <v/>
      </c>
      <c r="H719" s="308">
        <f>IF(BM719&lt;&gt;"",BM719,"")</f>
        <v>45898</v>
      </c>
      <c r="I719" s="309">
        <f>IF(AND(E719&lt;&gt;"",H719&lt;&gt;""),H719-E719,"")</f>
        <v>427</v>
      </c>
      <c r="J719" s="305" t="s">
        <v>156</v>
      </c>
      <c r="K719" s="305" t="s">
        <v>80</v>
      </c>
      <c r="L719" s="310" t="s">
        <v>557</v>
      </c>
      <c r="M719" s="311" t="s">
        <v>117</v>
      </c>
      <c r="N719" s="680" t="s">
        <v>2050</v>
      </c>
      <c r="O719" s="337">
        <v>2029625222</v>
      </c>
      <c r="P719" s="372" t="s">
        <v>1350</v>
      </c>
      <c r="Q719" s="659" t="s">
        <v>2340</v>
      </c>
      <c r="R719" s="313" t="str">
        <f>IF(OR(L719&lt;&gt;"",N719&lt;&gt;"",O719&lt;&gt;"",P719&lt;&gt;""),CONCATENATE(L719,"-",N719,"-",P719,"-OM",O719),"")</f>
        <v>P62-PPGMII-P62-CAM-0504P/2024-OM2029625222</v>
      </c>
      <c r="S719" s="574"/>
      <c r="T719" s="314">
        <v>0.25</v>
      </c>
      <c r="U719" s="340">
        <v>118.30800000000001</v>
      </c>
      <c r="V719" s="340">
        <v>0</v>
      </c>
      <c r="W719" s="316">
        <f>IF(U719&lt;&gt;"",U719/1000,"")</f>
        <v>0.11830800000000001</v>
      </c>
      <c r="X719" s="316">
        <f>IF(V719&lt;&gt;"",V719/1000,"")</f>
        <v>0</v>
      </c>
      <c r="Y719" s="317">
        <f>IF(OR(U719&lt;&gt;"",V719&lt;&gt;""),U719+V719,"")</f>
        <v>118.30800000000001</v>
      </c>
      <c r="Z719" s="318">
        <f>IF(Y719&lt;&gt;"",Y719/1000,"")</f>
        <v>0.11830800000000001</v>
      </c>
      <c r="AA719" s="574" t="s">
        <v>2057</v>
      </c>
      <c r="AB719" s="386">
        <v>45747</v>
      </c>
      <c r="AC719" s="331">
        <v>45733</v>
      </c>
      <c r="AD719" s="327">
        <v>45733</v>
      </c>
      <c r="AE719" s="327">
        <v>45733</v>
      </c>
      <c r="AF719" s="14">
        <v>45734</v>
      </c>
      <c r="AG719" s="327">
        <v>45825</v>
      </c>
      <c r="AH719" s="309">
        <f>IF(AND(AD719&lt;&gt;"",AG719&lt;&gt;""),AG719-AD719,"")</f>
        <v>92</v>
      </c>
      <c r="AI719" s="322" t="str">
        <f>IF(AE719&lt;&gt;"",CONCATENATE("S",WEEKNUM(AE719,21)),"")</f>
        <v>S12</v>
      </c>
      <c r="AJ719" s="323" t="str">
        <f>IF(AF719&lt;&gt;"",CONCATENATE("S",WEEKNUM(AF719,21)),"")</f>
        <v>S12</v>
      </c>
      <c r="AK719" s="323" t="str">
        <f>IF(AG719&lt;&gt;"",CONCATENATE("S",WEEKNUM(AG719,21)),"")</f>
        <v>S25</v>
      </c>
      <c r="AL719" s="322" t="str">
        <f>IF(AG719&lt;&gt;"",CONCATENATE(MONTH(AG719),"/",YEAR(AG719)),"")</f>
        <v>6/2025</v>
      </c>
      <c r="AM719" s="324">
        <f ca="1">IF(AG719&lt;&gt;"",IFERROR(IF(AF719="",TODAY()-AE719,AG719-AE719),""),"")</f>
        <v>92</v>
      </c>
      <c r="AN719" s="325" t="str">
        <f ca="1">IF(AM719&lt;&gt;"",IF(AM719&lt;=0,"SEM ATRASO",IF(AM719&lt;=10,"1) &lt;= 10 Dias",IF(AND(AM719&gt;10,AM719&lt;=30),"2) &gt; 10 Dias e &lt;= 30 Dias",IF(AND(AM719&gt;30,AM719&lt;=60),"3) &gt;30 Dias e &lt;=60 Dias",IF(AND(AM719&gt;60,AM719&lt;43854),"4) &gt; 60 Dias","INDEFINIDO"))))),"")</f>
        <v>4) &gt; 60 Dias</v>
      </c>
      <c r="AO719" s="364">
        <v>45875</v>
      </c>
      <c r="AP719" s="364">
        <v>45875</v>
      </c>
      <c r="AQ719" s="409">
        <v>45880</v>
      </c>
      <c r="AR719" s="25">
        <v>45890</v>
      </c>
      <c r="AS719" s="331"/>
      <c r="AT719" s="309" t="str">
        <f>IF(AND(AP719&lt;&gt;"",AS719&lt;&gt;""),AS719-AP719,"")</f>
        <v/>
      </c>
      <c r="AU719" s="326" t="str">
        <f>IF(AQ719&lt;&gt;"",CONCATENATE("S",WEEKNUM(AQ719,21)),"")</f>
        <v>S33</v>
      </c>
      <c r="AV719" s="327" t="str">
        <f>IF(AR719&lt;&gt;"",CONCATENATE("S",WEEKNUM(AR719,21)),"")</f>
        <v>S34</v>
      </c>
      <c r="AW719" s="327" t="str">
        <f>IF(AS719&lt;&gt;"",CONCATENATE("S",WEEKNUM(AS719,21)),"")</f>
        <v/>
      </c>
      <c r="AX719" s="326" t="str">
        <f>IF(AS719&lt;&gt;"",CONCATENATE(MONTH(AS719),"/",YEAR(AS719)),"")</f>
        <v/>
      </c>
      <c r="AY719" s="328">
        <f ca="1">IF(AQ719&lt;&gt;"",IF(AS719&lt;&gt;"",AQ719-AS719,TODAY()-AQ719),"")</f>
        <v>17</v>
      </c>
      <c r="AZ719" s="329" t="str">
        <f ca="1">IF(AY719&lt;&gt;"",IF(AY719&lt;=0,"SEM ATRASO",IF(AY719&lt;=10,"1) &lt;= 10 Dias",IF(AND(AY719&gt;10,AY719&lt;=30),"2) &gt; 10 Dias e &lt;= 30 Dias",IF(AND(AY719&gt;30,AY719&lt;=60),"3) &gt;30 Dias e &lt;=60 Dias",IF(AND(AY719&gt;60,AY719&lt;43854),"4) &gt; 60 Dias","INDEFINIDO"))))),"")</f>
        <v>2) &gt; 10 Dias e &lt;= 30 Dias</v>
      </c>
      <c r="BA719" s="364">
        <v>45885</v>
      </c>
      <c r="BB719" s="331"/>
      <c r="BC719" s="15">
        <v>45893</v>
      </c>
      <c r="BD719" s="15">
        <v>45893</v>
      </c>
      <c r="BE719" s="331"/>
      <c r="BF719" s="309" t="str">
        <f>IF(AND(BB719&lt;&gt;"",BE719&lt;&gt;""),BE719-BB719,"")</f>
        <v/>
      </c>
      <c r="BG719" s="326" t="str">
        <f>IF(BC719&lt;&gt;"",CONCATENATE("S",WEEKNUM(BC719,21)),"")</f>
        <v>S34</v>
      </c>
      <c r="BH719" s="327" t="str">
        <f>IF(BD719&lt;&gt;"",CONCATENATE("S",WEEKNUM(BD719,21)),"")</f>
        <v>S34</v>
      </c>
      <c r="BI719" s="327" t="str">
        <f>IF(BE719&lt;&gt;"",CONCATENATE("S",WEEKNUM(BE719,21)),"")</f>
        <v/>
      </c>
      <c r="BJ719" s="326" t="str">
        <f>IF(BE719&lt;&gt;"",CONCATENATE(MONTH(BE719),"/",YEAR(BE719)),"")</f>
        <v/>
      </c>
      <c r="BK719" s="325" t="str">
        <f ca="1">IF(BE719&lt;&gt;"",IFERROR(IF(BE719="",TODAY()-BC719,BE719-BC719),""),"")</f>
        <v/>
      </c>
      <c r="BL719" s="330" t="str">
        <f ca="1">IF(BK719&lt;&gt;"",IF(BK719&lt;=0,"SEM ATRASO",IF(BK719&lt;=10,"1) &lt;= 10 Dias",IF(AND(BK719&gt;10,BK719&lt;=30),"2) &gt; 10 Dias e &lt;= 30 Dias",IF(AND(BK719&gt;30,BK719&lt;=60),"3) &gt;30 Dias e &lt;=60 Dias",IF(AND(BK719&gt;60,BK719&lt;43854),"4) &gt; 60 Dias","INDEFINIDO"))))),"")</f>
        <v/>
      </c>
      <c r="BM719" s="331">
        <f>IF(BE719&lt;&gt;"",BE719+5,IF(AND(BE719="",BD719&lt;&gt;""),BD719+5,IF(AND(BE719="",BD719="",AS719&lt;&gt;""),AS719+5,IF(AND(BE719="",BD719="",AS719="",AR719&lt;&gt;""),AR719+5,""))))</f>
        <v>45898</v>
      </c>
      <c r="BN719" s="331"/>
      <c r="BO719" s="331" t="s">
        <v>87</v>
      </c>
      <c r="BP719" s="305"/>
      <c r="BQ719" s="305"/>
      <c r="BR719" s="305"/>
      <c r="BS719" s="305"/>
      <c r="BT719" s="332">
        <v>-3</v>
      </c>
      <c r="BU719" s="333" t="s">
        <v>1255</v>
      </c>
      <c r="BV719" s="329"/>
      <c r="BW719" s="329"/>
      <c r="BX719" s="329"/>
      <c r="BY719" s="329"/>
      <c r="BZ719" s="329"/>
      <c r="CA719" s="634" t="s">
        <v>2343</v>
      </c>
      <c r="CB719" s="599"/>
    </row>
    <row r="720" spans="1:80" ht="40.5" customHeight="1" x14ac:dyDescent="0.35">
      <c r="A720" s="594"/>
      <c r="B720" s="458" t="s">
        <v>88</v>
      </c>
      <c r="C720" s="310"/>
      <c r="D720" s="336"/>
      <c r="E720" s="371" t="s">
        <v>1077</v>
      </c>
      <c r="F720" s="336" t="s">
        <v>329</v>
      </c>
      <c r="G720" s="307" t="str">
        <f ca="1">IF(AND(E720&lt;D720,BE720&lt;&gt;"",TODAY()&gt;D720),TODAY()-D720,"")</f>
        <v/>
      </c>
      <c r="H720" s="308">
        <f>IF(BM720&lt;&gt;"",BM720,"")</f>
        <v>45898</v>
      </c>
      <c r="I720" s="309">
        <f>IF(AND(E720&lt;&gt;"",H720&lt;&gt;""),H720-E720,"")</f>
        <v>427</v>
      </c>
      <c r="J720" s="305" t="s">
        <v>156</v>
      </c>
      <c r="K720" s="305" t="s">
        <v>80</v>
      </c>
      <c r="L720" s="310" t="s">
        <v>557</v>
      </c>
      <c r="M720" s="311" t="s">
        <v>117</v>
      </c>
      <c r="N720" s="3" t="s">
        <v>2050</v>
      </c>
      <c r="O720" s="337">
        <v>2029625222</v>
      </c>
      <c r="P720" s="372" t="s">
        <v>1350</v>
      </c>
      <c r="Q720" s="659" t="s">
        <v>2344</v>
      </c>
      <c r="R720" s="313" t="str">
        <f>IF(OR(L720&lt;&gt;"",N720&lt;&gt;"",O720&lt;&gt;"",P720&lt;&gt;""),CONCATENATE(L720,"-",N720,"-",P720,"-OM",O720),"")</f>
        <v>P62-PPGMII-P62-CAM-0504P/2024-OM2029625222</v>
      </c>
      <c r="S720" s="574"/>
      <c r="T720" s="314">
        <v>0.25</v>
      </c>
      <c r="U720" s="340">
        <v>92.11</v>
      </c>
      <c r="V720" s="340">
        <v>0</v>
      </c>
      <c r="W720" s="316">
        <f>IF(U720&lt;&gt;"",U720/1000,"")</f>
        <v>9.2109999999999997E-2</v>
      </c>
      <c r="X720" s="316">
        <f>IF(V720&lt;&gt;"",V720/1000,"")</f>
        <v>0</v>
      </c>
      <c r="Y720" s="317">
        <f>IF(OR(U720&lt;&gt;"",V720&lt;&gt;""),U720+V720,"")</f>
        <v>92.11</v>
      </c>
      <c r="Z720" s="318">
        <f>IF(Y720&lt;&gt;"",Y720/1000,"")</f>
        <v>9.2109999999999997E-2</v>
      </c>
      <c r="AA720" s="574" t="s">
        <v>2057</v>
      </c>
      <c r="AB720" s="386">
        <v>45747</v>
      </c>
      <c r="AC720" s="331">
        <v>45733</v>
      </c>
      <c r="AD720" s="327">
        <v>45733</v>
      </c>
      <c r="AE720" s="327">
        <v>45733</v>
      </c>
      <c r="AF720" s="14">
        <v>45734</v>
      </c>
      <c r="AG720" s="327">
        <v>45825</v>
      </c>
      <c r="AH720" s="309">
        <f>IF(AND(AD720&lt;&gt;"",AG720&lt;&gt;""),AG720-AD720,"")</f>
        <v>92</v>
      </c>
      <c r="AI720" s="322" t="str">
        <f>IF(AE720&lt;&gt;"",CONCATENATE("S",WEEKNUM(AE720,21)),"")</f>
        <v>S12</v>
      </c>
      <c r="AJ720" s="323" t="str">
        <f>IF(AF720&lt;&gt;"",CONCATENATE("S",WEEKNUM(AF720,21)),"")</f>
        <v>S12</v>
      </c>
      <c r="AK720" s="323" t="str">
        <f>IF(AG720&lt;&gt;"",CONCATENATE("S",WEEKNUM(AG720,21)),"")</f>
        <v>S25</v>
      </c>
      <c r="AL720" s="322" t="str">
        <f>IF(AG720&lt;&gt;"",CONCATENATE(MONTH(AG720),"/",YEAR(AG720)),"")</f>
        <v>6/2025</v>
      </c>
      <c r="AM720" s="324">
        <f ca="1">IF(AG720&lt;&gt;"",IFERROR(IF(AF720="",TODAY()-AE720,AG720-AE720),""),"")</f>
        <v>92</v>
      </c>
      <c r="AN720" s="325" t="str">
        <f ca="1">IF(AM720&lt;&gt;"",IF(AM720&lt;=0,"SEM ATRASO",IF(AM720&lt;=10,"1) &lt;= 10 Dias",IF(AND(AM720&gt;10,AM720&lt;=30),"2) &gt; 10 Dias e &lt;= 30 Dias",IF(AND(AM720&gt;30,AM720&lt;=60),"3) &gt;30 Dias e &lt;=60 Dias",IF(AND(AM720&gt;60,AM720&lt;43854),"4) &gt; 60 Dias","INDEFINIDO"))))),"")</f>
        <v>4) &gt; 60 Dias</v>
      </c>
      <c r="AO720" s="364">
        <v>45875</v>
      </c>
      <c r="AP720" s="364">
        <v>45875</v>
      </c>
      <c r="AQ720" s="409">
        <v>45882</v>
      </c>
      <c r="AR720" s="25">
        <v>45890</v>
      </c>
      <c r="AS720" s="331"/>
      <c r="AT720" s="309" t="str">
        <f>IF(AND(AP720&lt;&gt;"",AS720&lt;&gt;""),AS720-AP720,"")</f>
        <v/>
      </c>
      <c r="AU720" s="326" t="str">
        <f>IF(AQ720&lt;&gt;"",CONCATENATE("S",WEEKNUM(AQ720,21)),"")</f>
        <v>S33</v>
      </c>
      <c r="AV720" s="327" t="str">
        <f>IF(AR720&lt;&gt;"",CONCATENATE("S",WEEKNUM(AR720,21)),"")</f>
        <v>S34</v>
      </c>
      <c r="AW720" s="327" t="str">
        <f>IF(AS720&lt;&gt;"",CONCATENATE("S",WEEKNUM(AS720,21)),"")</f>
        <v/>
      </c>
      <c r="AX720" s="326" t="str">
        <f>IF(AS720&lt;&gt;"",CONCATENATE(MONTH(AS720),"/",YEAR(AS720)),"")</f>
        <v/>
      </c>
      <c r="AY720" s="328">
        <f ca="1">IF(AQ720&lt;&gt;"",IF(AS720&lt;&gt;"",AQ720-AS720,TODAY()-AQ720),"")</f>
        <v>15</v>
      </c>
      <c r="AZ720" s="329" t="str">
        <f ca="1">IF(AY720&lt;&gt;"",IF(AY720&lt;=0,"SEM ATRASO",IF(AY720&lt;=10,"1) &lt;= 10 Dias",IF(AND(AY720&gt;10,AY720&lt;=30),"2) &gt; 10 Dias e &lt;= 30 Dias",IF(AND(AY720&gt;30,AY720&lt;=60),"3) &gt;30 Dias e &lt;=60 Dias",IF(AND(AY720&gt;60,AY720&lt;43854),"4) &gt; 60 Dias","INDEFINIDO"))))),"")</f>
        <v>2) &gt; 10 Dias e &lt;= 30 Dias</v>
      </c>
      <c r="BA720" s="364">
        <v>45885</v>
      </c>
      <c r="BB720" s="331"/>
      <c r="BC720" s="15">
        <v>45893</v>
      </c>
      <c r="BD720" s="15">
        <v>45893</v>
      </c>
      <c r="BE720" s="331"/>
      <c r="BF720" s="309" t="str">
        <f>IF(AND(BB720&lt;&gt;"",BE720&lt;&gt;""),BE720-BB720,"")</f>
        <v/>
      </c>
      <c r="BG720" s="326" t="str">
        <f>IF(BC720&lt;&gt;"",CONCATENATE("S",WEEKNUM(BC720,21)),"")</f>
        <v>S34</v>
      </c>
      <c r="BH720" s="327" t="str">
        <f>IF(BD720&lt;&gt;"",CONCATENATE("S",WEEKNUM(BD720,21)),"")</f>
        <v>S34</v>
      </c>
      <c r="BI720" s="327" t="str">
        <f>IF(BE720&lt;&gt;"",CONCATENATE("S",WEEKNUM(BE720,21)),"")</f>
        <v/>
      </c>
      <c r="BJ720" s="326" t="str">
        <f>IF(BE720&lt;&gt;"",CONCATENATE(MONTH(BE720),"/",YEAR(BE720)),"")</f>
        <v/>
      </c>
      <c r="BK720" s="325" t="str">
        <f ca="1">IF(BE720&lt;&gt;"",IFERROR(IF(BE720="",TODAY()-BC720,BE720-BC720),""),"")</f>
        <v/>
      </c>
      <c r="BL720" s="330" t="str">
        <f ca="1">IF(BK720&lt;&gt;"",IF(BK720&lt;=0,"SEM ATRASO",IF(BK720&lt;=10,"1) &lt;= 10 Dias",IF(AND(BK720&gt;10,BK720&lt;=30),"2) &gt; 10 Dias e &lt;= 30 Dias",IF(AND(BK720&gt;30,BK720&lt;=60),"3) &gt;30 Dias e &lt;=60 Dias",IF(AND(BK720&gt;60,BK720&lt;43854),"4) &gt; 60 Dias","INDEFINIDO"))))),"")</f>
        <v/>
      </c>
      <c r="BM720" s="331">
        <f>IF(BE720&lt;&gt;"",BE720+5,IF(AND(BE720="",BD720&lt;&gt;""),BD720+5,IF(AND(BE720="",BD720="",AS720&lt;&gt;""),AS720+5,IF(AND(BE720="",BD720="",AS720="",AR720&lt;&gt;""),AR720+5,""))))</f>
        <v>45898</v>
      </c>
      <c r="BN720" s="331"/>
      <c r="BO720" s="331" t="s">
        <v>87</v>
      </c>
      <c r="BP720" s="305"/>
      <c r="BQ720" s="305"/>
      <c r="BR720" s="305"/>
      <c r="BS720" s="305"/>
      <c r="BT720" s="332">
        <v>-3</v>
      </c>
      <c r="BU720" s="333" t="s">
        <v>1255</v>
      </c>
      <c r="BV720" s="329"/>
      <c r="BW720" s="329"/>
      <c r="BX720" s="329"/>
      <c r="BY720" s="329"/>
      <c r="BZ720" s="329"/>
      <c r="CA720" s="634" t="s">
        <v>2343</v>
      </c>
      <c r="CB720" s="599"/>
    </row>
    <row r="721" spans="1:80" ht="40.5" customHeight="1" x14ac:dyDescent="0.35">
      <c r="A721" s="326"/>
      <c r="B721" s="458" t="s">
        <v>101</v>
      </c>
      <c r="C721" s="326"/>
      <c r="D721" s="331"/>
      <c r="E721" s="323" t="s">
        <v>1949</v>
      </c>
      <c r="F721" s="323" t="s">
        <v>1063</v>
      </c>
      <c r="G721" s="307" t="str">
        <f ca="1">IF(AND(E721&lt;D721,BE721&lt;&gt;"",TODAY()&gt;D721),TODAY()-D721,"")</f>
        <v/>
      </c>
      <c r="H721" s="308" t="str">
        <f>IF(BM721&lt;&gt;"",BM721,"")</f>
        <v/>
      </c>
      <c r="I721" s="309" t="str">
        <f>IF(AND(E721&lt;&gt;"",H721&lt;&gt;""),H721-E721,"")</f>
        <v/>
      </c>
      <c r="J721" s="305" t="s">
        <v>565</v>
      </c>
      <c r="K721" s="326" t="s">
        <v>80</v>
      </c>
      <c r="L721" s="310" t="s">
        <v>2400</v>
      </c>
      <c r="M721" s="311" t="s">
        <v>113</v>
      </c>
      <c r="N721" s="326" t="s">
        <v>2050</v>
      </c>
      <c r="O721" s="326"/>
      <c r="P721" s="46" t="s">
        <v>2353</v>
      </c>
      <c r="Q721" s="383" t="s">
        <v>2367</v>
      </c>
      <c r="R721" s="313" t="str">
        <f>IF(OR(L721&lt;&gt;"",N721&lt;&gt;"",O721&lt;&gt;"",P721&lt;&gt;""),CONCATENATE(L721,"-",N721,"-",P721,"-OM",O721),"")</f>
        <v>P62C-PPGMII-P62-CAM-2128P/2024-OM</v>
      </c>
      <c r="S721" s="326"/>
      <c r="T721" s="414">
        <v>0.25</v>
      </c>
      <c r="U721" s="340">
        <v>0</v>
      </c>
      <c r="V721" s="340">
        <v>7.35</v>
      </c>
      <c r="W721" s="316">
        <f>IF(U721&lt;&gt;"",U721/1000,"")</f>
        <v>0</v>
      </c>
      <c r="X721" s="316">
        <f>IF(V721&lt;&gt;"",V721/1000,"")</f>
        <v>7.3499999999999998E-3</v>
      </c>
      <c r="Y721" s="317">
        <f>IF(OR(U721&lt;&gt;"",V721&lt;&gt;""),U721+V721,"")</f>
        <v>7.35</v>
      </c>
      <c r="Z721" s="318">
        <f>IF(Y721&lt;&gt;"",Y721/1000,"")</f>
        <v>7.3499999999999998E-3</v>
      </c>
      <c r="AA721" s="574"/>
      <c r="AB721" s="327"/>
      <c r="AC721" s="331">
        <v>45828</v>
      </c>
      <c r="AD721" s="327">
        <v>45838</v>
      </c>
      <c r="AE721" s="327">
        <v>45858</v>
      </c>
      <c r="AF721" s="327">
        <v>45858</v>
      </c>
      <c r="AG721" s="327">
        <v>45858</v>
      </c>
      <c r="AH721" s="309">
        <f>IF(AND(AD721&lt;&gt;"",AG721&lt;&gt;""),AG721-AD721,"")</f>
        <v>20</v>
      </c>
      <c r="AI721" s="322" t="str">
        <f>IF(AE721&lt;&gt;"",CONCATENATE("S",WEEKNUM(AE721,21)),"")</f>
        <v>S29</v>
      </c>
      <c r="AJ721" s="323" t="str">
        <f>IF(AF721&lt;&gt;"",CONCATENATE("S",WEEKNUM(AF721,21)),"")</f>
        <v>S29</v>
      </c>
      <c r="AK721" s="323" t="str">
        <f>IF(AG721&lt;&gt;"",CONCATENATE("S",WEEKNUM(AG721,21)),"")</f>
        <v>S29</v>
      </c>
      <c r="AL721" s="322" t="str">
        <f>IF(AG721&lt;&gt;"",CONCATENATE(MONTH(AG721),"/",YEAR(AG721)),"")</f>
        <v>7/2025</v>
      </c>
      <c r="AM721" s="324">
        <f ca="1">IF(AG721&lt;&gt;"",IFERROR(IF(AF721="",TODAY()-AE721,AG721-AE721),""),"")</f>
        <v>0</v>
      </c>
      <c r="AN721" s="325" t="str">
        <f ca="1">IF(AM721&lt;&gt;"",IF(AM721&lt;=0,"SEM ATRASO",IF(AM721&lt;=10,"1) &lt;= 10 Dias",IF(AND(AM721&gt;10,AM721&lt;=30),"2) &gt; 10 Dias e &lt;= 30 Dias",IF(AND(AM721&gt;30,AM721&lt;=60),"3) &gt;30 Dias e &lt;=60 Dias",IF(AND(AM721&gt;60,AM721&lt;43854),"4) &gt; 60 Dias","INDEFINIDO"))))),"")</f>
        <v>SEM ATRASO</v>
      </c>
      <c r="AO721" s="15">
        <v>45885</v>
      </c>
      <c r="AP721" s="331">
        <v>45880</v>
      </c>
      <c r="AQ721" s="25">
        <v>45890</v>
      </c>
      <c r="AR721" s="25">
        <v>45890</v>
      </c>
      <c r="AS721" s="327">
        <v>45884</v>
      </c>
      <c r="AT721" s="309">
        <f>IF(AND(AP721&lt;&gt;"",AS721&lt;&gt;""),AS721-AP721,"")</f>
        <v>4</v>
      </c>
      <c r="AU721" s="326" t="str">
        <f>IF(AQ721&lt;&gt;"",CONCATENATE("S",WEEKNUM(AQ721,21)),"")</f>
        <v>S34</v>
      </c>
      <c r="AV721" s="327" t="str">
        <f>IF(AR721&lt;&gt;"",CONCATENATE("S",WEEKNUM(AR721,21)),"")</f>
        <v>S34</v>
      </c>
      <c r="AW721" s="327" t="str">
        <f>IF(AS721&lt;&gt;"",CONCATENATE("S",WEEKNUM(AS721,21)),"")</f>
        <v>S33</v>
      </c>
      <c r="AX721" s="326" t="str">
        <f>IF(AS721&lt;&gt;"",CONCATENATE(MONTH(AS721),"/",YEAR(AS721)),"")</f>
        <v>8/2025</v>
      </c>
      <c r="AY721" s="328">
        <f ca="1">IF(AQ721&lt;&gt;"",IF(AS721&lt;&gt;"",AQ721-AS721,TODAY()-AQ721),"")</f>
        <v>6</v>
      </c>
      <c r="AZ721" s="329" t="str">
        <f ca="1">IF(AY721&lt;&gt;"",IF(AY721&lt;=0,"SEM ATRASO",IF(AY721&lt;=10,"1) &lt;= 10 Dias",IF(AND(AY721&gt;10,AY721&lt;=30),"2) &gt; 10 Dias e &lt;= 30 Dias",IF(AND(AY721&gt;30,AY721&lt;=60),"3) &gt;30 Dias e &lt;=60 Dias",IF(AND(AY721&gt;60,AY721&lt;43854),"4) &gt; 60 Dias","INDEFINIDO"))))),"")</f>
        <v>1) &lt;= 10 Dias</v>
      </c>
      <c r="BA721" s="327">
        <v>45890</v>
      </c>
      <c r="BB721" s="331">
        <f>BA721</f>
        <v>45890</v>
      </c>
      <c r="BC721" s="14">
        <v>45896</v>
      </c>
      <c r="BD721" s="24">
        <v>45896</v>
      </c>
      <c r="BE721" s="327"/>
      <c r="BF721" s="309" t="str">
        <f>IF(AND(BB721&lt;&gt;"",BE721&lt;&gt;""),BE721-BB721,"")</f>
        <v/>
      </c>
      <c r="BG721" s="326" t="str">
        <f>IF(BC721&lt;&gt;"",CONCATENATE("S",WEEKNUM(BC721,21)),"")</f>
        <v>S35</v>
      </c>
      <c r="BH721" s="327" t="str">
        <f>IF(BD721&lt;&gt;"",CONCATENATE("S",WEEKNUM(BD721,21)),"")</f>
        <v>S35</v>
      </c>
      <c r="BI721" s="327" t="str">
        <f>IF(BE721&lt;&gt;"",CONCATENATE("S",WEEKNUM(BE721,21)),"")</f>
        <v/>
      </c>
      <c r="BJ721" s="326" t="str">
        <f>IF(BE721&lt;&gt;"",CONCATENATE(MONTH(BE721),"/",YEAR(BE721)),"")</f>
        <v/>
      </c>
      <c r="BK721" s="325" t="str">
        <f ca="1">IF(BE721&lt;&gt;"",IFERROR(IF(BE721="",TODAY()-BC721,BE721-BC721),""),"")</f>
        <v/>
      </c>
      <c r="BL721" s="330" t="str">
        <f ca="1">IF(BK721&lt;&gt;"",IF(BK721&lt;=0,"SEM ATRASO",IF(BK721&lt;=10,"1) &lt;= 10 Dias",IF(AND(BK721&gt;10,BK721&lt;=30),"2) &gt; 10 Dias e &lt;= 30 Dias",IF(AND(BK721&gt;30,BK721&lt;=60),"3) &gt;30 Dias e &lt;=60 Dias",IF(AND(BK721&gt;60,BK721&lt;43854),"4) &gt; 60 Dias","INDEFINIDO"))))),"")</f>
        <v/>
      </c>
      <c r="BM721" s="331"/>
      <c r="BN721" s="327"/>
      <c r="BO721" s="331" t="s">
        <v>87</v>
      </c>
      <c r="BP721" s="305"/>
      <c r="BQ721" s="305"/>
      <c r="BR721" s="305"/>
      <c r="BS721" s="305"/>
      <c r="BT721" s="305"/>
      <c r="BU721" s="305"/>
      <c r="BV721" s="305"/>
      <c r="BW721" s="305"/>
      <c r="BX721" s="305"/>
      <c r="BY721" s="305"/>
      <c r="BZ721" s="305"/>
      <c r="CA721" s="660"/>
      <c r="CB721" s="326"/>
    </row>
    <row r="722" spans="1:80" ht="40.5" customHeight="1" x14ac:dyDescent="0.35">
      <c r="A722" s="326"/>
      <c r="B722" s="458" t="s">
        <v>101</v>
      </c>
      <c r="C722" s="326"/>
      <c r="D722" s="331"/>
      <c r="E722" s="323" t="s">
        <v>1949</v>
      </c>
      <c r="F722" s="323" t="s">
        <v>1063</v>
      </c>
      <c r="G722" s="307" t="str">
        <f ca="1">IF(AND(E722&lt;D722,BE722&lt;&gt;"",TODAY()&gt;D722),TODAY()-D722,"")</f>
        <v/>
      </c>
      <c r="H722" s="308" t="str">
        <f>IF(BM722&lt;&gt;"",BM722,"")</f>
        <v/>
      </c>
      <c r="I722" s="309" t="str">
        <f>IF(AND(E722&lt;&gt;"",H722&lt;&gt;""),H722-E722,"")</f>
        <v/>
      </c>
      <c r="J722" s="305" t="s">
        <v>565</v>
      </c>
      <c r="K722" s="326" t="s">
        <v>80</v>
      </c>
      <c r="L722" s="310" t="s">
        <v>2400</v>
      </c>
      <c r="M722" s="311" t="s">
        <v>2405</v>
      </c>
      <c r="N722" s="326" t="s">
        <v>2050</v>
      </c>
      <c r="O722" s="326"/>
      <c r="P722" s="46" t="s">
        <v>2353</v>
      </c>
      <c r="Q722" s="383" t="s">
        <v>2368</v>
      </c>
      <c r="R722" s="313" t="str">
        <f>IF(OR(L722&lt;&gt;"",N722&lt;&gt;"",O722&lt;&gt;"",P722&lt;&gt;""),CONCATENATE(L722,"-",N722,"-",P722,"-OM",O722),"")</f>
        <v>P62C-PPGMII-P62-CAM-2128P/2024-OM</v>
      </c>
      <c r="S722" s="326"/>
      <c r="T722" s="414">
        <v>0.25</v>
      </c>
      <c r="U722" s="340">
        <v>0</v>
      </c>
      <c r="V722" s="340">
        <v>5.26</v>
      </c>
      <c r="W722" s="316">
        <f>IF(U722&lt;&gt;"",U722/1000,"")</f>
        <v>0</v>
      </c>
      <c r="X722" s="316">
        <f>IF(V722&lt;&gt;"",V722/1000,"")</f>
        <v>5.2599999999999999E-3</v>
      </c>
      <c r="Y722" s="317">
        <f>IF(OR(U722&lt;&gt;"",V722&lt;&gt;""),U722+V722,"")</f>
        <v>5.26</v>
      </c>
      <c r="Z722" s="318">
        <f>IF(Y722&lt;&gt;"",Y722/1000,"")</f>
        <v>5.2599999999999999E-3</v>
      </c>
      <c r="AA722" s="574"/>
      <c r="AB722" s="327"/>
      <c r="AC722" s="331">
        <v>45828</v>
      </c>
      <c r="AD722" s="327">
        <v>45838</v>
      </c>
      <c r="AE722" s="327">
        <v>45858</v>
      </c>
      <c r="AF722" s="327">
        <v>45858</v>
      </c>
      <c r="AG722" s="327">
        <v>45858</v>
      </c>
      <c r="AH722" s="309">
        <f>IF(AND(AD722&lt;&gt;"",AG722&lt;&gt;""),AG722-AD722,"")</f>
        <v>20</v>
      </c>
      <c r="AI722" s="322" t="str">
        <f>IF(AE722&lt;&gt;"",CONCATENATE("S",WEEKNUM(AE722,21)),"")</f>
        <v>S29</v>
      </c>
      <c r="AJ722" s="323" t="str">
        <f>IF(AF722&lt;&gt;"",CONCATENATE("S",WEEKNUM(AF722,21)),"")</f>
        <v>S29</v>
      </c>
      <c r="AK722" s="323" t="str">
        <f>IF(AG722&lt;&gt;"",CONCATENATE("S",WEEKNUM(AG722,21)),"")</f>
        <v>S29</v>
      </c>
      <c r="AL722" s="322" t="str">
        <f>IF(AG722&lt;&gt;"",CONCATENATE(MONTH(AG722),"/",YEAR(AG722)),"")</f>
        <v>7/2025</v>
      </c>
      <c r="AM722" s="324">
        <f ca="1">IF(AG722&lt;&gt;"",IFERROR(IF(AF722="",TODAY()-AE722,AG722-AE722),""),"")</f>
        <v>0</v>
      </c>
      <c r="AN722" s="325" t="str">
        <f ca="1">IF(AM722&lt;&gt;"",IF(AM722&lt;=0,"SEM ATRASO",IF(AM722&lt;=10,"1) &lt;= 10 Dias",IF(AND(AM722&gt;10,AM722&lt;=30),"2) &gt; 10 Dias e &lt;= 30 Dias",IF(AND(AM722&gt;30,AM722&lt;=60),"3) &gt;30 Dias e &lt;=60 Dias",IF(AND(AM722&gt;60,AM722&lt;43854),"4) &gt; 60 Dias","INDEFINIDO"))))),"")</f>
        <v>SEM ATRASO</v>
      </c>
      <c r="AO722" s="15">
        <v>45885</v>
      </c>
      <c r="AP722" s="331">
        <v>45877</v>
      </c>
      <c r="AQ722" s="25">
        <v>45890</v>
      </c>
      <c r="AR722" s="25">
        <v>45890</v>
      </c>
      <c r="AS722" s="327">
        <v>45881</v>
      </c>
      <c r="AT722" s="309">
        <f>IF(AND(AP722&lt;&gt;"",AS722&lt;&gt;""),AS722-AP722,"")</f>
        <v>4</v>
      </c>
      <c r="AU722" s="326" t="str">
        <f>IF(AQ722&lt;&gt;"",CONCATENATE("S",WEEKNUM(AQ722,21)),"")</f>
        <v>S34</v>
      </c>
      <c r="AV722" s="327" t="str">
        <f>IF(AR722&lt;&gt;"",CONCATENATE("S",WEEKNUM(AR722,21)),"")</f>
        <v>S34</v>
      </c>
      <c r="AW722" s="327" t="str">
        <f>IF(AS722&lt;&gt;"",CONCATENATE("S",WEEKNUM(AS722,21)),"")</f>
        <v>S33</v>
      </c>
      <c r="AX722" s="326" t="str">
        <f>IF(AS722&lt;&gt;"",CONCATENATE(MONTH(AS722),"/",YEAR(AS722)),"")</f>
        <v>8/2025</v>
      </c>
      <c r="AY722" s="328">
        <f ca="1">IF(AQ722&lt;&gt;"",IF(AS722&lt;&gt;"",AQ722-AS722,TODAY()-AQ722),"")</f>
        <v>9</v>
      </c>
      <c r="AZ722" s="329" t="str">
        <f ca="1">IF(AY722&lt;&gt;"",IF(AY722&lt;=0,"SEM ATRASO",IF(AY722&lt;=10,"1) &lt;= 10 Dias",IF(AND(AY722&gt;10,AY722&lt;=30),"2) &gt; 10 Dias e &lt;= 30 Dias",IF(AND(AY722&gt;30,AY722&lt;=60),"3) &gt;30 Dias e &lt;=60 Dias",IF(AND(AY722&gt;60,AY722&lt;43854),"4) &gt; 60 Dias","INDEFINIDO"))))),"")</f>
        <v>1) &lt;= 10 Dias</v>
      </c>
      <c r="BA722" s="327">
        <v>45890</v>
      </c>
      <c r="BB722" s="331">
        <f>AS722</f>
        <v>45881</v>
      </c>
      <c r="BC722" s="14">
        <v>45896</v>
      </c>
      <c r="BD722" s="24">
        <v>45896</v>
      </c>
      <c r="BE722" s="327"/>
      <c r="BF722" s="309" t="str">
        <f>IF(AND(BB722&lt;&gt;"",BE722&lt;&gt;""),BE722-BB722,"")</f>
        <v/>
      </c>
      <c r="BG722" s="326" t="str">
        <f>IF(BC722&lt;&gt;"",CONCATENATE("S",WEEKNUM(BC722,21)),"")</f>
        <v>S35</v>
      </c>
      <c r="BH722" s="327" t="str">
        <f>IF(BD722&lt;&gt;"",CONCATENATE("S",WEEKNUM(BD722,21)),"")</f>
        <v>S35</v>
      </c>
      <c r="BI722" s="327" t="str">
        <f>IF(BE722&lt;&gt;"",CONCATENATE("S",WEEKNUM(BE722,21)),"")</f>
        <v/>
      </c>
      <c r="BJ722" s="326" t="str">
        <f>IF(BE722&lt;&gt;"",CONCATENATE(MONTH(BE722),"/",YEAR(BE722)),"")</f>
        <v/>
      </c>
      <c r="BK722" s="325" t="str">
        <f ca="1">IF(BE722&lt;&gt;"",IFERROR(IF(BE722="",TODAY()-BC722,BE722-BC722),""),"")</f>
        <v/>
      </c>
      <c r="BL722" s="330" t="str">
        <f ca="1">IF(BK722&lt;&gt;"",IF(BK722&lt;=0,"SEM ATRASO",IF(BK722&lt;=10,"1) &lt;= 10 Dias",IF(AND(BK722&gt;10,BK722&lt;=30),"2) &gt; 10 Dias e &lt;= 30 Dias",IF(AND(BK722&gt;30,BK722&lt;=60),"3) &gt;30 Dias e &lt;=60 Dias",IF(AND(BK722&gt;60,BK722&lt;43854),"4) &gt; 60 Dias","INDEFINIDO"))))),"")</f>
        <v/>
      </c>
      <c r="BM722" s="331"/>
      <c r="BN722" s="327"/>
      <c r="BO722" s="331" t="s">
        <v>87</v>
      </c>
      <c r="BP722" s="305"/>
      <c r="BQ722" s="305"/>
      <c r="BR722" s="305"/>
      <c r="BS722" s="305"/>
      <c r="BT722" s="305"/>
      <c r="BU722" s="305"/>
      <c r="BV722" s="305"/>
      <c r="BW722" s="305"/>
      <c r="BX722" s="305"/>
      <c r="BY722" s="305"/>
      <c r="BZ722" s="305"/>
      <c r="CA722" s="660"/>
      <c r="CB722" s="326"/>
    </row>
    <row r="723" spans="1:80" ht="40.5" customHeight="1" x14ac:dyDescent="0.35">
      <c r="A723" s="326"/>
      <c r="B723" s="458" t="s">
        <v>101</v>
      </c>
      <c r="C723" s="326"/>
      <c r="D723" s="331"/>
      <c r="E723" s="323" t="s">
        <v>1949</v>
      </c>
      <c r="F723" s="323" t="s">
        <v>1063</v>
      </c>
      <c r="G723" s="307" t="str">
        <f ca="1">IF(AND(E723&lt;D723,BE723&lt;&gt;"",TODAY()&gt;D723),TODAY()-D723,"")</f>
        <v/>
      </c>
      <c r="H723" s="308" t="str">
        <f>IF(BM723&lt;&gt;"",BM723,"")</f>
        <v/>
      </c>
      <c r="I723" s="309" t="str">
        <f>IF(AND(E723&lt;&gt;"",H723&lt;&gt;""),H723-E723,"")</f>
        <v/>
      </c>
      <c r="J723" s="305" t="s">
        <v>565</v>
      </c>
      <c r="K723" s="326" t="s">
        <v>80</v>
      </c>
      <c r="L723" s="310" t="s">
        <v>2400</v>
      </c>
      <c r="M723" s="311" t="s">
        <v>2405</v>
      </c>
      <c r="N723" s="326" t="s">
        <v>2050</v>
      </c>
      <c r="O723" s="326"/>
      <c r="P723" s="46" t="s">
        <v>2354</v>
      </c>
      <c r="Q723" s="383" t="s">
        <v>2369</v>
      </c>
      <c r="R723" s="313" t="str">
        <f>IF(OR(L723&lt;&gt;"",N723&lt;&gt;"",O723&lt;&gt;"",P723&lt;&gt;""),CONCATENATE(L723,"-",N723,"-",P723,"-OM",O723),"")</f>
        <v>P62C-PPGMII-P62-CAM-0651P/2024-OM</v>
      </c>
      <c r="S723" s="326"/>
      <c r="T723" s="414">
        <v>0.25</v>
      </c>
      <c r="U723" s="340">
        <v>0</v>
      </c>
      <c r="V723" s="340">
        <v>1.7969999999999999</v>
      </c>
      <c r="W723" s="316">
        <f>IF(U723&lt;&gt;"",U723/1000,"")</f>
        <v>0</v>
      </c>
      <c r="X723" s="316">
        <f>IF(V723&lt;&gt;"",V723/1000,"")</f>
        <v>1.797E-3</v>
      </c>
      <c r="Y723" s="317">
        <f>IF(OR(U723&lt;&gt;"",V723&lt;&gt;""),U723+V723,"")</f>
        <v>1.7969999999999999</v>
      </c>
      <c r="Z723" s="318">
        <f>IF(Y723&lt;&gt;"",Y723/1000,"")</f>
        <v>1.797E-3</v>
      </c>
      <c r="AA723" s="574"/>
      <c r="AB723" s="327"/>
      <c r="AC723" s="331">
        <v>45828</v>
      </c>
      <c r="AD723" s="327">
        <v>45838</v>
      </c>
      <c r="AE723" s="327">
        <v>45858</v>
      </c>
      <c r="AF723" s="327">
        <v>45858</v>
      </c>
      <c r="AG723" s="327">
        <v>45858</v>
      </c>
      <c r="AH723" s="309">
        <f>IF(AND(AD723&lt;&gt;"",AG723&lt;&gt;""),AG723-AD723,"")</f>
        <v>20</v>
      </c>
      <c r="AI723" s="322" t="str">
        <f>IF(AE723&lt;&gt;"",CONCATENATE("S",WEEKNUM(AE723,21)),"")</f>
        <v>S29</v>
      </c>
      <c r="AJ723" s="323" t="str">
        <f>IF(AF723&lt;&gt;"",CONCATENATE("S",WEEKNUM(AF723,21)),"")</f>
        <v>S29</v>
      </c>
      <c r="AK723" s="323" t="str">
        <f>IF(AG723&lt;&gt;"",CONCATENATE("S",WEEKNUM(AG723,21)),"")</f>
        <v>S29</v>
      </c>
      <c r="AL723" s="322" t="str">
        <f>IF(AG723&lt;&gt;"",CONCATENATE(MONTH(AG723),"/",YEAR(AG723)),"")</f>
        <v>7/2025</v>
      </c>
      <c r="AM723" s="324">
        <f ca="1">IF(AG723&lt;&gt;"",IFERROR(IF(AF723="",TODAY()-AE723,AG723-AE723),""),"")</f>
        <v>0</v>
      </c>
      <c r="AN723" s="325" t="str">
        <f ca="1">IF(AM723&lt;&gt;"",IF(AM723&lt;=0,"SEM ATRASO",IF(AM723&lt;=10,"1) &lt;= 10 Dias",IF(AND(AM723&gt;10,AM723&lt;=30),"2) &gt; 10 Dias e &lt;= 30 Dias",IF(AND(AM723&gt;30,AM723&lt;=60),"3) &gt;30 Dias e &lt;=60 Dias",IF(AND(AM723&gt;60,AM723&lt;43854),"4) &gt; 60 Dias","INDEFINIDO"))))),"")</f>
        <v>SEM ATRASO</v>
      </c>
      <c r="AO723" s="15">
        <v>45885</v>
      </c>
      <c r="AP723" s="331">
        <v>45877</v>
      </c>
      <c r="AQ723" s="25">
        <v>45890</v>
      </c>
      <c r="AR723" s="25">
        <v>45890</v>
      </c>
      <c r="AS723" s="327">
        <v>45881</v>
      </c>
      <c r="AT723" s="309">
        <f>IF(AND(AP723&lt;&gt;"",AS723&lt;&gt;""),AS723-AP723,"")</f>
        <v>4</v>
      </c>
      <c r="AU723" s="326" t="str">
        <f>IF(AQ723&lt;&gt;"",CONCATENATE("S",WEEKNUM(AQ723,21)),"")</f>
        <v>S34</v>
      </c>
      <c r="AV723" s="327" t="str">
        <f>IF(AR723&lt;&gt;"",CONCATENATE("S",WEEKNUM(AR723,21)),"")</f>
        <v>S34</v>
      </c>
      <c r="AW723" s="327" t="str">
        <f>IF(AS723&lt;&gt;"",CONCATENATE("S",WEEKNUM(AS723,21)),"")</f>
        <v>S33</v>
      </c>
      <c r="AX723" s="326" t="str">
        <f>IF(AS723&lt;&gt;"",CONCATENATE(MONTH(AS723),"/",YEAR(AS723)),"")</f>
        <v>8/2025</v>
      </c>
      <c r="AY723" s="328">
        <f ca="1">IF(AQ723&lt;&gt;"",IF(AS723&lt;&gt;"",AQ723-AS723,TODAY()-AQ723),"")</f>
        <v>9</v>
      </c>
      <c r="AZ723" s="329" t="str">
        <f ca="1">IF(AY723&lt;&gt;"",IF(AY723&lt;=0,"SEM ATRASO",IF(AY723&lt;=10,"1) &lt;= 10 Dias",IF(AND(AY723&gt;10,AY723&lt;=30),"2) &gt; 10 Dias e &lt;= 30 Dias",IF(AND(AY723&gt;30,AY723&lt;=60),"3) &gt;30 Dias e &lt;=60 Dias",IF(AND(AY723&gt;60,AY723&lt;43854),"4) &gt; 60 Dias","INDEFINIDO"))))),"")</f>
        <v>1) &lt;= 10 Dias</v>
      </c>
      <c r="BA723" s="327">
        <v>45890</v>
      </c>
      <c r="BB723" s="331">
        <f>AS723</f>
        <v>45881</v>
      </c>
      <c r="BC723" s="14">
        <v>45896</v>
      </c>
      <c r="BD723" s="24">
        <v>45896</v>
      </c>
      <c r="BE723" s="327"/>
      <c r="BF723" s="309" t="str">
        <f>IF(AND(BB723&lt;&gt;"",BE723&lt;&gt;""),BE723-BB723,"")</f>
        <v/>
      </c>
      <c r="BG723" s="326" t="str">
        <f>IF(BC723&lt;&gt;"",CONCATENATE("S",WEEKNUM(BC723,21)),"")</f>
        <v>S35</v>
      </c>
      <c r="BH723" s="327" t="str">
        <f>IF(BD723&lt;&gt;"",CONCATENATE("S",WEEKNUM(BD723,21)),"")</f>
        <v>S35</v>
      </c>
      <c r="BI723" s="327" t="str">
        <f>IF(BE723&lt;&gt;"",CONCATENATE("S",WEEKNUM(BE723,21)),"")</f>
        <v/>
      </c>
      <c r="BJ723" s="326" t="str">
        <f>IF(BE723&lt;&gt;"",CONCATENATE(MONTH(BE723),"/",YEAR(BE723)),"")</f>
        <v/>
      </c>
      <c r="BK723" s="325" t="str">
        <f ca="1">IF(BE723&lt;&gt;"",IFERROR(IF(BE723="",TODAY()-BC723,BE723-BC723),""),"")</f>
        <v/>
      </c>
      <c r="BL723" s="330" t="str">
        <f ca="1">IF(BK723&lt;&gt;"",IF(BK723&lt;=0,"SEM ATRASO",IF(BK723&lt;=10,"1) &lt;= 10 Dias",IF(AND(BK723&gt;10,BK723&lt;=30),"2) &gt; 10 Dias e &lt;= 30 Dias",IF(AND(BK723&gt;30,BK723&lt;=60),"3) &gt;30 Dias e &lt;=60 Dias",IF(AND(BK723&gt;60,BK723&lt;43854),"4) &gt; 60 Dias","INDEFINIDO"))))),"")</f>
        <v/>
      </c>
      <c r="BM723" s="331"/>
      <c r="BN723" s="327"/>
      <c r="BO723" s="331" t="s">
        <v>87</v>
      </c>
      <c r="BP723" s="305"/>
      <c r="BQ723" s="305"/>
      <c r="BR723" s="305"/>
      <c r="BS723" s="305"/>
      <c r="BT723" s="305"/>
      <c r="BU723" s="305"/>
      <c r="BV723" s="305"/>
      <c r="BW723" s="305"/>
      <c r="BX723" s="305"/>
      <c r="BY723" s="305"/>
      <c r="BZ723" s="305"/>
      <c r="CA723" s="660"/>
      <c r="CB723" s="326"/>
    </row>
    <row r="724" spans="1:80" ht="40.5" customHeight="1" x14ac:dyDescent="0.35">
      <c r="A724" s="326"/>
      <c r="B724" s="458" t="s">
        <v>101</v>
      </c>
      <c r="C724" s="326"/>
      <c r="D724" s="331"/>
      <c r="E724" s="323" t="s">
        <v>1949</v>
      </c>
      <c r="F724" s="323" t="s">
        <v>1063</v>
      </c>
      <c r="G724" s="307" t="str">
        <f ca="1">IF(AND(E724&lt;D724,BE724&lt;&gt;"",TODAY()&gt;D724),TODAY()-D724,"")</f>
        <v/>
      </c>
      <c r="H724" s="308" t="str">
        <f>IF(BM724&lt;&gt;"",BM724,"")</f>
        <v/>
      </c>
      <c r="I724" s="309" t="str">
        <f>IF(AND(E724&lt;&gt;"",H724&lt;&gt;""),H724-E724,"")</f>
        <v/>
      </c>
      <c r="J724" s="305" t="s">
        <v>565</v>
      </c>
      <c r="K724" s="326" t="s">
        <v>80</v>
      </c>
      <c r="L724" s="310" t="s">
        <v>2400</v>
      </c>
      <c r="M724" s="311" t="s">
        <v>113</v>
      </c>
      <c r="N724" s="326" t="s">
        <v>2050</v>
      </c>
      <c r="O724" s="326"/>
      <c r="P724" s="46" t="s">
        <v>2356</v>
      </c>
      <c r="Q724" s="383" t="s">
        <v>2371</v>
      </c>
      <c r="R724" s="313" t="str">
        <f>IF(OR(L724&lt;&gt;"",N724&lt;&gt;"",O724&lt;&gt;"",P724&lt;&gt;""),CONCATENATE(L724,"-",N724,"-",P724,"-OM",O724),"")</f>
        <v>P62C-PPGMII-P62-CAM-1763P/2024-OM</v>
      </c>
      <c r="S724" s="326"/>
      <c r="T724" s="414">
        <v>0.25</v>
      </c>
      <c r="U724" s="340">
        <v>0</v>
      </c>
      <c r="V724" s="340">
        <v>347.18399999999997</v>
      </c>
      <c r="W724" s="316">
        <f>IF(U724&lt;&gt;"",U724/1000,"")</f>
        <v>0</v>
      </c>
      <c r="X724" s="316">
        <f>IF(V724&lt;&gt;"",V724/1000,"")</f>
        <v>0.34718399999999999</v>
      </c>
      <c r="Y724" s="317">
        <f>IF(OR(U724&lt;&gt;"",V724&lt;&gt;""),U724+V724,"")</f>
        <v>347.18399999999997</v>
      </c>
      <c r="Z724" s="318">
        <f>IF(Y724&lt;&gt;"",Y724/1000,"")</f>
        <v>0.34718399999999999</v>
      </c>
      <c r="AA724" s="574"/>
      <c r="AB724" s="327"/>
      <c r="AC724" s="331">
        <v>45828</v>
      </c>
      <c r="AD724" s="327">
        <v>45838</v>
      </c>
      <c r="AE724" s="327">
        <v>45858</v>
      </c>
      <c r="AF724" s="327">
        <v>45858</v>
      </c>
      <c r="AG724" s="327">
        <v>45858</v>
      </c>
      <c r="AH724" s="309">
        <f>IF(AND(AD724&lt;&gt;"",AG724&lt;&gt;""),AG724-AD724,"")</f>
        <v>20</v>
      </c>
      <c r="AI724" s="322" t="str">
        <f>IF(AE724&lt;&gt;"",CONCATENATE("S",WEEKNUM(AE724,21)),"")</f>
        <v>S29</v>
      </c>
      <c r="AJ724" s="323" t="str">
        <f>IF(AF724&lt;&gt;"",CONCATENATE("S",WEEKNUM(AF724,21)),"")</f>
        <v>S29</v>
      </c>
      <c r="AK724" s="323" t="str">
        <f>IF(AG724&lt;&gt;"",CONCATENATE("S",WEEKNUM(AG724,21)),"")</f>
        <v>S29</v>
      </c>
      <c r="AL724" s="322" t="str">
        <f>IF(AG724&lt;&gt;"",CONCATENATE(MONTH(AG724),"/",YEAR(AG724)),"")</f>
        <v>7/2025</v>
      </c>
      <c r="AM724" s="324">
        <f ca="1">IF(AG724&lt;&gt;"",IFERROR(IF(AF724="",TODAY()-AE724,AG724-AE724),""),"")</f>
        <v>0</v>
      </c>
      <c r="AN724" s="325" t="str">
        <f ca="1">IF(AM724&lt;&gt;"",IF(AM724&lt;=0,"SEM ATRASO",IF(AM724&lt;=10,"1) &lt;= 10 Dias",IF(AND(AM724&gt;10,AM724&lt;=30),"2) &gt; 10 Dias e &lt;= 30 Dias",IF(AND(AM724&gt;30,AM724&lt;=60),"3) &gt;30 Dias e &lt;=60 Dias",IF(AND(AM724&gt;60,AM724&lt;43854),"4) &gt; 60 Dias","INDEFINIDO"))))),"")</f>
        <v>SEM ATRASO</v>
      </c>
      <c r="AO724" s="15">
        <v>45885</v>
      </c>
      <c r="AP724" s="331">
        <v>45880</v>
      </c>
      <c r="AQ724" s="25">
        <v>45890</v>
      </c>
      <c r="AR724" s="25">
        <v>45890</v>
      </c>
      <c r="AS724" s="327">
        <v>45884</v>
      </c>
      <c r="AT724" s="309">
        <f>IF(AND(AP724&lt;&gt;"",AS724&lt;&gt;""),AS724-AP724,"")</f>
        <v>4</v>
      </c>
      <c r="AU724" s="326" t="str">
        <f>IF(AQ724&lt;&gt;"",CONCATENATE("S",WEEKNUM(AQ724,21)),"")</f>
        <v>S34</v>
      </c>
      <c r="AV724" s="327" t="str">
        <f>IF(AR724&lt;&gt;"",CONCATENATE("S",WEEKNUM(AR724,21)),"")</f>
        <v>S34</v>
      </c>
      <c r="AW724" s="327" t="str">
        <f>IF(AS724&lt;&gt;"",CONCATENATE("S",WEEKNUM(AS724,21)),"")</f>
        <v>S33</v>
      </c>
      <c r="AX724" s="326" t="str">
        <f>IF(AS724&lt;&gt;"",CONCATENATE(MONTH(AS724),"/",YEAR(AS724)),"")</f>
        <v>8/2025</v>
      </c>
      <c r="AY724" s="328">
        <f ca="1">IF(AQ724&lt;&gt;"",IF(AS724&lt;&gt;"",AQ724-AS724,TODAY()-AQ724),"")</f>
        <v>6</v>
      </c>
      <c r="AZ724" s="329" t="str">
        <f ca="1">IF(AY724&lt;&gt;"",IF(AY724&lt;=0,"SEM ATRASO",IF(AY724&lt;=10,"1) &lt;= 10 Dias",IF(AND(AY724&gt;10,AY724&lt;=30),"2) &gt; 10 Dias e &lt;= 30 Dias",IF(AND(AY724&gt;30,AY724&lt;=60),"3) &gt;30 Dias e &lt;=60 Dias",IF(AND(AY724&gt;60,AY724&lt;43854),"4) &gt; 60 Dias","INDEFINIDO"))))),"")</f>
        <v>1) &lt;= 10 Dias</v>
      </c>
      <c r="BA724" s="327">
        <v>45890</v>
      </c>
      <c r="BB724" s="331">
        <f>BA724</f>
        <v>45890</v>
      </c>
      <c r="BC724" s="14">
        <v>45896</v>
      </c>
      <c r="BD724" s="24">
        <v>45896</v>
      </c>
      <c r="BE724" s="327"/>
      <c r="BF724" s="309" t="str">
        <f>IF(AND(BB724&lt;&gt;"",BE724&lt;&gt;""),BE724-BB724,"")</f>
        <v/>
      </c>
      <c r="BG724" s="326" t="str">
        <f>IF(BC724&lt;&gt;"",CONCATENATE("S",WEEKNUM(BC724,21)),"")</f>
        <v>S35</v>
      </c>
      <c r="BH724" s="327" t="str">
        <f>IF(BD724&lt;&gt;"",CONCATENATE("S",WEEKNUM(BD724,21)),"")</f>
        <v>S35</v>
      </c>
      <c r="BI724" s="327" t="str">
        <f>IF(BE724&lt;&gt;"",CONCATENATE("S",WEEKNUM(BE724,21)),"")</f>
        <v/>
      </c>
      <c r="BJ724" s="326" t="str">
        <f>IF(BE724&lt;&gt;"",CONCATENATE(MONTH(BE724),"/",YEAR(BE724)),"")</f>
        <v/>
      </c>
      <c r="BK724" s="325" t="str">
        <f ca="1">IF(BE724&lt;&gt;"",IFERROR(IF(BE724="",TODAY()-BC724,BE724-BC724),""),"")</f>
        <v/>
      </c>
      <c r="BL724" s="330" t="str">
        <f ca="1">IF(BK724&lt;&gt;"",IF(BK724&lt;=0,"SEM ATRASO",IF(BK724&lt;=10,"1) &lt;= 10 Dias",IF(AND(BK724&gt;10,BK724&lt;=30),"2) &gt; 10 Dias e &lt;= 30 Dias",IF(AND(BK724&gt;30,BK724&lt;=60),"3) &gt;30 Dias e &lt;=60 Dias",IF(AND(BK724&gt;60,BK724&lt;43854),"4) &gt; 60 Dias","INDEFINIDO"))))),"")</f>
        <v/>
      </c>
      <c r="BM724" s="331"/>
      <c r="BN724" s="327"/>
      <c r="BO724" s="331" t="s">
        <v>87</v>
      </c>
      <c r="BP724" s="305"/>
      <c r="BQ724" s="305"/>
      <c r="BR724" s="305"/>
      <c r="BS724" s="305"/>
      <c r="BT724" s="305"/>
      <c r="BU724" s="305"/>
      <c r="BV724" s="305"/>
      <c r="BW724" s="305"/>
      <c r="BX724" s="305"/>
      <c r="BY724" s="305"/>
      <c r="BZ724" s="305"/>
      <c r="CA724" s="660"/>
      <c r="CB724" s="326"/>
    </row>
    <row r="725" spans="1:80" ht="40.5" customHeight="1" x14ac:dyDescent="0.35">
      <c r="A725" s="326"/>
      <c r="B725" s="305" t="s">
        <v>101</v>
      </c>
      <c r="C725" s="326"/>
      <c r="D725" s="331"/>
      <c r="E725" s="323" t="s">
        <v>1949</v>
      </c>
      <c r="F725" s="323" t="s">
        <v>1063</v>
      </c>
      <c r="G725" s="307" t="str">
        <f ca="1">IF(AND(E725&lt;D725,BE725&lt;&gt;"",TODAY()&gt;D725),TODAY()-D725,"")</f>
        <v/>
      </c>
      <c r="H725" s="308" t="str">
        <f>IF(BM725&lt;&gt;"",BM725,"")</f>
        <v/>
      </c>
      <c r="I725" s="309" t="str">
        <f>IF(AND(E725&lt;&gt;"",H725&lt;&gt;""),H725-E725,"")</f>
        <v/>
      </c>
      <c r="J725" s="305" t="s">
        <v>565</v>
      </c>
      <c r="K725" s="326" t="s">
        <v>80</v>
      </c>
      <c r="L725" s="310" t="s">
        <v>2400</v>
      </c>
      <c r="M725" s="311" t="s">
        <v>2405</v>
      </c>
      <c r="N725" s="326" t="s">
        <v>2050</v>
      </c>
      <c r="O725" s="326"/>
      <c r="P725" s="46" t="s">
        <v>2357</v>
      </c>
      <c r="Q725" s="383" t="s">
        <v>2372</v>
      </c>
      <c r="R725" s="313" t="str">
        <f>IF(OR(L725&lt;&gt;"",N725&lt;&gt;"",O725&lt;&gt;"",P725&lt;&gt;""),CONCATENATE(L725,"-",N725,"-",P725,"-OM",O725),"")</f>
        <v>P62C-PPGMII-P62-CAM-1902P/2024-OM</v>
      </c>
      <c r="S725" s="326"/>
      <c r="T725" s="414">
        <v>0.25</v>
      </c>
      <c r="U725" s="340">
        <v>0</v>
      </c>
      <c r="V725" s="340">
        <v>28.364999999999998</v>
      </c>
      <c r="W725" s="316">
        <f>IF(U725&lt;&gt;"",U725/1000,"")</f>
        <v>0</v>
      </c>
      <c r="X725" s="316">
        <f>IF(V725&lt;&gt;"",V725/1000,"")</f>
        <v>2.8364999999999998E-2</v>
      </c>
      <c r="Y725" s="317">
        <f>IF(OR(U725&lt;&gt;"",V725&lt;&gt;""),U725+V725,"")</f>
        <v>28.364999999999998</v>
      </c>
      <c r="Z725" s="318">
        <f>IF(Y725&lt;&gt;"",Y725/1000,"")</f>
        <v>2.8364999999999998E-2</v>
      </c>
      <c r="AA725" s="574"/>
      <c r="AB725" s="327"/>
      <c r="AC725" s="331">
        <v>45828</v>
      </c>
      <c r="AD725" s="327">
        <v>45838</v>
      </c>
      <c r="AE725" s="327">
        <v>45858</v>
      </c>
      <c r="AF725" s="327">
        <v>45858</v>
      </c>
      <c r="AG725" s="327">
        <v>45858</v>
      </c>
      <c r="AH725" s="309">
        <f>IF(AND(AD725&lt;&gt;"",AG725&lt;&gt;""),AG725-AD725,"")</f>
        <v>20</v>
      </c>
      <c r="AI725" s="322" t="str">
        <f>IF(AE725&lt;&gt;"",CONCATENATE("S",WEEKNUM(AE725,21)),"")</f>
        <v>S29</v>
      </c>
      <c r="AJ725" s="323" t="str">
        <f>IF(AF725&lt;&gt;"",CONCATENATE("S",WEEKNUM(AF725,21)),"")</f>
        <v>S29</v>
      </c>
      <c r="AK725" s="323" t="str">
        <f>IF(AG725&lt;&gt;"",CONCATENATE("S",WEEKNUM(AG725,21)),"")</f>
        <v>S29</v>
      </c>
      <c r="AL725" s="322" t="str">
        <f>IF(AG725&lt;&gt;"",CONCATENATE(MONTH(AG725),"/",YEAR(AG725)),"")</f>
        <v>7/2025</v>
      </c>
      <c r="AM725" s="324">
        <f ca="1">IF(AG725&lt;&gt;"",IFERROR(IF(AF725="",TODAY()-AE725,AG725-AE725),""),"")</f>
        <v>0</v>
      </c>
      <c r="AN725" s="325" t="str">
        <f ca="1">IF(AM725&lt;&gt;"",IF(AM725&lt;=0,"SEM ATRASO",IF(AM725&lt;=10,"1) &lt;= 10 Dias",IF(AND(AM725&gt;10,AM725&lt;=30),"2) &gt; 10 Dias e &lt;= 30 Dias",IF(AND(AM725&gt;30,AM725&lt;=60),"3) &gt;30 Dias e &lt;=60 Dias",IF(AND(AM725&gt;60,AM725&lt;43854),"4) &gt; 60 Dias","INDEFINIDO"))))),"")</f>
        <v>SEM ATRASO</v>
      </c>
      <c r="AO725" s="15">
        <v>45885</v>
      </c>
      <c r="AP725" s="331">
        <v>45877</v>
      </c>
      <c r="AQ725" s="25">
        <v>45890</v>
      </c>
      <c r="AR725" s="25">
        <v>45890</v>
      </c>
      <c r="AS725" s="327">
        <v>45881</v>
      </c>
      <c r="AT725" s="309">
        <f>IF(AND(AP725&lt;&gt;"",AS725&lt;&gt;""),AS725-AP725,"")</f>
        <v>4</v>
      </c>
      <c r="AU725" s="326" t="str">
        <f>IF(AQ725&lt;&gt;"",CONCATENATE("S",WEEKNUM(AQ725,21)),"")</f>
        <v>S34</v>
      </c>
      <c r="AV725" s="327" t="str">
        <f>IF(AR725&lt;&gt;"",CONCATENATE("S",WEEKNUM(AR725,21)),"")</f>
        <v>S34</v>
      </c>
      <c r="AW725" s="327" t="str">
        <f>IF(AS725&lt;&gt;"",CONCATENATE("S",WEEKNUM(AS725,21)),"")</f>
        <v>S33</v>
      </c>
      <c r="AX725" s="326" t="str">
        <f>IF(AS725&lt;&gt;"",CONCATENATE(MONTH(AS725),"/",YEAR(AS725)),"")</f>
        <v>8/2025</v>
      </c>
      <c r="AY725" s="328">
        <f ca="1">IF(AQ725&lt;&gt;"",IF(AS725&lt;&gt;"",AQ725-AS725,TODAY()-AQ725),"")</f>
        <v>9</v>
      </c>
      <c r="AZ725" s="329" t="str">
        <f ca="1">IF(AY725&lt;&gt;"",IF(AY725&lt;=0,"SEM ATRASO",IF(AY725&lt;=10,"1) &lt;= 10 Dias",IF(AND(AY725&gt;10,AY725&lt;=30),"2) &gt; 10 Dias e &lt;= 30 Dias",IF(AND(AY725&gt;30,AY725&lt;=60),"3) &gt;30 Dias e &lt;=60 Dias",IF(AND(AY725&gt;60,AY725&lt;43854),"4) &gt; 60 Dias","INDEFINIDO"))))),"")</f>
        <v>1) &lt;= 10 Dias</v>
      </c>
      <c r="BA725" s="327">
        <v>45890</v>
      </c>
      <c r="BB725" s="331">
        <f>AS725</f>
        <v>45881</v>
      </c>
      <c r="BC725" s="14">
        <v>45896</v>
      </c>
      <c r="BD725" s="24">
        <v>45896</v>
      </c>
      <c r="BE725" s="327"/>
      <c r="BF725" s="309" t="str">
        <f>IF(AND(BB725&lt;&gt;"",BE725&lt;&gt;""),BE725-BB725,"")</f>
        <v/>
      </c>
      <c r="BG725" s="326" t="str">
        <f>IF(BC725&lt;&gt;"",CONCATENATE("S",WEEKNUM(BC725,21)),"")</f>
        <v>S35</v>
      </c>
      <c r="BH725" s="327" t="str">
        <f>IF(BD725&lt;&gt;"",CONCATENATE("S",WEEKNUM(BD725,21)),"")</f>
        <v>S35</v>
      </c>
      <c r="BI725" s="327" t="str">
        <f>IF(BE725&lt;&gt;"",CONCATENATE("S",WEEKNUM(BE725,21)),"")</f>
        <v/>
      </c>
      <c r="BJ725" s="326" t="str">
        <f>IF(BE725&lt;&gt;"",CONCATENATE(MONTH(BE725),"/",YEAR(BE725)),"")</f>
        <v/>
      </c>
      <c r="BK725" s="325" t="str">
        <f ca="1">IF(BE725&lt;&gt;"",IFERROR(IF(BE725="",TODAY()-BC725,BE725-BC725),""),"")</f>
        <v/>
      </c>
      <c r="BL725" s="330" t="str">
        <f ca="1">IF(BK725&lt;&gt;"",IF(BK725&lt;=0,"SEM ATRASO",IF(BK725&lt;=10,"1) &lt;= 10 Dias",IF(AND(BK725&gt;10,BK725&lt;=30),"2) &gt; 10 Dias e &lt;= 30 Dias",IF(AND(BK725&gt;30,BK725&lt;=60),"3) &gt;30 Dias e &lt;=60 Dias",IF(AND(BK725&gt;60,BK725&lt;43854),"4) &gt; 60 Dias","INDEFINIDO"))))),"")</f>
        <v/>
      </c>
      <c r="BM725" s="331"/>
      <c r="BN725" s="327"/>
      <c r="BO725" s="331" t="s">
        <v>87</v>
      </c>
      <c r="BP725" s="305"/>
      <c r="BQ725" s="305"/>
      <c r="BR725" s="305"/>
      <c r="BS725" s="305"/>
      <c r="BT725" s="305"/>
      <c r="BU725" s="305"/>
      <c r="BV725" s="305"/>
      <c r="BW725" s="305"/>
      <c r="BX725" s="305"/>
      <c r="BY725" s="305"/>
      <c r="BZ725" s="305"/>
      <c r="CA725" s="660"/>
      <c r="CB725" s="326"/>
    </row>
    <row r="726" spans="1:80" ht="40.5" customHeight="1" x14ac:dyDescent="0.35">
      <c r="A726" s="326"/>
      <c r="B726" s="458" t="s">
        <v>88</v>
      </c>
      <c r="C726" s="326"/>
      <c r="D726" s="331"/>
      <c r="E726" s="323" t="s">
        <v>1118</v>
      </c>
      <c r="F726" s="323" t="s">
        <v>556</v>
      </c>
      <c r="G726" s="307" t="str">
        <f ca="1">IF(AND(E726&lt;D726,BE726&lt;&gt;"",TODAY()&gt;D726),TODAY()-D726,"")</f>
        <v/>
      </c>
      <c r="H726" s="308">
        <f>IF(BM726&lt;&gt;"",BM726,"")</f>
        <v>45899</v>
      </c>
      <c r="I726" s="309">
        <f>IF(AND(E726&lt;&gt;"",H726&lt;&gt;""),H726-E726,"")</f>
        <v>190</v>
      </c>
      <c r="J726" s="305"/>
      <c r="K726" s="305" t="s">
        <v>80</v>
      </c>
      <c r="L726" s="310" t="s">
        <v>557</v>
      </c>
      <c r="M726" s="326" t="s">
        <v>117</v>
      </c>
      <c r="N726" s="326" t="s">
        <v>1012</v>
      </c>
      <c r="O726" s="326"/>
      <c r="P726" s="372" t="s">
        <v>1609</v>
      </c>
      <c r="Q726" s="383" t="s">
        <v>2413</v>
      </c>
      <c r="R726" s="313" t="str">
        <f>IF(OR(L726&lt;&gt;"",N726&lt;&gt;"",O726&lt;&gt;"",P726&lt;&gt;""),CONCATENATE(L726,"-",N726,"-",P726,"-OM",O726),"")</f>
        <v>P62-PPGMII-P62-PAR-0741/2025-OM</v>
      </c>
      <c r="S726" s="326"/>
      <c r="T726" s="314">
        <v>0.5</v>
      </c>
      <c r="U726" s="340">
        <v>9.8160000000000007</v>
      </c>
      <c r="V726" s="340">
        <v>0</v>
      </c>
      <c r="W726" s="316">
        <f>IF(U726&lt;&gt;"",U726/1000,"")</f>
        <v>9.8160000000000001E-3</v>
      </c>
      <c r="X726" s="316">
        <f>IF(V726&lt;&gt;"",V726/1000,"")</f>
        <v>0</v>
      </c>
      <c r="Y726" s="317">
        <f>IF(OR(U726&lt;&gt;"",V726&lt;&gt;""),U726+V726,"")</f>
        <v>9.8160000000000007</v>
      </c>
      <c r="Z726" s="318">
        <f>IF(Y726&lt;&gt;"",Y726/1000,"")</f>
        <v>9.8160000000000001E-3</v>
      </c>
      <c r="AA726" s="574" t="s">
        <v>2171</v>
      </c>
      <c r="AB726" s="327"/>
      <c r="AC726" s="331">
        <v>1</v>
      </c>
      <c r="AD726" s="327">
        <v>45823</v>
      </c>
      <c r="AE726" s="327">
        <v>45834</v>
      </c>
      <c r="AF726" s="14">
        <v>45834</v>
      </c>
      <c r="AG726" s="327">
        <v>45834</v>
      </c>
      <c r="AH726" s="309">
        <f>IF(AND(AD726&lt;&gt;"",AG726&lt;&gt;""),AG726-AD726,"")</f>
        <v>11</v>
      </c>
      <c r="AI726" s="322" t="str">
        <f>IF(AE726&lt;&gt;"",CONCATENATE("S",WEEKNUM(AE726,21)),"")</f>
        <v>S26</v>
      </c>
      <c r="AJ726" s="323" t="str">
        <f>IF(AF726&lt;&gt;"",CONCATENATE("S",WEEKNUM(AF726,21)),"")</f>
        <v>S26</v>
      </c>
      <c r="AK726" s="323" t="str">
        <f>IF(AG726&lt;&gt;"",CONCATENATE("S",WEEKNUM(AG726,21)),"")</f>
        <v>S26</v>
      </c>
      <c r="AL726" s="322" t="str">
        <f>IF(AG726&lt;&gt;"",CONCATENATE(MONTH(AG726),"/",YEAR(AG726)),"")</f>
        <v>6/2025</v>
      </c>
      <c r="AM726" s="324">
        <f ca="1">IF(AG726&lt;&gt;"",IFERROR(IF(AF726="",TODAY()-AE726,AG726-AE726),""),"")</f>
        <v>0</v>
      </c>
      <c r="AN726" s="325" t="str">
        <f ca="1">IF(AM726&lt;&gt;"",IF(AM726&lt;=0,"SEM ATRASO",IF(AM726&lt;=10,"1) &lt;= 10 Dias",IF(AND(AM726&gt;10,AM726&lt;=30),"2) &gt; 10 Dias e &lt;= 30 Dias",IF(AND(AM726&gt;30,AM726&lt;=60),"3) &gt;30 Dias e &lt;=60 Dias",IF(AND(AM726&gt;60,AM726&lt;43854),"4) &gt; 60 Dias","INDEFINIDO"))))),"")</f>
        <v>SEM ATRASO</v>
      </c>
      <c r="AO726" s="331">
        <v>45884</v>
      </c>
      <c r="AP726" s="331">
        <v>45884</v>
      </c>
      <c r="AQ726" s="14">
        <v>45892</v>
      </c>
      <c r="AR726" s="25">
        <v>45892</v>
      </c>
      <c r="AS726" s="331">
        <v>45890</v>
      </c>
      <c r="AT726" s="309">
        <f>IF(AND(AP726&lt;&gt;"",AS726&lt;&gt;""),AS726-AP726,"")</f>
        <v>6</v>
      </c>
      <c r="AU726" s="326" t="str">
        <f>IF(AQ726&lt;&gt;"",CONCATENATE("S",WEEKNUM(AQ726,21)),"")</f>
        <v>S34</v>
      </c>
      <c r="AV726" s="327" t="str">
        <f>IF(AR726&lt;&gt;"",CONCATENATE("S",WEEKNUM(AR726,21)),"")</f>
        <v>S34</v>
      </c>
      <c r="AW726" s="327" t="str">
        <f>IF(AS726&lt;&gt;"",CONCATENATE("S",WEEKNUM(AS726,21)),"")</f>
        <v>S34</v>
      </c>
      <c r="AX726" s="326" t="str">
        <f>IF(AS726&lt;&gt;"",CONCATENATE(MONTH(AS726),"/",YEAR(AS726)),"")</f>
        <v>8/2025</v>
      </c>
      <c r="AY726" s="328">
        <f ca="1">IF(AQ726&lt;&gt;"",IF(AS726&lt;&gt;"",AQ726-AS726,TODAY()-AQ726),"")</f>
        <v>2</v>
      </c>
      <c r="AZ726" s="329" t="str">
        <f ca="1">IF(AY726&lt;&gt;"",IF(AY726&lt;=0,"SEM ATRASO",IF(AY726&lt;=10,"1) &lt;= 10 Dias",IF(AND(AY726&gt;10,AY726&lt;=30),"2) &gt; 10 Dias e &lt;= 30 Dias",IF(AND(AY726&gt;30,AY726&lt;=60),"3) &gt;30 Dias e &lt;=60 Dias",IF(AND(AY726&gt;60,AY726&lt;43854),"4) &gt; 60 Dias","INDEFINIDO"))))),"")</f>
        <v>1) &lt;= 10 Dias</v>
      </c>
      <c r="BA726" s="331">
        <v>45893</v>
      </c>
      <c r="BB726" s="331"/>
      <c r="BC726" s="15">
        <v>45894</v>
      </c>
      <c r="BD726" s="14">
        <v>45894</v>
      </c>
      <c r="BE726" s="327"/>
      <c r="BF726" s="309" t="str">
        <f>IF(AND(BB726&lt;&gt;"",BE726&lt;&gt;""),BE726-BB726,"")</f>
        <v/>
      </c>
      <c r="BG726" s="326" t="str">
        <f>IF(BC726&lt;&gt;"",CONCATENATE("S",WEEKNUM(BC726,21)),"")</f>
        <v>S35</v>
      </c>
      <c r="BH726" s="327" t="str">
        <f>IF(BD726&lt;&gt;"",CONCATENATE("S",WEEKNUM(BD726,21)),"")</f>
        <v>S35</v>
      </c>
      <c r="BI726" s="327" t="str">
        <f>IF(BE726&lt;&gt;"",CONCATENATE("S",WEEKNUM(BE726,21)),"")</f>
        <v/>
      </c>
      <c r="BJ726" s="326" t="str">
        <f>IF(BE726&lt;&gt;"",CONCATENATE(MONTH(BE726),"/",YEAR(BE726)),"")</f>
        <v/>
      </c>
      <c r="BK726" s="325" t="str">
        <f ca="1">IF(BE726&lt;&gt;"",IFERROR(IF(BE726="",TODAY()-BC726,BE726-BC726),""),"")</f>
        <v/>
      </c>
      <c r="BL726" s="330" t="str">
        <f ca="1">IF(BK726&lt;&gt;"",IF(BK726&lt;=0,"SEM ATRASO",IF(BK726&lt;=10,"1) &lt;= 10 Dias",IF(AND(BK726&gt;10,BK726&lt;=30),"2) &gt; 10 Dias e &lt;= 30 Dias",IF(AND(BK726&gt;30,BK726&lt;=60),"3) &gt;30 Dias e &lt;=60 Dias",IF(AND(BK726&gt;60,BK726&lt;43854),"4) &gt; 60 Dias","INDEFINIDO"))))),"")</f>
        <v/>
      </c>
      <c r="BM726" s="331">
        <f>IF(BE726&lt;&gt;"",BE726+5,IF(AND(BE726="",BD726&lt;&gt;""),BD726+5,IF(AND(BE726="",BD726="",AS726&lt;&gt;""),AS726+5,IF(AND(BE726="",BD726="",AS726="",AR726&lt;&gt;""),AR726+5,""))))</f>
        <v>45899</v>
      </c>
      <c r="BN726" s="327"/>
      <c r="BO726" s="331" t="s">
        <v>87</v>
      </c>
      <c r="BP726" s="305"/>
      <c r="BQ726" s="305"/>
      <c r="BR726" s="305"/>
      <c r="BS726" s="305"/>
      <c r="BT726" s="305"/>
      <c r="BU726" s="305"/>
      <c r="BV726" s="305"/>
      <c r="BW726" s="305"/>
      <c r="BX726" s="305"/>
      <c r="BY726" s="305"/>
      <c r="BZ726" s="305"/>
      <c r="CA726" s="660"/>
      <c r="CB726" s="326"/>
    </row>
    <row r="727" spans="1:80" ht="40.5" customHeight="1" x14ac:dyDescent="0.35">
      <c r="A727" s="326"/>
      <c r="B727" s="458" t="s">
        <v>101</v>
      </c>
      <c r="C727" s="326"/>
      <c r="D727" s="331"/>
      <c r="E727" s="323" t="s">
        <v>1949</v>
      </c>
      <c r="F727" s="323" t="s">
        <v>1063</v>
      </c>
      <c r="G727" s="307" t="str">
        <f ca="1">IF(AND(E727&lt;D727,BE727&lt;&gt;"",TODAY()&gt;D727),TODAY()-D727,"")</f>
        <v/>
      </c>
      <c r="H727" s="308" t="str">
        <f>IF(BM727&lt;&gt;"",BM727,"")</f>
        <v/>
      </c>
      <c r="I727" s="309" t="str">
        <f>IF(AND(E727&lt;&gt;"",H727&lt;&gt;""),H727-E727,"")</f>
        <v/>
      </c>
      <c r="J727" s="305" t="s">
        <v>565</v>
      </c>
      <c r="K727" s="326" t="s">
        <v>80</v>
      </c>
      <c r="L727" s="310" t="s">
        <v>2400</v>
      </c>
      <c r="M727" s="311" t="s">
        <v>2405</v>
      </c>
      <c r="N727" s="326" t="s">
        <v>2050</v>
      </c>
      <c r="O727" s="326"/>
      <c r="P727" s="46" t="s">
        <v>2355</v>
      </c>
      <c r="Q727" s="383" t="s">
        <v>2373</v>
      </c>
      <c r="R727" s="313" t="str">
        <f>IF(OR(L727&lt;&gt;"",N727&lt;&gt;"",O727&lt;&gt;"",P727&lt;&gt;""),CONCATENATE(L727,"-",N727,"-",P727,"-OM",O727),"")</f>
        <v>P62C-PPGMII-P62-CAM-0672P/2024-OM</v>
      </c>
      <c r="S727" s="326"/>
      <c r="T727" s="414">
        <v>0.25</v>
      </c>
      <c r="U727" s="340">
        <v>0</v>
      </c>
      <c r="V727" s="340">
        <v>1.7969999999999999</v>
      </c>
      <c r="W727" s="316">
        <f>IF(U727&lt;&gt;"",U727/1000,"")</f>
        <v>0</v>
      </c>
      <c r="X727" s="316">
        <f>IF(V727&lt;&gt;"",V727/1000,"")</f>
        <v>1.797E-3</v>
      </c>
      <c r="Y727" s="317">
        <f>IF(OR(U727&lt;&gt;"",V727&lt;&gt;""),U727+V727,"")</f>
        <v>1.7969999999999999</v>
      </c>
      <c r="Z727" s="318">
        <f>IF(Y727&lt;&gt;"",Y727/1000,"")</f>
        <v>1.797E-3</v>
      </c>
      <c r="AA727" s="574"/>
      <c r="AB727" s="327"/>
      <c r="AC727" s="331">
        <v>45828</v>
      </c>
      <c r="AD727" s="327">
        <v>45838</v>
      </c>
      <c r="AE727" s="327">
        <v>45858</v>
      </c>
      <c r="AF727" s="327">
        <v>45858</v>
      </c>
      <c r="AG727" s="327">
        <v>45858</v>
      </c>
      <c r="AH727" s="309">
        <f>IF(AND(AD727&lt;&gt;"",AG727&lt;&gt;""),AG727-AD727,"")</f>
        <v>20</v>
      </c>
      <c r="AI727" s="322" t="str">
        <f>IF(AE727&lt;&gt;"",CONCATENATE("S",WEEKNUM(AE727,21)),"")</f>
        <v>S29</v>
      </c>
      <c r="AJ727" s="323" t="str">
        <f>IF(AF727&lt;&gt;"",CONCATENATE("S",WEEKNUM(AF727,21)),"")</f>
        <v>S29</v>
      </c>
      <c r="AK727" s="323" t="str">
        <f>IF(AG727&lt;&gt;"",CONCATENATE("S",WEEKNUM(AG727,21)),"")</f>
        <v>S29</v>
      </c>
      <c r="AL727" s="322" t="str">
        <f>IF(AG727&lt;&gt;"",CONCATENATE(MONTH(AG727),"/",YEAR(AG727)),"")</f>
        <v>7/2025</v>
      </c>
      <c r="AM727" s="324">
        <f ca="1">IF(AG727&lt;&gt;"",IFERROR(IF(AF727="",TODAY()-AE727,AG727-AE727),""),"")</f>
        <v>0</v>
      </c>
      <c r="AN727" s="325" t="str">
        <f ca="1">IF(AM727&lt;&gt;"",IF(AM727&lt;=0,"SEM ATRASO",IF(AM727&lt;=10,"1) &lt;= 10 Dias",IF(AND(AM727&gt;10,AM727&lt;=30),"2) &gt; 10 Dias e &lt;= 30 Dias",IF(AND(AM727&gt;30,AM727&lt;=60),"3) &gt;30 Dias e &lt;=60 Dias",IF(AND(AM727&gt;60,AM727&lt;43854),"4) &gt; 60 Dias","INDEFINIDO"))))),"")</f>
        <v>SEM ATRASO</v>
      </c>
      <c r="AO727" s="15">
        <v>45887</v>
      </c>
      <c r="AP727" s="331">
        <v>45877</v>
      </c>
      <c r="AQ727" s="25">
        <v>45892</v>
      </c>
      <c r="AR727" s="25">
        <v>45892</v>
      </c>
      <c r="AS727" s="327">
        <v>45881</v>
      </c>
      <c r="AT727" s="309">
        <f>IF(AND(AP727&lt;&gt;"",AS727&lt;&gt;""),AS727-AP727,"")</f>
        <v>4</v>
      </c>
      <c r="AU727" s="326" t="str">
        <f>IF(AQ727&lt;&gt;"",CONCATENATE("S",WEEKNUM(AQ727,21)),"")</f>
        <v>S34</v>
      </c>
      <c r="AV727" s="327" t="str">
        <f>IF(AR727&lt;&gt;"",CONCATENATE("S",WEEKNUM(AR727,21)),"")</f>
        <v>S34</v>
      </c>
      <c r="AW727" s="327" t="str">
        <f>IF(AS727&lt;&gt;"",CONCATENATE("S",WEEKNUM(AS727,21)),"")</f>
        <v>S33</v>
      </c>
      <c r="AX727" s="326" t="str">
        <f>IF(AS727&lt;&gt;"",CONCATENATE(MONTH(AS727),"/",YEAR(AS727)),"")</f>
        <v>8/2025</v>
      </c>
      <c r="AY727" s="328">
        <f ca="1">IF(AQ727&lt;&gt;"",IF(AS727&lt;&gt;"",AQ727-AS727,TODAY()-AQ727),"")</f>
        <v>11</v>
      </c>
      <c r="AZ727" s="329" t="str">
        <f ca="1">IF(AY727&lt;&gt;"",IF(AY727&lt;=0,"SEM ATRASO",IF(AY727&lt;=10,"1) &lt;= 10 Dias",IF(AND(AY727&gt;10,AY727&lt;=30),"2) &gt; 10 Dias e &lt;= 30 Dias",IF(AND(AY727&gt;30,AY727&lt;=60),"3) &gt;30 Dias e &lt;=60 Dias",IF(AND(AY727&gt;60,AY727&lt;43854),"4) &gt; 60 Dias","INDEFINIDO"))))),"")</f>
        <v>2) &gt; 10 Dias e &lt;= 30 Dias</v>
      </c>
      <c r="BA727" s="327">
        <v>45892</v>
      </c>
      <c r="BB727" s="331">
        <f>AS727</f>
        <v>45881</v>
      </c>
      <c r="BC727" s="14">
        <v>45898</v>
      </c>
      <c r="BD727" s="24">
        <v>45898</v>
      </c>
      <c r="BE727" s="327"/>
      <c r="BF727" s="309" t="str">
        <f>IF(AND(BB727&lt;&gt;"",BE727&lt;&gt;""),BE727-BB727,"")</f>
        <v/>
      </c>
      <c r="BG727" s="326" t="str">
        <f>IF(BC727&lt;&gt;"",CONCATENATE("S",WEEKNUM(BC727,21)),"")</f>
        <v>S35</v>
      </c>
      <c r="BH727" s="327" t="str">
        <f>IF(BD727&lt;&gt;"",CONCATENATE("S",WEEKNUM(BD727,21)),"")</f>
        <v>S35</v>
      </c>
      <c r="BI727" s="327" t="str">
        <f>IF(BE727&lt;&gt;"",CONCATENATE("S",WEEKNUM(BE727,21)),"")</f>
        <v/>
      </c>
      <c r="BJ727" s="326" t="str">
        <f>IF(BE727&lt;&gt;"",CONCATENATE(MONTH(BE727),"/",YEAR(BE727)),"")</f>
        <v/>
      </c>
      <c r="BK727" s="325" t="str">
        <f ca="1">IF(BE727&lt;&gt;"",IFERROR(IF(BE727="",TODAY()-BC727,BE727-BC727),""),"")</f>
        <v/>
      </c>
      <c r="BL727" s="330" t="str">
        <f ca="1">IF(BK727&lt;&gt;"",IF(BK727&lt;=0,"SEM ATRASO",IF(BK727&lt;=10,"1) &lt;= 10 Dias",IF(AND(BK727&gt;10,BK727&lt;=30),"2) &gt; 10 Dias e &lt;= 30 Dias",IF(AND(BK727&gt;30,BK727&lt;=60),"3) &gt;30 Dias e &lt;=60 Dias",IF(AND(BK727&gt;60,BK727&lt;43854),"4) &gt; 60 Dias","INDEFINIDO"))))),"")</f>
        <v/>
      </c>
      <c r="BM727" s="331"/>
      <c r="BN727" s="327"/>
      <c r="BO727" s="331" t="s">
        <v>87</v>
      </c>
      <c r="BP727" s="305"/>
      <c r="BQ727" s="305"/>
      <c r="BR727" s="305"/>
      <c r="BS727" s="305"/>
      <c r="BT727" s="305"/>
      <c r="BU727" s="305"/>
      <c r="BV727" s="305"/>
      <c r="BW727" s="305"/>
      <c r="BX727" s="305"/>
      <c r="BY727" s="305"/>
      <c r="BZ727" s="305"/>
      <c r="CA727" s="660"/>
      <c r="CB727" s="326"/>
    </row>
    <row r="728" spans="1:80" ht="40.5" customHeight="1" x14ac:dyDescent="0.35">
      <c r="A728" s="326"/>
      <c r="B728" s="458" t="s">
        <v>88</v>
      </c>
      <c r="C728" s="326"/>
      <c r="D728" s="331"/>
      <c r="E728" s="323"/>
      <c r="F728" s="323"/>
      <c r="G728" s="307" t="str">
        <f ca="1">IF(AND(E728&lt;D728,BE728&lt;&gt;"",TODAY()&gt;D728),TODAY()-D728,"")</f>
        <v/>
      </c>
      <c r="H728" s="308" t="str">
        <f>IF(BM728&lt;&gt;"",BM728,"")</f>
        <v/>
      </c>
      <c r="I728" s="309" t="str">
        <f>IF(AND(E728&lt;&gt;"",H728&lt;&gt;""),H728-E728,"")</f>
        <v/>
      </c>
      <c r="J728" s="305"/>
      <c r="K728" s="326"/>
      <c r="L728" s="326" t="s">
        <v>557</v>
      </c>
      <c r="M728" s="326" t="s">
        <v>117</v>
      </c>
      <c r="N728" s="326" t="s">
        <v>2050</v>
      </c>
      <c r="O728" s="326"/>
      <c r="P728" s="326" t="s">
        <v>2439</v>
      </c>
      <c r="Q728" s="383" t="s">
        <v>2415</v>
      </c>
      <c r="R728" s="666"/>
      <c r="S728" s="326"/>
      <c r="T728" s="414">
        <v>0.25</v>
      </c>
      <c r="U728" s="340">
        <v>0</v>
      </c>
      <c r="V728" s="340">
        <v>29.577999999999999</v>
      </c>
      <c r="W728" s="316">
        <f>IF(U728&lt;&gt;"",U728/1000,"")</f>
        <v>0</v>
      </c>
      <c r="X728" s="316">
        <f>IF(V728&lt;&gt;"",V728/1000,"")</f>
        <v>2.9578E-2</v>
      </c>
      <c r="Y728" s="317">
        <f>IF(OR(U728&lt;&gt;"",V728&lt;&gt;""),U728+V728,"")</f>
        <v>29.577999999999999</v>
      </c>
      <c r="Z728" s="318">
        <f>IF(Y728&lt;&gt;"",Y728/1000,"")</f>
        <v>2.9578E-2</v>
      </c>
      <c r="AA728" s="574"/>
      <c r="AB728" s="327"/>
      <c r="AC728" s="331">
        <v>45828</v>
      </c>
      <c r="AD728" s="327">
        <v>45838</v>
      </c>
      <c r="AE728" s="327">
        <v>45858</v>
      </c>
      <c r="AF728" s="327">
        <v>45858</v>
      </c>
      <c r="AG728" s="327">
        <v>45858</v>
      </c>
      <c r="AH728" s="309">
        <f>IF(AND(AD728&lt;&gt;"",AG728&lt;&gt;""),AG728-AD728,"")</f>
        <v>20</v>
      </c>
      <c r="AI728" s="322" t="str">
        <f>IF(AE728&lt;&gt;"",CONCATENATE("S",WEEKNUM(AE728,21)),"")</f>
        <v>S29</v>
      </c>
      <c r="AJ728" s="323" t="str">
        <f>IF(AF728&lt;&gt;"",CONCATENATE("S",WEEKNUM(AF728,21)),"")</f>
        <v>S29</v>
      </c>
      <c r="AK728" s="323" t="str">
        <f>IF(AG728&lt;&gt;"",CONCATENATE("S",WEEKNUM(AG728,21)),"")</f>
        <v>S29</v>
      </c>
      <c r="AL728" s="322" t="str">
        <f>IF(AG728&lt;&gt;"",CONCATENATE(MONTH(AG728),"/",YEAR(AG728)),"")</f>
        <v>7/2025</v>
      </c>
      <c r="AM728" s="324">
        <f ca="1">IF(AG728&lt;&gt;"",IFERROR(IF(AF728="",TODAY()-AE728,AG728-AE728),""),"")</f>
        <v>0</v>
      </c>
      <c r="AN728" s="325" t="str">
        <f ca="1">IF(AM728&lt;&gt;"",IF(AM728&lt;=0,"SEM ATRASO",IF(AM728&lt;=10,"1) &lt;= 10 Dias",IF(AND(AM728&gt;10,AM728&lt;=30),"2) &gt; 10 Dias e &lt;= 30 Dias",IF(AND(AM728&gt;30,AM728&lt;=60),"3) &gt;30 Dias e &lt;=60 Dias",IF(AND(AM728&gt;60,AM728&lt;43854),"4) &gt; 60 Dias","INDEFINIDO"))))),"")</f>
        <v>SEM ATRASO</v>
      </c>
      <c r="AO728" s="327">
        <v>45887</v>
      </c>
      <c r="AP728" s="327"/>
      <c r="AQ728" s="14">
        <v>45892</v>
      </c>
      <c r="AR728" s="14">
        <v>45892</v>
      </c>
      <c r="AS728" s="327"/>
      <c r="AT728" s="309" t="str">
        <f>IF(AND(AP728&lt;&gt;"",AS728&lt;&gt;""),AS728-AP728,"")</f>
        <v/>
      </c>
      <c r="AU728" s="326" t="str">
        <f>IF(AQ728&lt;&gt;"",CONCATENATE("S",WEEKNUM(AQ728,21)),"")</f>
        <v>S34</v>
      </c>
      <c r="AV728" s="327" t="str">
        <f>IF(AR728&lt;&gt;"",CONCATENATE("S",WEEKNUM(AR728,21)),"")</f>
        <v>S34</v>
      </c>
      <c r="AW728" s="327" t="str">
        <f>IF(AS728&lt;&gt;"",CONCATENATE("S",WEEKNUM(AS728,21)),"")</f>
        <v/>
      </c>
      <c r="AX728" s="326" t="str">
        <f>IF(AS728&lt;&gt;"",CONCATENATE(MONTH(AS728),"/",YEAR(AS728)),"")</f>
        <v/>
      </c>
      <c r="AY728" s="328">
        <f ca="1">IF(AQ728&lt;&gt;"",IF(AS728&lt;&gt;"",AQ728-AS728,TODAY()-AQ728),"")</f>
        <v>5</v>
      </c>
      <c r="AZ728" s="329" t="str">
        <f ca="1">IF(AY728&lt;&gt;"",IF(AY728&lt;=0,"SEM ATRASO",IF(AY728&lt;=10,"1) &lt;= 10 Dias",IF(AND(AY728&gt;10,AY728&lt;=30),"2) &gt; 10 Dias e &lt;= 30 Dias",IF(AND(AY728&gt;30,AY728&lt;=60),"3) &gt;30 Dias e &lt;=60 Dias",IF(AND(AY728&gt;60,AY728&lt;43854),"4) &gt; 60 Dias","INDEFINIDO"))))),"")</f>
        <v>1) &lt;= 10 Dias</v>
      </c>
      <c r="BA728" s="327">
        <v>45892</v>
      </c>
      <c r="BB728" s="331"/>
      <c r="BC728" s="14">
        <v>45898</v>
      </c>
      <c r="BD728" s="15">
        <v>45898</v>
      </c>
      <c r="BE728" s="327"/>
      <c r="BF728" s="327"/>
      <c r="BG728" s="326" t="str">
        <f>IF(BC728&lt;&gt;"",CONCATENATE("S",WEEKNUM(BC728,21)),"")</f>
        <v>S35</v>
      </c>
      <c r="BH728" s="327" t="str">
        <f>IF(BD728&lt;&gt;"",CONCATENATE("S",WEEKNUM(BD728,21)),"")</f>
        <v>S35</v>
      </c>
      <c r="BI728" s="327"/>
      <c r="BJ728" s="327"/>
      <c r="BK728" s="326"/>
      <c r="BL728" s="322"/>
      <c r="BM728" s="327"/>
      <c r="BN728" s="327"/>
      <c r="BO728" s="327"/>
      <c r="BP728" s="305"/>
      <c r="BQ728" s="305"/>
      <c r="BR728" s="305"/>
      <c r="BS728" s="305"/>
      <c r="BT728" s="305"/>
      <c r="BU728" s="305"/>
      <c r="BV728" s="305"/>
      <c r="BW728" s="305"/>
      <c r="BX728" s="305"/>
      <c r="BY728" s="305"/>
      <c r="BZ728" s="305"/>
      <c r="CA728" s="660"/>
      <c r="CB728" s="326"/>
    </row>
    <row r="729" spans="1:80" ht="40.5" customHeight="1" x14ac:dyDescent="0.35">
      <c r="A729" s="326"/>
      <c r="B729" s="305" t="s">
        <v>88</v>
      </c>
      <c r="C729" s="326"/>
      <c r="D729" s="331"/>
      <c r="E729" s="323"/>
      <c r="F729" s="323"/>
      <c r="G729" s="307" t="str">
        <f ca="1">IF(AND(E729&lt;D729,BE729&lt;&gt;"",TODAY()&gt;D729),TODAY()-D729,"")</f>
        <v/>
      </c>
      <c r="H729" s="308" t="str">
        <f>IF(BM729&lt;&gt;"",BM729,"")</f>
        <v/>
      </c>
      <c r="I729" s="309" t="str">
        <f>IF(AND(E729&lt;&gt;"",H729&lt;&gt;""),H729-E729,"")</f>
        <v/>
      </c>
      <c r="J729" s="305"/>
      <c r="K729" s="326"/>
      <c r="L729" s="326" t="s">
        <v>557</v>
      </c>
      <c r="M729" s="326" t="s">
        <v>117</v>
      </c>
      <c r="N729" s="326" t="s">
        <v>2050</v>
      </c>
      <c r="O729" s="326"/>
      <c r="P729" s="326" t="s">
        <v>2440</v>
      </c>
      <c r="Q729" s="383" t="s">
        <v>2416</v>
      </c>
      <c r="R729" s="666"/>
      <c r="S729" s="326"/>
      <c r="T729" s="414">
        <v>0.25</v>
      </c>
      <c r="U729" s="340">
        <v>0</v>
      </c>
      <c r="V729" s="340">
        <v>26.363</v>
      </c>
      <c r="W729" s="316">
        <f>IF(U729&lt;&gt;"",U729/1000,"")</f>
        <v>0</v>
      </c>
      <c r="X729" s="316">
        <f>IF(V729&lt;&gt;"",V729/1000,"")</f>
        <v>2.6363000000000001E-2</v>
      </c>
      <c r="Y729" s="317">
        <f>IF(OR(U729&lt;&gt;"",V729&lt;&gt;""),U729+V729,"")</f>
        <v>26.363</v>
      </c>
      <c r="Z729" s="318">
        <f>IF(Y729&lt;&gt;"",Y729/1000,"")</f>
        <v>2.6363000000000001E-2</v>
      </c>
      <c r="AA729" s="574"/>
      <c r="AB729" s="327"/>
      <c r="AC729" s="331">
        <v>45828</v>
      </c>
      <c r="AD729" s="327">
        <v>45838</v>
      </c>
      <c r="AE729" s="327">
        <v>45858</v>
      </c>
      <c r="AF729" s="327">
        <v>45858</v>
      </c>
      <c r="AG729" s="327">
        <v>45858</v>
      </c>
      <c r="AH729" s="309">
        <f>IF(AND(AD729&lt;&gt;"",AG729&lt;&gt;""),AG729-AD729,"")</f>
        <v>20</v>
      </c>
      <c r="AI729" s="322" t="str">
        <f>IF(AE729&lt;&gt;"",CONCATENATE("S",WEEKNUM(AE729,21)),"")</f>
        <v>S29</v>
      </c>
      <c r="AJ729" s="323" t="str">
        <f>IF(AF729&lt;&gt;"",CONCATENATE("S",WEEKNUM(AF729,21)),"")</f>
        <v>S29</v>
      </c>
      <c r="AK729" s="323" t="str">
        <f>IF(AG729&lt;&gt;"",CONCATENATE("S",WEEKNUM(AG729,21)),"")</f>
        <v>S29</v>
      </c>
      <c r="AL729" s="322" t="str">
        <f>IF(AG729&lt;&gt;"",CONCATENATE(MONTH(AG729),"/",YEAR(AG729)),"")</f>
        <v>7/2025</v>
      </c>
      <c r="AM729" s="324">
        <f ca="1">IF(AG729&lt;&gt;"",IFERROR(IF(AF729="",TODAY()-AE729,AG729-AE729),""),"")</f>
        <v>0</v>
      </c>
      <c r="AN729" s="325" t="str">
        <f ca="1">IF(AM729&lt;&gt;"",IF(AM729&lt;=0,"SEM ATRASO",IF(AM729&lt;=10,"1) &lt;= 10 Dias",IF(AND(AM729&gt;10,AM729&lt;=30),"2) &gt; 10 Dias e &lt;= 30 Dias",IF(AND(AM729&gt;30,AM729&lt;=60),"3) &gt;30 Dias e &lt;=60 Dias",IF(AND(AM729&gt;60,AM729&lt;43854),"4) &gt; 60 Dias","INDEFINIDO"))))),"")</f>
        <v>SEM ATRASO</v>
      </c>
      <c r="AO729" s="327">
        <v>45887</v>
      </c>
      <c r="AP729" s="327"/>
      <c r="AQ729" s="14">
        <v>45892</v>
      </c>
      <c r="AR729" s="14">
        <v>45892</v>
      </c>
      <c r="AS729" s="327"/>
      <c r="AT729" s="309" t="str">
        <f>IF(AND(AP729&lt;&gt;"",AS729&lt;&gt;""),AS729-AP729,"")</f>
        <v/>
      </c>
      <c r="AU729" s="326" t="str">
        <f>IF(AQ729&lt;&gt;"",CONCATENATE("S",WEEKNUM(AQ729,21)),"")</f>
        <v>S34</v>
      </c>
      <c r="AV729" s="327" t="str">
        <f>IF(AR729&lt;&gt;"",CONCATENATE("S",WEEKNUM(AR729,21)),"")</f>
        <v>S34</v>
      </c>
      <c r="AW729" s="327" t="str">
        <f>IF(AS729&lt;&gt;"",CONCATENATE("S",WEEKNUM(AS729,21)),"")</f>
        <v/>
      </c>
      <c r="AX729" s="326" t="str">
        <f>IF(AS729&lt;&gt;"",CONCATENATE(MONTH(AS729),"/",YEAR(AS729)),"")</f>
        <v/>
      </c>
      <c r="AY729" s="328">
        <f ca="1">IF(AQ729&lt;&gt;"",IF(AS729&lt;&gt;"",AQ729-AS729,TODAY()-AQ729),"")</f>
        <v>5</v>
      </c>
      <c r="AZ729" s="329" t="str">
        <f ca="1">IF(AY729&lt;&gt;"",IF(AY729&lt;=0,"SEM ATRASO",IF(AY729&lt;=10,"1) &lt;= 10 Dias",IF(AND(AY729&gt;10,AY729&lt;=30),"2) &gt; 10 Dias e &lt;= 30 Dias",IF(AND(AY729&gt;30,AY729&lt;=60),"3) &gt;30 Dias e &lt;=60 Dias",IF(AND(AY729&gt;60,AY729&lt;43854),"4) &gt; 60 Dias","INDEFINIDO"))))),"")</f>
        <v>1) &lt;= 10 Dias</v>
      </c>
      <c r="BA729" s="327">
        <v>45892</v>
      </c>
      <c r="BB729" s="331"/>
      <c r="BC729" s="14">
        <v>45898</v>
      </c>
      <c r="BD729" s="15">
        <v>45898</v>
      </c>
      <c r="BE729" s="327"/>
      <c r="BF729" s="327"/>
      <c r="BG729" s="326" t="str">
        <f>IF(BC729&lt;&gt;"",CONCATENATE("S",WEEKNUM(BC729,21)),"")</f>
        <v>S35</v>
      </c>
      <c r="BH729" s="327" t="str">
        <f>IF(BD729&lt;&gt;"",CONCATENATE("S",WEEKNUM(BD729,21)),"")</f>
        <v>S35</v>
      </c>
      <c r="BI729" s="327"/>
      <c r="BJ729" s="327"/>
      <c r="BK729" s="326"/>
      <c r="BL729" s="322"/>
      <c r="BM729" s="327"/>
      <c r="BN729" s="327"/>
      <c r="BO729" s="327"/>
      <c r="BP729" s="305"/>
      <c r="BQ729" s="305"/>
      <c r="BR729" s="305"/>
      <c r="BS729" s="305"/>
      <c r="BT729" s="305"/>
      <c r="BU729" s="305"/>
      <c r="BV729" s="305"/>
      <c r="BW729" s="305"/>
      <c r="BX729" s="305"/>
      <c r="BY729" s="305"/>
      <c r="BZ729" s="305"/>
      <c r="CA729" s="660"/>
      <c r="CB729" s="326"/>
    </row>
    <row r="730" spans="1:80" ht="40.5" customHeight="1" x14ac:dyDescent="0.35">
      <c r="A730" s="326"/>
      <c r="B730" s="458" t="s">
        <v>88</v>
      </c>
      <c r="C730" s="326"/>
      <c r="D730" s="331"/>
      <c r="E730" s="323"/>
      <c r="F730" s="323"/>
      <c r="G730" s="307" t="str">
        <f ca="1">IF(AND(E730&lt;D730,BE730&lt;&gt;"",TODAY()&gt;D730),TODAY()-D730,"")</f>
        <v/>
      </c>
      <c r="H730" s="308" t="str">
        <f>IF(BM730&lt;&gt;"",BM730,"")</f>
        <v/>
      </c>
      <c r="I730" s="309" t="str">
        <f>IF(AND(E730&lt;&gt;"",H730&lt;&gt;""),H730-E730,"")</f>
        <v/>
      </c>
      <c r="J730" s="305"/>
      <c r="K730" s="326"/>
      <c r="L730" s="326" t="s">
        <v>557</v>
      </c>
      <c r="M730" s="326" t="s">
        <v>117</v>
      </c>
      <c r="N730" s="326" t="s">
        <v>2050</v>
      </c>
      <c r="O730" s="326"/>
      <c r="P730" s="326" t="s">
        <v>2440</v>
      </c>
      <c r="Q730" s="383" t="s">
        <v>2417</v>
      </c>
      <c r="R730" s="666"/>
      <c r="S730" s="326"/>
      <c r="T730" s="414">
        <v>0.25</v>
      </c>
      <c r="U730" s="340">
        <v>0</v>
      </c>
      <c r="V730" s="340">
        <v>437.00400000000002</v>
      </c>
      <c r="W730" s="316">
        <f>IF(U730&lt;&gt;"",U730/1000,"")</f>
        <v>0</v>
      </c>
      <c r="X730" s="316">
        <f>IF(V730&lt;&gt;"",V730/1000,"")</f>
        <v>0.437004</v>
      </c>
      <c r="Y730" s="317">
        <f>IF(OR(U730&lt;&gt;"",V730&lt;&gt;""),U730+V730,"")</f>
        <v>437.00400000000002</v>
      </c>
      <c r="Z730" s="318">
        <f>IF(Y730&lt;&gt;"",Y730/1000,"")</f>
        <v>0.437004</v>
      </c>
      <c r="AA730" s="574"/>
      <c r="AB730" s="327"/>
      <c r="AC730" s="331">
        <v>45828</v>
      </c>
      <c r="AD730" s="327">
        <v>45838</v>
      </c>
      <c r="AE730" s="327">
        <v>45858</v>
      </c>
      <c r="AF730" s="327">
        <v>45858</v>
      </c>
      <c r="AG730" s="327">
        <v>45858</v>
      </c>
      <c r="AH730" s="309">
        <f>IF(AND(AD730&lt;&gt;"",AG730&lt;&gt;""),AG730-AD730,"")</f>
        <v>20</v>
      </c>
      <c r="AI730" s="322" t="str">
        <f>IF(AE730&lt;&gt;"",CONCATENATE("S",WEEKNUM(AE730,21)),"")</f>
        <v>S29</v>
      </c>
      <c r="AJ730" s="323" t="str">
        <f>IF(AF730&lt;&gt;"",CONCATENATE("S",WEEKNUM(AF730,21)),"")</f>
        <v>S29</v>
      </c>
      <c r="AK730" s="323" t="str">
        <f>IF(AG730&lt;&gt;"",CONCATENATE("S",WEEKNUM(AG730,21)),"")</f>
        <v>S29</v>
      </c>
      <c r="AL730" s="322" t="str">
        <f>IF(AG730&lt;&gt;"",CONCATENATE(MONTH(AG730),"/",YEAR(AG730)),"")</f>
        <v>7/2025</v>
      </c>
      <c r="AM730" s="324">
        <f ca="1">IF(AG730&lt;&gt;"",IFERROR(IF(AF730="",TODAY()-AE730,AG730-AE730),""),"")</f>
        <v>0</v>
      </c>
      <c r="AN730" s="325" t="str">
        <f ca="1">IF(AM730&lt;&gt;"",IF(AM730&lt;=0,"SEM ATRASO",IF(AM730&lt;=10,"1) &lt;= 10 Dias",IF(AND(AM730&gt;10,AM730&lt;=30),"2) &gt; 10 Dias e &lt;= 30 Dias",IF(AND(AM730&gt;30,AM730&lt;=60),"3) &gt;30 Dias e &lt;=60 Dias",IF(AND(AM730&gt;60,AM730&lt;43854),"4) &gt; 60 Dias","INDEFINIDO"))))),"")</f>
        <v>SEM ATRASO</v>
      </c>
      <c r="AO730" s="327">
        <v>45887</v>
      </c>
      <c r="AP730" s="327"/>
      <c r="AQ730" s="14">
        <v>45892</v>
      </c>
      <c r="AR730" s="14">
        <v>45892</v>
      </c>
      <c r="AS730" s="327"/>
      <c r="AT730" s="309" t="str">
        <f>IF(AND(AP730&lt;&gt;"",AS730&lt;&gt;""),AS730-AP730,"")</f>
        <v/>
      </c>
      <c r="AU730" s="326" t="str">
        <f>IF(AQ730&lt;&gt;"",CONCATENATE("S",WEEKNUM(AQ730,21)),"")</f>
        <v>S34</v>
      </c>
      <c r="AV730" s="327" t="str">
        <f>IF(AR730&lt;&gt;"",CONCATENATE("S",WEEKNUM(AR730,21)),"")</f>
        <v>S34</v>
      </c>
      <c r="AW730" s="327" t="str">
        <f>IF(AS730&lt;&gt;"",CONCATENATE("S",WEEKNUM(AS730,21)),"")</f>
        <v/>
      </c>
      <c r="AX730" s="326" t="str">
        <f>IF(AS730&lt;&gt;"",CONCATENATE(MONTH(AS730),"/",YEAR(AS730)),"")</f>
        <v/>
      </c>
      <c r="AY730" s="328">
        <f ca="1">IF(AQ730&lt;&gt;"",IF(AS730&lt;&gt;"",AQ730-AS730,TODAY()-AQ730),"")</f>
        <v>5</v>
      </c>
      <c r="AZ730" s="329" t="str">
        <f ca="1">IF(AY730&lt;&gt;"",IF(AY730&lt;=0,"SEM ATRASO",IF(AY730&lt;=10,"1) &lt;= 10 Dias",IF(AND(AY730&gt;10,AY730&lt;=30),"2) &gt; 10 Dias e &lt;= 30 Dias",IF(AND(AY730&gt;30,AY730&lt;=60),"3) &gt;30 Dias e &lt;=60 Dias",IF(AND(AY730&gt;60,AY730&lt;43854),"4) &gt; 60 Dias","INDEFINIDO"))))),"")</f>
        <v>1) &lt;= 10 Dias</v>
      </c>
      <c r="BA730" s="327">
        <v>45892</v>
      </c>
      <c r="BB730" s="331"/>
      <c r="BC730" s="14">
        <v>45898</v>
      </c>
      <c r="BD730" s="15">
        <v>45898</v>
      </c>
      <c r="BE730" s="327"/>
      <c r="BF730" s="327"/>
      <c r="BG730" s="326" t="str">
        <f>IF(BC730&lt;&gt;"",CONCATENATE("S",WEEKNUM(BC730,21)),"")</f>
        <v>S35</v>
      </c>
      <c r="BH730" s="327" t="str">
        <f>IF(BD730&lt;&gt;"",CONCATENATE("S",WEEKNUM(BD730,21)),"")</f>
        <v>S35</v>
      </c>
      <c r="BI730" s="327"/>
      <c r="BJ730" s="327"/>
      <c r="BK730" s="326"/>
      <c r="BL730" s="322"/>
      <c r="BM730" s="327"/>
      <c r="BN730" s="327"/>
      <c r="BO730" s="327"/>
      <c r="BP730" s="305"/>
      <c r="BQ730" s="305"/>
      <c r="BR730" s="305"/>
      <c r="BS730" s="305"/>
      <c r="BT730" s="305"/>
      <c r="BU730" s="305"/>
      <c r="BV730" s="305"/>
      <c r="BW730" s="305"/>
      <c r="BX730" s="305"/>
      <c r="BY730" s="305"/>
      <c r="BZ730" s="305"/>
      <c r="CA730" s="660"/>
      <c r="CB730" s="326"/>
    </row>
    <row r="731" spans="1:80" ht="40.5" customHeight="1" x14ac:dyDescent="0.35">
      <c r="A731" s="326"/>
      <c r="B731" s="458" t="s">
        <v>88</v>
      </c>
      <c r="C731" s="326"/>
      <c r="D731" s="331"/>
      <c r="E731" s="323"/>
      <c r="F731" s="323"/>
      <c r="G731" s="307" t="str">
        <f ca="1">IF(AND(E731&lt;D731,BE731&lt;&gt;"",TODAY()&gt;D731),TODAY()-D731,"")</f>
        <v/>
      </c>
      <c r="H731" s="308" t="str">
        <f>IF(BM731&lt;&gt;"",BM731,"")</f>
        <v/>
      </c>
      <c r="I731" s="309" t="str">
        <f>IF(AND(E731&lt;&gt;"",H731&lt;&gt;""),H731-E731,"")</f>
        <v/>
      </c>
      <c r="J731" s="305"/>
      <c r="K731" s="326"/>
      <c r="L731" s="326" t="s">
        <v>557</v>
      </c>
      <c r="M731" s="326" t="s">
        <v>117</v>
      </c>
      <c r="N731" s="326" t="s">
        <v>2050</v>
      </c>
      <c r="O731" s="326"/>
      <c r="P731" s="326" t="s">
        <v>2441</v>
      </c>
      <c r="Q731" s="383" t="s">
        <v>2418</v>
      </c>
      <c r="R731" s="666"/>
      <c r="S731" s="326"/>
      <c r="T731" s="414">
        <v>0.25</v>
      </c>
      <c r="U731" s="340">
        <v>13.2</v>
      </c>
      <c r="V731" s="340">
        <v>0</v>
      </c>
      <c r="W731" s="316">
        <f>IF(U731&lt;&gt;"",U731/1000,"")</f>
        <v>1.32E-2</v>
      </c>
      <c r="X731" s="316">
        <f>IF(V731&lt;&gt;"",V731/1000,"")</f>
        <v>0</v>
      </c>
      <c r="Y731" s="317">
        <f>IF(OR(U731&lt;&gt;"",V731&lt;&gt;""),U731+V731,"")</f>
        <v>13.2</v>
      </c>
      <c r="Z731" s="318">
        <f>IF(Y731&lt;&gt;"",Y731/1000,"")</f>
        <v>1.32E-2</v>
      </c>
      <c r="AA731" s="574"/>
      <c r="AB731" s="327"/>
      <c r="AC731" s="331">
        <v>45828</v>
      </c>
      <c r="AD731" s="327">
        <v>45838</v>
      </c>
      <c r="AE731" s="327">
        <v>45858</v>
      </c>
      <c r="AF731" s="327">
        <v>45858</v>
      </c>
      <c r="AG731" s="327">
        <v>45858</v>
      </c>
      <c r="AH731" s="309">
        <f>IF(AND(AD731&lt;&gt;"",AG731&lt;&gt;""),AG731-AD731,"")</f>
        <v>20</v>
      </c>
      <c r="AI731" s="322" t="str">
        <f>IF(AE731&lt;&gt;"",CONCATENATE("S",WEEKNUM(AE731,21)),"")</f>
        <v>S29</v>
      </c>
      <c r="AJ731" s="323" t="str">
        <f>IF(AF731&lt;&gt;"",CONCATENATE("S",WEEKNUM(AF731,21)),"")</f>
        <v>S29</v>
      </c>
      <c r="AK731" s="323" t="str">
        <f>IF(AG731&lt;&gt;"",CONCATENATE("S",WEEKNUM(AG731,21)),"")</f>
        <v>S29</v>
      </c>
      <c r="AL731" s="322" t="str">
        <f>IF(AG731&lt;&gt;"",CONCATENATE(MONTH(AG731),"/",YEAR(AG731)),"")</f>
        <v>7/2025</v>
      </c>
      <c r="AM731" s="324">
        <f ca="1">IF(AG731&lt;&gt;"",IFERROR(IF(AF731="",TODAY()-AE731,AG731-AE731),""),"")</f>
        <v>0</v>
      </c>
      <c r="AN731" s="325" t="str">
        <f ca="1">IF(AM731&lt;&gt;"",IF(AM731&lt;=0,"SEM ATRASO",IF(AM731&lt;=10,"1) &lt;= 10 Dias",IF(AND(AM731&gt;10,AM731&lt;=30),"2) &gt; 10 Dias e &lt;= 30 Dias",IF(AND(AM731&gt;30,AM731&lt;=60),"3) &gt;30 Dias e &lt;=60 Dias",IF(AND(AM731&gt;60,AM731&lt;43854),"4) &gt; 60 Dias","INDEFINIDO"))))),"")</f>
        <v>SEM ATRASO</v>
      </c>
      <c r="AO731" s="327">
        <v>45887</v>
      </c>
      <c r="AP731" s="327"/>
      <c r="AQ731" s="14">
        <v>45892</v>
      </c>
      <c r="AR731" s="14">
        <v>45892</v>
      </c>
      <c r="AS731" s="327"/>
      <c r="AT731" s="309" t="str">
        <f>IF(AND(AP731&lt;&gt;"",AS731&lt;&gt;""),AS731-AP731,"")</f>
        <v/>
      </c>
      <c r="AU731" s="326" t="str">
        <f>IF(AQ731&lt;&gt;"",CONCATENATE("S",WEEKNUM(AQ731,21)),"")</f>
        <v>S34</v>
      </c>
      <c r="AV731" s="327" t="str">
        <f>IF(AR731&lt;&gt;"",CONCATENATE("S",WEEKNUM(AR731,21)),"")</f>
        <v>S34</v>
      </c>
      <c r="AW731" s="327" t="str">
        <f>IF(AS731&lt;&gt;"",CONCATENATE("S",WEEKNUM(AS731,21)),"")</f>
        <v/>
      </c>
      <c r="AX731" s="326" t="str">
        <f>IF(AS731&lt;&gt;"",CONCATENATE(MONTH(AS731),"/",YEAR(AS731)),"")</f>
        <v/>
      </c>
      <c r="AY731" s="328">
        <f ca="1">IF(AQ731&lt;&gt;"",IF(AS731&lt;&gt;"",AQ731-AS731,TODAY()-AQ731),"")</f>
        <v>5</v>
      </c>
      <c r="AZ731" s="329" t="str">
        <f ca="1">IF(AY731&lt;&gt;"",IF(AY731&lt;=0,"SEM ATRASO",IF(AY731&lt;=10,"1) &lt;= 10 Dias",IF(AND(AY731&gt;10,AY731&lt;=30),"2) &gt; 10 Dias e &lt;= 30 Dias",IF(AND(AY731&gt;30,AY731&lt;=60),"3) &gt;30 Dias e &lt;=60 Dias",IF(AND(AY731&gt;60,AY731&lt;43854),"4) &gt; 60 Dias","INDEFINIDO"))))),"")</f>
        <v>1) &lt;= 10 Dias</v>
      </c>
      <c r="BA731" s="327">
        <v>45892</v>
      </c>
      <c r="BB731" s="331"/>
      <c r="BC731" s="14">
        <v>45898</v>
      </c>
      <c r="BD731" s="15">
        <v>45898</v>
      </c>
      <c r="BE731" s="327"/>
      <c r="BF731" s="327"/>
      <c r="BG731" s="326" t="str">
        <f>IF(BC731&lt;&gt;"",CONCATENATE("S",WEEKNUM(BC731,21)),"")</f>
        <v>S35</v>
      </c>
      <c r="BH731" s="327" t="str">
        <f>IF(BD731&lt;&gt;"",CONCATENATE("S",WEEKNUM(BD731,21)),"")</f>
        <v>S35</v>
      </c>
      <c r="BI731" s="327"/>
      <c r="BJ731" s="327"/>
      <c r="BK731" s="326"/>
      <c r="BL731" s="322"/>
      <c r="BM731" s="327"/>
      <c r="BN731" s="327"/>
      <c r="BO731" s="327"/>
      <c r="BP731" s="305"/>
      <c r="BQ731" s="305"/>
      <c r="BR731" s="305"/>
      <c r="BS731" s="305"/>
      <c r="BT731" s="305"/>
      <c r="BU731" s="305"/>
      <c r="BV731" s="305"/>
      <c r="BW731" s="305"/>
      <c r="BX731" s="305"/>
      <c r="BY731" s="305"/>
      <c r="BZ731" s="305"/>
      <c r="CA731" s="660"/>
      <c r="CB731" s="326"/>
    </row>
    <row r="732" spans="1:80" ht="40.5" customHeight="1" x14ac:dyDescent="0.35">
      <c r="A732" s="326"/>
      <c r="B732" s="458" t="s">
        <v>88</v>
      </c>
      <c r="C732" s="326"/>
      <c r="D732" s="331"/>
      <c r="E732" s="323"/>
      <c r="F732" s="323"/>
      <c r="G732" s="307" t="str">
        <f ca="1">IF(AND(E732&lt;D732,BE732&lt;&gt;"",TODAY()&gt;D732),TODAY()-D732,"")</f>
        <v/>
      </c>
      <c r="H732" s="308" t="str">
        <f>IF(BM732&lt;&gt;"",BM732,"")</f>
        <v/>
      </c>
      <c r="I732" s="309" t="str">
        <f>IF(AND(E732&lt;&gt;"",H732&lt;&gt;""),H732-E732,"")</f>
        <v/>
      </c>
      <c r="J732" s="305"/>
      <c r="K732" s="326"/>
      <c r="L732" s="326" t="s">
        <v>557</v>
      </c>
      <c r="M732" s="326" t="s">
        <v>117</v>
      </c>
      <c r="N732" s="326" t="s">
        <v>2050</v>
      </c>
      <c r="O732" s="326"/>
      <c r="P732" s="326" t="s">
        <v>2442</v>
      </c>
      <c r="Q732" s="383" t="s">
        <v>2419</v>
      </c>
      <c r="R732" s="666"/>
      <c r="S732" s="326"/>
      <c r="T732" s="414">
        <v>0.25</v>
      </c>
      <c r="U732" s="340">
        <v>0</v>
      </c>
      <c r="V732" s="340">
        <v>9.3879999999999999</v>
      </c>
      <c r="W732" s="316">
        <f>IF(U732&lt;&gt;"",U732/1000,"")</f>
        <v>0</v>
      </c>
      <c r="X732" s="316">
        <f>IF(V732&lt;&gt;"",V732/1000,"")</f>
        <v>9.3880000000000005E-3</v>
      </c>
      <c r="Y732" s="317">
        <f>IF(OR(U732&lt;&gt;"",V732&lt;&gt;""),U732+V732,"")</f>
        <v>9.3879999999999999</v>
      </c>
      <c r="Z732" s="318">
        <f>IF(Y732&lt;&gt;"",Y732/1000,"")</f>
        <v>9.3880000000000005E-3</v>
      </c>
      <c r="AA732" s="574"/>
      <c r="AB732" s="327"/>
      <c r="AC732" s="331">
        <v>45828</v>
      </c>
      <c r="AD732" s="327">
        <v>45838</v>
      </c>
      <c r="AE732" s="327">
        <v>45858</v>
      </c>
      <c r="AF732" s="327">
        <v>45858</v>
      </c>
      <c r="AG732" s="327">
        <v>45858</v>
      </c>
      <c r="AH732" s="309">
        <f>IF(AND(AD732&lt;&gt;"",AG732&lt;&gt;""),AG732-AD732,"")</f>
        <v>20</v>
      </c>
      <c r="AI732" s="322" t="str">
        <f>IF(AE732&lt;&gt;"",CONCATENATE("S",WEEKNUM(AE732,21)),"")</f>
        <v>S29</v>
      </c>
      <c r="AJ732" s="323" t="str">
        <f>IF(AF732&lt;&gt;"",CONCATENATE("S",WEEKNUM(AF732,21)),"")</f>
        <v>S29</v>
      </c>
      <c r="AK732" s="323" t="str">
        <f>IF(AG732&lt;&gt;"",CONCATENATE("S",WEEKNUM(AG732,21)),"")</f>
        <v>S29</v>
      </c>
      <c r="AL732" s="322" t="str">
        <f>IF(AG732&lt;&gt;"",CONCATENATE(MONTH(AG732),"/",YEAR(AG732)),"")</f>
        <v>7/2025</v>
      </c>
      <c r="AM732" s="324">
        <f ca="1">IF(AG732&lt;&gt;"",IFERROR(IF(AF732="",TODAY()-AE732,AG732-AE732),""),"")</f>
        <v>0</v>
      </c>
      <c r="AN732" s="325" t="str">
        <f ca="1">IF(AM732&lt;&gt;"",IF(AM732&lt;=0,"SEM ATRASO",IF(AM732&lt;=10,"1) &lt;= 10 Dias",IF(AND(AM732&gt;10,AM732&lt;=30),"2) &gt; 10 Dias e &lt;= 30 Dias",IF(AND(AM732&gt;30,AM732&lt;=60),"3) &gt;30 Dias e &lt;=60 Dias",IF(AND(AM732&gt;60,AM732&lt;43854),"4) &gt; 60 Dias","INDEFINIDO"))))),"")</f>
        <v>SEM ATRASO</v>
      </c>
      <c r="AO732" s="327">
        <v>45887</v>
      </c>
      <c r="AP732" s="327"/>
      <c r="AQ732" s="14">
        <v>45892</v>
      </c>
      <c r="AR732" s="14">
        <v>45892</v>
      </c>
      <c r="AS732" s="327"/>
      <c r="AT732" s="309" t="str">
        <f>IF(AND(AP732&lt;&gt;"",AS732&lt;&gt;""),AS732-AP732,"")</f>
        <v/>
      </c>
      <c r="AU732" s="326" t="str">
        <f>IF(AQ732&lt;&gt;"",CONCATENATE("S",WEEKNUM(AQ732,21)),"")</f>
        <v>S34</v>
      </c>
      <c r="AV732" s="327" t="str">
        <f>IF(AR732&lt;&gt;"",CONCATENATE("S",WEEKNUM(AR732,21)),"")</f>
        <v>S34</v>
      </c>
      <c r="AW732" s="327" t="str">
        <f>IF(AS732&lt;&gt;"",CONCATENATE("S",WEEKNUM(AS732,21)),"")</f>
        <v/>
      </c>
      <c r="AX732" s="326" t="str">
        <f>IF(AS732&lt;&gt;"",CONCATENATE(MONTH(AS732),"/",YEAR(AS732)),"")</f>
        <v/>
      </c>
      <c r="AY732" s="328">
        <f ca="1">IF(AQ732&lt;&gt;"",IF(AS732&lt;&gt;"",AQ732-AS732,TODAY()-AQ732),"")</f>
        <v>5</v>
      </c>
      <c r="AZ732" s="329" t="str">
        <f ca="1">IF(AY732&lt;&gt;"",IF(AY732&lt;=0,"SEM ATRASO",IF(AY732&lt;=10,"1) &lt;= 10 Dias",IF(AND(AY732&gt;10,AY732&lt;=30),"2) &gt; 10 Dias e &lt;= 30 Dias",IF(AND(AY732&gt;30,AY732&lt;=60),"3) &gt;30 Dias e &lt;=60 Dias",IF(AND(AY732&gt;60,AY732&lt;43854),"4) &gt; 60 Dias","INDEFINIDO"))))),"")</f>
        <v>1) &lt;= 10 Dias</v>
      </c>
      <c r="BA732" s="327">
        <v>45892</v>
      </c>
      <c r="BB732" s="331"/>
      <c r="BC732" s="14">
        <v>45898</v>
      </c>
      <c r="BD732" s="15">
        <v>45898</v>
      </c>
      <c r="BE732" s="327"/>
      <c r="BF732" s="327"/>
      <c r="BG732" s="326" t="str">
        <f>IF(BC732&lt;&gt;"",CONCATENATE("S",WEEKNUM(BC732,21)),"")</f>
        <v>S35</v>
      </c>
      <c r="BH732" s="327" t="str">
        <f>IF(BD732&lt;&gt;"",CONCATENATE("S",WEEKNUM(BD732,21)),"")</f>
        <v>S35</v>
      </c>
      <c r="BI732" s="327"/>
      <c r="BJ732" s="327"/>
      <c r="BK732" s="326"/>
      <c r="BL732" s="322"/>
      <c r="BM732" s="327"/>
      <c r="BN732" s="327"/>
      <c r="BO732" s="327"/>
      <c r="BP732" s="305"/>
      <c r="BQ732" s="305"/>
      <c r="BR732" s="305"/>
      <c r="BS732" s="305"/>
      <c r="BT732" s="305"/>
      <c r="BU732" s="305"/>
      <c r="BV732" s="305"/>
      <c r="BW732" s="305"/>
      <c r="BX732" s="305"/>
      <c r="BY732" s="305"/>
      <c r="BZ732" s="305"/>
      <c r="CA732" s="660"/>
      <c r="CB732" s="326"/>
    </row>
    <row r="733" spans="1:80" ht="40.5" customHeight="1" x14ac:dyDescent="0.35">
      <c r="A733" s="326"/>
      <c r="B733" s="305" t="s">
        <v>88</v>
      </c>
      <c r="C733" s="326"/>
      <c r="D733" s="331"/>
      <c r="E733" s="323"/>
      <c r="F733" s="323"/>
      <c r="G733" s="307" t="str">
        <f ca="1">IF(AND(E733&lt;D733,BE733&lt;&gt;"",TODAY()&gt;D733),TODAY()-D733,"")</f>
        <v/>
      </c>
      <c r="H733" s="308" t="str">
        <f>IF(BM733&lt;&gt;"",BM733,"")</f>
        <v/>
      </c>
      <c r="I733" s="309" t="str">
        <f>IF(AND(E733&lt;&gt;"",H733&lt;&gt;""),H733-E733,"")</f>
        <v/>
      </c>
      <c r="J733" s="305"/>
      <c r="K733" s="326"/>
      <c r="L733" s="326" t="s">
        <v>557</v>
      </c>
      <c r="M733" s="326" t="s">
        <v>117</v>
      </c>
      <c r="N733" s="326" t="s">
        <v>2050</v>
      </c>
      <c r="O733" s="326"/>
      <c r="P733" s="326" t="s">
        <v>2443</v>
      </c>
      <c r="Q733" s="383" t="s">
        <v>2420</v>
      </c>
      <c r="R733" s="666"/>
      <c r="S733" s="326"/>
      <c r="T733" s="414">
        <v>0.25</v>
      </c>
      <c r="U733" s="340">
        <v>0</v>
      </c>
      <c r="V733" s="340">
        <v>28.675000000000001</v>
      </c>
      <c r="W733" s="316">
        <f>IF(U733&lt;&gt;"",U733/1000,"")</f>
        <v>0</v>
      </c>
      <c r="X733" s="316">
        <f>IF(V733&lt;&gt;"",V733/1000,"")</f>
        <v>2.8674999999999999E-2</v>
      </c>
      <c r="Y733" s="317">
        <f>IF(OR(U733&lt;&gt;"",V733&lt;&gt;""),U733+V733,"")</f>
        <v>28.675000000000001</v>
      </c>
      <c r="Z733" s="318">
        <f>IF(Y733&lt;&gt;"",Y733/1000,"")</f>
        <v>2.8674999999999999E-2</v>
      </c>
      <c r="AA733" s="574"/>
      <c r="AB733" s="327"/>
      <c r="AC733" s="331">
        <v>45828</v>
      </c>
      <c r="AD733" s="327">
        <v>45838</v>
      </c>
      <c r="AE733" s="327">
        <v>45858</v>
      </c>
      <c r="AF733" s="327">
        <v>45858</v>
      </c>
      <c r="AG733" s="327">
        <v>45858</v>
      </c>
      <c r="AH733" s="309">
        <f>IF(AND(AD733&lt;&gt;"",AG733&lt;&gt;""),AG733-AD733,"")</f>
        <v>20</v>
      </c>
      <c r="AI733" s="322" t="str">
        <f>IF(AE733&lt;&gt;"",CONCATENATE("S",WEEKNUM(AE733,21)),"")</f>
        <v>S29</v>
      </c>
      <c r="AJ733" s="323" t="str">
        <f>IF(AF733&lt;&gt;"",CONCATENATE("S",WEEKNUM(AF733,21)),"")</f>
        <v>S29</v>
      </c>
      <c r="AK733" s="323" t="str">
        <f>IF(AG733&lt;&gt;"",CONCATENATE("S",WEEKNUM(AG733,21)),"")</f>
        <v>S29</v>
      </c>
      <c r="AL733" s="322" t="str">
        <f>IF(AG733&lt;&gt;"",CONCATENATE(MONTH(AG733),"/",YEAR(AG733)),"")</f>
        <v>7/2025</v>
      </c>
      <c r="AM733" s="324">
        <f ca="1">IF(AG733&lt;&gt;"",IFERROR(IF(AF733="",TODAY()-AE733,AG733-AE733),""),"")</f>
        <v>0</v>
      </c>
      <c r="AN733" s="325" t="str">
        <f ca="1">IF(AM733&lt;&gt;"",IF(AM733&lt;=0,"SEM ATRASO",IF(AM733&lt;=10,"1) &lt;= 10 Dias",IF(AND(AM733&gt;10,AM733&lt;=30),"2) &gt; 10 Dias e &lt;= 30 Dias",IF(AND(AM733&gt;30,AM733&lt;=60),"3) &gt;30 Dias e &lt;=60 Dias",IF(AND(AM733&gt;60,AM733&lt;43854),"4) &gt; 60 Dias","INDEFINIDO"))))),"")</f>
        <v>SEM ATRASO</v>
      </c>
      <c r="AO733" s="327">
        <v>45887</v>
      </c>
      <c r="AP733" s="327"/>
      <c r="AQ733" s="14">
        <v>45892</v>
      </c>
      <c r="AR733" s="14">
        <v>45892</v>
      </c>
      <c r="AS733" s="327"/>
      <c r="AT733" s="309" t="str">
        <f>IF(AND(AP733&lt;&gt;"",AS733&lt;&gt;""),AS733-AP733,"")</f>
        <v/>
      </c>
      <c r="AU733" s="326" t="str">
        <f>IF(AQ733&lt;&gt;"",CONCATENATE("S",WEEKNUM(AQ733,21)),"")</f>
        <v>S34</v>
      </c>
      <c r="AV733" s="327" t="str">
        <f>IF(AR733&lt;&gt;"",CONCATENATE("S",WEEKNUM(AR733,21)),"")</f>
        <v>S34</v>
      </c>
      <c r="AW733" s="327" t="str">
        <f>IF(AS733&lt;&gt;"",CONCATENATE("S",WEEKNUM(AS733,21)),"")</f>
        <v/>
      </c>
      <c r="AX733" s="326" t="str">
        <f>IF(AS733&lt;&gt;"",CONCATENATE(MONTH(AS733),"/",YEAR(AS733)),"")</f>
        <v/>
      </c>
      <c r="AY733" s="328">
        <f ca="1">IF(AQ733&lt;&gt;"",IF(AS733&lt;&gt;"",AQ733-AS733,TODAY()-AQ733),"")</f>
        <v>5</v>
      </c>
      <c r="AZ733" s="329" t="str">
        <f ca="1">IF(AY733&lt;&gt;"",IF(AY733&lt;=0,"SEM ATRASO",IF(AY733&lt;=10,"1) &lt;= 10 Dias",IF(AND(AY733&gt;10,AY733&lt;=30),"2) &gt; 10 Dias e &lt;= 30 Dias",IF(AND(AY733&gt;30,AY733&lt;=60),"3) &gt;30 Dias e &lt;=60 Dias",IF(AND(AY733&gt;60,AY733&lt;43854),"4) &gt; 60 Dias","INDEFINIDO"))))),"")</f>
        <v>1) &lt;= 10 Dias</v>
      </c>
      <c r="BA733" s="327">
        <v>45892</v>
      </c>
      <c r="BB733" s="331"/>
      <c r="BC733" s="14">
        <v>45898</v>
      </c>
      <c r="BD733" s="15">
        <v>45898</v>
      </c>
      <c r="BE733" s="327"/>
      <c r="BF733" s="327"/>
      <c r="BG733" s="326" t="str">
        <f>IF(BC733&lt;&gt;"",CONCATENATE("S",WEEKNUM(BC733,21)),"")</f>
        <v>S35</v>
      </c>
      <c r="BH733" s="327" t="str">
        <f>IF(BD733&lt;&gt;"",CONCATENATE("S",WEEKNUM(BD733,21)),"")</f>
        <v>S35</v>
      </c>
      <c r="BI733" s="327"/>
      <c r="BJ733" s="327"/>
      <c r="BK733" s="326"/>
      <c r="BL733" s="322"/>
      <c r="BM733" s="327"/>
      <c r="BN733" s="327"/>
      <c r="BO733" s="327"/>
      <c r="BP733" s="305"/>
      <c r="BQ733" s="305"/>
      <c r="BR733" s="305"/>
      <c r="BS733" s="305"/>
      <c r="BT733" s="305"/>
      <c r="BU733" s="305"/>
      <c r="BV733" s="305"/>
      <c r="BW733" s="305"/>
      <c r="BX733" s="305"/>
      <c r="BY733" s="305"/>
      <c r="BZ733" s="305"/>
      <c r="CA733" s="660"/>
      <c r="CB733" s="326"/>
    </row>
    <row r="734" spans="1:80" ht="40.5" customHeight="1" x14ac:dyDescent="0.35">
      <c r="A734" s="326"/>
      <c r="B734" s="305" t="s">
        <v>88</v>
      </c>
      <c r="C734" s="326"/>
      <c r="D734" s="331"/>
      <c r="E734" s="323"/>
      <c r="F734" s="323"/>
      <c r="G734" s="307" t="str">
        <f ca="1">IF(AND(E734&lt;D734,BE734&lt;&gt;"",TODAY()&gt;D734),TODAY()-D734,"")</f>
        <v/>
      </c>
      <c r="H734" s="308" t="str">
        <f>IF(BM734&lt;&gt;"",BM734,"")</f>
        <v/>
      </c>
      <c r="I734" s="309" t="str">
        <f>IF(AND(E734&lt;&gt;"",H734&lt;&gt;""),H734-E734,"")</f>
        <v/>
      </c>
      <c r="J734" s="305"/>
      <c r="K734" s="326"/>
      <c r="L734" s="326" t="s">
        <v>557</v>
      </c>
      <c r="M734" s="326" t="s">
        <v>117</v>
      </c>
      <c r="N734" s="326" t="s">
        <v>2050</v>
      </c>
      <c r="O734" s="326"/>
      <c r="P734" s="326" t="s">
        <v>2443</v>
      </c>
      <c r="Q734" s="383" t="s">
        <v>2421</v>
      </c>
      <c r="R734" s="666"/>
      <c r="S734" s="326"/>
      <c r="T734" s="414">
        <v>0.25</v>
      </c>
      <c r="U734" s="340">
        <v>0</v>
      </c>
      <c r="V734" s="340">
        <v>4.5469999999999997</v>
      </c>
      <c r="W734" s="316">
        <f>IF(U734&lt;&gt;"",U734/1000,"")</f>
        <v>0</v>
      </c>
      <c r="X734" s="316">
        <f>IF(V734&lt;&gt;"",V734/1000,"")</f>
        <v>4.5469999999999998E-3</v>
      </c>
      <c r="Y734" s="317">
        <f>IF(OR(U734&lt;&gt;"",V734&lt;&gt;""),U734+V734,"")</f>
        <v>4.5469999999999997</v>
      </c>
      <c r="Z734" s="318">
        <f>IF(Y734&lt;&gt;"",Y734/1000,"")</f>
        <v>4.5469999999999998E-3</v>
      </c>
      <c r="AA734" s="574"/>
      <c r="AB734" s="327"/>
      <c r="AC734" s="331">
        <v>45828</v>
      </c>
      <c r="AD734" s="327">
        <v>45838</v>
      </c>
      <c r="AE734" s="327">
        <v>45858</v>
      </c>
      <c r="AF734" s="327">
        <v>45858</v>
      </c>
      <c r="AG734" s="327">
        <v>45858</v>
      </c>
      <c r="AH734" s="309">
        <f>IF(AND(AD734&lt;&gt;"",AG734&lt;&gt;""),AG734-AD734,"")</f>
        <v>20</v>
      </c>
      <c r="AI734" s="322" t="str">
        <f>IF(AE734&lt;&gt;"",CONCATENATE("S",WEEKNUM(AE734,21)),"")</f>
        <v>S29</v>
      </c>
      <c r="AJ734" s="323" t="str">
        <f>IF(AF734&lt;&gt;"",CONCATENATE("S",WEEKNUM(AF734,21)),"")</f>
        <v>S29</v>
      </c>
      <c r="AK734" s="323" t="str">
        <f>IF(AG734&lt;&gt;"",CONCATENATE("S",WEEKNUM(AG734,21)),"")</f>
        <v>S29</v>
      </c>
      <c r="AL734" s="322" t="str">
        <f>IF(AG734&lt;&gt;"",CONCATENATE(MONTH(AG734),"/",YEAR(AG734)),"")</f>
        <v>7/2025</v>
      </c>
      <c r="AM734" s="324">
        <f ca="1">IF(AG734&lt;&gt;"",IFERROR(IF(AF734="",TODAY()-AE734,AG734-AE734),""),"")</f>
        <v>0</v>
      </c>
      <c r="AN734" s="325" t="str">
        <f ca="1">IF(AM734&lt;&gt;"",IF(AM734&lt;=0,"SEM ATRASO",IF(AM734&lt;=10,"1) &lt;= 10 Dias",IF(AND(AM734&gt;10,AM734&lt;=30),"2) &gt; 10 Dias e &lt;= 30 Dias",IF(AND(AM734&gt;30,AM734&lt;=60),"3) &gt;30 Dias e &lt;=60 Dias",IF(AND(AM734&gt;60,AM734&lt;43854),"4) &gt; 60 Dias","INDEFINIDO"))))),"")</f>
        <v>SEM ATRASO</v>
      </c>
      <c r="AO734" s="327">
        <v>45887</v>
      </c>
      <c r="AP734" s="327"/>
      <c r="AQ734" s="14">
        <v>45892</v>
      </c>
      <c r="AR734" s="14">
        <v>45892</v>
      </c>
      <c r="AS734" s="327"/>
      <c r="AT734" s="309" t="str">
        <f>IF(AND(AP734&lt;&gt;"",AS734&lt;&gt;""),AS734-AP734,"")</f>
        <v/>
      </c>
      <c r="AU734" s="326" t="str">
        <f>IF(AQ734&lt;&gt;"",CONCATENATE("S",WEEKNUM(AQ734,21)),"")</f>
        <v>S34</v>
      </c>
      <c r="AV734" s="327" t="str">
        <f>IF(AR734&lt;&gt;"",CONCATENATE("S",WEEKNUM(AR734,21)),"")</f>
        <v>S34</v>
      </c>
      <c r="AW734" s="327" t="str">
        <f>IF(AS734&lt;&gt;"",CONCATENATE("S",WEEKNUM(AS734,21)),"")</f>
        <v/>
      </c>
      <c r="AX734" s="326" t="str">
        <f>IF(AS734&lt;&gt;"",CONCATENATE(MONTH(AS734),"/",YEAR(AS734)),"")</f>
        <v/>
      </c>
      <c r="AY734" s="328">
        <f ca="1">IF(AQ734&lt;&gt;"",IF(AS734&lt;&gt;"",AQ734-AS734,TODAY()-AQ734),"")</f>
        <v>5</v>
      </c>
      <c r="AZ734" s="329" t="str">
        <f ca="1">IF(AY734&lt;&gt;"",IF(AY734&lt;=0,"SEM ATRASO",IF(AY734&lt;=10,"1) &lt;= 10 Dias",IF(AND(AY734&gt;10,AY734&lt;=30),"2) &gt; 10 Dias e &lt;= 30 Dias",IF(AND(AY734&gt;30,AY734&lt;=60),"3) &gt;30 Dias e &lt;=60 Dias",IF(AND(AY734&gt;60,AY734&lt;43854),"4) &gt; 60 Dias","INDEFINIDO"))))),"")</f>
        <v>1) &lt;= 10 Dias</v>
      </c>
      <c r="BA734" s="327">
        <v>45892</v>
      </c>
      <c r="BB734" s="331"/>
      <c r="BC734" s="14">
        <v>45898</v>
      </c>
      <c r="BD734" s="15">
        <v>45898</v>
      </c>
      <c r="BE734" s="327"/>
      <c r="BF734" s="327"/>
      <c r="BG734" s="326" t="str">
        <f>IF(BC734&lt;&gt;"",CONCATENATE("S",WEEKNUM(BC734,21)),"")</f>
        <v>S35</v>
      </c>
      <c r="BH734" s="327" t="str">
        <f>IF(BD734&lt;&gt;"",CONCATENATE("S",WEEKNUM(BD734,21)),"")</f>
        <v>S35</v>
      </c>
      <c r="BI734" s="327"/>
      <c r="BJ734" s="327"/>
      <c r="BK734" s="326"/>
      <c r="BL734" s="322"/>
      <c r="BM734" s="327"/>
      <c r="BN734" s="327"/>
      <c r="BO734" s="327"/>
      <c r="BP734" s="305"/>
      <c r="BQ734" s="305"/>
      <c r="BR734" s="305"/>
      <c r="BS734" s="305"/>
      <c r="BT734" s="305"/>
      <c r="BU734" s="305"/>
      <c r="BV734" s="305"/>
      <c r="BW734" s="305"/>
      <c r="BX734" s="305"/>
      <c r="BY734" s="305"/>
      <c r="BZ734" s="305"/>
      <c r="CA734" s="660"/>
      <c r="CB734" s="326"/>
    </row>
    <row r="735" spans="1:80" ht="40.5" customHeight="1" x14ac:dyDescent="0.35">
      <c r="A735" s="326"/>
      <c r="B735" s="458" t="s">
        <v>88</v>
      </c>
      <c r="C735" s="326"/>
      <c r="D735" s="331"/>
      <c r="E735" s="323"/>
      <c r="F735" s="323"/>
      <c r="G735" s="307" t="str">
        <f ca="1">IF(AND(E735&lt;D735,BE735&lt;&gt;"",TODAY()&gt;D735),TODAY()-D735,"")</f>
        <v/>
      </c>
      <c r="H735" s="308" t="str">
        <f>IF(BM735&lt;&gt;"",BM735,"")</f>
        <v/>
      </c>
      <c r="I735" s="309" t="str">
        <f>IF(AND(E735&lt;&gt;"",H735&lt;&gt;""),H735-E735,"")</f>
        <v/>
      </c>
      <c r="J735" s="305"/>
      <c r="K735" s="326"/>
      <c r="L735" s="326" t="s">
        <v>81</v>
      </c>
      <c r="M735" s="326" t="s">
        <v>117</v>
      </c>
      <c r="N735" s="326" t="s">
        <v>1011</v>
      </c>
      <c r="O735" s="326"/>
      <c r="P735" s="326" t="s">
        <v>2444</v>
      </c>
      <c r="Q735" s="383" t="s">
        <v>2422</v>
      </c>
      <c r="R735" s="666"/>
      <c r="S735" s="326"/>
      <c r="T735" s="414">
        <v>0.25</v>
      </c>
      <c r="U735" s="340">
        <v>0</v>
      </c>
      <c r="V735" s="340">
        <v>51.07</v>
      </c>
      <c r="W735" s="316">
        <f>IF(U735&lt;&gt;"",U735/1000,"")</f>
        <v>0</v>
      </c>
      <c r="X735" s="316">
        <f>IF(V735&lt;&gt;"",V735/1000,"")</f>
        <v>5.1069999999999997E-2</v>
      </c>
      <c r="Y735" s="317">
        <f>IF(OR(U735&lt;&gt;"",V735&lt;&gt;""),U735+V735,"")</f>
        <v>51.07</v>
      </c>
      <c r="Z735" s="318">
        <f>IF(Y735&lt;&gt;"",Y735/1000,"")</f>
        <v>5.1069999999999997E-2</v>
      </c>
      <c r="AA735" s="574"/>
      <c r="AB735" s="327"/>
      <c r="AC735" s="331">
        <v>45828</v>
      </c>
      <c r="AD735" s="327">
        <v>45838</v>
      </c>
      <c r="AE735" s="327">
        <v>45858</v>
      </c>
      <c r="AF735" s="327">
        <v>45858</v>
      </c>
      <c r="AG735" s="327">
        <v>45858</v>
      </c>
      <c r="AH735" s="309">
        <f>IF(AND(AD735&lt;&gt;"",AG735&lt;&gt;""),AG735-AD735,"")</f>
        <v>20</v>
      </c>
      <c r="AI735" s="322" t="str">
        <f>IF(AE735&lt;&gt;"",CONCATENATE("S",WEEKNUM(AE735,21)),"")</f>
        <v>S29</v>
      </c>
      <c r="AJ735" s="323" t="str">
        <f>IF(AF735&lt;&gt;"",CONCATENATE("S",WEEKNUM(AF735,21)),"")</f>
        <v>S29</v>
      </c>
      <c r="AK735" s="323" t="str">
        <f>IF(AG735&lt;&gt;"",CONCATENATE("S",WEEKNUM(AG735,21)),"")</f>
        <v>S29</v>
      </c>
      <c r="AL735" s="322" t="str">
        <f>IF(AG735&lt;&gt;"",CONCATENATE(MONTH(AG735),"/",YEAR(AG735)),"")</f>
        <v>7/2025</v>
      </c>
      <c r="AM735" s="324">
        <f ca="1">IF(AG735&lt;&gt;"",IFERROR(IF(AF735="",TODAY()-AE735,AG735-AE735),""),"")</f>
        <v>0</v>
      </c>
      <c r="AN735" s="325" t="str">
        <f ca="1">IF(AM735&lt;&gt;"",IF(AM735&lt;=0,"SEM ATRASO",IF(AM735&lt;=10,"1) &lt;= 10 Dias",IF(AND(AM735&gt;10,AM735&lt;=30),"2) &gt; 10 Dias e &lt;= 30 Dias",IF(AND(AM735&gt;30,AM735&lt;=60),"3) &gt;30 Dias e &lt;=60 Dias",IF(AND(AM735&gt;60,AM735&lt;43854),"4) &gt; 60 Dias","INDEFINIDO"))))),"")</f>
        <v>SEM ATRASO</v>
      </c>
      <c r="AO735" s="327">
        <v>45887</v>
      </c>
      <c r="AP735" s="327"/>
      <c r="AQ735" s="14">
        <v>45892</v>
      </c>
      <c r="AR735" s="14">
        <v>45892</v>
      </c>
      <c r="AS735" s="327"/>
      <c r="AT735" s="309" t="str">
        <f>IF(AND(AP735&lt;&gt;"",AS735&lt;&gt;""),AS735-AP735,"")</f>
        <v/>
      </c>
      <c r="AU735" s="326" t="str">
        <f>IF(AQ735&lt;&gt;"",CONCATENATE("S",WEEKNUM(AQ735,21)),"")</f>
        <v>S34</v>
      </c>
      <c r="AV735" s="327" t="str">
        <f>IF(AR735&lt;&gt;"",CONCATENATE("S",WEEKNUM(AR735,21)),"")</f>
        <v>S34</v>
      </c>
      <c r="AW735" s="327" t="str">
        <f>IF(AS735&lt;&gt;"",CONCATENATE("S",WEEKNUM(AS735,21)),"")</f>
        <v/>
      </c>
      <c r="AX735" s="326" t="str">
        <f>IF(AS735&lt;&gt;"",CONCATENATE(MONTH(AS735),"/",YEAR(AS735)),"")</f>
        <v/>
      </c>
      <c r="AY735" s="328">
        <f ca="1">IF(AQ735&lt;&gt;"",IF(AS735&lt;&gt;"",AQ735-AS735,TODAY()-AQ735),"")</f>
        <v>5</v>
      </c>
      <c r="AZ735" s="329" t="str">
        <f ca="1">IF(AY735&lt;&gt;"",IF(AY735&lt;=0,"SEM ATRASO",IF(AY735&lt;=10,"1) &lt;= 10 Dias",IF(AND(AY735&gt;10,AY735&lt;=30),"2) &gt; 10 Dias e &lt;= 30 Dias",IF(AND(AY735&gt;30,AY735&lt;=60),"3) &gt;30 Dias e &lt;=60 Dias",IF(AND(AY735&gt;60,AY735&lt;43854),"4) &gt; 60 Dias","INDEFINIDO"))))),"")</f>
        <v>1) &lt;= 10 Dias</v>
      </c>
      <c r="BA735" s="327">
        <v>45892</v>
      </c>
      <c r="BB735" s="331"/>
      <c r="BC735" s="14">
        <v>45898</v>
      </c>
      <c r="BD735" s="15">
        <v>45898</v>
      </c>
      <c r="BE735" s="398"/>
      <c r="BF735" s="327"/>
      <c r="BG735" s="326" t="str">
        <f>IF(BC735&lt;&gt;"",CONCATENATE("S",WEEKNUM(BC735,21)),"")</f>
        <v>S35</v>
      </c>
      <c r="BH735" s="327" t="str">
        <f>IF(BD735&lt;&gt;"",CONCATENATE("S",WEEKNUM(BD735,21)),"")</f>
        <v>S35</v>
      </c>
      <c r="BI735" s="327"/>
      <c r="BJ735" s="327"/>
      <c r="BK735" s="326"/>
      <c r="BL735" s="322"/>
      <c r="BM735" s="327"/>
      <c r="BN735" s="327"/>
      <c r="BO735" s="327"/>
      <c r="BP735" s="305"/>
      <c r="BQ735" s="305"/>
      <c r="BR735" s="305"/>
      <c r="BS735" s="305"/>
      <c r="BT735" s="305"/>
      <c r="BU735" s="305"/>
      <c r="BV735" s="305"/>
      <c r="BW735" s="305"/>
      <c r="BX735" s="305"/>
      <c r="BY735" s="305"/>
      <c r="BZ735" s="305"/>
      <c r="CA735" s="660"/>
      <c r="CB735" s="326"/>
    </row>
    <row r="736" spans="1:80" ht="40.5" customHeight="1" x14ac:dyDescent="0.35">
      <c r="A736" s="326"/>
      <c r="B736" s="458" t="s">
        <v>88</v>
      </c>
      <c r="C736" s="326"/>
      <c r="D736" s="331"/>
      <c r="E736" s="323" t="s">
        <v>1984</v>
      </c>
      <c r="F736" s="323" t="s">
        <v>255</v>
      </c>
      <c r="G736" s="307" t="str">
        <f ca="1">IF(AND(E736&lt;D736,BE736&lt;&gt;"",TODAY()&gt;D736),TODAY()-D736,"")</f>
        <v/>
      </c>
      <c r="H736" s="308">
        <f>IF(BM736&lt;&gt;"",BM736,"")</f>
        <v>45906</v>
      </c>
      <c r="I736" s="309">
        <f>IF(AND(E736&lt;&gt;"",H736&lt;&gt;""),H736-E736,"")</f>
        <v>407</v>
      </c>
      <c r="J736" s="305"/>
      <c r="K736" s="305" t="s">
        <v>80</v>
      </c>
      <c r="L736" s="310" t="s">
        <v>557</v>
      </c>
      <c r="M736" s="311" t="s">
        <v>117</v>
      </c>
      <c r="N736" s="310" t="s">
        <v>2050</v>
      </c>
      <c r="O736" s="337"/>
      <c r="P736" s="372" t="s">
        <v>1923</v>
      </c>
      <c r="Q736" s="339" t="s">
        <v>1830</v>
      </c>
      <c r="R736" s="313" t="str">
        <f>IF(OR(L736&lt;&gt;"",N736&lt;&gt;"",O736&lt;&gt;"",P736&lt;&gt;""),CONCATENATE(L736,"-",N736,"-",P736,"-OM",O736),"")</f>
        <v>P62-PPGMII-P62-CAM-0725P/2024-OM</v>
      </c>
      <c r="S736" s="326"/>
      <c r="T736" s="314">
        <v>0.5</v>
      </c>
      <c r="U736" s="340">
        <v>0</v>
      </c>
      <c r="V736" s="544">
        <v>33.802999999999997</v>
      </c>
      <c r="W736" s="316">
        <f>IF(U736&lt;&gt;"",U736/1000,"")</f>
        <v>0</v>
      </c>
      <c r="X736" s="316">
        <f>IF(V736&lt;&gt;"",V736/1000,"")</f>
        <v>3.3803E-2</v>
      </c>
      <c r="Y736" s="317">
        <f>IF(OR(U736&lt;&gt;"",V736&lt;&gt;""),U736+V736,"")</f>
        <v>33.802999999999997</v>
      </c>
      <c r="Z736" s="318">
        <f>IF(Y736&lt;&gt;"",Y736/1000,"")</f>
        <v>3.3803E-2</v>
      </c>
      <c r="AA736" s="574" t="s">
        <v>2112</v>
      </c>
      <c r="AB736" s="331"/>
      <c r="AC736" s="331">
        <v>1</v>
      </c>
      <c r="AD736" s="331">
        <v>45802</v>
      </c>
      <c r="AE736" s="327">
        <v>45833</v>
      </c>
      <c r="AF736" s="18">
        <v>45833</v>
      </c>
      <c r="AG736" s="327">
        <v>45833</v>
      </c>
      <c r="AH736" s="309">
        <f>IF(AND(AD736&lt;&gt;"",AG736&lt;&gt;""),AG736-AD736,"")</f>
        <v>31</v>
      </c>
      <c r="AI736" s="322" t="str">
        <f>IF(AE736&lt;&gt;"",CONCATENATE("S",WEEKNUM(AE736,21)),"")</f>
        <v>S26</v>
      </c>
      <c r="AJ736" s="323" t="str">
        <f>IF(AF736&lt;&gt;"",CONCATENATE("S",WEEKNUM(AF736,21)),"")</f>
        <v>S26</v>
      </c>
      <c r="AK736" s="323" t="str">
        <f>IF(AG736&lt;&gt;"",CONCATENATE("S",WEEKNUM(AG736,21)),"")</f>
        <v>S26</v>
      </c>
      <c r="AL736" s="322" t="str">
        <f>IF(AG736&lt;&gt;"",CONCATENATE(MONTH(AG736),"/",YEAR(AG736)),"")</f>
        <v>6/2025</v>
      </c>
      <c r="AM736" s="324">
        <f ca="1">IF(AG736&lt;&gt;"",IFERROR(IF(AF736="",TODAY()-AE736,AG736-AE736),""),"")</f>
        <v>0</v>
      </c>
      <c r="AN736" s="325" t="str">
        <f ca="1">IF(AM736&lt;&gt;"",IF(AM736&lt;=0,"SEM ATRASO",IF(AM736&lt;=10,"1) &lt;= 10 Dias",IF(AND(AM736&gt;10,AM736&lt;=30),"2) &gt; 10 Dias e &lt;= 30 Dias",IF(AND(AM736&gt;30,AM736&lt;=60),"3) &gt;30 Dias e &lt;=60 Dias",IF(AND(AM736&gt;60,AM736&lt;43854),"4) &gt; 60 Dias","INDEFINIDO"))))),"")</f>
        <v>SEM ATRASO</v>
      </c>
      <c r="AO736" s="327" t="s">
        <v>2454</v>
      </c>
      <c r="AP736" s="327" t="s">
        <v>2454</v>
      </c>
      <c r="AQ736" s="15">
        <v>45893</v>
      </c>
      <c r="AR736" s="15">
        <v>45893</v>
      </c>
      <c r="AS736" s="331"/>
      <c r="AT736" s="309" t="str">
        <f>IF(AND(AP736&lt;&gt;"",AS736&lt;&gt;""),AS736-AP736,"")</f>
        <v/>
      </c>
      <c r="AU736" s="326" t="str">
        <f>IF(AQ736&lt;&gt;"",CONCATENATE("S",WEEKNUM(AQ736,21)),"")</f>
        <v>S34</v>
      </c>
      <c r="AV736" s="327" t="str">
        <f>IF(AR736&lt;&gt;"",CONCATENATE("S",WEEKNUM(AR736,21)),"")</f>
        <v>S34</v>
      </c>
      <c r="AW736" s="327" t="str">
        <f>IF(AS736&lt;&gt;"",CONCATENATE("S",WEEKNUM(AS736,21)),"")</f>
        <v/>
      </c>
      <c r="AX736" s="326" t="str">
        <f>IF(AS736&lt;&gt;"",CONCATENATE(MONTH(AS736),"/",YEAR(AS736)),"")</f>
        <v/>
      </c>
      <c r="AY736" s="328">
        <f ca="1">IF(AQ736&lt;&gt;"",IF(AS736&lt;&gt;"",AQ736-AS736,TODAY()-AQ736),"")</f>
        <v>4</v>
      </c>
      <c r="AZ736" s="329" t="str">
        <f ca="1">IF(AY736&lt;&gt;"",IF(AY736&lt;=0,"SEM ATRASO",IF(AY736&lt;=10,"1) &lt;= 10 Dias",IF(AND(AY736&gt;10,AY736&lt;=30),"2) &gt; 10 Dias e &lt;= 30 Dias",IF(AND(AY736&gt;30,AY736&lt;=60),"3) &gt;30 Dias e &lt;=60 Dias",IF(AND(AY736&gt;60,AY736&lt;43854),"4) &gt; 60 Dias","INDEFINIDO"))))),"")</f>
        <v>1) &lt;= 10 Dias</v>
      </c>
      <c r="BA736" s="327">
        <v>45894</v>
      </c>
      <c r="BB736" s="331">
        <f>BA736</f>
        <v>45894</v>
      </c>
      <c r="BC736" s="14">
        <v>45901</v>
      </c>
      <c r="BD736" s="14">
        <v>45901</v>
      </c>
      <c r="BE736" s="438"/>
      <c r="BF736" s="309" t="str">
        <f>IF(AND(BB736&lt;&gt;"",BE736&lt;&gt;""),BE736-BB736,"")</f>
        <v/>
      </c>
      <c r="BG736" s="326" t="str">
        <f>IF(BC736&lt;&gt;"",CONCATENATE("S",WEEKNUM(BC736,21)),"")</f>
        <v>S36</v>
      </c>
      <c r="BH736" s="327" t="str">
        <f>IF(BD736&lt;&gt;"",CONCATENATE("S",WEEKNUM(BD736,21)),"")</f>
        <v>S36</v>
      </c>
      <c r="BI736" s="327" t="str">
        <f>IF(BE736&lt;&gt;"",CONCATENATE("S",WEEKNUM(BE736,21)),"")</f>
        <v/>
      </c>
      <c r="BJ736" s="326" t="str">
        <f>IF(BE736&lt;&gt;"",CONCATENATE(MONTH(BE736),"/",YEAR(BE736)),"")</f>
        <v/>
      </c>
      <c r="BK736" s="325" t="str">
        <f ca="1">IF(BE736&lt;&gt;"",IFERROR(IF(BE736="",TODAY()-BC736,BE736-BC736),""),"")</f>
        <v/>
      </c>
      <c r="BL736" s="330" t="str">
        <f ca="1">IF(BK736&lt;&gt;"",IF(BK736&lt;=0,"SEM ATRASO",IF(BK736&lt;=10,"1) &lt;= 10 Dias",IF(AND(BK736&gt;10,BK736&lt;=30),"2) &gt; 10 Dias e &lt;= 30 Dias",IF(AND(BK736&gt;30,BK736&lt;=60),"3) &gt;30 Dias e &lt;=60 Dias",IF(AND(BK736&gt;60,BK736&lt;43854),"4) &gt; 60 Dias","INDEFINIDO"))))),"")</f>
        <v/>
      </c>
      <c r="BM736" s="331">
        <f>IF(BE736&lt;&gt;"",BE736+5,IF(AND(BE736="",BD736&lt;&gt;""),BD736+5,IF(AND(BE736="",BD736="",AS736&lt;&gt;""),AS736+5,IF(AND(BE736="",BD736="",AS736="",AR736&lt;&gt;""),AR736+5,""))))</f>
        <v>45906</v>
      </c>
      <c r="BN736" s="331"/>
      <c r="BO736" s="331" t="s">
        <v>87</v>
      </c>
      <c r="BP736" s="305"/>
      <c r="BQ736" s="305"/>
      <c r="BR736" s="305"/>
      <c r="BS736" s="305"/>
      <c r="BT736" s="332"/>
      <c r="BU736" s="333"/>
      <c r="BV736" s="329"/>
      <c r="BW736" s="329"/>
      <c r="BX736" s="329"/>
      <c r="BY736" s="329"/>
      <c r="BZ736" s="329"/>
      <c r="CA736" s="645" t="s">
        <v>2455</v>
      </c>
      <c r="CB736" s="599"/>
    </row>
    <row r="737" spans="1:80" ht="40.5" customHeight="1" x14ac:dyDescent="0.35">
      <c r="A737" s="326"/>
      <c r="B737" s="305" t="s">
        <v>88</v>
      </c>
      <c r="C737" s="326"/>
      <c r="D737" s="331"/>
      <c r="E737" s="323" t="s">
        <v>1984</v>
      </c>
      <c r="F737" s="323" t="s">
        <v>255</v>
      </c>
      <c r="G737" s="307" t="str">
        <f ca="1">IF(AND(E737&lt;D737,BE737&lt;&gt;"",TODAY()&gt;D737),TODAY()-D737,"")</f>
        <v/>
      </c>
      <c r="H737" s="308">
        <f>IF(BM737&lt;&gt;"",BM737,"")</f>
        <v>45906</v>
      </c>
      <c r="I737" s="309">
        <f>IF(AND(E737&lt;&gt;"",H737&lt;&gt;""),H737-E737,"")</f>
        <v>407</v>
      </c>
      <c r="J737" s="305"/>
      <c r="K737" s="305" t="s">
        <v>80</v>
      </c>
      <c r="L737" s="310" t="s">
        <v>557</v>
      </c>
      <c r="M737" s="311" t="s">
        <v>117</v>
      </c>
      <c r="N737" s="310" t="s">
        <v>2050</v>
      </c>
      <c r="O737" s="337"/>
      <c r="P737" s="372" t="s">
        <v>1923</v>
      </c>
      <c r="Q737" s="339" t="s">
        <v>2410</v>
      </c>
      <c r="R737" s="313" t="str">
        <f>IF(OR(L737&lt;&gt;"",N737&lt;&gt;"",O737&lt;&gt;"",P737&lt;&gt;""),CONCATENATE(L737,"-",N737,"-",P737,"-OM",O737),"")</f>
        <v>P62-PPGMII-P62-CAM-0725P/2024-OM</v>
      </c>
      <c r="S737" s="326"/>
      <c r="T737" s="314">
        <v>0.5</v>
      </c>
      <c r="U737" s="340">
        <v>0</v>
      </c>
      <c r="V737" s="544">
        <v>11.08</v>
      </c>
      <c r="W737" s="316">
        <f>IF(U737&lt;&gt;"",U737/1000,"")</f>
        <v>0</v>
      </c>
      <c r="X737" s="316">
        <f>IF(V737&lt;&gt;"",V737/1000,"")</f>
        <v>1.108E-2</v>
      </c>
      <c r="Y737" s="317">
        <f>IF(OR(U737&lt;&gt;"",V737&lt;&gt;""),U737+V737,"")</f>
        <v>11.08</v>
      </c>
      <c r="Z737" s="318">
        <f>IF(Y737&lt;&gt;"",Y737/1000,"")</f>
        <v>1.108E-2</v>
      </c>
      <c r="AA737" s="574" t="s">
        <v>2112</v>
      </c>
      <c r="AB737" s="331"/>
      <c r="AC737" s="331">
        <v>1</v>
      </c>
      <c r="AD737" s="331">
        <v>45802</v>
      </c>
      <c r="AE737" s="327">
        <v>45833</v>
      </c>
      <c r="AF737" s="18">
        <v>45833</v>
      </c>
      <c r="AG737" s="327">
        <v>45833</v>
      </c>
      <c r="AH737" s="309">
        <f>IF(AND(AD737&lt;&gt;"",AG737&lt;&gt;""),AG737-AD737,"")</f>
        <v>31</v>
      </c>
      <c r="AI737" s="322" t="str">
        <f>IF(AE737&lt;&gt;"",CONCATENATE("S",WEEKNUM(AE737,21)),"")</f>
        <v>S26</v>
      </c>
      <c r="AJ737" s="323" t="str">
        <f>IF(AF737&lt;&gt;"",CONCATENATE("S",WEEKNUM(AF737,21)),"")</f>
        <v>S26</v>
      </c>
      <c r="AK737" s="323" t="str">
        <f>IF(AG737&lt;&gt;"",CONCATENATE("S",WEEKNUM(AG737,21)),"")</f>
        <v>S26</v>
      </c>
      <c r="AL737" s="322" t="str">
        <f>IF(AG737&lt;&gt;"",CONCATENATE(MONTH(AG737),"/",YEAR(AG737)),"")</f>
        <v>6/2025</v>
      </c>
      <c r="AM737" s="324">
        <f ca="1">IF(AG737&lt;&gt;"",IFERROR(IF(AF737="",TODAY()-AE737,AG737-AE737),""),"")</f>
        <v>0</v>
      </c>
      <c r="AN737" s="325" t="str">
        <f ca="1">IF(AM737&lt;&gt;"",IF(AM737&lt;=0,"SEM ATRASO",IF(AM737&lt;=10,"1) &lt;= 10 Dias",IF(AND(AM737&gt;10,AM737&lt;=30),"2) &gt; 10 Dias e &lt;= 30 Dias",IF(AND(AM737&gt;30,AM737&lt;=60),"3) &gt;30 Dias e &lt;=60 Dias",IF(AND(AM737&gt;60,AM737&lt;43854),"4) &gt; 60 Dias","INDEFINIDO"))))),"")</f>
        <v>SEM ATRASO</v>
      </c>
      <c r="AO737" s="327">
        <v>45884</v>
      </c>
      <c r="AP737" s="327" t="s">
        <v>2454</v>
      </c>
      <c r="AQ737" s="15">
        <v>45893</v>
      </c>
      <c r="AR737" s="15">
        <v>45893</v>
      </c>
      <c r="AS737" s="331"/>
      <c r="AT737" s="309" t="str">
        <f>IF(AND(AP737&lt;&gt;"",AS737&lt;&gt;""),AS737-AP737,"")</f>
        <v/>
      </c>
      <c r="AU737" s="326" t="str">
        <f>IF(AQ737&lt;&gt;"",CONCATENATE("S",WEEKNUM(AQ737,21)),"")</f>
        <v>S34</v>
      </c>
      <c r="AV737" s="327" t="str">
        <f>IF(AR737&lt;&gt;"",CONCATENATE("S",WEEKNUM(AR737,21)),"")</f>
        <v>S34</v>
      </c>
      <c r="AW737" s="327" t="str">
        <f>IF(AS737&lt;&gt;"",CONCATENATE("S",WEEKNUM(AS737,21)),"")</f>
        <v/>
      </c>
      <c r="AX737" s="326" t="str">
        <f>IF(AS737&lt;&gt;"",CONCATENATE(MONTH(AS737),"/",YEAR(AS737)),"")</f>
        <v/>
      </c>
      <c r="AY737" s="328">
        <f ca="1">IF(AQ737&lt;&gt;"",IF(AS737&lt;&gt;"",AQ737-AS737,TODAY()-AQ737),"")</f>
        <v>4</v>
      </c>
      <c r="AZ737" s="329" t="str">
        <f ca="1">IF(AY737&lt;&gt;"",IF(AY737&lt;=0,"SEM ATRASO",IF(AY737&lt;=10,"1) &lt;= 10 Dias",IF(AND(AY737&gt;10,AY737&lt;=30),"2) &gt; 10 Dias e &lt;= 30 Dias",IF(AND(AY737&gt;30,AY737&lt;=60),"3) &gt;30 Dias e &lt;=60 Dias",IF(AND(AY737&gt;60,AY737&lt;43854),"4) &gt; 60 Dias","INDEFINIDO"))))),"")</f>
        <v>1) &lt;= 10 Dias</v>
      </c>
      <c r="BA737" s="327">
        <v>45894</v>
      </c>
      <c r="BB737" s="331"/>
      <c r="BC737" s="14">
        <v>45901</v>
      </c>
      <c r="BD737" s="14">
        <v>45901</v>
      </c>
      <c r="BE737" s="15"/>
      <c r="BF737" s="309" t="str">
        <f>IF(AND(BB737&lt;&gt;"",BE737&lt;&gt;""),BE737-BB737,"")</f>
        <v/>
      </c>
      <c r="BG737" s="326" t="str">
        <f>IF(BC737&lt;&gt;"",CONCATENATE("S",WEEKNUM(BC737,21)),"")</f>
        <v>S36</v>
      </c>
      <c r="BH737" s="327" t="str">
        <f>IF(BD737&lt;&gt;"",CONCATENATE("S",WEEKNUM(BD737,21)),"")</f>
        <v>S36</v>
      </c>
      <c r="BI737" s="327" t="str">
        <f>IF(BE737&lt;&gt;"",CONCATENATE("S",WEEKNUM(BE737,21)),"")</f>
        <v/>
      </c>
      <c r="BJ737" s="326" t="str">
        <f>IF(BE737&lt;&gt;"",CONCATENATE(MONTH(BE737),"/",YEAR(BE737)),"")</f>
        <v/>
      </c>
      <c r="BK737" s="325" t="str">
        <f ca="1">IF(BE737&lt;&gt;"",IFERROR(IF(BE737="",TODAY()-BC737,BE737-BC737),""),"")</f>
        <v/>
      </c>
      <c r="BL737" s="330" t="str">
        <f ca="1">IF(BK737&lt;&gt;"",IF(BK737&lt;=0,"SEM ATRASO",IF(BK737&lt;=10,"1) &lt;= 10 Dias",IF(AND(BK737&gt;10,BK737&lt;=30),"2) &gt; 10 Dias e &lt;= 30 Dias",IF(AND(BK737&gt;30,BK737&lt;=60),"3) &gt;30 Dias e &lt;=60 Dias",IF(AND(BK737&gt;60,BK737&lt;43854),"4) &gt; 60 Dias","INDEFINIDO"))))),"")</f>
        <v/>
      </c>
      <c r="BM737" s="331">
        <f>IF(BE737&lt;&gt;"",BE737+5,IF(AND(BE737="",BD737&lt;&gt;""),BD737+5,IF(AND(BE737="",BD737="",AS737&lt;&gt;""),AS737+5,IF(AND(BE737="",BD737="",AS737="",AR737&lt;&gt;""),AR737+5,""))))</f>
        <v>45906</v>
      </c>
      <c r="BN737" s="331"/>
      <c r="BO737" s="331" t="s">
        <v>87</v>
      </c>
      <c r="BP737" s="305"/>
      <c r="BQ737" s="305"/>
      <c r="BR737" s="305"/>
      <c r="BS737" s="305"/>
      <c r="BT737" s="332"/>
      <c r="BU737" s="333"/>
      <c r="BV737" s="329"/>
      <c r="BW737" s="329"/>
      <c r="BX737" s="329"/>
      <c r="BY737" s="329"/>
      <c r="BZ737" s="329"/>
      <c r="CA737" s="645" t="s">
        <v>2455</v>
      </c>
      <c r="CB737" s="599"/>
    </row>
    <row r="738" spans="1:80" ht="40.5" customHeight="1" x14ac:dyDescent="0.35">
      <c r="A738" s="326"/>
      <c r="B738" s="458" t="s">
        <v>88</v>
      </c>
      <c r="C738" s="326"/>
      <c r="D738" s="331"/>
      <c r="E738" s="323" t="s">
        <v>1984</v>
      </c>
      <c r="F738" s="323" t="s">
        <v>255</v>
      </c>
      <c r="G738" s="307" t="str">
        <f ca="1">IF(AND(E738&lt;D738,BE738&lt;&gt;"",TODAY()&gt;D738),TODAY()-D738,"")</f>
        <v/>
      </c>
      <c r="H738" s="308">
        <f>IF(BM738&lt;&gt;"",BM738,"")</f>
        <v>45906</v>
      </c>
      <c r="I738" s="309">
        <f>IF(AND(E738&lt;&gt;"",H738&lt;&gt;""),H738-E738,"")</f>
        <v>407</v>
      </c>
      <c r="J738" s="305"/>
      <c r="K738" s="305" t="s">
        <v>80</v>
      </c>
      <c r="L738" s="310" t="s">
        <v>557</v>
      </c>
      <c r="M738" s="311" t="s">
        <v>117</v>
      </c>
      <c r="N738" s="310" t="s">
        <v>2050</v>
      </c>
      <c r="O738" s="337"/>
      <c r="P738" s="372" t="s">
        <v>1923</v>
      </c>
      <c r="Q738" s="339" t="s">
        <v>2411</v>
      </c>
      <c r="R738" s="313" t="str">
        <f>IF(OR(L738&lt;&gt;"",N738&lt;&gt;"",O738&lt;&gt;"",P738&lt;&gt;""),CONCATENATE(L738,"-",N738,"-",P738,"-OM",O738),"")</f>
        <v>P62-PPGMII-P62-CAM-0725P/2024-OM</v>
      </c>
      <c r="S738" s="326"/>
      <c r="T738" s="314">
        <v>0.5</v>
      </c>
      <c r="U738" s="340">
        <v>0</v>
      </c>
      <c r="V738" s="544">
        <v>12.349</v>
      </c>
      <c r="W738" s="316">
        <f>IF(U738&lt;&gt;"",U738/1000,"")</f>
        <v>0</v>
      </c>
      <c r="X738" s="316">
        <f>IF(V738&lt;&gt;"",V738/1000,"")</f>
        <v>1.2349000000000001E-2</v>
      </c>
      <c r="Y738" s="317">
        <f>IF(OR(U738&lt;&gt;"",V738&lt;&gt;""),U738+V738,"")</f>
        <v>12.349</v>
      </c>
      <c r="Z738" s="318">
        <f>IF(Y738&lt;&gt;"",Y738/1000,"")</f>
        <v>1.2349000000000001E-2</v>
      </c>
      <c r="AA738" s="574" t="s">
        <v>2112</v>
      </c>
      <c r="AB738" s="331"/>
      <c r="AC738" s="331">
        <v>1</v>
      </c>
      <c r="AD738" s="331">
        <v>45802</v>
      </c>
      <c r="AE738" s="327">
        <v>45833</v>
      </c>
      <c r="AF738" s="18">
        <v>45833</v>
      </c>
      <c r="AG738" s="327">
        <v>45833</v>
      </c>
      <c r="AH738" s="309">
        <f>IF(AND(AD738&lt;&gt;"",AG738&lt;&gt;""),AG738-AD738,"")</f>
        <v>31</v>
      </c>
      <c r="AI738" s="322" t="str">
        <f>IF(AE738&lt;&gt;"",CONCATENATE("S",WEEKNUM(AE738,21)),"")</f>
        <v>S26</v>
      </c>
      <c r="AJ738" s="323" t="str">
        <f>IF(AF738&lt;&gt;"",CONCATENATE("S",WEEKNUM(AF738,21)),"")</f>
        <v>S26</v>
      </c>
      <c r="AK738" s="323" t="str">
        <f>IF(AG738&lt;&gt;"",CONCATENATE("S",WEEKNUM(AG738,21)),"")</f>
        <v>S26</v>
      </c>
      <c r="AL738" s="322" t="str">
        <f>IF(AG738&lt;&gt;"",CONCATENATE(MONTH(AG738),"/",YEAR(AG738)),"")</f>
        <v>6/2025</v>
      </c>
      <c r="AM738" s="324">
        <f ca="1">IF(AG738&lt;&gt;"",IFERROR(IF(AF738="",TODAY()-AE738,AG738-AE738),""),"")</f>
        <v>0</v>
      </c>
      <c r="AN738" s="325" t="str">
        <f ca="1">IF(AM738&lt;&gt;"",IF(AM738&lt;=0,"SEM ATRASO",IF(AM738&lt;=10,"1) &lt;= 10 Dias",IF(AND(AM738&gt;10,AM738&lt;=30),"2) &gt; 10 Dias e &lt;= 30 Dias",IF(AND(AM738&gt;30,AM738&lt;=60),"3) &gt;30 Dias e &lt;=60 Dias",IF(AND(AM738&gt;60,AM738&lt;43854),"4) &gt; 60 Dias","INDEFINIDO"))))),"")</f>
        <v>SEM ATRASO</v>
      </c>
      <c r="AO738" s="327" t="s">
        <v>2454</v>
      </c>
      <c r="AP738" s="327" t="s">
        <v>2454</v>
      </c>
      <c r="AQ738" s="15">
        <v>45893</v>
      </c>
      <c r="AR738" s="15">
        <v>45893</v>
      </c>
      <c r="AS738" s="331"/>
      <c r="AT738" s="309" t="str">
        <f>IF(AND(AP738&lt;&gt;"",AS738&lt;&gt;""),AS738-AP738,"")</f>
        <v/>
      </c>
      <c r="AU738" s="326" t="str">
        <f>IF(AQ738&lt;&gt;"",CONCATENATE("S",WEEKNUM(AQ738,21)),"")</f>
        <v>S34</v>
      </c>
      <c r="AV738" s="327" t="str">
        <f>IF(AR738&lt;&gt;"",CONCATENATE("S",WEEKNUM(AR738,21)),"")</f>
        <v>S34</v>
      </c>
      <c r="AW738" s="327" t="str">
        <f>IF(AS738&lt;&gt;"",CONCATENATE("S",WEEKNUM(AS738,21)),"")</f>
        <v/>
      </c>
      <c r="AX738" s="326" t="str">
        <f>IF(AS738&lt;&gt;"",CONCATENATE(MONTH(AS738),"/",YEAR(AS738)),"")</f>
        <v/>
      </c>
      <c r="AY738" s="328">
        <f ca="1">IF(AQ738&lt;&gt;"",IF(AS738&lt;&gt;"",AQ738-AS738,TODAY()-AQ738),"")</f>
        <v>4</v>
      </c>
      <c r="AZ738" s="329" t="str">
        <f ca="1">IF(AY738&lt;&gt;"",IF(AY738&lt;=0,"SEM ATRASO",IF(AY738&lt;=10,"1) &lt;= 10 Dias",IF(AND(AY738&gt;10,AY738&lt;=30),"2) &gt; 10 Dias e &lt;= 30 Dias",IF(AND(AY738&gt;30,AY738&lt;=60),"3) &gt;30 Dias e &lt;=60 Dias",IF(AND(AY738&gt;60,AY738&lt;43854),"4) &gt; 60 Dias","INDEFINIDO"))))),"")</f>
        <v>1) &lt;= 10 Dias</v>
      </c>
      <c r="BA738" s="327">
        <v>45894</v>
      </c>
      <c r="BB738" s="331"/>
      <c r="BC738" s="14">
        <v>45901</v>
      </c>
      <c r="BD738" s="14">
        <v>45901</v>
      </c>
      <c r="BE738" s="15"/>
      <c r="BF738" s="309" t="str">
        <f>IF(AND(BB738&lt;&gt;"",BE738&lt;&gt;""),BE738-BB738,"")</f>
        <v/>
      </c>
      <c r="BG738" s="326" t="str">
        <f>IF(BC738&lt;&gt;"",CONCATENATE("S",WEEKNUM(BC738,21)),"")</f>
        <v>S36</v>
      </c>
      <c r="BH738" s="327" t="str">
        <f>IF(BD738&lt;&gt;"",CONCATENATE("S",WEEKNUM(BD738,21)),"")</f>
        <v>S36</v>
      </c>
      <c r="BI738" s="327" t="str">
        <f>IF(BE738&lt;&gt;"",CONCATENATE("S",WEEKNUM(BE738,21)),"")</f>
        <v/>
      </c>
      <c r="BJ738" s="326" t="str">
        <f>IF(BE738&lt;&gt;"",CONCATENATE(MONTH(BE738),"/",YEAR(BE738)),"")</f>
        <v/>
      </c>
      <c r="BK738" s="325" t="str">
        <f ca="1">IF(BE738&lt;&gt;"",IFERROR(IF(BE738="",TODAY()-BC738,BE738-BC738),""),"")</f>
        <v/>
      </c>
      <c r="BL738" s="330" t="str">
        <f ca="1">IF(BK738&lt;&gt;"",IF(BK738&lt;=0,"SEM ATRASO",IF(BK738&lt;=10,"1) &lt;= 10 Dias",IF(AND(BK738&gt;10,BK738&lt;=30),"2) &gt; 10 Dias e &lt;= 30 Dias",IF(AND(BK738&gt;30,BK738&lt;=60),"3) &gt;30 Dias e &lt;=60 Dias",IF(AND(BK738&gt;60,BK738&lt;43854),"4) &gt; 60 Dias","INDEFINIDO"))))),"")</f>
        <v/>
      </c>
      <c r="BM738" s="331">
        <f>IF(BE738&lt;&gt;"",BE738+5,IF(AND(BE738="",BD738&lt;&gt;""),BD738+5,IF(AND(BE738="",BD738="",AS738&lt;&gt;""),AS738+5,IF(AND(BE738="",BD738="",AS738="",AR738&lt;&gt;""),AR738+5,""))))</f>
        <v>45906</v>
      </c>
      <c r="BN738" s="331"/>
      <c r="BO738" s="331" t="s">
        <v>87</v>
      </c>
      <c r="BP738" s="305"/>
      <c r="BQ738" s="305"/>
      <c r="BR738" s="305"/>
      <c r="BS738" s="305"/>
      <c r="BT738" s="332"/>
      <c r="BU738" s="333"/>
      <c r="BV738" s="329"/>
      <c r="BW738" s="329"/>
      <c r="BX738" s="329"/>
      <c r="BY738" s="329"/>
      <c r="BZ738" s="329"/>
      <c r="CA738" s="645" t="s">
        <v>2455</v>
      </c>
      <c r="CB738" s="599"/>
    </row>
    <row r="739" spans="1:80" ht="40.5" customHeight="1" x14ac:dyDescent="0.35">
      <c r="A739" s="326"/>
      <c r="B739" s="458" t="s">
        <v>88</v>
      </c>
      <c r="C739" s="326"/>
      <c r="D739" s="331"/>
      <c r="E739" s="323" t="s">
        <v>1949</v>
      </c>
      <c r="F739" s="323" t="s">
        <v>1063</v>
      </c>
      <c r="G739" s="307" t="str">
        <f ca="1">IF(AND(E739&lt;D739,BE739&lt;&gt;"",TODAY()&gt;D739),TODAY()-D739,"")</f>
        <v/>
      </c>
      <c r="H739" s="308" t="str">
        <f>IF(BM739&lt;&gt;"",BM739,"")</f>
        <v/>
      </c>
      <c r="I739" s="309" t="str">
        <f>IF(AND(E739&lt;&gt;"",H739&lt;&gt;""),H739-E739,"")</f>
        <v/>
      </c>
      <c r="J739" s="305" t="s">
        <v>565</v>
      </c>
      <c r="K739" s="326" t="s">
        <v>80</v>
      </c>
      <c r="L739" s="310" t="s">
        <v>2400</v>
      </c>
      <c r="M739" s="326" t="s">
        <v>117</v>
      </c>
      <c r="N739" s="326" t="s">
        <v>2050</v>
      </c>
      <c r="O739" s="326"/>
      <c r="P739" s="46" t="s">
        <v>2358</v>
      </c>
      <c r="Q739" s="383" t="s">
        <v>2374</v>
      </c>
      <c r="R739" s="313" t="str">
        <f>IF(OR(L739&lt;&gt;"",N739&lt;&gt;"",O739&lt;&gt;"",P739&lt;&gt;""),CONCATENATE(L739,"-",N739,"-",P739,"-OM",O739),"")</f>
        <v>P62C-PPGMII-P62-CAM-1168P/2024-OM</v>
      </c>
      <c r="S739" s="326"/>
      <c r="T739" s="414">
        <v>0.25</v>
      </c>
      <c r="U739" s="340">
        <v>0</v>
      </c>
      <c r="V739" s="340">
        <v>242.477</v>
      </c>
      <c r="W739" s="316">
        <f>IF(U739&lt;&gt;"",U739/1000,"")</f>
        <v>0</v>
      </c>
      <c r="X739" s="316">
        <f>IF(V739&lt;&gt;"",V739/1000,"")</f>
        <v>0.242477</v>
      </c>
      <c r="Y739" s="317">
        <f>IF(OR(U739&lt;&gt;"",V739&lt;&gt;""),U739+V739,"")</f>
        <v>242.477</v>
      </c>
      <c r="Z739" s="318">
        <f>IF(Y739&lt;&gt;"",Y739/1000,"")</f>
        <v>0.242477</v>
      </c>
      <c r="AA739" s="574"/>
      <c r="AB739" s="327"/>
      <c r="AC739" s="331">
        <v>45828</v>
      </c>
      <c r="AD739" s="327">
        <v>45838</v>
      </c>
      <c r="AE739" s="327">
        <v>45858</v>
      </c>
      <c r="AF739" s="327">
        <v>45858</v>
      </c>
      <c r="AG739" s="327">
        <v>45858</v>
      </c>
      <c r="AH739" s="309">
        <f>IF(AND(AD739&lt;&gt;"",AG739&lt;&gt;""),AG739-AD739,"")</f>
        <v>20</v>
      </c>
      <c r="AI739" s="322" t="str">
        <f>IF(AE739&lt;&gt;"",CONCATENATE("S",WEEKNUM(AE739,21)),"")</f>
        <v>S29</v>
      </c>
      <c r="AJ739" s="323" t="str">
        <f>IF(AF739&lt;&gt;"",CONCATENATE("S",WEEKNUM(AF739,21)),"")</f>
        <v>S29</v>
      </c>
      <c r="AK739" s="323" t="str">
        <f>IF(AG739&lt;&gt;"",CONCATENATE("S",WEEKNUM(AG739,21)),"")</f>
        <v>S29</v>
      </c>
      <c r="AL739" s="322" t="str">
        <f>IF(AG739&lt;&gt;"",CONCATENATE(MONTH(AG739),"/",YEAR(AG739)),"")</f>
        <v>7/2025</v>
      </c>
      <c r="AM739" s="324">
        <f ca="1">IF(AG739&lt;&gt;"",IFERROR(IF(AF739="",TODAY()-AE739,AG739-AE739),""),"")</f>
        <v>0</v>
      </c>
      <c r="AN739" s="325" t="str">
        <f ca="1">IF(AM739&lt;&gt;"",IF(AM739&lt;=0,"SEM ATRASO",IF(AM739&lt;=10,"1) &lt;= 10 Dias",IF(AND(AM739&gt;10,AM739&lt;=30),"2) &gt; 10 Dias e &lt;= 30 Dias",IF(AND(AM739&gt;30,AM739&lt;=60),"3) &gt;30 Dias e &lt;=60 Dias",IF(AND(AM739&gt;60,AM739&lt;43854),"4) &gt; 60 Dias","INDEFINIDO"))))),"")</f>
        <v>SEM ATRASO</v>
      </c>
      <c r="AO739" s="15">
        <v>45888</v>
      </c>
      <c r="AP739" s="331"/>
      <c r="AQ739" s="25">
        <v>45893</v>
      </c>
      <c r="AR739" s="25">
        <v>45893</v>
      </c>
      <c r="AS739" s="327"/>
      <c r="AT739" s="309" t="str">
        <f>IF(AND(AP739&lt;&gt;"",AS739&lt;&gt;""),AS739-AP739,"")</f>
        <v/>
      </c>
      <c r="AU739" s="326" t="str">
        <f>IF(AQ739&lt;&gt;"",CONCATENATE("S",WEEKNUM(AQ739,21)),"")</f>
        <v>S34</v>
      </c>
      <c r="AV739" s="327" t="str">
        <f>IF(AR739&lt;&gt;"",CONCATENATE("S",WEEKNUM(AR739,21)),"")</f>
        <v>S34</v>
      </c>
      <c r="AW739" s="327" t="str">
        <f>IF(AS739&lt;&gt;"",CONCATENATE("S",WEEKNUM(AS739,21)),"")</f>
        <v/>
      </c>
      <c r="AX739" s="326" t="str">
        <f>IF(AS739&lt;&gt;"",CONCATENATE(MONTH(AS739),"/",YEAR(AS739)),"")</f>
        <v/>
      </c>
      <c r="AY739" s="328">
        <f ca="1">IF(AQ739&lt;&gt;"",IF(AS739&lt;&gt;"",AQ739-AS739,TODAY()-AQ739),"")</f>
        <v>4</v>
      </c>
      <c r="AZ739" s="329" t="str">
        <f ca="1">IF(AY739&lt;&gt;"",IF(AY739&lt;=0,"SEM ATRASO",IF(AY739&lt;=10,"1) &lt;= 10 Dias",IF(AND(AY739&gt;10,AY739&lt;=30),"2) &gt; 10 Dias e &lt;= 30 Dias",IF(AND(AY739&gt;30,AY739&lt;=60),"3) &gt;30 Dias e &lt;=60 Dias",IF(AND(AY739&gt;60,AY739&lt;43854),"4) &gt; 60 Dias","INDEFINIDO"))))),"")</f>
        <v>1) &lt;= 10 Dias</v>
      </c>
      <c r="BA739" s="327">
        <v>45893</v>
      </c>
      <c r="BB739" s="331"/>
      <c r="BC739" s="14">
        <v>45899</v>
      </c>
      <c r="BD739" s="24">
        <v>45902</v>
      </c>
      <c r="BE739" s="398"/>
      <c r="BF739" s="309" t="str">
        <f>IF(AND(BB739&lt;&gt;"",BE739&lt;&gt;""),BE739-BB739,"")</f>
        <v/>
      </c>
      <c r="BG739" s="326" t="str">
        <f>IF(BC739&lt;&gt;"",CONCATENATE("S",WEEKNUM(BC739,21)),"")</f>
        <v>S35</v>
      </c>
      <c r="BH739" s="327" t="str">
        <f>IF(BD739&lt;&gt;"",CONCATENATE("S",WEEKNUM(BD739,21)),"")</f>
        <v>S36</v>
      </c>
      <c r="BI739" s="327" t="str">
        <f>IF(BE739&lt;&gt;"",CONCATENATE("S",WEEKNUM(BE739,21)),"")</f>
        <v/>
      </c>
      <c r="BJ739" s="326" t="str">
        <f>IF(BE739&lt;&gt;"",CONCATENATE(MONTH(BE739),"/",YEAR(BE739)),"")</f>
        <v/>
      </c>
      <c r="BK739" s="325" t="str">
        <f ca="1">IF(BE739&lt;&gt;"",IFERROR(IF(BE739="",TODAY()-BC739,BE739-BC739),""),"")</f>
        <v/>
      </c>
      <c r="BL739" s="330" t="str">
        <f ca="1">IF(BK739&lt;&gt;"",IF(BK739&lt;=0,"SEM ATRASO",IF(BK739&lt;=10,"1) &lt;= 10 Dias",IF(AND(BK739&gt;10,BK739&lt;=30),"2) &gt; 10 Dias e &lt;= 30 Dias",IF(AND(BK739&gt;30,BK739&lt;=60),"3) &gt;30 Dias e &lt;=60 Dias",IF(AND(BK739&gt;60,BK739&lt;43854),"4) &gt; 60 Dias","INDEFINIDO"))))),"")</f>
        <v/>
      </c>
      <c r="BM739" s="331"/>
      <c r="BN739" s="327"/>
      <c r="BO739" s="331" t="s">
        <v>87</v>
      </c>
      <c r="BP739" s="305"/>
      <c r="BQ739" s="305"/>
      <c r="BR739" s="305"/>
      <c r="BS739" s="305"/>
      <c r="BT739" s="305"/>
      <c r="BU739" s="305"/>
      <c r="BV739" s="305"/>
      <c r="BW739" s="305"/>
      <c r="BX739" s="305"/>
      <c r="BY739" s="305"/>
      <c r="BZ739" s="305"/>
      <c r="CA739" s="660"/>
      <c r="CB739" s="326"/>
    </row>
    <row r="740" spans="1:80" ht="40.5" customHeight="1" x14ac:dyDescent="0.35">
      <c r="A740" s="326"/>
      <c r="B740" s="305" t="s">
        <v>88</v>
      </c>
      <c r="C740" s="326"/>
      <c r="D740" s="331"/>
      <c r="E740" s="323" t="s">
        <v>1949</v>
      </c>
      <c r="F740" s="323" t="s">
        <v>1063</v>
      </c>
      <c r="G740" s="307" t="str">
        <f ca="1">IF(AND(E740&lt;D740,BE740&lt;&gt;"",TODAY()&gt;D740),TODAY()-D740,"")</f>
        <v/>
      </c>
      <c r="H740" s="308" t="str">
        <f>IF(BM740&lt;&gt;"",BM740,"")</f>
        <v/>
      </c>
      <c r="I740" s="309" t="str">
        <f>IF(AND(E740&lt;&gt;"",H740&lt;&gt;""),H740-E740,"")</f>
        <v/>
      </c>
      <c r="J740" s="305" t="s">
        <v>565</v>
      </c>
      <c r="K740" s="326" t="s">
        <v>80</v>
      </c>
      <c r="L740" s="310" t="s">
        <v>2400</v>
      </c>
      <c r="M740" s="326" t="s">
        <v>117</v>
      </c>
      <c r="N740" s="326" t="s">
        <v>2050</v>
      </c>
      <c r="O740" s="326"/>
      <c r="P740" s="46" t="s">
        <v>2355</v>
      </c>
      <c r="Q740" s="383" t="s">
        <v>2370</v>
      </c>
      <c r="R740" s="313" t="str">
        <f>IF(OR(L740&lt;&gt;"",N740&lt;&gt;"",O740&lt;&gt;"",P740&lt;&gt;""),CONCATENATE(L740,"-",N740,"-",P740,"-OM",O740),"")</f>
        <v>P62C-PPGMII-P62-CAM-0672P/2024-OM</v>
      </c>
      <c r="S740" s="326"/>
      <c r="T740" s="314">
        <v>0.65</v>
      </c>
      <c r="U740" s="340">
        <v>0</v>
      </c>
      <c r="V740" s="340">
        <v>2990.8199999999997</v>
      </c>
      <c r="W740" s="316">
        <f>IF(U740&lt;&gt;"",U740/1000,"")</f>
        <v>0</v>
      </c>
      <c r="X740" s="316">
        <f>IF(V740&lt;&gt;"",V740/1000,"")</f>
        <v>2.9908199999999998</v>
      </c>
      <c r="Y740" s="317">
        <f>IF(OR(U740&lt;&gt;"",V740&lt;&gt;""),U740+V740,"")</f>
        <v>2990.8199999999997</v>
      </c>
      <c r="Z740" s="318">
        <f>IF(Y740&lt;&gt;"",Y740/1000,"")</f>
        <v>2.9908199999999998</v>
      </c>
      <c r="AA740" s="574"/>
      <c r="AB740" s="327"/>
      <c r="AC740" s="331">
        <v>45828</v>
      </c>
      <c r="AD740" s="327">
        <v>45838</v>
      </c>
      <c r="AE740" s="327">
        <v>45858</v>
      </c>
      <c r="AF740" s="327">
        <v>45858</v>
      </c>
      <c r="AG740" s="327">
        <v>45858</v>
      </c>
      <c r="AH740" s="309">
        <f>IF(AND(AD740&lt;&gt;"",AG740&lt;&gt;""),AG740-AD740,"")</f>
        <v>20</v>
      </c>
      <c r="AI740" s="322" t="str">
        <f>IF(AE740&lt;&gt;"",CONCATENATE("S",WEEKNUM(AE740,21)),"")</f>
        <v>S29</v>
      </c>
      <c r="AJ740" s="323" t="str">
        <f>IF(AF740&lt;&gt;"",CONCATENATE("S",WEEKNUM(AF740,21)),"")</f>
        <v>S29</v>
      </c>
      <c r="AK740" s="323" t="str">
        <f>IF(AG740&lt;&gt;"",CONCATENATE("S",WEEKNUM(AG740,21)),"")</f>
        <v>S29</v>
      </c>
      <c r="AL740" s="322" t="str">
        <f>IF(AG740&lt;&gt;"",CONCATENATE(MONTH(AG740),"/",YEAR(AG740)),"")</f>
        <v>7/2025</v>
      </c>
      <c r="AM740" s="324">
        <f ca="1">IF(AG740&lt;&gt;"",IFERROR(IF(AF740="",TODAY()-AE740,AG740-AE740),""),"")</f>
        <v>0</v>
      </c>
      <c r="AN740" s="325" t="str">
        <f ca="1">IF(AM740&lt;&gt;"",IF(AM740&lt;=0,"SEM ATRASO",IF(AM740&lt;=10,"1) &lt;= 10 Dias",IF(AND(AM740&gt;10,AM740&lt;=30),"2) &gt; 10 Dias e &lt;= 30 Dias",IF(AND(AM740&gt;30,AM740&lt;=60),"3) &gt;30 Dias e &lt;=60 Dias",IF(AND(AM740&gt;60,AM740&lt;43854),"4) &gt; 60 Dias","INDEFINIDO"))))),"")</f>
        <v>SEM ATRASO</v>
      </c>
      <c r="AO740" s="15">
        <v>45889</v>
      </c>
      <c r="AP740" s="331"/>
      <c r="AQ740" s="25">
        <v>45894</v>
      </c>
      <c r="AR740" s="25">
        <v>45894</v>
      </c>
      <c r="AS740" s="327"/>
      <c r="AT740" s="309" t="str">
        <f>IF(AND(AP740&lt;&gt;"",AS740&lt;&gt;""),AS740-AP740,"")</f>
        <v/>
      </c>
      <c r="AU740" s="326" t="str">
        <f>IF(AQ740&lt;&gt;"",CONCATENATE("S",WEEKNUM(AQ740,21)),"")</f>
        <v>S35</v>
      </c>
      <c r="AV740" s="327" t="str">
        <f>IF(AR740&lt;&gt;"",CONCATENATE("S",WEEKNUM(AR740,21)),"")</f>
        <v>S35</v>
      </c>
      <c r="AW740" s="327" t="str">
        <f>IF(AS740&lt;&gt;"",CONCATENATE("S",WEEKNUM(AS740,21)),"")</f>
        <v/>
      </c>
      <c r="AX740" s="326" t="str">
        <f>IF(AS740&lt;&gt;"",CONCATENATE(MONTH(AS740),"/",YEAR(AS740)),"")</f>
        <v/>
      </c>
      <c r="AY740" s="328">
        <f ca="1">IF(AQ740&lt;&gt;"",IF(AS740&lt;&gt;"",AQ740-AS740,TODAY()-AQ740),"")</f>
        <v>3</v>
      </c>
      <c r="AZ740" s="329" t="str">
        <f ca="1">IF(AY740&lt;&gt;"",IF(AY740&lt;=0,"SEM ATRASO",IF(AY740&lt;=10,"1) &lt;= 10 Dias",IF(AND(AY740&gt;10,AY740&lt;=30),"2) &gt; 10 Dias e &lt;= 30 Dias",IF(AND(AY740&gt;30,AY740&lt;=60),"3) &gt;30 Dias e &lt;=60 Dias",IF(AND(AY740&gt;60,AY740&lt;43854),"4) &gt; 60 Dias","INDEFINIDO"))))),"")</f>
        <v>1) &lt;= 10 Dias</v>
      </c>
      <c r="BA740" s="327">
        <v>45894</v>
      </c>
      <c r="BB740" s="331"/>
      <c r="BC740" s="14">
        <v>45900</v>
      </c>
      <c r="BD740" s="24">
        <v>45900</v>
      </c>
      <c r="BE740" s="327"/>
      <c r="BF740" s="309" t="str">
        <f>IF(AND(BB740&lt;&gt;"",BE740&lt;&gt;""),BE740-BB740,"")</f>
        <v/>
      </c>
      <c r="BG740" s="326" t="str">
        <f>IF(BC740&lt;&gt;"",CONCATENATE("S",WEEKNUM(BC740,21)),"")</f>
        <v>S35</v>
      </c>
      <c r="BH740" s="327" t="str">
        <f>IF(BD740&lt;&gt;"",CONCATENATE("S",WEEKNUM(BD740,21)),"")</f>
        <v>S35</v>
      </c>
      <c r="BI740" s="327" t="str">
        <f>IF(BE740&lt;&gt;"",CONCATENATE("S",WEEKNUM(BE740,21)),"")</f>
        <v/>
      </c>
      <c r="BJ740" s="326" t="str">
        <f>IF(BE740&lt;&gt;"",CONCATENATE(MONTH(BE740),"/",YEAR(BE740)),"")</f>
        <v/>
      </c>
      <c r="BK740" s="325" t="str">
        <f ca="1">IF(BE740&lt;&gt;"",IFERROR(IF(BE740="",TODAY()-BC740,BE740-BC740),""),"")</f>
        <v/>
      </c>
      <c r="BL740" s="330" t="str">
        <f ca="1">IF(BK740&lt;&gt;"",IF(BK740&lt;=0,"SEM ATRASO",IF(BK740&lt;=10,"1) &lt;= 10 Dias",IF(AND(BK740&gt;10,BK740&lt;=30),"2) &gt; 10 Dias e &lt;= 30 Dias",IF(AND(BK740&gt;30,BK740&lt;=60),"3) &gt;30 Dias e &lt;=60 Dias",IF(AND(BK740&gt;60,BK740&lt;43854),"4) &gt; 60 Dias","INDEFINIDO"))))),"")</f>
        <v/>
      </c>
      <c r="BM740" s="331"/>
      <c r="BN740" s="327"/>
      <c r="BO740" s="331" t="s">
        <v>87</v>
      </c>
      <c r="BP740" s="305"/>
      <c r="BQ740" s="305"/>
      <c r="BR740" s="305"/>
      <c r="BS740" s="305"/>
      <c r="BT740" s="305"/>
      <c r="BU740" s="305"/>
      <c r="BV740" s="305"/>
      <c r="BW740" s="305"/>
      <c r="BX740" s="305"/>
      <c r="BY740" s="305"/>
      <c r="BZ740" s="305"/>
      <c r="CA740" s="660"/>
      <c r="CB740" s="326"/>
    </row>
    <row r="741" spans="1:80" ht="40.5" customHeight="1" x14ac:dyDescent="0.35">
      <c r="A741" s="326"/>
      <c r="B741" s="305" t="s">
        <v>88</v>
      </c>
      <c r="C741" s="326"/>
      <c r="D741" s="331"/>
      <c r="E741" s="323" t="s">
        <v>1949</v>
      </c>
      <c r="F741" s="323" t="s">
        <v>1063</v>
      </c>
      <c r="G741" s="307" t="str">
        <f ca="1">IF(AND(E741&lt;D741,BE741&lt;&gt;"",TODAY()&gt;D741),TODAY()-D741,"")</f>
        <v/>
      </c>
      <c r="H741" s="308" t="str">
        <f>IF(BM741&lt;&gt;"",BM741,"")</f>
        <v/>
      </c>
      <c r="I741" s="309" t="str">
        <f>IF(AND(E741&lt;&gt;"",H741&lt;&gt;""),H741-E741,"")</f>
        <v/>
      </c>
      <c r="J741" s="305" t="s">
        <v>565</v>
      </c>
      <c r="K741" s="326" t="s">
        <v>80</v>
      </c>
      <c r="L741" s="310" t="s">
        <v>2400</v>
      </c>
      <c r="M741" s="326" t="s">
        <v>117</v>
      </c>
      <c r="N741" s="326" t="s">
        <v>2050</v>
      </c>
      <c r="O741" s="326"/>
      <c r="P741" s="46" t="s">
        <v>2359</v>
      </c>
      <c r="Q741" s="383" t="s">
        <v>2382</v>
      </c>
      <c r="R741" s="313" t="str">
        <f>IF(OR(L741&lt;&gt;"",N741&lt;&gt;"",O741&lt;&gt;"",P741&lt;&gt;""),CONCATENATE(L741,"-",N741,"-",P741,"-OM",O741),"")</f>
        <v>P62C-PPGMII-P62-CAM-1175P/2024-OM</v>
      </c>
      <c r="S741" s="326"/>
      <c r="T741" s="314">
        <v>0.65</v>
      </c>
      <c r="U741" s="340">
        <v>0</v>
      </c>
      <c r="V741" s="340">
        <v>82.37</v>
      </c>
      <c r="W741" s="316">
        <f>IF(U741&lt;&gt;"",U741/1000,"")</f>
        <v>0</v>
      </c>
      <c r="X741" s="316">
        <f>IF(V741&lt;&gt;"",V741/1000,"")</f>
        <v>8.2369999999999999E-2</v>
      </c>
      <c r="Y741" s="317">
        <f>IF(OR(U741&lt;&gt;"",V741&lt;&gt;""),U741+V741,"")</f>
        <v>82.37</v>
      </c>
      <c r="Z741" s="318">
        <f>IF(Y741&lt;&gt;"",Y741/1000,"")</f>
        <v>8.2369999999999999E-2</v>
      </c>
      <c r="AA741" s="574"/>
      <c r="AB741" s="327"/>
      <c r="AC741" s="331">
        <v>45828</v>
      </c>
      <c r="AD741" s="327">
        <v>45838</v>
      </c>
      <c r="AE741" s="327">
        <v>45858</v>
      </c>
      <c r="AF741" s="327">
        <v>45858</v>
      </c>
      <c r="AG741" s="327">
        <v>45858</v>
      </c>
      <c r="AH741" s="309">
        <f>IF(AND(AD741&lt;&gt;"",AG741&lt;&gt;""),AG741-AD741,"")</f>
        <v>20</v>
      </c>
      <c r="AI741" s="322" t="str">
        <f>IF(AE741&lt;&gt;"",CONCATENATE("S",WEEKNUM(AE741,21)),"")</f>
        <v>S29</v>
      </c>
      <c r="AJ741" s="323" t="str">
        <f>IF(AF741&lt;&gt;"",CONCATENATE("S",WEEKNUM(AF741,21)),"")</f>
        <v>S29</v>
      </c>
      <c r="AK741" s="323" t="str">
        <f>IF(AG741&lt;&gt;"",CONCATENATE("S",WEEKNUM(AG741,21)),"")</f>
        <v>S29</v>
      </c>
      <c r="AL741" s="322" t="str">
        <f>IF(AG741&lt;&gt;"",CONCATENATE(MONTH(AG741),"/",YEAR(AG741)),"")</f>
        <v>7/2025</v>
      </c>
      <c r="AM741" s="324">
        <f ca="1">IF(AG741&lt;&gt;"",IFERROR(IF(AF741="",TODAY()-AE741,AG741-AE741),""),"")</f>
        <v>0</v>
      </c>
      <c r="AN741" s="325" t="str">
        <f ca="1">IF(AM741&lt;&gt;"",IF(AM741&lt;=0,"SEM ATRASO",IF(AM741&lt;=10,"1) &lt;= 10 Dias",IF(AND(AM741&gt;10,AM741&lt;=30),"2) &gt; 10 Dias e &lt;= 30 Dias",IF(AND(AM741&gt;30,AM741&lt;=60),"3) &gt;30 Dias e &lt;=60 Dias",IF(AND(AM741&gt;60,AM741&lt;43854),"4) &gt; 60 Dias","INDEFINIDO"))))),"")</f>
        <v>SEM ATRASO</v>
      </c>
      <c r="AO741" s="15">
        <v>45896</v>
      </c>
      <c r="AP741" s="331"/>
      <c r="AQ741" s="25">
        <v>45901</v>
      </c>
      <c r="AR741" s="25">
        <v>45901</v>
      </c>
      <c r="AS741" s="327"/>
      <c r="AT741" s="309" t="str">
        <f>IF(AND(AP741&lt;&gt;"",AS741&lt;&gt;""),AS741-AP741,"")</f>
        <v/>
      </c>
      <c r="AU741" s="326" t="str">
        <f>IF(AQ741&lt;&gt;"",CONCATENATE("S",WEEKNUM(AQ741,21)),"")</f>
        <v>S36</v>
      </c>
      <c r="AV741" s="327" t="str">
        <f>IF(AR741&lt;&gt;"",CONCATENATE("S",WEEKNUM(AR741,21)),"")</f>
        <v>S36</v>
      </c>
      <c r="AW741" s="327" t="str">
        <f>IF(AS741&lt;&gt;"",CONCATENATE("S",WEEKNUM(AS741,21)),"")</f>
        <v/>
      </c>
      <c r="AX741" s="326" t="str">
        <f>IF(AS741&lt;&gt;"",CONCATENATE(MONTH(AS741),"/",YEAR(AS741)),"")</f>
        <v/>
      </c>
      <c r="AY741" s="328">
        <f ca="1">IF(AQ741&lt;&gt;"",IF(AS741&lt;&gt;"",AQ741-AS741,TODAY()-AQ741),"")</f>
        <v>-4</v>
      </c>
      <c r="AZ741" s="329" t="str">
        <f ca="1">IF(AY741&lt;&gt;"",IF(AY741&lt;=0,"SEM ATRASO",IF(AY741&lt;=10,"1) &lt;= 10 Dias",IF(AND(AY741&gt;10,AY741&lt;=30),"2) &gt; 10 Dias e &lt;= 30 Dias",IF(AND(AY741&gt;30,AY741&lt;=60),"3) &gt;30 Dias e &lt;=60 Dias",IF(AND(AY741&gt;60,AY741&lt;43854),"4) &gt; 60 Dias","INDEFINIDO"))))),"")</f>
        <v>SEM ATRASO</v>
      </c>
      <c r="BA741" s="327">
        <v>45901</v>
      </c>
      <c r="BB741" s="331"/>
      <c r="BC741" s="14">
        <v>45907</v>
      </c>
      <c r="BD741" s="24">
        <v>45907</v>
      </c>
      <c r="BE741" s="327"/>
      <c r="BF741" s="309" t="str">
        <f>IF(AND(BB741&lt;&gt;"",BE741&lt;&gt;""),BE741-BB741,"")</f>
        <v/>
      </c>
      <c r="BG741" s="326" t="str">
        <f>IF(BC741&lt;&gt;"",CONCATENATE("S",WEEKNUM(BC741,21)),"")</f>
        <v>S36</v>
      </c>
      <c r="BH741" s="327" t="str">
        <f>IF(BD741&lt;&gt;"",CONCATENATE("S",WEEKNUM(BD741,21)),"")</f>
        <v>S36</v>
      </c>
      <c r="BI741" s="327" t="str">
        <f>IF(BE741&lt;&gt;"",CONCATENATE("S",WEEKNUM(BE741,21)),"")</f>
        <v/>
      </c>
      <c r="BJ741" s="326" t="str">
        <f>IF(BE741&lt;&gt;"",CONCATENATE(MONTH(BE741),"/",YEAR(BE741)),"")</f>
        <v/>
      </c>
      <c r="BK741" s="325" t="str">
        <f ca="1">IF(BE741&lt;&gt;"",IFERROR(IF(BE741="",TODAY()-BC741,BE741-BC741),""),"")</f>
        <v/>
      </c>
      <c r="BL741" s="330" t="str">
        <f ca="1">IF(BK741&lt;&gt;"",IF(BK741&lt;=0,"SEM ATRASO",IF(BK741&lt;=10,"1) &lt;= 10 Dias",IF(AND(BK741&gt;10,BK741&lt;=30),"2) &gt; 10 Dias e &lt;= 30 Dias",IF(AND(BK741&gt;30,BK741&lt;=60),"3) &gt;30 Dias e &lt;=60 Dias",IF(AND(BK741&gt;60,BK741&lt;43854),"4) &gt; 60 Dias","INDEFINIDO"))))),"")</f>
        <v/>
      </c>
      <c r="BM741" s="331"/>
      <c r="BN741" s="327"/>
      <c r="BO741" s="331" t="s">
        <v>87</v>
      </c>
      <c r="BP741" s="305"/>
      <c r="BQ741" s="305"/>
      <c r="BR741" s="305"/>
      <c r="BS741" s="305"/>
      <c r="BT741" s="305"/>
      <c r="BU741" s="305"/>
      <c r="BV741" s="305"/>
      <c r="BW741" s="305"/>
      <c r="BX741" s="305"/>
      <c r="BY741" s="305"/>
      <c r="BZ741" s="305"/>
      <c r="CA741" s="660"/>
      <c r="CB741" s="326"/>
    </row>
    <row r="742" spans="1:80" ht="40.5" customHeight="1" x14ac:dyDescent="0.35">
      <c r="A742" s="326"/>
      <c r="B742" s="458" t="s">
        <v>88</v>
      </c>
      <c r="C742" s="326"/>
      <c r="D742" s="331"/>
      <c r="E742" s="323" t="s">
        <v>1949</v>
      </c>
      <c r="F742" s="323" t="s">
        <v>1063</v>
      </c>
      <c r="G742" s="307" t="str">
        <f ca="1">IF(AND(E742&lt;D742,BE742&lt;&gt;"",TODAY()&gt;D742),TODAY()-D742,"")</f>
        <v/>
      </c>
      <c r="H742" s="308" t="str">
        <f>IF(BM742&lt;&gt;"",BM742,"")</f>
        <v/>
      </c>
      <c r="I742" s="309" t="str">
        <f>IF(AND(E742&lt;&gt;"",H742&lt;&gt;""),H742-E742,"")</f>
        <v/>
      </c>
      <c r="J742" s="305" t="s">
        <v>565</v>
      </c>
      <c r="K742" s="326" t="s">
        <v>80</v>
      </c>
      <c r="L742" s="310" t="s">
        <v>2400</v>
      </c>
      <c r="M742" s="326" t="s">
        <v>117</v>
      </c>
      <c r="N742" s="679" t="s">
        <v>2050</v>
      </c>
      <c r="O742" s="326"/>
      <c r="P742" s="46" t="s">
        <v>2358</v>
      </c>
      <c r="Q742" s="383" t="s">
        <v>2375</v>
      </c>
      <c r="R742" s="313" t="str">
        <f>IF(OR(L742&lt;&gt;"",N742&lt;&gt;"",O742&lt;&gt;"",P742&lt;&gt;""),CONCATENATE(L742,"-",N742,"-",P742,"-OM",O742),"")</f>
        <v>P62C-PPGMII-P62-CAM-1168P/2024-OM</v>
      </c>
      <c r="S742" s="326"/>
      <c r="T742" s="414">
        <v>0.25</v>
      </c>
      <c r="U742" s="340">
        <v>0</v>
      </c>
      <c r="V742" s="340">
        <v>143.70699999999999</v>
      </c>
      <c r="W742" s="316">
        <f>IF(U742&lt;&gt;"",U742/1000,"")</f>
        <v>0</v>
      </c>
      <c r="X742" s="316">
        <f>IF(V742&lt;&gt;"",V742/1000,"")</f>
        <v>0.143707</v>
      </c>
      <c r="Y742" s="317">
        <f>IF(OR(U742&lt;&gt;"",V742&lt;&gt;""),U742+V742,"")</f>
        <v>143.70699999999999</v>
      </c>
      <c r="Z742" s="318">
        <f>IF(Y742&lt;&gt;"",Y742/1000,"")</f>
        <v>0.143707</v>
      </c>
      <c r="AA742" s="574"/>
      <c r="AB742" s="327"/>
      <c r="AC742" s="331">
        <v>45828</v>
      </c>
      <c r="AD742" s="327">
        <v>45838</v>
      </c>
      <c r="AE742" s="327">
        <v>45858</v>
      </c>
      <c r="AF742" s="327">
        <v>45858</v>
      </c>
      <c r="AG742" s="327">
        <v>45858</v>
      </c>
      <c r="AH742" s="309">
        <f>IF(AND(AD742&lt;&gt;"",AG742&lt;&gt;""),AG742-AD742,"")</f>
        <v>20</v>
      </c>
      <c r="AI742" s="322" t="str">
        <f>IF(AE742&lt;&gt;"",CONCATENATE("S",WEEKNUM(AE742,21)),"")</f>
        <v>S29</v>
      </c>
      <c r="AJ742" s="323" t="str">
        <f>IF(AF742&lt;&gt;"",CONCATENATE("S",WEEKNUM(AF742,21)),"")</f>
        <v>S29</v>
      </c>
      <c r="AK742" s="323" t="str">
        <f>IF(AG742&lt;&gt;"",CONCATENATE("S",WEEKNUM(AG742,21)),"")</f>
        <v>S29</v>
      </c>
      <c r="AL742" s="322" t="str">
        <f>IF(AG742&lt;&gt;"",CONCATENATE(MONTH(AG742),"/",YEAR(AG742)),"")</f>
        <v>7/2025</v>
      </c>
      <c r="AM742" s="324">
        <f ca="1">IF(AG742&lt;&gt;"",IFERROR(IF(AF742="",TODAY()-AE742,AG742-AE742),""),"")</f>
        <v>0</v>
      </c>
      <c r="AN742" s="325" t="str">
        <f ca="1">IF(AM742&lt;&gt;"",IF(AM742&lt;=0,"SEM ATRASO",IF(AM742&lt;=10,"1) &lt;= 10 Dias",IF(AND(AM742&gt;10,AM742&lt;=30),"2) &gt; 10 Dias e &lt;= 30 Dias",IF(AND(AM742&gt;30,AM742&lt;=60),"3) &gt;30 Dias e &lt;=60 Dias",IF(AND(AM742&gt;60,AM742&lt;43854),"4) &gt; 60 Dias","INDEFINIDO"))))),"")</f>
        <v>SEM ATRASO</v>
      </c>
      <c r="AO742" s="15">
        <v>45889</v>
      </c>
      <c r="AP742" s="331"/>
      <c r="AQ742" s="25">
        <v>45894</v>
      </c>
      <c r="AR742" s="25">
        <v>45894</v>
      </c>
      <c r="AS742" s="327"/>
      <c r="AT742" s="309" t="str">
        <f>IF(AND(AP742&lt;&gt;"",AS742&lt;&gt;""),AS742-AP742,"")</f>
        <v/>
      </c>
      <c r="AU742" s="326" t="str">
        <f>IF(AQ742&lt;&gt;"",CONCATENATE("S",WEEKNUM(AQ742,21)),"")</f>
        <v>S35</v>
      </c>
      <c r="AV742" s="327" t="str">
        <f>IF(AR742&lt;&gt;"",CONCATENATE("S",WEEKNUM(AR742,21)),"")</f>
        <v>S35</v>
      </c>
      <c r="AW742" s="327" t="str">
        <f>IF(AS742&lt;&gt;"",CONCATENATE("S",WEEKNUM(AS742,21)),"")</f>
        <v/>
      </c>
      <c r="AX742" s="326" t="str">
        <f>IF(AS742&lt;&gt;"",CONCATENATE(MONTH(AS742),"/",YEAR(AS742)),"")</f>
        <v/>
      </c>
      <c r="AY742" s="328">
        <f ca="1">IF(AQ742&lt;&gt;"",IF(AS742&lt;&gt;"",AQ742-AS742,TODAY()-AQ742),"")</f>
        <v>3</v>
      </c>
      <c r="AZ742" s="329" t="str">
        <f ca="1">IF(AY742&lt;&gt;"",IF(AY742&lt;=0,"SEM ATRASO",IF(AY742&lt;=10,"1) &lt;= 10 Dias",IF(AND(AY742&gt;10,AY742&lt;=30),"2) &gt; 10 Dias e &lt;= 30 Dias",IF(AND(AY742&gt;30,AY742&lt;=60),"3) &gt;30 Dias e &lt;=60 Dias",IF(AND(AY742&gt;60,AY742&lt;43854),"4) &gt; 60 Dias","INDEFINIDO"))))),"")</f>
        <v>1) &lt;= 10 Dias</v>
      </c>
      <c r="BA742" s="327">
        <v>45894</v>
      </c>
      <c r="BB742" s="331"/>
      <c r="BC742" s="14">
        <v>45900</v>
      </c>
      <c r="BD742" s="24">
        <v>45902</v>
      </c>
      <c r="BE742" s="327"/>
      <c r="BF742" s="309" t="str">
        <f>IF(AND(BB742&lt;&gt;"",BE742&lt;&gt;""),BE742-BB742,"")</f>
        <v/>
      </c>
      <c r="BG742" s="326" t="str">
        <f>IF(BC742&lt;&gt;"",CONCATENATE("S",WEEKNUM(BC742,21)),"")</f>
        <v>S35</v>
      </c>
      <c r="BH742" s="327" t="str">
        <f>IF(BD742&lt;&gt;"",CONCATENATE("S",WEEKNUM(BD742,21)),"")</f>
        <v>S36</v>
      </c>
      <c r="BI742" s="327" t="str">
        <f>IF(BE742&lt;&gt;"",CONCATENATE("S",WEEKNUM(BE742,21)),"")</f>
        <v/>
      </c>
      <c r="BJ742" s="326" t="str">
        <f>IF(BE742&lt;&gt;"",CONCATENATE(MONTH(BE742),"/",YEAR(BE742)),"")</f>
        <v/>
      </c>
      <c r="BK742" s="325" t="str">
        <f ca="1">IF(BE742&lt;&gt;"",IFERROR(IF(BE742="",TODAY()-BC742,BE742-BC742),""),"")</f>
        <v/>
      </c>
      <c r="BL742" s="330" t="str">
        <f ca="1">IF(BK742&lt;&gt;"",IF(BK742&lt;=0,"SEM ATRASO",IF(BK742&lt;=10,"1) &lt;= 10 Dias",IF(AND(BK742&gt;10,BK742&lt;=30),"2) &gt; 10 Dias e &lt;= 30 Dias",IF(AND(BK742&gt;30,BK742&lt;=60),"3) &gt;30 Dias e &lt;=60 Dias",IF(AND(BK742&gt;60,BK742&lt;43854),"4) &gt; 60 Dias","INDEFINIDO"))))),"")</f>
        <v/>
      </c>
      <c r="BM742" s="331"/>
      <c r="BN742" s="327"/>
      <c r="BO742" s="331" t="s">
        <v>87</v>
      </c>
      <c r="BP742" s="305"/>
      <c r="BQ742" s="305"/>
      <c r="BR742" s="305"/>
      <c r="BS742" s="305"/>
      <c r="BT742" s="305"/>
      <c r="BU742" s="305"/>
      <c r="BV742" s="305"/>
      <c r="BW742" s="305"/>
      <c r="BX742" s="305"/>
      <c r="BY742" s="305"/>
      <c r="BZ742" s="305"/>
      <c r="CA742" s="660"/>
      <c r="CB742" s="326"/>
    </row>
    <row r="743" spans="1:80" ht="40.5" customHeight="1" x14ac:dyDescent="0.35">
      <c r="A743" s="326"/>
      <c r="B743" s="305" t="s">
        <v>88</v>
      </c>
      <c r="C743" s="326"/>
      <c r="D743" s="331"/>
      <c r="E743" s="323"/>
      <c r="F743" s="323"/>
      <c r="G743" s="307" t="str">
        <f ca="1">IF(AND(E743&lt;D743,BE743&lt;&gt;"",TODAY()&gt;D743),TODAY()-D743,"")</f>
        <v/>
      </c>
      <c r="H743" s="308" t="str">
        <f>IF(BM743&lt;&gt;"",BM743,"")</f>
        <v/>
      </c>
      <c r="I743" s="309" t="str">
        <f>IF(AND(E743&lt;&gt;"",H743&lt;&gt;""),H743-E743,"")</f>
        <v/>
      </c>
      <c r="J743" s="305"/>
      <c r="K743" s="326"/>
      <c r="L743" s="326" t="s">
        <v>81</v>
      </c>
      <c r="M743" s="326" t="s">
        <v>117</v>
      </c>
      <c r="N743" s="326" t="s">
        <v>1011</v>
      </c>
      <c r="O743" s="326"/>
      <c r="P743" s="326" t="s">
        <v>2438</v>
      </c>
      <c r="Q743" s="383" t="s">
        <v>2414</v>
      </c>
      <c r="R743" s="666"/>
      <c r="S743" s="326"/>
      <c r="T743" s="414">
        <v>0.25</v>
      </c>
      <c r="U743" s="340">
        <v>0</v>
      </c>
      <c r="V743" s="340">
        <v>101.5</v>
      </c>
      <c r="W743" s="316">
        <f>IF(U743&lt;&gt;"",U743/1000,"")</f>
        <v>0</v>
      </c>
      <c r="X743" s="316">
        <f>IF(V743&lt;&gt;"",V743/1000,"")</f>
        <v>0.10150000000000001</v>
      </c>
      <c r="Y743" s="317">
        <f>IF(OR(U743&lt;&gt;"",V743&lt;&gt;""),U743+V743,"")</f>
        <v>101.5</v>
      </c>
      <c r="Z743" s="318">
        <f>IF(Y743&lt;&gt;"",Y743/1000,"")</f>
        <v>0.10150000000000001</v>
      </c>
      <c r="AA743" s="574"/>
      <c r="AB743" s="327"/>
      <c r="AC743" s="331">
        <v>45828</v>
      </c>
      <c r="AD743" s="327">
        <v>45838</v>
      </c>
      <c r="AE743" s="327">
        <v>45858</v>
      </c>
      <c r="AF743" s="327">
        <v>45858</v>
      </c>
      <c r="AG743" s="327">
        <v>45858</v>
      </c>
      <c r="AH743" s="309">
        <f>IF(AND(AD743&lt;&gt;"",AG743&lt;&gt;""),AG743-AD743,"")</f>
        <v>20</v>
      </c>
      <c r="AI743" s="322" t="str">
        <f>IF(AE743&lt;&gt;"",CONCATENATE("S",WEEKNUM(AE743,21)),"")</f>
        <v>S29</v>
      </c>
      <c r="AJ743" s="323" t="str">
        <f>IF(AF743&lt;&gt;"",CONCATENATE("S",WEEKNUM(AF743,21)),"")</f>
        <v>S29</v>
      </c>
      <c r="AK743" s="323" t="str">
        <f>IF(AG743&lt;&gt;"",CONCATENATE("S",WEEKNUM(AG743,21)),"")</f>
        <v>S29</v>
      </c>
      <c r="AL743" s="322" t="str">
        <f>IF(AG743&lt;&gt;"",CONCATENATE(MONTH(AG743),"/",YEAR(AG743)),"")</f>
        <v>7/2025</v>
      </c>
      <c r="AM743" s="324">
        <f ca="1">IF(AG743&lt;&gt;"",IFERROR(IF(AF743="",TODAY()-AE743,AG743-AE743),""),"")</f>
        <v>0</v>
      </c>
      <c r="AN743" s="325" t="str">
        <f ca="1">IF(AM743&lt;&gt;"",IF(AM743&lt;=0,"SEM ATRASO",IF(AM743&lt;=10,"1) &lt;= 10 Dias",IF(AND(AM743&gt;10,AM743&lt;=30),"2) &gt; 10 Dias e &lt;= 30 Dias",IF(AND(AM743&gt;30,AM743&lt;=60),"3) &gt;30 Dias e &lt;=60 Dias",IF(AND(AM743&gt;60,AM743&lt;43854),"4) &gt; 60 Dias","INDEFINIDO"))))),"")</f>
        <v>SEM ATRASO</v>
      </c>
      <c r="AO743" s="327">
        <v>45887</v>
      </c>
      <c r="AP743" s="327"/>
      <c r="AQ743" s="14">
        <v>45894</v>
      </c>
      <c r="AR743" s="14">
        <v>45894</v>
      </c>
      <c r="AS743" s="327"/>
      <c r="AT743" s="309" t="str">
        <f>IF(AND(AP743&lt;&gt;"",AS743&lt;&gt;""),AS743-AP743,"")</f>
        <v/>
      </c>
      <c r="AU743" s="326" t="str">
        <f>IF(AQ743&lt;&gt;"",CONCATENATE("S",WEEKNUM(AQ743,21)),"")</f>
        <v>S35</v>
      </c>
      <c r="AV743" s="327" t="str">
        <f>IF(AR743&lt;&gt;"",CONCATENATE("S",WEEKNUM(AR743,21)),"")</f>
        <v>S35</v>
      </c>
      <c r="AW743" s="327" t="str">
        <f>IF(AS743&lt;&gt;"",CONCATENATE("S",WEEKNUM(AS743,21)),"")</f>
        <v/>
      </c>
      <c r="AX743" s="326" t="str">
        <f>IF(AS743&lt;&gt;"",CONCATENATE(MONTH(AS743),"/",YEAR(AS743)),"")</f>
        <v/>
      </c>
      <c r="AY743" s="328">
        <f ca="1">IF(AQ743&lt;&gt;"",IF(AS743&lt;&gt;"",AQ743-AS743,TODAY()-AQ743),"")</f>
        <v>3</v>
      </c>
      <c r="AZ743" s="329" t="str">
        <f ca="1">IF(AY743&lt;&gt;"",IF(AY743&lt;=0,"SEM ATRASO",IF(AY743&lt;=10,"1) &lt;= 10 Dias",IF(AND(AY743&gt;10,AY743&lt;=30),"2) &gt; 10 Dias e &lt;= 30 Dias",IF(AND(AY743&gt;30,AY743&lt;=60),"3) &gt;30 Dias e &lt;=60 Dias",IF(AND(AY743&gt;60,AY743&lt;43854),"4) &gt; 60 Dias","INDEFINIDO"))))),"")</f>
        <v>1) &lt;= 10 Dias</v>
      </c>
      <c r="BA743" s="327">
        <v>45894</v>
      </c>
      <c r="BB743" s="331"/>
      <c r="BC743" s="14">
        <v>45900</v>
      </c>
      <c r="BD743" s="15">
        <v>45900</v>
      </c>
      <c r="BE743" s="327"/>
      <c r="BF743" s="327"/>
      <c r="BG743" s="326" t="str">
        <f>IF(BC743&lt;&gt;"",CONCATENATE("S",WEEKNUM(BC743,21)),"")</f>
        <v>S35</v>
      </c>
      <c r="BH743" s="327" t="str">
        <f>IF(BD743&lt;&gt;"",CONCATENATE("S",WEEKNUM(BD743,21)),"")</f>
        <v>S35</v>
      </c>
      <c r="BI743" s="327"/>
      <c r="BJ743" s="327"/>
      <c r="BK743" s="326"/>
      <c r="BL743" s="322"/>
      <c r="BM743" s="327"/>
      <c r="BN743" s="327"/>
      <c r="BO743" s="327"/>
      <c r="BP743" s="305"/>
      <c r="BQ743" s="305"/>
      <c r="BR743" s="305"/>
      <c r="BS743" s="305"/>
      <c r="BT743" s="305"/>
      <c r="BU743" s="305"/>
      <c r="BV743" s="305"/>
      <c r="BW743" s="305"/>
      <c r="BX743" s="305"/>
      <c r="BY743" s="305"/>
      <c r="BZ743" s="305"/>
      <c r="CA743" s="660"/>
      <c r="CB743" s="326"/>
    </row>
    <row r="744" spans="1:80" ht="40.5" customHeight="1" x14ac:dyDescent="0.35">
      <c r="A744" s="326"/>
      <c r="B744" s="458" t="s">
        <v>88</v>
      </c>
      <c r="C744" s="326"/>
      <c r="D744" s="331"/>
      <c r="E744" s="323">
        <v>1</v>
      </c>
      <c r="F744" s="323">
        <v>1</v>
      </c>
      <c r="G744" s="307" t="str">
        <f ca="1">IF(AND(E744&lt;D744,BE744&lt;&gt;"",TODAY()&gt;D744),TODAY()-D744,"")</f>
        <v/>
      </c>
      <c r="H744" s="308">
        <f>IF(BM744&lt;&gt;"",BM744,"")</f>
        <v>45907</v>
      </c>
      <c r="I744" s="309">
        <f>IF(AND(E744&lt;&gt;"",H744&lt;&gt;""),H744-E744,"")</f>
        <v>45906</v>
      </c>
      <c r="J744" s="305"/>
      <c r="K744" s="305" t="s">
        <v>80</v>
      </c>
      <c r="L744" s="310" t="s">
        <v>880</v>
      </c>
      <c r="M744" s="311" t="s">
        <v>117</v>
      </c>
      <c r="N744" s="326" t="s">
        <v>83</v>
      </c>
      <c r="O744" s="326"/>
      <c r="P744" s="372" t="s">
        <v>1938</v>
      </c>
      <c r="Q744" s="383" t="s">
        <v>1871</v>
      </c>
      <c r="R744" s="313" t="str">
        <f>IF(OR(L744&lt;&gt;"",N744&lt;&gt;"",O744&lt;&gt;"",P744&lt;&gt;""),CONCATENATE(L744,"-",N744,"-",P744,"-OM",O744),"")</f>
        <v>P52-PPGM-CAM-1800P/2024-OM</v>
      </c>
      <c r="S744" s="326"/>
      <c r="T744" s="314">
        <v>0.5</v>
      </c>
      <c r="U744" s="340">
        <v>0</v>
      </c>
      <c r="V744" s="340">
        <v>1867.31</v>
      </c>
      <c r="W744" s="316">
        <f>IF(U744&lt;&gt;"",U744/1000,"")</f>
        <v>0</v>
      </c>
      <c r="X744" s="316">
        <f>IF(V744&lt;&gt;"",V744/1000,"")</f>
        <v>1.86731</v>
      </c>
      <c r="Y744" s="317">
        <f>IF(OR(U744&lt;&gt;"",V744&lt;&gt;""),U744+V744,"")</f>
        <v>1867.31</v>
      </c>
      <c r="Z744" s="318">
        <f>IF(Y744&lt;&gt;"",Y744/1000,"")</f>
        <v>1.86731</v>
      </c>
      <c r="AA744" s="574"/>
      <c r="AB744" s="327"/>
      <c r="AC744" s="331">
        <v>1</v>
      </c>
      <c r="AD744" s="327">
        <v>45823</v>
      </c>
      <c r="AE744" s="327">
        <v>45834</v>
      </c>
      <c r="AF744" s="14">
        <v>45834</v>
      </c>
      <c r="AG744" s="327">
        <v>45834</v>
      </c>
      <c r="AH744" s="309">
        <f>IF(AND(AD744&lt;&gt;"",AG744&lt;&gt;""),AG744-AD744,"")</f>
        <v>11</v>
      </c>
      <c r="AI744" s="322" t="str">
        <f>IF(AE744&lt;&gt;"",CONCATENATE("S",WEEKNUM(AE744,21)),"")</f>
        <v>S26</v>
      </c>
      <c r="AJ744" s="323" t="str">
        <f>IF(AF744&lt;&gt;"",CONCATENATE("S",WEEKNUM(AF744,21)),"")</f>
        <v>S26</v>
      </c>
      <c r="AK744" s="323" t="str">
        <f>IF(AG744&lt;&gt;"",CONCATENATE("S",WEEKNUM(AG744,21)),"")</f>
        <v>S26</v>
      </c>
      <c r="AL744" s="322" t="str">
        <f>IF(AG744&lt;&gt;"",CONCATENATE(MONTH(AG744),"/",YEAR(AG744)),"")</f>
        <v>6/2025</v>
      </c>
      <c r="AM744" s="324">
        <f ca="1">IF(AG744&lt;&gt;"",IFERROR(IF(AF744="",TODAY()-AE744,AG744-AE744),""),"")</f>
        <v>0</v>
      </c>
      <c r="AN744" s="325" t="str">
        <f ca="1">IF(AM744&lt;&gt;"",IF(AM744&lt;=0,"SEM ATRASO",IF(AM744&lt;=10,"1) &lt;= 10 Dias",IF(AND(AM744&gt;10,AM744&lt;=30),"2) &gt; 10 Dias e &lt;= 30 Dias",IF(AND(AM744&gt;30,AM744&lt;=60),"3) &gt;30 Dias e &lt;=60 Dias",IF(AND(AM744&gt;60,AM744&lt;43854),"4) &gt; 60 Dias","INDEFINIDO"))))),"")</f>
        <v>SEM ATRASO</v>
      </c>
      <c r="AO744" s="331">
        <v>45865</v>
      </c>
      <c r="AP744" s="331">
        <v>45865</v>
      </c>
      <c r="AQ744" s="14">
        <v>45865</v>
      </c>
      <c r="AR744" s="25">
        <v>45895</v>
      </c>
      <c r="AS744" s="327"/>
      <c r="AT744" s="309" t="str">
        <f>IF(AND(AP744&lt;&gt;"",AS744&lt;&gt;""),AS744-AP744,"")</f>
        <v/>
      </c>
      <c r="AU744" s="326" t="str">
        <f>IF(AQ744&lt;&gt;"",CONCATENATE("S",WEEKNUM(AQ744,21)),"")</f>
        <v>S30</v>
      </c>
      <c r="AV744" s="327" t="str">
        <f>IF(AR744&lt;&gt;"",CONCATENATE("S",WEEKNUM(AR744,21)),"")</f>
        <v>S35</v>
      </c>
      <c r="AW744" s="327" t="str">
        <f>IF(AS744&lt;&gt;"",CONCATENATE("S",WEEKNUM(AS744,21)),"")</f>
        <v/>
      </c>
      <c r="AX744" s="326" t="str">
        <f>IF(AS744&lt;&gt;"",CONCATENATE(MONTH(AS744),"/",YEAR(AS744)),"")</f>
        <v/>
      </c>
      <c r="AY744" s="328">
        <f ca="1">IF(AQ744&lt;&gt;"",IF(AS744&lt;&gt;"",AQ744-AS744,TODAY()-AQ744),"")</f>
        <v>32</v>
      </c>
      <c r="AZ744" s="329" t="str">
        <f ca="1">IF(AY744&lt;&gt;"",IF(AY744&lt;=0,"SEM ATRASO",IF(AY744&lt;=10,"1) &lt;= 10 Dias",IF(AND(AY744&gt;10,AY744&lt;=30),"2) &gt; 10 Dias e &lt;= 30 Dias",IF(AND(AY744&gt;30,AY744&lt;=60),"3) &gt;30 Dias e &lt;=60 Dias",IF(AND(AY744&gt;60,AY744&lt;43854),"4) &gt; 60 Dias","INDEFINIDO"))))),"")</f>
        <v>3) &gt;30 Dias e &lt;=60 Dias</v>
      </c>
      <c r="BA744" s="331">
        <f>AR744</f>
        <v>45895</v>
      </c>
      <c r="BB744" s="331"/>
      <c r="BC744" s="15">
        <v>45884</v>
      </c>
      <c r="BD744" s="24">
        <v>45902</v>
      </c>
      <c r="BE744" s="327"/>
      <c r="BF744" s="309" t="str">
        <f>IF(AND(BB744&lt;&gt;"",BE744&lt;&gt;""),BE744-BB744,"")</f>
        <v/>
      </c>
      <c r="BG744" s="326" t="str">
        <f>IF(BC744&lt;&gt;"",CONCATENATE("S",WEEKNUM(BC744,21)),"")</f>
        <v>S33</v>
      </c>
      <c r="BH744" s="327" t="str">
        <f>IF(BD744&lt;&gt;"",CONCATENATE("S",WEEKNUM(BD744,21)),"")</f>
        <v>S36</v>
      </c>
      <c r="BI744" s="327" t="str">
        <f>IF(BE744&lt;&gt;"",CONCATENATE("S",WEEKNUM(BE744,21)),"")</f>
        <v/>
      </c>
      <c r="BJ744" s="326" t="str">
        <f>IF(BE744&lt;&gt;"",CONCATENATE(MONTH(BE744),"/",YEAR(BE744)),"")</f>
        <v/>
      </c>
      <c r="BK744" s="325" t="str">
        <f ca="1">IF(BE744&lt;&gt;"",IFERROR(IF(BE744="",TODAY()-BC744,BE744-BC744),""),"")</f>
        <v/>
      </c>
      <c r="BL744" s="330" t="str">
        <f ca="1">IF(BK744&lt;&gt;"",IF(BK744&lt;=0,"SEM ATRASO",IF(BK744&lt;=10,"1) &lt;= 10 Dias",IF(AND(BK744&gt;10,BK744&lt;=30),"2) &gt; 10 Dias e &lt;= 30 Dias",IF(AND(BK744&gt;30,BK744&lt;=60),"3) &gt;30 Dias e &lt;=60 Dias",IF(AND(BK744&gt;60,BK744&lt;43854),"4) &gt; 60 Dias","INDEFINIDO"))))),"")</f>
        <v/>
      </c>
      <c r="BM744" s="331">
        <f>IF(BE744&lt;&gt;"",BE744+5,IF(AND(BE744="",BD744&lt;&gt;""),BD744+5,IF(AND(BE744="",BD744="",AS744&lt;&gt;""),AS744+5,IF(AND(BE744="",BD744="",AS744="",AR744&lt;&gt;""),AR744+5,""))))</f>
        <v>45907</v>
      </c>
      <c r="BN744" s="327"/>
      <c r="BO744" s="331" t="s">
        <v>87</v>
      </c>
      <c r="BP744" s="305"/>
      <c r="BQ744" s="305"/>
      <c r="BR744" s="305"/>
      <c r="BS744" s="305"/>
      <c r="BT744" s="305"/>
      <c r="BU744" s="305"/>
      <c r="BV744" s="305"/>
      <c r="BW744" s="305"/>
      <c r="BX744" s="305"/>
      <c r="BY744" s="305"/>
      <c r="BZ744" s="305"/>
      <c r="CA744" s="660"/>
      <c r="CB744" s="326"/>
    </row>
    <row r="745" spans="1:80" ht="40.5" customHeight="1" x14ac:dyDescent="0.35">
      <c r="A745" s="326"/>
      <c r="B745" s="458" t="s">
        <v>88</v>
      </c>
      <c r="C745" s="326"/>
      <c r="D745" s="331"/>
      <c r="E745" s="323">
        <v>1</v>
      </c>
      <c r="F745" s="323">
        <v>1</v>
      </c>
      <c r="G745" s="307" t="str">
        <f ca="1">IF(AND(E745&lt;D745,BE745&lt;&gt;"",TODAY()&gt;D745),TODAY()-D745,"")</f>
        <v/>
      </c>
      <c r="H745" s="308">
        <f>IF(BM745&lt;&gt;"",BM745,"")</f>
        <v>45907</v>
      </c>
      <c r="I745" s="309">
        <f>IF(AND(E745&lt;&gt;"",H745&lt;&gt;""),H745-E745,"")</f>
        <v>45906</v>
      </c>
      <c r="J745" s="305"/>
      <c r="K745" s="305" t="s">
        <v>80</v>
      </c>
      <c r="L745" s="310" t="s">
        <v>880</v>
      </c>
      <c r="M745" s="311" t="s">
        <v>117</v>
      </c>
      <c r="N745" s="326" t="s">
        <v>83</v>
      </c>
      <c r="O745" s="326"/>
      <c r="P745" s="372" t="s">
        <v>1938</v>
      </c>
      <c r="Q745" s="383" t="s">
        <v>1872</v>
      </c>
      <c r="R745" s="313" t="str">
        <f>IF(OR(L745&lt;&gt;"",N745&lt;&gt;"",O745&lt;&gt;"",P745&lt;&gt;""),CONCATENATE(L745,"-",N745,"-",P745,"-OM",O745),"")</f>
        <v>P52-PPGM-CAM-1800P/2024-OM</v>
      </c>
      <c r="S745" s="326"/>
      <c r="T745" s="314">
        <v>0.5</v>
      </c>
      <c r="U745" s="340">
        <v>0</v>
      </c>
      <c r="V745" s="340">
        <v>1531.2940000000001</v>
      </c>
      <c r="W745" s="316">
        <f>IF(U745&lt;&gt;"",U745/1000,"")</f>
        <v>0</v>
      </c>
      <c r="X745" s="316">
        <f>IF(V745&lt;&gt;"",V745/1000,"")</f>
        <v>1.5312940000000002</v>
      </c>
      <c r="Y745" s="317">
        <f>IF(OR(U745&lt;&gt;"",V745&lt;&gt;""),U745+V745,"")</f>
        <v>1531.2940000000001</v>
      </c>
      <c r="Z745" s="318">
        <f>IF(Y745&lt;&gt;"",Y745/1000,"")</f>
        <v>1.5312940000000002</v>
      </c>
      <c r="AA745" s="574"/>
      <c r="AB745" s="327"/>
      <c r="AC745" s="331">
        <v>1</v>
      </c>
      <c r="AD745" s="327">
        <v>45823</v>
      </c>
      <c r="AE745" s="327">
        <v>45834</v>
      </c>
      <c r="AF745" s="14">
        <v>45834</v>
      </c>
      <c r="AG745" s="327">
        <v>45834</v>
      </c>
      <c r="AH745" s="309">
        <f>IF(AND(AD745&lt;&gt;"",AG745&lt;&gt;""),AG745-AD745,"")</f>
        <v>11</v>
      </c>
      <c r="AI745" s="322" t="str">
        <f>IF(AE745&lt;&gt;"",CONCATENATE("S",WEEKNUM(AE745,21)),"")</f>
        <v>S26</v>
      </c>
      <c r="AJ745" s="323" t="str">
        <f>IF(AF745&lt;&gt;"",CONCATENATE("S",WEEKNUM(AF745,21)),"")</f>
        <v>S26</v>
      </c>
      <c r="AK745" s="323" t="str">
        <f>IF(AG745&lt;&gt;"",CONCATENATE("S",WEEKNUM(AG745,21)),"")</f>
        <v>S26</v>
      </c>
      <c r="AL745" s="322" t="str">
        <f>IF(AG745&lt;&gt;"",CONCATENATE(MONTH(AG745),"/",YEAR(AG745)),"")</f>
        <v>6/2025</v>
      </c>
      <c r="AM745" s="324">
        <f ca="1">IF(AG745&lt;&gt;"",IFERROR(IF(AF745="",TODAY()-AE745,AG745-AE745),""),"")</f>
        <v>0</v>
      </c>
      <c r="AN745" s="325" t="str">
        <f ca="1">IF(AM745&lt;&gt;"",IF(AM745&lt;=0,"SEM ATRASO",IF(AM745&lt;=10,"1) &lt;= 10 Dias",IF(AND(AM745&gt;10,AM745&lt;=30),"2) &gt; 10 Dias e &lt;= 30 Dias",IF(AND(AM745&gt;30,AM745&lt;=60),"3) &gt;30 Dias e &lt;=60 Dias",IF(AND(AM745&gt;60,AM745&lt;43854),"4) &gt; 60 Dias","INDEFINIDO"))))),"")</f>
        <v>SEM ATRASO</v>
      </c>
      <c r="AO745" s="331">
        <v>45865</v>
      </c>
      <c r="AP745" s="331">
        <v>45865</v>
      </c>
      <c r="AQ745" s="14">
        <v>45865</v>
      </c>
      <c r="AR745" s="25">
        <v>45895</v>
      </c>
      <c r="AS745" s="327"/>
      <c r="AT745" s="309" t="str">
        <f>IF(AND(AP745&lt;&gt;"",AS745&lt;&gt;""),AS745-AP745,"")</f>
        <v/>
      </c>
      <c r="AU745" s="326" t="str">
        <f>IF(AQ745&lt;&gt;"",CONCATENATE("S",WEEKNUM(AQ745,21)),"")</f>
        <v>S30</v>
      </c>
      <c r="AV745" s="327" t="str">
        <f>IF(AR745&lt;&gt;"",CONCATENATE("S",WEEKNUM(AR745,21)),"")</f>
        <v>S35</v>
      </c>
      <c r="AW745" s="327" t="str">
        <f>IF(AS745&lt;&gt;"",CONCATENATE("S",WEEKNUM(AS745,21)),"")</f>
        <v/>
      </c>
      <c r="AX745" s="326" t="str">
        <f>IF(AS745&lt;&gt;"",CONCATENATE(MONTH(AS745),"/",YEAR(AS745)),"")</f>
        <v/>
      </c>
      <c r="AY745" s="328">
        <f ca="1">IF(AQ745&lt;&gt;"",IF(AS745&lt;&gt;"",AQ745-AS745,TODAY()-AQ745),"")</f>
        <v>32</v>
      </c>
      <c r="AZ745" s="329" t="str">
        <f ca="1">IF(AY745&lt;&gt;"",IF(AY745&lt;=0,"SEM ATRASO",IF(AY745&lt;=10,"1) &lt;= 10 Dias",IF(AND(AY745&gt;10,AY745&lt;=30),"2) &gt; 10 Dias e &lt;= 30 Dias",IF(AND(AY745&gt;30,AY745&lt;=60),"3) &gt;30 Dias e &lt;=60 Dias",IF(AND(AY745&gt;60,AY745&lt;43854),"4) &gt; 60 Dias","INDEFINIDO"))))),"")</f>
        <v>3) &gt;30 Dias e &lt;=60 Dias</v>
      </c>
      <c r="BA745" s="331">
        <f>AR745</f>
        <v>45895</v>
      </c>
      <c r="BB745" s="331"/>
      <c r="BC745" s="15">
        <v>45884</v>
      </c>
      <c r="BD745" s="24">
        <v>45902</v>
      </c>
      <c r="BE745" s="327"/>
      <c r="BF745" s="309" t="str">
        <f>IF(AND(BB745&lt;&gt;"",BE745&lt;&gt;""),BE745-BB745,"")</f>
        <v/>
      </c>
      <c r="BG745" s="326" t="str">
        <f>IF(BC745&lt;&gt;"",CONCATENATE("S",WEEKNUM(BC745,21)),"")</f>
        <v>S33</v>
      </c>
      <c r="BH745" s="327" t="str">
        <f>IF(BD745&lt;&gt;"",CONCATENATE("S",WEEKNUM(BD745,21)),"")</f>
        <v>S36</v>
      </c>
      <c r="BI745" s="327" t="str">
        <f>IF(BE745&lt;&gt;"",CONCATENATE("S",WEEKNUM(BE745,21)),"")</f>
        <v/>
      </c>
      <c r="BJ745" s="326" t="str">
        <f>IF(BE745&lt;&gt;"",CONCATENATE(MONTH(BE745),"/",YEAR(BE745)),"")</f>
        <v/>
      </c>
      <c r="BK745" s="325" t="str">
        <f ca="1">IF(BE745&lt;&gt;"",IFERROR(IF(BE745="",TODAY()-BC745,BE745-BC745),""),"")</f>
        <v/>
      </c>
      <c r="BL745" s="330" t="str">
        <f ca="1">IF(BK745&lt;&gt;"",IF(BK745&lt;=0,"SEM ATRASO",IF(BK745&lt;=10,"1) &lt;= 10 Dias",IF(AND(BK745&gt;10,BK745&lt;=30),"2) &gt; 10 Dias e &lt;= 30 Dias",IF(AND(BK745&gt;30,BK745&lt;=60),"3) &gt;30 Dias e &lt;=60 Dias",IF(AND(BK745&gt;60,BK745&lt;43854),"4) &gt; 60 Dias","INDEFINIDO"))))),"")</f>
        <v/>
      </c>
      <c r="BM745" s="331">
        <f>IF(BE745&lt;&gt;"",BE745+5,IF(AND(BE745="",BD745&lt;&gt;""),BD745+5,IF(AND(BE745="",BD745="",AS745&lt;&gt;""),AS745+5,IF(AND(BE745="",BD745="",AS745="",AR745&lt;&gt;""),AR745+5,""))))</f>
        <v>45907</v>
      </c>
      <c r="BN745" s="327"/>
      <c r="BO745" s="331" t="s">
        <v>87</v>
      </c>
      <c r="BP745" s="305"/>
      <c r="BQ745" s="305"/>
      <c r="BR745" s="305"/>
      <c r="BS745" s="305"/>
      <c r="BT745" s="305"/>
      <c r="BU745" s="305"/>
      <c r="BV745" s="305"/>
      <c r="BW745" s="305"/>
      <c r="BX745" s="305"/>
      <c r="BY745" s="305"/>
      <c r="BZ745" s="305"/>
      <c r="CA745" s="660"/>
      <c r="CB745" s="326"/>
    </row>
    <row r="746" spans="1:80" ht="40.5" customHeight="1" x14ac:dyDescent="0.35">
      <c r="A746" s="326"/>
      <c r="B746" s="458" t="s">
        <v>155</v>
      </c>
      <c r="C746" s="326"/>
      <c r="D746" s="331"/>
      <c r="E746" s="323" t="s">
        <v>1949</v>
      </c>
      <c r="F746" s="323" t="s">
        <v>1063</v>
      </c>
      <c r="G746" s="307" t="str">
        <f ca="1">IF(AND(E746&lt;D746,BE746&lt;&gt;"",TODAY()&gt;D746),TODAY()-D746,"")</f>
        <v/>
      </c>
      <c r="H746" s="308" t="str">
        <f>IF(BM746&lt;&gt;"",BM746,"")</f>
        <v/>
      </c>
      <c r="I746" s="309" t="str">
        <f>IF(AND(E746&lt;&gt;"",H746&lt;&gt;""),H746-E746,"")</f>
        <v/>
      </c>
      <c r="J746" s="305" t="s">
        <v>565</v>
      </c>
      <c r="K746" s="326" t="s">
        <v>80</v>
      </c>
      <c r="L746" s="310" t="s">
        <v>2400</v>
      </c>
      <c r="M746" s="311" t="s">
        <v>2407</v>
      </c>
      <c r="N746" s="326" t="s">
        <v>2050</v>
      </c>
      <c r="O746" s="326"/>
      <c r="P746" s="46" t="s">
        <v>2358</v>
      </c>
      <c r="Q746" s="383" t="s">
        <v>2376</v>
      </c>
      <c r="R746" s="313" t="str">
        <f>IF(OR(L746&lt;&gt;"",N746&lt;&gt;"",O746&lt;&gt;"",P746&lt;&gt;""),CONCATENATE(L746,"-",N746,"-",P746,"-OM",O746),"")</f>
        <v>P62C-PPGMII-P62-CAM-1168P/2024-OM</v>
      </c>
      <c r="S746" s="326"/>
      <c r="T746" s="414">
        <v>0.25</v>
      </c>
      <c r="U746" s="340">
        <v>0</v>
      </c>
      <c r="V746" s="340">
        <v>1.9630000000000001</v>
      </c>
      <c r="W746" s="316">
        <f>IF(U746&lt;&gt;"",U746/1000,"")</f>
        <v>0</v>
      </c>
      <c r="X746" s="316">
        <f>IF(V746&lt;&gt;"",V746/1000,"")</f>
        <v>1.9629999999999999E-3</v>
      </c>
      <c r="Y746" s="317">
        <f>IF(OR(U746&lt;&gt;"",V746&lt;&gt;""),U746+V746,"")</f>
        <v>1.9630000000000001</v>
      </c>
      <c r="Z746" s="318">
        <f>IF(Y746&lt;&gt;"",Y746/1000,"")</f>
        <v>1.9629999999999999E-3</v>
      </c>
      <c r="AA746" s="574"/>
      <c r="AB746" s="327"/>
      <c r="AC746" s="331">
        <v>45828</v>
      </c>
      <c r="AD746" s="327">
        <v>45838</v>
      </c>
      <c r="AE746" s="327">
        <v>45858</v>
      </c>
      <c r="AF746" s="327">
        <v>45858</v>
      </c>
      <c r="AG746" s="327">
        <v>45858</v>
      </c>
      <c r="AH746" s="309">
        <f>IF(AND(AD746&lt;&gt;"",AG746&lt;&gt;""),AG746-AD746,"")</f>
        <v>20</v>
      </c>
      <c r="AI746" s="322" t="str">
        <f>IF(AE746&lt;&gt;"",CONCATENATE("S",WEEKNUM(AE746,21)),"")</f>
        <v>S29</v>
      </c>
      <c r="AJ746" s="323" t="str">
        <f>IF(AF746&lt;&gt;"",CONCATENATE("S",WEEKNUM(AF746,21)),"")</f>
        <v>S29</v>
      </c>
      <c r="AK746" s="323" t="str">
        <f>IF(AG746&lt;&gt;"",CONCATENATE("S",WEEKNUM(AG746,21)),"")</f>
        <v>S29</v>
      </c>
      <c r="AL746" s="322" t="str">
        <f>IF(AG746&lt;&gt;"",CONCATENATE(MONTH(AG746),"/",YEAR(AG746)),"")</f>
        <v>7/2025</v>
      </c>
      <c r="AM746" s="324">
        <f ca="1">IF(AG746&lt;&gt;"",IFERROR(IF(AF746="",TODAY()-AE746,AG746-AE746),""),"")</f>
        <v>0</v>
      </c>
      <c r="AN746" s="325" t="str">
        <f ca="1">IF(AM746&lt;&gt;"",IF(AM746&lt;=0,"SEM ATRASO",IF(AM746&lt;=10,"1) &lt;= 10 Dias",IF(AND(AM746&gt;10,AM746&lt;=30),"2) &gt; 10 Dias e &lt;= 30 Dias",IF(AND(AM746&gt;30,AM746&lt;=60),"3) &gt;30 Dias e &lt;=60 Dias",IF(AND(AM746&gt;60,AM746&lt;43854),"4) &gt; 60 Dias","INDEFINIDO"))))),"")</f>
        <v>SEM ATRASO</v>
      </c>
      <c r="AO746" s="15">
        <v>45890</v>
      </c>
      <c r="AP746" s="331">
        <v>45877</v>
      </c>
      <c r="AQ746" s="25">
        <v>45895</v>
      </c>
      <c r="AR746" s="25">
        <v>45895</v>
      </c>
      <c r="AS746" s="327">
        <v>45881</v>
      </c>
      <c r="AT746" s="309">
        <f>IF(AND(AP746&lt;&gt;"",AS746&lt;&gt;""),AS746-AP746,"")</f>
        <v>4</v>
      </c>
      <c r="AU746" s="326" t="str">
        <f>IF(AQ746&lt;&gt;"",CONCATENATE("S",WEEKNUM(AQ746,21)),"")</f>
        <v>S35</v>
      </c>
      <c r="AV746" s="327" t="str">
        <f>IF(AR746&lt;&gt;"",CONCATENATE("S",WEEKNUM(AR746,21)),"")</f>
        <v>S35</v>
      </c>
      <c r="AW746" s="327" t="str">
        <f>IF(AS746&lt;&gt;"",CONCATENATE("S",WEEKNUM(AS746,21)),"")</f>
        <v>S33</v>
      </c>
      <c r="AX746" s="326" t="str">
        <f>IF(AS746&lt;&gt;"",CONCATENATE(MONTH(AS746),"/",YEAR(AS746)),"")</f>
        <v>8/2025</v>
      </c>
      <c r="AY746" s="328">
        <f ca="1">IF(AQ746&lt;&gt;"",IF(AS746&lt;&gt;"",AQ746-AS746,TODAY()-AQ746),"")</f>
        <v>14</v>
      </c>
      <c r="AZ746" s="329" t="str">
        <f ca="1">IF(AY746&lt;&gt;"",IF(AY746&lt;=0,"SEM ATRASO",IF(AY746&lt;=10,"1) &lt;= 10 Dias",IF(AND(AY746&gt;10,AY746&lt;=30),"2) &gt; 10 Dias e &lt;= 30 Dias",IF(AND(AY746&gt;30,AY746&lt;=60),"3) &gt;30 Dias e &lt;=60 Dias",IF(AND(AY746&gt;60,AY746&lt;43854),"4) &gt; 60 Dias","INDEFINIDO"))))),"")</f>
        <v>2) &gt; 10 Dias e &lt;= 30 Dias</v>
      </c>
      <c r="BA746" s="327">
        <v>45895</v>
      </c>
      <c r="BB746" s="331">
        <f>AS746</f>
        <v>45881</v>
      </c>
      <c r="BC746" s="14">
        <v>45901</v>
      </c>
      <c r="BD746" s="24">
        <v>45901</v>
      </c>
      <c r="BE746" s="331">
        <v>45884</v>
      </c>
      <c r="BF746" s="309">
        <f>IF(AND(BB746&lt;&gt;"",BE746&lt;&gt;""),BE746-BB746,"")</f>
        <v>3</v>
      </c>
      <c r="BG746" s="326" t="str">
        <f>IF(BC746&lt;&gt;"",CONCATENATE("S",WEEKNUM(BC746,21)),"")</f>
        <v>S36</v>
      </c>
      <c r="BH746" s="327" t="str">
        <f>IF(BD746&lt;&gt;"",CONCATENATE("S",WEEKNUM(BD746,21)),"")</f>
        <v>S36</v>
      </c>
      <c r="BI746" s="327" t="str">
        <f>IF(BE746&lt;&gt;"",CONCATENATE("S",WEEKNUM(BE746,21)),"")</f>
        <v>S33</v>
      </c>
      <c r="BJ746" s="326" t="str">
        <f>IF(BE746&lt;&gt;"",CONCATENATE(MONTH(BE746),"/",YEAR(BE746)),"")</f>
        <v>8/2025</v>
      </c>
      <c r="BK746" s="325">
        <f ca="1">IF(BE746&lt;&gt;"",IFERROR(IF(BE746="",TODAY()-BC746,BE746-BC746),""),"")</f>
        <v>-17</v>
      </c>
      <c r="BL746" s="330" t="str">
        <f ca="1">IF(BK746&lt;&gt;"",IF(BK746&lt;=0,"SEM ATRASO",IF(BK746&lt;=10,"1) &lt;= 10 Dias",IF(AND(BK746&gt;10,BK746&lt;=30),"2) &gt; 10 Dias e &lt;= 30 Dias",IF(AND(BK746&gt;30,BK746&lt;=60),"3) &gt;30 Dias e &lt;=60 Dias",IF(AND(BK746&gt;60,BK746&lt;43854),"4) &gt; 60 Dias","INDEFINIDO"))))),"")</f>
        <v>SEM ATRASO</v>
      </c>
      <c r="BM746" s="331"/>
      <c r="BN746" s="327"/>
      <c r="BO746" s="331" t="s">
        <v>87</v>
      </c>
      <c r="BP746" s="305"/>
      <c r="BQ746" s="305"/>
      <c r="BR746" s="305"/>
      <c r="BS746" s="305"/>
      <c r="BT746" s="305"/>
      <c r="BU746" s="305"/>
      <c r="BV746" s="305"/>
      <c r="BW746" s="305"/>
      <c r="BX746" s="305"/>
      <c r="BY746" s="305"/>
      <c r="BZ746" s="305"/>
      <c r="CA746" s="660"/>
      <c r="CB746" s="326"/>
    </row>
    <row r="747" spans="1:80" ht="40.5" customHeight="1" x14ac:dyDescent="0.35">
      <c r="A747" s="326"/>
      <c r="B747" s="458" t="s">
        <v>155</v>
      </c>
      <c r="C747" s="326"/>
      <c r="D747" s="331"/>
      <c r="E747" s="323" t="s">
        <v>1949</v>
      </c>
      <c r="F747" s="323" t="s">
        <v>1063</v>
      </c>
      <c r="G747" s="307" t="str">
        <f ca="1">IF(AND(E747&lt;D747,BE747&lt;&gt;"",TODAY()&gt;D747),TODAY()-D747,"")</f>
        <v/>
      </c>
      <c r="H747" s="308" t="str">
        <f>IF(BM747&lt;&gt;"",BM747,"")</f>
        <v/>
      </c>
      <c r="I747" s="309" t="str">
        <f>IF(AND(E747&lt;&gt;"",H747&lt;&gt;""),H747-E747,"")</f>
        <v/>
      </c>
      <c r="J747" s="305" t="s">
        <v>565</v>
      </c>
      <c r="K747" s="326" t="s">
        <v>80</v>
      </c>
      <c r="L747" s="310" t="s">
        <v>2400</v>
      </c>
      <c r="M747" s="311" t="s">
        <v>2407</v>
      </c>
      <c r="N747" s="326" t="s">
        <v>2050</v>
      </c>
      <c r="O747" s="326"/>
      <c r="P747" s="46" t="s">
        <v>2358</v>
      </c>
      <c r="Q747" s="383" t="s">
        <v>2377</v>
      </c>
      <c r="R747" s="313" t="str">
        <f>IF(OR(L747&lt;&gt;"",N747&lt;&gt;"",O747&lt;&gt;"",P747&lt;&gt;""),CONCATENATE(L747,"-",N747,"-",P747,"-OM",O747),"")</f>
        <v>P62C-PPGMII-P62-CAM-1168P/2024-OM</v>
      </c>
      <c r="S747" s="326"/>
      <c r="T747" s="414">
        <v>0.25</v>
      </c>
      <c r="U747" s="340">
        <v>0</v>
      </c>
      <c r="V747" s="340">
        <v>18.440000000000001</v>
      </c>
      <c r="W747" s="316">
        <f>IF(U747&lt;&gt;"",U747/1000,"")</f>
        <v>0</v>
      </c>
      <c r="X747" s="316">
        <f>IF(V747&lt;&gt;"",V747/1000,"")</f>
        <v>1.8440000000000002E-2</v>
      </c>
      <c r="Y747" s="317">
        <f>IF(OR(U747&lt;&gt;"",V747&lt;&gt;""),U747+V747,"")</f>
        <v>18.440000000000001</v>
      </c>
      <c r="Z747" s="318">
        <f>IF(Y747&lt;&gt;"",Y747/1000,"")</f>
        <v>1.8440000000000002E-2</v>
      </c>
      <c r="AA747" s="574"/>
      <c r="AB747" s="327"/>
      <c r="AC747" s="331">
        <v>45828</v>
      </c>
      <c r="AD747" s="327">
        <v>45838</v>
      </c>
      <c r="AE747" s="327">
        <v>45858</v>
      </c>
      <c r="AF747" s="327">
        <v>45858</v>
      </c>
      <c r="AG747" s="327">
        <v>45858</v>
      </c>
      <c r="AH747" s="309">
        <f>IF(AND(AD747&lt;&gt;"",AG747&lt;&gt;""),AG747-AD747,"")</f>
        <v>20</v>
      </c>
      <c r="AI747" s="322" t="str">
        <f>IF(AE747&lt;&gt;"",CONCATENATE("S",WEEKNUM(AE747,21)),"")</f>
        <v>S29</v>
      </c>
      <c r="AJ747" s="323" t="str">
        <f>IF(AF747&lt;&gt;"",CONCATENATE("S",WEEKNUM(AF747,21)),"")</f>
        <v>S29</v>
      </c>
      <c r="AK747" s="323" t="str">
        <f>IF(AG747&lt;&gt;"",CONCATENATE("S",WEEKNUM(AG747,21)),"")</f>
        <v>S29</v>
      </c>
      <c r="AL747" s="322" t="str">
        <f>IF(AG747&lt;&gt;"",CONCATENATE(MONTH(AG747),"/",YEAR(AG747)),"")</f>
        <v>7/2025</v>
      </c>
      <c r="AM747" s="324">
        <f ca="1">IF(AG747&lt;&gt;"",IFERROR(IF(AF747="",TODAY()-AE747,AG747-AE747),""),"")</f>
        <v>0</v>
      </c>
      <c r="AN747" s="325" t="str">
        <f ca="1">IF(AM747&lt;&gt;"",IF(AM747&lt;=0,"SEM ATRASO",IF(AM747&lt;=10,"1) &lt;= 10 Dias",IF(AND(AM747&gt;10,AM747&lt;=30),"2) &gt; 10 Dias e &lt;= 30 Dias",IF(AND(AM747&gt;30,AM747&lt;=60),"3) &gt;30 Dias e &lt;=60 Dias",IF(AND(AM747&gt;60,AM747&lt;43854),"4) &gt; 60 Dias","INDEFINIDO"))))),"")</f>
        <v>SEM ATRASO</v>
      </c>
      <c r="AO747" s="15">
        <v>45891</v>
      </c>
      <c r="AP747" s="331">
        <v>45877</v>
      </c>
      <c r="AQ747" s="25">
        <v>45896</v>
      </c>
      <c r="AR747" s="25">
        <v>45896</v>
      </c>
      <c r="AS747" s="327">
        <v>45881</v>
      </c>
      <c r="AT747" s="309">
        <f>IF(AND(AP747&lt;&gt;"",AS747&lt;&gt;""),AS747-AP747,"")</f>
        <v>4</v>
      </c>
      <c r="AU747" s="326" t="str">
        <f>IF(AQ747&lt;&gt;"",CONCATENATE("S",WEEKNUM(AQ747,21)),"")</f>
        <v>S35</v>
      </c>
      <c r="AV747" s="327" t="str">
        <f>IF(AR747&lt;&gt;"",CONCATENATE("S",WEEKNUM(AR747,21)),"")</f>
        <v>S35</v>
      </c>
      <c r="AW747" s="327" t="str">
        <f>IF(AS747&lt;&gt;"",CONCATENATE("S",WEEKNUM(AS747,21)),"")</f>
        <v>S33</v>
      </c>
      <c r="AX747" s="326" t="str">
        <f>IF(AS747&lt;&gt;"",CONCATENATE(MONTH(AS747),"/",YEAR(AS747)),"")</f>
        <v>8/2025</v>
      </c>
      <c r="AY747" s="328">
        <f ca="1">IF(AQ747&lt;&gt;"",IF(AS747&lt;&gt;"",AQ747-AS747,TODAY()-AQ747),"")</f>
        <v>15</v>
      </c>
      <c r="AZ747" s="329" t="str">
        <f ca="1">IF(AY747&lt;&gt;"",IF(AY747&lt;=0,"SEM ATRASO",IF(AY747&lt;=10,"1) &lt;= 10 Dias",IF(AND(AY747&gt;10,AY747&lt;=30),"2) &gt; 10 Dias e &lt;= 30 Dias",IF(AND(AY747&gt;30,AY747&lt;=60),"3) &gt;30 Dias e &lt;=60 Dias",IF(AND(AY747&gt;60,AY747&lt;43854),"4) &gt; 60 Dias","INDEFINIDO"))))),"")</f>
        <v>2) &gt; 10 Dias e &lt;= 30 Dias</v>
      </c>
      <c r="BA747" s="327">
        <v>45896</v>
      </c>
      <c r="BB747" s="331">
        <f>AS747</f>
        <v>45881</v>
      </c>
      <c r="BC747" s="14">
        <v>45902</v>
      </c>
      <c r="BD747" s="24">
        <v>45902</v>
      </c>
      <c r="BE747" s="331">
        <v>45884</v>
      </c>
      <c r="BF747" s="309">
        <f>IF(AND(BB747&lt;&gt;"",BE747&lt;&gt;""),BE747-BB747,"")</f>
        <v>3</v>
      </c>
      <c r="BG747" s="326" t="str">
        <f>IF(BC747&lt;&gt;"",CONCATENATE("S",WEEKNUM(BC747,21)),"")</f>
        <v>S36</v>
      </c>
      <c r="BH747" s="327" t="str">
        <f>IF(BD747&lt;&gt;"",CONCATENATE("S",WEEKNUM(BD747,21)),"")</f>
        <v>S36</v>
      </c>
      <c r="BI747" s="327" t="str">
        <f>IF(BE747&lt;&gt;"",CONCATENATE("S",WEEKNUM(BE747,21)),"")</f>
        <v>S33</v>
      </c>
      <c r="BJ747" s="326" t="str">
        <f>IF(BE747&lt;&gt;"",CONCATENATE(MONTH(BE747),"/",YEAR(BE747)),"")</f>
        <v>8/2025</v>
      </c>
      <c r="BK747" s="325">
        <f ca="1">IF(BE747&lt;&gt;"",IFERROR(IF(BE747="",TODAY()-BC747,BE747-BC747),""),"")</f>
        <v>-18</v>
      </c>
      <c r="BL747" s="330" t="str">
        <f ca="1">IF(BK747&lt;&gt;"",IF(BK747&lt;=0,"SEM ATRASO",IF(BK747&lt;=10,"1) &lt;= 10 Dias",IF(AND(BK747&gt;10,BK747&lt;=30),"2) &gt; 10 Dias e &lt;= 30 Dias",IF(AND(BK747&gt;30,BK747&lt;=60),"3) &gt;30 Dias e &lt;=60 Dias",IF(AND(BK747&gt;60,BK747&lt;43854),"4) &gt; 60 Dias","INDEFINIDO"))))),"")</f>
        <v>SEM ATRASO</v>
      </c>
      <c r="BM747" s="331"/>
      <c r="BN747" s="327"/>
      <c r="BO747" s="331" t="s">
        <v>87</v>
      </c>
      <c r="BP747" s="305"/>
      <c r="BQ747" s="305"/>
      <c r="BR747" s="305"/>
      <c r="BS747" s="305"/>
      <c r="BT747" s="305"/>
      <c r="BU747" s="305"/>
      <c r="BV747" s="305"/>
      <c r="BW747" s="305"/>
      <c r="BX747" s="305"/>
      <c r="BY747" s="305"/>
      <c r="BZ747" s="305"/>
      <c r="CA747" s="660"/>
      <c r="CB747" s="326"/>
    </row>
    <row r="748" spans="1:80" ht="40.5" customHeight="1" x14ac:dyDescent="0.35">
      <c r="A748" s="326"/>
      <c r="B748" s="305" t="s">
        <v>88</v>
      </c>
      <c r="C748" s="326"/>
      <c r="D748" s="331"/>
      <c r="E748" s="323" t="s">
        <v>1949</v>
      </c>
      <c r="F748" s="323" t="s">
        <v>1063</v>
      </c>
      <c r="G748" s="307" t="str">
        <f ca="1">IF(AND(E748&lt;D748,BE748&lt;&gt;"",TODAY()&gt;D748),TODAY()-D748,"")</f>
        <v/>
      </c>
      <c r="H748" s="308" t="str">
        <f>IF(BM748&lt;&gt;"",BM748,"")</f>
        <v/>
      </c>
      <c r="I748" s="309" t="str">
        <f>IF(AND(E748&lt;&gt;"",H748&lt;&gt;""),H748-E748,"")</f>
        <v/>
      </c>
      <c r="J748" s="305" t="s">
        <v>565</v>
      </c>
      <c r="K748" s="326" t="s">
        <v>80</v>
      </c>
      <c r="L748" s="310" t="s">
        <v>2400</v>
      </c>
      <c r="M748" s="326" t="s">
        <v>117</v>
      </c>
      <c r="N748" s="326" t="s">
        <v>2050</v>
      </c>
      <c r="O748" s="326"/>
      <c r="P748" s="46" t="s">
        <v>2358</v>
      </c>
      <c r="Q748" s="383" t="s">
        <v>2378</v>
      </c>
      <c r="R748" s="313" t="str">
        <f>IF(OR(L748&lt;&gt;"",N748&lt;&gt;"",O748&lt;&gt;"",P748&lt;&gt;""),CONCATENATE(L748,"-",N748,"-",P748,"-OM",O748),"")</f>
        <v>P62C-PPGMII-P62-CAM-1168P/2024-OM</v>
      </c>
      <c r="S748" s="326"/>
      <c r="T748" s="414">
        <v>0.25</v>
      </c>
      <c r="U748" s="340">
        <v>0</v>
      </c>
      <c r="V748" s="340">
        <v>240.477</v>
      </c>
      <c r="W748" s="316">
        <f>IF(U748&lt;&gt;"",U748/1000,"")</f>
        <v>0</v>
      </c>
      <c r="X748" s="316">
        <f>IF(V748&lt;&gt;"",V748/1000,"")</f>
        <v>0.240477</v>
      </c>
      <c r="Y748" s="317">
        <f>IF(OR(U748&lt;&gt;"",V748&lt;&gt;""),U748+V748,"")</f>
        <v>240.477</v>
      </c>
      <c r="Z748" s="318">
        <f>IF(Y748&lt;&gt;"",Y748/1000,"")</f>
        <v>0.240477</v>
      </c>
      <c r="AA748" s="574"/>
      <c r="AB748" s="327"/>
      <c r="AC748" s="331">
        <v>45828</v>
      </c>
      <c r="AD748" s="327">
        <v>45838</v>
      </c>
      <c r="AE748" s="327">
        <v>45858</v>
      </c>
      <c r="AF748" s="327">
        <v>45858</v>
      </c>
      <c r="AG748" s="327">
        <v>45858</v>
      </c>
      <c r="AH748" s="309">
        <f>IF(AND(AD748&lt;&gt;"",AG748&lt;&gt;""),AG748-AD748,"")</f>
        <v>20</v>
      </c>
      <c r="AI748" s="322" t="str">
        <f>IF(AE748&lt;&gt;"",CONCATENATE("S",WEEKNUM(AE748,21)),"")</f>
        <v>S29</v>
      </c>
      <c r="AJ748" s="323" t="str">
        <f>IF(AF748&lt;&gt;"",CONCATENATE("S",WEEKNUM(AF748,21)),"")</f>
        <v>S29</v>
      </c>
      <c r="AK748" s="323" t="str">
        <f>IF(AG748&lt;&gt;"",CONCATENATE("S",WEEKNUM(AG748,21)),"")</f>
        <v>S29</v>
      </c>
      <c r="AL748" s="322" t="str">
        <f>IF(AG748&lt;&gt;"",CONCATENATE(MONTH(AG748),"/",YEAR(AG748)),"")</f>
        <v>7/2025</v>
      </c>
      <c r="AM748" s="324">
        <f ca="1">IF(AG748&lt;&gt;"",IFERROR(IF(AF748="",TODAY()-AE748,AG748-AE748),""),"")</f>
        <v>0</v>
      </c>
      <c r="AN748" s="325" t="str">
        <f ca="1">IF(AM748&lt;&gt;"",IF(AM748&lt;=0,"SEM ATRASO",IF(AM748&lt;=10,"1) &lt;= 10 Dias",IF(AND(AM748&gt;10,AM748&lt;=30),"2) &gt; 10 Dias e &lt;= 30 Dias",IF(AND(AM748&gt;30,AM748&lt;=60),"3) &gt;30 Dias e &lt;=60 Dias",IF(AND(AM748&gt;60,AM748&lt;43854),"4) &gt; 60 Dias","INDEFINIDO"))))),"")</f>
        <v>SEM ATRASO</v>
      </c>
      <c r="AO748" s="15">
        <v>45891</v>
      </c>
      <c r="AP748" s="331"/>
      <c r="AQ748" s="25">
        <v>45896</v>
      </c>
      <c r="AR748" s="25">
        <v>45896</v>
      </c>
      <c r="AS748" s="327"/>
      <c r="AT748" s="309" t="str">
        <f>IF(AND(AP748&lt;&gt;"",AS748&lt;&gt;""),AS748-AP748,"")</f>
        <v/>
      </c>
      <c r="AU748" s="326" t="str">
        <f>IF(AQ748&lt;&gt;"",CONCATENATE("S",WEEKNUM(AQ748,21)),"")</f>
        <v>S35</v>
      </c>
      <c r="AV748" s="327" t="str">
        <f>IF(AR748&lt;&gt;"",CONCATENATE("S",WEEKNUM(AR748,21)),"")</f>
        <v>S35</v>
      </c>
      <c r="AW748" s="327" t="str">
        <f>IF(AS748&lt;&gt;"",CONCATENATE("S",WEEKNUM(AS748,21)),"")</f>
        <v/>
      </c>
      <c r="AX748" s="326" t="str">
        <f>IF(AS748&lt;&gt;"",CONCATENATE(MONTH(AS748),"/",YEAR(AS748)),"")</f>
        <v/>
      </c>
      <c r="AY748" s="328">
        <f ca="1">IF(AQ748&lt;&gt;"",IF(AS748&lt;&gt;"",AQ748-AS748,TODAY()-AQ748),"")</f>
        <v>1</v>
      </c>
      <c r="AZ748" s="329" t="str">
        <f ca="1">IF(AY748&lt;&gt;"",IF(AY748&lt;=0,"SEM ATRASO",IF(AY748&lt;=10,"1) &lt;= 10 Dias",IF(AND(AY748&gt;10,AY748&lt;=30),"2) &gt; 10 Dias e &lt;= 30 Dias",IF(AND(AY748&gt;30,AY748&lt;=60),"3) &gt;30 Dias e &lt;=60 Dias",IF(AND(AY748&gt;60,AY748&lt;43854),"4) &gt; 60 Dias","INDEFINIDO"))))),"")</f>
        <v>1) &lt;= 10 Dias</v>
      </c>
      <c r="BA748" s="327">
        <v>45896</v>
      </c>
      <c r="BB748" s="331"/>
      <c r="BC748" s="14">
        <v>45902</v>
      </c>
      <c r="BD748" s="24">
        <v>45902</v>
      </c>
      <c r="BE748" s="327"/>
      <c r="BF748" s="309" t="str">
        <f>IF(AND(BB748&lt;&gt;"",BE748&lt;&gt;""),BE748-BB748,"")</f>
        <v/>
      </c>
      <c r="BG748" s="326" t="str">
        <f>IF(BC748&lt;&gt;"",CONCATENATE("S",WEEKNUM(BC748,21)),"")</f>
        <v>S36</v>
      </c>
      <c r="BH748" s="327" t="str">
        <f>IF(BD748&lt;&gt;"",CONCATENATE("S",WEEKNUM(BD748,21)),"")</f>
        <v>S36</v>
      </c>
      <c r="BI748" s="327" t="str">
        <f>IF(BE748&lt;&gt;"",CONCATENATE("S",WEEKNUM(BE748,21)),"")</f>
        <v/>
      </c>
      <c r="BJ748" s="326" t="str">
        <f>IF(BE748&lt;&gt;"",CONCATENATE(MONTH(BE748),"/",YEAR(BE748)),"")</f>
        <v/>
      </c>
      <c r="BK748" s="325" t="str">
        <f ca="1">IF(BE748&lt;&gt;"",IFERROR(IF(BE748="",TODAY()-BC748,BE748-BC748),""),"")</f>
        <v/>
      </c>
      <c r="BL748" s="330" t="str">
        <f ca="1">IF(BK748&lt;&gt;"",IF(BK748&lt;=0,"SEM ATRASO",IF(BK748&lt;=10,"1) &lt;= 10 Dias",IF(AND(BK748&gt;10,BK748&lt;=30),"2) &gt; 10 Dias e &lt;= 30 Dias",IF(AND(BK748&gt;30,BK748&lt;=60),"3) &gt;30 Dias e &lt;=60 Dias",IF(AND(BK748&gt;60,BK748&lt;43854),"4) &gt; 60 Dias","INDEFINIDO"))))),"")</f>
        <v/>
      </c>
      <c r="BM748" s="331"/>
      <c r="BN748" s="327"/>
      <c r="BO748" s="331" t="s">
        <v>87</v>
      </c>
      <c r="BP748" s="305"/>
      <c r="BQ748" s="305"/>
      <c r="BR748" s="305"/>
      <c r="BS748" s="305"/>
      <c r="BT748" s="305"/>
      <c r="BU748" s="305"/>
      <c r="BV748" s="305"/>
      <c r="BW748" s="305"/>
      <c r="BX748" s="305"/>
      <c r="BY748" s="305"/>
      <c r="BZ748" s="305"/>
      <c r="CA748" s="660"/>
      <c r="CB748" s="326"/>
    </row>
    <row r="749" spans="1:80" ht="40.5" customHeight="1" x14ac:dyDescent="0.35">
      <c r="A749" s="326"/>
      <c r="B749" s="458" t="s">
        <v>101</v>
      </c>
      <c r="C749" s="326"/>
      <c r="D749" s="331"/>
      <c r="E749" s="323" t="s">
        <v>1949</v>
      </c>
      <c r="F749" s="323" t="s">
        <v>1063</v>
      </c>
      <c r="G749" s="307" t="str">
        <f ca="1">IF(AND(E749&lt;D749,BE749&lt;&gt;"",TODAY()&gt;D749),TODAY()-D749,"")</f>
        <v/>
      </c>
      <c r="H749" s="308" t="str">
        <f>IF(BM749&lt;&gt;"",BM749,"")</f>
        <v/>
      </c>
      <c r="I749" s="309" t="str">
        <f>IF(AND(E749&lt;&gt;"",H749&lt;&gt;""),H749-E749,"")</f>
        <v/>
      </c>
      <c r="J749" s="305" t="s">
        <v>565</v>
      </c>
      <c r="K749" s="326" t="s">
        <v>80</v>
      </c>
      <c r="L749" s="310" t="s">
        <v>2400</v>
      </c>
      <c r="M749" s="311" t="s">
        <v>113</v>
      </c>
      <c r="N749" s="326" t="s">
        <v>2050</v>
      </c>
      <c r="O749" s="326"/>
      <c r="P749" s="46" t="s">
        <v>2359</v>
      </c>
      <c r="Q749" s="383" t="s">
        <v>2379</v>
      </c>
      <c r="R749" s="313" t="str">
        <f>IF(OR(L749&lt;&gt;"",N749&lt;&gt;"",O749&lt;&gt;"",P749&lt;&gt;""),CONCATENATE(L749,"-",N749,"-",P749,"-OM",O749),"")</f>
        <v>P62C-PPGMII-P62-CAM-1175P/2024-OM</v>
      </c>
      <c r="S749" s="326"/>
      <c r="T749" s="414">
        <v>0.25</v>
      </c>
      <c r="U749" s="340">
        <v>0</v>
      </c>
      <c r="V749" s="340">
        <v>59.89</v>
      </c>
      <c r="W749" s="316">
        <f>IF(U749&lt;&gt;"",U749/1000,"")</f>
        <v>0</v>
      </c>
      <c r="X749" s="316">
        <f>IF(V749&lt;&gt;"",V749/1000,"")</f>
        <v>5.9889999999999999E-2</v>
      </c>
      <c r="Y749" s="317">
        <f>IF(OR(U749&lt;&gt;"",V749&lt;&gt;""),U749+V749,"")</f>
        <v>59.89</v>
      </c>
      <c r="Z749" s="318">
        <f>IF(Y749&lt;&gt;"",Y749/1000,"")</f>
        <v>5.9889999999999999E-2</v>
      </c>
      <c r="AA749" s="574"/>
      <c r="AB749" s="327"/>
      <c r="AC749" s="331">
        <v>45828</v>
      </c>
      <c r="AD749" s="327">
        <v>45838</v>
      </c>
      <c r="AE749" s="327">
        <v>45858</v>
      </c>
      <c r="AF749" s="327">
        <v>45858</v>
      </c>
      <c r="AG749" s="327">
        <v>45858</v>
      </c>
      <c r="AH749" s="309">
        <f>IF(AND(AD749&lt;&gt;"",AG749&lt;&gt;""),AG749-AD749,"")</f>
        <v>20</v>
      </c>
      <c r="AI749" s="322" t="str">
        <f>IF(AE749&lt;&gt;"",CONCATENATE("S",WEEKNUM(AE749,21)),"")</f>
        <v>S29</v>
      </c>
      <c r="AJ749" s="323" t="str">
        <f>IF(AF749&lt;&gt;"",CONCATENATE("S",WEEKNUM(AF749,21)),"")</f>
        <v>S29</v>
      </c>
      <c r="AK749" s="323" t="str">
        <f>IF(AG749&lt;&gt;"",CONCATENATE("S",WEEKNUM(AG749,21)),"")</f>
        <v>S29</v>
      </c>
      <c r="AL749" s="322" t="str">
        <f>IF(AG749&lt;&gt;"",CONCATENATE(MONTH(AG749),"/",YEAR(AG749)),"")</f>
        <v>7/2025</v>
      </c>
      <c r="AM749" s="324">
        <f ca="1">IF(AG749&lt;&gt;"",IFERROR(IF(AF749="",TODAY()-AE749,AG749-AE749),""),"")</f>
        <v>0</v>
      </c>
      <c r="AN749" s="325" t="str">
        <f ca="1">IF(AM749&lt;&gt;"",IF(AM749&lt;=0,"SEM ATRASO",IF(AM749&lt;=10,"1) &lt;= 10 Dias",IF(AND(AM749&gt;10,AM749&lt;=30),"2) &gt; 10 Dias e &lt;= 30 Dias",IF(AND(AM749&gt;30,AM749&lt;=60),"3) &gt;30 Dias e &lt;=60 Dias",IF(AND(AM749&gt;60,AM749&lt;43854),"4) &gt; 60 Dias","INDEFINIDO"))))),"")</f>
        <v>SEM ATRASO</v>
      </c>
      <c r="AO749" s="15">
        <v>45891</v>
      </c>
      <c r="AP749" s="331">
        <v>45880</v>
      </c>
      <c r="AQ749" s="25">
        <v>45896</v>
      </c>
      <c r="AR749" s="25">
        <v>45896</v>
      </c>
      <c r="AS749" s="327">
        <v>45884</v>
      </c>
      <c r="AT749" s="309">
        <f>IF(AND(AP749&lt;&gt;"",AS749&lt;&gt;""),AS749-AP749,"")</f>
        <v>4</v>
      </c>
      <c r="AU749" s="326" t="str">
        <f>IF(AQ749&lt;&gt;"",CONCATENATE("S",WEEKNUM(AQ749,21)),"")</f>
        <v>S35</v>
      </c>
      <c r="AV749" s="327" t="str">
        <f>IF(AR749&lt;&gt;"",CONCATENATE("S",WEEKNUM(AR749,21)),"")</f>
        <v>S35</v>
      </c>
      <c r="AW749" s="327" t="str">
        <f>IF(AS749&lt;&gt;"",CONCATENATE("S",WEEKNUM(AS749,21)),"")</f>
        <v>S33</v>
      </c>
      <c r="AX749" s="326" t="str">
        <f>IF(AS749&lt;&gt;"",CONCATENATE(MONTH(AS749),"/",YEAR(AS749)),"")</f>
        <v>8/2025</v>
      </c>
      <c r="AY749" s="328">
        <f ca="1">IF(AQ749&lt;&gt;"",IF(AS749&lt;&gt;"",AQ749-AS749,TODAY()-AQ749),"")</f>
        <v>12</v>
      </c>
      <c r="AZ749" s="329" t="str">
        <f ca="1">IF(AY749&lt;&gt;"",IF(AY749&lt;=0,"SEM ATRASO",IF(AY749&lt;=10,"1) &lt;= 10 Dias",IF(AND(AY749&gt;10,AY749&lt;=30),"2) &gt; 10 Dias e &lt;= 30 Dias",IF(AND(AY749&gt;30,AY749&lt;=60),"3) &gt;30 Dias e &lt;=60 Dias",IF(AND(AY749&gt;60,AY749&lt;43854),"4) &gt; 60 Dias","INDEFINIDO"))))),"")</f>
        <v>2) &gt; 10 Dias e &lt;= 30 Dias</v>
      </c>
      <c r="BA749" s="327">
        <v>45896</v>
      </c>
      <c r="BB749" s="331"/>
      <c r="BC749" s="14">
        <v>45902</v>
      </c>
      <c r="BD749" s="24">
        <v>45902</v>
      </c>
      <c r="BE749" s="327"/>
      <c r="BF749" s="309" t="str">
        <f>IF(AND(BB749&lt;&gt;"",BE749&lt;&gt;""),BE749-BB749,"")</f>
        <v/>
      </c>
      <c r="BG749" s="326" t="str">
        <f>IF(BC749&lt;&gt;"",CONCATENATE("S",WEEKNUM(BC749,21)),"")</f>
        <v>S36</v>
      </c>
      <c r="BH749" s="327" t="str">
        <f>IF(BD749&lt;&gt;"",CONCATENATE("S",WEEKNUM(BD749,21)),"")</f>
        <v>S36</v>
      </c>
      <c r="BI749" s="327" t="str">
        <f>IF(BE749&lt;&gt;"",CONCATENATE("S",WEEKNUM(BE749,21)),"")</f>
        <v/>
      </c>
      <c r="BJ749" s="326" t="str">
        <f>IF(BE749&lt;&gt;"",CONCATENATE(MONTH(BE749),"/",YEAR(BE749)),"")</f>
        <v/>
      </c>
      <c r="BK749" s="325" t="str">
        <f ca="1">IF(BE749&lt;&gt;"",IFERROR(IF(BE749="",TODAY()-BC749,BE749-BC749),""),"")</f>
        <v/>
      </c>
      <c r="BL749" s="330" t="str">
        <f ca="1">IF(BK749&lt;&gt;"",IF(BK749&lt;=0,"SEM ATRASO",IF(BK749&lt;=10,"1) &lt;= 10 Dias",IF(AND(BK749&gt;10,BK749&lt;=30),"2) &gt; 10 Dias e &lt;= 30 Dias",IF(AND(BK749&gt;30,BK749&lt;=60),"3) &gt;30 Dias e &lt;=60 Dias",IF(AND(BK749&gt;60,BK749&lt;43854),"4) &gt; 60 Dias","INDEFINIDO"))))),"")</f>
        <v/>
      </c>
      <c r="BM749" s="331"/>
      <c r="BN749" s="327"/>
      <c r="BO749" s="331" t="s">
        <v>87</v>
      </c>
      <c r="BP749" s="305"/>
      <c r="BQ749" s="305"/>
      <c r="BR749" s="305"/>
      <c r="BS749" s="305"/>
      <c r="BT749" s="305"/>
      <c r="BU749" s="305"/>
      <c r="BV749" s="305"/>
      <c r="BW749" s="305"/>
      <c r="BX749" s="305"/>
      <c r="BY749" s="305"/>
      <c r="BZ749" s="305"/>
      <c r="CA749" s="660"/>
      <c r="CB749" s="326"/>
    </row>
    <row r="750" spans="1:80" ht="40.5" customHeight="1" x14ac:dyDescent="0.35">
      <c r="A750" s="326"/>
      <c r="B750" s="305" t="s">
        <v>155</v>
      </c>
      <c r="C750" s="326"/>
      <c r="D750" s="331"/>
      <c r="E750" s="323" t="s">
        <v>1949</v>
      </c>
      <c r="F750" s="323" t="s">
        <v>1063</v>
      </c>
      <c r="G750" s="307" t="str">
        <f ca="1">IF(AND(E750&lt;D750,BE750&lt;&gt;"",TODAY()&gt;D750),TODAY()-D750,"")</f>
        <v/>
      </c>
      <c r="H750" s="308" t="str">
        <f>IF(BM750&lt;&gt;"",BM750,"")</f>
        <v/>
      </c>
      <c r="I750" s="309" t="str">
        <f>IF(AND(E750&lt;&gt;"",H750&lt;&gt;""),H750-E750,"")</f>
        <v/>
      </c>
      <c r="J750" s="305" t="s">
        <v>565</v>
      </c>
      <c r="K750" s="326" t="s">
        <v>80</v>
      </c>
      <c r="L750" s="310" t="s">
        <v>2400</v>
      </c>
      <c r="M750" s="311" t="s">
        <v>2407</v>
      </c>
      <c r="N750" s="326" t="s">
        <v>2050</v>
      </c>
      <c r="O750" s="326"/>
      <c r="P750" s="46" t="s">
        <v>2359</v>
      </c>
      <c r="Q750" s="383" t="s">
        <v>2380</v>
      </c>
      <c r="R750" s="313" t="str">
        <f>IF(OR(L750&lt;&gt;"",N750&lt;&gt;"",O750&lt;&gt;"",P750&lt;&gt;""),CONCATENATE(L750,"-",N750,"-",P750,"-OM",O750),"")</f>
        <v>P62C-PPGMII-P62-CAM-1175P/2024-OM</v>
      </c>
      <c r="S750" s="326"/>
      <c r="T750" s="414">
        <v>0.25</v>
      </c>
      <c r="U750" s="340">
        <v>0</v>
      </c>
      <c r="V750" s="340">
        <v>1.79</v>
      </c>
      <c r="W750" s="316">
        <f>IF(U750&lt;&gt;"",U750/1000,"")</f>
        <v>0</v>
      </c>
      <c r="X750" s="316">
        <f>IF(V750&lt;&gt;"",V750/1000,"")</f>
        <v>1.7900000000000001E-3</v>
      </c>
      <c r="Y750" s="317">
        <f>IF(OR(U750&lt;&gt;"",V750&lt;&gt;""),U750+V750,"")</f>
        <v>1.79</v>
      </c>
      <c r="Z750" s="318">
        <f>IF(Y750&lt;&gt;"",Y750/1000,"")</f>
        <v>1.7900000000000001E-3</v>
      </c>
      <c r="AA750" s="574"/>
      <c r="AB750" s="327"/>
      <c r="AC750" s="331">
        <v>45828</v>
      </c>
      <c r="AD750" s="327">
        <v>45838</v>
      </c>
      <c r="AE750" s="327">
        <v>45858</v>
      </c>
      <c r="AF750" s="327">
        <v>45858</v>
      </c>
      <c r="AG750" s="327">
        <v>45858</v>
      </c>
      <c r="AH750" s="309">
        <f>IF(AND(AD750&lt;&gt;"",AG750&lt;&gt;""),AG750-AD750,"")</f>
        <v>20</v>
      </c>
      <c r="AI750" s="322" t="str">
        <f>IF(AE750&lt;&gt;"",CONCATENATE("S",WEEKNUM(AE750,21)),"")</f>
        <v>S29</v>
      </c>
      <c r="AJ750" s="323" t="str">
        <f>IF(AF750&lt;&gt;"",CONCATENATE("S",WEEKNUM(AF750,21)),"")</f>
        <v>S29</v>
      </c>
      <c r="AK750" s="323" t="str">
        <f>IF(AG750&lt;&gt;"",CONCATENATE("S",WEEKNUM(AG750,21)),"")</f>
        <v>S29</v>
      </c>
      <c r="AL750" s="322" t="str">
        <f>IF(AG750&lt;&gt;"",CONCATENATE(MONTH(AG750),"/",YEAR(AG750)),"")</f>
        <v>7/2025</v>
      </c>
      <c r="AM750" s="324">
        <f ca="1">IF(AG750&lt;&gt;"",IFERROR(IF(AF750="",TODAY()-AE750,AG750-AE750),""),"")</f>
        <v>0</v>
      </c>
      <c r="AN750" s="325" t="str">
        <f ca="1">IF(AM750&lt;&gt;"",IF(AM750&lt;=0,"SEM ATRASO",IF(AM750&lt;=10,"1) &lt;= 10 Dias",IF(AND(AM750&gt;10,AM750&lt;=30),"2) &gt; 10 Dias e &lt;= 30 Dias",IF(AND(AM750&gt;30,AM750&lt;=60),"3) &gt;30 Dias e &lt;=60 Dias",IF(AND(AM750&gt;60,AM750&lt;43854),"4) &gt; 60 Dias","INDEFINIDO"))))),"")</f>
        <v>SEM ATRASO</v>
      </c>
      <c r="AO750" s="15">
        <v>45891</v>
      </c>
      <c r="AP750" s="331">
        <v>45877</v>
      </c>
      <c r="AQ750" s="25">
        <v>45896</v>
      </c>
      <c r="AR750" s="25">
        <v>45896</v>
      </c>
      <c r="AS750" s="327">
        <v>45883</v>
      </c>
      <c r="AT750" s="309">
        <f>IF(AND(AP750&lt;&gt;"",AS750&lt;&gt;""),AS750-AP750,"")</f>
        <v>6</v>
      </c>
      <c r="AU750" s="326" t="str">
        <f>IF(AQ750&lt;&gt;"",CONCATENATE("S",WEEKNUM(AQ750,21)),"")</f>
        <v>S35</v>
      </c>
      <c r="AV750" s="327" t="str">
        <f>IF(AR750&lt;&gt;"",CONCATENATE("S",WEEKNUM(AR750,21)),"")</f>
        <v>S35</v>
      </c>
      <c r="AW750" s="327" t="str">
        <f>IF(AS750&lt;&gt;"",CONCATENATE("S",WEEKNUM(AS750,21)),"")</f>
        <v>S33</v>
      </c>
      <c r="AX750" s="326" t="str">
        <f>IF(AS750&lt;&gt;"",CONCATENATE(MONTH(AS750),"/",YEAR(AS750)),"")</f>
        <v>8/2025</v>
      </c>
      <c r="AY750" s="328">
        <f ca="1">IF(AQ750&lt;&gt;"",IF(AS750&lt;&gt;"",AQ750-AS750,TODAY()-AQ750),"")</f>
        <v>13</v>
      </c>
      <c r="AZ750" s="329" t="str">
        <f ca="1">IF(AY750&lt;&gt;"",IF(AY750&lt;=0,"SEM ATRASO",IF(AY750&lt;=10,"1) &lt;= 10 Dias",IF(AND(AY750&gt;10,AY750&lt;=30),"2) &gt; 10 Dias e &lt;= 30 Dias",IF(AND(AY750&gt;30,AY750&lt;=60),"3) &gt;30 Dias e &lt;=60 Dias",IF(AND(AY750&gt;60,AY750&lt;43854),"4) &gt; 60 Dias","INDEFINIDO"))))),"")</f>
        <v>2) &gt; 10 Dias e &lt;= 30 Dias</v>
      </c>
      <c r="BA750" s="327">
        <v>45896</v>
      </c>
      <c r="BB750" s="331">
        <f>AS750</f>
        <v>45883</v>
      </c>
      <c r="BC750" s="14">
        <v>45902</v>
      </c>
      <c r="BD750" s="24">
        <v>45902</v>
      </c>
      <c r="BE750" s="331">
        <v>45884</v>
      </c>
      <c r="BF750" s="309">
        <f>IF(AND(BB750&lt;&gt;"",BE750&lt;&gt;""),BE750-BB750,"")</f>
        <v>1</v>
      </c>
      <c r="BG750" s="326" t="str">
        <f>IF(BC750&lt;&gt;"",CONCATENATE("S",WEEKNUM(BC750,21)),"")</f>
        <v>S36</v>
      </c>
      <c r="BH750" s="327" t="str">
        <f>IF(BD750&lt;&gt;"",CONCATENATE("S",WEEKNUM(BD750,21)),"")</f>
        <v>S36</v>
      </c>
      <c r="BI750" s="327" t="str">
        <f>IF(BE750&lt;&gt;"",CONCATENATE("S",WEEKNUM(BE750,21)),"")</f>
        <v>S33</v>
      </c>
      <c r="BJ750" s="326" t="str">
        <f>IF(BE750&lt;&gt;"",CONCATENATE(MONTH(BE750),"/",YEAR(BE750)),"")</f>
        <v>8/2025</v>
      </c>
      <c r="BK750" s="325">
        <f ca="1">IF(BE750&lt;&gt;"",IFERROR(IF(BE750="",TODAY()-BC750,BE750-BC750),""),"")</f>
        <v>-18</v>
      </c>
      <c r="BL750" s="330" t="str">
        <f ca="1">IF(BK750&lt;&gt;"",IF(BK750&lt;=0,"SEM ATRASO",IF(BK750&lt;=10,"1) &lt;= 10 Dias",IF(AND(BK750&gt;10,BK750&lt;=30),"2) &gt; 10 Dias e &lt;= 30 Dias",IF(AND(BK750&gt;30,BK750&lt;=60),"3) &gt;30 Dias e &lt;=60 Dias",IF(AND(BK750&gt;60,BK750&lt;43854),"4) &gt; 60 Dias","INDEFINIDO"))))),"")</f>
        <v>SEM ATRASO</v>
      </c>
      <c r="BM750" s="331"/>
      <c r="BN750" s="327"/>
      <c r="BO750" s="331" t="s">
        <v>87</v>
      </c>
      <c r="BP750" s="305"/>
      <c r="BQ750" s="305"/>
      <c r="BR750" s="305"/>
      <c r="BS750" s="305"/>
      <c r="BT750" s="305"/>
      <c r="BU750" s="305"/>
      <c r="BV750" s="305"/>
      <c r="BW750" s="305"/>
      <c r="BX750" s="305"/>
      <c r="BY750" s="305"/>
      <c r="BZ750" s="305"/>
      <c r="CA750" s="660"/>
      <c r="CB750" s="326"/>
    </row>
    <row r="751" spans="1:80" ht="40.5" customHeight="1" x14ac:dyDescent="0.35">
      <c r="A751" s="326"/>
      <c r="B751" s="458" t="s">
        <v>88</v>
      </c>
      <c r="C751" s="326"/>
      <c r="D751" s="331"/>
      <c r="E751" s="323" t="s">
        <v>1949</v>
      </c>
      <c r="F751" s="323" t="s">
        <v>1063</v>
      </c>
      <c r="G751" s="307" t="str">
        <f ca="1">IF(AND(E751&lt;D751,BE751&lt;&gt;"",TODAY()&gt;D751),TODAY()-D751,"")</f>
        <v/>
      </c>
      <c r="H751" s="308" t="str">
        <f>IF(BM751&lt;&gt;"",BM751,"")</f>
        <v/>
      </c>
      <c r="I751" s="309" t="str">
        <f>IF(AND(E751&lt;&gt;"",H751&lt;&gt;""),H751-E751,"")</f>
        <v/>
      </c>
      <c r="J751" s="305" t="s">
        <v>565</v>
      </c>
      <c r="K751" s="326" t="s">
        <v>80</v>
      </c>
      <c r="L751" s="310" t="s">
        <v>2400</v>
      </c>
      <c r="M751" s="326" t="s">
        <v>117</v>
      </c>
      <c r="N751" s="326" t="s">
        <v>2050</v>
      </c>
      <c r="O751" s="326"/>
      <c r="P751" s="46" t="s">
        <v>2359</v>
      </c>
      <c r="Q751" s="383" t="s">
        <v>2381</v>
      </c>
      <c r="R751" s="313" t="str">
        <f>IF(OR(L751&lt;&gt;"",N751&lt;&gt;"",O751&lt;&gt;"",P751&lt;&gt;""),CONCATENATE(L751,"-",N751,"-",P751,"-OM",O751),"")</f>
        <v>P62C-PPGMII-P62-CAM-1175P/2024-OM</v>
      </c>
      <c r="S751" s="326"/>
      <c r="T751" s="314">
        <v>0.65</v>
      </c>
      <c r="U751" s="340">
        <v>0</v>
      </c>
      <c r="V751" s="340">
        <v>391.38</v>
      </c>
      <c r="W751" s="316">
        <f>IF(U751&lt;&gt;"",U751/1000,"")</f>
        <v>0</v>
      </c>
      <c r="X751" s="316">
        <f>IF(V751&lt;&gt;"",V751/1000,"")</f>
        <v>0.39138000000000001</v>
      </c>
      <c r="Y751" s="317">
        <f>IF(OR(U751&lt;&gt;"",V751&lt;&gt;""),U751+V751,"")</f>
        <v>391.38</v>
      </c>
      <c r="Z751" s="318">
        <f>IF(Y751&lt;&gt;"",Y751/1000,"")</f>
        <v>0.39138000000000001</v>
      </c>
      <c r="AA751" s="574"/>
      <c r="AB751" s="327"/>
      <c r="AC751" s="331">
        <v>45828</v>
      </c>
      <c r="AD751" s="327">
        <v>45838</v>
      </c>
      <c r="AE751" s="327">
        <v>45858</v>
      </c>
      <c r="AF751" s="327">
        <v>45858</v>
      </c>
      <c r="AG751" s="327">
        <v>45858</v>
      </c>
      <c r="AH751" s="309">
        <f>IF(AND(AD751&lt;&gt;"",AG751&lt;&gt;""),AG751-AD751,"")</f>
        <v>20</v>
      </c>
      <c r="AI751" s="322" t="str">
        <f>IF(AE751&lt;&gt;"",CONCATENATE("S",WEEKNUM(AE751,21)),"")</f>
        <v>S29</v>
      </c>
      <c r="AJ751" s="323" t="str">
        <f>IF(AF751&lt;&gt;"",CONCATENATE("S",WEEKNUM(AF751,21)),"")</f>
        <v>S29</v>
      </c>
      <c r="AK751" s="323" t="str">
        <f>IF(AG751&lt;&gt;"",CONCATENATE("S",WEEKNUM(AG751,21)),"")</f>
        <v>S29</v>
      </c>
      <c r="AL751" s="322" t="str">
        <f>IF(AG751&lt;&gt;"",CONCATENATE(MONTH(AG751),"/",YEAR(AG751)),"")</f>
        <v>7/2025</v>
      </c>
      <c r="AM751" s="324">
        <f ca="1">IF(AG751&lt;&gt;"",IFERROR(IF(AF751="",TODAY()-AE751,AG751-AE751),""),"")</f>
        <v>0</v>
      </c>
      <c r="AN751" s="325" t="str">
        <f ca="1">IF(AM751&lt;&gt;"",IF(AM751&lt;=0,"SEM ATRASO",IF(AM751&lt;=10,"1) &lt;= 10 Dias",IF(AND(AM751&gt;10,AM751&lt;=30),"2) &gt; 10 Dias e &lt;= 30 Dias",IF(AND(AM751&gt;30,AM751&lt;=60),"3) &gt;30 Dias e &lt;=60 Dias",IF(AND(AM751&gt;60,AM751&lt;43854),"4) &gt; 60 Dias","INDEFINIDO"))))),"")</f>
        <v>SEM ATRASO</v>
      </c>
      <c r="AO751" s="15">
        <v>45891</v>
      </c>
      <c r="AP751" s="331"/>
      <c r="AQ751" s="25">
        <v>45896</v>
      </c>
      <c r="AR751" s="25">
        <v>45896</v>
      </c>
      <c r="AS751" s="327"/>
      <c r="AT751" s="309" t="str">
        <f>IF(AND(AP751&lt;&gt;"",AS751&lt;&gt;""),AS751-AP751,"")</f>
        <v/>
      </c>
      <c r="AU751" s="326" t="str">
        <f>IF(AQ751&lt;&gt;"",CONCATENATE("S",WEEKNUM(AQ751,21)),"")</f>
        <v>S35</v>
      </c>
      <c r="AV751" s="327" t="str">
        <f>IF(AR751&lt;&gt;"",CONCATENATE("S",WEEKNUM(AR751,21)),"")</f>
        <v>S35</v>
      </c>
      <c r="AW751" s="327" t="str">
        <f>IF(AS751&lt;&gt;"",CONCATENATE("S",WEEKNUM(AS751,21)),"")</f>
        <v/>
      </c>
      <c r="AX751" s="326" t="str">
        <f>IF(AS751&lt;&gt;"",CONCATENATE(MONTH(AS751),"/",YEAR(AS751)),"")</f>
        <v/>
      </c>
      <c r="AY751" s="328">
        <f ca="1">IF(AQ751&lt;&gt;"",IF(AS751&lt;&gt;"",AQ751-AS751,TODAY()-AQ751),"")</f>
        <v>1</v>
      </c>
      <c r="AZ751" s="329" t="str">
        <f ca="1">IF(AY751&lt;&gt;"",IF(AY751&lt;=0,"SEM ATRASO",IF(AY751&lt;=10,"1) &lt;= 10 Dias",IF(AND(AY751&gt;10,AY751&lt;=30),"2) &gt; 10 Dias e &lt;= 30 Dias",IF(AND(AY751&gt;30,AY751&lt;=60),"3) &gt;30 Dias e &lt;=60 Dias",IF(AND(AY751&gt;60,AY751&lt;43854),"4) &gt; 60 Dias","INDEFINIDO"))))),"")</f>
        <v>1) &lt;= 10 Dias</v>
      </c>
      <c r="BA751" s="327">
        <v>45896</v>
      </c>
      <c r="BB751" s="331"/>
      <c r="BC751" s="14">
        <v>45902</v>
      </c>
      <c r="BD751" s="24">
        <v>45902</v>
      </c>
      <c r="BE751" s="327"/>
      <c r="BF751" s="309" t="str">
        <f>IF(AND(BB751&lt;&gt;"",BE751&lt;&gt;""),BE751-BB751,"")</f>
        <v/>
      </c>
      <c r="BG751" s="326" t="str">
        <f>IF(BC751&lt;&gt;"",CONCATENATE("S",WEEKNUM(BC751,21)),"")</f>
        <v>S36</v>
      </c>
      <c r="BH751" s="327" t="str">
        <f>IF(BD751&lt;&gt;"",CONCATENATE("S",WEEKNUM(BD751,21)),"")</f>
        <v>S36</v>
      </c>
      <c r="BI751" s="327" t="str">
        <f>IF(BE751&lt;&gt;"",CONCATENATE("S",WEEKNUM(BE751,21)),"")</f>
        <v/>
      </c>
      <c r="BJ751" s="326" t="str">
        <f>IF(BE751&lt;&gt;"",CONCATENATE(MONTH(BE751),"/",YEAR(BE751)),"")</f>
        <v/>
      </c>
      <c r="BK751" s="325" t="str">
        <f ca="1">IF(BE751&lt;&gt;"",IFERROR(IF(BE751="",TODAY()-BC751,BE751-BC751),""),"")</f>
        <v/>
      </c>
      <c r="BL751" s="330" t="str">
        <f ca="1">IF(BK751&lt;&gt;"",IF(BK751&lt;=0,"SEM ATRASO",IF(BK751&lt;=10,"1) &lt;= 10 Dias",IF(AND(BK751&gt;10,BK751&lt;=30),"2) &gt; 10 Dias e &lt;= 30 Dias",IF(AND(BK751&gt;30,BK751&lt;=60),"3) &gt;30 Dias e &lt;=60 Dias",IF(AND(BK751&gt;60,BK751&lt;43854),"4) &gt; 60 Dias","INDEFINIDO"))))),"")</f>
        <v/>
      </c>
      <c r="BM751" s="331"/>
      <c r="BN751" s="327"/>
      <c r="BO751" s="331" t="s">
        <v>87</v>
      </c>
      <c r="BP751" s="305"/>
      <c r="BQ751" s="305"/>
      <c r="BR751" s="305"/>
      <c r="BS751" s="305"/>
      <c r="BT751" s="305"/>
      <c r="BU751" s="305"/>
      <c r="BV751" s="305"/>
      <c r="BW751" s="305"/>
      <c r="BX751" s="305"/>
      <c r="BY751" s="305"/>
      <c r="BZ751" s="305"/>
      <c r="CA751" s="660"/>
      <c r="CB751" s="326"/>
    </row>
    <row r="752" spans="1:80" ht="40.5" customHeight="1" x14ac:dyDescent="0.35">
      <c r="A752" s="326"/>
      <c r="B752" s="305" t="s">
        <v>88</v>
      </c>
      <c r="C752" s="326"/>
      <c r="D752" s="331"/>
      <c r="E752" s="323" t="s">
        <v>1949</v>
      </c>
      <c r="F752" s="323" t="s">
        <v>1063</v>
      </c>
      <c r="G752" s="307" t="str">
        <f ca="1">IF(AND(E752&lt;D752,BE752&lt;&gt;"",TODAY()&gt;D752),TODAY()-D752,"")</f>
        <v/>
      </c>
      <c r="H752" s="308" t="str">
        <f>IF(BM752&lt;&gt;"",BM752,"")</f>
        <v/>
      </c>
      <c r="I752" s="309" t="str">
        <f>IF(AND(E752&lt;&gt;"",H752&lt;&gt;""),H752-E752,"")</f>
        <v/>
      </c>
      <c r="J752" s="305" t="s">
        <v>565</v>
      </c>
      <c r="K752" s="326" t="s">
        <v>80</v>
      </c>
      <c r="L752" s="310" t="s">
        <v>2402</v>
      </c>
      <c r="M752" s="326" t="s">
        <v>117</v>
      </c>
      <c r="N752" s="326" t="s">
        <v>1012</v>
      </c>
      <c r="O752" s="326"/>
      <c r="P752" s="46" t="s">
        <v>2394</v>
      </c>
      <c r="Q752" s="383" t="s">
        <v>2396</v>
      </c>
      <c r="R752" s="313" t="str">
        <f>IF(OR(L752&lt;&gt;"",N752&lt;&gt;"",O752&lt;&gt;"",P752&lt;&gt;""),CONCATENATE(L752,"-",N752,"-",P752,"-OM",O752),"")</f>
        <v>P62P-PPGMII-P62-PAR-1429P/2025-OM</v>
      </c>
      <c r="S752" s="326"/>
      <c r="T752" s="414">
        <v>0.25</v>
      </c>
      <c r="U752" s="340">
        <v>10.582000000000001</v>
      </c>
      <c r="V752" s="340">
        <v>0</v>
      </c>
      <c r="W752" s="316">
        <f>IF(U752&lt;&gt;"",U752/1000,"")</f>
        <v>1.0582000000000001E-2</v>
      </c>
      <c r="X752" s="316">
        <f>IF(V752&lt;&gt;"",V752/1000,"")</f>
        <v>0</v>
      </c>
      <c r="Y752" s="317">
        <f>IF(OR(U752&lt;&gt;"",V752&lt;&gt;""),U752+V752,"")</f>
        <v>10.582000000000001</v>
      </c>
      <c r="Z752" s="318">
        <f>IF(Y752&lt;&gt;"",Y752/1000,"")</f>
        <v>1.0582000000000001E-2</v>
      </c>
      <c r="AA752" s="574"/>
      <c r="AB752" s="327"/>
      <c r="AC752" s="331">
        <v>45828</v>
      </c>
      <c r="AD752" s="327">
        <v>45838</v>
      </c>
      <c r="AE752" s="327">
        <v>45858</v>
      </c>
      <c r="AF752" s="327">
        <v>45858</v>
      </c>
      <c r="AG752" s="327">
        <v>45858</v>
      </c>
      <c r="AH752" s="309">
        <f>IF(AND(AD752&lt;&gt;"",AG752&lt;&gt;""),AG752-AD752,"")</f>
        <v>20</v>
      </c>
      <c r="AI752" s="322" t="str">
        <f>IF(AE752&lt;&gt;"",CONCATENATE("S",WEEKNUM(AE752,21)),"")</f>
        <v>S29</v>
      </c>
      <c r="AJ752" s="323" t="str">
        <f>IF(AF752&lt;&gt;"",CONCATENATE("S",WEEKNUM(AF752,21)),"")</f>
        <v>S29</v>
      </c>
      <c r="AK752" s="323" t="str">
        <f>IF(AG752&lt;&gt;"",CONCATENATE("S",WEEKNUM(AG752,21)),"")</f>
        <v>S29</v>
      </c>
      <c r="AL752" s="322" t="str">
        <f>IF(AG752&lt;&gt;"",CONCATENATE(MONTH(AG752),"/",YEAR(AG752)),"")</f>
        <v>7/2025</v>
      </c>
      <c r="AM752" s="324">
        <f ca="1">IF(AG752&lt;&gt;"",IFERROR(IF(AF752="",TODAY()-AE752,AG752-AE752),""),"")</f>
        <v>0</v>
      </c>
      <c r="AN752" s="325" t="str">
        <f ca="1">IF(AM752&lt;&gt;"",IF(AM752&lt;=0,"SEM ATRASO",IF(AM752&lt;=10,"1) &lt;= 10 Dias",IF(AND(AM752&gt;10,AM752&lt;=30),"2) &gt; 10 Dias e &lt;= 30 Dias",IF(AND(AM752&gt;30,AM752&lt;=60),"3) &gt;30 Dias e &lt;=60 Dias",IF(AND(AM752&gt;60,AM752&lt;43854),"4) &gt; 60 Dias","INDEFINIDO"))))),"")</f>
        <v>SEM ATRASO</v>
      </c>
      <c r="AO752" s="15">
        <v>45876</v>
      </c>
      <c r="AP752" s="15">
        <v>45876</v>
      </c>
      <c r="AQ752" s="25">
        <v>45884</v>
      </c>
      <c r="AR752" s="25">
        <v>45896</v>
      </c>
      <c r="AS752" s="327"/>
      <c r="AT752" s="309" t="str">
        <f>IF(AND(AP752&lt;&gt;"",AS752&lt;&gt;""),AS752-AP752,"")</f>
        <v/>
      </c>
      <c r="AU752" s="326" t="str">
        <f>IF(AQ752&lt;&gt;"",CONCATENATE("S",WEEKNUM(AQ752,21)),"")</f>
        <v>S33</v>
      </c>
      <c r="AV752" s="327" t="str">
        <f>IF(AR752&lt;&gt;"",CONCATENATE("S",WEEKNUM(AR752,21)),"")</f>
        <v>S35</v>
      </c>
      <c r="AW752" s="327" t="str">
        <f>IF(AS752&lt;&gt;"",CONCATENATE("S",WEEKNUM(AS752,21)),"")</f>
        <v/>
      </c>
      <c r="AX752" s="326" t="str">
        <f>IF(AS752&lt;&gt;"",CONCATENATE(MONTH(AS752),"/",YEAR(AS752)),"")</f>
        <v/>
      </c>
      <c r="AY752" s="328">
        <f ca="1">IF(AQ752&lt;&gt;"",IF(AS752&lt;&gt;"",AQ752-AS752,TODAY()-AQ752),"")</f>
        <v>13</v>
      </c>
      <c r="AZ752" s="329" t="str">
        <f ca="1">IF(AY752&lt;&gt;"",IF(AY752&lt;=0,"SEM ATRASO",IF(AY752&lt;=10,"1) &lt;= 10 Dias",IF(AND(AY752&gt;10,AY752&lt;=30),"2) &gt; 10 Dias e &lt;= 30 Dias",IF(AND(AY752&gt;30,AY752&lt;=60),"3) &gt;30 Dias e &lt;=60 Dias",IF(AND(AY752&gt;60,AY752&lt;43854),"4) &gt; 60 Dias","INDEFINIDO"))))),"")</f>
        <v>2) &gt; 10 Dias e &lt;= 30 Dias</v>
      </c>
      <c r="BA752" s="25">
        <v>45889</v>
      </c>
      <c r="BB752" s="331"/>
      <c r="BC752" s="14">
        <v>45894</v>
      </c>
      <c r="BD752" s="24">
        <v>45902</v>
      </c>
      <c r="BE752" s="327"/>
      <c r="BF752" s="309" t="str">
        <f>IF(AND(BB752&lt;&gt;"",BE752&lt;&gt;""),BE752-BB752,"")</f>
        <v/>
      </c>
      <c r="BG752" s="326" t="str">
        <f>IF(BC752&lt;&gt;"",CONCATENATE("S",WEEKNUM(BC752,21)),"")</f>
        <v>S35</v>
      </c>
      <c r="BH752" s="327" t="str">
        <f>IF(BD752&lt;&gt;"",CONCATENATE("S",WEEKNUM(BD752,21)),"")</f>
        <v>S36</v>
      </c>
      <c r="BI752" s="327" t="str">
        <f>IF(BE752&lt;&gt;"",CONCATENATE("S",WEEKNUM(BE752,21)),"")</f>
        <v/>
      </c>
      <c r="BJ752" s="326" t="str">
        <f>IF(BE752&lt;&gt;"",CONCATENATE(MONTH(BE752),"/",YEAR(BE752)),"")</f>
        <v/>
      </c>
      <c r="BK752" s="325" t="str">
        <f ca="1">IF(BE752&lt;&gt;"",IFERROR(IF(BE752="",TODAY()-BC752,BE752-BC752),""),"")</f>
        <v/>
      </c>
      <c r="BL752" s="330" t="str">
        <f ca="1">IF(BK752&lt;&gt;"",IF(BK752&lt;=0,"SEM ATRASO",IF(BK752&lt;=10,"1) &lt;= 10 Dias",IF(AND(BK752&gt;10,BK752&lt;=30),"2) &gt; 10 Dias e &lt;= 30 Dias",IF(AND(BK752&gt;30,BK752&lt;=60),"3) &gt;30 Dias e &lt;=60 Dias",IF(AND(BK752&gt;60,BK752&lt;43854),"4) &gt; 60 Dias","INDEFINIDO"))))),"")</f>
        <v/>
      </c>
      <c r="BM752" s="331"/>
      <c r="BN752" s="327"/>
      <c r="BO752" s="331" t="s">
        <v>87</v>
      </c>
      <c r="BP752" s="305"/>
      <c r="BQ752" s="305"/>
      <c r="BR752" s="305"/>
      <c r="BS752" s="305"/>
      <c r="BT752" s="305"/>
      <c r="BU752" s="305"/>
      <c r="BV752" s="305"/>
      <c r="BW752" s="305"/>
      <c r="BX752" s="305"/>
      <c r="BY752" s="305"/>
      <c r="BZ752" s="305"/>
      <c r="CA752" s="660"/>
      <c r="CB752" s="326"/>
    </row>
    <row r="753" spans="1:80" ht="40.5" customHeight="1" x14ac:dyDescent="0.35">
      <c r="A753" s="326"/>
      <c r="B753" s="458" t="s">
        <v>88</v>
      </c>
      <c r="C753" s="326"/>
      <c r="D753" s="331"/>
      <c r="E753" s="323"/>
      <c r="F753" s="323"/>
      <c r="G753" s="307" t="str">
        <f ca="1">IF(AND(E753&lt;D753,BE753&lt;&gt;"",TODAY()&gt;D753),TODAY()-D753,"")</f>
        <v/>
      </c>
      <c r="H753" s="308" t="str">
        <f>IF(BM753&lt;&gt;"",BM753,"")</f>
        <v/>
      </c>
      <c r="I753" s="309" t="str">
        <f>IF(AND(E753&lt;&gt;"",H753&lt;&gt;""),H753-E753,"")</f>
        <v/>
      </c>
      <c r="J753" s="305"/>
      <c r="K753" s="326"/>
      <c r="L753" s="326" t="s">
        <v>81</v>
      </c>
      <c r="M753" s="326" t="s">
        <v>117</v>
      </c>
      <c r="N753" s="326" t="s">
        <v>1011</v>
      </c>
      <c r="O753" s="326"/>
      <c r="P753" s="326" t="s">
        <v>2444</v>
      </c>
      <c r="Q753" s="383" t="s">
        <v>2423</v>
      </c>
      <c r="R753" s="666"/>
      <c r="S753" s="326"/>
      <c r="T753" s="414">
        <v>0.25</v>
      </c>
      <c r="U753" s="340">
        <v>0</v>
      </c>
      <c r="V753" s="340">
        <v>6.75</v>
      </c>
      <c r="W753" s="316">
        <f>IF(U753&lt;&gt;"",U753/1000,"")</f>
        <v>0</v>
      </c>
      <c r="X753" s="316">
        <f>IF(V753&lt;&gt;"",V753/1000,"")</f>
        <v>6.7499999999999999E-3</v>
      </c>
      <c r="Y753" s="317">
        <f>IF(OR(U753&lt;&gt;"",V753&lt;&gt;""),U753+V753,"")</f>
        <v>6.75</v>
      </c>
      <c r="Z753" s="318">
        <f>IF(Y753&lt;&gt;"",Y753/1000,"")</f>
        <v>6.7499999999999999E-3</v>
      </c>
      <c r="AA753" s="574"/>
      <c r="AB753" s="327"/>
      <c r="AC753" s="331">
        <v>45828</v>
      </c>
      <c r="AD753" s="327">
        <v>45838</v>
      </c>
      <c r="AE753" s="327">
        <v>45858</v>
      </c>
      <c r="AF753" s="327">
        <v>45858</v>
      </c>
      <c r="AG753" s="327">
        <v>45858</v>
      </c>
      <c r="AH753" s="309">
        <f>IF(AND(AD753&lt;&gt;"",AG753&lt;&gt;""),AG753-AD753,"")</f>
        <v>20</v>
      </c>
      <c r="AI753" s="322" t="str">
        <f>IF(AE753&lt;&gt;"",CONCATENATE("S",WEEKNUM(AE753,21)),"")</f>
        <v>S29</v>
      </c>
      <c r="AJ753" s="323" t="str">
        <f>IF(AF753&lt;&gt;"",CONCATENATE("S",WEEKNUM(AF753,21)),"")</f>
        <v>S29</v>
      </c>
      <c r="AK753" s="323" t="str">
        <f>IF(AG753&lt;&gt;"",CONCATENATE("S",WEEKNUM(AG753,21)),"")</f>
        <v>S29</v>
      </c>
      <c r="AL753" s="322" t="str">
        <f>IF(AG753&lt;&gt;"",CONCATENATE(MONTH(AG753),"/",YEAR(AG753)),"")</f>
        <v>7/2025</v>
      </c>
      <c r="AM753" s="324">
        <f ca="1">IF(AG753&lt;&gt;"",IFERROR(IF(AF753="",TODAY()-AE753,AG753-AE753),""),"")</f>
        <v>0</v>
      </c>
      <c r="AN753" s="325" t="str">
        <f ca="1">IF(AM753&lt;&gt;"",IF(AM753&lt;=0,"SEM ATRASO",IF(AM753&lt;=10,"1) &lt;= 10 Dias",IF(AND(AM753&gt;10,AM753&lt;=30),"2) &gt; 10 Dias e &lt;= 30 Dias",IF(AND(AM753&gt;30,AM753&lt;=60),"3) &gt;30 Dias e &lt;=60 Dias",IF(AND(AM753&gt;60,AM753&lt;43854),"4) &gt; 60 Dias","INDEFINIDO"))))),"")</f>
        <v>SEM ATRASO</v>
      </c>
      <c r="AO753" s="327">
        <v>45892</v>
      </c>
      <c r="AP753" s="327"/>
      <c r="AQ753" s="14">
        <v>45897</v>
      </c>
      <c r="AR753" s="14">
        <v>45897</v>
      </c>
      <c r="AS753" s="327"/>
      <c r="AT753" s="309" t="str">
        <f>IF(AND(AP753&lt;&gt;"",AS753&lt;&gt;""),AS753-AP753,"")</f>
        <v/>
      </c>
      <c r="AU753" s="326" t="str">
        <f>IF(AQ753&lt;&gt;"",CONCATENATE("S",WEEKNUM(AQ753,21)),"")</f>
        <v>S35</v>
      </c>
      <c r="AV753" s="327" t="str">
        <f>IF(AR753&lt;&gt;"",CONCATENATE("S",WEEKNUM(AR753,21)),"")</f>
        <v>S35</v>
      </c>
      <c r="AW753" s="327" t="str">
        <f>IF(AS753&lt;&gt;"",CONCATENATE("S",WEEKNUM(AS753,21)),"")</f>
        <v/>
      </c>
      <c r="AX753" s="326" t="str">
        <f>IF(AS753&lt;&gt;"",CONCATENATE(MONTH(AS753),"/",YEAR(AS753)),"")</f>
        <v/>
      </c>
      <c r="AY753" s="328">
        <f ca="1">IF(AQ753&lt;&gt;"",IF(AS753&lt;&gt;"",AQ753-AS753,TODAY()-AQ753),"")</f>
        <v>0</v>
      </c>
      <c r="AZ753" s="329" t="str">
        <f ca="1">IF(AY753&lt;&gt;"",IF(AY753&lt;=0,"SEM ATRASO",IF(AY753&lt;=10,"1) &lt;= 10 Dias",IF(AND(AY753&gt;10,AY753&lt;=30),"2) &gt; 10 Dias e &lt;= 30 Dias",IF(AND(AY753&gt;30,AY753&lt;=60),"3) &gt;30 Dias e &lt;=60 Dias",IF(AND(AY753&gt;60,AY753&lt;43854),"4) &gt; 60 Dias","INDEFINIDO"))))),"")</f>
        <v>SEM ATRASO</v>
      </c>
      <c r="BA753" s="327">
        <v>45897</v>
      </c>
      <c r="BB753" s="331"/>
      <c r="BC753" s="14">
        <v>45903</v>
      </c>
      <c r="BD753" s="15">
        <v>45903</v>
      </c>
      <c r="BE753" s="327"/>
      <c r="BF753" s="327"/>
      <c r="BG753" s="326" t="str">
        <f>IF(BC753&lt;&gt;"",CONCATENATE("S",WEEKNUM(BC753,21)),"")</f>
        <v>S36</v>
      </c>
      <c r="BH753" s="327" t="str">
        <f>IF(BD753&lt;&gt;"",CONCATENATE("S",WEEKNUM(BD753,21)),"")</f>
        <v>S36</v>
      </c>
      <c r="BI753" s="327"/>
      <c r="BJ753" s="327"/>
      <c r="BK753" s="326"/>
      <c r="BL753" s="322"/>
      <c r="BM753" s="327"/>
      <c r="BN753" s="327"/>
      <c r="BO753" s="327"/>
      <c r="BP753" s="305"/>
      <c r="BQ753" s="305"/>
      <c r="BR753" s="305"/>
      <c r="BS753" s="305"/>
      <c r="BT753" s="305"/>
      <c r="BU753" s="305"/>
      <c r="BV753" s="305"/>
      <c r="BW753" s="305"/>
      <c r="BX753" s="305"/>
      <c r="BY753" s="305"/>
      <c r="BZ753" s="305"/>
      <c r="CA753" s="660"/>
      <c r="CB753" s="326"/>
    </row>
    <row r="754" spans="1:80" ht="40.5" customHeight="1" x14ac:dyDescent="0.35">
      <c r="A754" s="326"/>
      <c r="B754" s="458" t="s">
        <v>88</v>
      </c>
      <c r="C754" s="326"/>
      <c r="D754" s="331"/>
      <c r="E754" s="323"/>
      <c r="F754" s="323"/>
      <c r="G754" s="307" t="str">
        <f ca="1">IF(AND(E754&lt;D754,BE754&lt;&gt;"",TODAY()&gt;D754),TODAY()-D754,"")</f>
        <v/>
      </c>
      <c r="H754" s="308" t="str">
        <f>IF(BM754&lt;&gt;"",BM754,"")</f>
        <v/>
      </c>
      <c r="I754" s="309" t="str">
        <f>IF(AND(E754&lt;&gt;"",H754&lt;&gt;""),H754-E754,"")</f>
        <v/>
      </c>
      <c r="J754" s="305"/>
      <c r="K754" s="326"/>
      <c r="L754" s="326" t="s">
        <v>81</v>
      </c>
      <c r="M754" s="326" t="s">
        <v>117</v>
      </c>
      <c r="N754" s="326" t="s">
        <v>1011</v>
      </c>
      <c r="O754" s="326"/>
      <c r="P754" s="326" t="s">
        <v>2444</v>
      </c>
      <c r="Q754" s="383" t="s">
        <v>2424</v>
      </c>
      <c r="R754" s="666"/>
      <c r="S754" s="326"/>
      <c r="T754" s="414">
        <v>0.25</v>
      </c>
      <c r="U754" s="340">
        <v>0</v>
      </c>
      <c r="V754" s="340">
        <v>36.43</v>
      </c>
      <c r="W754" s="316">
        <f>IF(U754&lt;&gt;"",U754/1000,"")</f>
        <v>0</v>
      </c>
      <c r="X754" s="316">
        <f>IF(V754&lt;&gt;"",V754/1000,"")</f>
        <v>3.6429999999999997E-2</v>
      </c>
      <c r="Y754" s="317">
        <f>IF(OR(U754&lt;&gt;"",V754&lt;&gt;""),U754+V754,"")</f>
        <v>36.43</v>
      </c>
      <c r="Z754" s="318">
        <f>IF(Y754&lt;&gt;"",Y754/1000,"")</f>
        <v>3.6429999999999997E-2</v>
      </c>
      <c r="AA754" s="574"/>
      <c r="AB754" s="327"/>
      <c r="AC754" s="331">
        <v>45828</v>
      </c>
      <c r="AD754" s="327">
        <v>45838</v>
      </c>
      <c r="AE754" s="327">
        <v>45858</v>
      </c>
      <c r="AF754" s="327">
        <v>45858</v>
      </c>
      <c r="AG754" s="327">
        <v>45858</v>
      </c>
      <c r="AH754" s="309">
        <f>IF(AND(AD754&lt;&gt;"",AG754&lt;&gt;""),AG754-AD754,"")</f>
        <v>20</v>
      </c>
      <c r="AI754" s="322" t="str">
        <f>IF(AE754&lt;&gt;"",CONCATENATE("S",WEEKNUM(AE754,21)),"")</f>
        <v>S29</v>
      </c>
      <c r="AJ754" s="323" t="str">
        <f>IF(AF754&lt;&gt;"",CONCATENATE("S",WEEKNUM(AF754,21)),"")</f>
        <v>S29</v>
      </c>
      <c r="AK754" s="323" t="str">
        <f>IF(AG754&lt;&gt;"",CONCATENATE("S",WEEKNUM(AG754,21)),"")</f>
        <v>S29</v>
      </c>
      <c r="AL754" s="322" t="str">
        <f>IF(AG754&lt;&gt;"",CONCATENATE(MONTH(AG754),"/",YEAR(AG754)),"")</f>
        <v>7/2025</v>
      </c>
      <c r="AM754" s="324">
        <f ca="1">IF(AG754&lt;&gt;"",IFERROR(IF(AF754="",TODAY()-AE754,AG754-AE754),""),"")</f>
        <v>0</v>
      </c>
      <c r="AN754" s="325" t="str">
        <f ca="1">IF(AM754&lt;&gt;"",IF(AM754&lt;=0,"SEM ATRASO",IF(AM754&lt;=10,"1) &lt;= 10 Dias",IF(AND(AM754&gt;10,AM754&lt;=30),"2) &gt; 10 Dias e &lt;= 30 Dias",IF(AND(AM754&gt;30,AM754&lt;=60),"3) &gt;30 Dias e &lt;=60 Dias",IF(AND(AM754&gt;60,AM754&lt;43854),"4) &gt; 60 Dias","INDEFINIDO"))))),"")</f>
        <v>SEM ATRASO</v>
      </c>
      <c r="AO754" s="327">
        <v>45892</v>
      </c>
      <c r="AP754" s="327"/>
      <c r="AQ754" s="14">
        <v>45897</v>
      </c>
      <c r="AR754" s="14">
        <v>45897</v>
      </c>
      <c r="AS754" s="327"/>
      <c r="AT754" s="309" t="str">
        <f>IF(AND(AP754&lt;&gt;"",AS754&lt;&gt;""),AS754-AP754,"")</f>
        <v/>
      </c>
      <c r="AU754" s="326" t="str">
        <f>IF(AQ754&lt;&gt;"",CONCATENATE("S",WEEKNUM(AQ754,21)),"")</f>
        <v>S35</v>
      </c>
      <c r="AV754" s="327" t="str">
        <f>IF(AR754&lt;&gt;"",CONCATENATE("S",WEEKNUM(AR754,21)),"")</f>
        <v>S35</v>
      </c>
      <c r="AW754" s="327" t="str">
        <f>IF(AS754&lt;&gt;"",CONCATENATE("S",WEEKNUM(AS754,21)),"")</f>
        <v/>
      </c>
      <c r="AX754" s="326" t="str">
        <f>IF(AS754&lt;&gt;"",CONCATENATE(MONTH(AS754),"/",YEAR(AS754)),"")</f>
        <v/>
      </c>
      <c r="AY754" s="328">
        <f ca="1">IF(AQ754&lt;&gt;"",IF(AS754&lt;&gt;"",AQ754-AS754,TODAY()-AQ754),"")</f>
        <v>0</v>
      </c>
      <c r="AZ754" s="329" t="str">
        <f ca="1">IF(AY754&lt;&gt;"",IF(AY754&lt;=0,"SEM ATRASO",IF(AY754&lt;=10,"1) &lt;= 10 Dias",IF(AND(AY754&gt;10,AY754&lt;=30),"2) &gt; 10 Dias e &lt;= 30 Dias",IF(AND(AY754&gt;30,AY754&lt;=60),"3) &gt;30 Dias e &lt;=60 Dias",IF(AND(AY754&gt;60,AY754&lt;43854),"4) &gt; 60 Dias","INDEFINIDO"))))),"")</f>
        <v>SEM ATRASO</v>
      </c>
      <c r="BA754" s="327">
        <v>45897</v>
      </c>
      <c r="BB754" s="331"/>
      <c r="BC754" s="14">
        <v>45903</v>
      </c>
      <c r="BD754" s="15">
        <v>45903</v>
      </c>
      <c r="BE754" s="327"/>
      <c r="BF754" s="327"/>
      <c r="BG754" s="326" t="str">
        <f>IF(BC754&lt;&gt;"",CONCATENATE("S",WEEKNUM(BC754,21)),"")</f>
        <v>S36</v>
      </c>
      <c r="BH754" s="327" t="str">
        <f>IF(BD754&lt;&gt;"",CONCATENATE("S",WEEKNUM(BD754,21)),"")</f>
        <v>S36</v>
      </c>
      <c r="BI754" s="327"/>
      <c r="BJ754" s="327"/>
      <c r="BK754" s="326"/>
      <c r="BL754" s="322"/>
      <c r="BM754" s="327"/>
      <c r="BN754" s="327"/>
      <c r="BO754" s="327"/>
      <c r="BP754" s="305"/>
      <c r="BQ754" s="305"/>
      <c r="BR754" s="305"/>
      <c r="BS754" s="305"/>
      <c r="BT754" s="305"/>
      <c r="BU754" s="305"/>
      <c r="BV754" s="305"/>
      <c r="BW754" s="305"/>
      <c r="BX754" s="305"/>
      <c r="BY754" s="305"/>
      <c r="BZ754" s="305"/>
      <c r="CA754" s="660"/>
      <c r="CB754" s="326"/>
    </row>
    <row r="755" spans="1:80" ht="40.5" customHeight="1" x14ac:dyDescent="0.35">
      <c r="A755" s="326"/>
      <c r="B755" s="305" t="s">
        <v>88</v>
      </c>
      <c r="C755" s="326"/>
      <c r="D755" s="331"/>
      <c r="E755" s="323"/>
      <c r="F755" s="323"/>
      <c r="G755" s="307" t="str">
        <f ca="1">IF(AND(E755&lt;D755,BE755&lt;&gt;"",TODAY()&gt;D755),TODAY()-D755,"")</f>
        <v/>
      </c>
      <c r="H755" s="308" t="str">
        <f>IF(BM755&lt;&gt;"",BM755,"")</f>
        <v/>
      </c>
      <c r="I755" s="309" t="str">
        <f>IF(AND(E755&lt;&gt;"",H755&lt;&gt;""),H755-E755,"")</f>
        <v/>
      </c>
      <c r="J755" s="305"/>
      <c r="K755" s="326"/>
      <c r="L755" s="326" t="s">
        <v>557</v>
      </c>
      <c r="M755" s="326" t="s">
        <v>117</v>
      </c>
      <c r="N755" s="326" t="s">
        <v>2050</v>
      </c>
      <c r="O755" s="326"/>
      <c r="P755" s="326" t="s">
        <v>2445</v>
      </c>
      <c r="Q755" s="383" t="s">
        <v>2425</v>
      </c>
      <c r="R755" s="666"/>
      <c r="S755" s="326"/>
      <c r="T755" s="414">
        <v>0.25</v>
      </c>
      <c r="U755" s="340">
        <v>0</v>
      </c>
      <c r="V755" s="340">
        <v>26.193999999999999</v>
      </c>
      <c r="W755" s="316">
        <f>IF(U755&lt;&gt;"",U755/1000,"")</f>
        <v>0</v>
      </c>
      <c r="X755" s="316">
        <f>IF(V755&lt;&gt;"",V755/1000,"")</f>
        <v>2.6193999999999999E-2</v>
      </c>
      <c r="Y755" s="317">
        <f>IF(OR(U755&lt;&gt;"",V755&lt;&gt;""),U755+V755,"")</f>
        <v>26.193999999999999</v>
      </c>
      <c r="Z755" s="318">
        <f>IF(Y755&lt;&gt;"",Y755/1000,"")</f>
        <v>2.6193999999999999E-2</v>
      </c>
      <c r="AA755" s="574"/>
      <c r="AB755" s="327"/>
      <c r="AC755" s="331">
        <v>45828</v>
      </c>
      <c r="AD755" s="327">
        <v>45838</v>
      </c>
      <c r="AE755" s="327">
        <v>45858</v>
      </c>
      <c r="AF755" s="327">
        <v>45858</v>
      </c>
      <c r="AG755" s="327">
        <v>45858</v>
      </c>
      <c r="AH755" s="309">
        <f>IF(AND(AD755&lt;&gt;"",AG755&lt;&gt;""),AG755-AD755,"")</f>
        <v>20</v>
      </c>
      <c r="AI755" s="322" t="str">
        <f>IF(AE755&lt;&gt;"",CONCATENATE("S",WEEKNUM(AE755,21)),"")</f>
        <v>S29</v>
      </c>
      <c r="AJ755" s="323" t="str">
        <f>IF(AF755&lt;&gt;"",CONCATENATE("S",WEEKNUM(AF755,21)),"")</f>
        <v>S29</v>
      </c>
      <c r="AK755" s="323" t="str">
        <f>IF(AG755&lt;&gt;"",CONCATENATE("S",WEEKNUM(AG755,21)),"")</f>
        <v>S29</v>
      </c>
      <c r="AL755" s="322" t="str">
        <f>IF(AG755&lt;&gt;"",CONCATENATE(MONTH(AG755),"/",YEAR(AG755)),"")</f>
        <v>7/2025</v>
      </c>
      <c r="AM755" s="324">
        <f ca="1">IF(AG755&lt;&gt;"",IFERROR(IF(AF755="",TODAY()-AE755,AG755-AE755),""),"")</f>
        <v>0</v>
      </c>
      <c r="AN755" s="325" t="str">
        <f ca="1">IF(AM755&lt;&gt;"",IF(AM755&lt;=0,"SEM ATRASO",IF(AM755&lt;=10,"1) &lt;= 10 Dias",IF(AND(AM755&gt;10,AM755&lt;=30),"2) &gt; 10 Dias e &lt;= 30 Dias",IF(AND(AM755&gt;30,AM755&lt;=60),"3) &gt;30 Dias e &lt;=60 Dias",IF(AND(AM755&gt;60,AM755&lt;43854),"4) &gt; 60 Dias","INDEFINIDO"))))),"")</f>
        <v>SEM ATRASO</v>
      </c>
      <c r="AO755" s="327">
        <v>45892</v>
      </c>
      <c r="AP755" s="327"/>
      <c r="AQ755" s="14">
        <v>45897</v>
      </c>
      <c r="AR755" s="14">
        <v>45897</v>
      </c>
      <c r="AS755" s="327"/>
      <c r="AT755" s="309" t="str">
        <f>IF(AND(AP755&lt;&gt;"",AS755&lt;&gt;""),AS755-AP755,"")</f>
        <v/>
      </c>
      <c r="AU755" s="326" t="str">
        <f>IF(AQ755&lt;&gt;"",CONCATENATE("S",WEEKNUM(AQ755,21)),"")</f>
        <v>S35</v>
      </c>
      <c r="AV755" s="327" t="str">
        <f>IF(AR755&lt;&gt;"",CONCATENATE("S",WEEKNUM(AR755,21)),"")</f>
        <v>S35</v>
      </c>
      <c r="AW755" s="327" t="str">
        <f>IF(AS755&lt;&gt;"",CONCATENATE("S",WEEKNUM(AS755,21)),"")</f>
        <v/>
      </c>
      <c r="AX755" s="326" t="str">
        <f>IF(AS755&lt;&gt;"",CONCATENATE(MONTH(AS755),"/",YEAR(AS755)),"")</f>
        <v/>
      </c>
      <c r="AY755" s="328">
        <f ca="1">IF(AQ755&lt;&gt;"",IF(AS755&lt;&gt;"",AQ755-AS755,TODAY()-AQ755),"")</f>
        <v>0</v>
      </c>
      <c r="AZ755" s="329" t="str">
        <f ca="1">IF(AY755&lt;&gt;"",IF(AY755&lt;=0,"SEM ATRASO",IF(AY755&lt;=10,"1) &lt;= 10 Dias",IF(AND(AY755&gt;10,AY755&lt;=30),"2) &gt; 10 Dias e &lt;= 30 Dias",IF(AND(AY755&gt;30,AY755&lt;=60),"3) &gt;30 Dias e &lt;=60 Dias",IF(AND(AY755&gt;60,AY755&lt;43854),"4) &gt; 60 Dias","INDEFINIDO"))))),"")</f>
        <v>SEM ATRASO</v>
      </c>
      <c r="BA755" s="327">
        <v>45897</v>
      </c>
      <c r="BB755" s="331"/>
      <c r="BC755" s="14">
        <v>45903</v>
      </c>
      <c r="BD755" s="15">
        <v>45903</v>
      </c>
      <c r="BE755" s="327"/>
      <c r="BF755" s="327"/>
      <c r="BG755" s="326" t="str">
        <f>IF(BC755&lt;&gt;"",CONCATENATE("S",WEEKNUM(BC755,21)),"")</f>
        <v>S36</v>
      </c>
      <c r="BH755" s="327" t="str">
        <f>IF(BD755&lt;&gt;"",CONCATENATE("S",WEEKNUM(BD755,21)),"")</f>
        <v>S36</v>
      </c>
      <c r="BI755" s="327"/>
      <c r="BJ755" s="327"/>
      <c r="BK755" s="326"/>
      <c r="BL755" s="322"/>
      <c r="BM755" s="327"/>
      <c r="BN755" s="327"/>
      <c r="BO755" s="327"/>
      <c r="BP755" s="305"/>
      <c r="BQ755" s="305"/>
      <c r="BR755" s="305"/>
      <c r="BS755" s="305"/>
      <c r="BT755" s="305"/>
      <c r="BU755" s="305"/>
      <c r="BV755" s="305"/>
      <c r="BW755" s="305"/>
      <c r="BX755" s="305"/>
      <c r="BY755" s="305"/>
      <c r="BZ755" s="305"/>
      <c r="CA755" s="660"/>
      <c r="CB755" s="326"/>
    </row>
    <row r="756" spans="1:80" ht="40.5" customHeight="1" x14ac:dyDescent="0.35">
      <c r="A756" s="326"/>
      <c r="B756" s="305" t="s">
        <v>88</v>
      </c>
      <c r="C756" s="326"/>
      <c r="D756" s="331"/>
      <c r="E756" s="323"/>
      <c r="F756" s="323"/>
      <c r="G756" s="307" t="str">
        <f ca="1">IF(AND(E756&lt;D756,BE756&lt;&gt;"",TODAY()&gt;D756),TODAY()-D756,"")</f>
        <v/>
      </c>
      <c r="H756" s="308" t="str">
        <f>IF(BM756&lt;&gt;"",BM756,"")</f>
        <v/>
      </c>
      <c r="I756" s="309" t="str">
        <f>IF(AND(E756&lt;&gt;"",H756&lt;&gt;""),H756-E756,"")</f>
        <v/>
      </c>
      <c r="J756" s="305"/>
      <c r="K756" s="326"/>
      <c r="L756" s="326" t="s">
        <v>557</v>
      </c>
      <c r="M756" s="326" t="s">
        <v>117</v>
      </c>
      <c r="N756" s="326" t="s">
        <v>2050</v>
      </c>
      <c r="O756" s="326"/>
      <c r="P756" s="326" t="s">
        <v>2445</v>
      </c>
      <c r="Q756" s="383" t="s">
        <v>2426</v>
      </c>
      <c r="R756" s="666"/>
      <c r="S756" s="326"/>
      <c r="T756" s="414">
        <v>0.25</v>
      </c>
      <c r="U756" s="340">
        <v>0</v>
      </c>
      <c r="V756" s="340">
        <v>98.415000000000006</v>
      </c>
      <c r="W756" s="316">
        <f>IF(U756&lt;&gt;"",U756/1000,"")</f>
        <v>0</v>
      </c>
      <c r="X756" s="316">
        <f>IF(V756&lt;&gt;"",V756/1000,"")</f>
        <v>9.8415000000000002E-2</v>
      </c>
      <c r="Y756" s="317">
        <f>IF(OR(U756&lt;&gt;"",V756&lt;&gt;""),U756+V756,"")</f>
        <v>98.415000000000006</v>
      </c>
      <c r="Z756" s="318">
        <f>IF(Y756&lt;&gt;"",Y756/1000,"")</f>
        <v>9.8415000000000002E-2</v>
      </c>
      <c r="AA756" s="574"/>
      <c r="AB756" s="327"/>
      <c r="AC756" s="331">
        <v>45828</v>
      </c>
      <c r="AD756" s="327">
        <v>45838</v>
      </c>
      <c r="AE756" s="327">
        <v>45858</v>
      </c>
      <c r="AF756" s="327">
        <v>45858</v>
      </c>
      <c r="AG756" s="327">
        <v>45858</v>
      </c>
      <c r="AH756" s="309">
        <f>IF(AND(AD756&lt;&gt;"",AG756&lt;&gt;""),AG756-AD756,"")</f>
        <v>20</v>
      </c>
      <c r="AI756" s="322" t="str">
        <f>IF(AE756&lt;&gt;"",CONCATENATE("S",WEEKNUM(AE756,21)),"")</f>
        <v>S29</v>
      </c>
      <c r="AJ756" s="323" t="str">
        <f>IF(AF756&lt;&gt;"",CONCATENATE("S",WEEKNUM(AF756,21)),"")</f>
        <v>S29</v>
      </c>
      <c r="AK756" s="323" t="str">
        <f>IF(AG756&lt;&gt;"",CONCATENATE("S",WEEKNUM(AG756,21)),"")</f>
        <v>S29</v>
      </c>
      <c r="AL756" s="322" t="str">
        <f>IF(AG756&lt;&gt;"",CONCATENATE(MONTH(AG756),"/",YEAR(AG756)),"")</f>
        <v>7/2025</v>
      </c>
      <c r="AM756" s="324">
        <f ca="1">IF(AG756&lt;&gt;"",IFERROR(IF(AF756="",TODAY()-AE756,AG756-AE756),""),"")</f>
        <v>0</v>
      </c>
      <c r="AN756" s="325" t="str">
        <f ca="1">IF(AM756&lt;&gt;"",IF(AM756&lt;=0,"SEM ATRASO",IF(AM756&lt;=10,"1) &lt;= 10 Dias",IF(AND(AM756&gt;10,AM756&lt;=30),"2) &gt; 10 Dias e &lt;= 30 Dias",IF(AND(AM756&gt;30,AM756&lt;=60),"3) &gt;30 Dias e &lt;=60 Dias",IF(AND(AM756&gt;60,AM756&lt;43854),"4) &gt; 60 Dias","INDEFINIDO"))))),"")</f>
        <v>SEM ATRASO</v>
      </c>
      <c r="AO756" s="327">
        <v>45892</v>
      </c>
      <c r="AP756" s="327"/>
      <c r="AQ756" s="14">
        <v>45897</v>
      </c>
      <c r="AR756" s="14">
        <v>45897</v>
      </c>
      <c r="AS756" s="327"/>
      <c r="AT756" s="309" t="str">
        <f>IF(AND(AP756&lt;&gt;"",AS756&lt;&gt;""),AS756-AP756,"")</f>
        <v/>
      </c>
      <c r="AU756" s="326" t="str">
        <f>IF(AQ756&lt;&gt;"",CONCATENATE("S",WEEKNUM(AQ756,21)),"")</f>
        <v>S35</v>
      </c>
      <c r="AV756" s="327" t="str">
        <f>IF(AR756&lt;&gt;"",CONCATENATE("S",WEEKNUM(AR756,21)),"")</f>
        <v>S35</v>
      </c>
      <c r="AW756" s="327" t="str">
        <f>IF(AS756&lt;&gt;"",CONCATENATE("S",WEEKNUM(AS756,21)),"")</f>
        <v/>
      </c>
      <c r="AX756" s="326" t="str">
        <f>IF(AS756&lt;&gt;"",CONCATENATE(MONTH(AS756),"/",YEAR(AS756)),"")</f>
        <v/>
      </c>
      <c r="AY756" s="328">
        <f ca="1">IF(AQ756&lt;&gt;"",IF(AS756&lt;&gt;"",AQ756-AS756,TODAY()-AQ756),"")</f>
        <v>0</v>
      </c>
      <c r="AZ756" s="329" t="str">
        <f ca="1">IF(AY756&lt;&gt;"",IF(AY756&lt;=0,"SEM ATRASO",IF(AY756&lt;=10,"1) &lt;= 10 Dias",IF(AND(AY756&gt;10,AY756&lt;=30),"2) &gt; 10 Dias e &lt;= 30 Dias",IF(AND(AY756&gt;30,AY756&lt;=60),"3) &gt;30 Dias e &lt;=60 Dias",IF(AND(AY756&gt;60,AY756&lt;43854),"4) &gt; 60 Dias","INDEFINIDO"))))),"")</f>
        <v>SEM ATRASO</v>
      </c>
      <c r="BA756" s="327">
        <v>45897</v>
      </c>
      <c r="BB756" s="331"/>
      <c r="BC756" s="14">
        <v>45903</v>
      </c>
      <c r="BD756" s="15">
        <v>45903</v>
      </c>
      <c r="BE756" s="327"/>
      <c r="BF756" s="327"/>
      <c r="BG756" s="326" t="str">
        <f>IF(BC756&lt;&gt;"",CONCATENATE("S",WEEKNUM(BC756,21)),"")</f>
        <v>S36</v>
      </c>
      <c r="BH756" s="327" t="str">
        <f>IF(BD756&lt;&gt;"",CONCATENATE("S",WEEKNUM(BD756,21)),"")</f>
        <v>S36</v>
      </c>
      <c r="BI756" s="327"/>
      <c r="BJ756" s="327"/>
      <c r="BK756" s="326"/>
      <c r="BL756" s="322"/>
      <c r="BM756" s="327"/>
      <c r="BN756" s="327"/>
      <c r="BO756" s="327"/>
      <c r="BP756" s="305"/>
      <c r="BQ756" s="305"/>
      <c r="BR756" s="305"/>
      <c r="BS756" s="305"/>
      <c r="BT756" s="305"/>
      <c r="BU756" s="305"/>
      <c r="BV756" s="305"/>
      <c r="BW756" s="305"/>
      <c r="BX756" s="305"/>
      <c r="BY756" s="305"/>
      <c r="BZ756" s="305"/>
      <c r="CA756" s="660"/>
      <c r="CB756" s="326"/>
    </row>
    <row r="757" spans="1:80" ht="40.5" customHeight="1" x14ac:dyDescent="0.35">
      <c r="A757" s="326"/>
      <c r="B757" s="305" t="s">
        <v>88</v>
      </c>
      <c r="C757" s="326"/>
      <c r="D757" s="331"/>
      <c r="E757" s="323"/>
      <c r="F757" s="323"/>
      <c r="G757" s="307" t="str">
        <f ca="1">IF(AND(E757&lt;D757,BE757&lt;&gt;"",TODAY()&gt;D757),TODAY()-D757,"")</f>
        <v/>
      </c>
      <c r="H757" s="308" t="str">
        <f>IF(BM757&lt;&gt;"",BM757,"")</f>
        <v/>
      </c>
      <c r="I757" s="309" t="str">
        <f>IF(AND(E757&lt;&gt;"",H757&lt;&gt;""),H757-E757,"")</f>
        <v/>
      </c>
      <c r="J757" s="305"/>
      <c r="K757" s="326"/>
      <c r="L757" s="326" t="s">
        <v>557</v>
      </c>
      <c r="M757" s="326" t="s">
        <v>117</v>
      </c>
      <c r="N757" s="326" t="s">
        <v>2050</v>
      </c>
      <c r="O757" s="326"/>
      <c r="P757" s="326" t="s">
        <v>2446</v>
      </c>
      <c r="Q757" s="383" t="s">
        <v>2427</v>
      </c>
      <c r="R757" s="666"/>
      <c r="S757" s="326"/>
      <c r="T757" s="414">
        <v>0.25</v>
      </c>
      <c r="U757" s="340">
        <v>0</v>
      </c>
      <c r="V757" s="340">
        <v>26.021000000000001</v>
      </c>
      <c r="W757" s="316">
        <f>IF(U757&lt;&gt;"",U757/1000,"")</f>
        <v>0</v>
      </c>
      <c r="X757" s="316">
        <f>IF(V757&lt;&gt;"",V757/1000,"")</f>
        <v>2.6021000000000002E-2</v>
      </c>
      <c r="Y757" s="317">
        <f>IF(OR(U757&lt;&gt;"",V757&lt;&gt;""),U757+V757,"")</f>
        <v>26.021000000000001</v>
      </c>
      <c r="Z757" s="318">
        <f>IF(Y757&lt;&gt;"",Y757/1000,"")</f>
        <v>2.6021000000000002E-2</v>
      </c>
      <c r="AA757" s="574"/>
      <c r="AB757" s="327"/>
      <c r="AC757" s="331">
        <v>45828</v>
      </c>
      <c r="AD757" s="327">
        <v>45838</v>
      </c>
      <c r="AE757" s="327">
        <v>45858</v>
      </c>
      <c r="AF757" s="327">
        <v>45858</v>
      </c>
      <c r="AG757" s="327">
        <v>45858</v>
      </c>
      <c r="AH757" s="309">
        <f>IF(AND(AD757&lt;&gt;"",AG757&lt;&gt;""),AG757-AD757,"")</f>
        <v>20</v>
      </c>
      <c r="AI757" s="322" t="str">
        <f>IF(AE757&lt;&gt;"",CONCATENATE("S",WEEKNUM(AE757,21)),"")</f>
        <v>S29</v>
      </c>
      <c r="AJ757" s="323" t="str">
        <f>IF(AF757&lt;&gt;"",CONCATENATE("S",WEEKNUM(AF757,21)),"")</f>
        <v>S29</v>
      </c>
      <c r="AK757" s="323" t="str">
        <f>IF(AG757&lt;&gt;"",CONCATENATE("S",WEEKNUM(AG757,21)),"")</f>
        <v>S29</v>
      </c>
      <c r="AL757" s="322" t="str">
        <f>IF(AG757&lt;&gt;"",CONCATENATE(MONTH(AG757),"/",YEAR(AG757)),"")</f>
        <v>7/2025</v>
      </c>
      <c r="AM757" s="324">
        <f ca="1">IF(AG757&lt;&gt;"",IFERROR(IF(AF757="",TODAY()-AE757,AG757-AE757),""),"")</f>
        <v>0</v>
      </c>
      <c r="AN757" s="325" t="str">
        <f ca="1">IF(AM757&lt;&gt;"",IF(AM757&lt;=0,"SEM ATRASO",IF(AM757&lt;=10,"1) &lt;= 10 Dias",IF(AND(AM757&gt;10,AM757&lt;=30),"2) &gt; 10 Dias e &lt;= 30 Dias",IF(AND(AM757&gt;30,AM757&lt;=60),"3) &gt;30 Dias e &lt;=60 Dias",IF(AND(AM757&gt;60,AM757&lt;43854),"4) &gt; 60 Dias","INDEFINIDO"))))),"")</f>
        <v>SEM ATRASO</v>
      </c>
      <c r="AO757" s="327">
        <v>45892</v>
      </c>
      <c r="AP757" s="327"/>
      <c r="AQ757" s="14">
        <v>45897</v>
      </c>
      <c r="AR757" s="14">
        <v>45897</v>
      </c>
      <c r="AS757" s="327"/>
      <c r="AT757" s="309" t="str">
        <f>IF(AND(AP757&lt;&gt;"",AS757&lt;&gt;""),AS757-AP757,"")</f>
        <v/>
      </c>
      <c r="AU757" s="326" t="str">
        <f>IF(AQ757&lt;&gt;"",CONCATENATE("S",WEEKNUM(AQ757,21)),"")</f>
        <v>S35</v>
      </c>
      <c r="AV757" s="327" t="str">
        <f>IF(AR757&lt;&gt;"",CONCATENATE("S",WEEKNUM(AR757,21)),"")</f>
        <v>S35</v>
      </c>
      <c r="AW757" s="327" t="str">
        <f>IF(AS757&lt;&gt;"",CONCATENATE("S",WEEKNUM(AS757,21)),"")</f>
        <v/>
      </c>
      <c r="AX757" s="326" t="str">
        <f>IF(AS757&lt;&gt;"",CONCATENATE(MONTH(AS757),"/",YEAR(AS757)),"")</f>
        <v/>
      </c>
      <c r="AY757" s="328">
        <f ca="1">IF(AQ757&lt;&gt;"",IF(AS757&lt;&gt;"",AQ757-AS757,TODAY()-AQ757),"")</f>
        <v>0</v>
      </c>
      <c r="AZ757" s="329" t="str">
        <f ca="1">IF(AY757&lt;&gt;"",IF(AY757&lt;=0,"SEM ATRASO",IF(AY757&lt;=10,"1) &lt;= 10 Dias",IF(AND(AY757&gt;10,AY757&lt;=30),"2) &gt; 10 Dias e &lt;= 30 Dias",IF(AND(AY757&gt;30,AY757&lt;=60),"3) &gt;30 Dias e &lt;=60 Dias",IF(AND(AY757&gt;60,AY757&lt;43854),"4) &gt; 60 Dias","INDEFINIDO"))))),"")</f>
        <v>SEM ATRASO</v>
      </c>
      <c r="BA757" s="327">
        <v>45897</v>
      </c>
      <c r="BB757" s="331"/>
      <c r="BC757" s="14">
        <v>45903</v>
      </c>
      <c r="BD757" s="15">
        <v>45903</v>
      </c>
      <c r="BE757" s="327"/>
      <c r="BF757" s="327"/>
      <c r="BG757" s="326" t="str">
        <f>IF(BC757&lt;&gt;"",CONCATENATE("S",WEEKNUM(BC757,21)),"")</f>
        <v>S36</v>
      </c>
      <c r="BH757" s="327" t="str">
        <f>IF(BD757&lt;&gt;"",CONCATENATE("S",WEEKNUM(BD757,21)),"")</f>
        <v>S36</v>
      </c>
      <c r="BI757" s="327"/>
      <c r="BJ757" s="327"/>
      <c r="BK757" s="326"/>
      <c r="BL757" s="322"/>
      <c r="BM757" s="327"/>
      <c r="BN757" s="327"/>
      <c r="BO757" s="327"/>
      <c r="BP757" s="305"/>
      <c r="BQ757" s="305"/>
      <c r="BR757" s="305"/>
      <c r="BS757" s="305"/>
      <c r="BT757" s="305"/>
      <c r="BU757" s="305"/>
      <c r="BV757" s="305"/>
      <c r="BW757" s="305"/>
      <c r="BX757" s="305"/>
      <c r="BY757" s="305"/>
      <c r="BZ757" s="305"/>
      <c r="CA757" s="660"/>
      <c r="CB757" s="326"/>
    </row>
    <row r="758" spans="1:80" ht="40.5" customHeight="1" x14ac:dyDescent="0.35">
      <c r="A758" s="326"/>
      <c r="B758" s="305" t="s">
        <v>88</v>
      </c>
      <c r="C758" s="326"/>
      <c r="D758" s="331"/>
      <c r="E758" s="323"/>
      <c r="F758" s="323"/>
      <c r="G758" s="307" t="str">
        <f ca="1">IF(AND(E758&lt;D758,BE758&lt;&gt;"",TODAY()&gt;D758),TODAY()-D758,"")</f>
        <v/>
      </c>
      <c r="H758" s="308" t="str">
        <f>IF(BM758&lt;&gt;"",BM758,"")</f>
        <v/>
      </c>
      <c r="I758" s="309" t="str">
        <f>IF(AND(E758&lt;&gt;"",H758&lt;&gt;""),H758-E758,"")</f>
        <v/>
      </c>
      <c r="J758" s="305"/>
      <c r="K758" s="326"/>
      <c r="L758" s="326" t="s">
        <v>557</v>
      </c>
      <c r="M758" s="326" t="s">
        <v>117</v>
      </c>
      <c r="N758" s="326" t="s">
        <v>2050</v>
      </c>
      <c r="O758" s="326"/>
      <c r="P758" s="326" t="s">
        <v>2446</v>
      </c>
      <c r="Q758" s="383" t="s">
        <v>2428</v>
      </c>
      <c r="R758" s="666"/>
      <c r="S758" s="326"/>
      <c r="T758" s="414">
        <v>0.25</v>
      </c>
      <c r="U758" s="340">
        <v>0</v>
      </c>
      <c r="V758" s="340">
        <v>26.021000000000001</v>
      </c>
      <c r="W758" s="316">
        <f>IF(U758&lt;&gt;"",U758/1000,"")</f>
        <v>0</v>
      </c>
      <c r="X758" s="316">
        <f>IF(V758&lt;&gt;"",V758/1000,"")</f>
        <v>2.6021000000000002E-2</v>
      </c>
      <c r="Y758" s="317">
        <f>IF(OR(U758&lt;&gt;"",V758&lt;&gt;""),U758+V758,"")</f>
        <v>26.021000000000001</v>
      </c>
      <c r="Z758" s="318">
        <f>IF(Y758&lt;&gt;"",Y758/1000,"")</f>
        <v>2.6021000000000002E-2</v>
      </c>
      <c r="AA758" s="574"/>
      <c r="AB758" s="327"/>
      <c r="AC758" s="331">
        <v>45828</v>
      </c>
      <c r="AD758" s="327">
        <v>45838</v>
      </c>
      <c r="AE758" s="327">
        <v>45858</v>
      </c>
      <c r="AF758" s="327">
        <v>45858</v>
      </c>
      <c r="AG758" s="327">
        <v>45858</v>
      </c>
      <c r="AH758" s="309">
        <f>IF(AND(AD758&lt;&gt;"",AG758&lt;&gt;""),AG758-AD758,"")</f>
        <v>20</v>
      </c>
      <c r="AI758" s="322" t="str">
        <f>IF(AE758&lt;&gt;"",CONCATENATE("S",WEEKNUM(AE758,21)),"")</f>
        <v>S29</v>
      </c>
      <c r="AJ758" s="323" t="str">
        <f>IF(AF758&lt;&gt;"",CONCATENATE("S",WEEKNUM(AF758,21)),"")</f>
        <v>S29</v>
      </c>
      <c r="AK758" s="323" t="str">
        <f>IF(AG758&lt;&gt;"",CONCATENATE("S",WEEKNUM(AG758,21)),"")</f>
        <v>S29</v>
      </c>
      <c r="AL758" s="322" t="str">
        <f>IF(AG758&lt;&gt;"",CONCATENATE(MONTH(AG758),"/",YEAR(AG758)),"")</f>
        <v>7/2025</v>
      </c>
      <c r="AM758" s="324">
        <f ca="1">IF(AG758&lt;&gt;"",IFERROR(IF(AF758="",TODAY()-AE758,AG758-AE758),""),"")</f>
        <v>0</v>
      </c>
      <c r="AN758" s="325" t="str">
        <f ca="1">IF(AM758&lt;&gt;"",IF(AM758&lt;=0,"SEM ATRASO",IF(AM758&lt;=10,"1) &lt;= 10 Dias",IF(AND(AM758&gt;10,AM758&lt;=30),"2) &gt; 10 Dias e &lt;= 30 Dias",IF(AND(AM758&gt;30,AM758&lt;=60),"3) &gt;30 Dias e &lt;=60 Dias",IF(AND(AM758&gt;60,AM758&lt;43854),"4) &gt; 60 Dias","INDEFINIDO"))))),"")</f>
        <v>SEM ATRASO</v>
      </c>
      <c r="AO758" s="327">
        <v>45892</v>
      </c>
      <c r="AP758" s="327"/>
      <c r="AQ758" s="14">
        <v>45897</v>
      </c>
      <c r="AR758" s="14">
        <v>45897</v>
      </c>
      <c r="AS758" s="327"/>
      <c r="AT758" s="309" t="str">
        <f>IF(AND(AP758&lt;&gt;"",AS758&lt;&gt;""),AS758-AP758,"")</f>
        <v/>
      </c>
      <c r="AU758" s="326" t="str">
        <f>IF(AQ758&lt;&gt;"",CONCATENATE("S",WEEKNUM(AQ758,21)),"")</f>
        <v>S35</v>
      </c>
      <c r="AV758" s="327" t="str">
        <f>IF(AR758&lt;&gt;"",CONCATENATE("S",WEEKNUM(AR758,21)),"")</f>
        <v>S35</v>
      </c>
      <c r="AW758" s="327" t="str">
        <f>IF(AS758&lt;&gt;"",CONCATENATE("S",WEEKNUM(AS758,21)),"")</f>
        <v/>
      </c>
      <c r="AX758" s="326" t="str">
        <f>IF(AS758&lt;&gt;"",CONCATENATE(MONTH(AS758),"/",YEAR(AS758)),"")</f>
        <v/>
      </c>
      <c r="AY758" s="328">
        <f ca="1">IF(AQ758&lt;&gt;"",IF(AS758&lt;&gt;"",AQ758-AS758,TODAY()-AQ758),"")</f>
        <v>0</v>
      </c>
      <c r="AZ758" s="329" t="str">
        <f ca="1">IF(AY758&lt;&gt;"",IF(AY758&lt;=0,"SEM ATRASO",IF(AY758&lt;=10,"1) &lt;= 10 Dias",IF(AND(AY758&gt;10,AY758&lt;=30),"2) &gt; 10 Dias e &lt;= 30 Dias",IF(AND(AY758&gt;30,AY758&lt;=60),"3) &gt;30 Dias e &lt;=60 Dias",IF(AND(AY758&gt;60,AY758&lt;43854),"4) &gt; 60 Dias","INDEFINIDO"))))),"")</f>
        <v>SEM ATRASO</v>
      </c>
      <c r="BA758" s="327">
        <v>45897</v>
      </c>
      <c r="BB758" s="331"/>
      <c r="BC758" s="14">
        <v>45903</v>
      </c>
      <c r="BD758" s="15">
        <v>45903</v>
      </c>
      <c r="BE758" s="327"/>
      <c r="BF758" s="327"/>
      <c r="BG758" s="326" t="str">
        <f>IF(BC758&lt;&gt;"",CONCATENATE("S",WEEKNUM(BC758,21)),"")</f>
        <v>S36</v>
      </c>
      <c r="BH758" s="327" t="str">
        <f>IF(BD758&lt;&gt;"",CONCATENATE("S",WEEKNUM(BD758,21)),"")</f>
        <v>S36</v>
      </c>
      <c r="BI758" s="327"/>
      <c r="BJ758" s="327"/>
      <c r="BK758" s="326"/>
      <c r="BL758" s="322"/>
      <c r="BM758" s="327"/>
      <c r="BN758" s="327"/>
      <c r="BO758" s="327"/>
      <c r="BP758" s="305"/>
      <c r="BQ758" s="305"/>
      <c r="BR758" s="305"/>
      <c r="BS758" s="305"/>
      <c r="BT758" s="305"/>
      <c r="BU758" s="305"/>
      <c r="BV758" s="305"/>
      <c r="BW758" s="305"/>
      <c r="BX758" s="305"/>
      <c r="BY758" s="305"/>
      <c r="BZ758" s="305"/>
      <c r="CA758" s="660"/>
      <c r="CB758" s="326"/>
    </row>
    <row r="759" spans="1:80" ht="40.5" customHeight="1" x14ac:dyDescent="0.35">
      <c r="A759" s="326"/>
      <c r="B759" s="305" t="s">
        <v>88</v>
      </c>
      <c r="C759" s="326"/>
      <c r="D759" s="331"/>
      <c r="E759" s="323"/>
      <c r="F759" s="323"/>
      <c r="G759" s="307" t="str">
        <f ca="1">IF(AND(E759&lt;D759,BE759&lt;&gt;"",TODAY()&gt;D759),TODAY()-D759,"")</f>
        <v/>
      </c>
      <c r="H759" s="308" t="str">
        <f>IF(BM759&lt;&gt;"",BM759,"")</f>
        <v/>
      </c>
      <c r="I759" s="309" t="str">
        <f>IF(AND(E759&lt;&gt;"",H759&lt;&gt;""),H759-E759,"")</f>
        <v/>
      </c>
      <c r="J759" s="305"/>
      <c r="K759" s="326"/>
      <c r="L759" s="326" t="s">
        <v>557</v>
      </c>
      <c r="M759" s="326" t="s">
        <v>117</v>
      </c>
      <c r="N759" s="326" t="s">
        <v>2050</v>
      </c>
      <c r="O759" s="326"/>
      <c r="P759" s="326" t="s">
        <v>2447</v>
      </c>
      <c r="Q759" s="383" t="s">
        <v>2429</v>
      </c>
      <c r="R759" s="666"/>
      <c r="S759" s="326"/>
      <c r="T759" s="414">
        <v>0.25</v>
      </c>
      <c r="U759" s="340">
        <v>0</v>
      </c>
      <c r="V759" s="340">
        <v>5.83</v>
      </c>
      <c r="W759" s="316">
        <f>IF(U759&lt;&gt;"",U759/1000,"")</f>
        <v>0</v>
      </c>
      <c r="X759" s="316">
        <f>IF(V759&lt;&gt;"",V759/1000,"")</f>
        <v>5.8300000000000001E-3</v>
      </c>
      <c r="Y759" s="317">
        <f>IF(OR(U759&lt;&gt;"",V759&lt;&gt;""),U759+V759,"")</f>
        <v>5.83</v>
      </c>
      <c r="Z759" s="318">
        <f>IF(Y759&lt;&gt;"",Y759/1000,"")</f>
        <v>5.8300000000000001E-3</v>
      </c>
      <c r="AA759" s="574"/>
      <c r="AB759" s="327"/>
      <c r="AC759" s="331">
        <v>45828</v>
      </c>
      <c r="AD759" s="327">
        <v>45838</v>
      </c>
      <c r="AE759" s="327">
        <v>45858</v>
      </c>
      <c r="AF759" s="327">
        <v>45858</v>
      </c>
      <c r="AG759" s="327">
        <v>45858</v>
      </c>
      <c r="AH759" s="309">
        <f>IF(AND(AD759&lt;&gt;"",AG759&lt;&gt;""),AG759-AD759,"")</f>
        <v>20</v>
      </c>
      <c r="AI759" s="322" t="str">
        <f>IF(AE759&lt;&gt;"",CONCATENATE("S",WEEKNUM(AE759,21)),"")</f>
        <v>S29</v>
      </c>
      <c r="AJ759" s="323" t="str">
        <f>IF(AF759&lt;&gt;"",CONCATENATE("S",WEEKNUM(AF759,21)),"")</f>
        <v>S29</v>
      </c>
      <c r="AK759" s="323" t="str">
        <f>IF(AG759&lt;&gt;"",CONCATENATE("S",WEEKNUM(AG759,21)),"")</f>
        <v>S29</v>
      </c>
      <c r="AL759" s="322" t="str">
        <f>IF(AG759&lt;&gt;"",CONCATENATE(MONTH(AG759),"/",YEAR(AG759)),"")</f>
        <v>7/2025</v>
      </c>
      <c r="AM759" s="324">
        <f ca="1">IF(AG759&lt;&gt;"",IFERROR(IF(AF759="",TODAY()-AE759,AG759-AE759),""),"")</f>
        <v>0</v>
      </c>
      <c r="AN759" s="325" t="str">
        <f ca="1">IF(AM759&lt;&gt;"",IF(AM759&lt;=0,"SEM ATRASO",IF(AM759&lt;=10,"1) &lt;= 10 Dias",IF(AND(AM759&gt;10,AM759&lt;=30),"2) &gt; 10 Dias e &lt;= 30 Dias",IF(AND(AM759&gt;30,AM759&lt;=60),"3) &gt;30 Dias e &lt;=60 Dias",IF(AND(AM759&gt;60,AM759&lt;43854),"4) &gt; 60 Dias","INDEFINIDO"))))),"")</f>
        <v>SEM ATRASO</v>
      </c>
      <c r="AO759" s="327">
        <v>45892</v>
      </c>
      <c r="AP759" s="327"/>
      <c r="AQ759" s="14">
        <v>45897</v>
      </c>
      <c r="AR759" s="14">
        <v>45897</v>
      </c>
      <c r="AS759" s="327"/>
      <c r="AT759" s="309" t="str">
        <f>IF(AND(AP759&lt;&gt;"",AS759&lt;&gt;""),AS759-AP759,"")</f>
        <v/>
      </c>
      <c r="AU759" s="326" t="str">
        <f>IF(AQ759&lt;&gt;"",CONCATENATE("S",WEEKNUM(AQ759,21)),"")</f>
        <v>S35</v>
      </c>
      <c r="AV759" s="327" t="str">
        <f>IF(AR759&lt;&gt;"",CONCATENATE("S",WEEKNUM(AR759,21)),"")</f>
        <v>S35</v>
      </c>
      <c r="AW759" s="327" t="str">
        <f>IF(AS759&lt;&gt;"",CONCATENATE("S",WEEKNUM(AS759,21)),"")</f>
        <v/>
      </c>
      <c r="AX759" s="326" t="str">
        <f>IF(AS759&lt;&gt;"",CONCATENATE(MONTH(AS759),"/",YEAR(AS759)),"")</f>
        <v/>
      </c>
      <c r="AY759" s="328">
        <f ca="1">IF(AQ759&lt;&gt;"",IF(AS759&lt;&gt;"",AQ759-AS759,TODAY()-AQ759),"")</f>
        <v>0</v>
      </c>
      <c r="AZ759" s="329" t="str">
        <f ca="1">IF(AY759&lt;&gt;"",IF(AY759&lt;=0,"SEM ATRASO",IF(AY759&lt;=10,"1) &lt;= 10 Dias",IF(AND(AY759&gt;10,AY759&lt;=30),"2) &gt; 10 Dias e &lt;= 30 Dias",IF(AND(AY759&gt;30,AY759&lt;=60),"3) &gt;30 Dias e &lt;=60 Dias",IF(AND(AY759&gt;60,AY759&lt;43854),"4) &gt; 60 Dias","INDEFINIDO"))))),"")</f>
        <v>SEM ATRASO</v>
      </c>
      <c r="BA759" s="327">
        <v>45897</v>
      </c>
      <c r="BB759" s="331"/>
      <c r="BC759" s="14">
        <v>45903</v>
      </c>
      <c r="BD759" s="15">
        <v>45903</v>
      </c>
      <c r="BE759" s="327"/>
      <c r="BF759" s="327"/>
      <c r="BG759" s="326" t="str">
        <f>IF(BC759&lt;&gt;"",CONCATENATE("S",WEEKNUM(BC759,21)),"")</f>
        <v>S36</v>
      </c>
      <c r="BH759" s="327" t="str">
        <f>IF(BD759&lt;&gt;"",CONCATENATE("S",WEEKNUM(BD759,21)),"")</f>
        <v>S36</v>
      </c>
      <c r="BI759" s="327"/>
      <c r="BJ759" s="327"/>
      <c r="BK759" s="326"/>
      <c r="BL759" s="322"/>
      <c r="BM759" s="327"/>
      <c r="BN759" s="327"/>
      <c r="BO759" s="327"/>
      <c r="BP759" s="305"/>
      <c r="BQ759" s="305"/>
      <c r="BR759" s="305"/>
      <c r="BS759" s="305"/>
      <c r="BT759" s="305"/>
      <c r="BU759" s="305"/>
      <c r="BV759" s="305"/>
      <c r="BW759" s="305"/>
      <c r="BX759" s="305"/>
      <c r="BY759" s="305"/>
      <c r="BZ759" s="305"/>
      <c r="CA759" s="660"/>
      <c r="CB759" s="326"/>
    </row>
    <row r="760" spans="1:80" ht="40.5" customHeight="1" x14ac:dyDescent="0.35">
      <c r="A760" s="326"/>
      <c r="B760" s="305" t="s">
        <v>88</v>
      </c>
      <c r="C760" s="326"/>
      <c r="D760" s="331"/>
      <c r="E760" s="323"/>
      <c r="F760" s="323"/>
      <c r="G760" s="307" t="str">
        <f ca="1">IF(AND(E760&lt;D760,BE760&lt;&gt;"",TODAY()&gt;D760),TODAY()-D760,"")</f>
        <v/>
      </c>
      <c r="H760" s="308" t="str">
        <f>IF(BM760&lt;&gt;"",BM760,"")</f>
        <v/>
      </c>
      <c r="I760" s="309" t="str">
        <f>IF(AND(E760&lt;&gt;"",H760&lt;&gt;""),H760-E760,"")</f>
        <v/>
      </c>
      <c r="J760" s="305"/>
      <c r="K760" s="326"/>
      <c r="L760" s="326" t="s">
        <v>557</v>
      </c>
      <c r="M760" s="326" t="s">
        <v>117</v>
      </c>
      <c r="N760" s="326" t="s">
        <v>2050</v>
      </c>
      <c r="O760" s="326"/>
      <c r="P760" s="326" t="s">
        <v>2448</v>
      </c>
      <c r="Q760" s="383" t="s">
        <v>2430</v>
      </c>
      <c r="R760" s="666"/>
      <c r="S760" s="326"/>
      <c r="T760" s="414">
        <v>0.25</v>
      </c>
      <c r="U760" s="340">
        <v>0</v>
      </c>
      <c r="V760" s="340">
        <v>7.1870000000000003</v>
      </c>
      <c r="W760" s="316">
        <f>IF(U760&lt;&gt;"",U760/1000,"")</f>
        <v>0</v>
      </c>
      <c r="X760" s="316">
        <f>IF(V760&lt;&gt;"",V760/1000,"")</f>
        <v>7.1870000000000007E-3</v>
      </c>
      <c r="Y760" s="317">
        <f>IF(OR(U760&lt;&gt;"",V760&lt;&gt;""),U760+V760,"")</f>
        <v>7.1870000000000003</v>
      </c>
      <c r="Z760" s="318">
        <f>IF(Y760&lt;&gt;"",Y760/1000,"")</f>
        <v>7.1870000000000007E-3</v>
      </c>
      <c r="AA760" s="574"/>
      <c r="AB760" s="327"/>
      <c r="AC760" s="331">
        <v>45828</v>
      </c>
      <c r="AD760" s="327">
        <v>45838</v>
      </c>
      <c r="AE760" s="327">
        <v>45858</v>
      </c>
      <c r="AF760" s="327">
        <v>45858</v>
      </c>
      <c r="AG760" s="327">
        <v>45858</v>
      </c>
      <c r="AH760" s="309">
        <f>IF(AND(AD760&lt;&gt;"",AG760&lt;&gt;""),AG760-AD760,"")</f>
        <v>20</v>
      </c>
      <c r="AI760" s="322" t="str">
        <f>IF(AE760&lt;&gt;"",CONCATENATE("S",WEEKNUM(AE760,21)),"")</f>
        <v>S29</v>
      </c>
      <c r="AJ760" s="323" t="str">
        <f>IF(AF760&lt;&gt;"",CONCATENATE("S",WEEKNUM(AF760,21)),"")</f>
        <v>S29</v>
      </c>
      <c r="AK760" s="323" t="str">
        <f>IF(AG760&lt;&gt;"",CONCATENATE("S",WEEKNUM(AG760,21)),"")</f>
        <v>S29</v>
      </c>
      <c r="AL760" s="322" t="str">
        <f>IF(AG760&lt;&gt;"",CONCATENATE(MONTH(AG760),"/",YEAR(AG760)),"")</f>
        <v>7/2025</v>
      </c>
      <c r="AM760" s="324">
        <f ca="1">IF(AG760&lt;&gt;"",IFERROR(IF(AF760="",TODAY()-AE760,AG760-AE760),""),"")</f>
        <v>0</v>
      </c>
      <c r="AN760" s="325" t="str">
        <f ca="1">IF(AM760&lt;&gt;"",IF(AM760&lt;=0,"SEM ATRASO",IF(AM760&lt;=10,"1) &lt;= 10 Dias",IF(AND(AM760&gt;10,AM760&lt;=30),"2) &gt; 10 Dias e &lt;= 30 Dias",IF(AND(AM760&gt;30,AM760&lt;=60),"3) &gt;30 Dias e &lt;=60 Dias",IF(AND(AM760&gt;60,AM760&lt;43854),"4) &gt; 60 Dias","INDEFINIDO"))))),"")</f>
        <v>SEM ATRASO</v>
      </c>
      <c r="AO760" s="327">
        <v>45892</v>
      </c>
      <c r="AP760" s="327"/>
      <c r="AQ760" s="14">
        <v>45897</v>
      </c>
      <c r="AR760" s="14">
        <v>45897</v>
      </c>
      <c r="AS760" s="327"/>
      <c r="AT760" s="309" t="str">
        <f>IF(AND(AP760&lt;&gt;"",AS760&lt;&gt;""),AS760-AP760,"")</f>
        <v/>
      </c>
      <c r="AU760" s="326" t="str">
        <f>IF(AQ760&lt;&gt;"",CONCATENATE("S",WEEKNUM(AQ760,21)),"")</f>
        <v>S35</v>
      </c>
      <c r="AV760" s="327" t="str">
        <f>IF(AR760&lt;&gt;"",CONCATENATE("S",WEEKNUM(AR760,21)),"")</f>
        <v>S35</v>
      </c>
      <c r="AW760" s="327" t="str">
        <f>IF(AS760&lt;&gt;"",CONCATENATE("S",WEEKNUM(AS760,21)),"")</f>
        <v/>
      </c>
      <c r="AX760" s="326" t="str">
        <f>IF(AS760&lt;&gt;"",CONCATENATE(MONTH(AS760),"/",YEAR(AS760)),"")</f>
        <v/>
      </c>
      <c r="AY760" s="328">
        <f ca="1">IF(AQ760&lt;&gt;"",IF(AS760&lt;&gt;"",AQ760-AS760,TODAY()-AQ760),"")</f>
        <v>0</v>
      </c>
      <c r="AZ760" s="329" t="str">
        <f ca="1">IF(AY760&lt;&gt;"",IF(AY760&lt;=0,"SEM ATRASO",IF(AY760&lt;=10,"1) &lt;= 10 Dias",IF(AND(AY760&gt;10,AY760&lt;=30),"2) &gt; 10 Dias e &lt;= 30 Dias",IF(AND(AY760&gt;30,AY760&lt;=60),"3) &gt;30 Dias e &lt;=60 Dias",IF(AND(AY760&gt;60,AY760&lt;43854),"4) &gt; 60 Dias","INDEFINIDO"))))),"")</f>
        <v>SEM ATRASO</v>
      </c>
      <c r="BA760" s="327">
        <v>45897</v>
      </c>
      <c r="BB760" s="331"/>
      <c r="BC760" s="14">
        <v>45903</v>
      </c>
      <c r="BD760" s="15">
        <v>45903</v>
      </c>
      <c r="BE760" s="327"/>
      <c r="BF760" s="327"/>
      <c r="BG760" s="326" t="str">
        <f>IF(BC760&lt;&gt;"",CONCATENATE("S",WEEKNUM(BC760,21)),"")</f>
        <v>S36</v>
      </c>
      <c r="BH760" s="327" t="str">
        <f>IF(BD760&lt;&gt;"",CONCATENATE("S",WEEKNUM(BD760,21)),"")</f>
        <v>S36</v>
      </c>
      <c r="BI760" s="327"/>
      <c r="BJ760" s="327"/>
      <c r="BK760" s="326"/>
      <c r="BL760" s="322"/>
      <c r="BM760" s="327"/>
      <c r="BN760" s="327"/>
      <c r="BO760" s="327"/>
      <c r="BP760" s="305"/>
      <c r="BQ760" s="305"/>
      <c r="BR760" s="305"/>
      <c r="BS760" s="305"/>
      <c r="BT760" s="305"/>
      <c r="BU760" s="305"/>
      <c r="BV760" s="305"/>
      <c r="BW760" s="305"/>
      <c r="BX760" s="305"/>
      <c r="BY760" s="305"/>
      <c r="BZ760" s="305"/>
      <c r="CA760" s="660"/>
      <c r="CB760" s="326"/>
    </row>
    <row r="761" spans="1:80" ht="40.5" customHeight="1" x14ac:dyDescent="0.35">
      <c r="A761" s="326"/>
      <c r="B761" s="305" t="s">
        <v>88</v>
      </c>
      <c r="C761" s="326"/>
      <c r="D761" s="331"/>
      <c r="E761" s="323"/>
      <c r="F761" s="323"/>
      <c r="G761" s="307" t="str">
        <f ca="1">IF(AND(E761&lt;D761,BE761&lt;&gt;"",TODAY()&gt;D761),TODAY()-D761,"")</f>
        <v/>
      </c>
      <c r="H761" s="308" t="str">
        <f>IF(BM761&lt;&gt;"",BM761,"")</f>
        <v/>
      </c>
      <c r="I761" s="309" t="str">
        <f>IF(AND(E761&lt;&gt;"",H761&lt;&gt;""),H761-E761,"")</f>
        <v/>
      </c>
      <c r="J761" s="305"/>
      <c r="K761" s="326"/>
      <c r="L761" s="326" t="s">
        <v>557</v>
      </c>
      <c r="M761" s="326" t="s">
        <v>117</v>
      </c>
      <c r="N761" s="326" t="s">
        <v>2050</v>
      </c>
      <c r="O761" s="326"/>
      <c r="P761" s="326" t="s">
        <v>2448</v>
      </c>
      <c r="Q761" s="383" t="s">
        <v>2431</v>
      </c>
      <c r="R761" s="666"/>
      <c r="S761" s="326"/>
      <c r="T761" s="414">
        <v>0.25</v>
      </c>
      <c r="U761" s="340">
        <v>0</v>
      </c>
      <c r="V761" s="340">
        <v>16.498999999999999</v>
      </c>
      <c r="W761" s="316">
        <f>IF(U761&lt;&gt;"",U761/1000,"")</f>
        <v>0</v>
      </c>
      <c r="X761" s="316">
        <f>IF(V761&lt;&gt;"",V761/1000,"")</f>
        <v>1.6499E-2</v>
      </c>
      <c r="Y761" s="317">
        <f>IF(OR(U761&lt;&gt;"",V761&lt;&gt;""),U761+V761,"")</f>
        <v>16.498999999999999</v>
      </c>
      <c r="Z761" s="318">
        <f>IF(Y761&lt;&gt;"",Y761/1000,"")</f>
        <v>1.6499E-2</v>
      </c>
      <c r="AA761" s="574"/>
      <c r="AB761" s="327"/>
      <c r="AC761" s="331">
        <v>45828</v>
      </c>
      <c r="AD761" s="327">
        <v>45838</v>
      </c>
      <c r="AE761" s="327">
        <v>45858</v>
      </c>
      <c r="AF761" s="327">
        <v>45858</v>
      </c>
      <c r="AG761" s="327">
        <v>45858</v>
      </c>
      <c r="AH761" s="309">
        <f>IF(AND(AD761&lt;&gt;"",AG761&lt;&gt;""),AG761-AD761,"")</f>
        <v>20</v>
      </c>
      <c r="AI761" s="322" t="str">
        <f>IF(AE761&lt;&gt;"",CONCATENATE("S",WEEKNUM(AE761,21)),"")</f>
        <v>S29</v>
      </c>
      <c r="AJ761" s="323" t="str">
        <f>IF(AF761&lt;&gt;"",CONCATENATE("S",WEEKNUM(AF761,21)),"")</f>
        <v>S29</v>
      </c>
      <c r="AK761" s="323" t="str">
        <f>IF(AG761&lt;&gt;"",CONCATENATE("S",WEEKNUM(AG761,21)),"")</f>
        <v>S29</v>
      </c>
      <c r="AL761" s="322" t="str">
        <f>IF(AG761&lt;&gt;"",CONCATENATE(MONTH(AG761),"/",YEAR(AG761)),"")</f>
        <v>7/2025</v>
      </c>
      <c r="AM761" s="324">
        <f ca="1">IF(AG761&lt;&gt;"",IFERROR(IF(AF761="",TODAY()-AE761,AG761-AE761),""),"")</f>
        <v>0</v>
      </c>
      <c r="AN761" s="325" t="str">
        <f ca="1">IF(AM761&lt;&gt;"",IF(AM761&lt;=0,"SEM ATRASO",IF(AM761&lt;=10,"1) &lt;= 10 Dias",IF(AND(AM761&gt;10,AM761&lt;=30),"2) &gt; 10 Dias e &lt;= 30 Dias",IF(AND(AM761&gt;30,AM761&lt;=60),"3) &gt;30 Dias e &lt;=60 Dias",IF(AND(AM761&gt;60,AM761&lt;43854),"4) &gt; 60 Dias","INDEFINIDO"))))),"")</f>
        <v>SEM ATRASO</v>
      </c>
      <c r="AO761" s="327">
        <v>45892</v>
      </c>
      <c r="AP761" s="327"/>
      <c r="AQ761" s="14">
        <v>45897</v>
      </c>
      <c r="AR761" s="14">
        <v>45897</v>
      </c>
      <c r="AS761" s="327"/>
      <c r="AT761" s="309" t="str">
        <f>IF(AND(AP761&lt;&gt;"",AS761&lt;&gt;""),AS761-AP761,"")</f>
        <v/>
      </c>
      <c r="AU761" s="326" t="str">
        <f>IF(AQ761&lt;&gt;"",CONCATENATE("S",WEEKNUM(AQ761,21)),"")</f>
        <v>S35</v>
      </c>
      <c r="AV761" s="327" t="str">
        <f>IF(AR761&lt;&gt;"",CONCATENATE("S",WEEKNUM(AR761,21)),"")</f>
        <v>S35</v>
      </c>
      <c r="AW761" s="327" t="str">
        <f>IF(AS761&lt;&gt;"",CONCATENATE("S",WEEKNUM(AS761,21)),"")</f>
        <v/>
      </c>
      <c r="AX761" s="326" t="str">
        <f>IF(AS761&lt;&gt;"",CONCATENATE(MONTH(AS761),"/",YEAR(AS761)),"")</f>
        <v/>
      </c>
      <c r="AY761" s="328">
        <f ca="1">IF(AQ761&lt;&gt;"",IF(AS761&lt;&gt;"",AQ761-AS761,TODAY()-AQ761),"")</f>
        <v>0</v>
      </c>
      <c r="AZ761" s="329" t="str">
        <f ca="1">IF(AY761&lt;&gt;"",IF(AY761&lt;=0,"SEM ATRASO",IF(AY761&lt;=10,"1) &lt;= 10 Dias",IF(AND(AY761&gt;10,AY761&lt;=30),"2) &gt; 10 Dias e &lt;= 30 Dias",IF(AND(AY761&gt;30,AY761&lt;=60),"3) &gt;30 Dias e &lt;=60 Dias",IF(AND(AY761&gt;60,AY761&lt;43854),"4) &gt; 60 Dias","INDEFINIDO"))))),"")</f>
        <v>SEM ATRASO</v>
      </c>
      <c r="BA761" s="327">
        <v>45897</v>
      </c>
      <c r="BB761" s="331"/>
      <c r="BC761" s="14">
        <v>45903</v>
      </c>
      <c r="BD761" s="15">
        <v>45903</v>
      </c>
      <c r="BE761" s="327"/>
      <c r="BF761" s="327"/>
      <c r="BG761" s="326" t="str">
        <f>IF(BC761&lt;&gt;"",CONCATENATE("S",WEEKNUM(BC761,21)),"")</f>
        <v>S36</v>
      </c>
      <c r="BH761" s="327" t="str">
        <f>IF(BD761&lt;&gt;"",CONCATENATE("S",WEEKNUM(BD761,21)),"")</f>
        <v>S36</v>
      </c>
      <c r="BI761" s="327"/>
      <c r="BJ761" s="327"/>
      <c r="BK761" s="326"/>
      <c r="BL761" s="322"/>
      <c r="BM761" s="327"/>
      <c r="BN761" s="327"/>
      <c r="BO761" s="327"/>
      <c r="BP761" s="305"/>
      <c r="BQ761" s="305"/>
      <c r="BR761" s="305"/>
      <c r="BS761" s="305"/>
      <c r="BT761" s="305"/>
      <c r="BU761" s="305"/>
      <c r="BV761" s="305"/>
      <c r="BW761" s="305"/>
      <c r="BX761" s="305"/>
      <c r="BY761" s="305"/>
      <c r="BZ761" s="305"/>
      <c r="CA761" s="660"/>
      <c r="CB761" s="326"/>
    </row>
    <row r="762" spans="1:80" ht="40.5" customHeight="1" x14ac:dyDescent="0.35">
      <c r="A762" s="326"/>
      <c r="B762" s="305" t="s">
        <v>2463</v>
      </c>
      <c r="C762" s="326"/>
      <c r="D762" s="331"/>
      <c r="E762" s="323" t="s">
        <v>1026</v>
      </c>
      <c r="F762" s="323" t="s">
        <v>249</v>
      </c>
      <c r="G762" s="307" t="str">
        <f ca="1">IF(AND(E762&lt;D762,BE762&lt;&gt;"",TODAY()&gt;D762),TODAY()-D762,"")</f>
        <v/>
      </c>
      <c r="H762" s="308">
        <f>IF(BM762&lt;&gt;"",BM762,"")</f>
        <v>45891</v>
      </c>
      <c r="I762" s="309">
        <f>IF(AND(E762&lt;&gt;"",H762&lt;&gt;""),H762-E762,"")</f>
        <v>85</v>
      </c>
      <c r="J762" s="305" t="s">
        <v>156</v>
      </c>
      <c r="K762" s="326" t="s">
        <v>80</v>
      </c>
      <c r="L762" s="310" t="s">
        <v>81</v>
      </c>
      <c r="M762" s="305" t="s">
        <v>2463</v>
      </c>
      <c r="N762" s="326" t="s">
        <v>1011</v>
      </c>
      <c r="O762" s="326" t="s">
        <v>1003</v>
      </c>
      <c r="P762" s="372" t="s">
        <v>1526</v>
      </c>
      <c r="Q762" s="383" t="s">
        <v>1043</v>
      </c>
      <c r="R762" s="313" t="str">
        <f>IF(OR(L762&lt;&gt;"",N762&lt;&gt;"",O762&lt;&gt;"",P762&lt;&gt;""),CONCATENATE(L762,"-",N762,"-",P762,"-OM",O762),"")</f>
        <v>P31-PPGMII-P31-CAM-0378P/2025-OM[2030093491]</v>
      </c>
      <c r="S762" s="326" t="s">
        <v>992</v>
      </c>
      <c r="T762" s="314">
        <v>0.85</v>
      </c>
      <c r="U762" s="340">
        <v>0</v>
      </c>
      <c r="V762" s="340">
        <v>0</v>
      </c>
      <c r="W762" s="316">
        <f>IF(U762&lt;&gt;"",U762/1000,"")</f>
        <v>0</v>
      </c>
      <c r="X762" s="316">
        <f>IF(V762&lt;&gt;"",V762/1000,"")</f>
        <v>0</v>
      </c>
      <c r="Y762" s="317">
        <f>IF(OR(U762&lt;&gt;"",V762&lt;&gt;""),U762+V762,"")</f>
        <v>0</v>
      </c>
      <c r="Z762" s="318">
        <f>IF(Y762&lt;&gt;"",Y762/1000,"")</f>
        <v>0</v>
      </c>
      <c r="AA762" s="574" t="s">
        <v>2142</v>
      </c>
      <c r="AB762" s="327">
        <v>45833</v>
      </c>
      <c r="AC762" s="331">
        <v>45833</v>
      </c>
      <c r="AD762" s="327">
        <v>45802</v>
      </c>
      <c r="AE762" s="327">
        <v>45833</v>
      </c>
      <c r="AF762" s="14">
        <v>45833</v>
      </c>
      <c r="AG762" s="327">
        <v>45833</v>
      </c>
      <c r="AH762" s="309">
        <f>IF(AND(AD762&lt;&gt;"",AG762&lt;&gt;""),AG762-AD762,"")</f>
        <v>31</v>
      </c>
      <c r="AI762" s="322" t="str">
        <f>IF(AE762&lt;&gt;"",CONCATENATE("S",WEEKNUM(AE762,21)),"")</f>
        <v>S26</v>
      </c>
      <c r="AJ762" s="323" t="str">
        <f>IF(AF762&lt;&gt;"",CONCATENATE("S",WEEKNUM(AF762,21)),"")</f>
        <v>S26</v>
      </c>
      <c r="AK762" s="323" t="str">
        <f>IF(AG762&lt;&gt;"",CONCATENATE("S",WEEKNUM(AG762,21)),"")</f>
        <v>S26</v>
      </c>
      <c r="AL762" s="322" t="str">
        <f>IF(AG762&lt;&gt;"",CONCATENATE(MONTH(AG762),"/",YEAR(AG762)),"")</f>
        <v>6/2025</v>
      </c>
      <c r="AM762" s="324">
        <f ca="1">IF(AG762&lt;&gt;"",IFERROR(IF(AF762="",TODAY()-AE762,AG762-AE762),""),"")</f>
        <v>0</v>
      </c>
      <c r="AN762" s="325" t="str">
        <f ca="1">IF(AM762&lt;&gt;"",IF(AM762&lt;=0,"SEM ATRASO",IF(AM762&lt;=10,"1) &lt;= 10 Dias",IF(AND(AM762&gt;10,AM762&lt;=30),"2) &gt; 10 Dias e &lt;= 30 Dias",IF(AND(AM762&gt;30,AM762&lt;=60),"3) &gt;30 Dias e &lt;=60 Dias",IF(AND(AM762&gt;60,AM762&lt;43854),"4) &gt; 60 Dias","INDEFINIDO"))))),"")</f>
        <v>SEM ATRASO</v>
      </c>
      <c r="AO762" s="331">
        <v>45874</v>
      </c>
      <c r="AP762" s="331">
        <v>45874</v>
      </c>
      <c r="AQ762" s="407">
        <v>45879</v>
      </c>
      <c r="AR762" s="407">
        <v>45898</v>
      </c>
      <c r="AS762" s="390">
        <v>45879</v>
      </c>
      <c r="AT762" s="309">
        <f>IF(AND(AP762&lt;&gt;"",AS762&lt;&gt;""),AS762-AP762,"")</f>
        <v>5</v>
      </c>
      <c r="AU762" s="326" t="str">
        <f>IF(AQ762&lt;&gt;"",CONCATENATE("S",WEEKNUM(AQ762,21)),"")</f>
        <v>S32</v>
      </c>
      <c r="AV762" s="327" t="str">
        <f>IF(AR762&lt;&gt;"",CONCATENATE("S",WEEKNUM(AR762,21)),"")</f>
        <v>S35</v>
      </c>
      <c r="AW762" s="327" t="str">
        <f>IF(AS762&lt;&gt;"",CONCATENATE("S",WEEKNUM(AS762,21)),"")</f>
        <v>S32</v>
      </c>
      <c r="AX762" s="326" t="str">
        <f>IF(AS762&lt;&gt;"",CONCATENATE(MONTH(AS762),"/",YEAR(AS762)),"")</f>
        <v>8/2025</v>
      </c>
      <c r="AY762" s="328">
        <f ca="1">IF(AQ762&lt;&gt;"",IF(AS762&lt;&gt;"",AQ762-AS762,TODAY()-AQ762),"")</f>
        <v>0</v>
      </c>
      <c r="AZ762" s="329" t="str">
        <f ca="1">IF(AY762&lt;&gt;"",IF(AY762&lt;=0,"SEM ATRASO",IF(AY762&lt;=10,"1) &lt;= 10 Dias",IF(AND(AY762&gt;10,AY762&lt;=30),"2) &gt; 10 Dias e &lt;= 30 Dias",IF(AND(AY762&gt;30,AY762&lt;=60),"3) &gt;30 Dias e &lt;=60 Dias",IF(AND(AY762&gt;60,AY762&lt;43854),"4) &gt; 60 Dias","INDEFINIDO"))))),"")</f>
        <v>SEM ATRASO</v>
      </c>
      <c r="BA762" s="327">
        <v>45879</v>
      </c>
      <c r="BB762" s="327">
        <v>45879</v>
      </c>
      <c r="BC762" s="14">
        <v>45886</v>
      </c>
      <c r="BD762" s="24">
        <v>45910</v>
      </c>
      <c r="BE762" s="24">
        <v>45886</v>
      </c>
      <c r="BF762" s="309">
        <f>IF(AND(BB762&lt;&gt;"",BE762&lt;&gt;""),BE762-BB762,"")</f>
        <v>7</v>
      </c>
      <c r="BG762" s="326" t="str">
        <f>IF(BC762&lt;&gt;"",CONCATENATE("S",WEEKNUM(BC762,21)),"")</f>
        <v>S33</v>
      </c>
      <c r="BH762" s="327" t="str">
        <f>IF(BD762&lt;&gt;"",CONCATENATE("S",WEEKNUM(BD762,21)),"")</f>
        <v>S37</v>
      </c>
      <c r="BI762" s="327" t="str">
        <f>IF(BE762&lt;&gt;"",CONCATENATE("S",WEEKNUM(BE762,21)),"")</f>
        <v>S33</v>
      </c>
      <c r="BJ762" s="326" t="str">
        <f>IF(BE762&lt;&gt;"",CONCATENATE(MONTH(BE762),"/",YEAR(BE762)),"")</f>
        <v>8/2025</v>
      </c>
      <c r="BK762" s="325">
        <f ca="1">IF(BE762&lt;&gt;"",IFERROR(IF(BE762="",TODAY()-BC762,BE762-BC762),""),"")</f>
        <v>0</v>
      </c>
      <c r="BL762" s="330" t="str">
        <f ca="1">IF(BK762&lt;&gt;"",IF(BK762&lt;=0,"SEM ATRASO",IF(BK762&lt;=10,"1) &lt;= 10 Dias",IF(AND(BK762&gt;10,BK762&lt;=30),"2) &gt; 10 Dias e &lt;= 30 Dias",IF(AND(BK762&gt;30,BK762&lt;=60),"3) &gt;30 Dias e &lt;=60 Dias",IF(AND(BK762&gt;60,BK762&lt;43854),"4) &gt; 60 Dias","INDEFINIDO"))))),"")</f>
        <v>SEM ATRASO</v>
      </c>
      <c r="BM762" s="331">
        <f>IF(BE762&lt;&gt;"",BE762+5,IF(AND(BE762="",BD762&lt;&gt;""),BD762+5,IF(AND(BE762="",BD762="",AS762&lt;&gt;""),AS762+5,IF(AND(BE762="",BD762="",AS762="",AR762&lt;&gt;""),AR762+5,""))))</f>
        <v>45891</v>
      </c>
      <c r="BN762" s="327"/>
      <c r="BO762" s="331" t="s">
        <v>87</v>
      </c>
      <c r="BP762" s="305"/>
      <c r="BQ762" s="305"/>
      <c r="BR762" s="305"/>
      <c r="BS762" s="305"/>
      <c r="BT762" s="305">
        <v>-3</v>
      </c>
      <c r="BU762" s="305" t="s">
        <v>1255</v>
      </c>
      <c r="BV762" s="305"/>
      <c r="BW762" s="305"/>
      <c r="BX762" s="305"/>
      <c r="BY762" s="305"/>
      <c r="BZ762" s="305"/>
      <c r="CA762" s="660" t="s">
        <v>2463</v>
      </c>
      <c r="CB762" s="326" t="s">
        <v>135</v>
      </c>
    </row>
    <row r="763" spans="1:80" ht="40.5" customHeight="1" x14ac:dyDescent="0.35">
      <c r="A763" s="594"/>
      <c r="B763" s="305" t="s">
        <v>88</v>
      </c>
      <c r="C763" s="310"/>
      <c r="D763" s="336"/>
      <c r="E763" s="371" t="s">
        <v>1077</v>
      </c>
      <c r="F763" s="336" t="s">
        <v>329</v>
      </c>
      <c r="G763" s="307" t="str">
        <f ca="1">IF(AND(E763&lt;D763,BE763&lt;&gt;"",TODAY()&gt;D763),TODAY()-D763,"")</f>
        <v/>
      </c>
      <c r="H763" s="308">
        <f>IF(BM763&lt;&gt;"",BM763,"")</f>
        <v>45898</v>
      </c>
      <c r="I763" s="309">
        <f>IF(AND(E763&lt;&gt;"",H763&lt;&gt;""),H763-E763,"")</f>
        <v>427</v>
      </c>
      <c r="J763" s="305" t="s">
        <v>156</v>
      </c>
      <c r="K763" s="305" t="s">
        <v>80</v>
      </c>
      <c r="L763" s="310" t="s">
        <v>557</v>
      </c>
      <c r="M763" s="311" t="s">
        <v>117</v>
      </c>
      <c r="N763" s="3" t="s">
        <v>2050</v>
      </c>
      <c r="O763" s="337">
        <v>2029625222</v>
      </c>
      <c r="P763" s="372" t="s">
        <v>1350</v>
      </c>
      <c r="Q763" s="659" t="s">
        <v>2341</v>
      </c>
      <c r="R763" s="313" t="str">
        <f>IF(OR(L763&lt;&gt;"",N763&lt;&gt;"",O763&lt;&gt;"",P763&lt;&gt;""),CONCATENATE(L763,"-",N763,"-",P763,"-OM",O763),"")</f>
        <v>P62-PPGMII-P62-CAM-0504P/2024-OM2029625222</v>
      </c>
      <c r="S763" s="574"/>
      <c r="T763" s="314">
        <v>0.65</v>
      </c>
      <c r="U763" s="340">
        <v>47.2</v>
      </c>
      <c r="V763" s="340">
        <v>0</v>
      </c>
      <c r="W763" s="316">
        <f>IF(U763&lt;&gt;"",U763/1000,"")</f>
        <v>4.7200000000000006E-2</v>
      </c>
      <c r="X763" s="316">
        <f>IF(V763&lt;&gt;"",V763/1000,"")</f>
        <v>0</v>
      </c>
      <c r="Y763" s="317">
        <f>IF(OR(U763&lt;&gt;"",V763&lt;&gt;""),U763+V763,"")</f>
        <v>47.2</v>
      </c>
      <c r="Z763" s="318">
        <f>IF(Y763&lt;&gt;"",Y763/1000,"")</f>
        <v>4.7200000000000006E-2</v>
      </c>
      <c r="AA763" s="574" t="s">
        <v>2057</v>
      </c>
      <c r="AB763" s="386">
        <v>45747</v>
      </c>
      <c r="AC763" s="331">
        <v>45733</v>
      </c>
      <c r="AD763" s="327">
        <v>45733</v>
      </c>
      <c r="AE763" s="327">
        <v>45733</v>
      </c>
      <c r="AF763" s="14">
        <v>45734</v>
      </c>
      <c r="AG763" s="327">
        <v>45825</v>
      </c>
      <c r="AH763" s="309">
        <f>IF(AND(AD763&lt;&gt;"",AG763&lt;&gt;""),AG763-AD763,"")</f>
        <v>92</v>
      </c>
      <c r="AI763" s="322" t="str">
        <f>IF(AE763&lt;&gt;"",CONCATENATE("S",WEEKNUM(AE763,21)),"")</f>
        <v>S12</v>
      </c>
      <c r="AJ763" s="323" t="str">
        <f>IF(AF763&lt;&gt;"",CONCATENATE("S",WEEKNUM(AF763,21)),"")</f>
        <v>S12</v>
      </c>
      <c r="AK763" s="323" t="str">
        <f>IF(AG763&lt;&gt;"",CONCATENATE("S",WEEKNUM(AG763,21)),"")</f>
        <v>S25</v>
      </c>
      <c r="AL763" s="322" t="str">
        <f>IF(AG763&lt;&gt;"",CONCATENATE(MONTH(AG763),"/",YEAR(AG763)),"")</f>
        <v>6/2025</v>
      </c>
      <c r="AM763" s="324">
        <f ca="1">IF(AG763&lt;&gt;"",IFERROR(IF(AF763="",TODAY()-AE763,AG763-AE763),""),"")</f>
        <v>92</v>
      </c>
      <c r="AN763" s="325" t="str">
        <f ca="1">IF(AM763&lt;&gt;"",IF(AM763&lt;=0,"SEM ATRASO",IF(AM763&lt;=10,"1) &lt;= 10 Dias",IF(AND(AM763&gt;10,AM763&lt;=30),"2) &gt; 10 Dias e &lt;= 30 Dias",IF(AND(AM763&gt;30,AM763&lt;=60),"3) &gt;30 Dias e &lt;=60 Dias",IF(AND(AM763&gt;60,AM763&lt;43854),"4) &gt; 60 Dias","INDEFINIDO"))))),"")</f>
        <v>4) &gt; 60 Dias</v>
      </c>
      <c r="AO763" s="364">
        <v>45875</v>
      </c>
      <c r="AP763" s="364">
        <v>45875</v>
      </c>
      <c r="AQ763" s="409">
        <v>45880</v>
      </c>
      <c r="AR763" s="25">
        <v>45899</v>
      </c>
      <c r="AS763" s="331"/>
      <c r="AT763" s="309" t="str">
        <f>IF(AND(AP763&lt;&gt;"",AS763&lt;&gt;""),AS763-AP763,"")</f>
        <v/>
      </c>
      <c r="AU763" s="326" t="str">
        <f>IF(AQ763&lt;&gt;"",CONCATENATE("S",WEEKNUM(AQ763,21)),"")</f>
        <v>S33</v>
      </c>
      <c r="AV763" s="327" t="str">
        <f>IF(AR763&lt;&gt;"",CONCATENATE("S",WEEKNUM(AR763,21)),"")</f>
        <v>S35</v>
      </c>
      <c r="AW763" s="327" t="str">
        <f>IF(AS763&lt;&gt;"",CONCATENATE("S",WEEKNUM(AS763,21)),"")</f>
        <v/>
      </c>
      <c r="AX763" s="326" t="str">
        <f>IF(AS763&lt;&gt;"",CONCATENATE(MONTH(AS763),"/",YEAR(AS763)),"")</f>
        <v/>
      </c>
      <c r="AY763" s="328">
        <f ca="1">IF(AQ763&lt;&gt;"",IF(AS763&lt;&gt;"",AQ763-AS763,TODAY()-AQ763),"")</f>
        <v>17</v>
      </c>
      <c r="AZ763" s="329" t="str">
        <f ca="1">IF(AY763&lt;&gt;"",IF(AY763&lt;=0,"SEM ATRASO",IF(AY763&lt;=10,"1) &lt;= 10 Dias",IF(AND(AY763&gt;10,AY763&lt;=30),"2) &gt; 10 Dias e &lt;= 30 Dias",IF(AND(AY763&gt;30,AY763&lt;=60),"3) &gt;30 Dias e &lt;=60 Dias",IF(AND(AY763&gt;60,AY763&lt;43854),"4) &gt; 60 Dias","INDEFINIDO"))))),"")</f>
        <v>2) &gt; 10 Dias e &lt;= 30 Dias</v>
      </c>
      <c r="BA763" s="364">
        <v>45885</v>
      </c>
      <c r="BB763" s="331"/>
      <c r="BC763" s="15">
        <v>45893</v>
      </c>
      <c r="BD763" s="15">
        <v>45893</v>
      </c>
      <c r="BE763" s="331"/>
      <c r="BF763" s="309" t="str">
        <f>IF(AND(BB763&lt;&gt;"",BE763&lt;&gt;""),BE763-BB763,"")</f>
        <v/>
      </c>
      <c r="BG763" s="326" t="str">
        <f>IF(BC763&lt;&gt;"",CONCATENATE("S",WEEKNUM(BC763,21)),"")</f>
        <v>S34</v>
      </c>
      <c r="BH763" s="327" t="str">
        <f>IF(BD763&lt;&gt;"",CONCATENATE("S",WEEKNUM(BD763,21)),"")</f>
        <v>S34</v>
      </c>
      <c r="BI763" s="327" t="str">
        <f>IF(BE763&lt;&gt;"",CONCATENATE("S",WEEKNUM(BE763,21)),"")</f>
        <v/>
      </c>
      <c r="BJ763" s="326" t="str">
        <f>IF(BE763&lt;&gt;"",CONCATENATE(MONTH(BE763),"/",YEAR(BE763)),"")</f>
        <v/>
      </c>
      <c r="BK763" s="325" t="str">
        <f ca="1">IF(BE763&lt;&gt;"",IFERROR(IF(BE763="",TODAY()-BC763,BE763-BC763),""),"")</f>
        <v/>
      </c>
      <c r="BL763" s="330" t="str">
        <f ca="1">IF(BK763&lt;&gt;"",IF(BK763&lt;=0,"SEM ATRASO",IF(BK763&lt;=10,"1) &lt;= 10 Dias",IF(AND(BK763&gt;10,BK763&lt;=30),"2) &gt; 10 Dias e &lt;= 30 Dias",IF(AND(BK763&gt;30,BK763&lt;=60),"3) &gt;30 Dias e &lt;=60 Dias",IF(AND(BK763&gt;60,BK763&lt;43854),"4) &gt; 60 Dias","INDEFINIDO"))))),"")</f>
        <v/>
      </c>
      <c r="BM763" s="331">
        <f>IF(BE763&lt;&gt;"",BE763+5,IF(AND(BE763="",BD763&lt;&gt;""),BD763+5,IF(AND(BE763="",BD763="",AS763&lt;&gt;""),AS763+5,IF(AND(BE763="",BD763="",AS763="",AR763&lt;&gt;""),AR763+5,""))))</f>
        <v>45898</v>
      </c>
      <c r="BN763" s="331"/>
      <c r="BO763" s="331" t="s">
        <v>87</v>
      </c>
      <c r="BP763" s="305"/>
      <c r="BQ763" s="305"/>
      <c r="BR763" s="305"/>
      <c r="BS763" s="305"/>
      <c r="BT763" s="332">
        <v>-3</v>
      </c>
      <c r="BU763" s="333" t="s">
        <v>1255</v>
      </c>
      <c r="BV763" s="329"/>
      <c r="BW763" s="329"/>
      <c r="BX763" s="329"/>
      <c r="BY763" s="329"/>
      <c r="BZ763" s="329"/>
      <c r="CA763" s="634" t="s">
        <v>2343</v>
      </c>
      <c r="CB763" s="599"/>
    </row>
    <row r="764" spans="1:80" ht="40.5" customHeight="1" x14ac:dyDescent="0.35">
      <c r="A764" s="594"/>
      <c r="B764" s="305" t="s">
        <v>88</v>
      </c>
      <c r="C764" s="310"/>
      <c r="D764" s="336"/>
      <c r="E764" s="336" t="s">
        <v>1184</v>
      </c>
      <c r="F764" s="336" t="s">
        <v>255</v>
      </c>
      <c r="G764" s="307" t="str">
        <f ca="1">IF(AND(E764&lt;D764,BE764&lt;&gt;"",TODAY()&gt;D764),TODAY()-D764,"")</f>
        <v/>
      </c>
      <c r="H764" s="308">
        <f>IF(BM764&lt;&gt;"",BM764,"")</f>
        <v>45901</v>
      </c>
      <c r="I764" s="309">
        <f>IF(AND(E764&lt;&gt;"",H764&lt;&gt;""),H764-E764,"")</f>
        <v>256</v>
      </c>
      <c r="J764" s="305" t="s">
        <v>79</v>
      </c>
      <c r="K764" s="305" t="s">
        <v>80</v>
      </c>
      <c r="L764" s="310" t="s">
        <v>557</v>
      </c>
      <c r="M764" s="311" t="s">
        <v>117</v>
      </c>
      <c r="N764" s="310" t="s">
        <v>2050</v>
      </c>
      <c r="O764" s="337">
        <v>2028716878</v>
      </c>
      <c r="P764" s="372" t="s">
        <v>1463</v>
      </c>
      <c r="Q764" s="339" t="s">
        <v>2409</v>
      </c>
      <c r="R764" s="313" t="str">
        <f>IF(OR(L764&lt;&gt;"",N764&lt;&gt;"",O764&lt;&gt;"",P764&lt;&gt;""),CONCATENATE(L764,"-",N764,"-",P764,"-OM",O764),"")</f>
        <v>P62-PPGMII-P62-CAM-1962P/2024-OM2028716878</v>
      </c>
      <c r="S764" s="574" t="s">
        <v>105</v>
      </c>
      <c r="T764" s="314">
        <v>0.3</v>
      </c>
      <c r="U764" s="340">
        <v>0</v>
      </c>
      <c r="V764" s="340">
        <v>212.667</v>
      </c>
      <c r="W764" s="316">
        <f>IF(U764&lt;&gt;"",U764/1000,"")</f>
        <v>0</v>
      </c>
      <c r="X764" s="316">
        <f>IF(V764&lt;&gt;"",V764/1000,"")</f>
        <v>0.21266699999999999</v>
      </c>
      <c r="Y764" s="317">
        <f>IF(OR(U764&lt;&gt;"",V764&lt;&gt;""),U764+V764,"")</f>
        <v>212.667</v>
      </c>
      <c r="Z764" s="318">
        <f>IF(Y764&lt;&gt;"",Y764/1000,"")</f>
        <v>0.21266699999999999</v>
      </c>
      <c r="AA764" s="574" t="s">
        <v>1244</v>
      </c>
      <c r="AB764" s="386">
        <v>45729</v>
      </c>
      <c r="AC764" s="331">
        <v>45821</v>
      </c>
      <c r="AD764" s="327">
        <v>45729</v>
      </c>
      <c r="AE764" s="327">
        <v>45759</v>
      </c>
      <c r="AF764" s="14">
        <v>45822</v>
      </c>
      <c r="AG764" s="327">
        <v>45792</v>
      </c>
      <c r="AH764" s="309">
        <f>IF(AND(AD764&lt;&gt;"",AG764&lt;&gt;""),AG764-AD764,"")</f>
        <v>63</v>
      </c>
      <c r="AI764" s="322" t="str">
        <f>IF(AE764&lt;&gt;"",CONCATENATE("S",WEEKNUM(AE764,21)),"")</f>
        <v>S15</v>
      </c>
      <c r="AJ764" s="323" t="str">
        <f>IF(AF764&lt;&gt;"",CONCATENATE("S",WEEKNUM(AF764,21)),"")</f>
        <v>S24</v>
      </c>
      <c r="AK764" s="323" t="str">
        <f>IF(AG764&lt;&gt;"",CONCATENATE("S",WEEKNUM(AG764,21)),"")</f>
        <v>S20</v>
      </c>
      <c r="AL764" s="322" t="str">
        <f>IF(AG764&lt;&gt;"",CONCATENATE(MONTH(AG764),"/",YEAR(AG764)),"")</f>
        <v>5/2025</v>
      </c>
      <c r="AM764" s="324">
        <f ca="1">IF(AG764&lt;&gt;"",IFERROR(IF(AF764="",TODAY()-AE764,AG764-AE764),""),"")</f>
        <v>33</v>
      </c>
      <c r="AN764" s="325" t="str">
        <f ca="1">IF(AM764&lt;&gt;"",IF(AM764&lt;=0,"SEM ATRASO",IF(AM764&lt;=10,"1) &lt;= 10 Dias",IF(AND(AM764&gt;10,AM764&lt;=30),"2) &gt; 10 Dias e &lt;= 30 Dias",IF(AND(AM764&gt;30,AM764&lt;=60),"3) &gt;30 Dias e &lt;=60 Dias",IF(AND(AM764&gt;60,AM764&lt;43854),"4) &gt; 60 Dias","INDEFINIDO"))))),"")</f>
        <v>3) &gt;30 Dias e &lt;=60 Dias</v>
      </c>
      <c r="AO764" s="327">
        <v>45884</v>
      </c>
      <c r="AP764" s="331">
        <v>45884</v>
      </c>
      <c r="AQ764" s="14">
        <v>45889</v>
      </c>
      <c r="AR764" s="25">
        <v>45899</v>
      </c>
      <c r="AS764" s="331"/>
      <c r="AT764" s="309" t="str">
        <f>IF(AND(AP764&lt;&gt;"",AS764&lt;&gt;""),AS764-AP764,"")</f>
        <v/>
      </c>
      <c r="AU764" s="326" t="str">
        <f>IF(AQ764&lt;&gt;"",CONCATENATE("S",WEEKNUM(AQ764,21)),"")</f>
        <v>S34</v>
      </c>
      <c r="AV764" s="327" t="str">
        <f>IF(AR764&lt;&gt;"",CONCATENATE("S",WEEKNUM(AR764,21)),"")</f>
        <v>S35</v>
      </c>
      <c r="AW764" s="327" t="str">
        <f>IF(AS764&lt;&gt;"",CONCATENATE("S",WEEKNUM(AS764,21)),"")</f>
        <v/>
      </c>
      <c r="AX764" s="326" t="str">
        <f>IF(AS764&lt;&gt;"",CONCATENATE(MONTH(AS764),"/",YEAR(AS764)),"")</f>
        <v/>
      </c>
      <c r="AY764" s="328">
        <f ca="1">IF(AQ764&lt;&gt;"",IF(AS764&lt;&gt;"",AQ764-AS764,TODAY()-AQ764),"")</f>
        <v>8</v>
      </c>
      <c r="AZ764" s="329" t="str">
        <f ca="1">IF(AY764&lt;&gt;"",IF(AY764&lt;=0,"SEM ATRASO",IF(AY764&lt;=10,"1) &lt;= 10 Dias",IF(AND(AY764&gt;10,AY764&lt;=30),"2) &gt; 10 Dias e &lt;= 30 Dias",IF(AND(AY764&gt;30,AY764&lt;=60),"3) &gt;30 Dias e &lt;=60 Dias",IF(AND(AY764&gt;60,AY764&lt;43854),"4) &gt; 60 Dias","INDEFINIDO"))))),"")</f>
        <v>1) &lt;= 10 Dias</v>
      </c>
      <c r="BA764" s="331">
        <v>45890</v>
      </c>
      <c r="BB764" s="331"/>
      <c r="BC764" s="15">
        <v>45896</v>
      </c>
      <c r="BD764" s="481">
        <v>45896</v>
      </c>
      <c r="BE764" s="331"/>
      <c r="BF764" s="309" t="str">
        <f>IF(AND(BB764&lt;&gt;"",BE764&lt;&gt;""),BE764-BB764,"")</f>
        <v/>
      </c>
      <c r="BG764" s="326" t="str">
        <f>IF(BC764&lt;&gt;"",CONCATENATE("S",WEEKNUM(BC764,21)),"")</f>
        <v>S35</v>
      </c>
      <c r="BH764" s="327" t="str">
        <f>IF(BD764&lt;&gt;"",CONCATENATE("S",WEEKNUM(BD764,21)),"")</f>
        <v>S35</v>
      </c>
      <c r="BI764" s="327" t="str">
        <f>IF(BE764&lt;&gt;"",CONCATENATE("S",WEEKNUM(BE764,21)),"")</f>
        <v/>
      </c>
      <c r="BJ764" s="326" t="str">
        <f>IF(BE764&lt;&gt;"",CONCATENATE(MONTH(BE764),"/",YEAR(BE764)),"")</f>
        <v/>
      </c>
      <c r="BK764" s="325" t="str">
        <f ca="1">IF(BE764&lt;&gt;"",IFERROR(IF(BE764="",TODAY()-BC764,BE764-BC764),""),"")</f>
        <v/>
      </c>
      <c r="BL764" s="330" t="str">
        <f ca="1">IF(BK764&lt;&gt;"",IF(BK764&lt;=0,"SEM ATRASO",IF(BK764&lt;=10,"1) &lt;= 10 Dias",IF(AND(BK764&gt;10,BK764&lt;=30),"2) &gt; 10 Dias e &lt;= 30 Dias",IF(AND(BK764&gt;30,BK764&lt;=60),"3) &gt;30 Dias e &lt;=60 Dias",IF(AND(BK764&gt;60,BK764&lt;43854),"4) &gt; 60 Dias","INDEFINIDO"))))),"")</f>
        <v/>
      </c>
      <c r="BM764" s="331">
        <f>IF(BE764&lt;&gt;"",BE764+5,IF(AND(BE764="",BD764&lt;&gt;""),BD764+5,IF(AND(BE764="",BD764="",AS764&lt;&gt;""),AS764+5,IF(AND(BE764="",BD764="",AS764="",AR764&lt;&gt;""),AR764+5,""))))</f>
        <v>45901</v>
      </c>
      <c r="BN764" s="331"/>
      <c r="BO764" s="331" t="s">
        <v>87</v>
      </c>
      <c r="BP764" s="305"/>
      <c r="BQ764" s="305"/>
      <c r="BR764" s="305"/>
      <c r="BS764" s="305"/>
      <c r="BT764" s="332">
        <v>-3</v>
      </c>
      <c r="BU764" s="333" t="s">
        <v>1255</v>
      </c>
      <c r="BV764" s="329"/>
      <c r="BW764" s="329"/>
      <c r="BX764" s="329"/>
      <c r="BY764" s="329"/>
      <c r="BZ764" s="329"/>
      <c r="CA764" s="658" t="s">
        <v>2453</v>
      </c>
      <c r="CB764" s="599"/>
    </row>
    <row r="765" spans="1:80" ht="40.5" customHeight="1" x14ac:dyDescent="0.35">
      <c r="A765" s="594"/>
      <c r="B765" s="305" t="s">
        <v>88</v>
      </c>
      <c r="C765" s="310"/>
      <c r="D765" s="336"/>
      <c r="E765" s="336" t="s">
        <v>1163</v>
      </c>
      <c r="F765" s="336" t="s">
        <v>1079</v>
      </c>
      <c r="G765" s="307" t="str">
        <f ca="1">IF(AND(E765&lt;D765,BE765&lt;&gt;"",TODAY()&gt;D765),TODAY()-D765,"")</f>
        <v/>
      </c>
      <c r="H765" s="308">
        <f>IF(BM765&lt;&gt;"",BM765,"")</f>
        <v>45902</v>
      </c>
      <c r="I765" s="309">
        <f>IF(AND(E765&lt;&gt;"",H765&lt;&gt;""),H765-E765,"")</f>
        <v>341</v>
      </c>
      <c r="J765" s="305"/>
      <c r="K765" s="305" t="s">
        <v>80</v>
      </c>
      <c r="L765" s="310" t="s">
        <v>557</v>
      </c>
      <c r="M765" s="311" t="s">
        <v>117</v>
      </c>
      <c r="N765" s="310" t="s">
        <v>2050</v>
      </c>
      <c r="O765" s="337"/>
      <c r="P765" s="372" t="s">
        <v>1917</v>
      </c>
      <c r="Q765" s="339" t="s">
        <v>2436</v>
      </c>
      <c r="R765" s="313" t="str">
        <f>IF(OR(L765&lt;&gt;"",N765&lt;&gt;"",O765&lt;&gt;"",P765&lt;&gt;""),CONCATENATE(L765,"-",N765,"-",P765,"-OM",O765),"")</f>
        <v>P62-PPGMII-P62-CAM-1187P/2024-OM</v>
      </c>
      <c r="S765" s="574"/>
      <c r="T765" s="314">
        <v>0.35</v>
      </c>
      <c r="U765" s="340">
        <v>19.600000000000001</v>
      </c>
      <c r="V765" s="340">
        <v>0</v>
      </c>
      <c r="W765" s="316">
        <f>IF(U765&lt;&gt;"",U765/1000,"")</f>
        <v>1.9600000000000003E-2</v>
      </c>
      <c r="X765" s="316">
        <f>IF(V765&lt;&gt;"",V765/1000,"")</f>
        <v>0</v>
      </c>
      <c r="Y765" s="317">
        <f>IF(OR(U765&lt;&gt;"",V765&lt;&gt;""),U765+V765,"")</f>
        <v>19.600000000000001</v>
      </c>
      <c r="Z765" s="318">
        <f>IF(Y765&lt;&gt;"",Y765/1000,"")</f>
        <v>1.9600000000000003E-2</v>
      </c>
      <c r="AA765" s="574" t="s">
        <v>2105</v>
      </c>
      <c r="AB765" s="386"/>
      <c r="AC765" s="331">
        <v>45777</v>
      </c>
      <c r="AD765" s="327">
        <v>45782</v>
      </c>
      <c r="AE765" s="327">
        <v>45816</v>
      </c>
      <c r="AF765" s="14">
        <v>45816</v>
      </c>
      <c r="AG765" s="327">
        <v>45816</v>
      </c>
      <c r="AH765" s="309">
        <f>IF(AND(AD765&lt;&gt;"",AG765&lt;&gt;""),AG765-AD765,"")</f>
        <v>34</v>
      </c>
      <c r="AI765" s="322" t="str">
        <f>IF(AE765&lt;&gt;"",CONCATENATE("S",WEEKNUM(AE765,21)),"")</f>
        <v>S23</v>
      </c>
      <c r="AJ765" s="323" t="str">
        <f>IF(AF765&lt;&gt;"",CONCATENATE("S",WEEKNUM(AF765,21)),"")</f>
        <v>S23</v>
      </c>
      <c r="AK765" s="323" t="str">
        <f>IF(AG765&lt;&gt;"",CONCATENATE("S",WEEKNUM(AG765,21)),"")</f>
        <v>S23</v>
      </c>
      <c r="AL765" s="322" t="str">
        <f>IF(AG765&lt;&gt;"",CONCATENATE(MONTH(AG765),"/",YEAR(AG765)),"")</f>
        <v>6/2025</v>
      </c>
      <c r="AM765" s="324">
        <f ca="1">IF(AG765&lt;&gt;"",IFERROR(IF(AF765="",TODAY()-AE765,AG765-AE765),""),"")</f>
        <v>0</v>
      </c>
      <c r="AN765" s="325" t="str">
        <f ca="1">IF(AM765&lt;&gt;"",IF(AM765&lt;=0,"SEM ATRASO",IF(AM765&lt;=10,"1) &lt;= 10 Dias",IF(AND(AM765&gt;10,AM765&lt;=30),"2) &gt; 10 Dias e &lt;= 30 Dias",IF(AND(AM765&gt;30,AM765&lt;=60),"3) &gt;30 Dias e &lt;=60 Dias",IF(AND(AM765&gt;60,AM765&lt;43854),"4) &gt; 60 Dias","INDEFINIDO"))))),"")</f>
        <v>SEM ATRASO</v>
      </c>
      <c r="AO765" s="331">
        <v>45884</v>
      </c>
      <c r="AP765" s="331">
        <v>45884</v>
      </c>
      <c r="AQ765" s="14">
        <v>45889</v>
      </c>
      <c r="AR765" s="25">
        <v>45899</v>
      </c>
      <c r="AS765" s="331"/>
      <c r="AT765" s="309" t="str">
        <f>IF(AND(AP765&lt;&gt;"",AS765&lt;&gt;""),AS765-AP765,"")</f>
        <v/>
      </c>
      <c r="AU765" s="326" t="str">
        <f>IF(AQ765&lt;&gt;"",CONCATENATE("S",WEEKNUM(AQ765,21)),"")</f>
        <v>S34</v>
      </c>
      <c r="AV765" s="327" t="str">
        <f>IF(AR765&lt;&gt;"",CONCATENATE("S",WEEKNUM(AR765,21)),"")</f>
        <v>S35</v>
      </c>
      <c r="AW765" s="327" t="str">
        <f>IF(AS765&lt;&gt;"",CONCATENATE("S",WEEKNUM(AS765,21)),"")</f>
        <v/>
      </c>
      <c r="AX765" s="326" t="str">
        <f>IF(AS765&lt;&gt;"",CONCATENATE(MONTH(AS765),"/",YEAR(AS765)),"")</f>
        <v/>
      </c>
      <c r="AY765" s="328">
        <f ca="1">IF(AQ765&lt;&gt;"",IF(AS765&lt;&gt;"",AQ765-AS765,TODAY()-AQ765),"")</f>
        <v>8</v>
      </c>
      <c r="AZ765" s="329" t="str">
        <f ca="1">IF(AY765&lt;&gt;"",IF(AY765&lt;=0,"SEM ATRASO",IF(AY765&lt;=10,"1) &lt;= 10 Dias",IF(AND(AY765&gt;10,AY765&lt;=30),"2) &gt; 10 Dias e &lt;= 30 Dias",IF(AND(AY765&gt;30,AY765&lt;=60),"3) &gt;30 Dias e &lt;=60 Dias",IF(AND(AY765&gt;60,AY765&lt;43854),"4) &gt; 60 Dias","INDEFINIDO"))))),"")</f>
        <v>1) &lt;= 10 Dias</v>
      </c>
      <c r="BA765" s="14">
        <v>45890</v>
      </c>
      <c r="BB765" s="331"/>
      <c r="BC765" s="14">
        <v>45897</v>
      </c>
      <c r="BD765" s="14">
        <v>45897</v>
      </c>
      <c r="BE765" s="331"/>
      <c r="BF765" s="309" t="str">
        <f>IF(AND(BB765&lt;&gt;"",BE765&lt;&gt;""),BE765-BB765,"")</f>
        <v/>
      </c>
      <c r="BG765" s="326" t="str">
        <f>IF(BC765&lt;&gt;"",CONCATENATE("S",WEEKNUM(BC765,21)),"")</f>
        <v>S35</v>
      </c>
      <c r="BH765" s="327" t="str">
        <f>IF(BD765&lt;&gt;"",CONCATENATE("S",WEEKNUM(BD765,21)),"")</f>
        <v>S35</v>
      </c>
      <c r="BI765" s="327" t="str">
        <f>IF(BE765&lt;&gt;"",CONCATENATE("S",WEEKNUM(BE765,21)),"")</f>
        <v/>
      </c>
      <c r="BJ765" s="326" t="str">
        <f>IF(BE765&lt;&gt;"",CONCATENATE(MONTH(BE765),"/",YEAR(BE765)),"")</f>
        <v/>
      </c>
      <c r="BK765" s="325" t="str">
        <f ca="1">IF(BE765&lt;&gt;"",IFERROR(IF(BE765="",TODAY()-BC765,BE765-BC765),""),"")</f>
        <v/>
      </c>
      <c r="BL765" s="330" t="str">
        <f ca="1">IF(BK765&lt;&gt;"",IF(BK765&lt;=0,"SEM ATRASO",IF(BK765&lt;=10,"1) &lt;= 10 Dias",IF(AND(BK765&gt;10,BK765&lt;=30),"2) &gt; 10 Dias e &lt;= 30 Dias",IF(AND(BK765&gt;30,BK765&lt;=60),"3) &gt;30 Dias e &lt;=60 Dias",IF(AND(BK765&gt;60,BK765&lt;43854),"4) &gt; 60 Dias","INDEFINIDO"))))),"")</f>
        <v/>
      </c>
      <c r="BM765" s="331">
        <f>IF(BE765&lt;&gt;"",BE765+5,IF(AND(BE765="",BD765&lt;&gt;""),BD765+5,IF(AND(BE765="",BD765="",AS765&lt;&gt;""),AS765+5,IF(AND(BE765="",BD765="",AS765="",AR765&lt;&gt;""),AR765+5,""))))</f>
        <v>45902</v>
      </c>
      <c r="BN765" s="331"/>
      <c r="BO765" s="331" t="s">
        <v>87</v>
      </c>
      <c r="BP765" s="305"/>
      <c r="BQ765" s="305"/>
      <c r="BR765" s="305"/>
      <c r="BS765" s="305"/>
      <c r="BT765" s="332"/>
      <c r="BU765" s="333"/>
      <c r="BV765" s="329"/>
      <c r="BW765" s="329"/>
      <c r="BX765" s="329"/>
      <c r="BY765" s="329"/>
      <c r="BZ765" s="329"/>
      <c r="CA765" s="641"/>
      <c r="CB765" s="599"/>
    </row>
    <row r="766" spans="1:80" ht="40.5" customHeight="1" x14ac:dyDescent="0.35">
      <c r="A766" s="594"/>
      <c r="B766" s="305" t="s">
        <v>88</v>
      </c>
      <c r="C766" s="310"/>
      <c r="D766" s="336"/>
      <c r="E766" s="336" t="s">
        <v>1163</v>
      </c>
      <c r="F766" s="336" t="s">
        <v>1079</v>
      </c>
      <c r="G766" s="307" t="str">
        <f ca="1">IF(AND(E766&lt;D766,BE766&lt;&gt;"",TODAY()&gt;D766),TODAY()-D766,"")</f>
        <v/>
      </c>
      <c r="H766" s="308">
        <f>IF(BM766&lt;&gt;"",BM766,"")</f>
        <v>45902</v>
      </c>
      <c r="I766" s="309">
        <f>IF(AND(E766&lt;&gt;"",H766&lt;&gt;""),H766-E766,"")</f>
        <v>341</v>
      </c>
      <c r="J766" s="305"/>
      <c r="K766" s="305" t="s">
        <v>80</v>
      </c>
      <c r="L766" s="310" t="s">
        <v>557</v>
      </c>
      <c r="M766" s="311" t="s">
        <v>117</v>
      </c>
      <c r="N766" s="310" t="s">
        <v>2050</v>
      </c>
      <c r="O766" s="337"/>
      <c r="P766" s="372" t="s">
        <v>1917</v>
      </c>
      <c r="Q766" s="339" t="s">
        <v>2437</v>
      </c>
      <c r="R766" s="313" t="str">
        <f>IF(OR(L766&lt;&gt;"",N766&lt;&gt;"",O766&lt;&gt;"",P766&lt;&gt;""),CONCATENATE(L766,"-",N766,"-",P766,"-OM",O766),"")</f>
        <v>P62-PPGMII-P62-CAM-1187P/2024-OM</v>
      </c>
      <c r="S766" s="574"/>
      <c r="T766" s="314">
        <v>0.35</v>
      </c>
      <c r="U766" s="340">
        <v>128.69999999999999</v>
      </c>
      <c r="V766" s="340">
        <v>0</v>
      </c>
      <c r="W766" s="316">
        <f>IF(U766&lt;&gt;"",U766/1000,"")</f>
        <v>0.12869999999999998</v>
      </c>
      <c r="X766" s="316">
        <f>IF(V766&lt;&gt;"",V766/1000,"")</f>
        <v>0</v>
      </c>
      <c r="Y766" s="317">
        <f>IF(OR(U766&lt;&gt;"",V766&lt;&gt;""),U766+V766,"")</f>
        <v>128.69999999999999</v>
      </c>
      <c r="Z766" s="318">
        <f>IF(Y766&lt;&gt;"",Y766/1000,"")</f>
        <v>0.12869999999999998</v>
      </c>
      <c r="AA766" s="574" t="s">
        <v>2105</v>
      </c>
      <c r="AB766" s="386"/>
      <c r="AC766" s="331">
        <v>45777</v>
      </c>
      <c r="AD766" s="327">
        <v>45782</v>
      </c>
      <c r="AE766" s="327">
        <v>45816</v>
      </c>
      <c r="AF766" s="14">
        <v>45816</v>
      </c>
      <c r="AG766" s="327">
        <v>45816</v>
      </c>
      <c r="AH766" s="309">
        <f>IF(AND(AD766&lt;&gt;"",AG766&lt;&gt;""),AG766-AD766,"")</f>
        <v>34</v>
      </c>
      <c r="AI766" s="322" t="str">
        <f>IF(AE766&lt;&gt;"",CONCATENATE("S",WEEKNUM(AE766,21)),"")</f>
        <v>S23</v>
      </c>
      <c r="AJ766" s="323" t="str">
        <f>IF(AF766&lt;&gt;"",CONCATENATE("S",WEEKNUM(AF766,21)),"")</f>
        <v>S23</v>
      </c>
      <c r="AK766" s="323" t="str">
        <f>IF(AG766&lt;&gt;"",CONCATENATE("S",WEEKNUM(AG766,21)),"")</f>
        <v>S23</v>
      </c>
      <c r="AL766" s="322" t="str">
        <f>IF(AG766&lt;&gt;"",CONCATENATE(MONTH(AG766),"/",YEAR(AG766)),"")</f>
        <v>6/2025</v>
      </c>
      <c r="AM766" s="324">
        <f ca="1">IF(AG766&lt;&gt;"",IFERROR(IF(AF766="",TODAY()-AE766,AG766-AE766),""),"")</f>
        <v>0</v>
      </c>
      <c r="AN766" s="325" t="str">
        <f ca="1">IF(AM766&lt;&gt;"",IF(AM766&lt;=0,"SEM ATRASO",IF(AM766&lt;=10,"1) &lt;= 10 Dias",IF(AND(AM766&gt;10,AM766&lt;=30),"2) &gt; 10 Dias e &lt;= 30 Dias",IF(AND(AM766&gt;30,AM766&lt;=60),"3) &gt;30 Dias e &lt;=60 Dias",IF(AND(AM766&gt;60,AM766&lt;43854),"4) &gt; 60 Dias","INDEFINIDO"))))),"")</f>
        <v>SEM ATRASO</v>
      </c>
      <c r="AO766" s="331">
        <v>45884</v>
      </c>
      <c r="AP766" s="331">
        <v>45884</v>
      </c>
      <c r="AQ766" s="14">
        <v>45889</v>
      </c>
      <c r="AR766" s="25">
        <v>45899</v>
      </c>
      <c r="AS766" s="331"/>
      <c r="AT766" s="309" t="str">
        <f>IF(AND(AP766&lt;&gt;"",AS766&lt;&gt;""),AS766-AP766,"")</f>
        <v/>
      </c>
      <c r="AU766" s="326" t="str">
        <f>IF(AQ766&lt;&gt;"",CONCATENATE("S",WEEKNUM(AQ766,21)),"")</f>
        <v>S34</v>
      </c>
      <c r="AV766" s="327" t="str">
        <f>IF(AR766&lt;&gt;"",CONCATENATE("S",WEEKNUM(AR766,21)),"")</f>
        <v>S35</v>
      </c>
      <c r="AW766" s="327" t="str">
        <f>IF(AS766&lt;&gt;"",CONCATENATE("S",WEEKNUM(AS766,21)),"")</f>
        <v/>
      </c>
      <c r="AX766" s="326" t="str">
        <f>IF(AS766&lt;&gt;"",CONCATENATE(MONTH(AS766),"/",YEAR(AS766)),"")</f>
        <v/>
      </c>
      <c r="AY766" s="328">
        <f ca="1">IF(AQ766&lt;&gt;"",IF(AS766&lt;&gt;"",AQ766-AS766,TODAY()-AQ766),"")</f>
        <v>8</v>
      </c>
      <c r="AZ766" s="329" t="str">
        <f ca="1">IF(AY766&lt;&gt;"",IF(AY766&lt;=0,"SEM ATRASO",IF(AY766&lt;=10,"1) &lt;= 10 Dias",IF(AND(AY766&gt;10,AY766&lt;=30),"2) &gt; 10 Dias e &lt;= 30 Dias",IF(AND(AY766&gt;30,AY766&lt;=60),"3) &gt;30 Dias e &lt;=60 Dias",IF(AND(AY766&gt;60,AY766&lt;43854),"4) &gt; 60 Dias","INDEFINIDO"))))),"")</f>
        <v>1) &lt;= 10 Dias</v>
      </c>
      <c r="BA766" s="14">
        <v>45890</v>
      </c>
      <c r="BB766" s="331"/>
      <c r="BC766" s="14">
        <v>45897</v>
      </c>
      <c r="BD766" s="14">
        <v>45897</v>
      </c>
      <c r="BE766" s="331"/>
      <c r="BF766" s="309" t="str">
        <f>IF(AND(BB766&lt;&gt;"",BE766&lt;&gt;""),BE766-BB766,"")</f>
        <v/>
      </c>
      <c r="BG766" s="326" t="str">
        <f>IF(BC766&lt;&gt;"",CONCATENATE("S",WEEKNUM(BC766,21)),"")</f>
        <v>S35</v>
      </c>
      <c r="BH766" s="327" t="str">
        <f>IF(BD766&lt;&gt;"",CONCATENATE("S",WEEKNUM(BD766,21)),"")</f>
        <v>S35</v>
      </c>
      <c r="BI766" s="327" t="str">
        <f>IF(BE766&lt;&gt;"",CONCATENATE("S",WEEKNUM(BE766,21)),"")</f>
        <v/>
      </c>
      <c r="BJ766" s="326" t="str">
        <f>IF(BE766&lt;&gt;"",CONCATENATE(MONTH(BE766),"/",YEAR(BE766)),"")</f>
        <v/>
      </c>
      <c r="BK766" s="325" t="str">
        <f ca="1">IF(BE766&lt;&gt;"",IFERROR(IF(BE766="",TODAY()-BC766,BE766-BC766),""),"")</f>
        <v/>
      </c>
      <c r="BL766" s="330" t="str">
        <f ca="1">IF(BK766&lt;&gt;"",IF(BK766&lt;=0,"SEM ATRASO",IF(BK766&lt;=10,"1) &lt;= 10 Dias",IF(AND(BK766&gt;10,BK766&lt;=30),"2) &gt; 10 Dias e &lt;= 30 Dias",IF(AND(BK766&gt;30,BK766&lt;=60),"3) &gt;30 Dias e &lt;=60 Dias",IF(AND(BK766&gt;60,BK766&lt;43854),"4) &gt; 60 Dias","INDEFINIDO"))))),"")</f>
        <v/>
      </c>
      <c r="BM766" s="331">
        <f>IF(BE766&lt;&gt;"",BE766+5,IF(AND(BE766="",BD766&lt;&gt;""),BD766+5,IF(AND(BE766="",BD766="",AS766&lt;&gt;""),AS766+5,IF(AND(BE766="",BD766="",AS766="",AR766&lt;&gt;""),AR766+5,""))))</f>
        <v>45902</v>
      </c>
      <c r="BN766" s="331"/>
      <c r="BO766" s="331" t="s">
        <v>87</v>
      </c>
      <c r="BP766" s="305"/>
      <c r="BQ766" s="305"/>
      <c r="BR766" s="305"/>
      <c r="BS766" s="305"/>
      <c r="BT766" s="332"/>
      <c r="BU766" s="333"/>
      <c r="BV766" s="329"/>
      <c r="BW766" s="329"/>
      <c r="BX766" s="329"/>
      <c r="BY766" s="329"/>
      <c r="BZ766" s="329"/>
      <c r="CA766" s="641"/>
      <c r="CB766" s="599"/>
    </row>
    <row r="767" spans="1:80" ht="40.5" customHeight="1" x14ac:dyDescent="0.35">
      <c r="A767" s="326"/>
      <c r="B767" s="305" t="s">
        <v>88</v>
      </c>
      <c r="C767" s="326"/>
      <c r="D767" s="331"/>
      <c r="E767" s="323" t="s">
        <v>1026</v>
      </c>
      <c r="F767" s="323" t="s">
        <v>249</v>
      </c>
      <c r="G767" s="307" t="str">
        <f ca="1">IF(AND(E767&lt;D767,BE767&lt;&gt;"",TODAY()&gt;D767),TODAY()-D767,"")</f>
        <v/>
      </c>
      <c r="H767" s="308">
        <f>IF(BM767&lt;&gt;"",BM767,"")</f>
        <v>45915</v>
      </c>
      <c r="I767" s="309">
        <f>IF(AND(E767&lt;&gt;"",H767&lt;&gt;""),H767-E767,"")</f>
        <v>109</v>
      </c>
      <c r="J767" s="305" t="s">
        <v>156</v>
      </c>
      <c r="K767" s="326" t="s">
        <v>80</v>
      </c>
      <c r="L767" s="310" t="s">
        <v>81</v>
      </c>
      <c r="M767" s="311" t="s">
        <v>117</v>
      </c>
      <c r="N767" s="326" t="s">
        <v>1011</v>
      </c>
      <c r="O767" s="326" t="s">
        <v>1003</v>
      </c>
      <c r="P767" s="372" t="s">
        <v>1526</v>
      </c>
      <c r="Q767" s="383" t="s">
        <v>2412</v>
      </c>
      <c r="R767" s="313" t="str">
        <f>IF(OR(L767&lt;&gt;"",N767&lt;&gt;"",O767&lt;&gt;"",P767&lt;&gt;""),CONCATENATE(L767,"-",N767,"-",P767,"-OM",O767),"")</f>
        <v>P31-PPGMII-P31-CAM-0378P/2025-OM[2030093491]</v>
      </c>
      <c r="S767" s="326" t="s">
        <v>992</v>
      </c>
      <c r="T767" s="314">
        <v>0.85</v>
      </c>
      <c r="U767" s="340">
        <v>0</v>
      </c>
      <c r="V767" s="340">
        <v>3937.54</v>
      </c>
      <c r="W767" s="316">
        <f>IF(U767&lt;&gt;"",U767/1000,"")</f>
        <v>0</v>
      </c>
      <c r="X767" s="316">
        <f>IF(V767&lt;&gt;"",V767/1000,"")</f>
        <v>3.9375399999999998</v>
      </c>
      <c r="Y767" s="317">
        <f>IF(OR(U767&lt;&gt;"",V767&lt;&gt;""),U767+V767,"")</f>
        <v>3937.54</v>
      </c>
      <c r="Z767" s="318">
        <f>IF(Y767&lt;&gt;"",Y767/1000,"")</f>
        <v>3.9375399999999998</v>
      </c>
      <c r="AA767" s="574" t="s">
        <v>2142</v>
      </c>
      <c r="AB767" s="327">
        <v>45833</v>
      </c>
      <c r="AC767" s="331">
        <v>45833</v>
      </c>
      <c r="AD767" s="327">
        <v>45802</v>
      </c>
      <c r="AE767" s="327">
        <v>45833</v>
      </c>
      <c r="AF767" s="14">
        <v>45833</v>
      </c>
      <c r="AG767" s="327">
        <v>45833</v>
      </c>
      <c r="AH767" s="309">
        <f>IF(AND(AD767&lt;&gt;"",AG767&lt;&gt;""),AG767-AD767,"")</f>
        <v>31</v>
      </c>
      <c r="AI767" s="322" t="str">
        <f>IF(AE767&lt;&gt;"",CONCATENATE("S",WEEKNUM(AE767,21)),"")</f>
        <v>S26</v>
      </c>
      <c r="AJ767" s="323" t="str">
        <f>IF(AF767&lt;&gt;"",CONCATENATE("S",WEEKNUM(AF767,21)),"")</f>
        <v>S26</v>
      </c>
      <c r="AK767" s="323" t="str">
        <f>IF(AG767&lt;&gt;"",CONCATENATE("S",WEEKNUM(AG767,21)),"")</f>
        <v>S26</v>
      </c>
      <c r="AL767" s="322" t="str">
        <f>IF(AG767&lt;&gt;"",CONCATENATE(MONTH(AG767),"/",YEAR(AG767)),"")</f>
        <v>6/2025</v>
      </c>
      <c r="AM767" s="324">
        <f ca="1">IF(AG767&lt;&gt;"",IFERROR(IF(AF767="",TODAY()-AE767,AG767-AE767),""),"")</f>
        <v>0</v>
      </c>
      <c r="AN767" s="325" t="str">
        <f ca="1">IF(AM767&lt;&gt;"",IF(AM767&lt;=0,"SEM ATRASO",IF(AM767&lt;=10,"1) &lt;= 10 Dias",IF(AND(AM767&gt;10,AM767&lt;=30),"2) &gt; 10 Dias e &lt;= 30 Dias",IF(AND(AM767&gt;30,AM767&lt;=60),"3) &gt;30 Dias e &lt;=60 Dias",IF(AND(AM767&gt;60,AM767&lt;43854),"4) &gt; 60 Dias","INDEFINIDO"))))),"")</f>
        <v>SEM ATRASO</v>
      </c>
      <c r="AO767" s="331">
        <v>45883</v>
      </c>
      <c r="AP767" s="331">
        <v>45883</v>
      </c>
      <c r="AQ767" s="407">
        <v>45890</v>
      </c>
      <c r="AR767" s="25">
        <v>45899</v>
      </c>
      <c r="AS767" s="390"/>
      <c r="AT767" s="309" t="str">
        <f>IF(AND(AP767&lt;&gt;"",AS767&lt;&gt;""),AS767-AP767,"")</f>
        <v/>
      </c>
      <c r="AU767" s="326" t="str">
        <f>IF(AQ767&lt;&gt;"",CONCATENATE("S",WEEKNUM(AQ767,21)),"")</f>
        <v>S34</v>
      </c>
      <c r="AV767" s="327" t="str">
        <f>IF(AR767&lt;&gt;"",CONCATENATE("S",WEEKNUM(AR767,21)),"")</f>
        <v>S35</v>
      </c>
      <c r="AW767" s="327" t="str">
        <f>IF(AS767&lt;&gt;"",CONCATENATE("S",WEEKNUM(AS767,21)),"")</f>
        <v/>
      </c>
      <c r="AX767" s="326" t="str">
        <f>IF(AS767&lt;&gt;"",CONCATENATE(MONTH(AS767),"/",YEAR(AS767)),"")</f>
        <v/>
      </c>
      <c r="AY767" s="328">
        <f ca="1">IF(AQ767&lt;&gt;"",IF(AS767&lt;&gt;"",AQ767-AS767,TODAY()-AQ767),"")</f>
        <v>7</v>
      </c>
      <c r="AZ767" s="329" t="str">
        <f ca="1">IF(AY767&lt;&gt;"",IF(AY767&lt;=0,"SEM ATRASO",IF(AY767&lt;=10,"1) &lt;= 10 Dias",IF(AND(AY767&gt;10,AY767&lt;=30),"2) &gt; 10 Dias e &lt;= 30 Dias",IF(AND(AY767&gt;30,AY767&lt;=60),"3) &gt;30 Dias e &lt;=60 Dias",IF(AND(AY767&gt;60,AY767&lt;43854),"4) &gt; 60 Dias","INDEFINIDO"))))),"")</f>
        <v>1) &lt;= 10 Dias</v>
      </c>
      <c r="BA767" s="327">
        <v>45890</v>
      </c>
      <c r="BB767" s="327"/>
      <c r="BC767" s="14">
        <v>45896</v>
      </c>
      <c r="BD767" s="24">
        <v>45910</v>
      </c>
      <c r="BE767" s="327"/>
      <c r="BF767" s="309" t="str">
        <f>IF(AND(BB767&lt;&gt;"",BE767&lt;&gt;""),BE767-BB767,"")</f>
        <v/>
      </c>
      <c r="BG767" s="326" t="str">
        <f>IF(BC767&lt;&gt;"",CONCATENATE("S",WEEKNUM(BC767,21)),"")</f>
        <v>S35</v>
      </c>
      <c r="BH767" s="327" t="str">
        <f>IF(BD767&lt;&gt;"",CONCATENATE("S",WEEKNUM(BD767,21)),"")</f>
        <v>S37</v>
      </c>
      <c r="BI767" s="327" t="str">
        <f>IF(BE767&lt;&gt;"",CONCATENATE("S",WEEKNUM(BE767,21)),"")</f>
        <v/>
      </c>
      <c r="BJ767" s="326" t="str">
        <f>IF(BE767&lt;&gt;"",CONCATENATE(MONTH(BE767),"/",YEAR(BE767)),"")</f>
        <v/>
      </c>
      <c r="BK767" s="325" t="str">
        <f ca="1">IF(BE767&lt;&gt;"",IFERROR(IF(BE767="",TODAY()-BC767,BE767-BC767),""),"")</f>
        <v/>
      </c>
      <c r="BL767" s="330" t="str">
        <f ca="1">IF(BK767&lt;&gt;"",IF(BK767&lt;=0,"SEM ATRASO",IF(BK767&lt;=10,"1) &lt;= 10 Dias",IF(AND(BK767&gt;10,BK767&lt;=30),"2) &gt; 10 Dias e &lt;= 30 Dias",IF(AND(BK767&gt;30,BK767&lt;=60),"3) &gt;30 Dias e &lt;=60 Dias",IF(AND(BK767&gt;60,BK767&lt;43854),"4) &gt; 60 Dias","INDEFINIDO"))))),"")</f>
        <v/>
      </c>
      <c r="BM767" s="331">
        <f>IF(BE767&lt;&gt;"",BE767+5,IF(AND(BE767="",BD767&lt;&gt;""),BD767+5,IF(AND(BE767="",BD767="",AS767&lt;&gt;""),AS767+5,IF(AND(BE767="",BD767="",AS767="",AR767&lt;&gt;""),AR767+5,""))))</f>
        <v>45915</v>
      </c>
      <c r="BN767" s="327"/>
      <c r="BO767" s="331" t="s">
        <v>87</v>
      </c>
      <c r="BP767" s="305"/>
      <c r="BQ767" s="305"/>
      <c r="BR767" s="305"/>
      <c r="BS767" s="305"/>
      <c r="BT767" s="305">
        <v>-3</v>
      </c>
      <c r="BU767" s="305" t="s">
        <v>1255</v>
      </c>
      <c r="BV767" s="305"/>
      <c r="BW767" s="305"/>
      <c r="BX767" s="305"/>
      <c r="BY767" s="305"/>
      <c r="BZ767" s="305"/>
      <c r="CA767" s="660" t="s">
        <v>2456</v>
      </c>
      <c r="CB767" s="326"/>
    </row>
    <row r="768" spans="1:80" ht="40.5" customHeight="1" x14ac:dyDescent="0.35">
      <c r="A768" s="326"/>
      <c r="B768" s="305" t="s">
        <v>88</v>
      </c>
      <c r="C768" s="326" t="s">
        <v>278</v>
      </c>
      <c r="D768" s="331">
        <v>45663</v>
      </c>
      <c r="E768" s="323" t="s">
        <v>1991</v>
      </c>
      <c r="F768" s="323" t="s">
        <v>255</v>
      </c>
      <c r="G768" s="307" t="str">
        <f ca="1">IF(AND(E768&lt;D768,BE768&lt;&gt;"",TODAY()&gt;D768),TODAY()-D768,"")</f>
        <v/>
      </c>
      <c r="H768" s="308">
        <f>IF(BM768&lt;&gt;"",BM768,"")</f>
        <v>45920</v>
      </c>
      <c r="I768" s="309">
        <f>IF(AND(E768&lt;&gt;"",H768&lt;&gt;""),H768-E768,"")</f>
        <v>189</v>
      </c>
      <c r="J768" s="305" t="s">
        <v>280</v>
      </c>
      <c r="K768" s="326" t="s">
        <v>80</v>
      </c>
      <c r="L768" s="310" t="s">
        <v>81</v>
      </c>
      <c r="M768" s="311" t="s">
        <v>117</v>
      </c>
      <c r="N768" s="326" t="s">
        <v>1011</v>
      </c>
      <c r="O768" s="326">
        <v>2029889535</v>
      </c>
      <c r="P768" s="372" t="s">
        <v>1362</v>
      </c>
      <c r="Q768" s="383" t="s">
        <v>2333</v>
      </c>
      <c r="R768" s="313" t="str">
        <f>IF(OR(L768&lt;&gt;"",N768&lt;&gt;"",O768&lt;&gt;"",P768&lt;&gt;""),CONCATENATE(L768,"-",N768,"-",P768,"-OM",O768),"")</f>
        <v>P31-PPGMII-P31-CAM-0299P/2025-OM2029889535</v>
      </c>
      <c r="S768" s="326" t="s">
        <v>964</v>
      </c>
      <c r="T768" s="314">
        <v>0.65</v>
      </c>
      <c r="U768" s="340">
        <v>0</v>
      </c>
      <c r="V768" s="340">
        <v>7338.7799999999988</v>
      </c>
      <c r="W768" s="316">
        <f>IF(U768&lt;&gt;"",U768/1000,"")</f>
        <v>0</v>
      </c>
      <c r="X768" s="316">
        <f>IF(V768&lt;&gt;"",V768/1000,"")</f>
        <v>7.338779999999999</v>
      </c>
      <c r="Y768" s="317">
        <f>IF(OR(U768&lt;&gt;"",V768&lt;&gt;""),U768+V768,"")</f>
        <v>7338.7799999999988</v>
      </c>
      <c r="Z768" s="318">
        <f>IF(Y768&lt;&gt;"",Y768/1000,"")</f>
        <v>7.338779999999999</v>
      </c>
      <c r="AA768" s="574" t="s">
        <v>2152</v>
      </c>
      <c r="AB768" s="327"/>
      <c r="AC768" s="331">
        <v>45777</v>
      </c>
      <c r="AD768" s="327">
        <v>45814</v>
      </c>
      <c r="AE768" s="327">
        <v>45828</v>
      </c>
      <c r="AF768" s="14">
        <v>45828</v>
      </c>
      <c r="AG768" s="327">
        <v>45828</v>
      </c>
      <c r="AH768" s="309">
        <f>IF(AND(AD768&lt;&gt;"",AG768&lt;&gt;""),AG768-AD768,"")</f>
        <v>14</v>
      </c>
      <c r="AI768" s="322" t="str">
        <f>IF(AE768&lt;&gt;"",CONCATENATE("S",WEEKNUM(AE768,21)),"")</f>
        <v>S25</v>
      </c>
      <c r="AJ768" s="323" t="str">
        <f>IF(AF768&lt;&gt;"",CONCATENATE("S",WEEKNUM(AF768,21)),"")</f>
        <v>S25</v>
      </c>
      <c r="AK768" s="323" t="str">
        <f>IF(AG768&lt;&gt;"",CONCATENATE("S",WEEKNUM(AG768,21)),"")</f>
        <v>S25</v>
      </c>
      <c r="AL768" s="322" t="str">
        <f>IF(AG768&lt;&gt;"",CONCATENATE(MONTH(AG768),"/",YEAR(AG768)),"")</f>
        <v>6/2025</v>
      </c>
      <c r="AM768" s="324">
        <f ca="1">IF(AG768&lt;&gt;"",IFERROR(IF(AF768="",TODAY()-AE768,AG768-AE768),""),"")</f>
        <v>0</v>
      </c>
      <c r="AN768" s="325" t="str">
        <f ca="1">IF(AM768&lt;&gt;"",IF(AM768&lt;=0,"SEM ATRASO",IF(AM768&lt;=10,"1) &lt;= 10 Dias",IF(AND(AM768&gt;10,AM768&lt;=30),"2) &gt; 10 Dias e &lt;= 30 Dias",IF(AND(AM768&gt;30,AM768&lt;=60),"3) &gt;30 Dias e &lt;=60 Dias",IF(AND(AM768&gt;60,AM768&lt;43854),"4) &gt; 60 Dias","INDEFINIDO"))))),"")</f>
        <v>SEM ATRASO</v>
      </c>
      <c r="AO768" s="331">
        <v>45880</v>
      </c>
      <c r="AP768" s="331">
        <v>45876</v>
      </c>
      <c r="AQ768" s="14">
        <v>45887</v>
      </c>
      <c r="AR768" s="25">
        <v>45899</v>
      </c>
      <c r="AS768" s="331"/>
      <c r="AT768" s="309" t="str">
        <f>IF(AND(AP768&lt;&gt;"",AS768&lt;&gt;""),AS768-AP768,"")</f>
        <v/>
      </c>
      <c r="AU768" s="326" t="str">
        <f>IF(AQ768&lt;&gt;"",CONCATENATE("S",WEEKNUM(AQ768,21)),"")</f>
        <v>S34</v>
      </c>
      <c r="AV768" s="327" t="str">
        <f>IF(AR768&lt;&gt;"",CONCATENATE("S",WEEKNUM(AR768,21)),"")</f>
        <v>S35</v>
      </c>
      <c r="AW768" s="327" t="str">
        <f>IF(AS768&lt;&gt;"",CONCATENATE("S",WEEKNUM(AS768,21)),"")</f>
        <v/>
      </c>
      <c r="AX768" s="326" t="str">
        <f>IF(AS768&lt;&gt;"",CONCATENATE(MONTH(AS768),"/",YEAR(AS768)),"")</f>
        <v/>
      </c>
      <c r="AY768" s="328">
        <f ca="1">IF(AQ768&lt;&gt;"",IF(AS768&lt;&gt;"",AQ768-AS768,TODAY()-AQ768),"")</f>
        <v>10</v>
      </c>
      <c r="AZ768" s="329" t="str">
        <f ca="1">IF(AY768&lt;&gt;"",IF(AY768&lt;=0,"SEM ATRASO",IF(AY768&lt;=10,"1) &lt;= 10 Dias",IF(AND(AY768&gt;10,AY768&lt;=30),"2) &gt; 10 Dias e &lt;= 30 Dias",IF(AND(AY768&gt;30,AY768&lt;=60),"3) &gt;30 Dias e &lt;=60 Dias",IF(AND(AY768&gt;60,AY768&lt;43854),"4) &gt; 60 Dias","INDEFINIDO"))))),"")</f>
        <v>1) &lt;= 10 Dias</v>
      </c>
      <c r="BA768" s="14">
        <v>45888</v>
      </c>
      <c r="BB768" s="331"/>
      <c r="BC768" s="14">
        <v>45894</v>
      </c>
      <c r="BD768" s="14">
        <v>45915</v>
      </c>
      <c r="BE768" s="327"/>
      <c r="BF768" s="309" t="str">
        <f>IF(AND(BB768&lt;&gt;"",BE768&lt;&gt;""),BE768-BB768,"")</f>
        <v/>
      </c>
      <c r="BG768" s="326" t="str">
        <f>IF(BC768&lt;&gt;"",CONCATENATE("S",WEEKNUM(BC768,21)),"")</f>
        <v>S35</v>
      </c>
      <c r="BH768" s="327" t="str">
        <f>IF(BD768&lt;&gt;"",CONCATENATE("S",WEEKNUM(BD768,21)),"")</f>
        <v>S38</v>
      </c>
      <c r="BI768" s="327" t="str">
        <f>IF(BE768&lt;&gt;"",CONCATENATE("S",WEEKNUM(BE768,21)),"")</f>
        <v/>
      </c>
      <c r="BJ768" s="326" t="str">
        <f>IF(BE768&lt;&gt;"",CONCATENATE(MONTH(BE768),"/",YEAR(BE768)),"")</f>
        <v/>
      </c>
      <c r="BK768" s="325" t="str">
        <f ca="1">IF(BE768&lt;&gt;"",IFERROR(IF(BE768="",TODAY()-BC768,BE768-BC768),""),"")</f>
        <v/>
      </c>
      <c r="BL768" s="330" t="str">
        <f ca="1">IF(BK768&lt;&gt;"",IF(BK768&lt;=0,"SEM ATRASO",IF(BK768&lt;=10,"1) &lt;= 10 Dias",IF(AND(BK768&gt;10,BK768&lt;=30),"2) &gt; 10 Dias e &lt;= 30 Dias",IF(AND(BK768&gt;30,BK768&lt;=60),"3) &gt;30 Dias e &lt;=60 Dias",IF(AND(BK768&gt;60,BK768&lt;43854),"4) &gt; 60 Dias","INDEFINIDO"))))),"")</f>
        <v/>
      </c>
      <c r="BM768" s="331">
        <f>IF(BE768&lt;&gt;"",BE768+5,IF(AND(BE768="",BD768&lt;&gt;""),BD768+5,IF(AND(BE768="",BD768="",AS768&lt;&gt;""),AS768+5,IF(AND(BE768="",BD768="",AS768="",AR768&lt;&gt;""),AR768+5,""))))</f>
        <v>45920</v>
      </c>
      <c r="BN768" s="327"/>
      <c r="BO768" s="327" t="s">
        <v>87</v>
      </c>
      <c r="BP768" s="305"/>
      <c r="BQ768" s="305"/>
      <c r="BR768" s="305"/>
      <c r="BS768" s="305"/>
      <c r="BT768" s="305" t="s">
        <v>124</v>
      </c>
      <c r="BU768" s="305" t="s">
        <v>124</v>
      </c>
      <c r="BV768" s="305"/>
      <c r="BW768" s="305"/>
      <c r="BX768" s="305"/>
      <c r="BY768" s="305"/>
      <c r="BZ768" s="305"/>
      <c r="CA768" s="660" t="s">
        <v>2334</v>
      </c>
      <c r="CB768" s="326"/>
    </row>
    <row r="769" spans="1:80" ht="40.5" customHeight="1" x14ac:dyDescent="0.35">
      <c r="A769" s="326"/>
      <c r="B769" s="305" t="s">
        <v>88</v>
      </c>
      <c r="C769" s="326"/>
      <c r="D769" s="331"/>
      <c r="E769" s="323" t="s">
        <v>1114</v>
      </c>
      <c r="F769" s="323" t="s">
        <v>2011</v>
      </c>
      <c r="G769" s="307" t="str">
        <f ca="1">IF(AND(E769&lt;D769,BE769&lt;&gt;"",TODAY()&gt;D769),TODAY()-D769,"")</f>
        <v/>
      </c>
      <c r="H769" s="308">
        <f>IF(BM769&lt;&gt;"",BM769,"")</f>
        <v>45915</v>
      </c>
      <c r="I769" s="309">
        <f>IF(AND(E769&lt;&gt;"",H769&lt;&gt;""),H769-E769,"")</f>
        <v>209</v>
      </c>
      <c r="J769" s="305"/>
      <c r="K769" s="305" t="s">
        <v>80</v>
      </c>
      <c r="L769" s="310" t="s">
        <v>81</v>
      </c>
      <c r="M769" s="311" t="s">
        <v>117</v>
      </c>
      <c r="N769" s="326" t="s">
        <v>1011</v>
      </c>
      <c r="O769" s="326"/>
      <c r="P769" s="372" t="s">
        <v>1612</v>
      </c>
      <c r="Q769" s="383" t="s">
        <v>1615</v>
      </c>
      <c r="R769" s="313" t="str">
        <f>IF(OR(L769&lt;&gt;"",N769&lt;&gt;"",O769&lt;&gt;"",P769&lt;&gt;""),CONCATENATE(L769,"-",N769,"-",P769,"-OM",O769),"")</f>
        <v>P31-PPGMII-P31-CAM-0169P/2025-OM</v>
      </c>
      <c r="S769" s="326"/>
      <c r="T769" s="314">
        <v>0.65</v>
      </c>
      <c r="U769" s="340">
        <v>0</v>
      </c>
      <c r="V769" s="340">
        <v>315.68500000000006</v>
      </c>
      <c r="W769" s="316">
        <f>IF(U769&lt;&gt;"",U769/1000,"")</f>
        <v>0</v>
      </c>
      <c r="X769" s="316">
        <f>IF(V769&lt;&gt;"",V769/1000,"")</f>
        <v>0.31568500000000005</v>
      </c>
      <c r="Y769" s="317">
        <f>IF(OR(U769&lt;&gt;"",V769&lt;&gt;""),U769+V769,"")</f>
        <v>315.68500000000006</v>
      </c>
      <c r="Z769" s="318">
        <f>IF(Y769&lt;&gt;"",Y769/1000,"")</f>
        <v>0.31568500000000005</v>
      </c>
      <c r="AA769" s="574" t="s">
        <v>2172</v>
      </c>
      <c r="AB769" s="327"/>
      <c r="AC769" s="327">
        <v>45787</v>
      </c>
      <c r="AD769" s="327">
        <v>45823</v>
      </c>
      <c r="AE769" s="327">
        <v>45834</v>
      </c>
      <c r="AF769" s="14">
        <v>45853</v>
      </c>
      <c r="AG769" s="327">
        <v>45853</v>
      </c>
      <c r="AH769" s="309">
        <f>IF(AND(AD769&lt;&gt;"",AG769&lt;&gt;""),AG769-AD769,"")</f>
        <v>30</v>
      </c>
      <c r="AI769" s="322" t="str">
        <f>IF(AE769&lt;&gt;"",CONCATENATE("S",WEEKNUM(AE769,21)),"")</f>
        <v>S26</v>
      </c>
      <c r="AJ769" s="323" t="str">
        <f>IF(AF769&lt;&gt;"",CONCATENATE("S",WEEKNUM(AF769,21)),"")</f>
        <v>S29</v>
      </c>
      <c r="AK769" s="323" t="str">
        <f>IF(AG769&lt;&gt;"",CONCATENATE("S",WEEKNUM(AG769,21)),"")</f>
        <v>S29</v>
      </c>
      <c r="AL769" s="322" t="str">
        <f>IF(AG769&lt;&gt;"",CONCATENATE(MONTH(AG769),"/",YEAR(AG769)),"")</f>
        <v>7/2025</v>
      </c>
      <c r="AM769" s="324">
        <f ca="1">IF(AG769&lt;&gt;"",IFERROR(IF(AF769="",TODAY()-AE769,AG769-AE769),""),"")</f>
        <v>19</v>
      </c>
      <c r="AN769" s="325" t="str">
        <f ca="1">IF(AM769&lt;&gt;"",IF(AM769&lt;=0,"SEM ATRASO",IF(AM769&lt;=10,"1) &lt;= 10 Dias",IF(AND(AM769&gt;10,AM769&lt;=30),"2) &gt; 10 Dias e &lt;= 30 Dias",IF(AND(AM769&gt;30,AM769&lt;=60),"3) &gt;30 Dias e &lt;=60 Dias",IF(AND(AM769&gt;60,AM769&lt;43854),"4) &gt; 60 Dias","INDEFINIDO"))))),"")</f>
        <v>2) &gt; 10 Dias e &lt;= 30 Dias</v>
      </c>
      <c r="AO769" s="331">
        <v>45884</v>
      </c>
      <c r="AP769" s="331"/>
      <c r="AQ769" s="14">
        <v>45889</v>
      </c>
      <c r="AR769" s="25">
        <v>45899</v>
      </c>
      <c r="AS769" s="327"/>
      <c r="AT769" s="309" t="str">
        <f>IF(AND(AP769&lt;&gt;"",AS769&lt;&gt;""),AS769-AP769,"")</f>
        <v/>
      </c>
      <c r="AU769" s="326" t="str">
        <f>IF(AQ769&lt;&gt;"",CONCATENATE("S",WEEKNUM(AQ769,21)),"")</f>
        <v>S34</v>
      </c>
      <c r="AV769" s="327" t="str">
        <f>IF(AR769&lt;&gt;"",CONCATENATE("S",WEEKNUM(AR769,21)),"")</f>
        <v>S35</v>
      </c>
      <c r="AW769" s="327" t="str">
        <f>IF(AS769&lt;&gt;"",CONCATENATE("S",WEEKNUM(AS769,21)),"")</f>
        <v/>
      </c>
      <c r="AX769" s="326" t="str">
        <f>IF(AS769&lt;&gt;"",CONCATENATE(MONTH(AS769),"/",YEAR(AS769)),"")</f>
        <v/>
      </c>
      <c r="AY769" s="328">
        <f ca="1">IF(AQ769&lt;&gt;"",IF(AS769&lt;&gt;"",AQ769-AS769,TODAY()-AQ769),"")</f>
        <v>8</v>
      </c>
      <c r="AZ769" s="329" t="str">
        <f ca="1">IF(AY769&lt;&gt;"",IF(AY769&lt;=0,"SEM ATRASO",IF(AY769&lt;=10,"1) &lt;= 10 Dias",IF(AND(AY769&gt;10,AY769&lt;=30),"2) &gt; 10 Dias e &lt;= 30 Dias",IF(AND(AY769&gt;30,AY769&lt;=60),"3) &gt;30 Dias e &lt;=60 Dias",IF(AND(AY769&gt;60,AY769&lt;43854),"4) &gt; 60 Dias","INDEFINIDO"))))),"")</f>
        <v>1) &lt;= 10 Dias</v>
      </c>
      <c r="BA769" s="327">
        <v>45889</v>
      </c>
      <c r="BB769" s="331"/>
      <c r="BC769" s="14">
        <v>45896</v>
      </c>
      <c r="BD769" s="14">
        <v>45910</v>
      </c>
      <c r="BE769" s="327"/>
      <c r="BF769" s="309" t="str">
        <f>IF(AND(BB769&lt;&gt;"",BE769&lt;&gt;""),BE769-BB769,"")</f>
        <v/>
      </c>
      <c r="BG769" s="326" t="str">
        <f>IF(BC769&lt;&gt;"",CONCATENATE("S",WEEKNUM(BC769,21)),"")</f>
        <v>S35</v>
      </c>
      <c r="BH769" s="327" t="str">
        <f>IF(BD769&lt;&gt;"",CONCATENATE("S",WEEKNUM(BD769,21)),"")</f>
        <v>S37</v>
      </c>
      <c r="BI769" s="327" t="str">
        <f>IF(BE769&lt;&gt;"",CONCATENATE("S",WEEKNUM(BE769,21)),"")</f>
        <v/>
      </c>
      <c r="BJ769" s="326" t="str">
        <f>IF(BE769&lt;&gt;"",CONCATENATE(MONTH(BE769),"/",YEAR(BE769)),"")</f>
        <v/>
      </c>
      <c r="BK769" s="325" t="str">
        <f ca="1">IF(BE769&lt;&gt;"",IFERROR(IF(BE769="",TODAY()-BC769,BE769-BC769),""),"")</f>
        <v/>
      </c>
      <c r="BL769" s="330" t="str">
        <f ca="1">IF(BK769&lt;&gt;"",IF(BK769&lt;=0,"SEM ATRASO",IF(BK769&lt;=10,"1) &lt;= 10 Dias",IF(AND(BK769&gt;10,BK769&lt;=30),"2) &gt; 10 Dias e &lt;= 30 Dias",IF(AND(BK769&gt;30,BK769&lt;=60),"3) &gt;30 Dias e &lt;=60 Dias",IF(AND(BK769&gt;60,BK769&lt;43854),"4) &gt; 60 Dias","INDEFINIDO"))))),"")</f>
        <v/>
      </c>
      <c r="BM769" s="331">
        <f>IF(BE769&lt;&gt;"",BE769+5,IF(AND(BE769="",BD769&lt;&gt;""),BD769+5,IF(AND(BE769="",BD769="",AS769&lt;&gt;""),AS769+5,IF(AND(BE769="",BD769="",AS769="",AR769&lt;&gt;""),AR769+5,""))))</f>
        <v>45915</v>
      </c>
      <c r="BN769" s="327"/>
      <c r="BO769" s="331" t="s">
        <v>87</v>
      </c>
      <c r="BP769" s="305"/>
      <c r="BQ769" s="305"/>
      <c r="BR769" s="305"/>
      <c r="BS769" s="305"/>
      <c r="BT769" s="305"/>
      <c r="BU769" s="305"/>
      <c r="BV769" s="305"/>
      <c r="BW769" s="305"/>
      <c r="BX769" s="305"/>
      <c r="BY769" s="305"/>
      <c r="BZ769" s="305"/>
      <c r="CA769" s="660"/>
      <c r="CB769" s="326"/>
    </row>
    <row r="770" spans="1:80" ht="40.5" customHeight="1" x14ac:dyDescent="0.35">
      <c r="A770" s="326"/>
      <c r="B770" s="305" t="s">
        <v>88</v>
      </c>
      <c r="C770" s="326"/>
      <c r="D770" s="331"/>
      <c r="E770" s="323" t="s">
        <v>1949</v>
      </c>
      <c r="F770" s="323" t="s">
        <v>1063</v>
      </c>
      <c r="G770" s="307" t="str">
        <f ca="1">IF(AND(E770&lt;D770,BE770&lt;&gt;"",TODAY()&gt;D770),TODAY()-D770,"")</f>
        <v/>
      </c>
      <c r="H770" s="308">
        <f>IF(BM770&lt;&gt;"",BM770,"")</f>
        <v>45900</v>
      </c>
      <c r="I770" s="309">
        <f>IF(AND(E770&lt;&gt;"",H770&lt;&gt;""),H770-E770,"")</f>
        <v>220</v>
      </c>
      <c r="J770" s="305" t="s">
        <v>565</v>
      </c>
      <c r="K770" s="326" t="s">
        <v>80</v>
      </c>
      <c r="L770" s="310" t="s">
        <v>2399</v>
      </c>
      <c r="M770" s="326" t="s">
        <v>117</v>
      </c>
      <c r="N770" s="46" t="s">
        <v>2051</v>
      </c>
      <c r="O770" s="326"/>
      <c r="P770" s="46" t="s">
        <v>2332</v>
      </c>
      <c r="Q770" s="383" t="s">
        <v>2361</v>
      </c>
      <c r="R770" s="313" t="str">
        <f>IF(OR(L770&lt;&gt;"",N770&lt;&gt;"",O770&lt;&gt;"",P770&lt;&gt;""),CONCATENATE(L770,"-",N770,"-",P770,"-OM",O770),"")</f>
        <v>P52A-INSUP-P52-0282P/2025-OM</v>
      </c>
      <c r="S770" s="326"/>
      <c r="T770" s="314">
        <v>0.65</v>
      </c>
      <c r="U770" s="340">
        <v>0</v>
      </c>
      <c r="V770" s="340">
        <v>61.003</v>
      </c>
      <c r="W770" s="316">
        <f>IF(U770&lt;&gt;"",U770/1000,"")</f>
        <v>0</v>
      </c>
      <c r="X770" s="316">
        <f>IF(V770&lt;&gt;"",V770/1000,"")</f>
        <v>6.1003000000000002E-2</v>
      </c>
      <c r="Y770" s="317">
        <f>IF(OR(U770&lt;&gt;"",V770&lt;&gt;""),U770+V770,"")</f>
        <v>61.003</v>
      </c>
      <c r="Z770" s="318">
        <f>IF(Y770&lt;&gt;"",Y770/1000,"")</f>
        <v>6.1003000000000002E-2</v>
      </c>
      <c r="AA770" s="574"/>
      <c r="AB770" s="327"/>
      <c r="AC770" s="331">
        <v>45828</v>
      </c>
      <c r="AD770" s="327">
        <v>45838</v>
      </c>
      <c r="AE770" s="327">
        <v>45858</v>
      </c>
      <c r="AF770" s="327">
        <v>45858</v>
      </c>
      <c r="AG770" s="327">
        <v>45858</v>
      </c>
      <c r="AH770" s="309">
        <f>IF(AND(AD770&lt;&gt;"",AG770&lt;&gt;""),AG770-AD770,"")</f>
        <v>20</v>
      </c>
      <c r="AI770" s="322" t="str">
        <f>IF(AE770&lt;&gt;"",CONCATENATE("S",WEEKNUM(AE770,21)),"")</f>
        <v>S29</v>
      </c>
      <c r="AJ770" s="323" t="str">
        <f>IF(AF770&lt;&gt;"",CONCATENATE("S",WEEKNUM(AF770,21)),"")</f>
        <v>S29</v>
      </c>
      <c r="AK770" s="323" t="str">
        <f>IF(AG770&lt;&gt;"",CONCATENATE("S",WEEKNUM(AG770,21)),"")</f>
        <v>S29</v>
      </c>
      <c r="AL770" s="322" t="str">
        <f>IF(AG770&lt;&gt;"",CONCATENATE(MONTH(AG770),"/",YEAR(AG770)),"")</f>
        <v>7/2025</v>
      </c>
      <c r="AM770" s="324">
        <f ca="1">IF(AG770&lt;&gt;"",IFERROR(IF(AF770="",TODAY()-AE770,AG770-AE770),""),"")</f>
        <v>0</v>
      </c>
      <c r="AN770" s="325" t="str">
        <f ca="1">IF(AM770&lt;&gt;"",IF(AM770&lt;=0,"SEM ATRASO",IF(AM770&lt;=10,"1) &lt;= 10 Dias",IF(AND(AM770&gt;10,AM770&lt;=30),"2) &gt; 10 Dias e &lt;= 30 Dias",IF(AND(AM770&gt;30,AM770&lt;=60),"3) &gt;30 Dias e &lt;=60 Dias",IF(AND(AM770&gt;60,AM770&lt;43854),"4) &gt; 60 Dias","INDEFINIDO"))))),"")</f>
        <v>SEM ATRASO</v>
      </c>
      <c r="AO770" s="15">
        <v>45881</v>
      </c>
      <c r="AP770" s="331">
        <v>45881</v>
      </c>
      <c r="AQ770" s="25">
        <v>45889</v>
      </c>
      <c r="AR770" s="25">
        <v>45899</v>
      </c>
      <c r="AS770" s="327"/>
      <c r="AT770" s="309" t="str">
        <f>IF(AND(AP770&lt;&gt;"",AS770&lt;&gt;""),AS770-AP770,"")</f>
        <v/>
      </c>
      <c r="AU770" s="326" t="str">
        <f>IF(AQ770&lt;&gt;"",CONCATENATE("S",WEEKNUM(AQ770,21)),"")</f>
        <v>S34</v>
      </c>
      <c r="AV770" s="327" t="str">
        <f>IF(AR770&lt;&gt;"",CONCATENATE("S",WEEKNUM(AR770,21)),"")</f>
        <v>S35</v>
      </c>
      <c r="AW770" s="327" t="str">
        <f>IF(AS770&lt;&gt;"",CONCATENATE("S",WEEKNUM(AS770,21)),"")</f>
        <v/>
      </c>
      <c r="AX770" s="326" t="str">
        <f>IF(AS770&lt;&gt;"",CONCATENATE(MONTH(AS770),"/",YEAR(AS770)),"")</f>
        <v/>
      </c>
      <c r="AY770" s="328">
        <f ca="1">IF(AQ770&lt;&gt;"",IF(AS770&lt;&gt;"",AQ770-AS770,TODAY()-AQ770),"")</f>
        <v>8</v>
      </c>
      <c r="AZ770" s="329" t="str">
        <f ca="1">IF(AY770&lt;&gt;"",IF(AY770&lt;=0,"SEM ATRASO",IF(AY770&lt;=10,"1) &lt;= 10 Dias",IF(AND(AY770&gt;10,AY770&lt;=30),"2) &gt; 10 Dias e &lt;= 30 Dias",IF(AND(AY770&gt;30,AY770&lt;=60),"3) &gt;30 Dias e &lt;=60 Dias",IF(AND(AY770&gt;60,AY770&lt;43854),"4) &gt; 60 Dias","INDEFINIDO"))))),"")</f>
        <v>1) &lt;= 10 Dias</v>
      </c>
      <c r="BA770" s="25">
        <v>45889</v>
      </c>
      <c r="BB770" s="331"/>
      <c r="BC770" s="24">
        <v>45895</v>
      </c>
      <c r="BD770" s="24">
        <v>45895</v>
      </c>
      <c r="BE770" s="327"/>
      <c r="BF770" s="309" t="str">
        <f>IF(AND(BB770&lt;&gt;"",BE770&lt;&gt;""),BE770-BB770,"")</f>
        <v/>
      </c>
      <c r="BG770" s="326" t="str">
        <f>IF(BC770&lt;&gt;"",CONCATENATE("S",WEEKNUM(BC770,21)),"")</f>
        <v>S35</v>
      </c>
      <c r="BH770" s="327" t="str">
        <f>IF(BD770&lt;&gt;"",CONCATENATE("S",WEEKNUM(BD770,21)),"")</f>
        <v>S35</v>
      </c>
      <c r="BI770" s="327" t="str">
        <f>IF(BE770&lt;&gt;"",CONCATENATE("S",WEEKNUM(BE770,21)),"")</f>
        <v/>
      </c>
      <c r="BJ770" s="326" t="str">
        <f>IF(BE770&lt;&gt;"",CONCATENATE(MONTH(BE770),"/",YEAR(BE770)),"")</f>
        <v/>
      </c>
      <c r="BK770" s="325" t="str">
        <f ca="1">IF(BE770&lt;&gt;"",IFERROR(IF(BE770="",TODAY()-BC770,BE770-BC770),""),"")</f>
        <v/>
      </c>
      <c r="BL770" s="330" t="str">
        <f ca="1">IF(BK770&lt;&gt;"",IF(BK770&lt;=0,"SEM ATRASO",IF(BK770&lt;=10,"1) &lt;= 10 Dias",IF(AND(BK770&gt;10,BK770&lt;=30),"2) &gt; 10 Dias e &lt;= 30 Dias",IF(AND(BK770&gt;30,BK770&lt;=60),"3) &gt;30 Dias e &lt;=60 Dias",IF(AND(BK770&gt;60,BK770&lt;43854),"4) &gt; 60 Dias","INDEFINIDO"))))),"")</f>
        <v/>
      </c>
      <c r="BM770" s="331">
        <f>IF(BE770&lt;&gt;"",BE770+5,IF(AND(BE770="",BD770&lt;&gt;""),BD770+5,IF(AND(BE770="",BD770="",AS770&lt;&gt;""),AS770+5,IF(AND(BE770="",BD770="",AS770="",AR770&lt;&gt;""),AR770+5,""))))</f>
        <v>45900</v>
      </c>
      <c r="BN770" s="327"/>
      <c r="BO770" s="331" t="s">
        <v>87</v>
      </c>
      <c r="BP770" s="305"/>
      <c r="BQ770" s="305"/>
      <c r="BR770" s="305"/>
      <c r="BS770" s="305"/>
      <c r="BT770" s="305"/>
      <c r="BU770" s="305"/>
      <c r="BV770" s="305"/>
      <c r="BW770" s="305"/>
      <c r="BX770" s="305"/>
      <c r="BY770" s="305"/>
      <c r="BZ770" s="305"/>
      <c r="CA770" s="660"/>
      <c r="CB770" s="326"/>
    </row>
    <row r="771" spans="1:80" ht="40.5" customHeight="1" x14ac:dyDescent="0.35">
      <c r="A771" s="326"/>
      <c r="B771" s="305" t="s">
        <v>88</v>
      </c>
      <c r="C771" s="326"/>
      <c r="D771" s="331"/>
      <c r="E771" s="323" t="s">
        <v>1949</v>
      </c>
      <c r="F771" s="323" t="s">
        <v>1063</v>
      </c>
      <c r="G771" s="307" t="str">
        <f ca="1">IF(AND(E771&lt;D771,BE771&lt;&gt;"",TODAY()&gt;D771),TODAY()-D771,"")</f>
        <v/>
      </c>
      <c r="H771" s="308" t="str">
        <f>IF(BM771&lt;&gt;"",BM771,"")</f>
        <v/>
      </c>
      <c r="I771" s="309" t="str">
        <f>IF(AND(E771&lt;&gt;"",H771&lt;&gt;""),H771-E771,"")</f>
        <v/>
      </c>
      <c r="J771" s="305" t="s">
        <v>565</v>
      </c>
      <c r="K771" s="326" t="s">
        <v>80</v>
      </c>
      <c r="L771" s="310" t="s">
        <v>2401</v>
      </c>
      <c r="M771" s="326" t="s">
        <v>117</v>
      </c>
      <c r="N771" s="326" t="s">
        <v>1011</v>
      </c>
      <c r="O771" s="326"/>
      <c r="P771" s="46" t="s">
        <v>1362</v>
      </c>
      <c r="Q771" s="383" t="s">
        <v>2333</v>
      </c>
      <c r="R771" s="313" t="str">
        <f>IF(OR(L771&lt;&gt;"",N771&lt;&gt;"",O771&lt;&gt;"",P771&lt;&gt;""),CONCATENATE(L771,"-",N771,"-",P771,"-OM",O771),"")</f>
        <v>P31C-PPGMII-P31-CAM-0299P/2025-OM</v>
      </c>
      <c r="S771" s="326"/>
      <c r="T771" s="314">
        <v>0.65</v>
      </c>
      <c r="U771" s="340">
        <v>0</v>
      </c>
      <c r="V771" s="340">
        <v>7338.7799999999988</v>
      </c>
      <c r="W771" s="316">
        <f>IF(U771&lt;&gt;"",U771/1000,"")</f>
        <v>0</v>
      </c>
      <c r="X771" s="316">
        <f>IF(V771&lt;&gt;"",V771/1000,"")</f>
        <v>7.338779999999999</v>
      </c>
      <c r="Y771" s="317">
        <f>IF(OR(U771&lt;&gt;"",V771&lt;&gt;""),U771+V771,"")</f>
        <v>7338.7799999999988</v>
      </c>
      <c r="Z771" s="318">
        <f>IF(Y771&lt;&gt;"",Y771/1000,"")</f>
        <v>7.338779999999999</v>
      </c>
      <c r="AA771" s="574"/>
      <c r="AB771" s="327"/>
      <c r="AC771" s="331">
        <v>45828</v>
      </c>
      <c r="AD771" s="327">
        <v>45838</v>
      </c>
      <c r="AE771" s="327">
        <v>45858</v>
      </c>
      <c r="AF771" s="327">
        <v>45858</v>
      </c>
      <c r="AG771" s="327">
        <v>45858</v>
      </c>
      <c r="AH771" s="309">
        <f>IF(AND(AD771&lt;&gt;"",AG771&lt;&gt;""),AG771-AD771,"")</f>
        <v>20</v>
      </c>
      <c r="AI771" s="322" t="str">
        <f>IF(AE771&lt;&gt;"",CONCATENATE("S",WEEKNUM(AE771,21)),"")</f>
        <v>S29</v>
      </c>
      <c r="AJ771" s="323" t="str">
        <f>IF(AF771&lt;&gt;"",CONCATENATE("S",WEEKNUM(AF771,21)),"")</f>
        <v>S29</v>
      </c>
      <c r="AK771" s="323" t="str">
        <f>IF(AG771&lt;&gt;"",CONCATENATE("S",WEEKNUM(AG771,21)),"")</f>
        <v>S29</v>
      </c>
      <c r="AL771" s="322" t="str">
        <f>IF(AG771&lt;&gt;"",CONCATENATE(MONTH(AG771),"/",YEAR(AG771)),"")</f>
        <v>7/2025</v>
      </c>
      <c r="AM771" s="324">
        <f ca="1">IF(AG771&lt;&gt;"",IFERROR(IF(AF771="",TODAY()-AE771,AG771-AE771),""),"")</f>
        <v>0</v>
      </c>
      <c r="AN771" s="325" t="str">
        <f ca="1">IF(AM771&lt;&gt;"",IF(AM771&lt;=0,"SEM ATRASO",IF(AM771&lt;=10,"1) &lt;= 10 Dias",IF(AND(AM771&gt;10,AM771&lt;=30),"2) &gt; 10 Dias e &lt;= 30 Dias",IF(AND(AM771&gt;30,AM771&lt;=60),"3) &gt;30 Dias e &lt;=60 Dias",IF(AND(AM771&gt;60,AM771&lt;43854),"4) &gt; 60 Dias","INDEFINIDO"))))),"")</f>
        <v>SEM ATRASO</v>
      </c>
      <c r="AO771" s="15">
        <v>45885</v>
      </c>
      <c r="AP771" s="331"/>
      <c r="AQ771" s="25">
        <v>45890</v>
      </c>
      <c r="AR771" s="25">
        <v>45899</v>
      </c>
      <c r="AS771" s="327"/>
      <c r="AT771" s="309" t="str">
        <f>IF(AND(AP771&lt;&gt;"",AS771&lt;&gt;""),AS771-AP771,"")</f>
        <v/>
      </c>
      <c r="AU771" s="326" t="str">
        <f>IF(AQ771&lt;&gt;"",CONCATENATE("S",WEEKNUM(AQ771,21)),"")</f>
        <v>S34</v>
      </c>
      <c r="AV771" s="327" t="str">
        <f>IF(AR771&lt;&gt;"",CONCATENATE("S",WEEKNUM(AR771,21)),"")</f>
        <v>S35</v>
      </c>
      <c r="AW771" s="327" t="str">
        <f>IF(AS771&lt;&gt;"",CONCATENATE("S",WEEKNUM(AS771,21)),"")</f>
        <v/>
      </c>
      <c r="AX771" s="326" t="str">
        <f>IF(AS771&lt;&gt;"",CONCATENATE(MONTH(AS771),"/",YEAR(AS771)),"")</f>
        <v/>
      </c>
      <c r="AY771" s="328">
        <f ca="1">IF(AQ771&lt;&gt;"",IF(AS771&lt;&gt;"",AQ771-AS771,TODAY()-AQ771),"")</f>
        <v>7</v>
      </c>
      <c r="AZ771" s="329" t="str">
        <f ca="1">IF(AY771&lt;&gt;"",IF(AY771&lt;=0,"SEM ATRASO",IF(AY771&lt;=10,"1) &lt;= 10 Dias",IF(AND(AY771&gt;10,AY771&lt;=30),"2) &gt; 10 Dias e &lt;= 30 Dias",IF(AND(AY771&gt;30,AY771&lt;=60),"3) &gt;30 Dias e &lt;=60 Dias",IF(AND(AY771&gt;60,AY771&lt;43854),"4) &gt; 60 Dias","INDEFINIDO"))))),"")</f>
        <v>1) &lt;= 10 Dias</v>
      </c>
      <c r="BA771" s="327">
        <v>45890</v>
      </c>
      <c r="BB771" s="331"/>
      <c r="BC771" s="14">
        <v>45896</v>
      </c>
      <c r="BD771" s="24">
        <v>45915</v>
      </c>
      <c r="BE771" s="327"/>
      <c r="BF771" s="309" t="str">
        <f>IF(AND(BB771&lt;&gt;"",BE771&lt;&gt;""),BE771-BB771,"")</f>
        <v/>
      </c>
      <c r="BG771" s="326" t="str">
        <f>IF(BC771&lt;&gt;"",CONCATENATE("S",WEEKNUM(BC771,21)),"")</f>
        <v>S35</v>
      </c>
      <c r="BH771" s="327" t="str">
        <f>IF(BD771&lt;&gt;"",CONCATENATE("S",WEEKNUM(BD771,21)),"")</f>
        <v>S38</v>
      </c>
      <c r="BI771" s="327" t="str">
        <f>IF(BE771&lt;&gt;"",CONCATENATE("S",WEEKNUM(BE771,21)),"")</f>
        <v/>
      </c>
      <c r="BJ771" s="326" t="str">
        <f>IF(BE771&lt;&gt;"",CONCATENATE(MONTH(BE771),"/",YEAR(BE771)),"")</f>
        <v/>
      </c>
      <c r="BK771" s="325" t="str">
        <f ca="1">IF(BE771&lt;&gt;"",IFERROR(IF(BE771="",TODAY()-BC771,BE771-BC771),""),"")</f>
        <v/>
      </c>
      <c r="BL771" s="330" t="str">
        <f ca="1">IF(BK771&lt;&gt;"",IF(BK771&lt;=0,"SEM ATRASO",IF(BK771&lt;=10,"1) &lt;= 10 Dias",IF(AND(BK771&gt;10,BK771&lt;=30),"2) &gt; 10 Dias e &lt;= 30 Dias",IF(AND(BK771&gt;30,BK771&lt;=60),"3) &gt;30 Dias e &lt;=60 Dias",IF(AND(BK771&gt;60,BK771&lt;43854),"4) &gt; 60 Dias","INDEFINIDO"))))),"")</f>
        <v/>
      </c>
      <c r="BM771" s="331"/>
      <c r="BN771" s="327"/>
      <c r="BO771" s="331" t="s">
        <v>87</v>
      </c>
      <c r="BP771" s="305"/>
      <c r="BQ771" s="305"/>
      <c r="BR771" s="305"/>
      <c r="BS771" s="305"/>
      <c r="BT771" s="305"/>
      <c r="BU771" s="305"/>
      <c r="BV771" s="305"/>
      <c r="BW771" s="305"/>
      <c r="BX771" s="305"/>
      <c r="BY771" s="305"/>
      <c r="BZ771" s="305"/>
      <c r="CA771" s="660"/>
      <c r="CB771" s="326"/>
    </row>
    <row r="772" spans="1:80" ht="40.5" customHeight="1" x14ac:dyDescent="0.35">
      <c r="A772" s="326"/>
      <c r="B772" s="305" t="s">
        <v>88</v>
      </c>
      <c r="C772" s="326"/>
      <c r="D772" s="331"/>
      <c r="E772" s="323" t="s">
        <v>1949</v>
      </c>
      <c r="F772" s="323" t="s">
        <v>1063</v>
      </c>
      <c r="G772" s="307" t="str">
        <f ca="1">IF(AND(E772&lt;D772,BE772&lt;&gt;"",TODAY()&gt;D772),TODAY()-D772,"")</f>
        <v/>
      </c>
      <c r="H772" s="308" t="str">
        <f>IF(BM772&lt;&gt;"",BM772,"")</f>
        <v/>
      </c>
      <c r="I772" s="309" t="str">
        <f>IF(AND(E772&lt;&gt;"",H772&lt;&gt;""),H772-E772,"")</f>
        <v/>
      </c>
      <c r="J772" s="305" t="s">
        <v>565</v>
      </c>
      <c r="K772" s="326" t="s">
        <v>80</v>
      </c>
      <c r="L772" s="310" t="s">
        <v>2399</v>
      </c>
      <c r="M772" s="326" t="s">
        <v>117</v>
      </c>
      <c r="N772" s="46" t="s">
        <v>2051</v>
      </c>
      <c r="O772" s="326"/>
      <c r="P772" s="46" t="s">
        <v>2385</v>
      </c>
      <c r="Q772" s="383" t="s">
        <v>2384</v>
      </c>
      <c r="R772" s="313" t="str">
        <f>IF(OR(L772&lt;&gt;"",N772&lt;&gt;"",O772&lt;&gt;"",P772&lt;&gt;""),CONCATENATE(L772,"-",N772,"-",P772,"-OM",O772),"")</f>
        <v>P52A-INSUP-P52-1591P/2024-OM</v>
      </c>
      <c r="S772" s="326"/>
      <c r="T772" s="314">
        <v>0.65</v>
      </c>
      <c r="U772" s="340">
        <v>23.18</v>
      </c>
      <c r="V772" s="340">
        <v>0</v>
      </c>
      <c r="W772" s="316">
        <f>IF(U772&lt;&gt;"",U772/1000,"")</f>
        <v>2.3179999999999999E-2</v>
      </c>
      <c r="X772" s="316">
        <f>IF(V772&lt;&gt;"",V772/1000,"")</f>
        <v>0</v>
      </c>
      <c r="Y772" s="317">
        <f>IF(OR(U772&lt;&gt;"",V772&lt;&gt;""),U772+V772,"")</f>
        <v>23.18</v>
      </c>
      <c r="Z772" s="318">
        <f>IF(Y772&lt;&gt;"",Y772/1000,"")</f>
        <v>2.3179999999999999E-2</v>
      </c>
      <c r="AA772" s="574"/>
      <c r="AB772" s="327"/>
      <c r="AC772" s="331">
        <v>45828</v>
      </c>
      <c r="AD772" s="327">
        <v>45838</v>
      </c>
      <c r="AE772" s="327">
        <v>45858</v>
      </c>
      <c r="AF772" s="327">
        <v>45858</v>
      </c>
      <c r="AG772" s="327">
        <v>45858</v>
      </c>
      <c r="AH772" s="309">
        <f>IF(AND(AD772&lt;&gt;"",AG772&lt;&gt;""),AG772-AD772,"")</f>
        <v>20</v>
      </c>
      <c r="AI772" s="322" t="str">
        <f>IF(AE772&lt;&gt;"",CONCATENATE("S",WEEKNUM(AE772,21)),"")</f>
        <v>S29</v>
      </c>
      <c r="AJ772" s="323" t="str">
        <f>IF(AF772&lt;&gt;"",CONCATENATE("S",WEEKNUM(AF772,21)),"")</f>
        <v>S29</v>
      </c>
      <c r="AK772" s="323" t="str">
        <f>IF(AG772&lt;&gt;"",CONCATENATE("S",WEEKNUM(AG772,21)),"")</f>
        <v>S29</v>
      </c>
      <c r="AL772" s="322" t="str">
        <f>IF(AG772&lt;&gt;"",CONCATENATE(MONTH(AG772),"/",YEAR(AG772)),"")</f>
        <v>7/2025</v>
      </c>
      <c r="AM772" s="324">
        <f ca="1">IF(AG772&lt;&gt;"",IFERROR(IF(AF772="",TODAY()-AE772,AG772-AE772),""),"")</f>
        <v>0</v>
      </c>
      <c r="AN772" s="325" t="str">
        <f ca="1">IF(AM772&lt;&gt;"",IF(AM772&lt;=0,"SEM ATRASO",IF(AM772&lt;=10,"1) &lt;= 10 Dias",IF(AND(AM772&gt;10,AM772&lt;=30),"2) &gt; 10 Dias e &lt;= 30 Dias",IF(AND(AM772&gt;30,AM772&lt;=60),"3) &gt;30 Dias e &lt;=60 Dias",IF(AND(AM772&gt;60,AM772&lt;43854),"4) &gt; 60 Dias","INDEFINIDO"))))),"")</f>
        <v>SEM ATRASO</v>
      </c>
      <c r="AO772" s="15">
        <v>45880</v>
      </c>
      <c r="AP772" s="331">
        <v>45880</v>
      </c>
      <c r="AQ772" s="25">
        <v>45889</v>
      </c>
      <c r="AR772" s="25">
        <v>45899</v>
      </c>
      <c r="AS772" s="327"/>
      <c r="AT772" s="309" t="str">
        <f>IF(AND(AP772&lt;&gt;"",AS772&lt;&gt;""),AS772-AP772,"")</f>
        <v/>
      </c>
      <c r="AU772" s="326" t="str">
        <f>IF(AQ772&lt;&gt;"",CONCATENATE("S",WEEKNUM(AQ772,21)),"")</f>
        <v>S34</v>
      </c>
      <c r="AV772" s="327" t="str">
        <f>IF(AR772&lt;&gt;"",CONCATENATE("S",WEEKNUM(AR772,21)),"")</f>
        <v>S35</v>
      </c>
      <c r="AW772" s="327" t="str">
        <f>IF(AS772&lt;&gt;"",CONCATENATE("S",WEEKNUM(AS772,21)),"")</f>
        <v/>
      </c>
      <c r="AX772" s="326" t="str">
        <f>IF(AS772&lt;&gt;"",CONCATENATE(MONTH(AS772),"/",YEAR(AS772)),"")</f>
        <v/>
      </c>
      <c r="AY772" s="328">
        <f ca="1">IF(AQ772&lt;&gt;"",IF(AS772&lt;&gt;"",AQ772-AS772,TODAY()-AQ772),"")</f>
        <v>8</v>
      </c>
      <c r="AZ772" s="329" t="str">
        <f ca="1">IF(AY772&lt;&gt;"",IF(AY772&lt;=0,"SEM ATRASO",IF(AY772&lt;=10,"1) &lt;= 10 Dias",IF(AND(AY772&gt;10,AY772&lt;=30),"2) &gt; 10 Dias e &lt;= 30 Dias",IF(AND(AY772&gt;30,AY772&lt;=60),"3) &gt;30 Dias e &lt;=60 Dias",IF(AND(AY772&gt;60,AY772&lt;43854),"4) &gt; 60 Dias","INDEFINIDO"))))),"")</f>
        <v>1) &lt;= 10 Dias</v>
      </c>
      <c r="BA772" s="327">
        <v>45889</v>
      </c>
      <c r="BB772" s="331"/>
      <c r="BC772" s="14" t="s">
        <v>2403</v>
      </c>
      <c r="BD772" s="14">
        <v>45895</v>
      </c>
      <c r="BE772" s="327"/>
      <c r="BF772" s="309" t="str">
        <f>IF(AND(BB772&lt;&gt;"",BE772&lt;&gt;""),BE772-BB772,"")</f>
        <v/>
      </c>
      <c r="BG772" s="326" t="e">
        <f>IF(BC772&lt;&gt;"",CONCATENATE("S",WEEKNUM(BC772,21)),"")</f>
        <v>#VALUE!</v>
      </c>
      <c r="BH772" s="327" t="str">
        <f>IF(BD772&lt;&gt;"",CONCATENATE("S",WEEKNUM(BD772,21)),"")</f>
        <v>S35</v>
      </c>
      <c r="BI772" s="327" t="str">
        <f>IF(BE772&lt;&gt;"",CONCATENATE("S",WEEKNUM(BE772,21)),"")</f>
        <v/>
      </c>
      <c r="BJ772" s="326" t="str">
        <f>IF(BE772&lt;&gt;"",CONCATENATE(MONTH(BE772),"/",YEAR(BE772)),"")</f>
        <v/>
      </c>
      <c r="BK772" s="325" t="str">
        <f ca="1">IF(BE772&lt;&gt;"",IFERROR(IF(BE772="",TODAY()-BC772,BE772-BC772),""),"")</f>
        <v/>
      </c>
      <c r="BL772" s="330" t="str">
        <f ca="1">IF(BK772&lt;&gt;"",IF(BK772&lt;=0,"SEM ATRASO",IF(BK772&lt;=10,"1) &lt;= 10 Dias",IF(AND(BK772&gt;10,BK772&lt;=30),"2) &gt; 10 Dias e &lt;= 30 Dias",IF(AND(BK772&gt;30,BK772&lt;=60),"3) &gt;30 Dias e &lt;=60 Dias",IF(AND(BK772&gt;60,BK772&lt;43854),"4) &gt; 60 Dias","INDEFINIDO"))))),"")</f>
        <v/>
      </c>
      <c r="BM772" s="331"/>
      <c r="BN772" s="327"/>
      <c r="BO772" s="331" t="s">
        <v>87</v>
      </c>
      <c r="BP772" s="305"/>
      <c r="BQ772" s="305"/>
      <c r="BR772" s="305"/>
      <c r="BS772" s="305"/>
      <c r="BT772" s="305"/>
      <c r="BU772" s="305"/>
      <c r="BV772" s="305"/>
      <c r="BW772" s="305"/>
      <c r="BX772" s="305"/>
      <c r="BY772" s="305"/>
      <c r="BZ772" s="305"/>
      <c r="CA772" s="660"/>
      <c r="CB772" s="326"/>
    </row>
    <row r="773" spans="1:80" ht="40.5" customHeight="1" x14ac:dyDescent="0.35">
      <c r="A773" s="326"/>
      <c r="B773" s="305" t="s">
        <v>88</v>
      </c>
      <c r="C773" s="326"/>
      <c r="D773" s="331"/>
      <c r="E773" s="323"/>
      <c r="F773" s="323"/>
      <c r="G773" s="307" t="str">
        <f ca="1">IF(AND(E773&lt;D773,BE773&lt;&gt;"",TODAY()&gt;D773),TODAY()-D773,"")</f>
        <v/>
      </c>
      <c r="H773" s="308" t="str">
        <f>IF(BM773&lt;&gt;"",BM773,"")</f>
        <v/>
      </c>
      <c r="I773" s="309" t="str">
        <f>IF(AND(E773&lt;&gt;"",H773&lt;&gt;""),H773-E773,"")</f>
        <v/>
      </c>
      <c r="J773" s="305"/>
      <c r="K773" s="326"/>
      <c r="L773" s="326" t="s">
        <v>81</v>
      </c>
      <c r="M773" s="326" t="s">
        <v>117</v>
      </c>
      <c r="N773" s="326" t="s">
        <v>1011</v>
      </c>
      <c r="O773" s="326"/>
      <c r="P773" s="326" t="s">
        <v>2449</v>
      </c>
      <c r="Q773" s="383" t="s">
        <v>2432</v>
      </c>
      <c r="R773" s="666"/>
      <c r="S773" s="326"/>
      <c r="T773" s="414">
        <v>0.25</v>
      </c>
      <c r="U773" s="340">
        <v>0</v>
      </c>
      <c r="V773" s="340">
        <v>193.20099999999999</v>
      </c>
      <c r="W773" s="316">
        <f>IF(U773&lt;&gt;"",U773/1000,"")</f>
        <v>0</v>
      </c>
      <c r="X773" s="316">
        <f>IF(V773&lt;&gt;"",V773/1000,"")</f>
        <v>0.19320099999999998</v>
      </c>
      <c r="Y773" s="317">
        <f>IF(OR(U773&lt;&gt;"",V773&lt;&gt;""),U773+V773,"")</f>
        <v>193.20099999999999</v>
      </c>
      <c r="Z773" s="318">
        <f>IF(Y773&lt;&gt;"",Y773/1000,"")</f>
        <v>0.19320099999999998</v>
      </c>
      <c r="AA773" s="574"/>
      <c r="AB773" s="327"/>
      <c r="AC773" s="331">
        <v>45828</v>
      </c>
      <c r="AD773" s="327">
        <v>45838</v>
      </c>
      <c r="AE773" s="327">
        <v>45858</v>
      </c>
      <c r="AF773" s="327">
        <v>45858</v>
      </c>
      <c r="AG773" s="327">
        <v>45858</v>
      </c>
      <c r="AH773" s="309">
        <f>IF(AND(AD773&lt;&gt;"",AG773&lt;&gt;""),AG773-AD773,"")</f>
        <v>20</v>
      </c>
      <c r="AI773" s="322" t="str">
        <f>IF(AE773&lt;&gt;"",CONCATENATE("S",WEEKNUM(AE773,21)),"")</f>
        <v>S29</v>
      </c>
      <c r="AJ773" s="323" t="str">
        <f>IF(AF773&lt;&gt;"",CONCATENATE("S",WEEKNUM(AF773,21)),"")</f>
        <v>S29</v>
      </c>
      <c r="AK773" s="323" t="str">
        <f>IF(AG773&lt;&gt;"",CONCATENATE("S",WEEKNUM(AG773,21)),"")</f>
        <v>S29</v>
      </c>
      <c r="AL773" s="322" t="str">
        <f>IF(AG773&lt;&gt;"",CONCATENATE(MONTH(AG773),"/",YEAR(AG773)),"")</f>
        <v>7/2025</v>
      </c>
      <c r="AM773" s="324">
        <f ca="1">IF(AG773&lt;&gt;"",IFERROR(IF(AF773="",TODAY()-AE773,AG773-AE773),""),"")</f>
        <v>0</v>
      </c>
      <c r="AN773" s="325" t="str">
        <f ca="1">IF(AM773&lt;&gt;"",IF(AM773&lt;=0,"SEM ATRASO",IF(AM773&lt;=10,"1) &lt;= 10 Dias",IF(AND(AM773&gt;10,AM773&lt;=30),"2) &gt; 10 Dias e &lt;= 30 Dias",IF(AND(AM773&gt;30,AM773&lt;=60),"3) &gt;30 Dias e &lt;=60 Dias",IF(AND(AM773&gt;60,AM773&lt;43854),"4) &gt; 60 Dias","INDEFINIDO"))))),"")</f>
        <v>SEM ATRASO</v>
      </c>
      <c r="AO773" s="327">
        <v>45894</v>
      </c>
      <c r="AP773" s="327"/>
      <c r="AQ773" s="14">
        <v>45899</v>
      </c>
      <c r="AR773" s="14">
        <v>45899</v>
      </c>
      <c r="AS773" s="327"/>
      <c r="AT773" s="309" t="str">
        <f>IF(AND(AP773&lt;&gt;"",AS773&lt;&gt;""),AS773-AP773,"")</f>
        <v/>
      </c>
      <c r="AU773" s="326" t="str">
        <f>IF(AQ773&lt;&gt;"",CONCATENATE("S",WEEKNUM(AQ773,21)),"")</f>
        <v>S35</v>
      </c>
      <c r="AV773" s="327" t="str">
        <f>IF(AR773&lt;&gt;"",CONCATENATE("S",WEEKNUM(AR773,21)),"")</f>
        <v>S35</v>
      </c>
      <c r="AW773" s="327" t="str">
        <f>IF(AS773&lt;&gt;"",CONCATENATE("S",WEEKNUM(AS773,21)),"")</f>
        <v/>
      </c>
      <c r="AX773" s="326" t="str">
        <f>IF(AS773&lt;&gt;"",CONCATENATE(MONTH(AS773),"/",YEAR(AS773)),"")</f>
        <v/>
      </c>
      <c r="AY773" s="328">
        <f ca="1">IF(AQ773&lt;&gt;"",IF(AS773&lt;&gt;"",AQ773-AS773,TODAY()-AQ773),"")</f>
        <v>-2</v>
      </c>
      <c r="AZ773" s="329" t="str">
        <f ca="1">IF(AY773&lt;&gt;"",IF(AY773&lt;=0,"SEM ATRASO",IF(AY773&lt;=10,"1) &lt;= 10 Dias",IF(AND(AY773&gt;10,AY773&lt;=30),"2) &gt; 10 Dias e &lt;= 30 Dias",IF(AND(AY773&gt;30,AY773&lt;=60),"3) &gt;30 Dias e &lt;=60 Dias",IF(AND(AY773&gt;60,AY773&lt;43854),"4) &gt; 60 Dias","INDEFINIDO"))))),"")</f>
        <v>SEM ATRASO</v>
      </c>
      <c r="BA773" s="327">
        <v>45899</v>
      </c>
      <c r="BB773" s="331"/>
      <c r="BC773" s="14">
        <v>45905</v>
      </c>
      <c r="BD773" s="15">
        <v>45905</v>
      </c>
      <c r="BE773" s="327"/>
      <c r="BF773" s="327"/>
      <c r="BG773" s="326" t="str">
        <f>IF(BC773&lt;&gt;"",CONCATENATE("S",WEEKNUM(BC773,21)),"")</f>
        <v>S36</v>
      </c>
      <c r="BH773" s="327" t="str">
        <f>IF(BD773&lt;&gt;"",CONCATENATE("S",WEEKNUM(BD773,21)),"")</f>
        <v>S36</v>
      </c>
      <c r="BI773" s="327"/>
      <c r="BJ773" s="327"/>
      <c r="BK773" s="326"/>
      <c r="BL773" s="322"/>
      <c r="BM773" s="327"/>
      <c r="BN773" s="327"/>
      <c r="BO773" s="327"/>
      <c r="BP773" s="305"/>
      <c r="BQ773" s="305"/>
      <c r="BR773" s="305"/>
      <c r="BS773" s="305"/>
      <c r="BT773" s="305"/>
      <c r="BU773" s="305"/>
      <c r="BV773" s="305"/>
      <c r="BW773" s="305"/>
      <c r="BX773" s="305"/>
      <c r="BY773" s="305"/>
      <c r="BZ773" s="305"/>
      <c r="CA773" s="660"/>
      <c r="CB773" s="326"/>
    </row>
    <row r="774" spans="1:80" ht="40.5" customHeight="1" x14ac:dyDescent="0.35">
      <c r="A774" s="326"/>
      <c r="B774" s="305" t="s">
        <v>88</v>
      </c>
      <c r="C774" s="326"/>
      <c r="D774" s="331"/>
      <c r="E774" s="323"/>
      <c r="F774" s="323"/>
      <c r="G774" s="307" t="str">
        <f ca="1">IF(AND(E774&lt;D774,BE774&lt;&gt;"",TODAY()&gt;D774),TODAY()-D774,"")</f>
        <v/>
      </c>
      <c r="H774" s="308" t="str">
        <f>IF(BM774&lt;&gt;"",BM774,"")</f>
        <v/>
      </c>
      <c r="I774" s="309" t="str">
        <f>IF(AND(E774&lt;&gt;"",H774&lt;&gt;""),H774-E774,"")</f>
        <v/>
      </c>
      <c r="J774" s="305"/>
      <c r="K774" s="326"/>
      <c r="L774" s="326" t="s">
        <v>81</v>
      </c>
      <c r="M774" s="326" t="s">
        <v>117</v>
      </c>
      <c r="N774" s="326" t="s">
        <v>1011</v>
      </c>
      <c r="O774" s="326"/>
      <c r="P774" s="326" t="s">
        <v>2450</v>
      </c>
      <c r="Q774" s="383" t="s">
        <v>2433</v>
      </c>
      <c r="R774" s="666"/>
      <c r="S774" s="326"/>
      <c r="T774" s="414">
        <v>0.25</v>
      </c>
      <c r="U774" s="340">
        <v>0</v>
      </c>
      <c r="V774" s="340">
        <v>214.65600000000001</v>
      </c>
      <c r="W774" s="316">
        <f>IF(U774&lt;&gt;"",U774/1000,"")</f>
        <v>0</v>
      </c>
      <c r="X774" s="316">
        <f>IF(V774&lt;&gt;"",V774/1000,"")</f>
        <v>0.21465600000000001</v>
      </c>
      <c r="Y774" s="317">
        <f>IF(OR(U774&lt;&gt;"",V774&lt;&gt;""),U774+V774,"")</f>
        <v>214.65600000000001</v>
      </c>
      <c r="Z774" s="318">
        <f>IF(Y774&lt;&gt;"",Y774/1000,"")</f>
        <v>0.21465600000000001</v>
      </c>
      <c r="AA774" s="574"/>
      <c r="AB774" s="327"/>
      <c r="AC774" s="331">
        <v>45828</v>
      </c>
      <c r="AD774" s="327">
        <v>45838</v>
      </c>
      <c r="AE774" s="327">
        <v>45858</v>
      </c>
      <c r="AF774" s="327">
        <v>45858</v>
      </c>
      <c r="AG774" s="327">
        <v>45858</v>
      </c>
      <c r="AH774" s="309">
        <f>IF(AND(AD774&lt;&gt;"",AG774&lt;&gt;""),AG774-AD774,"")</f>
        <v>20</v>
      </c>
      <c r="AI774" s="322" t="str">
        <f>IF(AE774&lt;&gt;"",CONCATENATE("S",WEEKNUM(AE774,21)),"")</f>
        <v>S29</v>
      </c>
      <c r="AJ774" s="323" t="str">
        <f>IF(AF774&lt;&gt;"",CONCATENATE("S",WEEKNUM(AF774,21)),"")</f>
        <v>S29</v>
      </c>
      <c r="AK774" s="323" t="str">
        <f>IF(AG774&lt;&gt;"",CONCATENATE("S",WEEKNUM(AG774,21)),"")</f>
        <v>S29</v>
      </c>
      <c r="AL774" s="322" t="str">
        <f>IF(AG774&lt;&gt;"",CONCATENATE(MONTH(AG774),"/",YEAR(AG774)),"")</f>
        <v>7/2025</v>
      </c>
      <c r="AM774" s="324">
        <f ca="1">IF(AG774&lt;&gt;"",IFERROR(IF(AF774="",TODAY()-AE774,AG774-AE774),""),"")</f>
        <v>0</v>
      </c>
      <c r="AN774" s="325" t="str">
        <f ca="1">IF(AM774&lt;&gt;"",IF(AM774&lt;=0,"SEM ATRASO",IF(AM774&lt;=10,"1) &lt;= 10 Dias",IF(AND(AM774&gt;10,AM774&lt;=30),"2) &gt; 10 Dias e &lt;= 30 Dias",IF(AND(AM774&gt;30,AM774&lt;=60),"3) &gt;30 Dias e &lt;=60 Dias",IF(AND(AM774&gt;60,AM774&lt;43854),"4) &gt; 60 Dias","INDEFINIDO"))))),"")</f>
        <v>SEM ATRASO</v>
      </c>
      <c r="AO774" s="327">
        <v>45894</v>
      </c>
      <c r="AP774" s="327"/>
      <c r="AQ774" s="14">
        <v>45899</v>
      </c>
      <c r="AR774" s="14">
        <v>45899</v>
      </c>
      <c r="AS774" s="327"/>
      <c r="AT774" s="309" t="str">
        <f>IF(AND(AP774&lt;&gt;"",AS774&lt;&gt;""),AS774-AP774,"")</f>
        <v/>
      </c>
      <c r="AU774" s="326" t="str">
        <f>IF(AQ774&lt;&gt;"",CONCATENATE("S",WEEKNUM(AQ774,21)),"")</f>
        <v>S35</v>
      </c>
      <c r="AV774" s="327" t="str">
        <f>IF(AR774&lt;&gt;"",CONCATENATE("S",WEEKNUM(AR774,21)),"")</f>
        <v>S35</v>
      </c>
      <c r="AW774" s="327" t="str">
        <f>IF(AS774&lt;&gt;"",CONCATENATE("S",WEEKNUM(AS774,21)),"")</f>
        <v/>
      </c>
      <c r="AX774" s="326" t="str">
        <f>IF(AS774&lt;&gt;"",CONCATENATE(MONTH(AS774),"/",YEAR(AS774)),"")</f>
        <v/>
      </c>
      <c r="AY774" s="328">
        <f ca="1">IF(AQ774&lt;&gt;"",IF(AS774&lt;&gt;"",AQ774-AS774,TODAY()-AQ774),"")</f>
        <v>-2</v>
      </c>
      <c r="AZ774" s="329" t="str">
        <f ca="1">IF(AY774&lt;&gt;"",IF(AY774&lt;=0,"SEM ATRASO",IF(AY774&lt;=10,"1) &lt;= 10 Dias",IF(AND(AY774&gt;10,AY774&lt;=30),"2) &gt; 10 Dias e &lt;= 30 Dias",IF(AND(AY774&gt;30,AY774&lt;=60),"3) &gt;30 Dias e &lt;=60 Dias",IF(AND(AY774&gt;60,AY774&lt;43854),"4) &gt; 60 Dias","INDEFINIDO"))))),"")</f>
        <v>SEM ATRASO</v>
      </c>
      <c r="BA774" s="327">
        <v>45899</v>
      </c>
      <c r="BB774" s="331"/>
      <c r="BC774" s="14">
        <v>45905</v>
      </c>
      <c r="BD774" s="15">
        <v>45905</v>
      </c>
      <c r="BE774" s="327"/>
      <c r="BF774" s="327"/>
      <c r="BG774" s="326" t="str">
        <f>IF(BC774&lt;&gt;"",CONCATENATE("S",WEEKNUM(BC774,21)),"")</f>
        <v>S36</v>
      </c>
      <c r="BH774" s="327" t="str">
        <f>IF(BD774&lt;&gt;"",CONCATENATE("S",WEEKNUM(BD774,21)),"")</f>
        <v>S36</v>
      </c>
      <c r="BI774" s="327"/>
      <c r="BJ774" s="327"/>
      <c r="BK774" s="326"/>
      <c r="BL774" s="322"/>
      <c r="BM774" s="327"/>
      <c r="BN774" s="327"/>
      <c r="BO774" s="327"/>
      <c r="BP774" s="305"/>
      <c r="BQ774" s="305"/>
      <c r="BR774" s="305"/>
      <c r="BS774" s="305"/>
      <c r="BT774" s="305"/>
      <c r="BU774" s="305"/>
      <c r="BV774" s="305"/>
      <c r="BW774" s="305"/>
      <c r="BX774" s="305"/>
      <c r="BY774" s="305"/>
      <c r="BZ774" s="305"/>
      <c r="CA774" s="660"/>
      <c r="CB774" s="326"/>
    </row>
    <row r="775" spans="1:80" ht="40.5" customHeight="1" x14ac:dyDescent="0.35">
      <c r="A775" s="326"/>
      <c r="B775" s="305" t="s">
        <v>88</v>
      </c>
      <c r="C775" s="326"/>
      <c r="D775" s="331"/>
      <c r="E775" s="323"/>
      <c r="F775" s="323"/>
      <c r="G775" s="307" t="str">
        <f ca="1">IF(AND(E775&lt;D775,BE775&lt;&gt;"",TODAY()&gt;D775),TODAY()-D775,"")</f>
        <v/>
      </c>
      <c r="H775" s="308" t="str">
        <f>IF(BM775&lt;&gt;"",BM775,"")</f>
        <v/>
      </c>
      <c r="I775" s="309" t="str">
        <f>IF(AND(E775&lt;&gt;"",H775&lt;&gt;""),H775-E775,"")</f>
        <v/>
      </c>
      <c r="J775" s="305"/>
      <c r="K775" s="326"/>
      <c r="L775" s="326" t="s">
        <v>81</v>
      </c>
      <c r="M775" s="326" t="s">
        <v>117</v>
      </c>
      <c r="N775" s="326" t="s">
        <v>1011</v>
      </c>
      <c r="O775" s="326"/>
      <c r="P775" s="326" t="s">
        <v>2450</v>
      </c>
      <c r="Q775" s="383" t="s">
        <v>2451</v>
      </c>
      <c r="R775" s="666"/>
      <c r="S775" s="326"/>
      <c r="T775" s="414">
        <v>0.25</v>
      </c>
      <c r="U775" s="340">
        <v>0</v>
      </c>
      <c r="V775" s="340">
        <v>577.86400000000003</v>
      </c>
      <c r="W775" s="316">
        <f>IF(U775&lt;&gt;"",U775/1000,"")</f>
        <v>0</v>
      </c>
      <c r="X775" s="316">
        <f>IF(V775&lt;&gt;"",V775/1000,"")</f>
        <v>0.57786400000000004</v>
      </c>
      <c r="Y775" s="317">
        <f>IF(OR(U775&lt;&gt;"",V775&lt;&gt;""),U775+V775,"")</f>
        <v>577.86400000000003</v>
      </c>
      <c r="Z775" s="318">
        <f>IF(Y775&lt;&gt;"",Y775/1000,"")</f>
        <v>0.57786400000000004</v>
      </c>
      <c r="AA775" s="574"/>
      <c r="AB775" s="327"/>
      <c r="AC775" s="331">
        <v>45828</v>
      </c>
      <c r="AD775" s="327">
        <v>45838</v>
      </c>
      <c r="AE775" s="327">
        <v>45858</v>
      </c>
      <c r="AF775" s="327">
        <v>45858</v>
      </c>
      <c r="AG775" s="327">
        <v>45858</v>
      </c>
      <c r="AH775" s="309">
        <f>IF(AND(AD775&lt;&gt;"",AG775&lt;&gt;""),AG775-AD775,"")</f>
        <v>20</v>
      </c>
      <c r="AI775" s="322" t="str">
        <f>IF(AE775&lt;&gt;"",CONCATENATE("S",WEEKNUM(AE775,21)),"")</f>
        <v>S29</v>
      </c>
      <c r="AJ775" s="323" t="str">
        <f>IF(AF775&lt;&gt;"",CONCATENATE("S",WEEKNUM(AF775,21)),"")</f>
        <v>S29</v>
      </c>
      <c r="AK775" s="323" t="str">
        <f>IF(AG775&lt;&gt;"",CONCATENATE("S",WEEKNUM(AG775,21)),"")</f>
        <v>S29</v>
      </c>
      <c r="AL775" s="322" t="str">
        <f>IF(AG775&lt;&gt;"",CONCATENATE(MONTH(AG775),"/",YEAR(AG775)),"")</f>
        <v>7/2025</v>
      </c>
      <c r="AM775" s="324">
        <f ca="1">IF(AG775&lt;&gt;"",IFERROR(IF(AF775="",TODAY()-AE775,AG775-AE775),""),"")</f>
        <v>0</v>
      </c>
      <c r="AN775" s="325" t="str">
        <f ca="1">IF(AM775&lt;&gt;"",IF(AM775&lt;=0,"SEM ATRASO",IF(AM775&lt;=10,"1) &lt;= 10 Dias",IF(AND(AM775&gt;10,AM775&lt;=30),"2) &gt; 10 Dias e &lt;= 30 Dias",IF(AND(AM775&gt;30,AM775&lt;=60),"3) &gt;30 Dias e &lt;=60 Dias",IF(AND(AM775&gt;60,AM775&lt;43854),"4) &gt; 60 Dias","INDEFINIDO"))))),"")</f>
        <v>SEM ATRASO</v>
      </c>
      <c r="AO775" s="327">
        <v>45894</v>
      </c>
      <c r="AP775" s="327"/>
      <c r="AQ775" s="14">
        <v>45899</v>
      </c>
      <c r="AR775" s="14">
        <v>45899</v>
      </c>
      <c r="AS775" s="327"/>
      <c r="AT775" s="309" t="str">
        <f>IF(AND(AP775&lt;&gt;"",AS775&lt;&gt;""),AS775-AP775,"")</f>
        <v/>
      </c>
      <c r="AU775" s="326" t="str">
        <f>IF(AQ775&lt;&gt;"",CONCATENATE("S",WEEKNUM(AQ775,21)),"")</f>
        <v>S35</v>
      </c>
      <c r="AV775" s="327" t="str">
        <f>IF(AR775&lt;&gt;"",CONCATENATE("S",WEEKNUM(AR775,21)),"")</f>
        <v>S35</v>
      </c>
      <c r="AW775" s="327" t="str">
        <f>IF(AS775&lt;&gt;"",CONCATENATE("S",WEEKNUM(AS775,21)),"")</f>
        <v/>
      </c>
      <c r="AX775" s="326" t="str">
        <f>IF(AS775&lt;&gt;"",CONCATENATE(MONTH(AS775),"/",YEAR(AS775)),"")</f>
        <v/>
      </c>
      <c r="AY775" s="328">
        <f ca="1">IF(AQ775&lt;&gt;"",IF(AS775&lt;&gt;"",AQ775-AS775,TODAY()-AQ775),"")</f>
        <v>-2</v>
      </c>
      <c r="AZ775" s="329" t="str">
        <f ca="1">IF(AY775&lt;&gt;"",IF(AY775&lt;=0,"SEM ATRASO",IF(AY775&lt;=10,"1) &lt;= 10 Dias",IF(AND(AY775&gt;10,AY775&lt;=30),"2) &gt; 10 Dias e &lt;= 30 Dias",IF(AND(AY775&gt;30,AY775&lt;=60),"3) &gt;30 Dias e &lt;=60 Dias",IF(AND(AY775&gt;60,AY775&lt;43854),"4) &gt; 60 Dias","INDEFINIDO"))))),"")</f>
        <v>SEM ATRASO</v>
      </c>
      <c r="BA775" s="327">
        <v>45899</v>
      </c>
      <c r="BB775" s="331"/>
      <c r="BC775" s="14">
        <v>45905</v>
      </c>
      <c r="BD775" s="15">
        <v>45905</v>
      </c>
      <c r="BE775" s="327"/>
      <c r="BF775" s="327"/>
      <c r="BG775" s="326" t="str">
        <f>IF(BC775&lt;&gt;"",CONCATENATE("S",WEEKNUM(BC775,21)),"")</f>
        <v>S36</v>
      </c>
      <c r="BH775" s="327" t="str">
        <f>IF(BD775&lt;&gt;"",CONCATENATE("S",WEEKNUM(BD775,21)),"")</f>
        <v>S36</v>
      </c>
      <c r="BI775" s="327"/>
      <c r="BJ775" s="327"/>
      <c r="BK775" s="326"/>
      <c r="BL775" s="322"/>
      <c r="BM775" s="327"/>
      <c r="BN775" s="327"/>
      <c r="BO775" s="327"/>
      <c r="BP775" s="305"/>
      <c r="BQ775" s="305"/>
      <c r="BR775" s="305"/>
      <c r="BS775" s="305"/>
      <c r="BT775" s="305"/>
      <c r="BU775" s="305"/>
      <c r="BV775" s="305"/>
      <c r="BW775" s="305"/>
      <c r="BX775" s="305"/>
      <c r="BY775" s="305"/>
      <c r="BZ775" s="305"/>
      <c r="CA775" s="660"/>
      <c r="CB775" s="326"/>
    </row>
    <row r="776" spans="1:80" ht="40.5" customHeight="1" x14ac:dyDescent="0.35">
      <c r="A776" s="326"/>
      <c r="B776" s="305" t="s">
        <v>88</v>
      </c>
      <c r="C776" s="326"/>
      <c r="D776" s="331"/>
      <c r="E776" s="323"/>
      <c r="F776" s="323"/>
      <c r="G776" s="307" t="str">
        <f ca="1">IF(AND(E776&lt;D776,BE776&lt;&gt;"",TODAY()&gt;D776),TODAY()-D776,"")</f>
        <v/>
      </c>
      <c r="H776" s="308" t="str">
        <f>IF(BM776&lt;&gt;"",BM776,"")</f>
        <v/>
      </c>
      <c r="I776" s="309" t="str">
        <f>IF(AND(E776&lt;&gt;"",H776&lt;&gt;""),H776-E776,"")</f>
        <v/>
      </c>
      <c r="J776" s="305"/>
      <c r="K776" s="326"/>
      <c r="L776" s="326" t="s">
        <v>557</v>
      </c>
      <c r="M776" s="326" t="s">
        <v>117</v>
      </c>
      <c r="N776" s="326" t="s">
        <v>2050</v>
      </c>
      <c r="O776" s="326"/>
      <c r="P776" s="326" t="s">
        <v>2452</v>
      </c>
      <c r="Q776" s="383" t="s">
        <v>2434</v>
      </c>
      <c r="R776" s="666"/>
      <c r="S776" s="326"/>
      <c r="T776" s="414">
        <v>0.25</v>
      </c>
      <c r="U776" s="340">
        <v>0</v>
      </c>
      <c r="V776" s="340">
        <v>14.427</v>
      </c>
      <c r="W776" s="316">
        <f>IF(U776&lt;&gt;"",U776/1000,"")</f>
        <v>0</v>
      </c>
      <c r="X776" s="316">
        <f>IF(V776&lt;&gt;"",V776/1000,"")</f>
        <v>1.4426999999999999E-2</v>
      </c>
      <c r="Y776" s="317">
        <f>IF(OR(U776&lt;&gt;"",V776&lt;&gt;""),U776+V776,"")</f>
        <v>14.427</v>
      </c>
      <c r="Z776" s="318">
        <f>IF(Y776&lt;&gt;"",Y776/1000,"")</f>
        <v>1.4426999999999999E-2</v>
      </c>
      <c r="AA776" s="574"/>
      <c r="AB776" s="327"/>
      <c r="AC776" s="331">
        <v>45828</v>
      </c>
      <c r="AD776" s="327">
        <v>45838</v>
      </c>
      <c r="AE776" s="327">
        <v>45858</v>
      </c>
      <c r="AF776" s="327">
        <v>45858</v>
      </c>
      <c r="AG776" s="327">
        <v>45858</v>
      </c>
      <c r="AH776" s="309">
        <f>IF(AND(AD776&lt;&gt;"",AG776&lt;&gt;""),AG776-AD776,"")</f>
        <v>20</v>
      </c>
      <c r="AI776" s="322" t="str">
        <f>IF(AE776&lt;&gt;"",CONCATENATE("S",WEEKNUM(AE776,21)),"")</f>
        <v>S29</v>
      </c>
      <c r="AJ776" s="323" t="str">
        <f>IF(AF776&lt;&gt;"",CONCATENATE("S",WEEKNUM(AF776,21)),"")</f>
        <v>S29</v>
      </c>
      <c r="AK776" s="323" t="str">
        <f>IF(AG776&lt;&gt;"",CONCATENATE("S",WEEKNUM(AG776,21)),"")</f>
        <v>S29</v>
      </c>
      <c r="AL776" s="322" t="str">
        <f>IF(AG776&lt;&gt;"",CONCATENATE(MONTH(AG776),"/",YEAR(AG776)),"")</f>
        <v>7/2025</v>
      </c>
      <c r="AM776" s="324">
        <f ca="1">IF(AG776&lt;&gt;"",IFERROR(IF(AF776="",TODAY()-AE776,AG776-AE776),""),"")</f>
        <v>0</v>
      </c>
      <c r="AN776" s="325" t="str">
        <f ca="1">IF(AM776&lt;&gt;"",IF(AM776&lt;=0,"SEM ATRASO",IF(AM776&lt;=10,"1) &lt;= 10 Dias",IF(AND(AM776&gt;10,AM776&lt;=30),"2) &gt; 10 Dias e &lt;= 30 Dias",IF(AND(AM776&gt;30,AM776&lt;=60),"3) &gt;30 Dias e &lt;=60 Dias",IF(AND(AM776&gt;60,AM776&lt;43854),"4) &gt; 60 Dias","INDEFINIDO"))))),"")</f>
        <v>SEM ATRASO</v>
      </c>
      <c r="AO776" s="327">
        <v>45894</v>
      </c>
      <c r="AP776" s="327"/>
      <c r="AQ776" s="14">
        <v>45899</v>
      </c>
      <c r="AR776" s="14">
        <v>45899</v>
      </c>
      <c r="AS776" s="327"/>
      <c r="AT776" s="309" t="str">
        <f>IF(AND(AP776&lt;&gt;"",AS776&lt;&gt;""),AS776-AP776,"")</f>
        <v/>
      </c>
      <c r="AU776" s="326" t="str">
        <f>IF(AQ776&lt;&gt;"",CONCATENATE("S",WEEKNUM(AQ776,21)),"")</f>
        <v>S35</v>
      </c>
      <c r="AV776" s="327" t="str">
        <f>IF(AR776&lt;&gt;"",CONCATENATE("S",WEEKNUM(AR776,21)),"")</f>
        <v>S35</v>
      </c>
      <c r="AW776" s="327" t="str">
        <f>IF(AS776&lt;&gt;"",CONCATENATE("S",WEEKNUM(AS776,21)),"")</f>
        <v/>
      </c>
      <c r="AX776" s="326" t="str">
        <f>IF(AS776&lt;&gt;"",CONCATENATE(MONTH(AS776),"/",YEAR(AS776)),"")</f>
        <v/>
      </c>
      <c r="AY776" s="328">
        <f ca="1">IF(AQ776&lt;&gt;"",IF(AS776&lt;&gt;"",AQ776-AS776,TODAY()-AQ776),"")</f>
        <v>-2</v>
      </c>
      <c r="AZ776" s="329" t="str">
        <f ca="1">IF(AY776&lt;&gt;"",IF(AY776&lt;=0,"SEM ATRASO",IF(AY776&lt;=10,"1) &lt;= 10 Dias",IF(AND(AY776&gt;10,AY776&lt;=30),"2) &gt; 10 Dias e &lt;= 30 Dias",IF(AND(AY776&gt;30,AY776&lt;=60),"3) &gt;30 Dias e &lt;=60 Dias",IF(AND(AY776&gt;60,AY776&lt;43854),"4) &gt; 60 Dias","INDEFINIDO"))))),"")</f>
        <v>SEM ATRASO</v>
      </c>
      <c r="BA776" s="327">
        <v>45899</v>
      </c>
      <c r="BB776" s="331"/>
      <c r="BC776" s="14">
        <v>45905</v>
      </c>
      <c r="BD776" s="15">
        <v>45905</v>
      </c>
      <c r="BE776" s="327"/>
      <c r="BF776" s="327"/>
      <c r="BG776" s="326" t="str">
        <f>IF(BC776&lt;&gt;"",CONCATENATE("S",WEEKNUM(BC776,21)),"")</f>
        <v>S36</v>
      </c>
      <c r="BH776" s="327" t="str">
        <f>IF(BD776&lt;&gt;"",CONCATENATE("S",WEEKNUM(BD776,21)),"")</f>
        <v>S36</v>
      </c>
      <c r="BI776" s="327"/>
      <c r="BJ776" s="327"/>
      <c r="BK776" s="326"/>
      <c r="BL776" s="322"/>
      <c r="BM776" s="327"/>
      <c r="BN776" s="327"/>
      <c r="BO776" s="327"/>
      <c r="BP776" s="305"/>
      <c r="BQ776" s="305"/>
      <c r="BR776" s="305"/>
      <c r="BS776" s="305"/>
      <c r="BT776" s="305"/>
      <c r="BU776" s="305"/>
      <c r="BV776" s="305"/>
      <c r="BW776" s="305"/>
      <c r="BX776" s="305"/>
      <c r="BY776" s="305"/>
      <c r="BZ776" s="305"/>
      <c r="CA776" s="660"/>
      <c r="CB776" s="326"/>
    </row>
    <row r="777" spans="1:80" ht="40.5" customHeight="1" x14ac:dyDescent="0.35">
      <c r="A777" s="545"/>
      <c r="B777" s="305" t="s">
        <v>88</v>
      </c>
      <c r="C777" s="545"/>
      <c r="D777" s="533"/>
      <c r="E777" s="667"/>
      <c r="F777" s="667"/>
      <c r="G777" s="668" t="str">
        <f ca="1">IF(AND(E777&lt;D777,BE777&lt;&gt;"",TODAY()&gt;D777),TODAY()-D777,"")</f>
        <v/>
      </c>
      <c r="H777" s="669" t="str">
        <f>IF(BM777&lt;&gt;"",BM777,"")</f>
        <v/>
      </c>
      <c r="I777" s="670" t="str">
        <f>IF(AND(E777&lt;&gt;"",H777&lt;&gt;""),H777-E777,"")</f>
        <v/>
      </c>
      <c r="J777" s="305"/>
      <c r="K777" s="326"/>
      <c r="L777" s="326" t="s">
        <v>557</v>
      </c>
      <c r="M777" s="326" t="s">
        <v>117</v>
      </c>
      <c r="N777" s="326" t="s">
        <v>2050</v>
      </c>
      <c r="O777" s="326"/>
      <c r="P777" s="326" t="s">
        <v>2452</v>
      </c>
      <c r="Q777" s="383" t="s">
        <v>2435</v>
      </c>
      <c r="R777" s="671"/>
      <c r="S777" s="545"/>
      <c r="T777" s="414">
        <v>0.25</v>
      </c>
      <c r="U777" s="340">
        <v>0</v>
      </c>
      <c r="V777" s="340">
        <v>0.53900000000000003</v>
      </c>
      <c r="W777" s="672">
        <f>IF(U777&lt;&gt;"",U777/1000,"")</f>
        <v>0</v>
      </c>
      <c r="X777" s="672">
        <f>IF(V777&lt;&gt;"",V777/1000,"")</f>
        <v>5.3899999999999998E-4</v>
      </c>
      <c r="Y777" s="673">
        <f>IF(OR(U777&lt;&gt;"",V777&lt;&gt;""),U777+V777,"")</f>
        <v>0.53900000000000003</v>
      </c>
      <c r="Z777" s="318">
        <f>IF(Y777&lt;&gt;"",Y777/1000,"")</f>
        <v>5.3899999999999998E-4</v>
      </c>
      <c r="AA777" s="574"/>
      <c r="AB777" s="327"/>
      <c r="AC777" s="331">
        <v>45828</v>
      </c>
      <c r="AD777" s="327">
        <v>45838</v>
      </c>
      <c r="AE777" s="327">
        <v>45858</v>
      </c>
      <c r="AF777" s="327">
        <v>45858</v>
      </c>
      <c r="AG777" s="327">
        <v>45858</v>
      </c>
      <c r="AH777" s="309">
        <f>IF(AND(AD777&lt;&gt;"",AG777&lt;&gt;""),AG777-AD777,"")</f>
        <v>20</v>
      </c>
      <c r="AI777" s="322" t="str">
        <f>IF(AE777&lt;&gt;"",CONCATENATE("S",WEEKNUM(AE777,21)),"")</f>
        <v>S29</v>
      </c>
      <c r="AJ777" s="323" t="str">
        <f>IF(AF777&lt;&gt;"",CONCATENATE("S",WEEKNUM(AF777,21)),"")</f>
        <v>S29</v>
      </c>
      <c r="AK777" s="323" t="str">
        <f>IF(AG777&lt;&gt;"",CONCATENATE("S",WEEKNUM(AG777,21)),"")</f>
        <v>S29</v>
      </c>
      <c r="AL777" s="322" t="str">
        <f>IF(AG777&lt;&gt;"",CONCATENATE(MONTH(AG777),"/",YEAR(AG777)),"")</f>
        <v>7/2025</v>
      </c>
      <c r="AM777" s="324">
        <f ca="1">IF(AG777&lt;&gt;"",IFERROR(IF(AF777="",TODAY()-AE777,AG777-AE777),""),"")</f>
        <v>0</v>
      </c>
      <c r="AN777" s="325" t="str">
        <f ca="1">IF(AM777&lt;&gt;"",IF(AM777&lt;=0,"SEM ATRASO",IF(AM777&lt;=10,"1) &lt;= 10 Dias",IF(AND(AM777&gt;10,AM777&lt;=30),"2) &gt; 10 Dias e &lt;= 30 Dias",IF(AND(AM777&gt;30,AM777&lt;=60),"3) &gt;30 Dias e &lt;=60 Dias",IF(AND(AM777&gt;60,AM777&lt;43854),"4) &gt; 60 Dias","INDEFINIDO"))))),"")</f>
        <v>SEM ATRASO</v>
      </c>
      <c r="AO777" s="327">
        <v>45894</v>
      </c>
      <c r="AP777" s="327"/>
      <c r="AQ777" s="14">
        <v>45899</v>
      </c>
      <c r="AR777" s="14">
        <v>45899</v>
      </c>
      <c r="AS777" s="327"/>
      <c r="AT777" s="309" t="str">
        <f>IF(AND(AP777&lt;&gt;"",AS777&lt;&gt;""),AS777-AP777,"")</f>
        <v/>
      </c>
      <c r="AU777" s="326" t="str">
        <f>IF(AQ777&lt;&gt;"",CONCATENATE("S",WEEKNUM(AQ777,21)),"")</f>
        <v>S35</v>
      </c>
      <c r="AV777" s="327" t="str">
        <f>IF(AR777&lt;&gt;"",CONCATENATE("S",WEEKNUM(AR777,21)),"")</f>
        <v>S35</v>
      </c>
      <c r="AW777" s="327" t="str">
        <f>IF(AS777&lt;&gt;"",CONCATENATE("S",WEEKNUM(AS777,21)),"")</f>
        <v/>
      </c>
      <c r="AX777" s="326" t="str">
        <f>IF(AS777&lt;&gt;"",CONCATENATE(MONTH(AS777),"/",YEAR(AS777)),"")</f>
        <v/>
      </c>
      <c r="AY777" s="328">
        <f ca="1">IF(AQ777&lt;&gt;"",IF(AS777&lt;&gt;"",AQ777-AS777,TODAY()-AQ777),"")</f>
        <v>-2</v>
      </c>
      <c r="AZ777" s="329" t="str">
        <f ca="1">IF(AY777&lt;&gt;"",IF(AY777&lt;=0,"SEM ATRASO",IF(AY777&lt;=10,"1) &lt;= 10 Dias",IF(AND(AY777&gt;10,AY777&lt;=30),"2) &gt; 10 Dias e &lt;= 30 Dias",IF(AND(AY777&gt;30,AY777&lt;=60),"3) &gt;30 Dias e &lt;=60 Dias",IF(AND(AY777&gt;60,AY777&lt;43854),"4) &gt; 60 Dias","INDEFINIDO"))))),"")</f>
        <v>SEM ATRASO</v>
      </c>
      <c r="BA777" s="327">
        <v>45899</v>
      </c>
      <c r="BB777" s="331"/>
      <c r="BC777" s="14">
        <v>45905</v>
      </c>
      <c r="BD777" s="15">
        <v>45905</v>
      </c>
      <c r="BE777" s="327"/>
      <c r="BF777" s="327"/>
      <c r="BG777" s="326" t="str">
        <f>IF(BC777&lt;&gt;"",CONCATENATE("S",WEEKNUM(BC777,21)),"")</f>
        <v>S36</v>
      </c>
      <c r="BH777" s="327" t="str">
        <f>IF(BD777&lt;&gt;"",CONCATENATE("S",WEEKNUM(BD777,21)),"")</f>
        <v>S36</v>
      </c>
      <c r="BI777" s="327"/>
      <c r="BJ777" s="327"/>
      <c r="BK777" s="326"/>
      <c r="BL777" s="322"/>
      <c r="BM777" s="327"/>
      <c r="BN777" s="327"/>
      <c r="BO777" s="327"/>
      <c r="BP777" s="305"/>
      <c r="BQ777" s="305"/>
      <c r="BR777" s="305"/>
      <c r="BS777" s="305"/>
      <c r="BT777" s="305"/>
      <c r="BU777" s="305"/>
      <c r="BV777" s="305"/>
      <c r="BW777" s="305"/>
      <c r="BX777" s="305"/>
      <c r="BY777" s="305"/>
      <c r="BZ777" s="305"/>
      <c r="CA777" s="660"/>
      <c r="CB777" s="326"/>
    </row>
    <row r="778" spans="1:80" ht="40.5" customHeight="1" x14ac:dyDescent="0.35">
      <c r="A778" s="326"/>
      <c r="B778" s="305" t="s">
        <v>2404</v>
      </c>
      <c r="C778" s="326"/>
      <c r="D778" s="331"/>
      <c r="E778" s="323"/>
      <c r="F778" s="323"/>
      <c r="G778" s="675" t="s">
        <v>124</v>
      </c>
      <c r="H778" s="675" t="s">
        <v>124</v>
      </c>
      <c r="I778" s="327" t="s">
        <v>124</v>
      </c>
      <c r="J778" s="305" t="s">
        <v>280</v>
      </c>
      <c r="K778" s="326"/>
      <c r="L778" s="326" t="s">
        <v>557</v>
      </c>
      <c r="M778" s="326" t="s">
        <v>82</v>
      </c>
      <c r="N778" s="326" t="s">
        <v>2050</v>
      </c>
      <c r="O778" s="326"/>
      <c r="P778" s="326" t="s">
        <v>2458</v>
      </c>
      <c r="Q778" s="383"/>
      <c r="R778" s="666"/>
      <c r="S778" s="326"/>
      <c r="T778" s="309">
        <v>0.15</v>
      </c>
      <c r="U778" s="340">
        <v>0</v>
      </c>
      <c r="V778" s="340">
        <v>1275</v>
      </c>
      <c r="W778" s="672">
        <f t="shared" ref="W778:W780" si="84">IF(U778&lt;&gt;"",U778/1000,"")</f>
        <v>0</v>
      </c>
      <c r="X778" s="672">
        <f t="shared" ref="X778:X780" si="85">IF(V778&lt;&gt;"",V778/1000,"")</f>
        <v>1.2749999999999999</v>
      </c>
      <c r="Y778" s="673">
        <f t="shared" ref="Y778:Y780" si="86">IF(OR(U778&lt;&gt;"",V778&lt;&gt;""),U778+V778,"")</f>
        <v>1275</v>
      </c>
      <c r="Z778" s="674">
        <f t="shared" ref="Z778:Z780" si="87">IF(Y778&lt;&gt;"",Y778/1000,"")</f>
        <v>1.2749999999999999</v>
      </c>
      <c r="AA778" s="326"/>
      <c r="AB778" s="327"/>
      <c r="AC778" s="327">
        <v>45863</v>
      </c>
      <c r="AD778" s="327">
        <v>45868</v>
      </c>
      <c r="AE778" s="327">
        <v>45900</v>
      </c>
      <c r="AF778" s="14">
        <v>45900</v>
      </c>
      <c r="AG778" s="327"/>
      <c r="AH778" s="327" t="s">
        <v>124</v>
      </c>
      <c r="AI778" s="327" t="s">
        <v>2459</v>
      </c>
      <c r="AJ778" s="327" t="s">
        <v>2459</v>
      </c>
      <c r="AK778" s="327" t="s">
        <v>124</v>
      </c>
      <c r="AL778" s="327" t="s">
        <v>124</v>
      </c>
      <c r="AM778" s="327" t="s">
        <v>124</v>
      </c>
      <c r="AN778" s="327" t="s">
        <v>1255</v>
      </c>
      <c r="AO778" s="15">
        <v>45915</v>
      </c>
      <c r="AP778" s="327"/>
      <c r="AQ778" s="14">
        <v>45926</v>
      </c>
      <c r="AR778" s="14">
        <v>45926</v>
      </c>
      <c r="AS778" s="327"/>
      <c r="AT778" s="327" t="s">
        <v>124</v>
      </c>
      <c r="AU778" s="327" t="s">
        <v>2460</v>
      </c>
      <c r="AV778" s="327" t="s">
        <v>2460</v>
      </c>
      <c r="AW778" s="327" t="s">
        <v>124</v>
      </c>
      <c r="AX778" s="327" t="s">
        <v>124</v>
      </c>
      <c r="AY778" s="322">
        <v>-36</v>
      </c>
      <c r="AZ778" s="322" t="s">
        <v>1255</v>
      </c>
      <c r="BA778" s="327">
        <v>45943</v>
      </c>
      <c r="BB778" s="331"/>
      <c r="BC778" s="14">
        <v>45954</v>
      </c>
      <c r="BD778" s="15">
        <v>45954</v>
      </c>
      <c r="BE778" s="327"/>
      <c r="BF778" s="327"/>
      <c r="BG778" s="326" t="str">
        <f t="shared" ref="BG764:BG780" si="88">IF(BC778&lt;&gt;"",CONCATENATE("S",WEEKNUM(BC778,21)),"")</f>
        <v>S43</v>
      </c>
      <c r="BH778" s="327" t="str">
        <f t="shared" ref="BH764:BH780" si="89">IF(BD778&lt;&gt;"",CONCATENATE("S",WEEKNUM(BD778,21)),"")</f>
        <v>S43</v>
      </c>
      <c r="BI778" s="327"/>
      <c r="BJ778" s="327"/>
      <c r="BK778" s="326"/>
      <c r="BL778" s="322"/>
      <c r="BM778" s="327"/>
      <c r="BN778" s="327"/>
      <c r="BO778" s="327"/>
      <c r="BP778" s="305"/>
      <c r="BQ778" s="305"/>
      <c r="BR778" s="305"/>
      <c r="BS778" s="305"/>
      <c r="BT778" s="305"/>
      <c r="BU778" s="305"/>
      <c r="BV778" s="305"/>
      <c r="BW778" s="305"/>
      <c r="BX778" s="305"/>
      <c r="BY778" s="305"/>
      <c r="BZ778" s="305"/>
      <c r="CA778" s="660"/>
      <c r="CB778" s="326"/>
    </row>
    <row r="779" spans="1:80" ht="40.5" customHeight="1" x14ac:dyDescent="0.35">
      <c r="A779" s="326"/>
      <c r="B779" s="305" t="s">
        <v>2404</v>
      </c>
      <c r="C779" s="326"/>
      <c r="D779" s="331"/>
      <c r="E779" s="323"/>
      <c r="F779" s="323"/>
      <c r="G779" s="675" t="s">
        <v>124</v>
      </c>
      <c r="H779" s="675" t="s">
        <v>124</v>
      </c>
      <c r="I779" s="327" t="s">
        <v>124</v>
      </c>
      <c r="J779" s="305"/>
      <c r="K779" s="326"/>
      <c r="L779" s="326" t="s">
        <v>557</v>
      </c>
      <c r="M779" s="326" t="s">
        <v>82</v>
      </c>
      <c r="N779" s="326" t="s">
        <v>2050</v>
      </c>
      <c r="O779" s="326"/>
      <c r="P779" s="326" t="s">
        <v>2461</v>
      </c>
      <c r="Q779" s="383"/>
      <c r="R779" s="666"/>
      <c r="S779" s="326"/>
      <c r="T779" s="309">
        <v>0.15</v>
      </c>
      <c r="U779" s="340">
        <v>0</v>
      </c>
      <c r="V779" s="340">
        <v>332</v>
      </c>
      <c r="W779" s="672">
        <f t="shared" si="84"/>
        <v>0</v>
      </c>
      <c r="X779" s="672">
        <f t="shared" si="85"/>
        <v>0.33200000000000002</v>
      </c>
      <c r="Y779" s="673">
        <f t="shared" si="86"/>
        <v>332</v>
      </c>
      <c r="Z779" s="674">
        <f t="shared" si="87"/>
        <v>0.33200000000000002</v>
      </c>
      <c r="AA779" s="326"/>
      <c r="AB779" s="327"/>
      <c r="AC779" s="327">
        <v>45863</v>
      </c>
      <c r="AD779" s="327"/>
      <c r="AE779" s="327">
        <v>45900</v>
      </c>
      <c r="AF779" s="14">
        <v>45900</v>
      </c>
      <c r="AG779" s="327"/>
      <c r="AH779" s="327" t="s">
        <v>124</v>
      </c>
      <c r="AI779" s="327" t="s">
        <v>2459</v>
      </c>
      <c r="AJ779" s="327" t="s">
        <v>2459</v>
      </c>
      <c r="AK779" s="327" t="s">
        <v>124</v>
      </c>
      <c r="AL779" s="327" t="s">
        <v>124</v>
      </c>
      <c r="AM779" s="327" t="s">
        <v>124</v>
      </c>
      <c r="AN779" s="327" t="s">
        <v>1255</v>
      </c>
      <c r="AO779" s="15">
        <v>45915</v>
      </c>
      <c r="AP779" s="327"/>
      <c r="AQ779" s="14">
        <v>45926</v>
      </c>
      <c r="AR779" s="14">
        <v>45926</v>
      </c>
      <c r="AS779" s="327"/>
      <c r="AT779" s="327" t="s">
        <v>124</v>
      </c>
      <c r="AU779" s="327" t="s">
        <v>2460</v>
      </c>
      <c r="AV779" s="327" t="s">
        <v>2460</v>
      </c>
      <c r="AW779" s="327" t="s">
        <v>124</v>
      </c>
      <c r="AX779" s="327" t="s">
        <v>124</v>
      </c>
      <c r="AY779" s="322">
        <v>-36</v>
      </c>
      <c r="AZ779" s="322" t="s">
        <v>1255</v>
      </c>
      <c r="BA779" s="327">
        <v>45943</v>
      </c>
      <c r="BB779" s="331"/>
      <c r="BC779" s="14">
        <v>45954</v>
      </c>
      <c r="BD779" s="15">
        <v>45954</v>
      </c>
      <c r="BE779" s="327"/>
      <c r="BF779" s="327"/>
      <c r="BG779" s="326" t="str">
        <f t="shared" si="88"/>
        <v>S43</v>
      </c>
      <c r="BH779" s="327" t="str">
        <f t="shared" si="89"/>
        <v>S43</v>
      </c>
      <c r="BI779" s="327"/>
      <c r="BJ779" s="327"/>
      <c r="BK779" s="326"/>
      <c r="BL779" s="322"/>
      <c r="BM779" s="327"/>
      <c r="BN779" s="327"/>
      <c r="BO779" s="327"/>
      <c r="BP779" s="305"/>
      <c r="BQ779" s="305"/>
      <c r="BR779" s="305"/>
      <c r="BS779" s="305"/>
      <c r="BT779" s="305"/>
      <c r="BU779" s="305"/>
      <c r="BV779" s="305"/>
      <c r="BW779" s="305"/>
      <c r="BX779" s="305"/>
      <c r="BY779" s="305"/>
      <c r="BZ779" s="305"/>
      <c r="CA779" s="660"/>
      <c r="CB779" s="326"/>
    </row>
    <row r="780" spans="1:80" ht="40.5" customHeight="1" x14ac:dyDescent="0.35">
      <c r="A780" s="326"/>
      <c r="B780" s="305" t="s">
        <v>2404</v>
      </c>
      <c r="C780" s="326"/>
      <c r="D780" s="331"/>
      <c r="E780" s="323"/>
      <c r="F780" s="323"/>
      <c r="G780" s="675" t="s">
        <v>124</v>
      </c>
      <c r="H780" s="675" t="s">
        <v>124</v>
      </c>
      <c r="I780" s="327" t="s">
        <v>124</v>
      </c>
      <c r="J780" s="305" t="s">
        <v>280</v>
      </c>
      <c r="K780" s="326"/>
      <c r="L780" s="326" t="s">
        <v>557</v>
      </c>
      <c r="M780" s="326" t="s">
        <v>82</v>
      </c>
      <c r="N780" s="326" t="s">
        <v>2050</v>
      </c>
      <c r="O780" s="326"/>
      <c r="P780" s="326" t="s">
        <v>2462</v>
      </c>
      <c r="Q780" s="383"/>
      <c r="R780" s="666"/>
      <c r="S780" s="326"/>
      <c r="T780" s="309">
        <v>0.15</v>
      </c>
      <c r="U780" s="340">
        <v>0</v>
      </c>
      <c r="V780" s="340">
        <v>88.47</v>
      </c>
      <c r="W780" s="672">
        <f t="shared" si="84"/>
        <v>0</v>
      </c>
      <c r="X780" s="672">
        <f t="shared" si="85"/>
        <v>8.8469999999999993E-2</v>
      </c>
      <c r="Y780" s="673">
        <f t="shared" si="86"/>
        <v>88.47</v>
      </c>
      <c r="Z780" s="674">
        <f t="shared" si="87"/>
        <v>8.8469999999999993E-2</v>
      </c>
      <c r="AA780" s="326"/>
      <c r="AB780" s="327"/>
      <c r="AC780" s="327">
        <v>45863</v>
      </c>
      <c r="AD780" s="327"/>
      <c r="AE780" s="327">
        <v>45900</v>
      </c>
      <c r="AF780" s="14">
        <v>45900</v>
      </c>
      <c r="AG780" s="327"/>
      <c r="AH780" s="327" t="s">
        <v>124</v>
      </c>
      <c r="AI780" s="327" t="s">
        <v>2459</v>
      </c>
      <c r="AJ780" s="327" t="s">
        <v>2459</v>
      </c>
      <c r="AK780" s="327" t="s">
        <v>124</v>
      </c>
      <c r="AL780" s="327" t="s">
        <v>124</v>
      </c>
      <c r="AM780" s="327" t="s">
        <v>124</v>
      </c>
      <c r="AN780" s="327" t="s">
        <v>1255</v>
      </c>
      <c r="AO780" s="15">
        <v>45915</v>
      </c>
      <c r="AP780" s="327"/>
      <c r="AQ780" s="14">
        <v>45926</v>
      </c>
      <c r="AR780" s="14">
        <v>45926</v>
      </c>
      <c r="AS780" s="327"/>
      <c r="AT780" s="327" t="s">
        <v>124</v>
      </c>
      <c r="AU780" s="327" t="s">
        <v>2460</v>
      </c>
      <c r="AV780" s="327" t="s">
        <v>2460</v>
      </c>
      <c r="AW780" s="327" t="s">
        <v>124</v>
      </c>
      <c r="AX780" s="327" t="s">
        <v>124</v>
      </c>
      <c r="AY780" s="322">
        <v>-36</v>
      </c>
      <c r="AZ780" s="322" t="s">
        <v>1255</v>
      </c>
      <c r="BA780" s="327">
        <v>45943</v>
      </c>
      <c r="BB780" s="331"/>
      <c r="BC780" s="14">
        <v>45954</v>
      </c>
      <c r="BD780" s="15">
        <v>45954</v>
      </c>
      <c r="BE780" s="327"/>
      <c r="BF780" s="327"/>
      <c r="BG780" s="326" t="str">
        <f t="shared" si="88"/>
        <v>S43</v>
      </c>
      <c r="BH780" s="327" t="str">
        <f t="shared" si="89"/>
        <v>S43</v>
      </c>
      <c r="BI780" s="327"/>
      <c r="BJ780" s="327"/>
      <c r="BK780" s="326"/>
      <c r="BL780" s="322"/>
      <c r="BM780" s="327"/>
      <c r="BN780" s="327"/>
      <c r="BO780" s="327"/>
      <c r="BP780" s="305"/>
      <c r="BQ780" s="305"/>
      <c r="BR780" s="305"/>
      <c r="BS780" s="305"/>
      <c r="BT780" s="305"/>
      <c r="BU780" s="305"/>
      <c r="BV780" s="305"/>
      <c r="BW780" s="305"/>
      <c r="BX780" s="305"/>
      <c r="BY780" s="305"/>
      <c r="BZ780" s="305"/>
      <c r="CA780" s="660"/>
      <c r="CB780" s="326"/>
    </row>
  </sheetData>
  <autoFilter ref="A1:CB780" xr:uid="{00000000-0001-0000-0900-000000000000}">
    <sortState xmlns:xlrd2="http://schemas.microsoft.com/office/spreadsheetml/2017/richdata2" ref="A78:CB777">
      <sortCondition ref="AR1:AR780"/>
    </sortState>
  </autoFilter>
  <dataConsolidate/>
  <phoneticPr fontId="22" type="noConversion"/>
  <conditionalFormatting sqref="B1:B1048576">
    <cfRule type="cellIs" dxfId="337" priority="808" operator="equal">
      <formula>"Cancelada"</formula>
    </cfRule>
  </conditionalFormatting>
  <conditionalFormatting sqref="B315">
    <cfRule type="containsBlanks" dxfId="336" priority="620" stopIfTrue="1">
      <formula>LEN(TRIM(B315))=0</formula>
    </cfRule>
    <cfRule type="cellIs" dxfId="335" priority="631" operator="equal">
      <formula>"Cancelada"</formula>
    </cfRule>
  </conditionalFormatting>
  <conditionalFormatting sqref="B373:B374 CC754:XFD1048576">
    <cfRule type="containsBlanks" dxfId="334" priority="86" stopIfTrue="1">
      <formula>LEN(TRIM(B373))=0</formula>
    </cfRule>
  </conditionalFormatting>
  <conditionalFormatting sqref="B389:B543">
    <cfRule type="containsBlanks" dxfId="333" priority="84" stopIfTrue="1">
      <formula>LEN(TRIM(B389))=0</formula>
    </cfRule>
  </conditionalFormatting>
  <conditionalFormatting sqref="B624">
    <cfRule type="containsBlanks" dxfId="332" priority="83" stopIfTrue="1">
      <formula>LEN(TRIM(B624))=0</formula>
    </cfRule>
  </conditionalFormatting>
  <conditionalFormatting sqref="B273:D275 C276:D277 AG276:AG278">
    <cfRule type="containsBlanks" dxfId="331" priority="1614" stopIfTrue="1">
      <formula>LEN(TRIM(B273))=0</formula>
    </cfRule>
  </conditionalFormatting>
  <conditionalFormatting sqref="B278:D382 BE366:BE368 BA366:BA369 BC366:BC370 BA371 BC371:BD371 BA372:BE372 BC373:BC374 BA375:BD376 BE375:BE378 BC377:BD377 BA377:BA386 BC378:BC379 BC380:BD380 BE381:BE384 BC381:BC386 BA387:BE388 BC389:BD389 BA389:BA399 BC390:BC391 BC392:BE392 BC395:BD399 BC404:BD404 BB460:BD470 BC523:BD523 BD639:BD645 BC642:BC651 BA400:BE400 BB401:BE401 BB405:BD411 BA412:BD425 BC484:BD485 BB486:BD490 BA535:BD540 BA542:BD544 BC662:BD667 BN392:CB397 BN398:XFD400 BN401:CB402 BN448:BZ455 V392:V402 BC584:BD588 BA589:BD592 BA426:BA527 BA608:BA611 BA613:BA622 BA625:BA629 BA642:BA651 BB748:BB750 CC26:XFD186 A86:A89 C88:F89 A92:A105 O97:O113 Q97:Q113 S97:S113 V99:V113 S119:S128 V119:V128 O119:O129 Q119:Q129 A131:A136 C131:F136 BV163:CB186 Q170 C171:F172 A172 Q172:Q178 A173:F181 O175:O178 S175:S178 V175:V178 B178:B264 O180:O181 Q180:Q181 BV187:XFD187 O212:O221 Q213:Q224 O229:O238 Q229:Q238 A229:A382 AO230:AO284 O255:O261 Q255:Q261 BA262:BA284 O267:O273 Q267:Q273 BC269:BC284 O276:O284 Q276:Q284 S276:S284 V276:V284 AB276:AB284 M279:M283 AD279:AG284 M315:O315 Q315 S315 V315 BO315:BO326 M316:N349 Q330 M350:M355 M356:N441 AD366:AG470 AB366:AB471 Q367:Q471 A383:D383 B384:D400 A384:A471 BC393:BC394 BA401:BA411 C401:D471 CC401:XFD574 BC402:BC403 BE404:BE410 BE412:BE414 BE421:BE423 BC426 BE430:BE431 BB431 BE434:BE436 BC437:BC438 N442:N470 S442:S471 M442:M527 T442:T527 CB448:CB455 BC455 BC459 BE462 BE464:BE471 BB471:BC471 BC472 BB473:BC473 AD473:AG536 BB476:BB477 BB484 BB498 BB501 BB508:BB510 BB512 BB518:BB519 BB521:BB523 BB527 BA528:BD528 BE528:BE540 BN528:CB574 A528:A586 BA529:BB530 BA531:BD531 BA532:BB532 BA533:BD533 BA534:BB534 M537 BA541 BC541 BE542:BE545 BA545:BA547 B545:B586 BC546 BE547:BE574 BA548:BD548 BA549:BC549 M549:M553 BC560:BD561 M560:M562 BA560:BA564 BB561 BC564 BA574 BC574 BN575:XFD753 M584:M587 A587:B610 M602 BC602:BC606 BC608:BC610 BC613:BC622 M614:M619 AD614:AD619 AG617:AG619 BB618 AD620:AG622 BC625:BC628 A625:B711 M630 M633 BB633 BA634 BC634 BA639 BC639 BB646:BB649 AD650:AG651 BD650:BD658 BA653 BC653:BD653 AD654:AG658 BC655:BC657 BA655:BA660 M659 BB659 BC659:BC660 AD660:AG660 BA662:BA676 BC668 BC669:BD669 BC671:BD671 BB676 BE676 P682:P717 A712:A717 B712:B754 A718:F777 BE748 BE750">
    <cfRule type="containsBlanks" dxfId="330" priority="632" stopIfTrue="1">
      <formula>LEN(TRIM(A26))=0</formula>
    </cfRule>
  </conditionalFormatting>
  <conditionalFormatting sqref="E229:F471">
    <cfRule type="containsBlanks" dxfId="329" priority="618" stopIfTrue="1">
      <formula>LEN(TRIM(E229))=0</formula>
    </cfRule>
  </conditionalFormatting>
  <conditionalFormatting sqref="F1">
    <cfRule type="containsBlanks" dxfId="328" priority="110" stopIfTrue="1">
      <formula>LEN(TRIM(F1))=0</formula>
    </cfRule>
  </conditionalFormatting>
  <conditionalFormatting sqref="J1 J9:J31 J127:J130 J165:J166 J168 J245:J284">
    <cfRule type="cellIs" dxfId="327" priority="1921" operator="equal">
      <formula>"Suprimento"</formula>
    </cfRule>
    <cfRule type="containsText" dxfId="326" priority="1920" operator="containsText" text="Planejamento">
      <formula>NOT(ISERROR(SEARCH("Planejamento",J1)))</formula>
    </cfRule>
    <cfRule type="cellIs" dxfId="325" priority="1919" operator="equal">
      <formula>"Execução"</formula>
    </cfRule>
  </conditionalFormatting>
  <conditionalFormatting sqref="J1 J528:J1048576 J106:J130 J9:J31 J134:J140 J142:J169">
    <cfRule type="containsText" dxfId="324" priority="1918" operator="containsText" text="Processamento">
      <formula>NOT(ISERROR(SEARCH("Processamento",J1)))</formula>
    </cfRule>
  </conditionalFormatting>
  <conditionalFormatting sqref="J29:J35 J129:J130 J171:J284 J94:J96 J42:J78 J85">
    <cfRule type="containsText" dxfId="323" priority="2070" operator="containsText" text="Processamento">
      <formula>NOT(ISERROR(SEARCH("Processamento",J29)))</formula>
    </cfRule>
  </conditionalFormatting>
  <conditionalFormatting sqref="J315">
    <cfRule type="cellIs" dxfId="322" priority="641" operator="equal">
      <formula>"Execução"</formula>
    </cfRule>
    <cfRule type="containsText" dxfId="321" priority="642" operator="containsText" text="Planejamento">
      <formula>NOT(ISERROR(SEARCH("Planejamento",J315)))</formula>
    </cfRule>
    <cfRule type="cellIs" dxfId="320" priority="643" operator="equal">
      <formula>"Suprimento"</formula>
    </cfRule>
    <cfRule type="containsText" dxfId="319" priority="644" operator="containsText" text="PLANEJAMENTO">
      <formula>NOT(ISERROR(SEARCH("PLANEJAMENTO",J315)))</formula>
    </cfRule>
    <cfRule type="cellIs" dxfId="318" priority="645" operator="equal">
      <formula>"EXECUÇÃO"</formula>
    </cfRule>
    <cfRule type="cellIs" dxfId="317" priority="646" operator="equal">
      <formula>"SUPRIMENTO"</formula>
    </cfRule>
    <cfRule type="cellIs" dxfId="316" priority="624" operator="equal">
      <formula>"Suprimento"</formula>
    </cfRule>
    <cfRule type="containsText" dxfId="315" priority="625" operator="containsText" text="PLANEJAMENTO">
      <formula>NOT(ISERROR(SEARCH("PLANEJAMENTO",J315)))</formula>
    </cfRule>
    <cfRule type="cellIs" dxfId="314" priority="626" operator="equal">
      <formula>"EXECUÇÃO"</formula>
    </cfRule>
    <cfRule type="cellIs" dxfId="313" priority="627" operator="equal">
      <formula>"SUPRIMENTO"</formula>
    </cfRule>
    <cfRule type="containsText" dxfId="312" priority="621" operator="containsText" text="Processamento">
      <formula>NOT(ISERROR(SEARCH("Processamento",J315)))</formula>
    </cfRule>
    <cfRule type="cellIs" dxfId="311" priority="622" operator="equal">
      <formula>"Execução"</formula>
    </cfRule>
    <cfRule type="containsText" dxfId="310" priority="623" operator="containsText" text="Planejamento">
      <formula>NOT(ISERROR(SEARCH("Planejamento",J315)))</formula>
    </cfRule>
    <cfRule type="containsText" dxfId="309" priority="640" operator="containsText" text="Processamento">
      <formula>NOT(ISERROR(SEARCH("Processamento",J315)))</formula>
    </cfRule>
  </conditionalFormatting>
  <conditionalFormatting sqref="J88:K89">
    <cfRule type="containsBlanks" dxfId="308" priority="1563" stopIfTrue="1">
      <formula>LEN(TRIM(J88))=0</formula>
    </cfRule>
  </conditionalFormatting>
  <conditionalFormatting sqref="J93:K95 C93:F95">
    <cfRule type="containsBlanks" dxfId="307" priority="1458" stopIfTrue="1">
      <formula>LEN(TRIM(C93))=0</formula>
    </cfRule>
  </conditionalFormatting>
  <conditionalFormatting sqref="J126:K126 J174:K181 J212:K221 J229:K238 T28:T65 B212:D220 B229:D229 M175:M177 M180:M181 M212:M221 M229:M230 AD11:AE25 BN28:BN37 BA28:BA41 AO34:AO40 AQ34:AS40 BC36:BC40 BD39 AS48:AS71 BE66:BE71 AD126:AG126 S170 V170 AD175:AG176 AB175:AB178 AD177:AE177 AG177 AD212:AG213 A212:A221 E212:F221 S212:S221 V212:V221 AB212:AB221 AO213:AO221 AD214:AE214 AG214 AD215:AG221 C221:D221 AD229:AG231 S229:S238 V229:V238 AB229:AB238 C230:D230 AD233:AG233 AD234:AE234 AG234 AD235:AG235 AD236:AE236 AG236 AD237:AG237 AD238:AE238 AG238 K255:K261 S255:S261 V255:V261 AD276:AE278">
    <cfRule type="containsBlanks" dxfId="306" priority="1692" stopIfTrue="1">
      <formula>LEN(TRIM(A11))=0</formula>
    </cfRule>
  </conditionalFormatting>
  <conditionalFormatting sqref="J131:K132">
    <cfRule type="containsBlanks" dxfId="305" priority="1528" stopIfTrue="1">
      <formula>LEN(TRIM(J131))=0</formula>
    </cfRule>
  </conditionalFormatting>
  <conditionalFormatting sqref="K263:K264 K266:K269">
    <cfRule type="containsBlanks" dxfId="304" priority="111" stopIfTrue="1">
      <formula>LEN(TRIM(K263))=0</formula>
    </cfRule>
  </conditionalFormatting>
  <conditionalFormatting sqref="K263:K268 K290:K291 K299:K301 K312:K313">
    <cfRule type="cellIs" dxfId="303" priority="112" operator="equal">
      <formula>"Em Andamento"</formula>
    </cfRule>
    <cfRule type="cellIs" dxfId="302" priority="113" operator="equal">
      <formula>"Concluída"</formula>
    </cfRule>
    <cfRule type="cellIs" dxfId="301" priority="114" operator="equal">
      <formula>"Cancelada"</formula>
    </cfRule>
  </conditionalFormatting>
  <conditionalFormatting sqref="K269:K314 K180:K181 K237:K262 K94:K95">
    <cfRule type="cellIs" dxfId="300" priority="2050" operator="equal">
      <formula>"Em Andamento"</formula>
    </cfRule>
    <cfRule type="cellIs" dxfId="299" priority="2052" operator="equal">
      <formula>"Cancelada"</formula>
    </cfRule>
    <cfRule type="cellIs" dxfId="298" priority="2051" operator="equal">
      <formula>"Concluída"</formula>
    </cfRule>
  </conditionalFormatting>
  <conditionalFormatting sqref="K315">
    <cfRule type="cellIs" dxfId="297" priority="628" operator="equal">
      <formula>"Em Andamento"</formula>
    </cfRule>
    <cfRule type="cellIs" dxfId="296" priority="630" operator="equal">
      <formula>"Cancelada"</formula>
    </cfRule>
    <cfRule type="cellIs" dxfId="295" priority="629" operator="equal">
      <formula>"Concluída"</formula>
    </cfRule>
  </conditionalFormatting>
  <conditionalFormatting sqref="K316:K1048576 K1:K93 K96:K236">
    <cfRule type="cellIs" dxfId="294" priority="1427" operator="equal">
      <formula>"Cancelada"</formula>
    </cfRule>
    <cfRule type="cellIs" dxfId="293" priority="1426" operator="equal">
      <formula>"Concluída"</formula>
    </cfRule>
    <cfRule type="cellIs" dxfId="292" priority="1425" operator="equal">
      <formula>"Em Andamento"</formula>
    </cfRule>
  </conditionalFormatting>
  <conditionalFormatting sqref="M1:M1048576">
    <cfRule type="cellIs" dxfId="291" priority="801" operator="equal">
      <formula>"cancelada"</formula>
    </cfRule>
  </conditionalFormatting>
  <conditionalFormatting sqref="M78 M642:M644 M646:M649 M653 M720:M754">
    <cfRule type="containsBlanks" dxfId="290" priority="120" stopIfTrue="1">
      <formula>LEN(TRIM(M78))=0</formula>
    </cfRule>
  </conditionalFormatting>
  <conditionalFormatting sqref="M661:M676">
    <cfRule type="containsBlanks" dxfId="289" priority="44" stopIfTrue="1">
      <formula>LEN(TRIM(M661))=0</formula>
    </cfRule>
  </conditionalFormatting>
  <conditionalFormatting sqref="M682">
    <cfRule type="containsBlanks" dxfId="288" priority="43" stopIfTrue="1">
      <formula>LEN(TRIM(M682))=0</formula>
    </cfRule>
  </conditionalFormatting>
  <conditionalFormatting sqref="M684">
    <cfRule type="containsBlanks" dxfId="287" priority="42" stopIfTrue="1">
      <formula>LEN(TRIM(M684))=0</formula>
    </cfRule>
  </conditionalFormatting>
  <conditionalFormatting sqref="M687:M691">
    <cfRule type="containsBlanks" dxfId="286" priority="37" stopIfTrue="1">
      <formula>LEN(TRIM(M687))=0</formula>
    </cfRule>
  </conditionalFormatting>
  <conditionalFormatting sqref="M694">
    <cfRule type="containsBlanks" dxfId="285" priority="45" stopIfTrue="1">
      <formula>LEN(TRIM(M694))=0</formula>
    </cfRule>
  </conditionalFormatting>
  <conditionalFormatting sqref="M697">
    <cfRule type="containsBlanks" dxfId="284" priority="46" stopIfTrue="1">
      <formula>LEN(TRIM(M697))=0</formula>
    </cfRule>
  </conditionalFormatting>
  <conditionalFormatting sqref="M703:M704">
    <cfRule type="containsBlanks" dxfId="283" priority="47" stopIfTrue="1">
      <formula>LEN(TRIM(M703))=0</formula>
    </cfRule>
  </conditionalFormatting>
  <conditionalFormatting sqref="M756:M777 J763:M765 J766:Q772 J773:M775 J776:Q777 B2:B172 B175:B176 B266:B287 B289:B301 B304:B313 B319 B326:B334 B336:B355 B358:B371 B377:B386 B633 B646 B659 BA755:BF763 AO755:AS777 U761:U777 R764:V777 BA764:BE777 BF764:BF780">
    <cfRule type="containsBlanks" dxfId="282" priority="807" stopIfTrue="1">
      <formula>LEN(TRIM(B2))=0</formula>
    </cfRule>
  </conditionalFormatting>
  <conditionalFormatting sqref="M718:P754">
    <cfRule type="containsBlanks" dxfId="281" priority="127" stopIfTrue="1">
      <formula>LEN(TRIM(M718))=0</formula>
    </cfRule>
  </conditionalFormatting>
  <conditionalFormatting sqref="N473">
    <cfRule type="containsBlanks" dxfId="280" priority="147" stopIfTrue="1">
      <formula>LEN(TRIM(N473))=0</formula>
    </cfRule>
  </conditionalFormatting>
  <conditionalFormatting sqref="N763:Q765">
    <cfRule type="containsBlanks" dxfId="279" priority="93" stopIfTrue="1">
      <formula>LEN(TRIM(N763))=0</formula>
    </cfRule>
  </conditionalFormatting>
  <conditionalFormatting sqref="N773:Q775">
    <cfRule type="containsBlanks" dxfId="278" priority="92" stopIfTrue="1">
      <formula>LEN(TRIM(N773))=0</formula>
    </cfRule>
  </conditionalFormatting>
  <conditionalFormatting sqref="O2:O8">
    <cfRule type="duplicateValues" dxfId="277" priority="12557"/>
  </conditionalFormatting>
  <conditionalFormatting sqref="O9:O16 O19:O78">
    <cfRule type="duplicateValues" dxfId="276" priority="12495"/>
  </conditionalFormatting>
  <conditionalFormatting sqref="O17:O18">
    <cfRule type="duplicateValues" dxfId="275" priority="12497"/>
  </conditionalFormatting>
  <conditionalFormatting sqref="O134:O136">
    <cfRule type="duplicateValues" dxfId="274" priority="12498"/>
  </conditionalFormatting>
  <conditionalFormatting sqref="O175:O270 O97:O129 O1 O528:O1048576">
    <cfRule type="duplicateValues" dxfId="273" priority="12558"/>
  </conditionalFormatting>
  <conditionalFormatting sqref="O271:O283">
    <cfRule type="duplicateValues" dxfId="272" priority="12499"/>
  </conditionalFormatting>
  <conditionalFormatting sqref="O284">
    <cfRule type="duplicateValues" dxfId="271" priority="12500"/>
  </conditionalFormatting>
  <conditionalFormatting sqref="O287:O288">
    <cfRule type="duplicateValues" dxfId="270" priority="12501"/>
  </conditionalFormatting>
  <conditionalFormatting sqref="O315">
    <cfRule type="duplicateValues" dxfId="269" priority="12502"/>
  </conditionalFormatting>
  <conditionalFormatting sqref="P1">
    <cfRule type="duplicateValues" dxfId="268" priority="12571"/>
  </conditionalFormatting>
  <conditionalFormatting sqref="P2:P681">
    <cfRule type="duplicateValues" dxfId="267" priority="13128"/>
  </conditionalFormatting>
  <conditionalFormatting sqref="P744:P751">
    <cfRule type="duplicateValues" dxfId="266" priority="128"/>
  </conditionalFormatting>
  <conditionalFormatting sqref="P752:P1048576 P1 P682:P743">
    <cfRule type="duplicateValues" dxfId="265" priority="12567"/>
  </conditionalFormatting>
  <conditionalFormatting sqref="P752:P1048576 P682:P743">
    <cfRule type="duplicateValues" dxfId="264" priority="12564"/>
  </conditionalFormatting>
  <conditionalFormatting sqref="Q2">
    <cfRule type="duplicateValues" dxfId="263" priority="12737"/>
  </conditionalFormatting>
  <conditionalFormatting sqref="Q4">
    <cfRule type="duplicateValues" dxfId="262" priority="12590"/>
  </conditionalFormatting>
  <conditionalFormatting sqref="Q7">
    <cfRule type="duplicateValues" dxfId="261" priority="12591"/>
  </conditionalFormatting>
  <conditionalFormatting sqref="Q9:Q16 Q19:Q78">
    <cfRule type="duplicateValues" dxfId="260" priority="12592"/>
  </conditionalFormatting>
  <conditionalFormatting sqref="Q17:Q18">
    <cfRule type="duplicateValues" dxfId="259" priority="12594"/>
  </conditionalFormatting>
  <conditionalFormatting sqref="Q79">
    <cfRule type="duplicateValues" dxfId="258" priority="12595"/>
  </conditionalFormatting>
  <conditionalFormatting sqref="Q80">
    <cfRule type="duplicateValues" dxfId="257" priority="12596"/>
  </conditionalFormatting>
  <conditionalFormatting sqref="Q81">
    <cfRule type="duplicateValues" dxfId="256" priority="12597"/>
  </conditionalFormatting>
  <conditionalFormatting sqref="Q82">
    <cfRule type="duplicateValues" dxfId="255" priority="12598"/>
  </conditionalFormatting>
  <conditionalFormatting sqref="Q83">
    <cfRule type="duplicateValues" dxfId="254" priority="12599"/>
  </conditionalFormatting>
  <conditionalFormatting sqref="Q84">
    <cfRule type="duplicateValues" dxfId="253" priority="12600"/>
  </conditionalFormatting>
  <conditionalFormatting sqref="Q86">
    <cfRule type="duplicateValues" dxfId="252" priority="12601"/>
  </conditionalFormatting>
  <conditionalFormatting sqref="Q87">
    <cfRule type="duplicateValues" dxfId="251" priority="12602"/>
  </conditionalFormatting>
  <conditionalFormatting sqref="Q88">
    <cfRule type="duplicateValues" dxfId="250" priority="12603"/>
  </conditionalFormatting>
  <conditionalFormatting sqref="Q92">
    <cfRule type="duplicateValues" dxfId="249" priority="12604"/>
  </conditionalFormatting>
  <conditionalFormatting sqref="Q93">
    <cfRule type="duplicateValues" dxfId="248" priority="12605"/>
  </conditionalFormatting>
  <conditionalFormatting sqref="Q131">
    <cfRule type="duplicateValues" dxfId="247" priority="12606"/>
  </conditionalFormatting>
  <conditionalFormatting sqref="Q132">
    <cfRule type="duplicateValues" dxfId="246" priority="12607"/>
  </conditionalFormatting>
  <conditionalFormatting sqref="Q133">
    <cfRule type="duplicateValues" dxfId="245" priority="12608"/>
  </conditionalFormatting>
  <conditionalFormatting sqref="Q170">
    <cfRule type="duplicateValues" dxfId="244" priority="12609"/>
  </conditionalFormatting>
  <conditionalFormatting sqref="Q171:Q174 Q137:Q169">
    <cfRule type="duplicateValues" dxfId="243" priority="12610"/>
  </conditionalFormatting>
  <conditionalFormatting sqref="Q175:Q268 Q130 Q85 Q90:Q91 Q134:Q136 Q94:Q128 Q1 Q8 Q5:Q6 Q3 Q528:Q1048576">
    <cfRule type="duplicateValues" dxfId="242" priority="12738"/>
  </conditionalFormatting>
  <conditionalFormatting sqref="Q269:Q270">
    <cfRule type="duplicateValues" dxfId="241" priority="12683"/>
  </conditionalFormatting>
  <conditionalFormatting sqref="Q271:Q283">
    <cfRule type="duplicateValues" dxfId="240" priority="12684"/>
  </conditionalFormatting>
  <conditionalFormatting sqref="Q284">
    <cfRule type="duplicateValues" dxfId="239" priority="12685"/>
  </conditionalFormatting>
  <conditionalFormatting sqref="Q285">
    <cfRule type="duplicateValues" dxfId="238" priority="12686"/>
  </conditionalFormatting>
  <conditionalFormatting sqref="Q286:Q288">
    <cfRule type="duplicateValues" dxfId="237" priority="12687"/>
  </conditionalFormatting>
  <conditionalFormatting sqref="Q289 Q291:Q313 Q316:Q328 Q331:Q366">
    <cfRule type="duplicateValues" dxfId="236" priority="12688"/>
  </conditionalFormatting>
  <conditionalFormatting sqref="Q290">
    <cfRule type="duplicateValues" dxfId="235" priority="12692"/>
  </conditionalFormatting>
  <conditionalFormatting sqref="Q314">
    <cfRule type="duplicateValues" dxfId="234" priority="12693"/>
  </conditionalFormatting>
  <conditionalFormatting sqref="Q315">
    <cfRule type="duplicateValues" dxfId="233" priority="12694"/>
  </conditionalFormatting>
  <conditionalFormatting sqref="Q329">
    <cfRule type="duplicateValues" dxfId="232" priority="12697"/>
    <cfRule type="duplicateValues" dxfId="231" priority="12698"/>
    <cfRule type="duplicateValues" dxfId="230" priority="12696"/>
    <cfRule type="duplicateValues" dxfId="229" priority="12695"/>
  </conditionalFormatting>
  <conditionalFormatting sqref="Q330">
    <cfRule type="duplicateValues" dxfId="228" priority="12699"/>
    <cfRule type="duplicateValues" dxfId="227" priority="12700"/>
  </conditionalFormatting>
  <conditionalFormatting sqref="Q367:Q471">
    <cfRule type="duplicateValues" dxfId="226" priority="12701"/>
  </conditionalFormatting>
  <conditionalFormatting sqref="Q562:Q570">
    <cfRule type="duplicateValues" dxfId="225" priority="12725"/>
    <cfRule type="duplicateValues" dxfId="224" priority="12724"/>
  </conditionalFormatting>
  <conditionalFormatting sqref="Q620">
    <cfRule type="duplicateValues" dxfId="223" priority="210"/>
    <cfRule type="duplicateValues" dxfId="222" priority="209"/>
  </conditionalFormatting>
  <conditionalFormatting sqref="Q626">
    <cfRule type="duplicateValues" dxfId="221" priority="211"/>
    <cfRule type="duplicateValues" dxfId="220" priority="212"/>
  </conditionalFormatting>
  <conditionalFormatting sqref="Q628">
    <cfRule type="duplicateValues" dxfId="219" priority="214"/>
    <cfRule type="duplicateValues" dxfId="218" priority="213"/>
  </conditionalFormatting>
  <conditionalFormatting sqref="Q639:Q640">
    <cfRule type="duplicateValues" dxfId="217" priority="215"/>
    <cfRule type="duplicateValues" dxfId="216" priority="216"/>
  </conditionalFormatting>
  <conditionalFormatting sqref="Q642">
    <cfRule type="duplicateValues" dxfId="215" priority="217"/>
    <cfRule type="duplicateValues" dxfId="214" priority="218"/>
  </conditionalFormatting>
  <conditionalFormatting sqref="Q654:Q655">
    <cfRule type="duplicateValues" dxfId="213" priority="12730"/>
    <cfRule type="duplicateValues" dxfId="212" priority="12731"/>
  </conditionalFormatting>
  <conditionalFormatting sqref="Q655">
    <cfRule type="duplicateValues" dxfId="211" priority="219"/>
    <cfRule type="duplicateValues" dxfId="210" priority="220"/>
  </conditionalFormatting>
  <conditionalFormatting sqref="T1:T1048576">
    <cfRule type="cellIs" dxfId="209" priority="1416" operator="equal">
      <formula>1</formula>
    </cfRule>
    <cfRule type="cellIs" dxfId="208" priority="1415" operator="equal">
      <formula>"N/A"</formula>
    </cfRule>
  </conditionalFormatting>
  <conditionalFormatting sqref="T549:T553 T561:T562 T584:T587 T614:T619 T661:T664">
    <cfRule type="containsBlanks" dxfId="207" priority="148" stopIfTrue="1">
      <formula>LEN(TRIM(T549))=0</formula>
    </cfRule>
  </conditionalFormatting>
  <conditionalFormatting sqref="U710">
    <cfRule type="colorScale" priority="82">
      <colorScale>
        <cfvo type="min"/>
        <cfvo type="max"/>
        <color rgb="FFFFEF9C"/>
        <color rgb="FF63BE7B"/>
      </colorScale>
    </cfRule>
    <cfRule type="containsBlanks" dxfId="206" priority="81" stopIfTrue="1">
      <formula>LEN(TRIM(U710))=0</formula>
    </cfRule>
  </conditionalFormatting>
  <conditionalFormatting sqref="U743">
    <cfRule type="colorScale" priority="130">
      <colorScale>
        <cfvo type="min"/>
        <cfvo type="max"/>
        <color rgb="FFFFEF9C"/>
        <color rgb="FF63BE7B"/>
      </colorScale>
    </cfRule>
    <cfRule type="containsBlanks" dxfId="205" priority="129" stopIfTrue="1">
      <formula>LEN(TRIM(U743))=0</formula>
    </cfRule>
  </conditionalFormatting>
  <conditionalFormatting sqref="U744:U754 U2:U709 U711:U742">
    <cfRule type="colorScale" priority="12481">
      <colorScale>
        <cfvo type="min"/>
        <cfvo type="max"/>
        <color rgb="FFFFEF9C"/>
        <color rgb="FF63BE7B"/>
      </colorScale>
    </cfRule>
  </conditionalFormatting>
  <conditionalFormatting sqref="U781:Z1048576 U1:Z1 V97:V128 V175:V270 U755:V780 V528:V754">
    <cfRule type="colorScale" priority="2083">
      <colorScale>
        <cfvo type="min"/>
        <cfvo type="max"/>
        <color rgb="FFFFEF9C"/>
        <color rgb="FF63BE7B"/>
      </colorScale>
    </cfRule>
  </conditionalFormatting>
  <conditionalFormatting sqref="V2:V3 V5:V6">
    <cfRule type="colorScale" priority="2189">
      <colorScale>
        <cfvo type="min"/>
        <cfvo type="max"/>
        <color rgb="FFFFEF9C"/>
        <color rgb="FF63BE7B"/>
      </colorScale>
    </cfRule>
  </conditionalFormatting>
  <conditionalFormatting sqref="V4">
    <cfRule type="colorScale" priority="341">
      <colorScale>
        <cfvo type="min"/>
        <cfvo type="max"/>
        <color rgb="FFFFEF9C"/>
        <color rgb="FF63BE7B"/>
      </colorScale>
    </cfRule>
  </conditionalFormatting>
  <conditionalFormatting sqref="V7">
    <cfRule type="colorScale" priority="340">
      <colorScale>
        <cfvo type="min"/>
        <cfvo type="max"/>
        <color rgb="FFFFEF9C"/>
        <color rgb="FF63BE7B"/>
      </colorScale>
    </cfRule>
  </conditionalFormatting>
  <conditionalFormatting sqref="V8">
    <cfRule type="colorScale" priority="343">
      <colorScale>
        <cfvo type="min"/>
        <cfvo type="max"/>
        <color rgb="FFFFEF9C"/>
        <color rgb="FF63BE7B"/>
      </colorScale>
    </cfRule>
  </conditionalFormatting>
  <conditionalFormatting sqref="V9:V16 V19:V78">
    <cfRule type="colorScale" priority="11863">
      <colorScale>
        <cfvo type="min"/>
        <cfvo type="max"/>
        <color rgb="FFFFEF9C"/>
        <color rgb="FF63BE7B"/>
      </colorScale>
    </cfRule>
  </conditionalFormatting>
  <conditionalFormatting sqref="V79">
    <cfRule type="colorScale" priority="1746">
      <colorScale>
        <cfvo type="min"/>
        <cfvo type="max"/>
        <color rgb="FFFFEF9C"/>
        <color rgb="FF63BE7B"/>
      </colorScale>
    </cfRule>
  </conditionalFormatting>
  <conditionalFormatting sqref="V80">
    <cfRule type="colorScale" priority="1714">
      <colorScale>
        <cfvo type="min"/>
        <cfvo type="max"/>
        <color rgb="FFFFEF9C"/>
        <color rgb="FF63BE7B"/>
      </colorScale>
    </cfRule>
  </conditionalFormatting>
  <conditionalFormatting sqref="V81">
    <cfRule type="colorScale" priority="1704">
      <colorScale>
        <cfvo type="min"/>
        <cfvo type="max"/>
        <color rgb="FFFFEF9C"/>
        <color rgb="FF63BE7B"/>
      </colorScale>
    </cfRule>
  </conditionalFormatting>
  <conditionalFormatting sqref="V82">
    <cfRule type="colorScale" priority="1697">
      <colorScale>
        <cfvo type="min"/>
        <cfvo type="max"/>
        <color rgb="FFFFEF9C"/>
        <color rgb="FF63BE7B"/>
      </colorScale>
    </cfRule>
  </conditionalFormatting>
  <conditionalFormatting sqref="V83">
    <cfRule type="colorScale" priority="1677">
      <colorScale>
        <cfvo type="min"/>
        <cfvo type="max"/>
        <color rgb="FFFFEF9C"/>
        <color rgb="FF63BE7B"/>
      </colorScale>
    </cfRule>
  </conditionalFormatting>
  <conditionalFormatting sqref="V84">
    <cfRule type="colorScale" priority="1669">
      <colorScale>
        <cfvo type="min"/>
        <cfvo type="max"/>
        <color rgb="FFFFEF9C"/>
        <color rgb="FF63BE7B"/>
      </colorScale>
    </cfRule>
  </conditionalFormatting>
  <conditionalFormatting sqref="V86">
    <cfRule type="colorScale" priority="1638">
      <colorScale>
        <cfvo type="min"/>
        <cfvo type="max"/>
        <color rgb="FFFFEF9C"/>
        <color rgb="FF63BE7B"/>
      </colorScale>
    </cfRule>
  </conditionalFormatting>
  <conditionalFormatting sqref="V87">
    <cfRule type="colorScale" priority="1618">
      <colorScale>
        <cfvo type="min"/>
        <cfvo type="max"/>
        <color rgb="FFFFEF9C"/>
        <color rgb="FF63BE7B"/>
      </colorScale>
    </cfRule>
  </conditionalFormatting>
  <conditionalFormatting sqref="V88">
    <cfRule type="colorScale" priority="1594">
      <colorScale>
        <cfvo type="min"/>
        <cfvo type="max"/>
        <color rgb="FFFFEF9C"/>
        <color rgb="FF63BE7B"/>
      </colorScale>
    </cfRule>
  </conditionalFormatting>
  <conditionalFormatting sqref="V89">
    <cfRule type="colorScale" priority="1568">
      <colorScale>
        <cfvo type="min"/>
        <cfvo type="max"/>
        <color rgb="FFFFEF9C"/>
        <color rgb="FF63BE7B"/>
      </colorScale>
    </cfRule>
  </conditionalFormatting>
  <conditionalFormatting sqref="V92">
    <cfRule type="colorScale" priority="1520">
      <colorScale>
        <cfvo type="min"/>
        <cfvo type="max"/>
        <color rgb="FFFFEF9C"/>
        <color rgb="FF63BE7B"/>
      </colorScale>
    </cfRule>
  </conditionalFormatting>
  <conditionalFormatting sqref="V93">
    <cfRule type="colorScale" priority="1466">
      <colorScale>
        <cfvo type="min"/>
        <cfvo type="max"/>
        <color rgb="FFFFEF9C"/>
        <color rgb="FF63BE7B"/>
      </colorScale>
    </cfRule>
  </conditionalFormatting>
  <conditionalFormatting sqref="V94:V96 V85 V90:V91">
    <cfRule type="colorScale" priority="2021">
      <colorScale>
        <cfvo type="min"/>
        <cfvo type="max"/>
        <color rgb="FFFFEF9C"/>
        <color rgb="FF63BE7B"/>
      </colorScale>
    </cfRule>
  </conditionalFormatting>
  <conditionalFormatting sqref="V131">
    <cfRule type="colorScale" priority="1543">
      <colorScale>
        <cfvo type="min"/>
        <cfvo type="max"/>
        <color rgb="FFFFEF9C"/>
        <color rgb="FF63BE7B"/>
      </colorScale>
    </cfRule>
  </conditionalFormatting>
  <conditionalFormatting sqref="V132">
    <cfRule type="colorScale" priority="1532">
      <colorScale>
        <cfvo type="min"/>
        <cfvo type="max"/>
        <color rgb="FFFFEF9C"/>
        <color rgb="FF63BE7B"/>
      </colorScale>
    </cfRule>
  </conditionalFormatting>
  <conditionalFormatting sqref="V133">
    <cfRule type="colorScale" priority="1498">
      <colorScale>
        <cfvo type="min"/>
        <cfvo type="max"/>
        <color rgb="FFFFEF9C"/>
        <color rgb="FF63BE7B"/>
      </colorScale>
    </cfRule>
  </conditionalFormatting>
  <conditionalFormatting sqref="V134:V136">
    <cfRule type="colorScale" priority="9958">
      <colorScale>
        <cfvo type="min"/>
        <cfvo type="max"/>
        <color rgb="FFFFEF9C"/>
        <color rgb="FF63BE7B"/>
      </colorScale>
    </cfRule>
  </conditionalFormatting>
  <conditionalFormatting sqref="V137:V164">
    <cfRule type="colorScale" priority="2012">
      <colorScale>
        <cfvo type="min"/>
        <cfvo type="max"/>
        <color rgb="FFFFEF9C"/>
        <color rgb="FF63BE7B"/>
      </colorScale>
    </cfRule>
  </conditionalFormatting>
  <conditionalFormatting sqref="V166:V174">
    <cfRule type="colorScale" priority="2079">
      <colorScale>
        <cfvo type="min"/>
        <cfvo type="max"/>
        <color rgb="FFFFEF9C"/>
        <color rgb="FF63BE7B"/>
      </colorScale>
    </cfRule>
  </conditionalFormatting>
  <conditionalFormatting sqref="V271:V283">
    <cfRule type="colorScale" priority="3702">
      <colorScale>
        <cfvo type="min"/>
        <cfvo type="max"/>
        <color rgb="FFFFEF9C"/>
        <color rgb="FF63BE7B"/>
      </colorScale>
    </cfRule>
  </conditionalFormatting>
  <conditionalFormatting sqref="V284">
    <cfRule type="colorScale" priority="844">
      <colorScale>
        <cfvo type="min"/>
        <cfvo type="max"/>
        <color rgb="FFFFEF9C"/>
        <color rgb="FF63BE7B"/>
      </colorScale>
    </cfRule>
  </conditionalFormatting>
  <conditionalFormatting sqref="V285">
    <cfRule type="colorScale" priority="1350">
      <colorScale>
        <cfvo type="min"/>
        <cfvo type="max"/>
        <color rgb="FFFFEF9C"/>
        <color rgb="FF63BE7B"/>
      </colorScale>
    </cfRule>
  </conditionalFormatting>
  <conditionalFormatting sqref="V286:V288">
    <cfRule type="colorScale" priority="1345">
      <colorScale>
        <cfvo type="min"/>
        <cfvo type="max"/>
        <color rgb="FFFFEF9C"/>
        <color rgb="FF63BE7B"/>
      </colorScale>
    </cfRule>
  </conditionalFormatting>
  <conditionalFormatting sqref="V290">
    <cfRule type="colorScale" priority="822">
      <colorScale>
        <cfvo type="min"/>
        <cfvo type="max"/>
        <color rgb="FFFFEF9C"/>
        <color rgb="FF63BE7B"/>
      </colorScale>
    </cfRule>
  </conditionalFormatting>
  <conditionalFormatting sqref="V314">
    <cfRule type="colorScale" priority="653">
      <colorScale>
        <cfvo type="min"/>
        <cfvo type="max"/>
        <color rgb="FFFFEF9C"/>
        <color rgb="FF63BE7B"/>
      </colorScale>
    </cfRule>
  </conditionalFormatting>
  <conditionalFormatting sqref="V315">
    <cfRule type="colorScale" priority="651">
      <colorScale>
        <cfvo type="min"/>
        <cfvo type="max"/>
        <color rgb="FFFFEF9C"/>
        <color rgb="FF63BE7B"/>
      </colorScale>
    </cfRule>
  </conditionalFormatting>
  <conditionalFormatting sqref="V372:V373 V461:V470 V403 V289 V406 V409 V419 V448:V455 V291:V313 V316:V365 V384:V388 V390:V391">
    <cfRule type="colorScale" priority="5465">
      <colorScale>
        <cfvo type="min"/>
        <cfvo type="max"/>
        <color rgb="FFFFEF9C"/>
        <color rgb="FF63BE7B"/>
      </colorScale>
    </cfRule>
  </conditionalFormatting>
  <conditionalFormatting sqref="V456:V459 V404:V405 V366:V371 V389 V407:V408 V410:V418 V392:V402 V374:V383 V420:V447">
    <cfRule type="colorScale" priority="307">
      <colorScale>
        <cfvo type="min"/>
        <cfvo type="max"/>
        <color rgb="FFFFEF9C"/>
        <color rgb="FF63BE7B"/>
      </colorScale>
    </cfRule>
  </conditionalFormatting>
  <conditionalFormatting sqref="V471 V460">
    <cfRule type="colorScale" priority="333">
      <colorScale>
        <cfvo type="min"/>
        <cfvo type="max"/>
        <color rgb="FFFFEF9C"/>
        <color rgb="FF63BE7B"/>
      </colorScale>
    </cfRule>
  </conditionalFormatting>
  <conditionalFormatting sqref="W2:W780">
    <cfRule type="colorScale" priority="13161">
      <colorScale>
        <cfvo type="min"/>
        <cfvo type="max"/>
        <color rgb="FFFFEF9C"/>
        <color rgb="FF63BE7B"/>
      </colorScale>
    </cfRule>
  </conditionalFormatting>
  <conditionalFormatting sqref="X2:X780">
    <cfRule type="colorScale" priority="13163">
      <colorScale>
        <cfvo type="min"/>
        <cfvo type="max"/>
        <color rgb="FFFFEF9C"/>
        <color rgb="FF63BE7B"/>
      </colorScale>
    </cfRule>
  </conditionalFormatting>
  <conditionalFormatting sqref="Y2:Z780">
    <cfRule type="colorScale" priority="13165">
      <colorScale>
        <cfvo type="min"/>
        <cfvo type="max"/>
        <color rgb="FFFFEF9C"/>
        <color rgb="FF63BE7B"/>
      </colorScale>
    </cfRule>
  </conditionalFormatting>
  <conditionalFormatting sqref="AB315 AD315:AG315 AO315 AQ315:AS315">
    <cfRule type="containsBlanks" dxfId="204" priority="619" stopIfTrue="1">
      <formula>LEN(TRIM(AB315))=0</formula>
    </cfRule>
  </conditionalFormatting>
  <conditionalFormatting sqref="AC414">
    <cfRule type="containsBlanks" dxfId="203" priority="198" stopIfTrue="1">
      <formula>LEN(TRIM(AC414))=0</formula>
    </cfRule>
  </conditionalFormatting>
  <conditionalFormatting sqref="AC550:AC551 AC560:AC561 AC614 AC616 AC618 AC629:AC633 AC640:AC641 AC665:AC668 AC670:AC676 AC678">
    <cfRule type="containsBlanks" dxfId="202" priority="196" stopIfTrue="1">
      <formula>LEN(TRIM(AC550))=0</formula>
    </cfRule>
  </conditionalFormatting>
  <conditionalFormatting sqref="AD712:AE712">
    <cfRule type="containsBlanks" dxfId="201" priority="20" stopIfTrue="1">
      <formula>LEN(TRIM(AD712))=0</formula>
    </cfRule>
  </conditionalFormatting>
  <conditionalFormatting sqref="AD538:AG613 A781:CB1048576 G1:XFD1 J270:K754 J755:Q762 A778:V780 S528:T754 R755:V763 BE588:BH712 B229:B230 B528:F717 M530:O622 Q528:Q754 V528:V754 AB528:AB777 A611:A624">
    <cfRule type="containsBlanks" dxfId="200" priority="1873" stopIfTrue="1">
      <formula>LEN(TRIM(A1))=0</formula>
    </cfRule>
  </conditionalFormatting>
  <conditionalFormatting sqref="AD713:AG777 AC471:AG472 AC537:AG537 AE614:AG616 AE617:AF618 AC623:AG624 AD625:AG645 AC646:AG649 AC652:AG653 AC659:AG659 AD662:AG711">
    <cfRule type="containsBlanks" dxfId="199" priority="195" stopIfTrue="1">
      <formula>LEN(TRIM(AC471))=0</formula>
    </cfRule>
  </conditionalFormatting>
  <conditionalFormatting sqref="AF1 AF565:AF661 AF713:AF1048576 AF114:AF127 AF665:AF711 AF9:AF31 AF89:AF91 AF104:AF106 AF136:AF137 AF163:AF168">
    <cfRule type="cellIs" dxfId="198" priority="1966" operator="between">
      <formula>TODAY()</formula>
      <formula>TODAY()+14</formula>
    </cfRule>
  </conditionalFormatting>
  <conditionalFormatting sqref="AF68:AF70">
    <cfRule type="cellIs" dxfId="197" priority="1842" operator="between">
      <formula>TODAY()</formula>
      <formula>TODAY()+14</formula>
    </cfRule>
  </conditionalFormatting>
  <conditionalFormatting sqref="AF72:AF76">
    <cfRule type="cellIs" dxfId="196" priority="1745" operator="between">
      <formula>TODAY()</formula>
      <formula>TODAY()+14</formula>
    </cfRule>
  </conditionalFormatting>
  <conditionalFormatting sqref="AF80:AF87">
    <cfRule type="cellIs" dxfId="195" priority="1584" operator="between">
      <formula>TODAY()</formula>
      <formula>TODAY()+14</formula>
    </cfRule>
  </conditionalFormatting>
  <conditionalFormatting sqref="AF93">
    <cfRule type="cellIs" dxfId="194" priority="1464" operator="between">
      <formula>TODAY()</formula>
      <formula>TODAY()+14</formula>
    </cfRule>
  </conditionalFormatting>
  <conditionalFormatting sqref="AF96:AF99">
    <cfRule type="cellIs" dxfId="193" priority="1833" operator="between">
      <formula>TODAY()</formula>
      <formula>TODAY()+14</formula>
    </cfRule>
  </conditionalFormatting>
  <conditionalFormatting sqref="AF108:AF109">
    <cfRule type="cellIs" dxfId="192" priority="1767" operator="between">
      <formula>TODAY()</formula>
      <formula>TODAY()+14</formula>
    </cfRule>
  </conditionalFormatting>
  <conditionalFormatting sqref="AF129">
    <cfRule type="cellIs" dxfId="191" priority="2016" operator="between">
      <formula>TODAY()</formula>
      <formula>TODAY()+14</formula>
    </cfRule>
  </conditionalFormatting>
  <conditionalFormatting sqref="AF131:AF133">
    <cfRule type="cellIs" dxfId="190" priority="1495" operator="between">
      <formula>TODAY()</formula>
      <formula>TODAY()+14</formula>
    </cfRule>
  </conditionalFormatting>
  <conditionalFormatting sqref="AF140:AF141 AF146 AF152 AF155 AF157 AF161">
    <cfRule type="cellIs" dxfId="189" priority="1831" operator="between">
      <formula>TODAY()</formula>
      <formula>TODAY()+14</formula>
    </cfRule>
  </conditionalFormatting>
  <conditionalFormatting sqref="AF144">
    <cfRule type="cellIs" dxfId="188" priority="136" operator="between">
      <formula>TODAY()</formula>
      <formula>TODAY()+14</formula>
    </cfRule>
  </conditionalFormatting>
  <conditionalFormatting sqref="AF315">
    <cfRule type="cellIs" dxfId="187" priority="637" operator="between">
      <formula>TODAY()</formula>
      <formula>TODAY()+14</formula>
    </cfRule>
  </conditionalFormatting>
  <conditionalFormatting sqref="AF528:AF535 AF34:AF66 AF538:AF544 AF546 AF548 AF554:AF558">
    <cfRule type="cellIs" dxfId="186" priority="1846" operator="between">
      <formula>TODAY()</formula>
      <formula>TODAY()+14</formula>
    </cfRule>
  </conditionalFormatting>
  <conditionalFormatting sqref="AF678:AF712">
    <cfRule type="containsBlanks" dxfId="185" priority="18" stopIfTrue="1">
      <formula>LEN(TRIM(AF678))=0</formula>
    </cfRule>
  </conditionalFormatting>
  <conditionalFormatting sqref="AF712">
    <cfRule type="cellIs" dxfId="184" priority="19" operator="between">
      <formula>TODAY()</formula>
      <formula>TODAY()+14</formula>
    </cfRule>
  </conditionalFormatting>
  <conditionalFormatting sqref="AF92:AG92">
    <cfRule type="cellIs" dxfId="183" priority="1512" operator="between">
      <formula>TODAY()</formula>
      <formula>TODAY()+14</formula>
    </cfRule>
  </conditionalFormatting>
  <conditionalFormatting sqref="AF713:AG713">
    <cfRule type="cellIs" dxfId="182" priority="32" operator="between">
      <formula>TODAY()</formula>
      <formula>TODAY()+14</formula>
    </cfRule>
  </conditionalFormatting>
  <conditionalFormatting sqref="AG9">
    <cfRule type="cellIs" dxfId="181" priority="1953" operator="between">
      <formula>TODAY()</formula>
      <formula>TODAY()+14</formula>
    </cfRule>
  </conditionalFormatting>
  <conditionalFormatting sqref="AG20">
    <cfRule type="cellIs" dxfId="180" priority="337" operator="between">
      <formula>TODAY()</formula>
      <formula>TODAY()+14</formula>
    </cfRule>
  </conditionalFormatting>
  <conditionalFormatting sqref="AG27">
    <cfRule type="cellIs" dxfId="179" priority="1848" operator="between">
      <formula>TODAY()</formula>
      <formula>TODAY()+14</formula>
    </cfRule>
  </conditionalFormatting>
  <conditionalFormatting sqref="AG118">
    <cfRule type="cellIs" dxfId="178" priority="2038" operator="between">
      <formula>TODAY()</formula>
      <formula>TODAY()+14</formula>
    </cfRule>
  </conditionalFormatting>
  <conditionalFormatting sqref="AG712">
    <cfRule type="containsBlanks" dxfId="177" priority="17" stopIfTrue="1">
      <formula>LEN(TRIM(AG712))=0</formula>
    </cfRule>
  </conditionalFormatting>
  <conditionalFormatting sqref="AO106">
    <cfRule type="containsText" dxfId="176" priority="2054" operator="containsText" text="N/A">
      <formula>NOT(ISERROR(SEARCH("N/A",AO106)))</formula>
    </cfRule>
  </conditionalFormatting>
  <conditionalFormatting sqref="AO108">
    <cfRule type="containsText" dxfId="175" priority="2053" operator="containsText" text="N/A">
      <formula>NOT(ISERROR(SEARCH("N/A",AO108)))</formula>
    </cfRule>
  </conditionalFormatting>
  <conditionalFormatting sqref="AO128:AO130 AQ130:AS130">
    <cfRule type="containsText" dxfId="174" priority="1812" operator="containsText" text="N/A">
      <formula>NOT(ISERROR(SEARCH("N/A",AO128)))</formula>
    </cfRule>
  </conditionalFormatting>
  <conditionalFormatting sqref="AO208:AO209">
    <cfRule type="containsText" dxfId="173" priority="1871" operator="containsText" text="N/A">
      <formula>NOT(ISERROR(SEARCH("N/A",AO208)))</formula>
    </cfRule>
  </conditionalFormatting>
  <conditionalFormatting sqref="AO215:AO220 AO212 AO222 AO225:AO226 AO229">
    <cfRule type="containsText" dxfId="172" priority="1880" operator="containsText" text="N/A">
      <formula>NOT(ISERROR(SEARCH("N/A",AO212)))</formula>
    </cfRule>
  </conditionalFormatting>
  <conditionalFormatting sqref="AP318">
    <cfRule type="containsText" dxfId="171" priority="157" operator="containsText" text="N/A">
      <formula>NOT(ISERROR(SEARCH("N/A",AP318)))</formula>
    </cfRule>
  </conditionalFormatting>
  <conditionalFormatting sqref="AP320">
    <cfRule type="containsText" dxfId="170" priority="158" operator="containsText" text="N/A">
      <formula>NOT(ISERROR(SEARCH("N/A",AP320)))</formula>
    </cfRule>
  </conditionalFormatting>
  <conditionalFormatting sqref="AP414 AP421:AP423 AP434:AP436 AP471:AP472">
    <cfRule type="containsText" dxfId="169" priority="199" operator="containsText" text="N/A">
      <formula>NOT(ISERROR(SEARCH("N/A",AP414)))</formula>
    </cfRule>
  </conditionalFormatting>
  <conditionalFormatting sqref="AP442:AP443">
    <cfRule type="containsBlanks" dxfId="168" priority="95" stopIfTrue="1">
      <formula>LEN(TRIM(AP442))=0</formula>
    </cfRule>
  </conditionalFormatting>
  <conditionalFormatting sqref="AP487:AP489">
    <cfRule type="containsText" dxfId="167" priority="94" operator="containsText" text="N/A">
      <formula>NOT(ISERROR(SEARCH("N/A",AP487)))</formula>
    </cfRule>
  </conditionalFormatting>
  <conditionalFormatting sqref="AP742">
    <cfRule type="containsBlanks" dxfId="166" priority="123" stopIfTrue="1">
      <formula>LEN(TRIM(AP742))=0</formula>
    </cfRule>
  </conditionalFormatting>
  <conditionalFormatting sqref="AP744:AP754">
    <cfRule type="containsBlanks" dxfId="165" priority="126" stopIfTrue="1">
      <formula>LEN(TRIM(AP744))=0</formula>
    </cfRule>
  </conditionalFormatting>
  <conditionalFormatting sqref="AP442:AQ443">
    <cfRule type="containsText" dxfId="164" priority="96" operator="containsText" text="N/A">
      <formula>NOT(ISERROR(SEARCH("N/A",AP442)))</formula>
    </cfRule>
  </conditionalFormatting>
  <conditionalFormatting sqref="AQ30:AQ41">
    <cfRule type="containsText" dxfId="163" priority="1898" operator="containsText" text="N/A">
      <formula>NOT(ISERROR(SEARCH("N/A",AQ30)))</formula>
    </cfRule>
  </conditionalFormatting>
  <conditionalFormatting sqref="AQ67:AQ69">
    <cfRule type="containsText" dxfId="162" priority="1261" operator="containsText" text="N/A">
      <formula>NOT(ISERROR(SEARCH("N/A",AQ67)))</formula>
    </cfRule>
  </conditionalFormatting>
  <conditionalFormatting sqref="AQ76:AQ78">
    <cfRule type="containsText" dxfId="161" priority="1840" operator="containsText" text="N/A">
      <formula>NOT(ISERROR(SEARCH("N/A",AQ76)))</formula>
    </cfRule>
  </conditionalFormatting>
  <conditionalFormatting sqref="AQ125">
    <cfRule type="containsText" dxfId="160" priority="1813" operator="containsText" text="N/A">
      <formula>NOT(ISERROR(SEARCH("N/A",AQ125)))</formula>
    </cfRule>
  </conditionalFormatting>
  <conditionalFormatting sqref="AQ134 AS134 AO134:AO136">
    <cfRule type="containsText" dxfId="159" priority="1947" operator="containsText" text="N/A">
      <formula>NOT(ISERROR(SEARCH("N/A",AO134)))</formula>
    </cfRule>
  </conditionalFormatting>
  <conditionalFormatting sqref="AQ673:AQ676">
    <cfRule type="containsText" dxfId="158" priority="143" operator="containsText" text="N/A">
      <formula>NOT(ISERROR(SEARCH("N/A",AQ673)))</formula>
    </cfRule>
  </conditionalFormatting>
  <conditionalFormatting sqref="AQ713">
    <cfRule type="containsText" dxfId="157" priority="31" operator="containsText" text="N/A">
      <formula>NOT(ISERROR(SEARCH("N/A",AQ713)))</formula>
    </cfRule>
  </conditionalFormatting>
  <conditionalFormatting sqref="AQ9:AR11 AQ12 AQ13:AR16 AR17:AS17 AQ18:AS18 AR175:AR176 AR186:AR188 AR192:AR196 AR208:AR209 AR212 AR225:AR226 AR229">
    <cfRule type="containsText" dxfId="156" priority="1979" operator="containsText" text="N/A">
      <formula>NOT(ISERROR(SEARCH("N/A",AQ9)))</formula>
    </cfRule>
  </conditionalFormatting>
  <conditionalFormatting sqref="AQ90:AR90">
    <cfRule type="containsText" dxfId="155" priority="1816" operator="containsText" text="N/A">
      <formula>NOT(ISERROR(SEARCH("N/A",AQ90)))</formula>
    </cfRule>
  </conditionalFormatting>
  <conditionalFormatting sqref="AQ285:AR301 AO285:AO314 AQ299:AQ303 AQ304:AR314 AR596:AR598 AR629 AR658 AR673:AR711 AR720:AR724 AR726:AR741">
    <cfRule type="containsText" dxfId="154" priority="1978" operator="containsText" text="N/A">
      <formula>NOT(ISERROR(SEARCH("N/A",AO285)))</formula>
    </cfRule>
  </conditionalFormatting>
  <conditionalFormatting sqref="AQ316:AR355">
    <cfRule type="containsText" dxfId="153" priority="154" operator="containsText" text="N/A">
      <formula>NOT(ISERROR(SEARCH("N/A",AQ316)))</formula>
    </cfRule>
  </conditionalFormatting>
  <conditionalFormatting sqref="AQ96:AS98">
    <cfRule type="containsText" dxfId="152" priority="1815" operator="containsText" text="N/A">
      <formula>NOT(ISERROR(SEARCH("N/A",AQ96)))</formula>
    </cfRule>
  </conditionalFormatting>
  <conditionalFormatting sqref="AQ103:AS103">
    <cfRule type="containsText" dxfId="151" priority="1938" operator="containsText" text="N/A">
      <formula>NOT(ISERROR(SEARCH("N/A",AQ103)))</formula>
    </cfRule>
  </conditionalFormatting>
  <conditionalFormatting sqref="AQ106:AS106 AR107:AS107">
    <cfRule type="containsText" dxfId="150" priority="184" operator="containsText" text="N/A">
      <formula>NOT(ISERROR(SEARCH("N/A",AQ106)))</formula>
    </cfRule>
  </conditionalFormatting>
  <conditionalFormatting sqref="AQ421:AS441 AS442:AS443 AQ444:AS527 AS562 AS615 AS625:AS630 AS663:AS664">
    <cfRule type="containsText" dxfId="149" priority="152" operator="containsText" text="N/A">
      <formula>NOT(ISERROR(SEARCH("N/A",AQ421)))</formula>
    </cfRule>
  </conditionalFormatting>
  <conditionalFormatting sqref="AR78:AR84">
    <cfRule type="containsText" dxfId="148" priority="139" operator="containsText" text="N/A">
      <formula>NOT(ISERROR(SEARCH("N/A",AR78)))</formula>
    </cfRule>
  </conditionalFormatting>
  <conditionalFormatting sqref="AR86">
    <cfRule type="containsText" dxfId="147" priority="1628" operator="containsText" text="N/A">
      <formula>NOT(ISERROR(SEARCH("N/A",AR86)))</formula>
    </cfRule>
  </conditionalFormatting>
  <conditionalFormatting sqref="AR92:AR93">
    <cfRule type="containsText" dxfId="146" priority="1460" operator="containsText" text="N/A">
      <formula>NOT(ISERROR(SEARCH("N/A",AR92)))</formula>
    </cfRule>
  </conditionalFormatting>
  <conditionalFormatting sqref="AR108 AR154 AR156">
    <cfRule type="containsText" dxfId="145" priority="1794" operator="containsText" text="N/A">
      <formula>NOT(ISERROR(SEARCH("N/A",AR108)))</formula>
    </cfRule>
  </conditionalFormatting>
  <conditionalFormatting sqref="AR131 AR141:AR142">
    <cfRule type="containsText" dxfId="144" priority="858" operator="containsText" text="N/A">
      <formula>NOT(ISERROR(SEARCH("N/A",AR131)))</formula>
    </cfRule>
  </conditionalFormatting>
  <conditionalFormatting sqref="AR162:AR166">
    <cfRule type="containsText" dxfId="143" priority="1814" operator="containsText" text="N/A">
      <formula>NOT(ISERROR(SEARCH("N/A",AR162)))</formula>
    </cfRule>
  </conditionalFormatting>
  <conditionalFormatting sqref="AR216:AR218">
    <cfRule type="containsText" dxfId="142" priority="1774" operator="containsText" text="N/A">
      <formula>NOT(ISERROR(SEARCH("N/A",AR216)))</formula>
    </cfRule>
  </conditionalFormatting>
  <conditionalFormatting sqref="AR280:AR282">
    <cfRule type="containsText" dxfId="141" priority="1117" operator="containsText" text="N/A">
      <formula>NOT(ISERROR(SEARCH("N/A",AR280)))</formula>
    </cfRule>
  </conditionalFormatting>
  <conditionalFormatting sqref="AR549:AR550">
    <cfRule type="containsText" dxfId="140" priority="106" operator="containsText" text="N/A">
      <formula>NOT(ISERROR(SEARCH("N/A",AR549)))</formula>
    </cfRule>
  </conditionalFormatting>
  <conditionalFormatting sqref="AR552:AR553">
    <cfRule type="containsText" dxfId="139" priority="104" operator="containsText" text="N/A">
      <formula>NOT(ISERROR(SEARCH("N/A",AR552)))</formula>
    </cfRule>
  </conditionalFormatting>
  <conditionalFormatting sqref="AR644">
    <cfRule type="containsText" dxfId="138" priority="131" operator="containsText" text="N/A">
      <formula>NOT(ISERROR(SEARCH("N/A",AR644)))</formula>
    </cfRule>
  </conditionalFormatting>
  <conditionalFormatting sqref="AR661">
    <cfRule type="containsBlanks" dxfId="137" priority="165" stopIfTrue="1">
      <formula>LEN(TRIM(AR661))=0</formula>
    </cfRule>
  </conditionalFormatting>
  <conditionalFormatting sqref="AR712">
    <cfRule type="containsBlanks" dxfId="136" priority="16" stopIfTrue="1">
      <formula>LEN(TRIM(AR712))=0</formula>
    </cfRule>
  </conditionalFormatting>
  <conditionalFormatting sqref="AR713:AR718">
    <cfRule type="containsText" dxfId="135" priority="30" operator="containsText" text="N/A">
      <formula>NOT(ISERROR(SEARCH("N/A",AR713)))</formula>
    </cfRule>
  </conditionalFormatting>
  <conditionalFormatting sqref="AR742 AR744:AR751 AR753:AR754">
    <cfRule type="containsBlanks" dxfId="134" priority="89" stopIfTrue="1">
      <formula>LEN(TRIM(AR742))=0</formula>
    </cfRule>
  </conditionalFormatting>
  <conditionalFormatting sqref="AR752">
    <cfRule type="containsText" dxfId="133" priority="77" operator="containsText" text="N/A">
      <formula>NOT(ISERROR(SEARCH("N/A",AR752)))</formula>
    </cfRule>
  </conditionalFormatting>
  <conditionalFormatting sqref="AR85:AS85">
    <cfRule type="containsText" dxfId="132" priority="1825" operator="containsText" text="N/A">
      <formula>NOT(ISERROR(SEARCH("N/A",AR85)))</formula>
    </cfRule>
  </conditionalFormatting>
  <conditionalFormatting sqref="AR135:AS135">
    <cfRule type="containsText" dxfId="131" priority="2035" operator="containsText" text="N/A">
      <formula>NOT(ISERROR(SEARCH("N/A",AR135)))</formula>
    </cfRule>
  </conditionalFormatting>
  <conditionalFormatting sqref="AR144:AS144">
    <cfRule type="containsText" dxfId="130" priority="137" operator="containsText" text="N/A">
      <formula>NOT(ISERROR(SEARCH("N/A",AR144)))</formula>
    </cfRule>
  </conditionalFormatting>
  <conditionalFormatting sqref="AR168:AS168">
    <cfRule type="containsText" dxfId="129" priority="1829" operator="containsText" text="N/A">
      <formula>NOT(ISERROR(SEARCH("N/A",AR168)))</formula>
    </cfRule>
  </conditionalFormatting>
  <conditionalFormatting sqref="AS12">
    <cfRule type="containsText" dxfId="128" priority="799" operator="containsText" text="N/A">
      <formula>NOT(ISERROR(SEARCH("N/A",AS12)))</formula>
    </cfRule>
  </conditionalFormatting>
  <conditionalFormatting sqref="AS16">
    <cfRule type="containsText" dxfId="127" priority="796" operator="containsText" text="N/A">
      <formula>NOT(ISERROR(SEARCH("N/A",AS16)))</formula>
    </cfRule>
  </conditionalFormatting>
  <conditionalFormatting sqref="AS30:AS32">
    <cfRule type="containsText" dxfId="126" priority="1895" operator="containsText" text="N/A">
      <formula>NOT(ISERROR(SEARCH("N/A",AS30)))</formula>
    </cfRule>
  </conditionalFormatting>
  <conditionalFormatting sqref="AS36">
    <cfRule type="containsText" dxfId="125" priority="1952" operator="containsText" text="N/A">
      <formula>NOT(ISERROR(SEARCH("N/A",AS36)))</formula>
    </cfRule>
  </conditionalFormatting>
  <conditionalFormatting sqref="AS42:AS46">
    <cfRule type="containsText" dxfId="124" priority="1753" operator="containsText" text="N/A">
      <formula>NOT(ISERROR(SEARCH("N/A",AS42)))</formula>
    </cfRule>
  </conditionalFormatting>
  <conditionalFormatting sqref="AS72:AS73">
    <cfRule type="containsText" dxfId="123" priority="334" operator="containsText" text="N/A">
      <formula>NOT(ISERROR(SEARCH("N/A",AS72)))</formula>
    </cfRule>
  </conditionalFormatting>
  <conditionalFormatting sqref="AS118">
    <cfRule type="containsText" dxfId="122" priority="1950" operator="containsText" text="N/A">
      <formula>NOT(ISERROR(SEARCH("N/A",AS118)))</formula>
    </cfRule>
  </conditionalFormatting>
  <conditionalFormatting sqref="AS132">
    <cfRule type="containsText" dxfId="121" priority="1529" operator="containsText" text="N/A">
      <formula>NOT(ISERROR(SEARCH("N/A",AS132)))</formula>
    </cfRule>
  </conditionalFormatting>
  <conditionalFormatting sqref="AS146">
    <cfRule type="containsText" dxfId="120" priority="1902" operator="containsText" text="N/A">
      <formula>NOT(ISERROR(SEARCH("N/A",AS146)))</formula>
    </cfRule>
  </conditionalFormatting>
  <conditionalFormatting sqref="AS318">
    <cfRule type="containsText" dxfId="119" priority="156" operator="containsText" text="N/A">
      <formula>NOT(ISERROR(SEARCH("N/A",AS318)))</formula>
    </cfRule>
  </conditionalFormatting>
  <conditionalFormatting sqref="AS320:AS325">
    <cfRule type="containsText" dxfId="118" priority="155" operator="containsText" text="N/A">
      <formula>NOT(ISERROR(SEARCH("N/A",AS320)))</formula>
    </cfRule>
  </conditionalFormatting>
  <conditionalFormatting sqref="AS350:AS357">
    <cfRule type="containsText" dxfId="117" priority="149" operator="containsText" text="N/A">
      <formula>NOT(ISERROR(SEARCH("N/A",AS350)))</formula>
    </cfRule>
  </conditionalFormatting>
  <conditionalFormatting sqref="AS713">
    <cfRule type="containsText" dxfId="116" priority="29" operator="containsText" text="N/A">
      <formula>NOT(ISERROR(SEARCH("N/A",AS713)))</formula>
    </cfRule>
  </conditionalFormatting>
  <conditionalFormatting sqref="BA2:BA7 BC2:BD7 AE2:AE8 BA8:BE8 AQ28:AQ29 AR28:AR32 AQ41:AR63 AQ64:AQ65 AR76 AR169:AR173 AR179">
    <cfRule type="containsText" dxfId="115" priority="1414" operator="containsText" text="N/A">
      <formula>NOT(ISERROR(SEARCH("N/A",AE2)))</formula>
    </cfRule>
  </conditionalFormatting>
  <conditionalFormatting sqref="BA110:BA112">
    <cfRule type="containsText" dxfId="114" priority="1755" operator="containsText" text="N/A">
      <formula>NOT(ISERROR(SEARCH("N/A",BA110)))</formula>
    </cfRule>
  </conditionalFormatting>
  <conditionalFormatting sqref="BA127">
    <cfRule type="containsText" dxfId="113" priority="2057" operator="containsText" text="N/A">
      <formula>NOT(ISERROR(SEARCH("N/A",BA127)))</formula>
    </cfRule>
  </conditionalFormatting>
  <conditionalFormatting sqref="BA156:BA169">
    <cfRule type="containsText" dxfId="112" priority="1836" operator="containsText" text="N/A">
      <formula>NOT(ISERROR(SEARCH("N/A",BA156)))</formula>
    </cfRule>
  </conditionalFormatting>
  <conditionalFormatting sqref="BA175:BA176 BC175:BC176">
    <cfRule type="containsText" dxfId="111" priority="1877" operator="containsText" text="N/A">
      <formula>NOT(ISERROR(SEARCH("N/A",BA175)))</formula>
    </cfRule>
  </conditionalFormatting>
  <conditionalFormatting sqref="BA184 BC184">
    <cfRule type="containsText" dxfId="110" priority="434" operator="containsText" text="N/A">
      <formula>NOT(ISERROR(SEARCH("N/A",BA184)))</formula>
    </cfRule>
  </conditionalFormatting>
  <conditionalFormatting sqref="BA186:BA188 BC186:BC188">
    <cfRule type="containsText" dxfId="109" priority="431" operator="containsText" text="N/A">
      <formula>NOT(ISERROR(SEARCH("N/A",BA186)))</formula>
    </cfRule>
  </conditionalFormatting>
  <conditionalFormatting sqref="BA208:BA209 BC208:BC209 BA212 BC212 BA229 BC229">
    <cfRule type="containsText" dxfId="108" priority="1961" operator="containsText" text="N/A">
      <formula>NOT(ISERROR(SEARCH("N/A",BA208)))</formula>
    </cfRule>
  </conditionalFormatting>
  <conditionalFormatting sqref="BA215:BA220 BC215:BC220">
    <cfRule type="containsText" dxfId="107" priority="1772" operator="containsText" text="N/A">
      <formula>NOT(ISERROR(SEARCH("N/A",BA215)))</formula>
    </cfRule>
  </conditionalFormatting>
  <conditionalFormatting sqref="BA222 BC222">
    <cfRule type="containsText" dxfId="106" priority="1591" operator="containsText" text="N/A">
      <formula>NOT(ISERROR(SEARCH("N/A",BA222)))</formula>
    </cfRule>
  </conditionalFormatting>
  <conditionalFormatting sqref="BA225:BA226 BC225:BD226">
    <cfRule type="containsText" dxfId="105" priority="404" operator="containsText" text="N/A">
      <formula>NOT(ISERROR(SEARCH("N/A",BA225)))</formula>
    </cfRule>
  </conditionalFormatting>
  <conditionalFormatting sqref="BA380 BA465:BA470">
    <cfRule type="containsText" dxfId="104" priority="160" operator="containsText" text="N/A">
      <formula>NOT(ISERROR(SEARCH("N/A",BA380)))</formula>
    </cfRule>
  </conditionalFormatting>
  <conditionalFormatting sqref="BA440:BA443 BA473 BA479:BA480 BA484:BA485 BA490 BA523 BA577:BA580 BA603:BA606 BA608:BA610 BA620:BA622 BA625:BA628 BA642:BA645">
    <cfRule type="containsText" dxfId="103" priority="166" operator="containsText" text="N/A">
      <formula>NOT(ISERROR(SEARCH("N/A",BA440)))</formula>
    </cfRule>
  </conditionalFormatting>
  <conditionalFormatting sqref="BA752:BA754">
    <cfRule type="containsBlanks" dxfId="102" priority="88" stopIfTrue="1">
      <formula>LEN(TRIM(BA752))=0</formula>
    </cfRule>
  </conditionalFormatting>
  <conditionalFormatting sqref="BA130:BB130 BA134:BB135">
    <cfRule type="containsText" dxfId="101" priority="2034" operator="containsText" text="N/A">
      <formula>NOT(ISERROR(SEARCH("N/A",BA130)))</formula>
    </cfRule>
  </conditionalFormatting>
  <conditionalFormatting sqref="BA261:BB301 BC261">
    <cfRule type="containsText" dxfId="100" priority="679" operator="containsText" text="N/A">
      <formula>NOT(ISERROR(SEARCH("N/A",BA261)))</formula>
    </cfRule>
  </conditionalFormatting>
  <conditionalFormatting sqref="BA584:BB588">
    <cfRule type="containsBlanks" dxfId="99" priority="107" stopIfTrue="1">
      <formula>LEN(TRIM(BA584))=0</formula>
    </cfRule>
  </conditionalFormatting>
  <conditionalFormatting sqref="BA78:BC79">
    <cfRule type="containsText" dxfId="98" priority="63" operator="containsText" text="N/A">
      <formula>NOT(ISERROR(SEARCH("N/A",BA78)))</formula>
    </cfRule>
  </conditionalFormatting>
  <conditionalFormatting sqref="BA87:BC87">
    <cfRule type="containsText" dxfId="97" priority="453" operator="containsText" text="N/A">
      <formula>NOT(ISERROR(SEARCH("N/A",BA87)))</formula>
    </cfRule>
  </conditionalFormatting>
  <conditionalFormatting sqref="BA93:BC93 BA95:BB97">
    <cfRule type="containsText" dxfId="96" priority="1461" operator="containsText" text="N/A">
      <formula>NOT(ISERROR(SEARCH("N/A",BA93)))</formula>
    </cfRule>
  </conditionalFormatting>
  <conditionalFormatting sqref="BA109:BC112">
    <cfRule type="containsText" dxfId="95" priority="963" operator="containsText" text="N/A">
      <formula>NOT(ISERROR(SEARCH("N/A",BA109)))</formula>
    </cfRule>
  </conditionalFormatting>
  <conditionalFormatting sqref="BA129:BC144 BA146:BC146 BA147:BA150">
    <cfRule type="containsText" dxfId="94" priority="338" operator="containsText" text="N/A">
      <formula>NOT(ISERROR(SEARCH("N/A",BA129)))</formula>
    </cfRule>
  </conditionalFormatting>
  <conditionalFormatting sqref="BA712:BC713">
    <cfRule type="containsText" dxfId="93" priority="27" operator="containsText" text="N/A">
      <formula>NOT(ISERROR(SEARCH("N/A",BA712)))</formula>
    </cfRule>
  </conditionalFormatting>
  <conditionalFormatting sqref="BA41:BD41 BD83:BD93 BD95:BD97">
    <cfRule type="containsText" dxfId="92" priority="1959" operator="containsText" text="N/A">
      <formula>NOT(ISERROR(SEARCH("N/A",BA41)))</formula>
    </cfRule>
  </conditionalFormatting>
  <conditionalFormatting sqref="BA42:BD77">
    <cfRule type="containsText" dxfId="91" priority="138" operator="containsText" text="N/A">
      <formula>NOT(ISERROR(SEARCH("N/A",BA42)))</formula>
    </cfRule>
  </conditionalFormatting>
  <conditionalFormatting sqref="BA326:BD334 BA337:BD349 BA350:BA355 BC350:BD355">
    <cfRule type="containsText" dxfId="90" priority="167" operator="containsText" text="N/A">
      <formula>NOT(ISERROR(SEARCH("N/A",BA326)))</formula>
    </cfRule>
  </conditionalFormatting>
  <conditionalFormatting sqref="BA1:BE1 AO20:AO41 BA28:BA40 AR34:AR40 BA625:BA629 BA302:BD325 BC269:BC284 BA392:BA399 BC392:BD399 BA400:BD425 BB426:BD430 BA426:BA527 BB437:BD470 BB471:BC471 BC472:BC473 BC484:BD485 BB487 BC523:BD523 BB432:BD435 BB436:BC436 BC479:BC480 BC492:BD494 BB554:BB558 BC577:BD580 BA581:BD581 AO9:AO18 BA9:BB19 AQ20:AR27 BA22:BB24 BC27:BE27 AQ66:AR66 AQ70:AR70 AQ71 BA87:BB91 AR88 AR90:AS91 BA96:BC97 BA98:BD107 BA108:BB108 BA113:BB126 AR114:AR126 AS121:AS126 BA128:BB128 AQ135:AS136 BA136 BA137:BB147 BA149:BB155 AO167 BD174:BD176 BA179:BA181 BC179:BC181 BA191:BA196 BC191:BC196 BD228:BD258 BD261:BE262 BC285:BD301 BA335:BE336 BC340:BE341 AQ376:AS382 AQ383 AS383 AQ384:AS417 AO400:AO428 AS416:AS420 AQ418:AR420 AO474:AO475 AO478 BD478:BE478 AO481:AO483 BD483:BE483 AO486:AO489 AO491:AO497 AO499:AO500 BD502:BE502 AO502:AO507 BD505:BE505 BD507:BE507 AO511 AO513:AO517 BD514:BE514 AO520 AO524:AO526 BD526:BE526 AQ529:AS530 AQ532:AS532 AQ534:AS534 AO536 AQ536:AS536 AQ538:AS540 AO541 AQ542:AS543 AO544:AO548 AQ545:AS545 AQ547:AS547 AQ554:AS559 AO559 AQ563:AS563 AO563:AO564 AQ565:AS566 AR567:AS567 AQ568:AS573 AO574:AO576 AQ577:AS581 AO581:AO583 AQ583:AS583 AQ588:AS592 AO589:AO592 AQ600 AS600 AQ602:AQ606 AS602:AS606 AQ608:AQ610 AS608:AS610 AQ612:AS612 AQ613 AS613 AQ620:AQ622 AS620:AS622 AQ625:AQ629 AQ634 AS634 AQ639 AS639 AR642:AS643 AQ642:AQ645 AS645 AQ650:AQ651 AS650:AS651 AQ655:AQ658 AS655:AS658 AQ660:AS660 AR662:AR664 AS673 AS675">
    <cfRule type="containsText" dxfId="89" priority="1965" operator="containsText" text="N/A">
      <formula>NOT(ISERROR(SEARCH("N/A",AO1)))</formula>
    </cfRule>
  </conditionalFormatting>
  <conditionalFormatting sqref="BA20:BE21">
    <cfRule type="containsText" dxfId="88" priority="191" operator="containsText" text="N/A">
      <formula>NOT(ISERROR(SEARCH("N/A",BA20)))</formula>
    </cfRule>
  </conditionalFormatting>
  <conditionalFormatting sqref="BA24:BE26">
    <cfRule type="containsText" dxfId="87" priority="188" operator="containsText" text="N/A">
      <formula>NOT(ISERROR(SEARCH("N/A",BA24)))</formula>
    </cfRule>
  </conditionalFormatting>
  <conditionalFormatting sqref="BA315:BE315 BN315:BP315 BR315">
    <cfRule type="containsBlanks" dxfId="86" priority="634" stopIfTrue="1">
      <formula>LEN(TRIM(BA315))=0</formula>
    </cfRule>
  </conditionalFormatting>
  <conditionalFormatting sqref="BA356:BE383 BA384:BD388 BC389:BD392 BC396:BD399 BD404 BC465:BD470 BC523:BD523 BC644:BD644 AO316:AO396 AQ356:AR375 AO430:AO431 AO437:AO470 BE337:BE355 BE384:BE391 BA389:BA391">
    <cfRule type="containsText" dxfId="85" priority="314" operator="containsText" text="N/A">
      <formula>NOT(ISERROR(SEARCH("N/A",AO316)))</formula>
    </cfRule>
  </conditionalFormatting>
  <conditionalFormatting sqref="BA714:BE725">
    <cfRule type="containsText" dxfId="84" priority="72" operator="containsText" text="N/A">
      <formula>NOT(ISERROR(SEARCH("N/A",BA714)))</formula>
    </cfRule>
  </conditionalFormatting>
  <conditionalFormatting sqref="BA726:BE729">
    <cfRule type="containsText" dxfId="83" priority="70" operator="containsText" text="N/A">
      <formula>NOT(ISERROR(SEARCH("N/A",BA726)))</formula>
    </cfRule>
  </conditionalFormatting>
  <conditionalFormatting sqref="BA730:BE730">
    <cfRule type="containsText" dxfId="82" priority="68" operator="containsText" text="N/A">
      <formula>NOT(ISERROR(SEARCH("N/A",BA730)))</formula>
    </cfRule>
  </conditionalFormatting>
  <conditionalFormatting sqref="BA749:BE749">
    <cfRule type="containsText" dxfId="81" priority="66" operator="containsText" text="N/A">
      <formula>NOT(ISERROR(SEARCH("N/A",BA749)))</formula>
    </cfRule>
  </conditionalFormatting>
  <conditionalFormatting sqref="BA753:BE753">
    <cfRule type="containsText" dxfId="80" priority="65" operator="containsText" text="N/A">
      <formula>NOT(ISERROR(SEARCH("N/A",BA753)))</formula>
    </cfRule>
  </conditionalFormatting>
  <conditionalFormatting sqref="BA754:BE1048576 AO76:AO79">
    <cfRule type="containsText" dxfId="79" priority="1731" operator="containsText" text="N/A">
      <formula>NOT(ISERROR(SEARCH("N/A",AO76)))</formula>
    </cfRule>
  </conditionalFormatting>
  <conditionalFormatting sqref="BB78">
    <cfRule type="containsBlanks" dxfId="78" priority="62" stopIfTrue="1">
      <formula>LEN(TRIM(BB78))=0</formula>
    </cfRule>
  </conditionalFormatting>
  <conditionalFormatting sqref="BB82">
    <cfRule type="containsText" dxfId="77" priority="1696" operator="containsText" text="N/A">
      <formula>NOT(ISERROR(SEARCH("N/A",BB82)))</formula>
    </cfRule>
  </conditionalFormatting>
  <conditionalFormatting sqref="BB148">
    <cfRule type="containsBlanks" dxfId="76" priority="60" stopIfTrue="1">
      <formula>LEN(TRIM(BB148))=0</formula>
    </cfRule>
    <cfRule type="containsText" dxfId="75" priority="61" operator="containsText" text="N/A">
      <formula>NOT(ISERROR(SEARCH("N/A",BB148)))</formula>
    </cfRule>
  </conditionalFormatting>
  <conditionalFormatting sqref="BB402:BB413 BB415:BB420 BB424:BB429 BB431:BB433 BB455:BB463 BB473 BB476:BB484 BB491:BB498 BB501:BB510 BB512:BB519 BB521:BB527 BB155:BC155 BB156:BB172 BB174:BB258 BB304:BB313 BB319 BB336:BB355 BB389:BB399 BB437:BB438">
    <cfRule type="containsText" dxfId="74" priority="1789" operator="containsText" text="N/A">
      <formula>NOT(ISERROR(SEARCH("N/A",BB155)))</formula>
    </cfRule>
  </conditionalFormatting>
  <conditionalFormatting sqref="BB434:BB435">
    <cfRule type="containsBlanks" dxfId="73" priority="49" stopIfTrue="1">
      <formula>LEN(TRIM(BB434))=0</formula>
    </cfRule>
  </conditionalFormatting>
  <conditionalFormatting sqref="BB712">
    <cfRule type="containsText" dxfId="72" priority="15" operator="containsText" text="N/A">
      <formula>NOT(ISERROR(SEARCH("N/A",BB712)))</formula>
    </cfRule>
  </conditionalFormatting>
  <conditionalFormatting sqref="BB713">
    <cfRule type="containsBlanks" dxfId="71" priority="26" stopIfTrue="1">
      <formula>LEN(TRIM(BB713))=0</formula>
    </cfRule>
  </conditionalFormatting>
  <conditionalFormatting sqref="BB722">
    <cfRule type="containsBlanks" dxfId="70" priority="71" stopIfTrue="1">
      <formula>LEN(TRIM(BB722))=0</formula>
    </cfRule>
  </conditionalFormatting>
  <conditionalFormatting sqref="BB726">
    <cfRule type="containsBlanks" dxfId="69" priority="69" stopIfTrue="1">
      <formula>LEN(TRIM(BB726))=0</formula>
    </cfRule>
  </conditionalFormatting>
  <conditionalFormatting sqref="BB730">
    <cfRule type="containsBlanks" dxfId="68" priority="67" stopIfTrue="1">
      <formula>LEN(TRIM(BB730))=0</formula>
    </cfRule>
  </conditionalFormatting>
  <conditionalFormatting sqref="BB753">
    <cfRule type="containsBlanks" dxfId="67" priority="64" stopIfTrue="1">
      <formula>LEN(TRIM(BB753))=0</formula>
    </cfRule>
  </conditionalFormatting>
  <conditionalFormatting sqref="BB95:BC95">
    <cfRule type="containsText" dxfId="66" priority="450" operator="containsText" text="N/A">
      <formula>NOT(ISERROR(SEARCH("N/A",BB95)))</formula>
    </cfRule>
  </conditionalFormatting>
  <conditionalFormatting sqref="BB133:BC133">
    <cfRule type="containsText" dxfId="65" priority="1497" operator="containsText" text="N/A">
      <formula>NOT(ISERROR(SEARCH("N/A",BB133)))</formula>
    </cfRule>
  </conditionalFormatting>
  <conditionalFormatting sqref="BB670:BC670">
    <cfRule type="containsText" dxfId="64" priority="76" operator="containsText" text="N/A">
      <formula>NOT(ISERROR(SEARCH("N/A",BB670)))</formula>
    </cfRule>
    <cfRule type="containsBlanks" dxfId="63" priority="75" stopIfTrue="1">
      <formula>LEN(TRIM(BB670))=0</formula>
    </cfRule>
  </conditionalFormatting>
  <conditionalFormatting sqref="BB672:BC672">
    <cfRule type="containsText" dxfId="62" priority="74" operator="containsText" text="N/A">
      <formula>NOT(ISERROR(SEARCH("N/A",BB672)))</formula>
    </cfRule>
    <cfRule type="containsBlanks" dxfId="61" priority="73" stopIfTrue="1">
      <formula>LEN(TRIM(BB672))=0</formula>
    </cfRule>
  </conditionalFormatting>
  <conditionalFormatting sqref="BB22:BE23">
    <cfRule type="containsText" dxfId="60" priority="1809" operator="containsText" text="N/A">
      <formula>NOT(ISERROR(SEARCH("N/A",BB22)))</formula>
    </cfRule>
  </conditionalFormatting>
  <conditionalFormatting sqref="BB28:BE33">
    <cfRule type="containsText" dxfId="59" priority="186" operator="containsText" text="N/A">
      <formula>NOT(ISERROR(SEARCH("N/A",BB28)))</formula>
    </cfRule>
  </conditionalFormatting>
  <conditionalFormatting sqref="BB34:BE40">
    <cfRule type="containsText" dxfId="58" priority="1805" operator="containsText" text="N/A">
      <formula>NOT(ISERROR(SEARCH("N/A",BB34)))</formula>
    </cfRule>
  </conditionalFormatting>
  <conditionalFormatting sqref="BC88">
    <cfRule type="containsText" dxfId="57" priority="1587" operator="containsText" text="N/A">
      <formula>NOT(ISERROR(SEARCH("N/A",BC88)))</formula>
    </cfRule>
  </conditionalFormatting>
  <conditionalFormatting sqref="BC90:BC91">
    <cfRule type="containsText" dxfId="56" priority="713" operator="containsText" text="N/A">
      <formula>NOT(ISERROR(SEARCH("N/A",BC90)))</formula>
    </cfRule>
  </conditionalFormatting>
  <conditionalFormatting sqref="BC141:BC151">
    <cfRule type="containsText" dxfId="55" priority="133" operator="containsText" text="N/A">
      <formula>NOT(ISERROR(SEARCH("N/A",BC141)))</formula>
    </cfRule>
  </conditionalFormatting>
  <conditionalFormatting sqref="BC156:BC168 BC138:BC139 BC153:BC154">
    <cfRule type="containsText" dxfId="54" priority="1797" operator="containsText" text="N/A">
      <formula>NOT(ISERROR(SEARCH("N/A",BC138)))</formula>
    </cfRule>
  </conditionalFormatting>
  <conditionalFormatting sqref="BC163:BC166 B231:D270 B271:B278 M233:M277 M284:M298 M299:N314 BC263:BD264 BC266:BD268 BA163:BA166 BE163:BE166 AQ237:AS270 J245:J269 AB255:AB273 AD255:AG273 BC262 BE263:BE268 BC265 S267:S273 V267:V273 CB268 C271:D272 AQ284:AS284 BE284 BN284:BS284 CB284">
    <cfRule type="containsBlanks" dxfId="53" priority="1229" stopIfTrue="1">
      <formula>LEN(TRIM(B163))=0</formula>
    </cfRule>
  </conditionalFormatting>
  <conditionalFormatting sqref="BC164">
    <cfRule type="containsText" dxfId="52" priority="855" operator="containsText" text="N/A">
      <formula>NOT(ISERROR(SEARCH("N/A",BC164)))</formula>
    </cfRule>
  </conditionalFormatting>
  <conditionalFormatting sqref="BC170 BA170:BA172 BC171:BE172 BA173:BD173">
    <cfRule type="containsText" dxfId="51" priority="438" operator="containsText" text="N/A">
      <formula>NOT(ISERROR(SEARCH("N/A",BA170)))</formula>
    </cfRule>
  </conditionalFormatting>
  <conditionalFormatting sqref="BC262 BC263:BD268">
    <cfRule type="containsText" dxfId="50" priority="1617" operator="containsText" text="N/A">
      <formula>NOT(ISERROR(SEARCH("N/A",BC262)))</formula>
    </cfRule>
  </conditionalFormatting>
  <conditionalFormatting sqref="BC575 BA575:BA576 BE575:BE586 BB577:BB580 BA582 BC582:BD582 BA584:BD586 BA587:BH587 BB588 BC593:BC598 BA593:BA599 BC599:BD599 BB600 BA601 BC601:BD601 BB603:BB606 BD603:BD613 BA607 BC607:BD607 BB608:BB610 BC614 BC615:BD615 BC616 BC617:BD617 BC618 BC619:BD619 BB620:BB622 BA623:BC623 BA624 BC624 BD625:BD628 BB625:BB630 BA629:BA633 BC630:BC633 BB634 BD634 BA635:BA638 BC635:BD638 BB639:BB645 BA640:BC641 BA646:BA649 BC646:BC649 BB650:BB651 BD650:BD651 BA652:BA654 BC652:BD654 BD655:BD656 BB655:BB658 BA659 BC659 BB660:BB662 BA661 BC661 BA665:BD665 BA666:BA667 BC666:BD667 BA668:BC668 BC669:BD669 BA669:BA672 BC671:BD671 BB674 BB676 BA677:BD711 BA730:BA732 BC730:BH732 BA733:BH734 BA735:BA736 BC735:BH736 BA737:BH738 BA739 BC739:BH739 BA740:BH741 BA742 BC742:BH742 BA743:BH743 BA744 BC744:BH744 BA745:BH745 BA746:BA747 BC746:BH747 BA748:BH748 BA750:BH750 BA751 BC751:BH751 BB752:BH752 A1:E1 B712:B754 M528:O528 M529 M623:M624 M625:O675 M676 M677:O717 M718:M754 BC670 BC672 BA714:BH719 BA720:BA724 BC720:BH724 BA725:BH725 BA726:BA728 BC726:BH728 BA729:BH729 BA749 BC749:BH749 BC753:BH754 BA712:BC712 BA713 BC713 BF2:BH586 BN172:BS270 BV188:CB267 CC188:XFD397 AO227:AO228 AQ528:AS528 O529 AO531 AQ531:AS531 AO533 AQ533:AS533 AO535 AQ535:AS535 AQ537:AS537 AQ541:AS541 AQ544:AS544 AQ546:AS546 AQ548:AS548 AQ549:AQ553 AS549:AS553 AQ560:AS560 AQ561:AR562 AQ564:AS564 AQ574:AS576 AQ582:AS582 AQ584:AS586 AS586:AS587 AQ587 AQ593:AS595 AQ596:AQ598 AS596:AS598 AQ599:AS599 AR600 AQ601:AS601 AR602:AR606 AQ607:AS607 AR608:AR609 AQ611:AS611 BC611:BD611 AR613 AQ614:AR619 AD619:AF619 AR620:AR623 AQ623 AS623 O623:O624 AQ624:AS624 AR625:AR628 AQ630:AR630 AQ631:AS632 AQ633:AR633 AR634 AQ635:AS638 AR639 AQ640:AS641 AR645 AQ646:AS646 AQ647:AR649 AR650:AR651 AQ652:AS652 AQ653:AR653 AQ654:AS654 AR655:AR657 AQ659:AS659 AE661:AG661 AQ661:AQ665 AS665:AS669 AQ666:AR672 AS671 O676 AS676:AS712 AQ677:AQ711 AO677:AO754 AS714:AS744 AQ714:AQ754 AS746:AS748 AS750:AS754 BN754:CB754 T755:T777 AA778:BE780">
    <cfRule type="containsBlanks" dxfId="49" priority="1361" stopIfTrue="1">
      <formula>LEN(TRIM(A1))=0</formula>
    </cfRule>
  </conditionalFormatting>
  <conditionalFormatting sqref="BC576">
    <cfRule type="containsText" dxfId="48" priority="170" operator="containsText" text="N/A">
      <formula>NOT(ISERROR(SEARCH("N/A",BC576)))</formula>
    </cfRule>
  </conditionalFormatting>
  <conditionalFormatting sqref="BC94:BD94">
    <cfRule type="containsText" dxfId="47" priority="185" operator="containsText" text="N/A">
      <formula>NOT(ISERROR(SEARCH("N/A",BC94)))</formula>
    </cfRule>
  </conditionalFormatting>
  <conditionalFormatting sqref="BC380:BD380 BC465:BC470 BC523 BC642:BC644">
    <cfRule type="containsText" dxfId="46" priority="159" operator="containsText" text="N/A">
      <formula>NOT(ISERROR(SEARCH("N/A",BC380)))</formula>
    </cfRule>
  </conditionalFormatting>
  <conditionalFormatting sqref="BC9:BE18">
    <cfRule type="containsText" dxfId="45" priority="192" operator="containsText" text="N/A">
      <formula>NOT(ISERROR(SEARCH("N/A",BC9)))</formula>
    </cfRule>
  </conditionalFormatting>
  <conditionalFormatting sqref="BD78:BD81">
    <cfRule type="containsText" dxfId="44" priority="12" operator="containsText" text="N/A">
      <formula>NOT(ISERROR(SEARCH("N/A",BD78)))</formula>
    </cfRule>
  </conditionalFormatting>
  <conditionalFormatting sqref="BD108:BD170">
    <cfRule type="containsText" dxfId="43" priority="134" operator="containsText" text="N/A">
      <formula>NOT(ISERROR(SEARCH("N/A",BD108)))</formula>
    </cfRule>
  </conditionalFormatting>
  <conditionalFormatting sqref="BD178:BD213">
    <cfRule type="containsText" dxfId="42" priority="413" operator="containsText" text="N/A">
      <formula>NOT(ISERROR(SEARCH("N/A",BD178)))</formula>
    </cfRule>
  </conditionalFormatting>
  <conditionalFormatting sqref="BD215:BD224">
    <cfRule type="containsText" dxfId="41" priority="405" operator="containsText" text="N/A">
      <formula>NOT(ISERROR(SEARCH("N/A",BD215)))</formula>
    </cfRule>
  </conditionalFormatting>
  <conditionalFormatting sqref="BD371:BD372 BD375:BD377 BD387:BD389 BD392 BD395:BD401 BD404:BD425 BB439:BE454 BB456:BD458 BD460:BD470 BB482:BD482 BD484:BD490 BB492:BD494 BB497:BD497 BB503:BD504 BB506:BD506 BB513:BD513 BB515:BD517 BD523 BB525:BD525 BC529:BD529 BD536 BD538:BD540 BD542:BD543 BB545:BD545 BB547:BD547 BB562:BD563 BA565:BD569 BA571:BD573 BA577:BD581 BA583:BD583 BA600:BD600 BD660:BD664 BD588:BD592 BA603:BB606 BD380 BA550:BD559 BD644 BC673:BD676 BB427:BD430 BB432:BD435 BB436:BC436 BB479:BC480 BB570:BC570 BA612:BC612 BB612:BB616 BB663:BB664">
    <cfRule type="containsBlanks" dxfId="40" priority="313" stopIfTrue="1">
      <formula>LEN(TRIM(BA371))=0</formula>
    </cfRule>
  </conditionalFormatting>
  <conditionalFormatting sqref="BD371:BD372 BD375:BD377 BD387:BD389 BD392 BD395:BD401 BD404:BD425 BD439:BD454 BD456:BD458 BD460:BD470 BD481:BD482 BD484:BD497 BD503:BD504 BD506 BD513 BD515:BD518 BD523:BD525 BD529 BD536 BD538:BD540 BD542:BD543 BD545 BD547 BD563 BD565:BD569 BD571:BD581 BD583 BD600 BD662:BD664">
    <cfRule type="containsText" dxfId="39" priority="312" operator="containsText" text="N/A">
      <formula>NOT(ISERROR(SEARCH("N/A",BD371)))</formula>
    </cfRule>
  </conditionalFormatting>
  <conditionalFormatting sqref="BD427:BD435">
    <cfRule type="containsText" dxfId="38" priority="11" operator="containsText" text="N/A">
      <formula>NOT(ISERROR(SEARCH("N/A",BD427)))</formula>
    </cfRule>
  </conditionalFormatting>
  <conditionalFormatting sqref="BD473">
    <cfRule type="containsText" dxfId="37" priority="57" operator="containsText" text="N/A">
      <formula>NOT(ISERROR(SEARCH("N/A",BD473)))</formula>
    </cfRule>
  </conditionalFormatting>
  <conditionalFormatting sqref="BD549:BD559 BD616 BD618 BD633 BD659 BD668">
    <cfRule type="containsText" dxfId="36" priority="100" operator="containsText" text="N/A">
      <formula>NOT(ISERROR(SEARCH("N/A",BD549)))</formula>
    </cfRule>
  </conditionalFormatting>
  <conditionalFormatting sqref="BD550:BD553">
    <cfRule type="containsBlanks" dxfId="35" priority="78" stopIfTrue="1">
      <formula>LEN(TRIM(BD550))=0</formula>
    </cfRule>
  </conditionalFormatting>
  <conditionalFormatting sqref="BD588:BD598">
    <cfRule type="containsText" dxfId="34" priority="172" operator="containsText" text="N/A">
      <formula>NOT(ISERROR(SEARCH("N/A",BD588)))</formula>
    </cfRule>
  </conditionalFormatting>
  <conditionalFormatting sqref="BD615 BD617 BD619:BD632 BD634:BD637">
    <cfRule type="containsBlanks" dxfId="33" priority="119" stopIfTrue="1">
      <formula>LEN(TRIM(BD615))=0</formula>
    </cfRule>
  </conditionalFormatting>
  <conditionalFormatting sqref="BD644:BD649">
    <cfRule type="containsText" dxfId="32" priority="53" operator="containsText" text="N/A">
      <formula>NOT(ISERROR(SEARCH("N/A",BD644)))</formula>
    </cfRule>
  </conditionalFormatting>
  <conditionalFormatting sqref="BD670">
    <cfRule type="containsText" dxfId="31" priority="52" operator="containsText" text="N/A">
      <formula>NOT(ISERROR(SEARCH("N/A",BD670)))</formula>
    </cfRule>
  </conditionalFormatting>
  <conditionalFormatting sqref="BD672:BD676">
    <cfRule type="containsText" dxfId="30" priority="51" operator="containsText" text="N/A">
      <formula>NOT(ISERROR(SEARCH("N/A",BD672)))</formula>
    </cfRule>
  </conditionalFormatting>
  <conditionalFormatting sqref="BD712">
    <cfRule type="containsBlanks" dxfId="29" priority="13" stopIfTrue="1">
      <formula>LEN(TRIM(BD712))=0</formula>
    </cfRule>
  </conditionalFormatting>
  <conditionalFormatting sqref="BD712:BD713">
    <cfRule type="containsText" dxfId="28" priority="14" operator="containsText" text="N/A">
      <formula>NOT(ISERROR(SEARCH("N/A",BD712)))</formula>
    </cfRule>
  </conditionalFormatting>
  <conditionalFormatting sqref="BD713">
    <cfRule type="containsText" dxfId="27" priority="25" operator="containsText" text="N/A">
      <formula>NOT(ISERROR(SEARCH("N/A",BD713)))</formula>
    </cfRule>
  </conditionalFormatting>
  <conditionalFormatting sqref="BD105:BE105">
    <cfRule type="containsText" dxfId="26" priority="1564" operator="containsText" text="N/A">
      <formula>NOT(ISERROR(SEARCH("N/A",BD105)))</formula>
    </cfRule>
  </conditionalFormatting>
  <conditionalFormatting sqref="BD713:BH713">
    <cfRule type="containsBlanks" dxfId="25" priority="21" stopIfTrue="1">
      <formula>LEN(TRIM(BD713))=0</formula>
    </cfRule>
  </conditionalFormatting>
  <conditionalFormatting sqref="BE41:BE63">
    <cfRule type="containsText" dxfId="24" priority="612" operator="containsText" text="N/A">
      <formula>NOT(ISERROR(SEARCH("N/A",BE41)))</formula>
    </cfRule>
  </conditionalFormatting>
  <conditionalFormatting sqref="BE64:BE71">
    <cfRule type="containsText" dxfId="23" priority="1957" operator="containsText" text="N/A">
      <formula>NOT(ISERROR(SEARCH("N/A",BE64)))</formula>
    </cfRule>
  </conditionalFormatting>
  <conditionalFormatting sqref="BE72:BE78">
    <cfRule type="containsText" dxfId="22" priority="721" operator="containsText" text="N/A">
      <formula>NOT(ISERROR(SEARCH("N/A",BE72)))</formula>
    </cfRule>
  </conditionalFormatting>
  <conditionalFormatting sqref="BE81:BE85 BA83:BC85">
    <cfRule type="containsText" dxfId="21" priority="454" operator="containsText" text="N/A">
      <formula>NOT(ISERROR(SEARCH("N/A",BA81)))</formula>
    </cfRule>
  </conditionalFormatting>
  <conditionalFormatting sqref="BE87:BE91 BA89:BC89">
    <cfRule type="containsText" dxfId="20" priority="451" operator="containsText" text="N/A">
      <formula>NOT(ISERROR(SEARCH("N/A",BA87)))</formula>
    </cfRule>
  </conditionalFormatting>
  <conditionalFormatting sqref="BE93:BE135">
    <cfRule type="containsText" dxfId="19" priority="177" operator="containsText" text="N/A">
      <formula>NOT(ISERROR(SEARCH("N/A",BE93)))</formula>
    </cfRule>
  </conditionalFormatting>
  <conditionalFormatting sqref="BE136:BE188 BE263:BE334 BT2:BT471 BE392:BE471 BB486:BE490 BE527:BE586 BA528:BD528 BA529:BB530 BA531:BD531 BA532:BB532 BA533:BD533 BA534:BB534 BA535:BD548 BA549:BC549 BA549:BA580 BB560:BD564 BA563:BD563 BC574:BC575 BA583:BD586 BA587:BE587 BA588:BD592 BB589:BB609 BA593:BA609 BC599:BD607 BC608:BC609 BA610:BC610 BB614:BC614 BB615:BD615 BB616:BC616 BB617:BD617 BB618:BC618 BB619:BD619 BB620:BC622 BB625:BD625 BC626:BD628 BA629:BA630 BA631:BC633 BA634:BD645 BB646:BC649 BA646:BA659 BA650:BD651 BD650:BD658 BB652:BD654 BA655:BD656 BA657:BC657 BB657:BB659 BC659:BC661 BA660:BB662 BD660:BD663 BC662:BD662 BA663:BD663 BA664:BE664 BA665:BD667 BE665:BE712 BA668:BC668 BA669:BD669 BA670 BA671:BD671 BA672 BA673:BD711 BA731:BE748 BA750:BE751 BC482:BE482 BC497:BE497 BC503:BE504 BC506:BE506 BC513:BE513 BC515:BE517 BC525:BE525 BC529:BD529 BA550:BD559 BA565:BD569 BB570:BD570 BA571:BD573 BB574:BB583 BD620:BD632 AO43:AO73 AQ72:AR75 AO198:AO205 AR198:AR205 BA198:BA205 BC198:BC205 BE476:BE477 BE484 BE492:BE495 BE498 BE501 BE508:BE510 BE512 BE519 BE521:BE523 BA582 BC582:BD582 BC593:BC598 BA623:BC624 BB626:BB630 BC630 BB752:BE752">
    <cfRule type="containsText" dxfId="18" priority="1259" operator="containsText" text="N/A">
      <formula>NOT(ISERROR(SEARCH("N/A",AO2)))</formula>
    </cfRule>
  </conditionalFormatting>
  <conditionalFormatting sqref="BE157">
    <cfRule type="containsText" dxfId="17" priority="1085" operator="containsText" text="N/A">
      <formula>NOT(ISERROR(SEARCH("N/A",BE157)))</formula>
    </cfRule>
  </conditionalFormatting>
  <conditionalFormatting sqref="BE189:BE260 BA237:BA258 BC237:BC258 BA259:BD260 BD263:BD264 BD266:BD285">
    <cfRule type="containsText" dxfId="16" priority="389" operator="containsText" text="N/A">
      <formula>NOT(ISERROR(SEARCH("N/A",BA189)))</formula>
    </cfRule>
  </conditionalFormatting>
  <conditionalFormatting sqref="BE584:BE586">
    <cfRule type="containsBlanks" dxfId="15" priority="34" stopIfTrue="1">
      <formula>LEN(TRIM(BE584))=0</formula>
    </cfRule>
  </conditionalFormatting>
  <conditionalFormatting sqref="BE712:BE713">
    <cfRule type="containsText" dxfId="14" priority="22" operator="containsText" text="N/A">
      <formula>NOT(ISERROR(SEARCH("N/A",BE712)))</formula>
    </cfRule>
  </conditionalFormatting>
  <conditionalFormatting sqref="BG755:CB780">
    <cfRule type="containsBlanks" dxfId="13" priority="1" stopIfTrue="1">
      <formula>LEN(TRIM(BG755))=0</formula>
    </cfRule>
  </conditionalFormatting>
  <conditionalFormatting sqref="BM1:BO1048576 BH2:BH780 BE588:BE663 BD608:BD614 BB611:BD613 BA611:BA622 AO97:AO98">
    <cfRule type="containsText" dxfId="12" priority="2056" operator="containsText" text="N/A">
      <formula>NOT(ISERROR(SEARCH("N/A",AO1)))</formula>
    </cfRule>
  </conditionalFormatting>
  <conditionalFormatting sqref="BN366:CB371 BN372:BZ373 BN374:CB383 BN384:BZ388 BN389:CB389 BN390:BZ391 BN403:BZ403 BN404:CB405 BN406:BZ406 BN407:CB408 BN409:BZ409 BN410:CB418 BN419:BZ419 BN420:CB447 BN456:CB460 BN461:BZ470 BN471:CB471 V366:V371 V374:V383 V389 V404:V405 V407:V408 V410:V418 V420:V447 V456:V460 AQ366:AS370 AO366:AO375 S366:T441 AQ371 AS371 CB372:CB373 AQ372:AS375 AO380 CB384:CB388 CB390:CB391 CB403 CB406 CB409 CB419 AO431 AO440:AO443 CB461:CB470 V471">
    <cfRule type="containsBlanks" dxfId="11" priority="310" stopIfTrue="1">
      <formula>LEN(TRIM(S366))=0</formula>
    </cfRule>
  </conditionalFormatting>
  <conditionalFormatting sqref="BT366:BU471">
    <cfRule type="containsBlanks" dxfId="10" priority="309">
      <formula>LEN(TRIM(BT366))=0</formula>
    </cfRule>
  </conditionalFormatting>
  <conditionalFormatting sqref="CA39:CB66 BT39:BU69 CA68:CB70 BV268:BZ268 BV269:CB270">
    <cfRule type="containsBlanks" dxfId="9" priority="1191" stopIfTrue="1">
      <formula>LEN(TRIM(BT39))=0</formula>
    </cfRule>
  </conditionalFormatting>
  <printOptions horizontalCentered="1"/>
  <pageMargins left="0" right="0" top="0" bottom="0" header="0" footer="0"/>
  <pageSetup paperSize="9" scale="55" fitToHeight="0" orientation="portrait" r:id="rId1"/>
  <headerFooter>
    <oddFooter>&amp;L_x000D_&amp;1#&amp;"Trebuchet MS"&amp;9&amp;K737373 PÚBLICA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FB08-A519-483B-B000-2623C75D9045}">
  <dimension ref="A1:H4006"/>
  <sheetViews>
    <sheetView workbookViewId="0">
      <selection activeCell="B1" sqref="B1:B1048576"/>
    </sheetView>
  </sheetViews>
  <sheetFormatPr defaultRowHeight="14.5" x14ac:dyDescent="0.35"/>
  <cols>
    <col min="1" max="1" width="12.36328125" bestFit="1" customWidth="1"/>
    <col min="2" max="2" width="17.54296875" customWidth="1"/>
    <col min="3" max="3" width="15.81640625" bestFit="1" customWidth="1"/>
    <col min="4" max="4" width="31.81640625" bestFit="1" customWidth="1"/>
    <col min="5" max="5" width="29.453125" bestFit="1" customWidth="1"/>
    <col min="6" max="6" width="15" bestFit="1" customWidth="1"/>
    <col min="7" max="7" width="13.453125" bestFit="1" customWidth="1"/>
    <col min="8" max="8" width="80.7265625" style="684" bestFit="1" customWidth="1"/>
  </cols>
  <sheetData>
    <row r="1" spans="1:8" x14ac:dyDescent="0.35">
      <c r="A1" s="415" t="s">
        <v>14</v>
      </c>
      <c r="B1" s="415" t="s">
        <v>8</v>
      </c>
      <c r="C1" t="s">
        <v>2</v>
      </c>
      <c r="D1" t="s">
        <v>2467</v>
      </c>
      <c r="E1" t="s">
        <v>852</v>
      </c>
      <c r="F1" t="s">
        <v>2468</v>
      </c>
      <c r="G1" t="s">
        <v>2469</v>
      </c>
      <c r="H1" s="684" t="s">
        <v>2470</v>
      </c>
    </row>
    <row r="2" spans="1:8" hidden="1" x14ac:dyDescent="0.35">
      <c r="A2" t="s">
        <v>2471</v>
      </c>
      <c r="B2" t="s">
        <v>565</v>
      </c>
      <c r="C2" t="s">
        <v>278</v>
      </c>
      <c r="D2" s="685">
        <v>45681</v>
      </c>
      <c r="E2" t="s">
        <v>80</v>
      </c>
      <c r="F2" s="685">
        <v>45636</v>
      </c>
      <c r="G2" s="685">
        <v>46022</v>
      </c>
      <c r="H2" s="684" t="s">
        <v>2472</v>
      </c>
    </row>
    <row r="3" spans="1:8" hidden="1" x14ac:dyDescent="0.35">
      <c r="A3" t="s">
        <v>2473</v>
      </c>
      <c r="B3" t="s">
        <v>124</v>
      </c>
      <c r="C3" t="s">
        <v>278</v>
      </c>
      <c r="D3" s="685">
        <v>45565</v>
      </c>
      <c r="E3" t="s">
        <v>80</v>
      </c>
      <c r="F3" s="685">
        <v>45476</v>
      </c>
      <c r="G3" s="685">
        <v>45656</v>
      </c>
      <c r="H3" s="684" t="s">
        <v>2474</v>
      </c>
    </row>
    <row r="4" spans="1:8" hidden="1" x14ac:dyDescent="0.35">
      <c r="A4" t="s">
        <v>561</v>
      </c>
      <c r="B4" t="s">
        <v>156</v>
      </c>
      <c r="C4" t="s">
        <v>2475</v>
      </c>
      <c r="D4" s="685">
        <v>45961</v>
      </c>
      <c r="E4" t="s">
        <v>80</v>
      </c>
      <c r="F4" s="685">
        <v>45559</v>
      </c>
      <c r="G4" s="685">
        <v>45961</v>
      </c>
      <c r="H4" s="684" t="s">
        <v>2476</v>
      </c>
    </row>
    <row r="5" spans="1:8" hidden="1" x14ac:dyDescent="0.35">
      <c r="A5" t="s">
        <v>2477</v>
      </c>
      <c r="B5" t="s">
        <v>124</v>
      </c>
      <c r="C5" t="s">
        <v>2475</v>
      </c>
      <c r="D5" s="685">
        <v>45519</v>
      </c>
      <c r="E5" t="s">
        <v>80</v>
      </c>
      <c r="F5" s="685">
        <v>45498</v>
      </c>
      <c r="G5" s="685">
        <v>45838</v>
      </c>
      <c r="H5" s="684" t="s">
        <v>2478</v>
      </c>
    </row>
    <row r="6" spans="1:8" ht="29" hidden="1" x14ac:dyDescent="0.35">
      <c r="A6" t="s">
        <v>2479</v>
      </c>
      <c r="B6" t="s">
        <v>124</v>
      </c>
      <c r="C6" t="s">
        <v>278</v>
      </c>
      <c r="D6" s="685">
        <v>45657</v>
      </c>
      <c r="E6" t="s">
        <v>80</v>
      </c>
      <c r="F6" s="685">
        <v>45492</v>
      </c>
      <c r="G6" s="685">
        <v>45838</v>
      </c>
      <c r="H6" s="684" t="s">
        <v>2480</v>
      </c>
    </row>
    <row r="7" spans="1:8" hidden="1" x14ac:dyDescent="0.35">
      <c r="A7" t="s">
        <v>2481</v>
      </c>
      <c r="B7" t="s">
        <v>124</v>
      </c>
      <c r="C7" t="s">
        <v>278</v>
      </c>
      <c r="D7" s="685">
        <v>45579</v>
      </c>
      <c r="E7" t="s">
        <v>135</v>
      </c>
      <c r="F7" s="685">
        <v>45542</v>
      </c>
      <c r="G7" s="685">
        <v>46325</v>
      </c>
      <c r="H7" s="684" t="s">
        <v>2482</v>
      </c>
    </row>
    <row r="8" spans="1:8" hidden="1" x14ac:dyDescent="0.35">
      <c r="A8" t="s">
        <v>2483</v>
      </c>
      <c r="B8" t="s">
        <v>280</v>
      </c>
      <c r="C8" t="s">
        <v>278</v>
      </c>
      <c r="D8" s="685">
        <v>45960</v>
      </c>
      <c r="E8" t="s">
        <v>80</v>
      </c>
      <c r="F8" s="685">
        <v>45751</v>
      </c>
      <c r="G8" s="685">
        <v>46325</v>
      </c>
      <c r="H8" s="684" t="s">
        <v>2484</v>
      </c>
    </row>
    <row r="9" spans="1:8" ht="29" hidden="1" x14ac:dyDescent="0.35">
      <c r="A9" t="s">
        <v>2485</v>
      </c>
      <c r="B9" t="s">
        <v>124</v>
      </c>
      <c r="C9" t="s">
        <v>124</v>
      </c>
      <c r="D9" s="685">
        <v>45576</v>
      </c>
      <c r="E9" t="s">
        <v>80</v>
      </c>
      <c r="F9" s="685">
        <v>45558</v>
      </c>
      <c r="G9" s="685">
        <v>45746</v>
      </c>
      <c r="H9" s="684" t="s">
        <v>2486</v>
      </c>
    </row>
    <row r="10" spans="1:8" hidden="1" x14ac:dyDescent="0.35">
      <c r="A10" t="s">
        <v>2487</v>
      </c>
      <c r="B10" t="s">
        <v>124</v>
      </c>
      <c r="C10" t="s">
        <v>124</v>
      </c>
      <c r="D10" s="685">
        <v>45593</v>
      </c>
      <c r="E10" t="s">
        <v>80</v>
      </c>
      <c r="F10" s="685">
        <v>45572</v>
      </c>
      <c r="G10" s="685">
        <v>45815</v>
      </c>
      <c r="H10" s="684" t="s">
        <v>2488</v>
      </c>
    </row>
    <row r="11" spans="1:8" ht="29" hidden="1" x14ac:dyDescent="0.35">
      <c r="A11" t="s">
        <v>2489</v>
      </c>
      <c r="B11" t="s">
        <v>124</v>
      </c>
      <c r="C11" t="s">
        <v>2475</v>
      </c>
      <c r="D11" s="685">
        <v>45657</v>
      </c>
      <c r="E11" t="s">
        <v>80</v>
      </c>
      <c r="F11" s="685">
        <v>45498</v>
      </c>
      <c r="G11" s="685">
        <v>45838</v>
      </c>
      <c r="H11" s="684" t="s">
        <v>2490</v>
      </c>
    </row>
    <row r="12" spans="1:8" hidden="1" x14ac:dyDescent="0.35">
      <c r="A12" t="s">
        <v>2491</v>
      </c>
      <c r="B12" t="s">
        <v>124</v>
      </c>
      <c r="C12" t="s">
        <v>278</v>
      </c>
      <c r="D12" s="685">
        <v>45579</v>
      </c>
      <c r="E12" t="s">
        <v>135</v>
      </c>
      <c r="F12" s="685">
        <v>45542</v>
      </c>
      <c r="G12" s="685">
        <v>45656</v>
      </c>
      <c r="H12" s="684" t="s">
        <v>2492</v>
      </c>
    </row>
    <row r="13" spans="1:8" hidden="1" x14ac:dyDescent="0.35">
      <c r="A13" t="s">
        <v>2493</v>
      </c>
      <c r="B13" t="s">
        <v>124</v>
      </c>
      <c r="C13" t="s">
        <v>124</v>
      </c>
      <c r="D13" s="685">
        <v>45590</v>
      </c>
      <c r="E13" t="s">
        <v>80</v>
      </c>
      <c r="F13" s="685">
        <v>45569</v>
      </c>
      <c r="G13" s="685">
        <v>45815</v>
      </c>
      <c r="H13" s="684" t="s">
        <v>2494</v>
      </c>
    </row>
    <row r="14" spans="1:8" hidden="1" x14ac:dyDescent="0.35">
      <c r="A14" t="s">
        <v>2495</v>
      </c>
      <c r="B14" t="s">
        <v>124</v>
      </c>
      <c r="C14" t="s">
        <v>124</v>
      </c>
      <c r="D14" s="685">
        <v>45552</v>
      </c>
      <c r="E14" t="s">
        <v>80</v>
      </c>
      <c r="F14" s="685">
        <v>45531</v>
      </c>
      <c r="G14" s="685">
        <v>45815</v>
      </c>
      <c r="H14" s="684" t="s">
        <v>2496</v>
      </c>
    </row>
    <row r="15" spans="1:8" ht="29" hidden="1" x14ac:dyDescent="0.35">
      <c r="A15" t="s">
        <v>2497</v>
      </c>
      <c r="B15" t="s">
        <v>124</v>
      </c>
      <c r="C15" t="s">
        <v>124</v>
      </c>
      <c r="D15" s="685">
        <v>45600</v>
      </c>
      <c r="E15" t="s">
        <v>80</v>
      </c>
      <c r="F15" s="685">
        <v>45569</v>
      </c>
      <c r="G15" s="685">
        <v>45746</v>
      </c>
      <c r="H15" s="684" t="s">
        <v>2498</v>
      </c>
    </row>
    <row r="16" spans="1:8" ht="29" hidden="1" x14ac:dyDescent="0.35">
      <c r="A16" t="s">
        <v>2499</v>
      </c>
      <c r="B16" t="s">
        <v>124</v>
      </c>
      <c r="C16" t="s">
        <v>124</v>
      </c>
      <c r="D16" s="685">
        <v>45561</v>
      </c>
      <c r="E16" t="s">
        <v>80</v>
      </c>
      <c r="F16" s="685">
        <v>45540</v>
      </c>
      <c r="G16" s="685">
        <v>45815</v>
      </c>
      <c r="H16" s="684" t="s">
        <v>2500</v>
      </c>
    </row>
    <row r="17" spans="1:8" hidden="1" x14ac:dyDescent="0.35">
      <c r="A17" t="s">
        <v>2501</v>
      </c>
      <c r="B17" t="s">
        <v>124</v>
      </c>
      <c r="C17" t="s">
        <v>278</v>
      </c>
      <c r="D17" s="685">
        <v>45561</v>
      </c>
      <c r="E17" t="s">
        <v>80</v>
      </c>
      <c r="F17" s="685">
        <v>45524</v>
      </c>
      <c r="G17" s="685">
        <v>45656</v>
      </c>
      <c r="H17" s="684" t="s">
        <v>2502</v>
      </c>
    </row>
    <row r="18" spans="1:8" hidden="1" x14ac:dyDescent="0.35">
      <c r="A18" t="s">
        <v>2503</v>
      </c>
      <c r="B18" t="s">
        <v>124</v>
      </c>
      <c r="C18" t="s">
        <v>124</v>
      </c>
      <c r="D18" s="685">
        <v>45589</v>
      </c>
      <c r="E18" t="s">
        <v>80</v>
      </c>
      <c r="F18" s="685">
        <v>45540</v>
      </c>
      <c r="G18" s="685">
        <v>45815</v>
      </c>
      <c r="H18" s="684" t="s">
        <v>2504</v>
      </c>
    </row>
    <row r="19" spans="1:8" hidden="1" x14ac:dyDescent="0.35">
      <c r="A19" t="s">
        <v>2505</v>
      </c>
      <c r="B19" t="s">
        <v>124</v>
      </c>
      <c r="C19" t="s">
        <v>124</v>
      </c>
      <c r="D19" s="685">
        <v>45538</v>
      </c>
      <c r="E19" t="s">
        <v>80</v>
      </c>
      <c r="F19" s="685">
        <v>45531</v>
      </c>
      <c r="G19" s="685">
        <v>45815</v>
      </c>
      <c r="H19" s="684" t="s">
        <v>2506</v>
      </c>
    </row>
    <row r="20" spans="1:8" hidden="1" x14ac:dyDescent="0.35">
      <c r="A20" t="s">
        <v>2303</v>
      </c>
      <c r="B20" t="s">
        <v>888</v>
      </c>
      <c r="C20" t="s">
        <v>278</v>
      </c>
      <c r="D20" s="685">
        <v>45838</v>
      </c>
      <c r="E20" t="s">
        <v>80</v>
      </c>
      <c r="F20" s="685">
        <v>45555</v>
      </c>
      <c r="G20" s="685">
        <v>46022</v>
      </c>
      <c r="H20" s="684" t="s">
        <v>2507</v>
      </c>
    </row>
    <row r="21" spans="1:8" hidden="1" x14ac:dyDescent="0.35">
      <c r="A21" t="s">
        <v>2508</v>
      </c>
      <c r="B21" t="s">
        <v>888</v>
      </c>
      <c r="C21" t="s">
        <v>278</v>
      </c>
      <c r="D21" s="685">
        <v>45838</v>
      </c>
      <c r="E21" t="s">
        <v>80</v>
      </c>
      <c r="F21" s="685">
        <v>45555</v>
      </c>
      <c r="G21" s="685">
        <v>46022</v>
      </c>
      <c r="H21" s="684" t="s">
        <v>2509</v>
      </c>
    </row>
    <row r="22" spans="1:8" hidden="1" x14ac:dyDescent="0.35">
      <c r="A22" t="s">
        <v>2510</v>
      </c>
      <c r="B22" t="s">
        <v>280</v>
      </c>
      <c r="C22" t="s">
        <v>2475</v>
      </c>
      <c r="D22" s="685">
        <v>45870</v>
      </c>
      <c r="E22" t="s">
        <v>80</v>
      </c>
      <c r="F22" s="685">
        <v>45558</v>
      </c>
      <c r="G22" s="685">
        <v>45870</v>
      </c>
      <c r="H22" s="684" t="s">
        <v>2511</v>
      </c>
    </row>
    <row r="23" spans="1:8" hidden="1" x14ac:dyDescent="0.35">
      <c r="A23" t="s">
        <v>2512</v>
      </c>
      <c r="B23" t="s">
        <v>124</v>
      </c>
      <c r="C23" t="s">
        <v>278</v>
      </c>
      <c r="D23" s="685">
        <v>45583</v>
      </c>
      <c r="E23" t="s">
        <v>135</v>
      </c>
      <c r="F23" s="685">
        <v>45546</v>
      </c>
      <c r="G23" s="685">
        <v>45656</v>
      </c>
      <c r="H23" s="684" t="s">
        <v>2513</v>
      </c>
    </row>
    <row r="24" spans="1:8" ht="29" hidden="1" x14ac:dyDescent="0.35">
      <c r="A24" t="s">
        <v>2514</v>
      </c>
      <c r="B24" t="s">
        <v>124</v>
      </c>
      <c r="C24" t="s">
        <v>278</v>
      </c>
      <c r="D24" s="685">
        <v>45626</v>
      </c>
      <c r="E24" t="s">
        <v>80</v>
      </c>
      <c r="F24" s="685">
        <v>45595</v>
      </c>
      <c r="G24" s="685">
        <v>46325</v>
      </c>
      <c r="H24" s="684" t="s">
        <v>2515</v>
      </c>
    </row>
    <row r="25" spans="1:8" ht="43.5" hidden="1" x14ac:dyDescent="0.35">
      <c r="A25" t="s">
        <v>2516</v>
      </c>
      <c r="B25" t="s">
        <v>124</v>
      </c>
      <c r="C25" t="s">
        <v>124</v>
      </c>
      <c r="D25" s="685">
        <v>45602</v>
      </c>
      <c r="E25" t="s">
        <v>80</v>
      </c>
      <c r="F25" s="685">
        <v>45587</v>
      </c>
      <c r="G25" s="685">
        <v>45746</v>
      </c>
      <c r="H25" s="684" t="s">
        <v>2517</v>
      </c>
    </row>
    <row r="26" spans="1:8" hidden="1" x14ac:dyDescent="0.35">
      <c r="A26" t="s">
        <v>336</v>
      </c>
      <c r="B26" t="s">
        <v>2518</v>
      </c>
      <c r="C26" t="s">
        <v>278</v>
      </c>
      <c r="D26" s="685">
        <v>45961</v>
      </c>
      <c r="E26" t="s">
        <v>80</v>
      </c>
      <c r="F26" s="685">
        <v>45590</v>
      </c>
      <c r="G26" s="685">
        <v>46325</v>
      </c>
      <c r="H26" s="684" t="s">
        <v>2519</v>
      </c>
    </row>
    <row r="27" spans="1:8" hidden="1" x14ac:dyDescent="0.35">
      <c r="A27" t="s">
        <v>349</v>
      </c>
      <c r="B27" t="s">
        <v>280</v>
      </c>
      <c r="C27" t="s">
        <v>278</v>
      </c>
      <c r="D27" s="685">
        <v>45960</v>
      </c>
      <c r="E27" t="s">
        <v>80</v>
      </c>
      <c r="F27" s="685">
        <v>45590</v>
      </c>
      <c r="G27" s="685">
        <v>46325</v>
      </c>
      <c r="H27" s="684" t="s">
        <v>2520</v>
      </c>
    </row>
    <row r="28" spans="1:8" hidden="1" x14ac:dyDescent="0.35">
      <c r="A28" t="s">
        <v>2521</v>
      </c>
      <c r="B28" t="s">
        <v>565</v>
      </c>
      <c r="C28" t="s">
        <v>278</v>
      </c>
      <c r="D28" s="685">
        <v>45838</v>
      </c>
      <c r="E28" t="s">
        <v>2522</v>
      </c>
      <c r="F28" s="685">
        <v>45555</v>
      </c>
      <c r="G28" s="685">
        <v>45869</v>
      </c>
      <c r="H28" s="684" t="s">
        <v>2523</v>
      </c>
    </row>
    <row r="29" spans="1:8" hidden="1" x14ac:dyDescent="0.35">
      <c r="A29" t="s">
        <v>2524</v>
      </c>
      <c r="B29" t="s">
        <v>124</v>
      </c>
      <c r="C29" t="s">
        <v>124</v>
      </c>
      <c r="D29" s="685">
        <v>45593</v>
      </c>
      <c r="E29" t="s">
        <v>80</v>
      </c>
      <c r="F29" s="685">
        <v>45572</v>
      </c>
      <c r="G29" s="685">
        <v>45815</v>
      </c>
      <c r="H29" s="684" t="s">
        <v>2525</v>
      </c>
    </row>
    <row r="30" spans="1:8" hidden="1" x14ac:dyDescent="0.35">
      <c r="A30" t="s">
        <v>2526</v>
      </c>
      <c r="B30" t="s">
        <v>565</v>
      </c>
      <c r="C30" t="s">
        <v>124</v>
      </c>
      <c r="D30" s="685">
        <v>45991</v>
      </c>
      <c r="E30" t="s">
        <v>80</v>
      </c>
      <c r="F30" s="685">
        <v>45728</v>
      </c>
      <c r="G30" s="685">
        <v>46386</v>
      </c>
      <c r="H30" s="684" t="s">
        <v>2527</v>
      </c>
    </row>
    <row r="31" spans="1:8" hidden="1" x14ac:dyDescent="0.35">
      <c r="A31" t="s">
        <v>2528</v>
      </c>
      <c r="B31" t="s">
        <v>124</v>
      </c>
      <c r="C31" t="s">
        <v>2475</v>
      </c>
      <c r="D31" s="685">
        <v>45593</v>
      </c>
      <c r="E31" t="s">
        <v>80</v>
      </c>
      <c r="F31" s="685">
        <v>45498</v>
      </c>
      <c r="G31" s="685">
        <v>45838</v>
      </c>
      <c r="H31" s="684" t="s">
        <v>2529</v>
      </c>
    </row>
    <row r="32" spans="1:8" hidden="1" x14ac:dyDescent="0.35">
      <c r="A32" t="s">
        <v>2530</v>
      </c>
      <c r="B32" t="s">
        <v>124</v>
      </c>
      <c r="C32" t="s">
        <v>124</v>
      </c>
      <c r="D32" s="685">
        <v>45553</v>
      </c>
      <c r="E32" t="s">
        <v>2531</v>
      </c>
      <c r="F32" s="685">
        <v>45532</v>
      </c>
      <c r="G32" s="685">
        <v>45815</v>
      </c>
      <c r="H32" s="684" t="s">
        <v>2532</v>
      </c>
    </row>
    <row r="33" spans="1:8" hidden="1" x14ac:dyDescent="0.35">
      <c r="A33" t="s">
        <v>2533</v>
      </c>
      <c r="B33" t="s">
        <v>124</v>
      </c>
      <c r="C33" t="s">
        <v>2475</v>
      </c>
      <c r="D33" s="685">
        <v>45657</v>
      </c>
      <c r="E33" t="s">
        <v>80</v>
      </c>
      <c r="F33" s="685">
        <v>45498</v>
      </c>
      <c r="G33" s="685">
        <v>45838</v>
      </c>
      <c r="H33" s="684" t="s">
        <v>2534</v>
      </c>
    </row>
    <row r="34" spans="1:8" ht="29" hidden="1" x14ac:dyDescent="0.35">
      <c r="A34" t="s">
        <v>2535</v>
      </c>
      <c r="B34" t="s">
        <v>124</v>
      </c>
      <c r="C34" t="s">
        <v>2536</v>
      </c>
      <c r="D34" s="685">
        <v>45580</v>
      </c>
      <c r="E34" t="s">
        <v>135</v>
      </c>
      <c r="F34" s="685">
        <v>45551</v>
      </c>
      <c r="G34" s="685">
        <v>45657</v>
      </c>
      <c r="H34" s="684" t="s">
        <v>2537</v>
      </c>
    </row>
    <row r="35" spans="1:8" hidden="1" x14ac:dyDescent="0.35">
      <c r="A35" t="s">
        <v>2538</v>
      </c>
      <c r="B35" t="s">
        <v>124</v>
      </c>
      <c r="C35" t="s">
        <v>2475</v>
      </c>
      <c r="D35" s="685">
        <v>45565</v>
      </c>
      <c r="E35" t="s">
        <v>135</v>
      </c>
      <c r="F35" s="685">
        <v>45561</v>
      </c>
      <c r="G35" s="685">
        <v>45656</v>
      </c>
      <c r="H35" s="684" t="s">
        <v>2539</v>
      </c>
    </row>
    <row r="36" spans="1:8" ht="43.5" hidden="1" x14ac:dyDescent="0.35">
      <c r="A36" t="s">
        <v>2540</v>
      </c>
      <c r="B36" t="s">
        <v>124</v>
      </c>
      <c r="C36" t="s">
        <v>124</v>
      </c>
      <c r="D36" s="685">
        <v>45600</v>
      </c>
      <c r="E36" t="s">
        <v>80</v>
      </c>
      <c r="F36" s="685">
        <v>45569</v>
      </c>
      <c r="G36" s="685">
        <v>45746</v>
      </c>
      <c r="H36" s="684" t="s">
        <v>2541</v>
      </c>
    </row>
    <row r="37" spans="1:8" ht="29" hidden="1" x14ac:dyDescent="0.35">
      <c r="A37" t="s">
        <v>2542</v>
      </c>
      <c r="B37" t="s">
        <v>124</v>
      </c>
      <c r="C37" t="s">
        <v>2475</v>
      </c>
      <c r="D37" s="685">
        <v>45657</v>
      </c>
      <c r="E37" t="s">
        <v>80</v>
      </c>
      <c r="F37" s="685">
        <v>45498</v>
      </c>
      <c r="G37" s="685">
        <v>45838</v>
      </c>
      <c r="H37" s="684" t="s">
        <v>2543</v>
      </c>
    </row>
    <row r="38" spans="1:8" ht="43.5" hidden="1" x14ac:dyDescent="0.35">
      <c r="A38" t="s">
        <v>2544</v>
      </c>
      <c r="B38" t="s">
        <v>124</v>
      </c>
      <c r="C38" t="s">
        <v>124</v>
      </c>
      <c r="D38" s="685">
        <v>45558</v>
      </c>
      <c r="E38" t="s">
        <v>80</v>
      </c>
      <c r="F38" s="685">
        <v>45539</v>
      </c>
      <c r="G38" s="685">
        <v>45717</v>
      </c>
      <c r="H38" s="684" t="s">
        <v>2545</v>
      </c>
    </row>
    <row r="39" spans="1:8" hidden="1" x14ac:dyDescent="0.35">
      <c r="A39" t="s">
        <v>2546</v>
      </c>
      <c r="B39" t="s">
        <v>124</v>
      </c>
      <c r="C39" t="s">
        <v>278</v>
      </c>
      <c r="D39" s="685">
        <v>45579</v>
      </c>
      <c r="E39" t="s">
        <v>135</v>
      </c>
      <c r="F39" s="685">
        <v>45542</v>
      </c>
      <c r="G39" s="685">
        <v>45656</v>
      </c>
      <c r="H39" s="684" t="s">
        <v>2547</v>
      </c>
    </row>
    <row r="40" spans="1:8" hidden="1" x14ac:dyDescent="0.35">
      <c r="A40" t="s">
        <v>2548</v>
      </c>
      <c r="B40" t="s">
        <v>124</v>
      </c>
      <c r="C40" t="s">
        <v>278</v>
      </c>
      <c r="D40" s="685">
        <v>45579</v>
      </c>
      <c r="E40" t="s">
        <v>135</v>
      </c>
      <c r="F40" s="685">
        <v>45542</v>
      </c>
      <c r="G40" s="685">
        <v>45656</v>
      </c>
      <c r="H40" s="684" t="s">
        <v>2549</v>
      </c>
    </row>
    <row r="41" spans="1:8" hidden="1" x14ac:dyDescent="0.35">
      <c r="A41" t="s">
        <v>2550</v>
      </c>
      <c r="B41" t="s">
        <v>124</v>
      </c>
      <c r="C41" t="s">
        <v>2475</v>
      </c>
      <c r="D41" s="685">
        <v>45657</v>
      </c>
      <c r="E41" t="s">
        <v>80</v>
      </c>
      <c r="F41" s="685">
        <v>45498</v>
      </c>
      <c r="G41" s="685">
        <v>45838</v>
      </c>
      <c r="H41" s="684" t="s">
        <v>2551</v>
      </c>
    </row>
    <row r="42" spans="1:8" ht="29" hidden="1" x14ac:dyDescent="0.35">
      <c r="A42" t="s">
        <v>2552</v>
      </c>
      <c r="B42" t="s">
        <v>565</v>
      </c>
      <c r="C42" t="s">
        <v>124</v>
      </c>
      <c r="D42" s="685">
        <v>45930</v>
      </c>
      <c r="E42" t="s">
        <v>2553</v>
      </c>
      <c r="F42" s="685">
        <v>45890</v>
      </c>
      <c r="G42" s="685">
        <v>46111</v>
      </c>
      <c r="H42" s="684" t="s">
        <v>2554</v>
      </c>
    </row>
    <row r="43" spans="1:8" ht="29" hidden="1" x14ac:dyDescent="0.35">
      <c r="A43" t="s">
        <v>2555</v>
      </c>
      <c r="B43" t="s">
        <v>565</v>
      </c>
      <c r="C43" t="s">
        <v>278</v>
      </c>
      <c r="D43" s="685">
        <v>45547</v>
      </c>
      <c r="E43" t="s">
        <v>80</v>
      </c>
      <c r="F43" s="685">
        <v>45511</v>
      </c>
      <c r="G43" s="685">
        <v>46021</v>
      </c>
      <c r="H43" s="684" t="s">
        <v>2556</v>
      </c>
    </row>
    <row r="44" spans="1:8" hidden="1" x14ac:dyDescent="0.35">
      <c r="A44" t="s">
        <v>2557</v>
      </c>
      <c r="B44" t="s">
        <v>124</v>
      </c>
      <c r="C44" t="s">
        <v>124</v>
      </c>
      <c r="D44" s="685">
        <v>45561</v>
      </c>
      <c r="E44" t="s">
        <v>80</v>
      </c>
      <c r="F44" s="685">
        <v>45540</v>
      </c>
      <c r="G44" s="685">
        <v>45815</v>
      </c>
      <c r="H44" s="684" t="s">
        <v>2558</v>
      </c>
    </row>
    <row r="45" spans="1:8" hidden="1" x14ac:dyDescent="0.35">
      <c r="A45" t="s">
        <v>2559</v>
      </c>
      <c r="B45" t="s">
        <v>124</v>
      </c>
      <c r="C45" t="s">
        <v>124</v>
      </c>
      <c r="D45" s="685">
        <v>45539</v>
      </c>
      <c r="E45" t="s">
        <v>80</v>
      </c>
      <c r="F45" s="685">
        <v>45518</v>
      </c>
      <c r="G45" s="685">
        <v>45815</v>
      </c>
      <c r="H45" s="684" t="s">
        <v>2560</v>
      </c>
    </row>
    <row r="46" spans="1:8" hidden="1" x14ac:dyDescent="0.35">
      <c r="A46" t="s">
        <v>2561</v>
      </c>
      <c r="B46" t="s">
        <v>888</v>
      </c>
      <c r="C46" t="s">
        <v>2475</v>
      </c>
      <c r="D46" s="685">
        <v>45870</v>
      </c>
      <c r="E46" t="s">
        <v>80</v>
      </c>
      <c r="F46" s="685">
        <v>45504</v>
      </c>
      <c r="G46" s="685">
        <v>45992</v>
      </c>
      <c r="H46" s="684" t="s">
        <v>2562</v>
      </c>
    </row>
    <row r="47" spans="1:8" ht="29" hidden="1" x14ac:dyDescent="0.35">
      <c r="A47" t="s">
        <v>2563</v>
      </c>
      <c r="B47" t="s">
        <v>124</v>
      </c>
      <c r="C47" t="s">
        <v>124</v>
      </c>
      <c r="D47" s="685">
        <v>45503</v>
      </c>
      <c r="E47" t="s">
        <v>135</v>
      </c>
      <c r="F47" s="685">
        <v>45484</v>
      </c>
      <c r="G47" s="685">
        <v>45656</v>
      </c>
      <c r="H47" s="684" t="s">
        <v>2564</v>
      </c>
    </row>
    <row r="48" spans="1:8" hidden="1" x14ac:dyDescent="0.35">
      <c r="A48" t="s">
        <v>2565</v>
      </c>
      <c r="B48" t="s">
        <v>565</v>
      </c>
      <c r="C48" t="s">
        <v>124</v>
      </c>
      <c r="D48" s="685">
        <v>45892</v>
      </c>
      <c r="E48" t="s">
        <v>80</v>
      </c>
      <c r="F48" s="685">
        <v>45518</v>
      </c>
      <c r="G48" s="685">
        <v>46008</v>
      </c>
      <c r="H48" s="684" t="s">
        <v>2566</v>
      </c>
    </row>
    <row r="49" spans="1:8" hidden="1" x14ac:dyDescent="0.35">
      <c r="A49" t="s">
        <v>2567</v>
      </c>
      <c r="B49" t="s">
        <v>124</v>
      </c>
      <c r="C49" t="s">
        <v>278</v>
      </c>
      <c r="D49" s="685">
        <v>45765</v>
      </c>
      <c r="E49" t="s">
        <v>80</v>
      </c>
      <c r="F49" s="685">
        <v>45488</v>
      </c>
      <c r="G49" s="685">
        <v>46021</v>
      </c>
      <c r="H49" s="684" t="s">
        <v>2568</v>
      </c>
    </row>
    <row r="50" spans="1:8" ht="29" hidden="1" x14ac:dyDescent="0.35">
      <c r="A50" t="s">
        <v>2569</v>
      </c>
      <c r="B50" t="s">
        <v>124</v>
      </c>
      <c r="C50" t="s">
        <v>278</v>
      </c>
      <c r="D50" s="685">
        <v>45722</v>
      </c>
      <c r="E50" t="s">
        <v>80</v>
      </c>
      <c r="F50" s="685">
        <v>45506</v>
      </c>
      <c r="G50" s="685">
        <v>46022</v>
      </c>
      <c r="H50" s="684" t="s">
        <v>2570</v>
      </c>
    </row>
    <row r="51" spans="1:8" ht="29" hidden="1" x14ac:dyDescent="0.35">
      <c r="A51" t="s">
        <v>2571</v>
      </c>
      <c r="B51" t="s">
        <v>124</v>
      </c>
      <c r="C51" t="s">
        <v>124</v>
      </c>
      <c r="D51" s="685">
        <v>45509</v>
      </c>
      <c r="E51" t="s">
        <v>80</v>
      </c>
      <c r="F51" s="685">
        <v>45448</v>
      </c>
      <c r="G51" s="685">
        <v>45622</v>
      </c>
      <c r="H51" s="684" t="s">
        <v>2572</v>
      </c>
    </row>
    <row r="52" spans="1:8" hidden="1" x14ac:dyDescent="0.35">
      <c r="A52" t="s">
        <v>2573</v>
      </c>
      <c r="B52" t="s">
        <v>124</v>
      </c>
      <c r="C52" t="s">
        <v>278</v>
      </c>
      <c r="D52" s="685">
        <v>45561</v>
      </c>
      <c r="E52" t="s">
        <v>80</v>
      </c>
      <c r="F52" s="685">
        <v>45524</v>
      </c>
      <c r="G52" s="685">
        <v>45656</v>
      </c>
      <c r="H52" s="684" t="s">
        <v>2574</v>
      </c>
    </row>
    <row r="53" spans="1:8" hidden="1" x14ac:dyDescent="0.35">
      <c r="A53" t="s">
        <v>2575</v>
      </c>
      <c r="B53" t="s">
        <v>124</v>
      </c>
      <c r="C53" t="s">
        <v>124</v>
      </c>
      <c r="D53" s="685">
        <v>45559</v>
      </c>
      <c r="E53" t="s">
        <v>80</v>
      </c>
      <c r="F53" s="685">
        <v>45538</v>
      </c>
      <c r="G53" s="685">
        <v>45815</v>
      </c>
      <c r="H53" s="684" t="s">
        <v>2576</v>
      </c>
    </row>
    <row r="54" spans="1:8" hidden="1" x14ac:dyDescent="0.35">
      <c r="A54" t="s">
        <v>2261</v>
      </c>
      <c r="B54" t="s">
        <v>888</v>
      </c>
      <c r="C54" t="s">
        <v>278</v>
      </c>
      <c r="D54" s="685">
        <v>45838</v>
      </c>
      <c r="E54" t="s">
        <v>80</v>
      </c>
      <c r="F54" s="685">
        <v>45492</v>
      </c>
      <c r="G54" s="685">
        <v>46022</v>
      </c>
      <c r="H54" s="684" t="s">
        <v>1116</v>
      </c>
    </row>
    <row r="55" spans="1:8" hidden="1" x14ac:dyDescent="0.35">
      <c r="A55" t="s">
        <v>2577</v>
      </c>
      <c r="B55" t="s">
        <v>888</v>
      </c>
      <c r="C55" t="s">
        <v>2578</v>
      </c>
      <c r="D55" s="685">
        <v>45534</v>
      </c>
      <c r="E55" t="s">
        <v>80</v>
      </c>
      <c r="F55" s="685">
        <v>45482</v>
      </c>
      <c r="G55" s="685">
        <v>46021</v>
      </c>
      <c r="H55" s="684" t="s">
        <v>2579</v>
      </c>
    </row>
    <row r="56" spans="1:8" hidden="1" x14ac:dyDescent="0.35">
      <c r="A56" t="s">
        <v>2580</v>
      </c>
      <c r="B56" t="s">
        <v>124</v>
      </c>
      <c r="C56" t="s">
        <v>278</v>
      </c>
      <c r="D56" s="685">
        <v>45569</v>
      </c>
      <c r="E56" t="s">
        <v>80</v>
      </c>
      <c r="F56" s="685">
        <v>45530</v>
      </c>
      <c r="G56" s="685">
        <v>45656</v>
      </c>
      <c r="H56" s="684" t="s">
        <v>2581</v>
      </c>
    </row>
    <row r="57" spans="1:8" ht="29" hidden="1" x14ac:dyDescent="0.35">
      <c r="A57" t="s">
        <v>2582</v>
      </c>
      <c r="B57" t="s">
        <v>565</v>
      </c>
      <c r="C57" t="s">
        <v>2578</v>
      </c>
      <c r="D57" s="685">
        <v>46143</v>
      </c>
      <c r="E57" t="s">
        <v>80</v>
      </c>
      <c r="F57" s="685">
        <v>45482</v>
      </c>
      <c r="G57" s="685">
        <v>46262</v>
      </c>
      <c r="H57" s="684" t="s">
        <v>2583</v>
      </c>
    </row>
    <row r="58" spans="1:8" hidden="1" x14ac:dyDescent="0.35">
      <c r="A58" t="s">
        <v>2584</v>
      </c>
      <c r="B58" t="s">
        <v>124</v>
      </c>
      <c r="C58" t="s">
        <v>124</v>
      </c>
      <c r="D58" s="685">
        <v>45670</v>
      </c>
      <c r="E58" t="s">
        <v>80</v>
      </c>
      <c r="F58" s="685">
        <v>45517</v>
      </c>
      <c r="G58" s="685">
        <v>45670</v>
      </c>
      <c r="H58" s="684" t="s">
        <v>2585</v>
      </c>
    </row>
    <row r="59" spans="1:8" hidden="1" x14ac:dyDescent="0.35">
      <c r="A59" t="s">
        <v>2586</v>
      </c>
      <c r="B59" t="s">
        <v>124</v>
      </c>
      <c r="C59" t="s">
        <v>278</v>
      </c>
      <c r="D59" s="685">
        <v>45524</v>
      </c>
      <c r="E59" t="s">
        <v>135</v>
      </c>
      <c r="F59" s="685">
        <v>45484</v>
      </c>
      <c r="G59" s="685">
        <v>45656</v>
      </c>
      <c r="H59" s="684" t="s">
        <v>2587</v>
      </c>
    </row>
    <row r="60" spans="1:8" hidden="1" x14ac:dyDescent="0.35">
      <c r="A60" t="s">
        <v>2588</v>
      </c>
      <c r="B60" t="s">
        <v>124</v>
      </c>
      <c r="C60" t="s">
        <v>124</v>
      </c>
      <c r="D60" s="685">
        <v>45553</v>
      </c>
      <c r="E60" t="s">
        <v>80</v>
      </c>
      <c r="F60" s="685">
        <v>45532</v>
      </c>
      <c r="G60" s="685">
        <v>45815</v>
      </c>
      <c r="H60" s="684" t="s">
        <v>2589</v>
      </c>
    </row>
    <row r="61" spans="1:8" hidden="1" x14ac:dyDescent="0.35">
      <c r="A61" t="s">
        <v>2590</v>
      </c>
      <c r="B61" t="s">
        <v>124</v>
      </c>
      <c r="C61" t="s">
        <v>124</v>
      </c>
      <c r="D61" s="685">
        <v>45538</v>
      </c>
      <c r="E61" t="s">
        <v>80</v>
      </c>
      <c r="F61" s="685">
        <v>45517</v>
      </c>
      <c r="G61" s="685">
        <v>45815</v>
      </c>
      <c r="H61" s="684" t="s">
        <v>2591</v>
      </c>
    </row>
    <row r="62" spans="1:8" ht="29" hidden="1" x14ac:dyDescent="0.35">
      <c r="A62" t="s">
        <v>2592</v>
      </c>
      <c r="B62" t="s">
        <v>124</v>
      </c>
      <c r="C62" t="s">
        <v>124</v>
      </c>
      <c r="D62" s="685">
        <v>45516</v>
      </c>
      <c r="E62" t="s">
        <v>80</v>
      </c>
      <c r="F62" s="685">
        <v>45499</v>
      </c>
      <c r="G62" s="685">
        <v>45656</v>
      </c>
      <c r="H62" s="684" t="s">
        <v>2593</v>
      </c>
    </row>
    <row r="63" spans="1:8" hidden="1" x14ac:dyDescent="0.35">
      <c r="A63" t="s">
        <v>2277</v>
      </c>
      <c r="B63" t="s">
        <v>280</v>
      </c>
      <c r="C63" t="s">
        <v>2475</v>
      </c>
      <c r="D63" s="685">
        <v>45900</v>
      </c>
      <c r="E63" t="s">
        <v>80</v>
      </c>
      <c r="F63" s="685">
        <v>45499</v>
      </c>
      <c r="G63" s="685">
        <v>45900</v>
      </c>
      <c r="H63" s="684" t="s">
        <v>2594</v>
      </c>
    </row>
    <row r="64" spans="1:8" hidden="1" x14ac:dyDescent="0.35">
      <c r="A64" t="s">
        <v>2257</v>
      </c>
      <c r="B64" t="s">
        <v>156</v>
      </c>
      <c r="C64" t="s">
        <v>2536</v>
      </c>
      <c r="D64" s="685">
        <v>45796</v>
      </c>
      <c r="E64" t="s">
        <v>80</v>
      </c>
      <c r="F64" s="685">
        <v>45492</v>
      </c>
      <c r="G64" s="685">
        <v>46022</v>
      </c>
      <c r="H64" s="684" t="s">
        <v>2595</v>
      </c>
    </row>
    <row r="65" spans="1:8" hidden="1" x14ac:dyDescent="0.35">
      <c r="A65" t="s">
        <v>2266</v>
      </c>
      <c r="B65" t="s">
        <v>888</v>
      </c>
      <c r="C65" t="s">
        <v>278</v>
      </c>
      <c r="D65" s="685">
        <v>45838</v>
      </c>
      <c r="E65" t="s">
        <v>80</v>
      </c>
      <c r="F65" s="685">
        <v>45492</v>
      </c>
      <c r="G65" s="685">
        <v>46021</v>
      </c>
      <c r="H65" s="684" t="s">
        <v>2596</v>
      </c>
    </row>
    <row r="66" spans="1:8" hidden="1" x14ac:dyDescent="0.35">
      <c r="A66" t="s">
        <v>2597</v>
      </c>
      <c r="B66" t="s">
        <v>565</v>
      </c>
      <c r="C66" t="s">
        <v>278</v>
      </c>
      <c r="D66" s="685">
        <v>45547</v>
      </c>
      <c r="E66" t="s">
        <v>80</v>
      </c>
      <c r="F66" s="685">
        <v>45512</v>
      </c>
      <c r="G66" s="685">
        <v>46021</v>
      </c>
      <c r="H66" s="684" t="s">
        <v>2598</v>
      </c>
    </row>
    <row r="67" spans="1:8" ht="29" hidden="1" x14ac:dyDescent="0.35">
      <c r="A67" t="s">
        <v>2599</v>
      </c>
      <c r="B67" t="s">
        <v>565</v>
      </c>
      <c r="C67" t="s">
        <v>278</v>
      </c>
      <c r="D67" s="685">
        <v>45826</v>
      </c>
      <c r="E67" t="s">
        <v>80</v>
      </c>
      <c r="F67" s="685">
        <v>45506</v>
      </c>
      <c r="G67" s="685">
        <v>46021</v>
      </c>
      <c r="H67" s="684" t="s">
        <v>2600</v>
      </c>
    </row>
    <row r="68" spans="1:8" hidden="1" x14ac:dyDescent="0.35">
      <c r="A68" t="s">
        <v>2601</v>
      </c>
      <c r="B68" t="s">
        <v>124</v>
      </c>
      <c r="C68" t="s">
        <v>2475</v>
      </c>
      <c r="D68" s="685">
        <v>45565</v>
      </c>
      <c r="E68" t="s">
        <v>2522</v>
      </c>
      <c r="F68" s="685">
        <v>45546</v>
      </c>
      <c r="G68" s="685">
        <v>45656</v>
      </c>
      <c r="H68" s="684" t="s">
        <v>2602</v>
      </c>
    </row>
    <row r="69" spans="1:8" hidden="1" x14ac:dyDescent="0.35">
      <c r="A69" t="s">
        <v>2603</v>
      </c>
      <c r="B69" t="s">
        <v>124</v>
      </c>
      <c r="C69" t="s">
        <v>278</v>
      </c>
      <c r="D69" s="685">
        <v>45579</v>
      </c>
      <c r="E69" t="s">
        <v>135</v>
      </c>
      <c r="F69" s="685">
        <v>45542</v>
      </c>
      <c r="G69" s="685">
        <v>45656</v>
      </c>
      <c r="H69" s="684" t="s">
        <v>2604</v>
      </c>
    </row>
    <row r="70" spans="1:8" hidden="1" x14ac:dyDescent="0.35">
      <c r="A70" t="s">
        <v>2314</v>
      </c>
      <c r="B70" t="s">
        <v>124</v>
      </c>
      <c r="C70" t="s">
        <v>278</v>
      </c>
      <c r="D70" s="685">
        <v>45838</v>
      </c>
      <c r="E70" t="s">
        <v>80</v>
      </c>
      <c r="F70" s="685">
        <v>45555</v>
      </c>
      <c r="G70" s="685">
        <v>45869</v>
      </c>
      <c r="H70" s="684" t="s">
        <v>2605</v>
      </c>
    </row>
    <row r="71" spans="1:8" ht="29" hidden="1" x14ac:dyDescent="0.35">
      <c r="A71" t="s">
        <v>2606</v>
      </c>
      <c r="B71" t="s">
        <v>124</v>
      </c>
      <c r="C71" t="s">
        <v>124</v>
      </c>
      <c r="D71" s="685">
        <v>45516</v>
      </c>
      <c r="E71" t="s">
        <v>80</v>
      </c>
      <c r="F71" s="685">
        <v>45499</v>
      </c>
      <c r="G71" s="685">
        <v>45656</v>
      </c>
      <c r="H71" s="684" t="s">
        <v>2607</v>
      </c>
    </row>
    <row r="72" spans="1:8" hidden="1" x14ac:dyDescent="0.35">
      <c r="A72" t="s">
        <v>2608</v>
      </c>
      <c r="B72" t="s">
        <v>124</v>
      </c>
      <c r="C72" t="s">
        <v>278</v>
      </c>
      <c r="D72" s="685">
        <v>45579</v>
      </c>
      <c r="E72" t="s">
        <v>135</v>
      </c>
      <c r="F72" s="685">
        <v>45542</v>
      </c>
      <c r="G72" s="685">
        <v>45656</v>
      </c>
      <c r="H72" s="684" t="s">
        <v>2609</v>
      </c>
    </row>
    <row r="73" spans="1:8" hidden="1" x14ac:dyDescent="0.35">
      <c r="A73" t="s">
        <v>2610</v>
      </c>
      <c r="B73" t="s">
        <v>124</v>
      </c>
      <c r="C73" t="s">
        <v>2536</v>
      </c>
      <c r="D73" s="685">
        <v>45831</v>
      </c>
      <c r="E73" t="s">
        <v>80</v>
      </c>
      <c r="F73" s="685">
        <v>45499</v>
      </c>
      <c r="G73" s="685">
        <v>45961</v>
      </c>
      <c r="H73" s="684" t="s">
        <v>2611</v>
      </c>
    </row>
    <row r="74" spans="1:8" hidden="1" x14ac:dyDescent="0.35">
      <c r="A74" t="s">
        <v>2612</v>
      </c>
      <c r="B74" t="s">
        <v>124</v>
      </c>
      <c r="C74" t="s">
        <v>278</v>
      </c>
      <c r="D74" s="685">
        <v>45583</v>
      </c>
      <c r="E74" t="s">
        <v>135</v>
      </c>
      <c r="F74" s="685">
        <v>45546</v>
      </c>
      <c r="G74" s="685">
        <v>45656</v>
      </c>
      <c r="H74" s="684" t="s">
        <v>2613</v>
      </c>
    </row>
    <row r="75" spans="1:8" hidden="1" x14ac:dyDescent="0.35">
      <c r="A75" t="s">
        <v>2614</v>
      </c>
      <c r="B75" t="s">
        <v>124</v>
      </c>
      <c r="C75" t="s">
        <v>278</v>
      </c>
      <c r="D75" s="685">
        <v>45579</v>
      </c>
      <c r="E75" t="s">
        <v>135</v>
      </c>
      <c r="F75" s="685">
        <v>45542</v>
      </c>
      <c r="G75" s="685">
        <v>45656</v>
      </c>
      <c r="H75" s="684" t="s">
        <v>2615</v>
      </c>
    </row>
    <row r="76" spans="1:8" ht="29" hidden="1" x14ac:dyDescent="0.35">
      <c r="A76" t="s">
        <v>2616</v>
      </c>
      <c r="B76" t="s">
        <v>124</v>
      </c>
      <c r="C76" t="s">
        <v>278</v>
      </c>
      <c r="D76" s="685">
        <v>45579</v>
      </c>
      <c r="E76" t="s">
        <v>135</v>
      </c>
      <c r="F76" s="685">
        <v>45542</v>
      </c>
      <c r="G76" s="685">
        <v>45656</v>
      </c>
      <c r="H76" s="684" t="s">
        <v>2617</v>
      </c>
    </row>
    <row r="77" spans="1:8" hidden="1" x14ac:dyDescent="0.35">
      <c r="A77" t="s">
        <v>2618</v>
      </c>
      <c r="B77" t="s">
        <v>888</v>
      </c>
      <c r="C77" t="s">
        <v>278</v>
      </c>
      <c r="D77" s="685">
        <v>45565</v>
      </c>
      <c r="E77" t="s">
        <v>80</v>
      </c>
      <c r="F77" s="685">
        <v>45477</v>
      </c>
      <c r="G77" s="685">
        <v>46021</v>
      </c>
      <c r="H77" s="684" t="s">
        <v>2619</v>
      </c>
    </row>
    <row r="78" spans="1:8" ht="29" hidden="1" x14ac:dyDescent="0.35">
      <c r="A78" t="s">
        <v>2620</v>
      </c>
      <c r="B78" t="s">
        <v>124</v>
      </c>
      <c r="C78" t="s">
        <v>124</v>
      </c>
      <c r="D78" s="685">
        <v>45512</v>
      </c>
      <c r="E78" t="s">
        <v>80</v>
      </c>
      <c r="F78" s="685">
        <v>45491</v>
      </c>
      <c r="G78" s="685">
        <v>45656</v>
      </c>
      <c r="H78" s="684" t="s">
        <v>2621</v>
      </c>
    </row>
    <row r="79" spans="1:8" ht="29" hidden="1" x14ac:dyDescent="0.35">
      <c r="A79" t="s">
        <v>2622</v>
      </c>
      <c r="B79" t="s">
        <v>124</v>
      </c>
      <c r="C79" t="s">
        <v>124</v>
      </c>
      <c r="D79" s="685">
        <v>45512</v>
      </c>
      <c r="E79" t="s">
        <v>80</v>
      </c>
      <c r="F79" s="685">
        <v>45491</v>
      </c>
      <c r="G79" s="685">
        <v>45656</v>
      </c>
      <c r="H79" s="684" t="s">
        <v>2623</v>
      </c>
    </row>
    <row r="80" spans="1:8" hidden="1" x14ac:dyDescent="0.35">
      <c r="A80" t="s">
        <v>2265</v>
      </c>
      <c r="B80" t="s">
        <v>888</v>
      </c>
      <c r="C80" t="s">
        <v>278</v>
      </c>
      <c r="D80" s="685">
        <v>45565</v>
      </c>
      <c r="E80" t="s">
        <v>2624</v>
      </c>
      <c r="F80" s="685">
        <v>45492</v>
      </c>
      <c r="G80" s="685">
        <v>46022</v>
      </c>
      <c r="H80" s="684" t="s">
        <v>2625</v>
      </c>
    </row>
    <row r="81" spans="1:8" hidden="1" x14ac:dyDescent="0.35">
      <c r="A81" t="s">
        <v>2626</v>
      </c>
      <c r="B81" t="s">
        <v>280</v>
      </c>
      <c r="C81" t="s">
        <v>2475</v>
      </c>
      <c r="D81" s="685">
        <v>45930</v>
      </c>
      <c r="E81" t="s">
        <v>80</v>
      </c>
      <c r="F81" s="685">
        <v>45499</v>
      </c>
      <c r="G81" s="685">
        <v>45838</v>
      </c>
      <c r="H81" s="684" t="s">
        <v>2627</v>
      </c>
    </row>
    <row r="82" spans="1:8" ht="43.5" hidden="1" x14ac:dyDescent="0.35">
      <c r="A82" t="s">
        <v>2628</v>
      </c>
      <c r="B82" t="s">
        <v>124</v>
      </c>
      <c r="C82" t="s">
        <v>124</v>
      </c>
      <c r="D82" s="685">
        <v>45708</v>
      </c>
      <c r="E82" t="s">
        <v>80</v>
      </c>
      <c r="F82" s="685">
        <v>45475</v>
      </c>
      <c r="G82" s="685">
        <v>45777</v>
      </c>
      <c r="H82" s="684" t="s">
        <v>2629</v>
      </c>
    </row>
    <row r="83" spans="1:8" ht="29" hidden="1" x14ac:dyDescent="0.35">
      <c r="A83" t="s">
        <v>2630</v>
      </c>
      <c r="B83" t="s">
        <v>124</v>
      </c>
      <c r="C83" t="s">
        <v>278</v>
      </c>
      <c r="D83" s="685">
        <v>45553</v>
      </c>
      <c r="E83" t="s">
        <v>80</v>
      </c>
      <c r="F83" s="685">
        <v>45516</v>
      </c>
      <c r="G83" s="685">
        <v>45656</v>
      </c>
      <c r="H83" s="684" t="s">
        <v>2631</v>
      </c>
    </row>
    <row r="84" spans="1:8" ht="43.5" hidden="1" x14ac:dyDescent="0.35">
      <c r="A84" t="s">
        <v>2632</v>
      </c>
      <c r="B84" t="s">
        <v>124</v>
      </c>
      <c r="C84" t="s">
        <v>124</v>
      </c>
      <c r="D84" s="685">
        <v>45600</v>
      </c>
      <c r="E84" t="s">
        <v>80</v>
      </c>
      <c r="F84" s="685">
        <v>45569</v>
      </c>
      <c r="G84" s="685">
        <v>45746</v>
      </c>
      <c r="H84" s="684" t="s">
        <v>2633</v>
      </c>
    </row>
    <row r="85" spans="1:8" ht="29" hidden="1" x14ac:dyDescent="0.35">
      <c r="A85" t="s">
        <v>2634</v>
      </c>
      <c r="B85" t="s">
        <v>280</v>
      </c>
      <c r="C85" t="s">
        <v>124</v>
      </c>
      <c r="D85" s="685">
        <v>45539</v>
      </c>
      <c r="E85" t="s">
        <v>80</v>
      </c>
      <c r="F85" s="685">
        <v>45518</v>
      </c>
      <c r="G85" s="685">
        <v>45815</v>
      </c>
      <c r="H85" s="684" t="s">
        <v>2635</v>
      </c>
    </row>
    <row r="86" spans="1:8" hidden="1" x14ac:dyDescent="0.35">
      <c r="A86" t="s">
        <v>2636</v>
      </c>
      <c r="B86" t="s">
        <v>280</v>
      </c>
      <c r="C86" t="s">
        <v>278</v>
      </c>
      <c r="D86" s="685">
        <v>45960</v>
      </c>
      <c r="E86" t="s">
        <v>80</v>
      </c>
      <c r="F86" s="685">
        <v>45754</v>
      </c>
      <c r="G86" s="685">
        <v>46356</v>
      </c>
      <c r="H86" s="684" t="s">
        <v>2637</v>
      </c>
    </row>
    <row r="87" spans="1:8" hidden="1" x14ac:dyDescent="0.35">
      <c r="A87" t="s">
        <v>2638</v>
      </c>
      <c r="B87" t="s">
        <v>124</v>
      </c>
      <c r="C87" t="s">
        <v>278</v>
      </c>
      <c r="D87" s="685">
        <v>45576</v>
      </c>
      <c r="E87" t="s">
        <v>80</v>
      </c>
      <c r="F87" s="685">
        <v>45540</v>
      </c>
      <c r="G87" s="685">
        <v>45656</v>
      </c>
      <c r="H87" s="684" t="s">
        <v>2639</v>
      </c>
    </row>
    <row r="88" spans="1:8" hidden="1" x14ac:dyDescent="0.35">
      <c r="A88" t="s">
        <v>2301</v>
      </c>
      <c r="B88" t="s">
        <v>156</v>
      </c>
      <c r="C88" t="s">
        <v>278</v>
      </c>
      <c r="D88" s="685">
        <v>45838</v>
      </c>
      <c r="E88" t="s">
        <v>2640</v>
      </c>
      <c r="F88" s="685">
        <v>45555</v>
      </c>
      <c r="G88" s="685">
        <v>46022</v>
      </c>
      <c r="H88" s="684" t="s">
        <v>1020</v>
      </c>
    </row>
    <row r="89" spans="1:8" hidden="1" x14ac:dyDescent="0.35">
      <c r="A89" t="s">
        <v>2641</v>
      </c>
      <c r="B89" t="s">
        <v>124</v>
      </c>
      <c r="C89" t="s">
        <v>124</v>
      </c>
      <c r="D89" s="685">
        <v>45538</v>
      </c>
      <c r="E89" t="s">
        <v>80</v>
      </c>
      <c r="F89" s="685">
        <v>45531</v>
      </c>
      <c r="G89" s="685">
        <v>45815</v>
      </c>
      <c r="H89" s="684" t="s">
        <v>2642</v>
      </c>
    </row>
    <row r="90" spans="1:8" hidden="1" x14ac:dyDescent="0.35">
      <c r="A90" t="s">
        <v>2643</v>
      </c>
      <c r="B90" t="s">
        <v>124</v>
      </c>
      <c r="C90" t="s">
        <v>278</v>
      </c>
      <c r="D90" s="685">
        <v>45579</v>
      </c>
      <c r="E90" t="s">
        <v>135</v>
      </c>
      <c r="F90" s="685">
        <v>45542</v>
      </c>
      <c r="G90" s="685">
        <v>46325</v>
      </c>
      <c r="H90" s="684" t="s">
        <v>2644</v>
      </c>
    </row>
    <row r="91" spans="1:8" ht="29" hidden="1" x14ac:dyDescent="0.35">
      <c r="A91" t="s">
        <v>2645</v>
      </c>
      <c r="B91" t="s">
        <v>124</v>
      </c>
      <c r="C91" t="s">
        <v>278</v>
      </c>
      <c r="D91" s="685">
        <v>45579</v>
      </c>
      <c r="E91" t="s">
        <v>135</v>
      </c>
      <c r="F91" s="685">
        <v>45542</v>
      </c>
      <c r="G91" s="685">
        <v>46325</v>
      </c>
      <c r="H91" s="684" t="s">
        <v>2646</v>
      </c>
    </row>
    <row r="92" spans="1:8" hidden="1" x14ac:dyDescent="0.35">
      <c r="A92" t="s">
        <v>2647</v>
      </c>
      <c r="B92" t="s">
        <v>124</v>
      </c>
      <c r="C92" t="s">
        <v>124</v>
      </c>
      <c r="D92" s="685">
        <v>45552</v>
      </c>
      <c r="E92" t="s">
        <v>80</v>
      </c>
      <c r="F92" s="685">
        <v>45531</v>
      </c>
      <c r="G92" s="685">
        <v>45815</v>
      </c>
      <c r="H92" s="684" t="s">
        <v>2648</v>
      </c>
    </row>
    <row r="93" spans="1:8" hidden="1" x14ac:dyDescent="0.35">
      <c r="A93" t="s">
        <v>2649</v>
      </c>
      <c r="B93" t="s">
        <v>124</v>
      </c>
      <c r="C93" t="s">
        <v>278</v>
      </c>
      <c r="D93" s="685">
        <v>45569</v>
      </c>
      <c r="E93" t="s">
        <v>80</v>
      </c>
      <c r="F93" s="685">
        <v>45531</v>
      </c>
      <c r="G93" s="685">
        <v>45656</v>
      </c>
      <c r="H93" s="684" t="s">
        <v>2650</v>
      </c>
    </row>
    <row r="94" spans="1:8" hidden="1" x14ac:dyDescent="0.35">
      <c r="A94" t="s">
        <v>2651</v>
      </c>
      <c r="B94" t="s">
        <v>124</v>
      </c>
      <c r="C94" t="s">
        <v>124</v>
      </c>
      <c r="D94" s="685">
        <v>45539</v>
      </c>
      <c r="E94" t="s">
        <v>80</v>
      </c>
      <c r="F94" s="685">
        <v>45518</v>
      </c>
      <c r="G94" s="685">
        <v>45815</v>
      </c>
      <c r="H94" s="684" t="s">
        <v>2652</v>
      </c>
    </row>
    <row r="95" spans="1:8" hidden="1" x14ac:dyDescent="0.35">
      <c r="A95" t="s">
        <v>2653</v>
      </c>
      <c r="B95" t="s">
        <v>124</v>
      </c>
      <c r="C95" t="s">
        <v>2475</v>
      </c>
      <c r="D95" s="685">
        <v>45565</v>
      </c>
      <c r="E95" t="s">
        <v>80</v>
      </c>
      <c r="F95" s="685">
        <v>45495</v>
      </c>
      <c r="G95" s="685">
        <v>45656</v>
      </c>
      <c r="H95" s="684" t="s">
        <v>2654</v>
      </c>
    </row>
    <row r="96" spans="1:8" hidden="1" x14ac:dyDescent="0.35">
      <c r="A96" t="s">
        <v>2655</v>
      </c>
      <c r="B96" t="s">
        <v>124</v>
      </c>
      <c r="C96" t="s">
        <v>278</v>
      </c>
      <c r="D96" s="685">
        <v>45677</v>
      </c>
      <c r="E96" t="s">
        <v>80</v>
      </c>
      <c r="F96" s="685">
        <v>45492</v>
      </c>
      <c r="G96" s="685">
        <v>45688</v>
      </c>
      <c r="H96" s="684" t="s">
        <v>2656</v>
      </c>
    </row>
    <row r="97" spans="1:8" hidden="1" x14ac:dyDescent="0.35">
      <c r="A97" t="s">
        <v>2657</v>
      </c>
      <c r="B97" t="s">
        <v>124</v>
      </c>
      <c r="C97" t="s">
        <v>124</v>
      </c>
      <c r="D97" s="685">
        <v>45589</v>
      </c>
      <c r="E97" t="s">
        <v>80</v>
      </c>
      <c r="F97" s="685">
        <v>45540</v>
      </c>
      <c r="G97" s="685">
        <v>45815</v>
      </c>
      <c r="H97" s="684" t="s">
        <v>2658</v>
      </c>
    </row>
    <row r="98" spans="1:8" hidden="1" x14ac:dyDescent="0.35">
      <c r="A98" t="s">
        <v>2659</v>
      </c>
      <c r="B98" t="s">
        <v>124</v>
      </c>
      <c r="C98" t="s">
        <v>124</v>
      </c>
      <c r="D98" s="685">
        <v>45681</v>
      </c>
      <c r="E98" t="s">
        <v>80</v>
      </c>
      <c r="F98" s="685">
        <v>45593</v>
      </c>
      <c r="G98" s="685">
        <v>45868</v>
      </c>
      <c r="H98" s="684" t="s">
        <v>2660</v>
      </c>
    </row>
    <row r="99" spans="1:8" hidden="1" x14ac:dyDescent="0.35">
      <c r="A99" t="s">
        <v>2661</v>
      </c>
      <c r="B99" t="s">
        <v>280</v>
      </c>
      <c r="C99" t="s">
        <v>278</v>
      </c>
      <c r="D99" s="685">
        <v>45869</v>
      </c>
      <c r="E99" t="s">
        <v>80</v>
      </c>
      <c r="F99" s="685">
        <v>45643</v>
      </c>
      <c r="G99" s="685">
        <v>45869</v>
      </c>
      <c r="H99" s="684" t="s">
        <v>2662</v>
      </c>
    </row>
    <row r="100" spans="1:8" ht="29" hidden="1" x14ac:dyDescent="0.35">
      <c r="A100" t="s">
        <v>2663</v>
      </c>
      <c r="B100" t="s">
        <v>565</v>
      </c>
      <c r="C100" t="s">
        <v>124</v>
      </c>
      <c r="D100" s="685">
        <v>45716</v>
      </c>
      <c r="E100" t="s">
        <v>80</v>
      </c>
      <c r="F100" s="685">
        <v>45684</v>
      </c>
      <c r="G100" s="685">
        <v>45838</v>
      </c>
      <c r="H100" s="684" t="s">
        <v>2664</v>
      </c>
    </row>
    <row r="101" spans="1:8" hidden="1" x14ac:dyDescent="0.35">
      <c r="A101" t="s">
        <v>2665</v>
      </c>
      <c r="B101" t="s">
        <v>565</v>
      </c>
      <c r="C101" t="s">
        <v>278</v>
      </c>
      <c r="D101" s="685">
        <v>45855</v>
      </c>
      <c r="E101" t="s">
        <v>80</v>
      </c>
      <c r="F101" s="685">
        <v>45632</v>
      </c>
      <c r="G101" s="685">
        <v>46021</v>
      </c>
      <c r="H101" s="684" t="s">
        <v>2666</v>
      </c>
    </row>
    <row r="102" spans="1:8" hidden="1" x14ac:dyDescent="0.35">
      <c r="A102" t="s">
        <v>2667</v>
      </c>
      <c r="B102" t="s">
        <v>156</v>
      </c>
      <c r="C102" t="s">
        <v>2475</v>
      </c>
      <c r="D102" s="685">
        <v>45900</v>
      </c>
      <c r="E102" t="s">
        <v>80</v>
      </c>
      <c r="F102" s="685">
        <v>45786</v>
      </c>
      <c r="G102" s="685">
        <v>45900</v>
      </c>
      <c r="H102" s="684" t="s">
        <v>2668</v>
      </c>
    </row>
    <row r="103" spans="1:8" ht="29" hidden="1" x14ac:dyDescent="0.35">
      <c r="A103" t="s">
        <v>2669</v>
      </c>
      <c r="B103" t="s">
        <v>888</v>
      </c>
      <c r="C103" t="s">
        <v>278</v>
      </c>
      <c r="D103" s="685">
        <v>45681</v>
      </c>
      <c r="E103" t="s">
        <v>80</v>
      </c>
      <c r="F103" s="685">
        <v>45636</v>
      </c>
      <c r="G103" s="685">
        <v>46022</v>
      </c>
      <c r="H103" s="684" t="s">
        <v>2670</v>
      </c>
    </row>
    <row r="104" spans="1:8" ht="29" hidden="1" x14ac:dyDescent="0.35">
      <c r="A104" t="s">
        <v>2671</v>
      </c>
      <c r="B104" t="s">
        <v>565</v>
      </c>
      <c r="C104" t="s">
        <v>124</v>
      </c>
      <c r="D104" s="685">
        <v>45870</v>
      </c>
      <c r="E104" t="s">
        <v>2640</v>
      </c>
      <c r="F104" s="685">
        <v>45674</v>
      </c>
      <c r="G104" s="685">
        <v>45992</v>
      </c>
      <c r="H104" s="684" t="s">
        <v>2672</v>
      </c>
    </row>
    <row r="105" spans="1:8" hidden="1" x14ac:dyDescent="0.35">
      <c r="A105" t="s">
        <v>2673</v>
      </c>
      <c r="B105" t="s">
        <v>565</v>
      </c>
      <c r="C105" t="s">
        <v>278</v>
      </c>
      <c r="D105" s="685">
        <v>45681</v>
      </c>
      <c r="E105" t="s">
        <v>80</v>
      </c>
      <c r="F105" s="685">
        <v>45636</v>
      </c>
      <c r="G105" s="685">
        <v>46022</v>
      </c>
      <c r="H105" s="684" t="s">
        <v>2674</v>
      </c>
    </row>
    <row r="106" spans="1:8" hidden="1" x14ac:dyDescent="0.35">
      <c r="A106" t="s">
        <v>2675</v>
      </c>
      <c r="B106" t="s">
        <v>280</v>
      </c>
      <c r="C106" t="s">
        <v>278</v>
      </c>
      <c r="D106" s="685">
        <v>45960</v>
      </c>
      <c r="E106" t="s">
        <v>80</v>
      </c>
      <c r="F106" s="685">
        <v>45762</v>
      </c>
      <c r="G106" s="685">
        <v>46325</v>
      </c>
      <c r="H106" s="684" t="s">
        <v>2676</v>
      </c>
    </row>
    <row r="107" spans="1:8" hidden="1" x14ac:dyDescent="0.35">
      <c r="A107" t="s">
        <v>2677</v>
      </c>
      <c r="B107" t="s">
        <v>280</v>
      </c>
      <c r="C107" t="s">
        <v>2475</v>
      </c>
      <c r="D107" s="685">
        <v>45870</v>
      </c>
      <c r="E107" t="s">
        <v>80</v>
      </c>
      <c r="F107" s="685">
        <v>45646</v>
      </c>
      <c r="G107" s="685">
        <v>45870</v>
      </c>
      <c r="H107" s="684" t="s">
        <v>2678</v>
      </c>
    </row>
    <row r="108" spans="1:8" hidden="1" x14ac:dyDescent="0.35">
      <c r="A108" t="s">
        <v>2679</v>
      </c>
      <c r="B108" t="s">
        <v>124</v>
      </c>
      <c r="C108" t="s">
        <v>278</v>
      </c>
      <c r="D108" s="685">
        <v>45644</v>
      </c>
      <c r="E108" t="s">
        <v>135</v>
      </c>
      <c r="F108" s="685">
        <v>45625</v>
      </c>
      <c r="G108" s="685">
        <v>45688</v>
      </c>
      <c r="H108" s="684" t="s">
        <v>2680</v>
      </c>
    </row>
    <row r="109" spans="1:8" hidden="1" x14ac:dyDescent="0.35">
      <c r="A109" t="s">
        <v>2681</v>
      </c>
      <c r="B109" t="s">
        <v>565</v>
      </c>
      <c r="C109" t="s">
        <v>2536</v>
      </c>
      <c r="D109" s="685">
        <v>45900</v>
      </c>
      <c r="E109" t="s">
        <v>2531</v>
      </c>
      <c r="F109" s="685">
        <v>45785</v>
      </c>
      <c r="G109" s="685">
        <v>46021</v>
      </c>
      <c r="H109" s="684" t="s">
        <v>2682</v>
      </c>
    </row>
    <row r="110" spans="1:8" hidden="1" x14ac:dyDescent="0.35">
      <c r="A110" t="s">
        <v>2683</v>
      </c>
      <c r="B110" t="s">
        <v>156</v>
      </c>
      <c r="C110" t="s">
        <v>278</v>
      </c>
      <c r="D110" s="685">
        <v>45869</v>
      </c>
      <c r="E110" t="s">
        <v>80</v>
      </c>
      <c r="F110" s="685">
        <v>45666</v>
      </c>
      <c r="G110" s="685">
        <v>46021</v>
      </c>
      <c r="H110" s="684" t="s">
        <v>2684</v>
      </c>
    </row>
    <row r="111" spans="1:8" hidden="1" x14ac:dyDescent="0.35">
      <c r="A111" t="s">
        <v>2685</v>
      </c>
      <c r="B111" t="s">
        <v>124</v>
      </c>
      <c r="C111" t="s">
        <v>278</v>
      </c>
      <c r="D111" s="685">
        <v>45663</v>
      </c>
      <c r="E111" t="s">
        <v>80</v>
      </c>
      <c r="F111" s="685">
        <v>45632</v>
      </c>
      <c r="G111" s="685">
        <v>45688</v>
      </c>
      <c r="H111" s="684" t="s">
        <v>2686</v>
      </c>
    </row>
    <row r="112" spans="1:8" hidden="1" x14ac:dyDescent="0.35">
      <c r="A112" t="s">
        <v>2687</v>
      </c>
      <c r="B112" t="s">
        <v>124</v>
      </c>
      <c r="C112" t="s">
        <v>2475</v>
      </c>
      <c r="D112" s="685">
        <v>45747</v>
      </c>
      <c r="E112" t="s">
        <v>135</v>
      </c>
      <c r="F112" s="685">
        <v>45649</v>
      </c>
      <c r="G112" s="685">
        <v>45747</v>
      </c>
      <c r="H112" s="684" t="s">
        <v>2688</v>
      </c>
    </row>
    <row r="113" spans="1:8" hidden="1" x14ac:dyDescent="0.35">
      <c r="A113" t="s">
        <v>2689</v>
      </c>
      <c r="B113" t="s">
        <v>565</v>
      </c>
      <c r="C113" t="s">
        <v>278</v>
      </c>
      <c r="D113" s="685">
        <v>45960</v>
      </c>
      <c r="E113" t="s">
        <v>135</v>
      </c>
      <c r="F113" s="685">
        <v>45748</v>
      </c>
      <c r="G113" s="685">
        <v>45779</v>
      </c>
      <c r="H113" s="684" t="s">
        <v>2690</v>
      </c>
    </row>
    <row r="114" spans="1:8" hidden="1" x14ac:dyDescent="0.35">
      <c r="A114" t="s">
        <v>2691</v>
      </c>
      <c r="B114" t="s">
        <v>565</v>
      </c>
      <c r="C114" t="s">
        <v>278</v>
      </c>
      <c r="D114" s="685">
        <v>45909</v>
      </c>
      <c r="E114" t="s">
        <v>80</v>
      </c>
      <c r="F114" s="685">
        <v>45632</v>
      </c>
      <c r="G114" s="685">
        <v>46021</v>
      </c>
      <c r="H114" s="684" t="s">
        <v>2692</v>
      </c>
    </row>
    <row r="115" spans="1:8" hidden="1" x14ac:dyDescent="0.35">
      <c r="A115" t="s">
        <v>2693</v>
      </c>
      <c r="B115" t="s">
        <v>280</v>
      </c>
      <c r="C115" t="s">
        <v>2475</v>
      </c>
      <c r="D115" s="685">
        <v>45900</v>
      </c>
      <c r="E115" t="s">
        <v>80</v>
      </c>
      <c r="F115" s="685">
        <v>45649</v>
      </c>
      <c r="G115" s="685">
        <v>45900</v>
      </c>
      <c r="H115" s="684" t="s">
        <v>2694</v>
      </c>
    </row>
    <row r="116" spans="1:8" hidden="1" x14ac:dyDescent="0.35">
      <c r="A116" t="s">
        <v>2695</v>
      </c>
      <c r="B116" t="s">
        <v>124</v>
      </c>
      <c r="C116" t="s">
        <v>278</v>
      </c>
      <c r="D116" s="685">
        <v>45667</v>
      </c>
      <c r="E116" t="s">
        <v>80</v>
      </c>
      <c r="F116" s="685">
        <v>45636</v>
      </c>
      <c r="G116" s="685">
        <v>46325</v>
      </c>
      <c r="H116" s="684" t="s">
        <v>2696</v>
      </c>
    </row>
    <row r="117" spans="1:8" hidden="1" x14ac:dyDescent="0.35">
      <c r="A117" t="s">
        <v>2697</v>
      </c>
      <c r="B117" t="s">
        <v>280</v>
      </c>
      <c r="C117" t="s">
        <v>278</v>
      </c>
      <c r="D117" s="685">
        <v>45870</v>
      </c>
      <c r="E117" t="s">
        <v>80</v>
      </c>
      <c r="F117" s="685">
        <v>45637</v>
      </c>
      <c r="G117" s="685">
        <v>45900</v>
      </c>
      <c r="H117" s="684" t="s">
        <v>2698</v>
      </c>
    </row>
    <row r="118" spans="1:8" ht="29" hidden="1" x14ac:dyDescent="0.35">
      <c r="A118" t="s">
        <v>2699</v>
      </c>
      <c r="B118" t="s">
        <v>124</v>
      </c>
      <c r="C118" t="s">
        <v>278</v>
      </c>
      <c r="D118" s="685">
        <v>45712</v>
      </c>
      <c r="E118" t="s">
        <v>80</v>
      </c>
      <c r="F118" s="685">
        <v>45712</v>
      </c>
      <c r="G118" s="685">
        <v>46325</v>
      </c>
      <c r="H118" s="684" t="s">
        <v>2700</v>
      </c>
    </row>
    <row r="119" spans="1:8" ht="29" hidden="1" x14ac:dyDescent="0.35">
      <c r="A119" t="s">
        <v>2701</v>
      </c>
      <c r="B119" t="s">
        <v>124</v>
      </c>
      <c r="C119" t="s">
        <v>278</v>
      </c>
      <c r="D119" s="685">
        <v>45663</v>
      </c>
      <c r="E119" t="s">
        <v>80</v>
      </c>
      <c r="F119" s="685">
        <v>45632</v>
      </c>
      <c r="G119" s="685">
        <v>46325</v>
      </c>
      <c r="H119" s="684" t="s">
        <v>2702</v>
      </c>
    </row>
    <row r="120" spans="1:8" ht="29" hidden="1" x14ac:dyDescent="0.35">
      <c r="A120" t="s">
        <v>2703</v>
      </c>
      <c r="B120" t="s">
        <v>124</v>
      </c>
      <c r="C120" t="s">
        <v>278</v>
      </c>
      <c r="D120" s="685">
        <v>45656</v>
      </c>
      <c r="E120" t="s">
        <v>80</v>
      </c>
      <c r="F120" s="685">
        <v>45656</v>
      </c>
      <c r="G120" s="685">
        <v>46325</v>
      </c>
      <c r="H120" s="684" t="s">
        <v>2704</v>
      </c>
    </row>
    <row r="121" spans="1:8" ht="29" hidden="1" x14ac:dyDescent="0.35">
      <c r="A121" t="s">
        <v>2705</v>
      </c>
      <c r="B121" t="s">
        <v>124</v>
      </c>
      <c r="C121" t="s">
        <v>278</v>
      </c>
      <c r="D121" s="685">
        <v>45656</v>
      </c>
      <c r="E121" t="s">
        <v>80</v>
      </c>
      <c r="F121" s="685">
        <v>45656</v>
      </c>
      <c r="G121" s="685">
        <v>46325</v>
      </c>
      <c r="H121" s="684" t="s">
        <v>2706</v>
      </c>
    </row>
    <row r="122" spans="1:8" hidden="1" x14ac:dyDescent="0.35">
      <c r="A122" t="s">
        <v>2707</v>
      </c>
      <c r="B122" t="s">
        <v>124</v>
      </c>
      <c r="C122" t="s">
        <v>2475</v>
      </c>
      <c r="D122" s="685">
        <v>45667</v>
      </c>
      <c r="E122" t="s">
        <v>135</v>
      </c>
      <c r="F122" s="685">
        <v>45629</v>
      </c>
      <c r="G122" s="685">
        <v>45709</v>
      </c>
      <c r="H122" s="684" t="s">
        <v>2708</v>
      </c>
    </row>
    <row r="123" spans="1:8" hidden="1" x14ac:dyDescent="0.35">
      <c r="A123" t="s">
        <v>2709</v>
      </c>
      <c r="B123" t="s">
        <v>280</v>
      </c>
      <c r="C123" t="s">
        <v>2475</v>
      </c>
      <c r="D123" s="685">
        <v>45930</v>
      </c>
      <c r="E123" t="s">
        <v>80</v>
      </c>
      <c r="F123" s="685">
        <v>45631</v>
      </c>
      <c r="G123" s="685">
        <v>45930</v>
      </c>
      <c r="H123" s="684" t="s">
        <v>2710</v>
      </c>
    </row>
    <row r="124" spans="1:8" hidden="1" x14ac:dyDescent="0.35">
      <c r="A124" t="s">
        <v>2711</v>
      </c>
      <c r="B124" t="s">
        <v>565</v>
      </c>
      <c r="C124" t="s">
        <v>278</v>
      </c>
      <c r="D124" s="685">
        <v>45862</v>
      </c>
      <c r="E124" t="s">
        <v>80</v>
      </c>
      <c r="F124" s="685">
        <v>45657</v>
      </c>
      <c r="G124" s="685">
        <v>46021</v>
      </c>
      <c r="H124" s="684" t="s">
        <v>2712</v>
      </c>
    </row>
    <row r="125" spans="1:8" hidden="1" x14ac:dyDescent="0.35">
      <c r="A125" t="s">
        <v>2713</v>
      </c>
      <c r="B125" t="s">
        <v>280</v>
      </c>
      <c r="C125" t="s">
        <v>278</v>
      </c>
      <c r="D125" s="685">
        <v>45930</v>
      </c>
      <c r="E125" t="s">
        <v>80</v>
      </c>
      <c r="F125" s="685">
        <v>45642</v>
      </c>
      <c r="G125" s="685">
        <v>45930</v>
      </c>
      <c r="H125" s="684" t="s">
        <v>2714</v>
      </c>
    </row>
    <row r="126" spans="1:8" hidden="1" x14ac:dyDescent="0.35">
      <c r="A126" t="s">
        <v>2715</v>
      </c>
      <c r="B126" t="s">
        <v>565</v>
      </c>
      <c r="C126" t="s">
        <v>278</v>
      </c>
      <c r="D126" s="685">
        <v>45663</v>
      </c>
      <c r="E126" t="s">
        <v>80</v>
      </c>
      <c r="F126" s="685">
        <v>45631</v>
      </c>
      <c r="G126" s="685">
        <v>45992</v>
      </c>
      <c r="H126" s="684" t="s">
        <v>2716</v>
      </c>
    </row>
    <row r="127" spans="1:8" ht="29" hidden="1" x14ac:dyDescent="0.35">
      <c r="A127" t="s">
        <v>2717</v>
      </c>
      <c r="B127" t="s">
        <v>124</v>
      </c>
      <c r="C127" t="s">
        <v>278</v>
      </c>
      <c r="D127" s="685">
        <v>45656</v>
      </c>
      <c r="E127" t="s">
        <v>80</v>
      </c>
      <c r="F127" s="685">
        <v>45656</v>
      </c>
      <c r="G127" s="685">
        <v>46325</v>
      </c>
      <c r="H127" s="684" t="s">
        <v>2718</v>
      </c>
    </row>
    <row r="128" spans="1:8" hidden="1" x14ac:dyDescent="0.35">
      <c r="A128" t="s">
        <v>2719</v>
      </c>
      <c r="B128" t="s">
        <v>124</v>
      </c>
      <c r="C128" t="s">
        <v>278</v>
      </c>
      <c r="D128" s="685">
        <v>45698</v>
      </c>
      <c r="E128" t="s">
        <v>80</v>
      </c>
      <c r="F128" s="685">
        <v>45639</v>
      </c>
      <c r="G128" s="685">
        <v>45747</v>
      </c>
      <c r="H128" s="684" t="s">
        <v>2720</v>
      </c>
    </row>
    <row r="129" spans="1:8" hidden="1" x14ac:dyDescent="0.35">
      <c r="A129" t="s">
        <v>2721</v>
      </c>
      <c r="B129" t="s">
        <v>124</v>
      </c>
      <c r="C129" t="s">
        <v>124</v>
      </c>
      <c r="D129" s="685">
        <v>45698</v>
      </c>
      <c r="E129" t="s">
        <v>2553</v>
      </c>
      <c r="F129" s="685">
        <v>45691</v>
      </c>
      <c r="G129" s="685">
        <v>45856</v>
      </c>
      <c r="H129" s="684" t="s">
        <v>2722</v>
      </c>
    </row>
    <row r="130" spans="1:8" hidden="1" x14ac:dyDescent="0.35">
      <c r="A130" t="s">
        <v>2723</v>
      </c>
      <c r="B130" t="s">
        <v>124</v>
      </c>
      <c r="C130" t="s">
        <v>278</v>
      </c>
      <c r="D130" s="685">
        <v>45671</v>
      </c>
      <c r="E130" t="s">
        <v>80</v>
      </c>
      <c r="F130" s="685">
        <v>45670</v>
      </c>
      <c r="G130" s="685">
        <v>45716</v>
      </c>
      <c r="H130" s="684" t="s">
        <v>2724</v>
      </c>
    </row>
    <row r="131" spans="1:8" ht="29" hidden="1" x14ac:dyDescent="0.35">
      <c r="A131" t="s">
        <v>2725</v>
      </c>
      <c r="B131" t="s">
        <v>888</v>
      </c>
      <c r="C131" t="s">
        <v>278</v>
      </c>
      <c r="D131" s="685">
        <v>45870</v>
      </c>
      <c r="E131" t="s">
        <v>80</v>
      </c>
      <c r="F131" s="685">
        <v>45656</v>
      </c>
      <c r="G131" s="685">
        <v>45992</v>
      </c>
      <c r="H131" s="684" t="s">
        <v>2726</v>
      </c>
    </row>
    <row r="132" spans="1:8" ht="43.5" hidden="1" x14ac:dyDescent="0.35">
      <c r="A132" t="s">
        <v>2727</v>
      </c>
      <c r="B132" t="s">
        <v>124</v>
      </c>
      <c r="C132" t="s">
        <v>124</v>
      </c>
      <c r="D132" s="685">
        <v>45670</v>
      </c>
      <c r="E132" t="s">
        <v>80</v>
      </c>
      <c r="F132" s="685">
        <v>45656</v>
      </c>
      <c r="G132" s="685">
        <v>45747</v>
      </c>
      <c r="H132" s="684" t="s">
        <v>2728</v>
      </c>
    </row>
    <row r="133" spans="1:8" ht="29" hidden="1" x14ac:dyDescent="0.35">
      <c r="A133" t="s">
        <v>2729</v>
      </c>
      <c r="B133" t="s">
        <v>888</v>
      </c>
      <c r="C133" t="s">
        <v>278</v>
      </c>
      <c r="D133" s="685">
        <v>45852</v>
      </c>
      <c r="E133" t="s">
        <v>80</v>
      </c>
      <c r="F133" s="685">
        <v>45656</v>
      </c>
      <c r="G133" s="685">
        <v>45989</v>
      </c>
      <c r="H133" s="684" t="s">
        <v>2730</v>
      </c>
    </row>
    <row r="134" spans="1:8" ht="29" hidden="1" x14ac:dyDescent="0.35">
      <c r="A134" t="s">
        <v>2731</v>
      </c>
      <c r="B134" t="s">
        <v>124</v>
      </c>
      <c r="C134" t="s">
        <v>278</v>
      </c>
      <c r="D134" s="685">
        <v>45671</v>
      </c>
      <c r="E134" t="s">
        <v>80</v>
      </c>
      <c r="F134" s="685">
        <v>45657</v>
      </c>
      <c r="G134" s="685">
        <v>45716</v>
      </c>
      <c r="H134" s="684" t="s">
        <v>2732</v>
      </c>
    </row>
    <row r="135" spans="1:8" hidden="1" x14ac:dyDescent="0.35">
      <c r="A135" t="s">
        <v>2733</v>
      </c>
      <c r="B135" t="s">
        <v>888</v>
      </c>
      <c r="C135" t="s">
        <v>278</v>
      </c>
      <c r="D135" s="685">
        <v>45681</v>
      </c>
      <c r="E135" t="s">
        <v>80</v>
      </c>
      <c r="F135" s="685">
        <v>45636</v>
      </c>
      <c r="G135" s="685">
        <v>46021</v>
      </c>
      <c r="H135" s="684" t="s">
        <v>2734</v>
      </c>
    </row>
    <row r="136" spans="1:8" hidden="1" x14ac:dyDescent="0.35">
      <c r="A136" t="s">
        <v>2735</v>
      </c>
      <c r="B136" t="s">
        <v>156</v>
      </c>
      <c r="C136" t="s">
        <v>2536</v>
      </c>
      <c r="D136" s="685">
        <v>45911</v>
      </c>
      <c r="E136" t="s">
        <v>2640</v>
      </c>
      <c r="F136" s="685">
        <v>45642</v>
      </c>
      <c r="G136" s="685">
        <v>45992</v>
      </c>
      <c r="H136" s="684" t="s">
        <v>2736</v>
      </c>
    </row>
    <row r="137" spans="1:8" hidden="1" x14ac:dyDescent="0.35">
      <c r="A137" t="s">
        <v>2737</v>
      </c>
      <c r="B137" t="s">
        <v>124</v>
      </c>
      <c r="C137" t="s">
        <v>278</v>
      </c>
      <c r="D137" s="685">
        <v>45688</v>
      </c>
      <c r="E137" t="s">
        <v>135</v>
      </c>
      <c r="F137" s="685">
        <v>45657</v>
      </c>
      <c r="G137" s="685">
        <v>46325</v>
      </c>
      <c r="H137" s="684" t="s">
        <v>2738</v>
      </c>
    </row>
    <row r="138" spans="1:8" ht="29" hidden="1" x14ac:dyDescent="0.35">
      <c r="A138" t="s">
        <v>2739</v>
      </c>
      <c r="B138" t="s">
        <v>124</v>
      </c>
      <c r="C138" t="s">
        <v>124</v>
      </c>
      <c r="D138" s="685">
        <v>45681</v>
      </c>
      <c r="E138" t="s">
        <v>2522</v>
      </c>
      <c r="F138" s="685">
        <v>45674</v>
      </c>
      <c r="G138" s="685">
        <v>45992</v>
      </c>
      <c r="H138" s="684" t="s">
        <v>2740</v>
      </c>
    </row>
    <row r="139" spans="1:8" ht="29" hidden="1" x14ac:dyDescent="0.35">
      <c r="A139" t="s">
        <v>2741</v>
      </c>
      <c r="B139" t="s">
        <v>565</v>
      </c>
      <c r="C139" t="s">
        <v>124</v>
      </c>
      <c r="D139" s="685">
        <v>45681</v>
      </c>
      <c r="E139" t="s">
        <v>80</v>
      </c>
      <c r="F139" s="685">
        <v>45674</v>
      </c>
      <c r="G139" s="685">
        <v>45992</v>
      </c>
      <c r="H139" s="684" t="s">
        <v>2742</v>
      </c>
    </row>
    <row r="140" spans="1:8" hidden="1" x14ac:dyDescent="0.35">
      <c r="A140" t="s">
        <v>2743</v>
      </c>
      <c r="B140" t="s">
        <v>565</v>
      </c>
      <c r="C140" t="s">
        <v>124</v>
      </c>
      <c r="D140" s="685">
        <v>45765</v>
      </c>
      <c r="E140" t="s">
        <v>80</v>
      </c>
      <c r="F140" s="685">
        <v>45734</v>
      </c>
      <c r="G140" s="685">
        <v>46229</v>
      </c>
      <c r="H140" s="684" t="s">
        <v>2744</v>
      </c>
    </row>
    <row r="141" spans="1:8" hidden="1" x14ac:dyDescent="0.35">
      <c r="A141" t="s">
        <v>2745</v>
      </c>
      <c r="B141" t="s">
        <v>280</v>
      </c>
      <c r="C141" t="s">
        <v>278</v>
      </c>
      <c r="D141" s="685">
        <v>45884</v>
      </c>
      <c r="E141" t="s">
        <v>80</v>
      </c>
      <c r="F141" s="685">
        <v>45660</v>
      </c>
      <c r="G141" s="685">
        <v>45992</v>
      </c>
      <c r="H141" s="684" t="s">
        <v>2746</v>
      </c>
    </row>
    <row r="142" spans="1:8" hidden="1" x14ac:dyDescent="0.35">
      <c r="A142" t="s">
        <v>2295</v>
      </c>
      <c r="B142" t="s">
        <v>565</v>
      </c>
      <c r="C142" t="s">
        <v>278</v>
      </c>
      <c r="D142" s="685">
        <v>45712</v>
      </c>
      <c r="E142" t="s">
        <v>80</v>
      </c>
      <c r="F142" s="685">
        <v>45681</v>
      </c>
      <c r="G142" s="685">
        <v>46325</v>
      </c>
      <c r="H142" s="684" t="s">
        <v>2747</v>
      </c>
    </row>
    <row r="143" spans="1:8" hidden="1" x14ac:dyDescent="0.35">
      <c r="A143" t="s">
        <v>2748</v>
      </c>
      <c r="B143" t="s">
        <v>124</v>
      </c>
      <c r="C143" t="s">
        <v>278</v>
      </c>
      <c r="D143" s="685">
        <v>45666</v>
      </c>
      <c r="E143" t="s">
        <v>80</v>
      </c>
      <c r="F143" s="685">
        <v>45635</v>
      </c>
      <c r="G143" s="685">
        <v>46325</v>
      </c>
      <c r="H143" s="684" t="s">
        <v>2749</v>
      </c>
    </row>
    <row r="144" spans="1:8" hidden="1" x14ac:dyDescent="0.35">
      <c r="A144" t="s">
        <v>2750</v>
      </c>
      <c r="B144" t="s">
        <v>280</v>
      </c>
      <c r="C144" t="s">
        <v>124</v>
      </c>
      <c r="D144" s="685">
        <v>45771</v>
      </c>
      <c r="E144" t="s">
        <v>80</v>
      </c>
      <c r="F144" s="685">
        <v>45712</v>
      </c>
      <c r="G144" s="685">
        <v>46057</v>
      </c>
      <c r="H144" s="684" t="s">
        <v>2751</v>
      </c>
    </row>
    <row r="145" spans="1:8" hidden="1" x14ac:dyDescent="0.35">
      <c r="A145" t="s">
        <v>2752</v>
      </c>
      <c r="B145" t="s">
        <v>888</v>
      </c>
      <c r="C145" t="s">
        <v>278</v>
      </c>
      <c r="D145" s="685">
        <v>45688</v>
      </c>
      <c r="E145" t="s">
        <v>80</v>
      </c>
      <c r="F145" s="685">
        <v>45637</v>
      </c>
      <c r="G145" s="685">
        <v>46022</v>
      </c>
      <c r="H145" s="684" t="s">
        <v>2753</v>
      </c>
    </row>
    <row r="146" spans="1:8" ht="29" hidden="1" x14ac:dyDescent="0.35">
      <c r="A146" t="s">
        <v>2754</v>
      </c>
      <c r="B146" t="s">
        <v>565</v>
      </c>
      <c r="C146" t="s">
        <v>278</v>
      </c>
      <c r="D146" s="685">
        <v>45684</v>
      </c>
      <c r="E146" t="s">
        <v>80</v>
      </c>
      <c r="F146" s="685">
        <v>45653</v>
      </c>
      <c r="G146" s="685">
        <v>46325</v>
      </c>
      <c r="H146" s="684" t="s">
        <v>2755</v>
      </c>
    </row>
    <row r="147" spans="1:8" hidden="1" x14ac:dyDescent="0.35">
      <c r="A147" t="s">
        <v>2756</v>
      </c>
      <c r="B147" t="s">
        <v>280</v>
      </c>
      <c r="C147" t="s">
        <v>2475</v>
      </c>
      <c r="D147" s="685">
        <v>45960</v>
      </c>
      <c r="E147" t="s">
        <v>80</v>
      </c>
      <c r="F147" s="685">
        <v>45771</v>
      </c>
      <c r="G147" s="685">
        <v>46325</v>
      </c>
      <c r="H147" s="684" t="s">
        <v>2757</v>
      </c>
    </row>
    <row r="148" spans="1:8" hidden="1" x14ac:dyDescent="0.35">
      <c r="A148" t="s">
        <v>2758</v>
      </c>
      <c r="B148" t="s">
        <v>565</v>
      </c>
      <c r="C148" t="s">
        <v>278</v>
      </c>
      <c r="D148" s="685">
        <v>45666</v>
      </c>
      <c r="E148" t="s">
        <v>80</v>
      </c>
      <c r="F148" s="685">
        <v>45635</v>
      </c>
      <c r="G148" s="685">
        <v>45992</v>
      </c>
      <c r="H148" s="684" t="s">
        <v>2759</v>
      </c>
    </row>
    <row r="149" spans="1:8" hidden="1" x14ac:dyDescent="0.35">
      <c r="A149" t="s">
        <v>2760</v>
      </c>
      <c r="B149" t="s">
        <v>124</v>
      </c>
      <c r="C149" t="s">
        <v>278</v>
      </c>
      <c r="D149" s="685">
        <v>45681</v>
      </c>
      <c r="E149" t="s">
        <v>80</v>
      </c>
      <c r="F149" s="685">
        <v>45639</v>
      </c>
      <c r="G149" s="685">
        <v>45716</v>
      </c>
      <c r="H149" s="684" t="s">
        <v>2761</v>
      </c>
    </row>
    <row r="150" spans="1:8" ht="29" hidden="1" x14ac:dyDescent="0.35">
      <c r="A150" t="s">
        <v>2762</v>
      </c>
      <c r="B150" t="s">
        <v>565</v>
      </c>
      <c r="C150" t="s">
        <v>2536</v>
      </c>
      <c r="D150" s="685">
        <v>45753</v>
      </c>
      <c r="E150" t="s">
        <v>80</v>
      </c>
      <c r="F150" s="685">
        <v>45722</v>
      </c>
      <c r="G150" s="685">
        <v>46057</v>
      </c>
      <c r="H150" s="684" t="s">
        <v>2763</v>
      </c>
    </row>
    <row r="151" spans="1:8" ht="29" hidden="1" x14ac:dyDescent="0.35">
      <c r="A151" t="s">
        <v>2764</v>
      </c>
      <c r="B151" t="s">
        <v>280</v>
      </c>
      <c r="C151" t="s">
        <v>278</v>
      </c>
      <c r="D151" s="685">
        <v>45899</v>
      </c>
      <c r="E151" t="s">
        <v>80</v>
      </c>
      <c r="F151" s="685">
        <v>45733</v>
      </c>
      <c r="G151" s="685">
        <v>45992</v>
      </c>
      <c r="H151" s="684" t="s">
        <v>2765</v>
      </c>
    </row>
    <row r="152" spans="1:8" ht="29" hidden="1" x14ac:dyDescent="0.35">
      <c r="A152" t="s">
        <v>2766</v>
      </c>
      <c r="B152" t="s">
        <v>124</v>
      </c>
      <c r="C152" t="s">
        <v>278</v>
      </c>
      <c r="D152" s="685">
        <v>45716</v>
      </c>
      <c r="E152" t="s">
        <v>80</v>
      </c>
      <c r="F152" s="685">
        <v>45685</v>
      </c>
      <c r="G152" s="685">
        <v>46325</v>
      </c>
      <c r="H152" s="684" t="s">
        <v>2767</v>
      </c>
    </row>
    <row r="153" spans="1:8" hidden="1" x14ac:dyDescent="0.35">
      <c r="A153" t="s">
        <v>2768</v>
      </c>
      <c r="B153" t="s">
        <v>124</v>
      </c>
      <c r="C153" t="s">
        <v>2475</v>
      </c>
      <c r="D153" s="685">
        <v>45777</v>
      </c>
      <c r="E153" t="s">
        <v>80</v>
      </c>
      <c r="F153" s="685">
        <v>45685</v>
      </c>
      <c r="G153" s="685">
        <v>45869</v>
      </c>
      <c r="H153" s="684" t="s">
        <v>2769</v>
      </c>
    </row>
    <row r="154" spans="1:8" ht="29" hidden="1" x14ac:dyDescent="0.35">
      <c r="A154" t="s">
        <v>2770</v>
      </c>
      <c r="B154" t="s">
        <v>124</v>
      </c>
      <c r="C154" t="s">
        <v>124</v>
      </c>
      <c r="D154" s="685">
        <v>45764</v>
      </c>
      <c r="E154" t="s">
        <v>80</v>
      </c>
      <c r="F154" s="685">
        <v>45733</v>
      </c>
      <c r="G154" s="685">
        <v>46229</v>
      </c>
      <c r="H154" s="684" t="s">
        <v>2771</v>
      </c>
    </row>
    <row r="155" spans="1:8" hidden="1" x14ac:dyDescent="0.35">
      <c r="A155" t="s">
        <v>2772</v>
      </c>
      <c r="B155" t="s">
        <v>124</v>
      </c>
      <c r="C155" t="s">
        <v>278</v>
      </c>
      <c r="D155" s="685">
        <v>45707</v>
      </c>
      <c r="E155" t="s">
        <v>80</v>
      </c>
      <c r="F155" s="685">
        <v>45674</v>
      </c>
      <c r="G155" s="685">
        <v>46021</v>
      </c>
      <c r="H155" s="684" t="s">
        <v>2773</v>
      </c>
    </row>
    <row r="156" spans="1:8" ht="29" hidden="1" x14ac:dyDescent="0.35">
      <c r="A156" t="s">
        <v>2774</v>
      </c>
      <c r="B156" t="s">
        <v>124</v>
      </c>
      <c r="C156" t="s">
        <v>124</v>
      </c>
      <c r="D156" s="685">
        <v>45644</v>
      </c>
      <c r="E156" t="s">
        <v>80</v>
      </c>
      <c r="F156" s="685">
        <v>45630</v>
      </c>
      <c r="G156" s="685">
        <v>45688</v>
      </c>
      <c r="H156" s="684" t="s">
        <v>2775</v>
      </c>
    </row>
    <row r="157" spans="1:8" hidden="1" x14ac:dyDescent="0.35">
      <c r="A157" t="s">
        <v>245</v>
      </c>
      <c r="B157" t="s">
        <v>156</v>
      </c>
      <c r="C157" t="s">
        <v>278</v>
      </c>
      <c r="D157" s="685">
        <v>45672</v>
      </c>
      <c r="E157" t="s">
        <v>2624</v>
      </c>
      <c r="F157" s="685">
        <v>45649</v>
      </c>
      <c r="G157" s="685">
        <v>46022</v>
      </c>
      <c r="H157" s="684" t="s">
        <v>2776</v>
      </c>
    </row>
    <row r="158" spans="1:8" ht="29" hidden="1" x14ac:dyDescent="0.35">
      <c r="A158" t="s">
        <v>2777</v>
      </c>
      <c r="B158" t="s">
        <v>888</v>
      </c>
      <c r="C158" t="s">
        <v>278</v>
      </c>
      <c r="D158" s="685">
        <v>45870</v>
      </c>
      <c r="E158" t="s">
        <v>80</v>
      </c>
      <c r="F158" s="685">
        <v>45653</v>
      </c>
      <c r="G158" s="685">
        <v>45992</v>
      </c>
      <c r="H158" s="684" t="s">
        <v>2778</v>
      </c>
    </row>
    <row r="159" spans="1:8" ht="29" hidden="1" x14ac:dyDescent="0.35">
      <c r="A159" t="s">
        <v>2779</v>
      </c>
      <c r="B159" t="s">
        <v>124</v>
      </c>
      <c r="C159" t="s">
        <v>278</v>
      </c>
      <c r="D159" s="685">
        <v>45671</v>
      </c>
      <c r="E159" t="s">
        <v>80</v>
      </c>
      <c r="F159" s="685">
        <v>45653</v>
      </c>
      <c r="G159" s="685">
        <v>45716</v>
      </c>
      <c r="H159" s="684" t="s">
        <v>2780</v>
      </c>
    </row>
    <row r="160" spans="1:8" hidden="1" x14ac:dyDescent="0.35">
      <c r="A160" t="s">
        <v>2781</v>
      </c>
      <c r="B160" t="s">
        <v>888</v>
      </c>
      <c r="C160" t="s">
        <v>278</v>
      </c>
      <c r="D160" s="685">
        <v>45681</v>
      </c>
      <c r="E160" t="s">
        <v>80</v>
      </c>
      <c r="F160" s="685">
        <v>45636</v>
      </c>
      <c r="G160" s="685">
        <v>46022</v>
      </c>
      <c r="H160" s="684" t="s">
        <v>2782</v>
      </c>
    </row>
    <row r="161" spans="1:8" hidden="1" x14ac:dyDescent="0.35">
      <c r="A161" t="s">
        <v>2783</v>
      </c>
      <c r="B161" t="s">
        <v>124</v>
      </c>
      <c r="C161" t="s">
        <v>278</v>
      </c>
      <c r="D161" s="685">
        <v>45666</v>
      </c>
      <c r="E161" t="s">
        <v>80</v>
      </c>
      <c r="F161" s="685">
        <v>45635</v>
      </c>
      <c r="G161" s="685">
        <v>46325</v>
      </c>
      <c r="H161" s="684" t="s">
        <v>2784</v>
      </c>
    </row>
    <row r="162" spans="1:8" ht="29" hidden="1" x14ac:dyDescent="0.35">
      <c r="A162" t="s">
        <v>2785</v>
      </c>
      <c r="B162" t="s">
        <v>280</v>
      </c>
      <c r="C162" t="s">
        <v>2536</v>
      </c>
      <c r="D162" s="685">
        <v>45847</v>
      </c>
      <c r="E162" t="s">
        <v>80</v>
      </c>
      <c r="F162" s="685">
        <v>45727</v>
      </c>
      <c r="G162" s="685">
        <v>46057</v>
      </c>
      <c r="H162" s="684" t="s">
        <v>2786</v>
      </c>
    </row>
    <row r="163" spans="1:8" ht="29" hidden="1" x14ac:dyDescent="0.35">
      <c r="A163" t="s">
        <v>2787</v>
      </c>
      <c r="B163" t="s">
        <v>124</v>
      </c>
      <c r="C163" t="s">
        <v>124</v>
      </c>
      <c r="D163" s="685">
        <v>45677</v>
      </c>
      <c r="E163" t="s">
        <v>80</v>
      </c>
      <c r="F163" s="685">
        <v>45659</v>
      </c>
      <c r="G163" s="685">
        <v>45747</v>
      </c>
      <c r="H163" s="684" t="s">
        <v>2788</v>
      </c>
    </row>
    <row r="164" spans="1:8" hidden="1" x14ac:dyDescent="0.35">
      <c r="A164" t="s">
        <v>2789</v>
      </c>
      <c r="B164" t="s">
        <v>156</v>
      </c>
      <c r="C164" t="s">
        <v>2475</v>
      </c>
      <c r="D164" s="685">
        <v>45961</v>
      </c>
      <c r="E164" t="s">
        <v>80</v>
      </c>
      <c r="F164" s="685">
        <v>45635</v>
      </c>
      <c r="G164" s="685">
        <v>45961</v>
      </c>
      <c r="H164" s="684" t="s">
        <v>2790</v>
      </c>
    </row>
    <row r="165" spans="1:8" hidden="1" x14ac:dyDescent="0.35">
      <c r="A165" t="s">
        <v>2791</v>
      </c>
      <c r="B165" t="s">
        <v>565</v>
      </c>
      <c r="C165" t="s">
        <v>278</v>
      </c>
      <c r="D165" s="685">
        <v>45716</v>
      </c>
      <c r="E165" t="s">
        <v>80</v>
      </c>
      <c r="F165" s="685">
        <v>45685</v>
      </c>
      <c r="G165" s="685">
        <v>46325</v>
      </c>
      <c r="H165" s="684" t="s">
        <v>2792</v>
      </c>
    </row>
    <row r="166" spans="1:8" ht="29" hidden="1" x14ac:dyDescent="0.35">
      <c r="A166" t="s">
        <v>2237</v>
      </c>
      <c r="B166" t="s">
        <v>888</v>
      </c>
      <c r="C166" t="s">
        <v>278</v>
      </c>
      <c r="D166" s="685">
        <v>45838</v>
      </c>
      <c r="E166" t="s">
        <v>80</v>
      </c>
      <c r="F166" s="685">
        <v>45461</v>
      </c>
      <c r="G166" s="685">
        <v>46021</v>
      </c>
      <c r="H166" s="684" t="s">
        <v>2793</v>
      </c>
    </row>
    <row r="167" spans="1:8" ht="29" hidden="1" x14ac:dyDescent="0.35">
      <c r="A167" t="s">
        <v>2794</v>
      </c>
      <c r="B167" t="s">
        <v>124</v>
      </c>
      <c r="C167" t="s">
        <v>124</v>
      </c>
      <c r="D167" s="685">
        <v>45509</v>
      </c>
      <c r="E167" t="s">
        <v>80</v>
      </c>
      <c r="F167" s="685">
        <v>45448</v>
      </c>
      <c r="G167" s="685">
        <v>45622</v>
      </c>
      <c r="H167" s="684" t="s">
        <v>2795</v>
      </c>
    </row>
    <row r="168" spans="1:8" hidden="1" x14ac:dyDescent="0.35">
      <c r="A168" t="s">
        <v>2796</v>
      </c>
      <c r="B168" t="s">
        <v>124</v>
      </c>
      <c r="C168" t="s">
        <v>124</v>
      </c>
      <c r="D168" s="685">
        <v>45492</v>
      </c>
      <c r="E168" t="s">
        <v>80</v>
      </c>
      <c r="F168" s="685">
        <v>45444</v>
      </c>
      <c r="G168" s="685">
        <v>45627</v>
      </c>
      <c r="H168" s="684" t="s">
        <v>2797</v>
      </c>
    </row>
    <row r="169" spans="1:8" ht="29" hidden="1" x14ac:dyDescent="0.35">
      <c r="A169" t="s">
        <v>2798</v>
      </c>
      <c r="B169" t="s">
        <v>124</v>
      </c>
      <c r="C169" t="s">
        <v>124</v>
      </c>
      <c r="D169" s="685">
        <v>45572</v>
      </c>
      <c r="E169" t="s">
        <v>80</v>
      </c>
      <c r="F169" s="685">
        <v>45453</v>
      </c>
      <c r="G169" s="685">
        <v>45746</v>
      </c>
      <c r="H169" s="684" t="s">
        <v>2799</v>
      </c>
    </row>
    <row r="170" spans="1:8" hidden="1" x14ac:dyDescent="0.35">
      <c r="A170" t="s">
        <v>2800</v>
      </c>
      <c r="B170" t="s">
        <v>124</v>
      </c>
      <c r="C170" t="s">
        <v>278</v>
      </c>
      <c r="D170" s="685">
        <v>45565</v>
      </c>
      <c r="E170" t="s">
        <v>135</v>
      </c>
      <c r="F170" s="685">
        <v>45434</v>
      </c>
      <c r="G170" s="685">
        <v>45565</v>
      </c>
      <c r="H170" s="684" t="s">
        <v>2801</v>
      </c>
    </row>
    <row r="171" spans="1:8" hidden="1" x14ac:dyDescent="0.35">
      <c r="A171" t="s">
        <v>2802</v>
      </c>
      <c r="B171" t="s">
        <v>565</v>
      </c>
      <c r="C171" t="s">
        <v>278</v>
      </c>
      <c r="D171" s="685">
        <v>45490</v>
      </c>
      <c r="E171" t="s">
        <v>80</v>
      </c>
      <c r="F171" s="685">
        <v>45453</v>
      </c>
      <c r="G171" s="685">
        <v>45992</v>
      </c>
      <c r="H171" s="684" t="s">
        <v>2803</v>
      </c>
    </row>
    <row r="172" spans="1:8" hidden="1" x14ac:dyDescent="0.35">
      <c r="A172" t="s">
        <v>2804</v>
      </c>
      <c r="B172" t="s">
        <v>124</v>
      </c>
      <c r="C172" t="s">
        <v>124</v>
      </c>
      <c r="D172" s="685">
        <v>45509</v>
      </c>
      <c r="E172" t="s">
        <v>135</v>
      </c>
      <c r="F172" s="685">
        <v>45448</v>
      </c>
      <c r="G172" s="685">
        <v>45622</v>
      </c>
      <c r="H172" s="684" t="s">
        <v>2805</v>
      </c>
    </row>
    <row r="173" spans="1:8" hidden="1" x14ac:dyDescent="0.35">
      <c r="A173" t="s">
        <v>2806</v>
      </c>
      <c r="B173" t="s">
        <v>565</v>
      </c>
      <c r="C173" t="s">
        <v>278</v>
      </c>
      <c r="D173" s="685">
        <v>45490</v>
      </c>
      <c r="E173" t="s">
        <v>80</v>
      </c>
      <c r="F173" s="685">
        <v>45453</v>
      </c>
      <c r="G173" s="685">
        <v>46021</v>
      </c>
      <c r="H173" s="684" t="s">
        <v>2807</v>
      </c>
    </row>
    <row r="174" spans="1:8" ht="29" hidden="1" x14ac:dyDescent="0.35">
      <c r="A174" t="s">
        <v>2808</v>
      </c>
      <c r="B174" t="s">
        <v>124</v>
      </c>
      <c r="C174" t="s">
        <v>124</v>
      </c>
      <c r="D174" s="685">
        <v>45509</v>
      </c>
      <c r="E174" t="s">
        <v>80</v>
      </c>
      <c r="F174" s="685">
        <v>45448</v>
      </c>
      <c r="G174" s="685">
        <v>45622</v>
      </c>
      <c r="H174" s="684" t="s">
        <v>2809</v>
      </c>
    </row>
    <row r="175" spans="1:8" hidden="1" x14ac:dyDescent="0.35">
      <c r="A175" t="s">
        <v>2810</v>
      </c>
      <c r="B175" t="s">
        <v>565</v>
      </c>
      <c r="C175" t="s">
        <v>124</v>
      </c>
      <c r="D175" s="685">
        <v>46142</v>
      </c>
      <c r="E175" t="s">
        <v>80</v>
      </c>
      <c r="F175" s="685">
        <v>45717</v>
      </c>
      <c r="G175" s="685">
        <v>46418</v>
      </c>
      <c r="H175" s="684" t="s">
        <v>2811</v>
      </c>
    </row>
    <row r="176" spans="1:8" ht="29" hidden="1" x14ac:dyDescent="0.35">
      <c r="A176" t="s">
        <v>2812</v>
      </c>
      <c r="B176" t="s">
        <v>565</v>
      </c>
      <c r="C176" t="s">
        <v>278</v>
      </c>
      <c r="D176" s="685">
        <v>45764</v>
      </c>
      <c r="E176" t="s">
        <v>80</v>
      </c>
      <c r="F176" s="685">
        <v>45489</v>
      </c>
      <c r="G176" s="685">
        <v>46021</v>
      </c>
      <c r="H176" s="684" t="s">
        <v>2813</v>
      </c>
    </row>
    <row r="177" spans="1:8" hidden="1" x14ac:dyDescent="0.35">
      <c r="A177" t="s">
        <v>2814</v>
      </c>
      <c r="B177" t="s">
        <v>124</v>
      </c>
      <c r="C177" t="s">
        <v>124</v>
      </c>
      <c r="D177" s="685">
        <v>45565</v>
      </c>
      <c r="E177" t="s">
        <v>135</v>
      </c>
      <c r="F177" s="685">
        <v>45434</v>
      </c>
      <c r="G177" s="685">
        <v>45565</v>
      </c>
      <c r="H177" s="684" t="s">
        <v>2815</v>
      </c>
    </row>
    <row r="178" spans="1:8" hidden="1" x14ac:dyDescent="0.35">
      <c r="A178" t="s">
        <v>2816</v>
      </c>
      <c r="B178" t="s">
        <v>124</v>
      </c>
      <c r="C178" t="s">
        <v>278</v>
      </c>
      <c r="D178" s="685">
        <v>45565</v>
      </c>
      <c r="E178" t="s">
        <v>135</v>
      </c>
      <c r="F178" s="685">
        <v>45464</v>
      </c>
      <c r="G178" s="685">
        <v>45656</v>
      </c>
      <c r="H178" s="684" t="s">
        <v>2817</v>
      </c>
    </row>
    <row r="179" spans="1:8" ht="29" hidden="1" x14ac:dyDescent="0.35">
      <c r="A179" t="s">
        <v>2818</v>
      </c>
      <c r="B179" t="s">
        <v>124</v>
      </c>
      <c r="C179" t="s">
        <v>124</v>
      </c>
      <c r="D179" s="685">
        <v>45508</v>
      </c>
      <c r="E179" t="s">
        <v>80</v>
      </c>
      <c r="F179" s="685">
        <v>45447</v>
      </c>
      <c r="G179" s="685">
        <v>45622</v>
      </c>
      <c r="H179" s="684" t="s">
        <v>2819</v>
      </c>
    </row>
    <row r="180" spans="1:8" hidden="1" x14ac:dyDescent="0.35">
      <c r="A180" t="s">
        <v>2820</v>
      </c>
      <c r="B180" t="s">
        <v>124</v>
      </c>
      <c r="C180" t="s">
        <v>124</v>
      </c>
      <c r="D180" s="685">
        <v>45565</v>
      </c>
      <c r="E180" t="s">
        <v>135</v>
      </c>
      <c r="F180" s="685">
        <v>45434</v>
      </c>
      <c r="G180" s="685">
        <v>45565</v>
      </c>
      <c r="H180" s="684" t="s">
        <v>2821</v>
      </c>
    </row>
    <row r="181" spans="1:8" ht="29" hidden="1" x14ac:dyDescent="0.35">
      <c r="A181" t="s">
        <v>2822</v>
      </c>
      <c r="B181" t="s">
        <v>124</v>
      </c>
      <c r="C181" t="s">
        <v>124</v>
      </c>
      <c r="D181" s="685">
        <v>45509</v>
      </c>
      <c r="E181" t="s">
        <v>80</v>
      </c>
      <c r="F181" s="685">
        <v>45448</v>
      </c>
      <c r="G181" s="685">
        <v>45622</v>
      </c>
      <c r="H181" s="684" t="s">
        <v>2823</v>
      </c>
    </row>
    <row r="182" spans="1:8" hidden="1" x14ac:dyDescent="0.35">
      <c r="A182" t="s">
        <v>2824</v>
      </c>
      <c r="B182" t="s">
        <v>888</v>
      </c>
      <c r="C182" t="s">
        <v>278</v>
      </c>
      <c r="D182" s="685">
        <v>45861</v>
      </c>
      <c r="E182" t="s">
        <v>2624</v>
      </c>
      <c r="F182" s="685">
        <v>45461</v>
      </c>
      <c r="G182" s="685">
        <v>45991</v>
      </c>
      <c r="H182" s="684" t="s">
        <v>2825</v>
      </c>
    </row>
    <row r="183" spans="1:8" hidden="1" x14ac:dyDescent="0.35">
      <c r="A183" t="s">
        <v>2826</v>
      </c>
      <c r="B183" t="s">
        <v>888</v>
      </c>
      <c r="C183" t="s">
        <v>278</v>
      </c>
      <c r="D183" s="685">
        <v>45838</v>
      </c>
      <c r="E183" t="s">
        <v>80</v>
      </c>
      <c r="F183" s="685">
        <v>45492</v>
      </c>
      <c r="G183" s="685">
        <v>46022</v>
      </c>
      <c r="H183" s="684" t="s">
        <v>2827</v>
      </c>
    </row>
    <row r="184" spans="1:8" hidden="1" x14ac:dyDescent="0.35">
      <c r="A184" t="s">
        <v>2828</v>
      </c>
      <c r="B184" t="s">
        <v>888</v>
      </c>
      <c r="C184" t="s">
        <v>278</v>
      </c>
      <c r="D184" s="685">
        <v>45565</v>
      </c>
      <c r="E184" t="s">
        <v>80</v>
      </c>
      <c r="F184" s="685">
        <v>45460</v>
      </c>
      <c r="G184" s="685">
        <v>46021</v>
      </c>
      <c r="H184" s="684" t="s">
        <v>2829</v>
      </c>
    </row>
    <row r="185" spans="1:8" hidden="1" x14ac:dyDescent="0.35">
      <c r="A185" t="s">
        <v>2262</v>
      </c>
      <c r="B185" t="s">
        <v>888</v>
      </c>
      <c r="C185" t="s">
        <v>278</v>
      </c>
      <c r="D185" s="685">
        <v>45838</v>
      </c>
      <c r="E185" t="s">
        <v>80</v>
      </c>
      <c r="F185" s="685">
        <v>45492</v>
      </c>
      <c r="G185" s="685">
        <v>46022</v>
      </c>
      <c r="H185" s="684" t="s">
        <v>2830</v>
      </c>
    </row>
    <row r="186" spans="1:8" hidden="1" x14ac:dyDescent="0.35">
      <c r="A186" t="s">
        <v>2831</v>
      </c>
      <c r="B186" t="s">
        <v>124</v>
      </c>
      <c r="C186" t="s">
        <v>2475</v>
      </c>
      <c r="D186" s="685">
        <v>45565</v>
      </c>
      <c r="E186" t="s">
        <v>135</v>
      </c>
      <c r="F186" s="685">
        <v>45496</v>
      </c>
      <c r="G186" s="685">
        <v>45656</v>
      </c>
      <c r="H186" s="684" t="s">
        <v>2832</v>
      </c>
    </row>
    <row r="187" spans="1:8" ht="29" hidden="1" x14ac:dyDescent="0.35">
      <c r="A187" t="s">
        <v>2833</v>
      </c>
      <c r="B187" t="s">
        <v>124</v>
      </c>
      <c r="C187" t="s">
        <v>124</v>
      </c>
      <c r="D187" s="685">
        <v>45572</v>
      </c>
      <c r="E187" t="s">
        <v>80</v>
      </c>
      <c r="F187" s="685">
        <v>45453</v>
      </c>
      <c r="G187" s="685">
        <v>45746</v>
      </c>
      <c r="H187" s="684" t="s">
        <v>2834</v>
      </c>
    </row>
    <row r="188" spans="1:8" hidden="1" x14ac:dyDescent="0.35">
      <c r="A188" t="s">
        <v>2835</v>
      </c>
      <c r="B188" t="s">
        <v>280</v>
      </c>
      <c r="C188" t="s">
        <v>2475</v>
      </c>
      <c r="D188" s="685">
        <v>45930</v>
      </c>
      <c r="E188" t="s">
        <v>80</v>
      </c>
      <c r="F188" s="685">
        <v>45496</v>
      </c>
      <c r="G188" s="685">
        <v>45930</v>
      </c>
      <c r="H188" s="684" t="s">
        <v>2836</v>
      </c>
    </row>
    <row r="189" spans="1:8" hidden="1" x14ac:dyDescent="0.35">
      <c r="A189" t="s">
        <v>2837</v>
      </c>
      <c r="B189" t="s">
        <v>124</v>
      </c>
      <c r="C189" t="s">
        <v>278</v>
      </c>
      <c r="D189" s="685">
        <v>45751</v>
      </c>
      <c r="E189" t="s">
        <v>80</v>
      </c>
      <c r="F189" s="685">
        <v>45453</v>
      </c>
      <c r="G189" s="685">
        <v>46021</v>
      </c>
      <c r="H189" s="684" t="s">
        <v>2838</v>
      </c>
    </row>
    <row r="190" spans="1:8" hidden="1" x14ac:dyDescent="0.35">
      <c r="A190" t="s">
        <v>2839</v>
      </c>
      <c r="B190" t="s">
        <v>888</v>
      </c>
      <c r="C190" t="s">
        <v>2475</v>
      </c>
      <c r="D190" s="685">
        <v>45884</v>
      </c>
      <c r="E190" t="s">
        <v>80</v>
      </c>
      <c r="F190" s="685">
        <v>45503</v>
      </c>
      <c r="G190" s="685">
        <v>45971</v>
      </c>
      <c r="H190" s="684" t="s">
        <v>2840</v>
      </c>
    </row>
    <row r="191" spans="1:8" hidden="1" x14ac:dyDescent="0.35">
      <c r="A191" t="s">
        <v>2841</v>
      </c>
      <c r="B191" t="s">
        <v>124</v>
      </c>
      <c r="C191" t="s">
        <v>278</v>
      </c>
      <c r="D191" s="685">
        <v>45626</v>
      </c>
      <c r="E191" t="s">
        <v>80</v>
      </c>
      <c r="F191" s="685">
        <v>45504</v>
      </c>
      <c r="G191" s="685">
        <v>45688</v>
      </c>
      <c r="H191" s="684" t="s">
        <v>2842</v>
      </c>
    </row>
    <row r="192" spans="1:8" ht="29" hidden="1" x14ac:dyDescent="0.35">
      <c r="A192" t="s">
        <v>2843</v>
      </c>
      <c r="B192" t="s">
        <v>124</v>
      </c>
      <c r="C192" t="s">
        <v>124</v>
      </c>
      <c r="D192" s="685">
        <v>45509</v>
      </c>
      <c r="E192" t="s">
        <v>80</v>
      </c>
      <c r="F192" s="685">
        <v>45448</v>
      </c>
      <c r="G192" s="685">
        <v>45622</v>
      </c>
      <c r="H192" s="684" t="s">
        <v>2844</v>
      </c>
    </row>
    <row r="193" spans="1:8" hidden="1" x14ac:dyDescent="0.35">
      <c r="A193" t="s">
        <v>2845</v>
      </c>
      <c r="B193" t="s">
        <v>565</v>
      </c>
      <c r="C193" t="s">
        <v>278</v>
      </c>
      <c r="D193" s="685">
        <v>45547</v>
      </c>
      <c r="E193" t="s">
        <v>80</v>
      </c>
      <c r="F193" s="685">
        <v>45506</v>
      </c>
      <c r="G193" s="685">
        <v>46021</v>
      </c>
      <c r="H193" s="684" t="s">
        <v>2846</v>
      </c>
    </row>
    <row r="194" spans="1:8" ht="29" hidden="1" x14ac:dyDescent="0.35">
      <c r="A194" t="s">
        <v>2847</v>
      </c>
      <c r="B194" t="s">
        <v>124</v>
      </c>
      <c r="C194" t="s">
        <v>124</v>
      </c>
      <c r="D194" s="685">
        <v>45516</v>
      </c>
      <c r="E194" t="s">
        <v>80</v>
      </c>
      <c r="F194" s="685">
        <v>45499</v>
      </c>
      <c r="G194" s="685">
        <v>45656</v>
      </c>
      <c r="H194" s="684" t="s">
        <v>2848</v>
      </c>
    </row>
    <row r="195" spans="1:8" ht="29" hidden="1" x14ac:dyDescent="0.35">
      <c r="A195" t="s">
        <v>2849</v>
      </c>
      <c r="B195" t="s">
        <v>124</v>
      </c>
      <c r="C195" t="s">
        <v>124</v>
      </c>
      <c r="D195" s="685">
        <v>45509</v>
      </c>
      <c r="E195" t="s">
        <v>80</v>
      </c>
      <c r="F195" s="685">
        <v>45448</v>
      </c>
      <c r="G195" s="685">
        <v>45622</v>
      </c>
      <c r="H195" s="684" t="s">
        <v>2850</v>
      </c>
    </row>
    <row r="196" spans="1:8" ht="29" hidden="1" x14ac:dyDescent="0.35">
      <c r="A196" t="s">
        <v>2851</v>
      </c>
      <c r="B196" t="s">
        <v>124</v>
      </c>
      <c r="C196" t="s">
        <v>124</v>
      </c>
      <c r="D196" s="685">
        <v>45509</v>
      </c>
      <c r="E196" t="s">
        <v>80</v>
      </c>
      <c r="F196" s="685">
        <v>45448</v>
      </c>
      <c r="G196" s="685">
        <v>45622</v>
      </c>
      <c r="H196" s="684" t="s">
        <v>2852</v>
      </c>
    </row>
    <row r="197" spans="1:8" hidden="1" x14ac:dyDescent="0.35">
      <c r="A197" t="s">
        <v>2853</v>
      </c>
      <c r="B197" t="s">
        <v>124</v>
      </c>
      <c r="C197" t="s">
        <v>278</v>
      </c>
      <c r="D197" s="685">
        <v>45565</v>
      </c>
      <c r="E197" t="s">
        <v>135</v>
      </c>
      <c r="F197" s="685">
        <v>45460</v>
      </c>
      <c r="G197" s="685">
        <v>45656</v>
      </c>
      <c r="H197" s="684" t="s">
        <v>2854</v>
      </c>
    </row>
    <row r="198" spans="1:8" ht="43.5" hidden="1" x14ac:dyDescent="0.35">
      <c r="A198" t="s">
        <v>2855</v>
      </c>
      <c r="B198" t="s">
        <v>124</v>
      </c>
      <c r="C198" t="s">
        <v>124</v>
      </c>
      <c r="D198" s="685">
        <v>45512</v>
      </c>
      <c r="E198" t="s">
        <v>80</v>
      </c>
      <c r="F198" s="685">
        <v>45491</v>
      </c>
      <c r="G198" s="685">
        <v>45656</v>
      </c>
      <c r="H198" s="684" t="s">
        <v>2856</v>
      </c>
    </row>
    <row r="199" spans="1:8" ht="29" hidden="1" x14ac:dyDescent="0.35">
      <c r="A199" t="s">
        <v>2857</v>
      </c>
      <c r="B199" t="s">
        <v>124</v>
      </c>
      <c r="C199" t="s">
        <v>124</v>
      </c>
      <c r="D199" s="685">
        <v>45509</v>
      </c>
      <c r="E199" t="s">
        <v>80</v>
      </c>
      <c r="F199" s="685">
        <v>45448</v>
      </c>
      <c r="G199" s="685">
        <v>45622</v>
      </c>
      <c r="H199" s="684" t="s">
        <v>2858</v>
      </c>
    </row>
    <row r="200" spans="1:8" hidden="1" x14ac:dyDescent="0.35">
      <c r="A200" t="s">
        <v>2859</v>
      </c>
      <c r="B200" t="s">
        <v>124</v>
      </c>
      <c r="C200" t="s">
        <v>2536</v>
      </c>
      <c r="D200" s="685">
        <v>45700</v>
      </c>
      <c r="E200" t="s">
        <v>80</v>
      </c>
      <c r="F200" s="685">
        <v>45429</v>
      </c>
      <c r="G200" s="685">
        <v>45708</v>
      </c>
      <c r="H200" s="684" t="s">
        <v>2860</v>
      </c>
    </row>
    <row r="201" spans="1:8" hidden="1" x14ac:dyDescent="0.35">
      <c r="A201" t="s">
        <v>2861</v>
      </c>
      <c r="B201" t="s">
        <v>565</v>
      </c>
      <c r="C201" t="s">
        <v>2475</v>
      </c>
      <c r="D201" s="685">
        <v>45900</v>
      </c>
      <c r="E201" t="s">
        <v>2624</v>
      </c>
      <c r="F201" s="685">
        <v>45561</v>
      </c>
      <c r="G201" s="685">
        <v>45900</v>
      </c>
      <c r="H201" s="684" t="s">
        <v>2862</v>
      </c>
    </row>
    <row r="202" spans="1:8" ht="29" hidden="1" x14ac:dyDescent="0.35">
      <c r="A202" t="s">
        <v>2863</v>
      </c>
      <c r="B202" t="s">
        <v>124</v>
      </c>
      <c r="C202" t="s">
        <v>124</v>
      </c>
      <c r="D202" s="685">
        <v>45508</v>
      </c>
      <c r="E202" t="s">
        <v>80</v>
      </c>
      <c r="F202" s="685">
        <v>45447</v>
      </c>
      <c r="G202" s="685">
        <v>45622</v>
      </c>
      <c r="H202" s="684" t="s">
        <v>2864</v>
      </c>
    </row>
    <row r="203" spans="1:8" ht="29" hidden="1" x14ac:dyDescent="0.35">
      <c r="A203" t="s">
        <v>2865</v>
      </c>
      <c r="B203" t="s">
        <v>124</v>
      </c>
      <c r="C203" t="s">
        <v>124</v>
      </c>
      <c r="D203" s="685">
        <v>45509</v>
      </c>
      <c r="E203" t="s">
        <v>80</v>
      </c>
      <c r="F203" s="685">
        <v>45448</v>
      </c>
      <c r="G203" s="685">
        <v>45622</v>
      </c>
      <c r="H203" s="684" t="s">
        <v>2866</v>
      </c>
    </row>
    <row r="204" spans="1:8" hidden="1" x14ac:dyDescent="0.35">
      <c r="A204" t="s">
        <v>2867</v>
      </c>
      <c r="B204" t="s">
        <v>124</v>
      </c>
      <c r="C204" t="s">
        <v>278</v>
      </c>
      <c r="D204" s="685">
        <v>45490</v>
      </c>
      <c r="E204" t="s">
        <v>80</v>
      </c>
      <c r="F204" s="685">
        <v>45453</v>
      </c>
      <c r="G204" s="685">
        <v>45656</v>
      </c>
      <c r="H204" s="684" t="s">
        <v>2868</v>
      </c>
    </row>
    <row r="205" spans="1:8" hidden="1" x14ac:dyDescent="0.35">
      <c r="A205" t="s">
        <v>2869</v>
      </c>
      <c r="B205" t="s">
        <v>156</v>
      </c>
      <c r="C205" t="s">
        <v>2475</v>
      </c>
      <c r="D205" s="685">
        <v>45900</v>
      </c>
      <c r="E205" t="s">
        <v>80</v>
      </c>
      <c r="F205" s="685">
        <v>45495</v>
      </c>
      <c r="G205" s="685">
        <v>45900</v>
      </c>
      <c r="H205" s="684" t="s">
        <v>2870</v>
      </c>
    </row>
    <row r="206" spans="1:8" hidden="1" x14ac:dyDescent="0.35">
      <c r="A206" t="s">
        <v>2871</v>
      </c>
      <c r="B206" t="s">
        <v>565</v>
      </c>
      <c r="C206" t="s">
        <v>278</v>
      </c>
      <c r="D206" s="685">
        <v>45677</v>
      </c>
      <c r="E206" t="s">
        <v>80</v>
      </c>
      <c r="F206" s="685">
        <v>45453</v>
      </c>
      <c r="G206" s="685">
        <v>46022</v>
      </c>
      <c r="H206" s="684" t="s">
        <v>2872</v>
      </c>
    </row>
    <row r="207" spans="1:8" hidden="1" x14ac:dyDescent="0.35">
      <c r="A207" t="s">
        <v>2873</v>
      </c>
      <c r="B207" t="s">
        <v>888</v>
      </c>
      <c r="C207" t="s">
        <v>278</v>
      </c>
      <c r="D207" s="685">
        <v>45565</v>
      </c>
      <c r="E207" t="s">
        <v>80</v>
      </c>
      <c r="F207" s="685">
        <v>45453</v>
      </c>
      <c r="G207" s="685">
        <v>46021</v>
      </c>
      <c r="H207" s="684" t="s">
        <v>2874</v>
      </c>
    </row>
    <row r="208" spans="1:8" hidden="1" x14ac:dyDescent="0.35">
      <c r="A208" t="s">
        <v>2875</v>
      </c>
      <c r="B208" t="s">
        <v>124</v>
      </c>
      <c r="C208" t="s">
        <v>278</v>
      </c>
      <c r="D208" s="685">
        <v>45565</v>
      </c>
      <c r="E208" t="s">
        <v>135</v>
      </c>
      <c r="F208" s="685">
        <v>45464</v>
      </c>
      <c r="G208" s="685">
        <v>45656</v>
      </c>
      <c r="H208" s="684" t="s">
        <v>2876</v>
      </c>
    </row>
    <row r="209" spans="1:8" hidden="1" x14ac:dyDescent="0.35">
      <c r="A209" t="s">
        <v>2877</v>
      </c>
      <c r="B209" t="s">
        <v>565</v>
      </c>
      <c r="C209" t="s">
        <v>278</v>
      </c>
      <c r="D209" s="685">
        <v>45490</v>
      </c>
      <c r="E209" t="s">
        <v>80</v>
      </c>
      <c r="F209" s="685">
        <v>45453</v>
      </c>
      <c r="G209" s="685">
        <v>46021</v>
      </c>
      <c r="H209" s="684" t="s">
        <v>2878</v>
      </c>
    </row>
    <row r="210" spans="1:8" ht="29" hidden="1" x14ac:dyDescent="0.35">
      <c r="A210" t="s">
        <v>2879</v>
      </c>
      <c r="B210" t="s">
        <v>124</v>
      </c>
      <c r="C210" t="s">
        <v>124</v>
      </c>
      <c r="D210" s="685">
        <v>45509</v>
      </c>
      <c r="E210" t="s">
        <v>80</v>
      </c>
      <c r="F210" s="685">
        <v>45448</v>
      </c>
      <c r="G210" s="685">
        <v>45622</v>
      </c>
      <c r="H210" s="684" t="s">
        <v>2880</v>
      </c>
    </row>
    <row r="211" spans="1:8" hidden="1" x14ac:dyDescent="0.35">
      <c r="A211" t="s">
        <v>2881</v>
      </c>
      <c r="B211" t="s">
        <v>124</v>
      </c>
      <c r="C211" t="s">
        <v>278</v>
      </c>
      <c r="D211" s="685">
        <v>45565</v>
      </c>
      <c r="E211" t="s">
        <v>135</v>
      </c>
      <c r="F211" s="685">
        <v>45434</v>
      </c>
      <c r="G211" s="685">
        <v>45565</v>
      </c>
      <c r="H211" s="684" t="s">
        <v>2882</v>
      </c>
    </row>
    <row r="212" spans="1:8" hidden="1" x14ac:dyDescent="0.35">
      <c r="A212" t="s">
        <v>2883</v>
      </c>
      <c r="B212" t="s">
        <v>124</v>
      </c>
      <c r="C212" t="s">
        <v>124</v>
      </c>
      <c r="D212" s="685">
        <v>45516</v>
      </c>
      <c r="E212" t="s">
        <v>80</v>
      </c>
      <c r="F212" s="685">
        <v>45455</v>
      </c>
      <c r="G212" s="685">
        <v>45622</v>
      </c>
      <c r="H212" s="684" t="s">
        <v>2884</v>
      </c>
    </row>
    <row r="213" spans="1:8" hidden="1" x14ac:dyDescent="0.35">
      <c r="A213" t="s">
        <v>2885</v>
      </c>
      <c r="B213" t="s">
        <v>124</v>
      </c>
      <c r="C213" t="s">
        <v>278</v>
      </c>
      <c r="D213" s="685">
        <v>45565</v>
      </c>
      <c r="E213" t="s">
        <v>135</v>
      </c>
      <c r="F213" s="685">
        <v>45434</v>
      </c>
      <c r="G213" s="685">
        <v>45565</v>
      </c>
      <c r="H213" s="684" t="s">
        <v>2886</v>
      </c>
    </row>
    <row r="214" spans="1:8" ht="29" hidden="1" x14ac:dyDescent="0.35">
      <c r="A214" t="s">
        <v>2887</v>
      </c>
      <c r="B214" t="s">
        <v>124</v>
      </c>
      <c r="C214" t="s">
        <v>2536</v>
      </c>
      <c r="D214" s="685">
        <v>45897</v>
      </c>
      <c r="E214" t="s">
        <v>80</v>
      </c>
      <c r="F214" s="685">
        <v>45443</v>
      </c>
      <c r="G214" s="685">
        <v>46053</v>
      </c>
      <c r="H214" s="684" t="s">
        <v>2888</v>
      </c>
    </row>
    <row r="215" spans="1:8" hidden="1" x14ac:dyDescent="0.35">
      <c r="A215" t="s">
        <v>2889</v>
      </c>
      <c r="B215" t="s">
        <v>124</v>
      </c>
      <c r="C215" t="s">
        <v>278</v>
      </c>
      <c r="D215" s="685">
        <v>45565</v>
      </c>
      <c r="E215" t="s">
        <v>135</v>
      </c>
      <c r="F215" s="685">
        <v>45434</v>
      </c>
      <c r="G215" s="685">
        <v>45565</v>
      </c>
      <c r="H215" s="684" t="s">
        <v>2890</v>
      </c>
    </row>
    <row r="216" spans="1:8" ht="29" hidden="1" x14ac:dyDescent="0.35">
      <c r="A216" t="s">
        <v>2891</v>
      </c>
      <c r="B216" t="s">
        <v>124</v>
      </c>
      <c r="C216" t="s">
        <v>278</v>
      </c>
      <c r="D216" s="685">
        <v>45565</v>
      </c>
      <c r="E216" t="s">
        <v>135</v>
      </c>
      <c r="F216" s="685">
        <v>45434</v>
      </c>
      <c r="G216" s="685">
        <v>45565</v>
      </c>
      <c r="H216" s="684" t="s">
        <v>2892</v>
      </c>
    </row>
    <row r="217" spans="1:8" hidden="1" x14ac:dyDescent="0.35">
      <c r="A217" t="s">
        <v>2893</v>
      </c>
      <c r="B217" t="s">
        <v>888</v>
      </c>
      <c r="C217" t="s">
        <v>278</v>
      </c>
      <c r="D217" s="685">
        <v>45838</v>
      </c>
      <c r="E217" t="s">
        <v>80</v>
      </c>
      <c r="F217" s="685">
        <v>45464</v>
      </c>
      <c r="G217" s="685">
        <v>46021</v>
      </c>
      <c r="H217" s="684" t="s">
        <v>2894</v>
      </c>
    </row>
    <row r="218" spans="1:8" ht="29" hidden="1" x14ac:dyDescent="0.35">
      <c r="A218" t="s">
        <v>2895</v>
      </c>
      <c r="B218" t="s">
        <v>124</v>
      </c>
      <c r="C218" t="s">
        <v>124</v>
      </c>
      <c r="D218" s="685">
        <v>45652</v>
      </c>
      <c r="E218" t="s">
        <v>80</v>
      </c>
      <c r="F218" s="685">
        <v>45475</v>
      </c>
      <c r="G218" s="685">
        <v>45688</v>
      </c>
      <c r="H218" s="684" t="s">
        <v>2896</v>
      </c>
    </row>
    <row r="219" spans="1:8" hidden="1" x14ac:dyDescent="0.35">
      <c r="A219" t="s">
        <v>987</v>
      </c>
      <c r="B219" t="s">
        <v>156</v>
      </c>
      <c r="C219" t="s">
        <v>2475</v>
      </c>
      <c r="D219" s="685">
        <v>45900</v>
      </c>
      <c r="E219" t="s">
        <v>80</v>
      </c>
      <c r="F219" s="685">
        <v>45474</v>
      </c>
      <c r="G219" s="685">
        <v>46019</v>
      </c>
      <c r="H219" s="684" t="s">
        <v>997</v>
      </c>
    </row>
    <row r="220" spans="1:8" ht="29" hidden="1" x14ac:dyDescent="0.35">
      <c r="A220" t="s">
        <v>2897</v>
      </c>
      <c r="B220" t="s">
        <v>124</v>
      </c>
      <c r="C220" t="s">
        <v>124</v>
      </c>
      <c r="D220" s="685">
        <v>45509</v>
      </c>
      <c r="E220" t="s">
        <v>80</v>
      </c>
      <c r="F220" s="685">
        <v>45448</v>
      </c>
      <c r="G220" s="685">
        <v>45622</v>
      </c>
      <c r="H220" s="684" t="s">
        <v>2898</v>
      </c>
    </row>
    <row r="221" spans="1:8" ht="29" hidden="1" x14ac:dyDescent="0.35">
      <c r="A221" t="s">
        <v>2899</v>
      </c>
      <c r="B221" t="s">
        <v>124</v>
      </c>
      <c r="C221" t="s">
        <v>124</v>
      </c>
      <c r="D221" s="685">
        <v>45508</v>
      </c>
      <c r="E221" t="s">
        <v>80</v>
      </c>
      <c r="F221" s="685">
        <v>45447</v>
      </c>
      <c r="G221" s="685">
        <v>45622</v>
      </c>
      <c r="H221" s="684" t="s">
        <v>2900</v>
      </c>
    </row>
    <row r="222" spans="1:8" ht="29" hidden="1" x14ac:dyDescent="0.35">
      <c r="A222" t="s">
        <v>2901</v>
      </c>
      <c r="B222" t="s">
        <v>888</v>
      </c>
      <c r="C222" t="s">
        <v>278</v>
      </c>
      <c r="D222" s="685">
        <v>45809</v>
      </c>
      <c r="E222" t="s">
        <v>80</v>
      </c>
      <c r="F222" s="685">
        <v>45498</v>
      </c>
      <c r="G222" s="685">
        <v>45992</v>
      </c>
      <c r="H222" s="684" t="s">
        <v>2902</v>
      </c>
    </row>
    <row r="223" spans="1:8" ht="29" hidden="1" x14ac:dyDescent="0.35">
      <c r="A223" t="s">
        <v>2903</v>
      </c>
      <c r="B223" t="s">
        <v>124</v>
      </c>
      <c r="C223" t="s">
        <v>124</v>
      </c>
      <c r="D223" s="685">
        <v>45508</v>
      </c>
      <c r="E223" t="s">
        <v>80</v>
      </c>
      <c r="F223" s="685">
        <v>45447</v>
      </c>
      <c r="G223" s="685">
        <v>45622</v>
      </c>
      <c r="H223" s="684" t="s">
        <v>2904</v>
      </c>
    </row>
    <row r="224" spans="1:8" hidden="1" x14ac:dyDescent="0.35">
      <c r="A224" t="s">
        <v>2212</v>
      </c>
      <c r="B224" t="s">
        <v>888</v>
      </c>
      <c r="C224" t="s">
        <v>278</v>
      </c>
      <c r="D224" s="685">
        <v>45838</v>
      </c>
      <c r="E224" t="s">
        <v>80</v>
      </c>
      <c r="F224" s="685">
        <v>45453</v>
      </c>
      <c r="G224" s="685">
        <v>46022</v>
      </c>
      <c r="H224" s="684" t="s">
        <v>2905</v>
      </c>
    </row>
    <row r="225" spans="1:8" hidden="1" x14ac:dyDescent="0.35">
      <c r="A225" t="s">
        <v>2906</v>
      </c>
      <c r="B225" t="s">
        <v>888</v>
      </c>
      <c r="C225" t="s">
        <v>278</v>
      </c>
      <c r="D225" s="685">
        <v>45565</v>
      </c>
      <c r="E225" t="s">
        <v>80</v>
      </c>
      <c r="F225" s="685">
        <v>45481</v>
      </c>
      <c r="G225" s="685">
        <v>46021</v>
      </c>
      <c r="H225" s="684" t="s">
        <v>2907</v>
      </c>
    </row>
    <row r="226" spans="1:8" hidden="1" x14ac:dyDescent="0.35">
      <c r="A226" t="s">
        <v>2908</v>
      </c>
      <c r="B226" t="s">
        <v>565</v>
      </c>
      <c r="C226" t="s">
        <v>278</v>
      </c>
      <c r="D226" s="685">
        <v>45849</v>
      </c>
      <c r="E226" t="s">
        <v>135</v>
      </c>
      <c r="F226" s="685">
        <v>45467</v>
      </c>
      <c r="G226" s="685">
        <v>46021</v>
      </c>
      <c r="H226" s="684" t="s">
        <v>2909</v>
      </c>
    </row>
    <row r="227" spans="1:8" hidden="1" x14ac:dyDescent="0.35">
      <c r="A227" t="s">
        <v>2910</v>
      </c>
      <c r="B227" t="s">
        <v>888</v>
      </c>
      <c r="C227" t="s">
        <v>278</v>
      </c>
      <c r="D227" s="685">
        <v>45838</v>
      </c>
      <c r="E227" t="s">
        <v>80</v>
      </c>
      <c r="F227" s="685">
        <v>45453</v>
      </c>
      <c r="G227" s="685">
        <v>46021</v>
      </c>
      <c r="H227" s="684" t="s">
        <v>2911</v>
      </c>
    </row>
    <row r="228" spans="1:8" hidden="1" x14ac:dyDescent="0.35">
      <c r="A228" t="s">
        <v>2912</v>
      </c>
      <c r="B228" t="s">
        <v>124</v>
      </c>
      <c r="C228" t="s">
        <v>278</v>
      </c>
      <c r="D228" s="685">
        <v>45565</v>
      </c>
      <c r="E228" t="s">
        <v>135</v>
      </c>
      <c r="F228" s="685">
        <v>45434</v>
      </c>
      <c r="G228" s="685">
        <v>45565</v>
      </c>
      <c r="H228" s="684" t="s">
        <v>2913</v>
      </c>
    </row>
    <row r="229" spans="1:8" hidden="1" x14ac:dyDescent="0.35">
      <c r="A229" t="s">
        <v>2914</v>
      </c>
      <c r="B229" t="s">
        <v>124</v>
      </c>
      <c r="C229" t="s">
        <v>278</v>
      </c>
      <c r="D229" s="685">
        <v>45565</v>
      </c>
      <c r="E229" t="s">
        <v>135</v>
      </c>
      <c r="F229" s="685">
        <v>45434</v>
      </c>
      <c r="G229" s="685">
        <v>45565</v>
      </c>
      <c r="H229" s="684" t="s">
        <v>2915</v>
      </c>
    </row>
    <row r="230" spans="1:8" hidden="1" x14ac:dyDescent="0.35">
      <c r="A230" t="s">
        <v>2916</v>
      </c>
      <c r="B230" t="s">
        <v>888</v>
      </c>
      <c r="C230" t="s">
        <v>2475</v>
      </c>
      <c r="D230" s="685">
        <v>45900</v>
      </c>
      <c r="E230" t="s">
        <v>80</v>
      </c>
      <c r="F230" s="685">
        <v>45561</v>
      </c>
      <c r="G230" s="685">
        <v>45900</v>
      </c>
      <c r="H230" s="684" t="s">
        <v>2917</v>
      </c>
    </row>
    <row r="231" spans="1:8" hidden="1" x14ac:dyDescent="0.35">
      <c r="A231" t="s">
        <v>2918</v>
      </c>
      <c r="B231" t="s">
        <v>124</v>
      </c>
      <c r="C231" t="s">
        <v>278</v>
      </c>
      <c r="D231" s="685">
        <v>45677</v>
      </c>
      <c r="E231" t="s">
        <v>80</v>
      </c>
      <c r="F231" s="685">
        <v>45453</v>
      </c>
      <c r="G231" s="685">
        <v>45688</v>
      </c>
      <c r="H231" s="684" t="s">
        <v>2919</v>
      </c>
    </row>
    <row r="232" spans="1:8" ht="29" hidden="1" x14ac:dyDescent="0.35">
      <c r="A232" t="s">
        <v>2920</v>
      </c>
      <c r="B232" t="s">
        <v>124</v>
      </c>
      <c r="C232" t="s">
        <v>124</v>
      </c>
      <c r="D232" s="685">
        <v>45504</v>
      </c>
      <c r="E232" t="s">
        <v>135</v>
      </c>
      <c r="F232" s="685">
        <v>45460</v>
      </c>
      <c r="G232" s="685">
        <v>45513</v>
      </c>
      <c r="H232" s="684" t="s">
        <v>2921</v>
      </c>
    </row>
    <row r="233" spans="1:8" hidden="1" x14ac:dyDescent="0.35">
      <c r="A233" t="s">
        <v>2922</v>
      </c>
      <c r="B233" t="s">
        <v>124</v>
      </c>
      <c r="C233" t="s">
        <v>278</v>
      </c>
      <c r="D233" s="685">
        <v>45701</v>
      </c>
      <c r="E233" t="s">
        <v>80</v>
      </c>
      <c r="F233" s="685">
        <v>45667</v>
      </c>
      <c r="G233" s="685">
        <v>46021</v>
      </c>
      <c r="H233" s="684" t="s">
        <v>2923</v>
      </c>
    </row>
    <row r="234" spans="1:8" hidden="1" x14ac:dyDescent="0.35">
      <c r="A234" t="s">
        <v>2924</v>
      </c>
      <c r="B234" t="s">
        <v>565</v>
      </c>
      <c r="C234" t="s">
        <v>2536</v>
      </c>
      <c r="D234" s="685">
        <v>45807</v>
      </c>
      <c r="E234" t="s">
        <v>80</v>
      </c>
      <c r="F234" s="685">
        <v>45769</v>
      </c>
      <c r="G234" s="685">
        <v>46021</v>
      </c>
      <c r="H234" s="684" t="s">
        <v>2925</v>
      </c>
    </row>
    <row r="235" spans="1:8" hidden="1" x14ac:dyDescent="0.35">
      <c r="A235" t="s">
        <v>2926</v>
      </c>
      <c r="B235" t="s">
        <v>124</v>
      </c>
      <c r="C235" t="s">
        <v>2475</v>
      </c>
      <c r="D235" s="685">
        <v>45869</v>
      </c>
      <c r="E235" t="s">
        <v>80</v>
      </c>
      <c r="F235" s="685">
        <v>45699</v>
      </c>
      <c r="G235" s="685">
        <v>45898</v>
      </c>
      <c r="H235" s="684" t="s">
        <v>2927</v>
      </c>
    </row>
    <row r="236" spans="1:8" ht="29" hidden="1" x14ac:dyDescent="0.35">
      <c r="A236" t="s">
        <v>2928</v>
      </c>
      <c r="B236" t="s">
        <v>280</v>
      </c>
      <c r="C236" t="s">
        <v>124</v>
      </c>
      <c r="D236" s="685">
        <v>45862</v>
      </c>
      <c r="E236" t="s">
        <v>80</v>
      </c>
      <c r="F236" s="685">
        <v>45712</v>
      </c>
      <c r="G236" s="685">
        <v>46057</v>
      </c>
      <c r="H236" s="684" t="s">
        <v>2929</v>
      </c>
    </row>
    <row r="237" spans="1:8" ht="29" hidden="1" x14ac:dyDescent="0.35">
      <c r="A237" t="s">
        <v>2930</v>
      </c>
      <c r="B237" t="s">
        <v>124</v>
      </c>
      <c r="C237" t="s">
        <v>278</v>
      </c>
      <c r="D237" s="685">
        <v>45638</v>
      </c>
      <c r="E237" t="s">
        <v>135</v>
      </c>
      <c r="F237" s="685">
        <v>45608</v>
      </c>
      <c r="G237" s="685">
        <v>46325</v>
      </c>
      <c r="H237" s="684" t="s">
        <v>2931</v>
      </c>
    </row>
    <row r="238" spans="1:8" hidden="1" x14ac:dyDescent="0.35">
      <c r="A238" t="s">
        <v>2932</v>
      </c>
      <c r="B238" t="s">
        <v>124</v>
      </c>
      <c r="C238" t="s">
        <v>124</v>
      </c>
      <c r="D238" s="685">
        <v>45764</v>
      </c>
      <c r="E238" t="s">
        <v>80</v>
      </c>
      <c r="F238" s="685">
        <v>45733</v>
      </c>
      <c r="G238" s="685">
        <v>45864</v>
      </c>
      <c r="H238" s="684" t="s">
        <v>2933</v>
      </c>
    </row>
    <row r="239" spans="1:8" hidden="1" x14ac:dyDescent="0.35">
      <c r="A239" t="s">
        <v>194</v>
      </c>
      <c r="B239" t="s">
        <v>156</v>
      </c>
      <c r="C239" t="s">
        <v>278</v>
      </c>
      <c r="D239" s="685">
        <v>45809</v>
      </c>
      <c r="E239" t="s">
        <v>80</v>
      </c>
      <c r="F239" s="685">
        <v>45617</v>
      </c>
      <c r="G239" s="685">
        <v>46006</v>
      </c>
      <c r="H239" s="684" t="s">
        <v>2934</v>
      </c>
    </row>
    <row r="240" spans="1:8" hidden="1" x14ac:dyDescent="0.35">
      <c r="A240" t="s">
        <v>2935</v>
      </c>
      <c r="B240" t="s">
        <v>280</v>
      </c>
      <c r="C240" t="s">
        <v>278</v>
      </c>
      <c r="D240" s="685">
        <v>45960</v>
      </c>
      <c r="E240" t="s">
        <v>80</v>
      </c>
      <c r="F240" s="685">
        <v>45762</v>
      </c>
      <c r="G240" s="685">
        <v>46325</v>
      </c>
      <c r="H240" s="684" t="s">
        <v>2936</v>
      </c>
    </row>
    <row r="241" spans="1:8" ht="43.5" hidden="1" x14ac:dyDescent="0.35">
      <c r="A241" t="s">
        <v>2937</v>
      </c>
      <c r="B241" t="s">
        <v>565</v>
      </c>
      <c r="C241" t="s">
        <v>278</v>
      </c>
      <c r="D241" s="685">
        <v>45656</v>
      </c>
      <c r="E241" t="s">
        <v>80</v>
      </c>
      <c r="F241" s="685">
        <v>45625</v>
      </c>
      <c r="G241" s="685">
        <v>46325</v>
      </c>
      <c r="H241" s="684" t="s">
        <v>2938</v>
      </c>
    </row>
    <row r="242" spans="1:8" hidden="1" x14ac:dyDescent="0.35">
      <c r="A242" t="s">
        <v>2939</v>
      </c>
      <c r="B242" t="s">
        <v>124</v>
      </c>
      <c r="C242" t="s">
        <v>278</v>
      </c>
      <c r="D242" s="685">
        <v>45712</v>
      </c>
      <c r="E242" t="s">
        <v>80</v>
      </c>
      <c r="F242" s="685">
        <v>45681</v>
      </c>
      <c r="G242" s="685">
        <v>46325</v>
      </c>
      <c r="H242" s="684" t="s">
        <v>2940</v>
      </c>
    </row>
    <row r="243" spans="1:8" hidden="1" x14ac:dyDescent="0.35">
      <c r="A243" t="s">
        <v>2941</v>
      </c>
      <c r="B243" t="s">
        <v>124</v>
      </c>
      <c r="C243" t="s">
        <v>278</v>
      </c>
      <c r="D243" s="685">
        <v>45639</v>
      </c>
      <c r="E243" t="s">
        <v>135</v>
      </c>
      <c r="F243" s="685">
        <v>45609</v>
      </c>
      <c r="G243" s="685">
        <v>46325</v>
      </c>
      <c r="H243" s="684" t="s">
        <v>2942</v>
      </c>
    </row>
    <row r="244" spans="1:8" hidden="1" x14ac:dyDescent="0.35">
      <c r="A244" t="s">
        <v>2943</v>
      </c>
      <c r="B244" t="s">
        <v>280</v>
      </c>
      <c r="C244" t="s">
        <v>278</v>
      </c>
      <c r="D244" s="685">
        <v>45961</v>
      </c>
      <c r="E244" t="s">
        <v>80</v>
      </c>
      <c r="F244" s="685">
        <v>45628</v>
      </c>
      <c r="G244" s="685">
        <v>46325</v>
      </c>
      <c r="H244" s="684" t="s">
        <v>2944</v>
      </c>
    </row>
    <row r="245" spans="1:8" hidden="1" x14ac:dyDescent="0.35">
      <c r="A245" t="s">
        <v>2945</v>
      </c>
      <c r="B245" t="s">
        <v>124</v>
      </c>
      <c r="C245" t="s">
        <v>278</v>
      </c>
      <c r="D245" s="685">
        <v>45688</v>
      </c>
      <c r="E245" t="s">
        <v>80</v>
      </c>
      <c r="F245" s="685">
        <v>45637</v>
      </c>
      <c r="G245" s="685">
        <v>45712</v>
      </c>
      <c r="H245" s="684" t="s">
        <v>2946</v>
      </c>
    </row>
    <row r="246" spans="1:8" hidden="1" x14ac:dyDescent="0.35">
      <c r="A246" t="s">
        <v>667</v>
      </c>
      <c r="B246" t="s">
        <v>124</v>
      </c>
      <c r="C246" t="s">
        <v>278</v>
      </c>
      <c r="D246" s="685">
        <v>45869</v>
      </c>
      <c r="E246" t="s">
        <v>80</v>
      </c>
      <c r="F246" s="685">
        <v>45674</v>
      </c>
      <c r="G246" s="685">
        <v>45869</v>
      </c>
      <c r="H246" s="684" t="s">
        <v>2947</v>
      </c>
    </row>
    <row r="247" spans="1:8" ht="29" hidden="1" x14ac:dyDescent="0.35">
      <c r="A247" t="s">
        <v>2948</v>
      </c>
      <c r="B247" t="s">
        <v>124</v>
      </c>
      <c r="C247" t="s">
        <v>124</v>
      </c>
      <c r="D247" s="685">
        <v>45663</v>
      </c>
      <c r="E247" t="s">
        <v>2531</v>
      </c>
      <c r="F247" s="685">
        <v>45642</v>
      </c>
      <c r="G247" s="685">
        <v>45809</v>
      </c>
      <c r="H247" s="684" t="s">
        <v>2949</v>
      </c>
    </row>
    <row r="248" spans="1:8" hidden="1" x14ac:dyDescent="0.35">
      <c r="A248" t="s">
        <v>2950</v>
      </c>
      <c r="B248" t="s">
        <v>124</v>
      </c>
      <c r="C248" t="s">
        <v>2475</v>
      </c>
      <c r="D248" s="685">
        <v>45697</v>
      </c>
      <c r="E248" t="s">
        <v>80</v>
      </c>
      <c r="F248" s="685">
        <v>45660</v>
      </c>
      <c r="G248" s="685">
        <v>45747</v>
      </c>
      <c r="H248" s="684" t="s">
        <v>2951</v>
      </c>
    </row>
    <row r="249" spans="1:8" hidden="1" x14ac:dyDescent="0.35">
      <c r="A249" t="s">
        <v>2952</v>
      </c>
      <c r="B249" t="s">
        <v>565</v>
      </c>
      <c r="C249" t="s">
        <v>124</v>
      </c>
      <c r="D249" s="685">
        <v>46142</v>
      </c>
      <c r="E249" t="s">
        <v>80</v>
      </c>
      <c r="F249" s="685">
        <v>45717</v>
      </c>
      <c r="G249" s="685">
        <v>46418</v>
      </c>
      <c r="H249" s="684" t="s">
        <v>2953</v>
      </c>
    </row>
    <row r="250" spans="1:8" ht="29" hidden="1" x14ac:dyDescent="0.35">
      <c r="A250" t="s">
        <v>169</v>
      </c>
      <c r="B250" t="s">
        <v>156</v>
      </c>
      <c r="C250" t="s">
        <v>278</v>
      </c>
      <c r="D250" s="685">
        <v>45809</v>
      </c>
      <c r="E250" t="s">
        <v>2640</v>
      </c>
      <c r="F250" s="685">
        <v>45617</v>
      </c>
      <c r="G250" s="685">
        <v>45992</v>
      </c>
      <c r="H250" s="684" t="s">
        <v>2954</v>
      </c>
    </row>
    <row r="251" spans="1:8" hidden="1" x14ac:dyDescent="0.35">
      <c r="A251" t="s">
        <v>2955</v>
      </c>
      <c r="B251" t="s">
        <v>280</v>
      </c>
      <c r="C251" t="s">
        <v>278</v>
      </c>
      <c r="D251" s="685">
        <v>45900</v>
      </c>
      <c r="E251" t="s">
        <v>80</v>
      </c>
      <c r="F251" s="685">
        <v>45653</v>
      </c>
      <c r="G251" s="685">
        <v>45900</v>
      </c>
      <c r="H251" s="684" t="s">
        <v>2956</v>
      </c>
    </row>
    <row r="252" spans="1:8" hidden="1" x14ac:dyDescent="0.35">
      <c r="A252" t="s">
        <v>504</v>
      </c>
      <c r="B252" t="s">
        <v>280</v>
      </c>
      <c r="C252" t="s">
        <v>278</v>
      </c>
      <c r="D252" s="685">
        <v>45961</v>
      </c>
      <c r="E252" t="s">
        <v>80</v>
      </c>
      <c r="F252" s="685">
        <v>45667</v>
      </c>
      <c r="G252" s="685">
        <v>46325</v>
      </c>
      <c r="H252" s="684" t="s">
        <v>2957</v>
      </c>
    </row>
    <row r="253" spans="1:8" hidden="1" x14ac:dyDescent="0.35">
      <c r="A253" t="s">
        <v>2958</v>
      </c>
      <c r="B253" t="s">
        <v>124</v>
      </c>
      <c r="C253" t="s">
        <v>124</v>
      </c>
      <c r="D253" s="685">
        <v>45695</v>
      </c>
      <c r="E253" t="s">
        <v>135</v>
      </c>
      <c r="F253" s="685">
        <v>45684</v>
      </c>
      <c r="G253" s="685">
        <v>45856</v>
      </c>
      <c r="H253" s="684" t="s">
        <v>2959</v>
      </c>
    </row>
    <row r="254" spans="1:8" ht="29" hidden="1" x14ac:dyDescent="0.35">
      <c r="A254" t="s">
        <v>2960</v>
      </c>
      <c r="B254" t="s">
        <v>124</v>
      </c>
      <c r="C254" t="s">
        <v>124</v>
      </c>
      <c r="D254" s="685">
        <v>45685</v>
      </c>
      <c r="E254" t="s">
        <v>80</v>
      </c>
      <c r="F254" s="685">
        <v>45671</v>
      </c>
      <c r="G254" s="685">
        <v>45747</v>
      </c>
      <c r="H254" s="684" t="s">
        <v>2961</v>
      </c>
    </row>
    <row r="255" spans="1:8" hidden="1" x14ac:dyDescent="0.35">
      <c r="A255" t="s">
        <v>2962</v>
      </c>
      <c r="B255" t="s">
        <v>124</v>
      </c>
      <c r="C255" t="s">
        <v>278</v>
      </c>
      <c r="D255" s="685">
        <v>45656</v>
      </c>
      <c r="E255" t="s">
        <v>80</v>
      </c>
      <c r="F255" s="685">
        <v>45624</v>
      </c>
      <c r="G255" s="685">
        <v>46325</v>
      </c>
      <c r="H255" s="684" t="s">
        <v>2963</v>
      </c>
    </row>
    <row r="256" spans="1:8" hidden="1" x14ac:dyDescent="0.35">
      <c r="A256" t="s">
        <v>2964</v>
      </c>
      <c r="B256" t="s">
        <v>124</v>
      </c>
      <c r="C256" t="s">
        <v>124</v>
      </c>
      <c r="D256" s="685">
        <v>45644</v>
      </c>
      <c r="E256" t="s">
        <v>80</v>
      </c>
      <c r="F256" s="685">
        <v>45623</v>
      </c>
      <c r="G256" s="685">
        <v>46057</v>
      </c>
      <c r="H256" s="684" t="s">
        <v>2965</v>
      </c>
    </row>
    <row r="257" spans="1:8" ht="29" hidden="1" x14ac:dyDescent="0.35">
      <c r="A257" t="s">
        <v>2966</v>
      </c>
      <c r="B257" t="s">
        <v>888</v>
      </c>
      <c r="C257" t="s">
        <v>278</v>
      </c>
      <c r="D257" s="685">
        <v>45870</v>
      </c>
      <c r="E257" t="s">
        <v>80</v>
      </c>
      <c r="F257" s="685">
        <v>45653</v>
      </c>
      <c r="G257" s="685">
        <v>45962</v>
      </c>
      <c r="H257" s="684" t="s">
        <v>2967</v>
      </c>
    </row>
    <row r="258" spans="1:8" hidden="1" x14ac:dyDescent="0.35">
      <c r="A258" t="s">
        <v>2968</v>
      </c>
      <c r="B258" t="s">
        <v>124</v>
      </c>
      <c r="C258" t="s">
        <v>278</v>
      </c>
      <c r="D258" s="685">
        <v>45707</v>
      </c>
      <c r="E258" t="s">
        <v>135</v>
      </c>
      <c r="F258" s="685">
        <v>45674</v>
      </c>
      <c r="G258" s="685">
        <v>46021</v>
      </c>
      <c r="H258" s="684" t="s">
        <v>2969</v>
      </c>
    </row>
    <row r="259" spans="1:8" hidden="1" x14ac:dyDescent="0.35">
      <c r="A259" t="s">
        <v>2970</v>
      </c>
      <c r="B259" t="s">
        <v>888</v>
      </c>
      <c r="C259" t="s">
        <v>278</v>
      </c>
      <c r="D259" s="685">
        <v>45681</v>
      </c>
      <c r="E259" t="s">
        <v>80</v>
      </c>
      <c r="F259" s="685">
        <v>45636</v>
      </c>
      <c r="G259" s="685">
        <v>46022</v>
      </c>
      <c r="H259" s="684" t="s">
        <v>1228</v>
      </c>
    </row>
    <row r="260" spans="1:8" ht="29" hidden="1" x14ac:dyDescent="0.35">
      <c r="A260" t="s">
        <v>2971</v>
      </c>
      <c r="B260" t="s">
        <v>565</v>
      </c>
      <c r="C260" t="s">
        <v>2536</v>
      </c>
      <c r="D260" s="685">
        <v>45658</v>
      </c>
      <c r="E260" t="s">
        <v>80</v>
      </c>
      <c r="F260" s="685">
        <v>45642</v>
      </c>
      <c r="G260" s="685">
        <v>45992</v>
      </c>
      <c r="H260" s="684" t="s">
        <v>2972</v>
      </c>
    </row>
    <row r="261" spans="1:8" hidden="1" x14ac:dyDescent="0.35">
      <c r="A261" t="s">
        <v>2973</v>
      </c>
      <c r="B261" t="s">
        <v>280</v>
      </c>
      <c r="C261" t="s">
        <v>278</v>
      </c>
      <c r="D261" s="685">
        <v>45870</v>
      </c>
      <c r="E261" t="s">
        <v>80</v>
      </c>
      <c r="F261" s="685">
        <v>45637</v>
      </c>
      <c r="G261" s="685">
        <v>45900</v>
      </c>
      <c r="H261" s="684" t="s">
        <v>2974</v>
      </c>
    </row>
    <row r="262" spans="1:8" hidden="1" x14ac:dyDescent="0.35">
      <c r="A262" t="s">
        <v>2975</v>
      </c>
      <c r="B262" t="s">
        <v>280</v>
      </c>
      <c r="C262" t="s">
        <v>2475</v>
      </c>
      <c r="D262" s="685">
        <v>45870</v>
      </c>
      <c r="E262" t="s">
        <v>80</v>
      </c>
      <c r="F262" s="685">
        <v>45635</v>
      </c>
      <c r="G262" s="685">
        <v>45870</v>
      </c>
      <c r="H262" s="684" t="s">
        <v>2976</v>
      </c>
    </row>
    <row r="263" spans="1:8" ht="29" hidden="1" x14ac:dyDescent="0.35">
      <c r="A263" t="s">
        <v>2977</v>
      </c>
      <c r="B263" t="s">
        <v>565</v>
      </c>
      <c r="C263" t="s">
        <v>278</v>
      </c>
      <c r="D263" s="685">
        <v>45733</v>
      </c>
      <c r="E263" t="s">
        <v>80</v>
      </c>
      <c r="F263" s="685">
        <v>45705</v>
      </c>
      <c r="G263" s="685">
        <v>46325</v>
      </c>
      <c r="H263" s="684" t="s">
        <v>2978</v>
      </c>
    </row>
    <row r="264" spans="1:8" ht="29" hidden="1" x14ac:dyDescent="0.35">
      <c r="A264" t="s">
        <v>2979</v>
      </c>
      <c r="B264" t="s">
        <v>124</v>
      </c>
      <c r="C264" t="s">
        <v>124</v>
      </c>
      <c r="D264" s="685">
        <v>45678</v>
      </c>
      <c r="E264" t="s">
        <v>80</v>
      </c>
      <c r="F264" s="685">
        <v>45672</v>
      </c>
      <c r="G264" s="685">
        <v>45992</v>
      </c>
      <c r="H264" s="684" t="s">
        <v>2980</v>
      </c>
    </row>
    <row r="265" spans="1:8" hidden="1" x14ac:dyDescent="0.35">
      <c r="A265" t="s">
        <v>2981</v>
      </c>
      <c r="B265" t="s">
        <v>124</v>
      </c>
      <c r="C265" t="s">
        <v>2536</v>
      </c>
      <c r="D265" s="685">
        <v>45471</v>
      </c>
      <c r="E265" t="s">
        <v>80</v>
      </c>
      <c r="F265" s="685">
        <v>45440</v>
      </c>
      <c r="G265" s="685">
        <v>46265</v>
      </c>
      <c r="H265" s="684" t="s">
        <v>2982</v>
      </c>
    </row>
    <row r="266" spans="1:8" ht="29" hidden="1" x14ac:dyDescent="0.35">
      <c r="A266" t="s">
        <v>2983</v>
      </c>
      <c r="B266" t="s">
        <v>124</v>
      </c>
      <c r="C266" t="s">
        <v>124</v>
      </c>
      <c r="D266" s="685">
        <v>45524</v>
      </c>
      <c r="E266" t="s">
        <v>80</v>
      </c>
      <c r="F266" s="685">
        <v>45503</v>
      </c>
      <c r="G266" s="685">
        <v>45656</v>
      </c>
      <c r="H266" s="684" t="s">
        <v>2984</v>
      </c>
    </row>
    <row r="267" spans="1:8" hidden="1" x14ac:dyDescent="0.35">
      <c r="A267" t="s">
        <v>364</v>
      </c>
      <c r="B267" t="s">
        <v>280</v>
      </c>
      <c r="C267" t="s">
        <v>278</v>
      </c>
      <c r="D267" s="685">
        <v>45961</v>
      </c>
      <c r="E267" t="s">
        <v>80</v>
      </c>
      <c r="F267" s="685">
        <v>45597</v>
      </c>
      <c r="G267" s="685">
        <v>46325</v>
      </c>
      <c r="H267" s="684" t="s">
        <v>2985</v>
      </c>
    </row>
    <row r="268" spans="1:8" hidden="1" x14ac:dyDescent="0.35">
      <c r="A268" t="s">
        <v>2986</v>
      </c>
      <c r="B268" t="s">
        <v>124</v>
      </c>
      <c r="C268" t="s">
        <v>278</v>
      </c>
      <c r="D268" s="685">
        <v>45635</v>
      </c>
      <c r="E268" t="s">
        <v>80</v>
      </c>
      <c r="F268" s="685">
        <v>45603</v>
      </c>
      <c r="G268" s="685">
        <v>46325</v>
      </c>
      <c r="H268" s="684" t="s">
        <v>2987</v>
      </c>
    </row>
    <row r="269" spans="1:8" hidden="1" x14ac:dyDescent="0.35">
      <c r="A269" t="s">
        <v>2988</v>
      </c>
      <c r="B269" t="s">
        <v>124</v>
      </c>
      <c r="C269" t="s">
        <v>278</v>
      </c>
      <c r="D269" s="685">
        <v>45629</v>
      </c>
      <c r="E269" t="s">
        <v>135</v>
      </c>
      <c r="F269" s="685">
        <v>45597</v>
      </c>
      <c r="G269" s="685">
        <v>46325</v>
      </c>
      <c r="H269" s="684" t="s">
        <v>2989</v>
      </c>
    </row>
    <row r="270" spans="1:8" hidden="1" x14ac:dyDescent="0.35">
      <c r="A270" t="s">
        <v>2990</v>
      </c>
      <c r="B270" t="s">
        <v>565</v>
      </c>
      <c r="C270" t="s">
        <v>278</v>
      </c>
      <c r="D270" s="685">
        <v>45826</v>
      </c>
      <c r="E270" t="s">
        <v>80</v>
      </c>
      <c r="F270" s="685">
        <v>45594</v>
      </c>
      <c r="G270" s="685">
        <v>46021</v>
      </c>
      <c r="H270" s="684" t="s">
        <v>2991</v>
      </c>
    </row>
    <row r="271" spans="1:8" hidden="1" x14ac:dyDescent="0.35">
      <c r="A271" t="s">
        <v>2282</v>
      </c>
      <c r="B271" t="s">
        <v>156</v>
      </c>
      <c r="C271" t="s">
        <v>2475</v>
      </c>
      <c r="D271" s="685">
        <v>45809</v>
      </c>
      <c r="E271" t="s">
        <v>80</v>
      </c>
      <c r="F271" s="685">
        <v>45709</v>
      </c>
      <c r="G271" s="685">
        <v>45869</v>
      </c>
      <c r="H271" s="684" t="s">
        <v>2992</v>
      </c>
    </row>
    <row r="272" spans="1:8" hidden="1" x14ac:dyDescent="0.35">
      <c r="A272" t="s">
        <v>2283</v>
      </c>
      <c r="B272" t="s">
        <v>156</v>
      </c>
      <c r="C272" t="s">
        <v>2475</v>
      </c>
      <c r="D272" s="685">
        <v>45809</v>
      </c>
      <c r="E272" t="s">
        <v>80</v>
      </c>
      <c r="F272" s="685">
        <v>45709</v>
      </c>
      <c r="G272" s="685">
        <v>45869</v>
      </c>
      <c r="H272" s="684" t="s">
        <v>2993</v>
      </c>
    </row>
    <row r="273" spans="1:8" ht="29" hidden="1" x14ac:dyDescent="0.35">
      <c r="A273" t="s">
        <v>2994</v>
      </c>
      <c r="B273" t="s">
        <v>124</v>
      </c>
      <c r="C273" t="s">
        <v>124</v>
      </c>
      <c r="D273" s="685">
        <v>45670</v>
      </c>
      <c r="E273" t="s">
        <v>80</v>
      </c>
      <c r="F273" s="685">
        <v>45517</v>
      </c>
      <c r="G273" s="685">
        <v>45670</v>
      </c>
      <c r="H273" s="684" t="s">
        <v>2995</v>
      </c>
    </row>
    <row r="274" spans="1:8" ht="29" hidden="1" x14ac:dyDescent="0.35">
      <c r="A274" t="s">
        <v>208</v>
      </c>
      <c r="B274" t="s">
        <v>156</v>
      </c>
      <c r="C274" t="s">
        <v>2475</v>
      </c>
      <c r="D274" s="685">
        <v>45778</v>
      </c>
      <c r="E274" t="s">
        <v>2624</v>
      </c>
      <c r="F274" s="685">
        <v>45635</v>
      </c>
      <c r="G274" s="685">
        <v>45992</v>
      </c>
      <c r="H274" s="684" t="s">
        <v>2996</v>
      </c>
    </row>
    <row r="275" spans="1:8" ht="29" hidden="1" x14ac:dyDescent="0.35">
      <c r="A275" t="s">
        <v>2997</v>
      </c>
      <c r="B275" t="s">
        <v>124</v>
      </c>
      <c r="C275" t="s">
        <v>278</v>
      </c>
      <c r="D275" s="685">
        <v>45625</v>
      </c>
      <c r="E275" t="s">
        <v>80</v>
      </c>
      <c r="F275" s="685">
        <v>45594</v>
      </c>
      <c r="G275" s="685">
        <v>46325</v>
      </c>
      <c r="H275" s="684" t="s">
        <v>2998</v>
      </c>
    </row>
    <row r="276" spans="1:8" hidden="1" x14ac:dyDescent="0.35">
      <c r="A276" t="s">
        <v>2999</v>
      </c>
      <c r="B276" t="s">
        <v>124</v>
      </c>
      <c r="C276" t="s">
        <v>278</v>
      </c>
      <c r="D276" s="685">
        <v>45695</v>
      </c>
      <c r="E276" t="s">
        <v>135</v>
      </c>
      <c r="F276" s="685">
        <v>45665</v>
      </c>
      <c r="G276" s="685">
        <v>46325</v>
      </c>
      <c r="H276" s="684" t="s">
        <v>3000</v>
      </c>
    </row>
    <row r="277" spans="1:8" ht="29" hidden="1" x14ac:dyDescent="0.35">
      <c r="A277" t="s">
        <v>3001</v>
      </c>
      <c r="B277" t="s">
        <v>124</v>
      </c>
      <c r="C277" t="s">
        <v>278</v>
      </c>
      <c r="D277" s="685">
        <v>45628</v>
      </c>
      <c r="E277" t="s">
        <v>135</v>
      </c>
      <c r="F277" s="685">
        <v>45596</v>
      </c>
      <c r="G277" s="685">
        <v>46325</v>
      </c>
      <c r="H277" s="684" t="s">
        <v>3002</v>
      </c>
    </row>
    <row r="278" spans="1:8" ht="43.5" hidden="1" x14ac:dyDescent="0.35">
      <c r="A278" t="s">
        <v>3003</v>
      </c>
      <c r="B278" t="s">
        <v>124</v>
      </c>
      <c r="C278" t="s">
        <v>124</v>
      </c>
      <c r="D278" s="685">
        <v>45603</v>
      </c>
      <c r="E278" t="s">
        <v>80</v>
      </c>
      <c r="F278" s="685">
        <v>45588</v>
      </c>
      <c r="G278" s="685">
        <v>45746</v>
      </c>
      <c r="H278" s="684" t="s">
        <v>3004</v>
      </c>
    </row>
    <row r="279" spans="1:8" hidden="1" x14ac:dyDescent="0.35">
      <c r="A279" t="s">
        <v>3005</v>
      </c>
      <c r="B279" t="s">
        <v>280</v>
      </c>
      <c r="C279" t="s">
        <v>278</v>
      </c>
      <c r="D279" s="685">
        <v>45960</v>
      </c>
      <c r="E279" t="s">
        <v>80</v>
      </c>
      <c r="F279" s="685">
        <v>45772</v>
      </c>
      <c r="G279" s="685">
        <v>46325</v>
      </c>
      <c r="H279" s="684" t="s">
        <v>3006</v>
      </c>
    </row>
    <row r="280" spans="1:8" ht="29" hidden="1" x14ac:dyDescent="0.35">
      <c r="A280" t="s">
        <v>3007</v>
      </c>
      <c r="B280" t="s">
        <v>124</v>
      </c>
      <c r="C280" t="s">
        <v>278</v>
      </c>
      <c r="D280" s="685">
        <v>45671</v>
      </c>
      <c r="E280" t="s">
        <v>80</v>
      </c>
      <c r="F280" s="685">
        <v>45653</v>
      </c>
      <c r="G280" s="685">
        <v>45716</v>
      </c>
      <c r="H280" s="684" t="s">
        <v>3008</v>
      </c>
    </row>
    <row r="281" spans="1:8" hidden="1" x14ac:dyDescent="0.35">
      <c r="A281" t="s">
        <v>3009</v>
      </c>
      <c r="B281" t="s">
        <v>124</v>
      </c>
      <c r="C281" t="s">
        <v>278</v>
      </c>
      <c r="D281" s="685">
        <v>45900</v>
      </c>
      <c r="E281" t="s">
        <v>80</v>
      </c>
      <c r="F281" s="685">
        <v>45698</v>
      </c>
      <c r="G281" s="685">
        <v>45900</v>
      </c>
      <c r="H281" s="684" t="s">
        <v>3010</v>
      </c>
    </row>
    <row r="282" spans="1:8" hidden="1" x14ac:dyDescent="0.35">
      <c r="A282" t="s">
        <v>3011</v>
      </c>
      <c r="B282" t="s">
        <v>280</v>
      </c>
      <c r="C282" t="s">
        <v>124</v>
      </c>
      <c r="D282" s="685">
        <v>45771</v>
      </c>
      <c r="E282" t="s">
        <v>80</v>
      </c>
      <c r="F282" s="685">
        <v>45712</v>
      </c>
      <c r="G282" s="685">
        <v>46057</v>
      </c>
      <c r="H282" s="684" t="s">
        <v>3012</v>
      </c>
    </row>
    <row r="283" spans="1:8" hidden="1" x14ac:dyDescent="0.35">
      <c r="A283" t="s">
        <v>3013</v>
      </c>
      <c r="B283" t="s">
        <v>124</v>
      </c>
      <c r="C283" t="s">
        <v>278</v>
      </c>
      <c r="D283" s="685">
        <v>45637</v>
      </c>
      <c r="E283" t="s">
        <v>135</v>
      </c>
      <c r="F283" s="685">
        <v>45607</v>
      </c>
      <c r="G283" s="685">
        <v>46325</v>
      </c>
      <c r="H283" s="684" t="s">
        <v>3014</v>
      </c>
    </row>
    <row r="284" spans="1:8" hidden="1" x14ac:dyDescent="0.35">
      <c r="A284" t="s">
        <v>3015</v>
      </c>
      <c r="B284" t="s">
        <v>124</v>
      </c>
      <c r="C284" t="s">
        <v>278</v>
      </c>
      <c r="D284" s="685">
        <v>45629</v>
      </c>
      <c r="E284" t="s">
        <v>135</v>
      </c>
      <c r="F284" s="685">
        <v>45597</v>
      </c>
      <c r="G284" s="685">
        <v>46325</v>
      </c>
      <c r="H284" s="684" t="s">
        <v>3016</v>
      </c>
    </row>
    <row r="285" spans="1:8" ht="29" hidden="1" x14ac:dyDescent="0.35">
      <c r="A285" t="s">
        <v>3017</v>
      </c>
      <c r="B285" t="s">
        <v>565</v>
      </c>
      <c r="C285" t="s">
        <v>278</v>
      </c>
      <c r="D285" s="685">
        <v>45731</v>
      </c>
      <c r="E285" t="s">
        <v>2531</v>
      </c>
      <c r="F285" s="685">
        <v>45706</v>
      </c>
      <c r="G285" s="685">
        <v>46022</v>
      </c>
      <c r="H285" s="684" t="s">
        <v>3018</v>
      </c>
    </row>
    <row r="286" spans="1:8" hidden="1" x14ac:dyDescent="0.35">
      <c r="A286" t="s">
        <v>3019</v>
      </c>
      <c r="B286" t="s">
        <v>124</v>
      </c>
      <c r="C286" t="s">
        <v>278</v>
      </c>
      <c r="D286" s="685">
        <v>45764</v>
      </c>
      <c r="E286" t="s">
        <v>135</v>
      </c>
      <c r="F286" s="685">
        <v>45733</v>
      </c>
      <c r="G286" s="685">
        <v>46021</v>
      </c>
      <c r="H286" s="684" t="s">
        <v>3020</v>
      </c>
    </row>
    <row r="287" spans="1:8" hidden="1" x14ac:dyDescent="0.35">
      <c r="A287" t="s">
        <v>150</v>
      </c>
      <c r="B287" t="s">
        <v>124</v>
      </c>
      <c r="C287" t="s">
        <v>278</v>
      </c>
      <c r="D287" s="685">
        <v>45621</v>
      </c>
      <c r="E287" t="s">
        <v>135</v>
      </c>
      <c r="F287" s="685">
        <v>45590</v>
      </c>
      <c r="G287" s="685">
        <v>45651</v>
      </c>
      <c r="H287" s="684" t="s">
        <v>152</v>
      </c>
    </row>
    <row r="288" spans="1:8" hidden="1" x14ac:dyDescent="0.35">
      <c r="A288" t="s">
        <v>3021</v>
      </c>
      <c r="B288" t="s">
        <v>280</v>
      </c>
      <c r="C288" t="s">
        <v>278</v>
      </c>
      <c r="D288" s="685">
        <v>46325</v>
      </c>
      <c r="E288" t="s">
        <v>80</v>
      </c>
      <c r="F288" s="685">
        <v>46107</v>
      </c>
      <c r="G288" s="685">
        <v>46325</v>
      </c>
      <c r="H288" s="684" t="s">
        <v>3022</v>
      </c>
    </row>
    <row r="289" spans="1:8" hidden="1" x14ac:dyDescent="0.35">
      <c r="A289" t="s">
        <v>3023</v>
      </c>
      <c r="B289" t="s">
        <v>280</v>
      </c>
      <c r="C289" t="s">
        <v>278</v>
      </c>
      <c r="D289" s="685">
        <v>45900</v>
      </c>
      <c r="E289" t="s">
        <v>80</v>
      </c>
      <c r="F289" s="685">
        <v>45652</v>
      </c>
      <c r="G289" s="685">
        <v>45900</v>
      </c>
      <c r="H289" s="684" t="s">
        <v>3024</v>
      </c>
    </row>
    <row r="290" spans="1:8" hidden="1" x14ac:dyDescent="0.35">
      <c r="A290" t="s">
        <v>3025</v>
      </c>
      <c r="B290" t="s">
        <v>888</v>
      </c>
      <c r="C290" t="s">
        <v>278</v>
      </c>
      <c r="D290" s="685">
        <v>45681</v>
      </c>
      <c r="E290" t="s">
        <v>80</v>
      </c>
      <c r="F290" s="685">
        <v>45639</v>
      </c>
      <c r="G290" s="685">
        <v>46022</v>
      </c>
      <c r="H290" s="684" t="s">
        <v>3026</v>
      </c>
    </row>
    <row r="291" spans="1:8" hidden="1" x14ac:dyDescent="0.35">
      <c r="A291" t="s">
        <v>3027</v>
      </c>
      <c r="B291" t="s">
        <v>565</v>
      </c>
      <c r="C291" t="s">
        <v>278</v>
      </c>
      <c r="D291" s="685">
        <v>45681</v>
      </c>
      <c r="E291" t="s">
        <v>80</v>
      </c>
      <c r="F291" s="685">
        <v>45639</v>
      </c>
      <c r="G291" s="685">
        <v>46022</v>
      </c>
      <c r="H291" s="684" t="s">
        <v>3028</v>
      </c>
    </row>
    <row r="292" spans="1:8" hidden="1" x14ac:dyDescent="0.35">
      <c r="A292" t="s">
        <v>3029</v>
      </c>
      <c r="B292" t="s">
        <v>124</v>
      </c>
      <c r="C292" t="s">
        <v>278</v>
      </c>
      <c r="D292" s="685">
        <v>45688</v>
      </c>
      <c r="E292" t="s">
        <v>135</v>
      </c>
      <c r="F292" s="685">
        <v>45657</v>
      </c>
      <c r="G292" s="685">
        <v>46325</v>
      </c>
      <c r="H292" s="684" t="s">
        <v>2738</v>
      </c>
    </row>
    <row r="293" spans="1:8" ht="29" hidden="1" x14ac:dyDescent="0.35">
      <c r="A293" t="s">
        <v>3030</v>
      </c>
      <c r="B293" t="s">
        <v>2518</v>
      </c>
      <c r="C293" t="s">
        <v>124</v>
      </c>
      <c r="D293" s="685">
        <v>45940</v>
      </c>
      <c r="E293" t="s">
        <v>2624</v>
      </c>
      <c r="F293" s="685">
        <v>45735</v>
      </c>
      <c r="G293" s="685">
        <v>46054</v>
      </c>
      <c r="H293" s="684" t="s">
        <v>3031</v>
      </c>
    </row>
    <row r="294" spans="1:8" hidden="1" x14ac:dyDescent="0.35">
      <c r="A294" t="s">
        <v>720</v>
      </c>
      <c r="B294" t="s">
        <v>156</v>
      </c>
      <c r="C294" t="s">
        <v>2475</v>
      </c>
      <c r="D294" s="685">
        <v>45869</v>
      </c>
      <c r="E294" t="s">
        <v>80</v>
      </c>
      <c r="F294" s="685">
        <v>45685</v>
      </c>
      <c r="G294" s="685">
        <v>46021</v>
      </c>
      <c r="H294" s="684" t="s">
        <v>3032</v>
      </c>
    </row>
    <row r="295" spans="1:8" ht="29" hidden="1" x14ac:dyDescent="0.35">
      <c r="A295" t="s">
        <v>423</v>
      </c>
      <c r="B295" t="s">
        <v>124</v>
      </c>
      <c r="C295" t="s">
        <v>278</v>
      </c>
      <c r="D295" s="685">
        <v>45961</v>
      </c>
      <c r="E295" t="s">
        <v>135</v>
      </c>
      <c r="F295" s="685">
        <v>45586</v>
      </c>
      <c r="G295" s="685">
        <v>46325</v>
      </c>
      <c r="H295" s="684" t="s">
        <v>425</v>
      </c>
    </row>
    <row r="296" spans="1:8" hidden="1" x14ac:dyDescent="0.35">
      <c r="A296" t="s">
        <v>3033</v>
      </c>
      <c r="B296" t="s">
        <v>124</v>
      </c>
      <c r="C296" t="s">
        <v>278</v>
      </c>
      <c r="D296" s="685">
        <v>45631</v>
      </c>
      <c r="E296" t="s">
        <v>80</v>
      </c>
      <c r="F296" s="685">
        <v>45601</v>
      </c>
      <c r="G296" s="685">
        <v>46325</v>
      </c>
      <c r="H296" s="684" t="s">
        <v>3034</v>
      </c>
    </row>
    <row r="297" spans="1:8" hidden="1" x14ac:dyDescent="0.35">
      <c r="A297" t="s">
        <v>3035</v>
      </c>
      <c r="B297" t="s">
        <v>280</v>
      </c>
      <c r="C297" t="s">
        <v>278</v>
      </c>
      <c r="D297" s="685">
        <v>45960</v>
      </c>
      <c r="E297" t="s">
        <v>80</v>
      </c>
      <c r="F297" s="685">
        <v>45777</v>
      </c>
      <c r="G297" s="685">
        <v>46325</v>
      </c>
      <c r="H297" s="684" t="s">
        <v>3036</v>
      </c>
    </row>
    <row r="298" spans="1:8" ht="29" hidden="1" x14ac:dyDescent="0.35">
      <c r="A298" t="s">
        <v>3037</v>
      </c>
      <c r="B298" t="s">
        <v>124</v>
      </c>
      <c r="C298" t="s">
        <v>278</v>
      </c>
      <c r="D298" s="685">
        <v>45637</v>
      </c>
      <c r="E298" t="s">
        <v>80</v>
      </c>
      <c r="F298" s="685">
        <v>45607</v>
      </c>
      <c r="G298" s="685">
        <v>46325</v>
      </c>
      <c r="H298" s="684" t="s">
        <v>3038</v>
      </c>
    </row>
    <row r="299" spans="1:8" ht="29" hidden="1" x14ac:dyDescent="0.35">
      <c r="A299" t="s">
        <v>3039</v>
      </c>
      <c r="B299" t="s">
        <v>124</v>
      </c>
      <c r="C299" t="s">
        <v>278</v>
      </c>
      <c r="D299" s="685">
        <v>45626</v>
      </c>
      <c r="E299" t="s">
        <v>80</v>
      </c>
      <c r="F299" s="685">
        <v>45595</v>
      </c>
      <c r="G299" s="685">
        <v>46325</v>
      </c>
      <c r="H299" s="684" t="s">
        <v>3040</v>
      </c>
    </row>
    <row r="300" spans="1:8" hidden="1" x14ac:dyDescent="0.35">
      <c r="A300" t="s">
        <v>3041</v>
      </c>
      <c r="B300" t="s">
        <v>888</v>
      </c>
      <c r="C300" t="s">
        <v>2475</v>
      </c>
      <c r="D300" s="685">
        <v>45849</v>
      </c>
      <c r="E300" t="s">
        <v>80</v>
      </c>
      <c r="F300" s="685">
        <v>45639</v>
      </c>
      <c r="G300" s="685">
        <v>46021</v>
      </c>
      <c r="H300" s="684" t="s">
        <v>3042</v>
      </c>
    </row>
    <row r="301" spans="1:8" ht="29" hidden="1" x14ac:dyDescent="0.35">
      <c r="A301" t="s">
        <v>3043</v>
      </c>
      <c r="B301" t="s">
        <v>124</v>
      </c>
      <c r="C301" t="s">
        <v>278</v>
      </c>
      <c r="D301" s="685">
        <v>45684</v>
      </c>
      <c r="E301" t="s">
        <v>135</v>
      </c>
      <c r="F301" s="685">
        <v>45652</v>
      </c>
      <c r="G301" s="685">
        <v>46325</v>
      </c>
      <c r="H301" s="684" t="s">
        <v>3044</v>
      </c>
    </row>
    <row r="302" spans="1:8" ht="29" hidden="1" x14ac:dyDescent="0.35">
      <c r="A302" t="s">
        <v>3045</v>
      </c>
      <c r="B302" t="s">
        <v>888</v>
      </c>
      <c r="C302" t="s">
        <v>278</v>
      </c>
      <c r="D302" s="685">
        <v>45870</v>
      </c>
      <c r="E302" t="s">
        <v>80</v>
      </c>
      <c r="F302" s="685">
        <v>45653</v>
      </c>
      <c r="G302" s="685">
        <v>45992</v>
      </c>
      <c r="H302" s="684" t="s">
        <v>3046</v>
      </c>
    </row>
    <row r="303" spans="1:8" hidden="1" x14ac:dyDescent="0.35">
      <c r="A303" t="s">
        <v>3047</v>
      </c>
      <c r="B303" t="s">
        <v>124</v>
      </c>
      <c r="C303" t="s">
        <v>124</v>
      </c>
      <c r="D303" s="685">
        <v>45764</v>
      </c>
      <c r="E303" t="s">
        <v>80</v>
      </c>
      <c r="F303" s="685">
        <v>45733</v>
      </c>
      <c r="G303" s="685">
        <v>45864</v>
      </c>
      <c r="H303" s="684" t="s">
        <v>3048</v>
      </c>
    </row>
    <row r="304" spans="1:8" hidden="1" x14ac:dyDescent="0.35">
      <c r="A304" t="s">
        <v>3049</v>
      </c>
      <c r="B304" t="s">
        <v>565</v>
      </c>
      <c r="C304" t="s">
        <v>2475</v>
      </c>
      <c r="D304" s="685">
        <v>45991</v>
      </c>
      <c r="E304" t="s">
        <v>80</v>
      </c>
      <c r="F304" s="685">
        <v>45716</v>
      </c>
      <c r="G304" s="685">
        <v>45991</v>
      </c>
      <c r="H304" s="684" t="s">
        <v>3050</v>
      </c>
    </row>
    <row r="305" spans="1:8" ht="29" hidden="1" x14ac:dyDescent="0.35">
      <c r="A305" t="s">
        <v>3051</v>
      </c>
      <c r="B305" t="s">
        <v>565</v>
      </c>
      <c r="C305" t="s">
        <v>124</v>
      </c>
      <c r="D305" s="685">
        <v>45991</v>
      </c>
      <c r="E305" t="s">
        <v>80</v>
      </c>
      <c r="F305" s="685">
        <v>45728</v>
      </c>
      <c r="G305" s="685">
        <v>46386</v>
      </c>
      <c r="H305" s="684" t="s">
        <v>3052</v>
      </c>
    </row>
    <row r="306" spans="1:8" hidden="1" x14ac:dyDescent="0.35">
      <c r="A306" t="s">
        <v>3053</v>
      </c>
      <c r="B306" t="s">
        <v>888</v>
      </c>
      <c r="C306" t="s">
        <v>278</v>
      </c>
      <c r="D306" s="685">
        <v>45960</v>
      </c>
      <c r="E306" t="s">
        <v>80</v>
      </c>
      <c r="F306" s="685">
        <v>45733</v>
      </c>
      <c r="G306" s="685">
        <v>45992</v>
      </c>
      <c r="H306" s="684" t="s">
        <v>3054</v>
      </c>
    </row>
    <row r="307" spans="1:8" ht="29" hidden="1" x14ac:dyDescent="0.35">
      <c r="A307" t="s">
        <v>3055</v>
      </c>
      <c r="B307" t="s">
        <v>565</v>
      </c>
      <c r="C307" t="s">
        <v>124</v>
      </c>
      <c r="D307" s="685">
        <v>45764</v>
      </c>
      <c r="E307" t="s">
        <v>80</v>
      </c>
      <c r="F307" s="685">
        <v>45733</v>
      </c>
      <c r="G307" s="685">
        <v>46229</v>
      </c>
      <c r="H307" s="684" t="s">
        <v>3056</v>
      </c>
    </row>
    <row r="308" spans="1:8" hidden="1" x14ac:dyDescent="0.35">
      <c r="A308" t="s">
        <v>3057</v>
      </c>
      <c r="B308" t="s">
        <v>565</v>
      </c>
      <c r="C308" t="s">
        <v>124</v>
      </c>
      <c r="D308" s="685">
        <v>46142</v>
      </c>
      <c r="E308" t="s">
        <v>80</v>
      </c>
      <c r="F308" s="685">
        <v>45717</v>
      </c>
      <c r="G308" s="685">
        <v>46418</v>
      </c>
      <c r="H308" s="684" t="s">
        <v>3058</v>
      </c>
    </row>
    <row r="309" spans="1:8" hidden="1" x14ac:dyDescent="0.35">
      <c r="A309" t="s">
        <v>3059</v>
      </c>
      <c r="B309" t="s">
        <v>565</v>
      </c>
      <c r="C309" t="s">
        <v>124</v>
      </c>
      <c r="D309" s="685">
        <v>45991</v>
      </c>
      <c r="E309" t="s">
        <v>80</v>
      </c>
      <c r="F309" s="685">
        <v>45728</v>
      </c>
      <c r="G309" s="685">
        <v>46386</v>
      </c>
      <c r="H309" s="684" t="s">
        <v>3060</v>
      </c>
    </row>
    <row r="310" spans="1:8" ht="29" hidden="1" x14ac:dyDescent="0.35">
      <c r="A310" t="s">
        <v>3061</v>
      </c>
      <c r="B310" t="s">
        <v>565</v>
      </c>
      <c r="C310" t="s">
        <v>124</v>
      </c>
      <c r="D310" s="685">
        <v>45764</v>
      </c>
      <c r="E310" t="s">
        <v>80</v>
      </c>
      <c r="F310" s="685">
        <v>45733</v>
      </c>
      <c r="G310" s="685">
        <v>46229</v>
      </c>
      <c r="H310" s="684" t="s">
        <v>3062</v>
      </c>
    </row>
    <row r="311" spans="1:8" hidden="1" x14ac:dyDescent="0.35">
      <c r="A311" t="s">
        <v>3063</v>
      </c>
      <c r="B311" t="s">
        <v>565</v>
      </c>
      <c r="C311" t="s">
        <v>124</v>
      </c>
      <c r="D311" s="685">
        <v>46142</v>
      </c>
      <c r="E311" t="s">
        <v>80</v>
      </c>
      <c r="F311" s="685">
        <v>45717</v>
      </c>
      <c r="G311" s="685">
        <v>46417</v>
      </c>
      <c r="H311" s="684" t="s">
        <v>3064</v>
      </c>
    </row>
    <row r="312" spans="1:8" hidden="1" x14ac:dyDescent="0.35">
      <c r="A312" t="s">
        <v>3065</v>
      </c>
      <c r="B312" t="s">
        <v>565</v>
      </c>
      <c r="C312" t="s">
        <v>124</v>
      </c>
      <c r="D312" s="685">
        <v>46142</v>
      </c>
      <c r="E312" t="s">
        <v>80</v>
      </c>
      <c r="F312" s="685">
        <v>45717</v>
      </c>
      <c r="G312" s="685">
        <v>46418</v>
      </c>
      <c r="H312" s="684" t="s">
        <v>3066</v>
      </c>
    </row>
    <row r="313" spans="1:8" hidden="1" x14ac:dyDescent="0.35">
      <c r="A313" t="s">
        <v>3067</v>
      </c>
      <c r="B313" t="s">
        <v>565</v>
      </c>
      <c r="C313" t="s">
        <v>124</v>
      </c>
      <c r="D313" s="685">
        <v>46142</v>
      </c>
      <c r="E313" t="s">
        <v>80</v>
      </c>
      <c r="F313" s="685">
        <v>45717</v>
      </c>
      <c r="G313" s="685">
        <v>46418</v>
      </c>
      <c r="H313" s="684" t="s">
        <v>3068</v>
      </c>
    </row>
    <row r="314" spans="1:8" ht="29" hidden="1" x14ac:dyDescent="0.35">
      <c r="A314" t="s">
        <v>3069</v>
      </c>
      <c r="B314" t="s">
        <v>565</v>
      </c>
      <c r="C314" t="s">
        <v>2536</v>
      </c>
      <c r="D314" s="685">
        <v>45869</v>
      </c>
      <c r="E314" t="s">
        <v>80</v>
      </c>
      <c r="F314" s="685">
        <v>45750</v>
      </c>
      <c r="G314" s="685">
        <v>46203</v>
      </c>
      <c r="H314" s="684" t="s">
        <v>3070</v>
      </c>
    </row>
    <row r="315" spans="1:8" hidden="1" x14ac:dyDescent="0.35">
      <c r="A315" t="s">
        <v>3071</v>
      </c>
      <c r="B315" t="s">
        <v>565</v>
      </c>
      <c r="C315" t="s">
        <v>2536</v>
      </c>
      <c r="D315" s="685">
        <v>45900</v>
      </c>
      <c r="E315" t="s">
        <v>2531</v>
      </c>
      <c r="F315" s="685">
        <v>45785</v>
      </c>
      <c r="G315" s="685">
        <v>46021</v>
      </c>
      <c r="H315" s="684" t="s">
        <v>3072</v>
      </c>
    </row>
    <row r="316" spans="1:8" ht="29" hidden="1" x14ac:dyDescent="0.35">
      <c r="A316" t="s">
        <v>3073</v>
      </c>
      <c r="B316" t="s">
        <v>565</v>
      </c>
      <c r="C316" t="s">
        <v>124</v>
      </c>
      <c r="D316" s="685">
        <v>45765</v>
      </c>
      <c r="E316" t="s">
        <v>80</v>
      </c>
      <c r="F316" s="685">
        <v>45734</v>
      </c>
      <c r="G316" s="685">
        <v>46229</v>
      </c>
      <c r="H316" s="684" t="s">
        <v>3074</v>
      </c>
    </row>
    <row r="317" spans="1:8" ht="43.5" hidden="1" x14ac:dyDescent="0.35">
      <c r="A317" t="s">
        <v>3075</v>
      </c>
      <c r="B317" t="s">
        <v>888</v>
      </c>
      <c r="C317" t="s">
        <v>124</v>
      </c>
      <c r="D317" s="685">
        <v>45790</v>
      </c>
      <c r="E317" t="s">
        <v>2553</v>
      </c>
      <c r="F317" s="685">
        <v>45517</v>
      </c>
      <c r="G317" s="685">
        <v>45790</v>
      </c>
      <c r="H317" s="684" t="s">
        <v>3076</v>
      </c>
    </row>
    <row r="318" spans="1:8" ht="29" hidden="1" x14ac:dyDescent="0.35">
      <c r="A318" t="s">
        <v>3077</v>
      </c>
      <c r="B318" t="s">
        <v>565</v>
      </c>
      <c r="C318" t="s">
        <v>124</v>
      </c>
      <c r="D318" s="685">
        <v>45991</v>
      </c>
      <c r="E318" t="s">
        <v>2531</v>
      </c>
      <c r="F318" s="685">
        <v>45728</v>
      </c>
      <c r="G318" s="685">
        <v>46386</v>
      </c>
      <c r="H318" s="684" t="s">
        <v>3078</v>
      </c>
    </row>
    <row r="319" spans="1:8" hidden="1" x14ac:dyDescent="0.35">
      <c r="A319" t="s">
        <v>3079</v>
      </c>
      <c r="B319" t="s">
        <v>565</v>
      </c>
      <c r="C319" t="s">
        <v>278</v>
      </c>
      <c r="D319" s="685">
        <v>45764</v>
      </c>
      <c r="E319" t="s">
        <v>80</v>
      </c>
      <c r="F319" s="685">
        <v>45733</v>
      </c>
      <c r="G319" s="685">
        <v>46325</v>
      </c>
      <c r="H319" s="684" t="s">
        <v>3080</v>
      </c>
    </row>
    <row r="320" spans="1:8" hidden="1" x14ac:dyDescent="0.35">
      <c r="A320" t="s">
        <v>3081</v>
      </c>
      <c r="B320" t="s">
        <v>124</v>
      </c>
      <c r="C320" t="s">
        <v>124</v>
      </c>
      <c r="D320" s="685">
        <v>45764</v>
      </c>
      <c r="E320" t="s">
        <v>80</v>
      </c>
      <c r="F320" s="685">
        <v>45733</v>
      </c>
      <c r="G320" s="685">
        <v>45864</v>
      </c>
      <c r="H320" s="684" t="s">
        <v>3082</v>
      </c>
    </row>
    <row r="321" spans="1:8" hidden="1" x14ac:dyDescent="0.35">
      <c r="A321" t="s">
        <v>3083</v>
      </c>
      <c r="B321" t="s">
        <v>565</v>
      </c>
      <c r="C321" t="s">
        <v>2536</v>
      </c>
      <c r="D321" s="685">
        <v>45869</v>
      </c>
      <c r="E321" t="s">
        <v>80</v>
      </c>
      <c r="F321" s="685">
        <v>45750</v>
      </c>
      <c r="G321" s="685">
        <v>46203</v>
      </c>
      <c r="H321" s="684" t="s">
        <v>3084</v>
      </c>
    </row>
    <row r="322" spans="1:8" hidden="1" x14ac:dyDescent="0.35">
      <c r="A322" t="s">
        <v>3085</v>
      </c>
      <c r="B322" t="s">
        <v>565</v>
      </c>
      <c r="C322" t="s">
        <v>124</v>
      </c>
      <c r="D322" s="685">
        <v>45991</v>
      </c>
      <c r="E322" t="s">
        <v>80</v>
      </c>
      <c r="F322" s="685">
        <v>45728</v>
      </c>
      <c r="G322" s="685">
        <v>46386</v>
      </c>
      <c r="H322" s="684" t="s">
        <v>3086</v>
      </c>
    </row>
    <row r="323" spans="1:8" hidden="1" x14ac:dyDescent="0.35">
      <c r="A323" t="s">
        <v>3087</v>
      </c>
      <c r="B323" t="s">
        <v>565</v>
      </c>
      <c r="C323" t="s">
        <v>124</v>
      </c>
      <c r="D323" s="685">
        <v>45991</v>
      </c>
      <c r="E323" t="s">
        <v>80</v>
      </c>
      <c r="F323" s="685">
        <v>45728</v>
      </c>
      <c r="G323" s="685">
        <v>46386</v>
      </c>
      <c r="H323" s="684" t="s">
        <v>3088</v>
      </c>
    </row>
    <row r="324" spans="1:8" hidden="1" x14ac:dyDescent="0.35">
      <c r="A324" t="s">
        <v>3089</v>
      </c>
      <c r="B324" t="s">
        <v>565</v>
      </c>
      <c r="C324" t="s">
        <v>278</v>
      </c>
      <c r="D324" s="685">
        <v>45900</v>
      </c>
      <c r="E324" t="s">
        <v>80</v>
      </c>
      <c r="F324" s="685">
        <v>45880</v>
      </c>
      <c r="G324" s="685">
        <v>46021</v>
      </c>
      <c r="H324" s="684" t="s">
        <v>3090</v>
      </c>
    </row>
    <row r="325" spans="1:8" hidden="1" x14ac:dyDescent="0.35">
      <c r="A325" t="s">
        <v>3091</v>
      </c>
      <c r="B325" t="s">
        <v>888</v>
      </c>
      <c r="C325" t="s">
        <v>124</v>
      </c>
      <c r="D325" s="685">
        <v>45836</v>
      </c>
      <c r="E325" t="s">
        <v>2553</v>
      </c>
      <c r="F325" s="685">
        <v>45834</v>
      </c>
      <c r="G325" s="685">
        <v>45864</v>
      </c>
      <c r="H325" s="684" t="s">
        <v>3092</v>
      </c>
    </row>
    <row r="326" spans="1:8" hidden="1" x14ac:dyDescent="0.35">
      <c r="A326" t="s">
        <v>3093</v>
      </c>
      <c r="B326" t="s">
        <v>888</v>
      </c>
      <c r="C326" t="s">
        <v>278</v>
      </c>
      <c r="D326" s="685">
        <v>45777</v>
      </c>
      <c r="E326" t="s">
        <v>80</v>
      </c>
      <c r="F326" s="685">
        <v>45694</v>
      </c>
      <c r="G326" s="685">
        <v>46021</v>
      </c>
      <c r="H326" s="684" t="s">
        <v>3094</v>
      </c>
    </row>
    <row r="327" spans="1:8" hidden="1" x14ac:dyDescent="0.35">
      <c r="A327" t="s">
        <v>3095</v>
      </c>
      <c r="B327" t="s">
        <v>565</v>
      </c>
      <c r="C327" t="s">
        <v>2536</v>
      </c>
      <c r="D327" s="685">
        <v>46006</v>
      </c>
      <c r="E327" t="s">
        <v>80</v>
      </c>
      <c r="F327" s="685">
        <v>45715</v>
      </c>
      <c r="G327" s="685">
        <v>46022</v>
      </c>
      <c r="H327" s="684" t="s">
        <v>3096</v>
      </c>
    </row>
    <row r="328" spans="1:8" hidden="1" x14ac:dyDescent="0.35">
      <c r="A328" t="s">
        <v>3097</v>
      </c>
      <c r="B328" t="s">
        <v>888</v>
      </c>
      <c r="C328" t="s">
        <v>2536</v>
      </c>
      <c r="D328" s="685">
        <v>45897</v>
      </c>
      <c r="E328" t="s">
        <v>80</v>
      </c>
      <c r="F328" s="685">
        <v>45779</v>
      </c>
      <c r="G328" s="685">
        <v>45961</v>
      </c>
      <c r="H328" s="684" t="s">
        <v>3098</v>
      </c>
    </row>
    <row r="329" spans="1:8" hidden="1" x14ac:dyDescent="0.35">
      <c r="A329" t="s">
        <v>3099</v>
      </c>
      <c r="B329" t="s">
        <v>565</v>
      </c>
      <c r="C329" t="s">
        <v>124</v>
      </c>
      <c r="D329" s="685">
        <v>45884</v>
      </c>
      <c r="E329" t="s">
        <v>80</v>
      </c>
      <c r="F329" s="685">
        <v>45785</v>
      </c>
      <c r="G329" s="685">
        <v>45971</v>
      </c>
      <c r="H329" s="684" t="s">
        <v>3100</v>
      </c>
    </row>
    <row r="330" spans="1:8" hidden="1" x14ac:dyDescent="0.35">
      <c r="A330" t="s">
        <v>3101</v>
      </c>
      <c r="B330" t="s">
        <v>888</v>
      </c>
      <c r="C330" t="s">
        <v>124</v>
      </c>
      <c r="D330" s="685">
        <v>45729</v>
      </c>
      <c r="E330" t="s">
        <v>80</v>
      </c>
      <c r="F330" s="685">
        <v>45517</v>
      </c>
      <c r="G330" s="685">
        <v>45729</v>
      </c>
      <c r="H330" s="684" t="s">
        <v>3102</v>
      </c>
    </row>
    <row r="331" spans="1:8" hidden="1" x14ac:dyDescent="0.35">
      <c r="A331" t="s">
        <v>2274</v>
      </c>
      <c r="B331" t="s">
        <v>888</v>
      </c>
      <c r="C331" t="s">
        <v>278</v>
      </c>
      <c r="D331" s="685">
        <v>45798</v>
      </c>
      <c r="E331" t="s">
        <v>80</v>
      </c>
      <c r="F331" s="685">
        <v>45706</v>
      </c>
      <c r="G331" s="685">
        <v>46022</v>
      </c>
      <c r="H331" s="684" t="s">
        <v>3103</v>
      </c>
    </row>
    <row r="332" spans="1:8" hidden="1" x14ac:dyDescent="0.35">
      <c r="A332" t="s">
        <v>3104</v>
      </c>
      <c r="B332" t="s">
        <v>565</v>
      </c>
      <c r="C332" t="s">
        <v>2536</v>
      </c>
      <c r="D332" s="685">
        <v>45741</v>
      </c>
      <c r="E332" t="s">
        <v>2553</v>
      </c>
      <c r="F332" s="685">
        <v>45713</v>
      </c>
      <c r="G332" s="685">
        <v>46057</v>
      </c>
      <c r="H332" s="684" t="s">
        <v>3105</v>
      </c>
    </row>
    <row r="333" spans="1:8" hidden="1" x14ac:dyDescent="0.35">
      <c r="A333" t="s">
        <v>2288</v>
      </c>
      <c r="B333" t="s">
        <v>156</v>
      </c>
      <c r="C333" t="s">
        <v>2475</v>
      </c>
      <c r="D333" s="685">
        <v>45809</v>
      </c>
      <c r="E333" t="s">
        <v>80</v>
      </c>
      <c r="F333" s="685">
        <v>45709</v>
      </c>
      <c r="G333" s="685">
        <v>45869</v>
      </c>
      <c r="H333" s="684" t="s">
        <v>3106</v>
      </c>
    </row>
    <row r="334" spans="1:8" hidden="1" x14ac:dyDescent="0.35">
      <c r="A334" t="s">
        <v>3107</v>
      </c>
      <c r="B334" t="s">
        <v>565</v>
      </c>
      <c r="C334" t="s">
        <v>124</v>
      </c>
      <c r="D334" s="685">
        <v>46142</v>
      </c>
      <c r="E334" t="s">
        <v>80</v>
      </c>
      <c r="F334" s="685">
        <v>45717</v>
      </c>
      <c r="G334" s="685">
        <v>46418</v>
      </c>
      <c r="H334" s="684" t="s">
        <v>3108</v>
      </c>
    </row>
    <row r="335" spans="1:8" hidden="1" x14ac:dyDescent="0.35">
      <c r="A335" t="s">
        <v>3109</v>
      </c>
      <c r="B335" t="s">
        <v>3110</v>
      </c>
      <c r="C335" t="s">
        <v>2475</v>
      </c>
      <c r="D335" s="685">
        <v>46006</v>
      </c>
      <c r="E335" t="s">
        <v>2531</v>
      </c>
      <c r="F335" s="685">
        <v>45884</v>
      </c>
      <c r="G335" s="685">
        <v>46078</v>
      </c>
      <c r="H335" s="684" t="s">
        <v>3111</v>
      </c>
    </row>
    <row r="336" spans="1:8" hidden="1" x14ac:dyDescent="0.35">
      <c r="A336" t="s">
        <v>3112</v>
      </c>
      <c r="B336" t="s">
        <v>888</v>
      </c>
      <c r="C336" t="s">
        <v>2536</v>
      </c>
      <c r="D336" s="685">
        <v>45900</v>
      </c>
      <c r="E336" t="s">
        <v>80</v>
      </c>
      <c r="F336" s="685">
        <v>45715</v>
      </c>
      <c r="G336" s="685">
        <v>46022</v>
      </c>
      <c r="H336" s="684" t="s">
        <v>3113</v>
      </c>
    </row>
    <row r="337" spans="1:8" hidden="1" x14ac:dyDescent="0.35">
      <c r="A337" t="s">
        <v>3114</v>
      </c>
      <c r="B337" t="s">
        <v>888</v>
      </c>
      <c r="C337" t="s">
        <v>124</v>
      </c>
      <c r="D337" s="685">
        <v>45716</v>
      </c>
      <c r="E337" t="s">
        <v>2553</v>
      </c>
      <c r="F337" s="685">
        <v>45708</v>
      </c>
      <c r="G337" s="685">
        <v>45856</v>
      </c>
      <c r="H337" s="684" t="s">
        <v>3115</v>
      </c>
    </row>
    <row r="338" spans="1:8" hidden="1" x14ac:dyDescent="0.35">
      <c r="A338" t="s">
        <v>3116</v>
      </c>
      <c r="B338" t="s">
        <v>565</v>
      </c>
      <c r="C338" t="s">
        <v>124</v>
      </c>
      <c r="D338" s="685">
        <v>45808</v>
      </c>
      <c r="E338" t="s">
        <v>80</v>
      </c>
      <c r="F338" s="685">
        <v>45728</v>
      </c>
      <c r="G338" s="685">
        <v>46386</v>
      </c>
      <c r="H338" s="684" t="s">
        <v>3117</v>
      </c>
    </row>
    <row r="339" spans="1:8" hidden="1" x14ac:dyDescent="0.35">
      <c r="A339" t="s">
        <v>3118</v>
      </c>
      <c r="B339" t="s">
        <v>888</v>
      </c>
      <c r="C339" t="s">
        <v>2536</v>
      </c>
      <c r="D339" s="685">
        <v>45808</v>
      </c>
      <c r="E339" t="s">
        <v>80</v>
      </c>
      <c r="F339" s="685">
        <v>45736</v>
      </c>
      <c r="G339" s="685">
        <v>45838</v>
      </c>
      <c r="H339" s="684" t="s">
        <v>3119</v>
      </c>
    </row>
    <row r="340" spans="1:8" hidden="1" x14ac:dyDescent="0.35">
      <c r="A340" t="s">
        <v>3120</v>
      </c>
      <c r="B340" t="s">
        <v>124</v>
      </c>
      <c r="C340" t="s">
        <v>124</v>
      </c>
      <c r="D340" s="685">
        <v>45728</v>
      </c>
      <c r="E340" t="s">
        <v>2553</v>
      </c>
      <c r="F340" s="685">
        <v>45716</v>
      </c>
      <c r="G340" s="685">
        <v>45856</v>
      </c>
      <c r="H340" s="684" t="s">
        <v>3121</v>
      </c>
    </row>
    <row r="341" spans="1:8" hidden="1" x14ac:dyDescent="0.35">
      <c r="A341" t="s">
        <v>3122</v>
      </c>
      <c r="B341" t="s">
        <v>565</v>
      </c>
      <c r="C341" t="s">
        <v>124</v>
      </c>
      <c r="D341" s="685">
        <v>45991</v>
      </c>
      <c r="E341" t="s">
        <v>80</v>
      </c>
      <c r="F341" s="685">
        <v>45728</v>
      </c>
      <c r="G341" s="685">
        <v>46386</v>
      </c>
      <c r="H341" s="684" t="s">
        <v>3123</v>
      </c>
    </row>
    <row r="342" spans="1:8" ht="29" hidden="1" x14ac:dyDescent="0.35">
      <c r="A342" t="s">
        <v>3124</v>
      </c>
      <c r="B342" t="s">
        <v>2518</v>
      </c>
      <c r="C342" t="s">
        <v>278</v>
      </c>
      <c r="D342" s="685">
        <v>45961</v>
      </c>
      <c r="E342" t="s">
        <v>80</v>
      </c>
      <c r="F342" s="685">
        <v>45698</v>
      </c>
      <c r="G342" s="685">
        <v>46325</v>
      </c>
      <c r="H342" s="684" t="s">
        <v>3125</v>
      </c>
    </row>
    <row r="343" spans="1:8" hidden="1" x14ac:dyDescent="0.35">
      <c r="A343" t="s">
        <v>2287</v>
      </c>
      <c r="B343" t="s">
        <v>156</v>
      </c>
      <c r="C343" t="s">
        <v>2475</v>
      </c>
      <c r="D343" s="685">
        <v>45809</v>
      </c>
      <c r="E343" t="s">
        <v>80</v>
      </c>
      <c r="F343" s="685">
        <v>45709</v>
      </c>
      <c r="G343" s="685">
        <v>46021</v>
      </c>
      <c r="H343" s="684" t="s">
        <v>3126</v>
      </c>
    </row>
    <row r="344" spans="1:8" ht="29" hidden="1" x14ac:dyDescent="0.35">
      <c r="A344" t="s">
        <v>3127</v>
      </c>
      <c r="B344" t="s">
        <v>565</v>
      </c>
      <c r="C344" t="s">
        <v>124</v>
      </c>
      <c r="D344" s="685">
        <v>45930</v>
      </c>
      <c r="E344" t="s">
        <v>2553</v>
      </c>
      <c r="F344" s="685">
        <v>45890</v>
      </c>
      <c r="G344" s="685">
        <v>46111</v>
      </c>
      <c r="H344" s="684" t="s">
        <v>3128</v>
      </c>
    </row>
    <row r="345" spans="1:8" hidden="1" x14ac:dyDescent="0.35">
      <c r="A345" t="s">
        <v>3129</v>
      </c>
      <c r="B345" t="s">
        <v>565</v>
      </c>
      <c r="C345" t="s">
        <v>2536</v>
      </c>
      <c r="D345" s="685">
        <v>45900</v>
      </c>
      <c r="E345" t="s">
        <v>3130</v>
      </c>
      <c r="F345" s="685">
        <v>45785</v>
      </c>
      <c r="G345" s="685">
        <v>46021</v>
      </c>
      <c r="H345" s="684" t="s">
        <v>3131</v>
      </c>
    </row>
    <row r="346" spans="1:8" hidden="1" x14ac:dyDescent="0.35">
      <c r="A346" t="s">
        <v>3132</v>
      </c>
      <c r="B346" t="s">
        <v>565</v>
      </c>
      <c r="C346" t="s">
        <v>2475</v>
      </c>
      <c r="D346" s="685">
        <v>45777</v>
      </c>
      <c r="E346" t="s">
        <v>80</v>
      </c>
      <c r="F346" s="685">
        <v>45716</v>
      </c>
      <c r="G346" s="685">
        <v>45838</v>
      </c>
      <c r="H346" s="684" t="s">
        <v>3133</v>
      </c>
    </row>
    <row r="347" spans="1:8" hidden="1" x14ac:dyDescent="0.35">
      <c r="A347" t="s">
        <v>3134</v>
      </c>
      <c r="B347" t="s">
        <v>565</v>
      </c>
      <c r="C347" t="s">
        <v>124</v>
      </c>
      <c r="D347" s="685">
        <v>46142</v>
      </c>
      <c r="E347" t="s">
        <v>80</v>
      </c>
      <c r="F347" s="685">
        <v>45717</v>
      </c>
      <c r="G347" s="685">
        <v>46418</v>
      </c>
      <c r="H347" s="684" t="s">
        <v>3135</v>
      </c>
    </row>
    <row r="348" spans="1:8" hidden="1" x14ac:dyDescent="0.35">
      <c r="A348" t="s">
        <v>2278</v>
      </c>
      <c r="B348" t="s">
        <v>888</v>
      </c>
      <c r="C348" t="s">
        <v>278</v>
      </c>
      <c r="D348" s="685">
        <v>45838</v>
      </c>
      <c r="E348" t="s">
        <v>80</v>
      </c>
      <c r="F348" s="685">
        <v>45709</v>
      </c>
      <c r="G348" s="685">
        <v>46021</v>
      </c>
      <c r="H348" s="684" t="s">
        <v>3136</v>
      </c>
    </row>
    <row r="349" spans="1:8" hidden="1" x14ac:dyDescent="0.35">
      <c r="A349" t="s">
        <v>3137</v>
      </c>
      <c r="B349" t="s">
        <v>888</v>
      </c>
      <c r="C349" t="s">
        <v>124</v>
      </c>
      <c r="D349" s="685">
        <v>45723</v>
      </c>
      <c r="E349" t="s">
        <v>80</v>
      </c>
      <c r="F349" s="685">
        <v>45713</v>
      </c>
      <c r="G349" s="685">
        <v>45856</v>
      </c>
      <c r="H349" s="684" t="s">
        <v>3138</v>
      </c>
    </row>
    <row r="350" spans="1:8" ht="29" hidden="1" x14ac:dyDescent="0.35">
      <c r="A350" t="s">
        <v>3139</v>
      </c>
      <c r="B350" t="s">
        <v>565</v>
      </c>
      <c r="C350" t="s">
        <v>124</v>
      </c>
      <c r="D350" s="685">
        <v>45764</v>
      </c>
      <c r="E350" t="s">
        <v>80</v>
      </c>
      <c r="F350" s="685">
        <v>45733</v>
      </c>
      <c r="G350" s="685">
        <v>46229</v>
      </c>
      <c r="H350" s="684" t="s">
        <v>3140</v>
      </c>
    </row>
    <row r="351" spans="1:8" hidden="1" x14ac:dyDescent="0.35">
      <c r="A351" t="s">
        <v>3141</v>
      </c>
      <c r="B351" t="s">
        <v>888</v>
      </c>
      <c r="C351" t="s">
        <v>124</v>
      </c>
      <c r="D351" s="685">
        <v>45716</v>
      </c>
      <c r="E351" t="s">
        <v>80</v>
      </c>
      <c r="F351" s="685">
        <v>45708</v>
      </c>
      <c r="G351" s="685">
        <v>45856</v>
      </c>
      <c r="H351" s="684" t="s">
        <v>3142</v>
      </c>
    </row>
    <row r="352" spans="1:8" hidden="1" x14ac:dyDescent="0.35">
      <c r="A352" t="s">
        <v>3143</v>
      </c>
      <c r="B352" t="s">
        <v>565</v>
      </c>
      <c r="C352" t="s">
        <v>124</v>
      </c>
      <c r="D352" s="685">
        <v>45764</v>
      </c>
      <c r="E352" t="s">
        <v>80</v>
      </c>
      <c r="F352" s="685">
        <v>45733</v>
      </c>
      <c r="G352" s="685">
        <v>46229</v>
      </c>
      <c r="H352" s="684" t="s">
        <v>3144</v>
      </c>
    </row>
    <row r="353" spans="1:8" hidden="1" x14ac:dyDescent="0.35">
      <c r="A353" t="s">
        <v>3145</v>
      </c>
      <c r="B353" t="s">
        <v>156</v>
      </c>
      <c r="C353" t="s">
        <v>2475</v>
      </c>
      <c r="D353" s="685">
        <v>45809</v>
      </c>
      <c r="E353" t="s">
        <v>2531</v>
      </c>
      <c r="F353" s="685">
        <v>45709</v>
      </c>
      <c r="G353" s="685">
        <v>45869</v>
      </c>
      <c r="H353" s="684" t="s">
        <v>3146</v>
      </c>
    </row>
    <row r="354" spans="1:8" hidden="1" x14ac:dyDescent="0.35">
      <c r="A354" t="s">
        <v>3147</v>
      </c>
      <c r="B354" t="s">
        <v>156</v>
      </c>
      <c r="C354" t="s">
        <v>2475</v>
      </c>
      <c r="D354" s="685">
        <v>45809</v>
      </c>
      <c r="E354" t="s">
        <v>2531</v>
      </c>
      <c r="F354" s="685">
        <v>45709</v>
      </c>
      <c r="G354" s="685">
        <v>45869</v>
      </c>
      <c r="H354" s="684" t="s">
        <v>3148</v>
      </c>
    </row>
    <row r="355" spans="1:8" hidden="1" x14ac:dyDescent="0.35">
      <c r="A355" t="s">
        <v>3149</v>
      </c>
      <c r="B355" t="s">
        <v>565</v>
      </c>
      <c r="C355" t="s">
        <v>124</v>
      </c>
      <c r="D355" s="685">
        <v>46142</v>
      </c>
      <c r="E355" t="s">
        <v>80</v>
      </c>
      <c r="F355" s="685">
        <v>45717</v>
      </c>
      <c r="G355" s="685">
        <v>46418</v>
      </c>
      <c r="H355" s="684" t="s">
        <v>3150</v>
      </c>
    </row>
    <row r="356" spans="1:8" hidden="1" x14ac:dyDescent="0.35">
      <c r="A356" t="s">
        <v>3151</v>
      </c>
      <c r="B356" t="s">
        <v>565</v>
      </c>
      <c r="C356" t="s">
        <v>278</v>
      </c>
      <c r="D356" s="685">
        <v>45629</v>
      </c>
      <c r="E356" t="s">
        <v>80</v>
      </c>
      <c r="F356" s="685">
        <v>45597</v>
      </c>
      <c r="G356" s="685">
        <v>46325</v>
      </c>
      <c r="H356" s="684" t="s">
        <v>3152</v>
      </c>
    </row>
    <row r="357" spans="1:8" hidden="1" x14ac:dyDescent="0.35">
      <c r="A357" t="s">
        <v>3153</v>
      </c>
      <c r="B357" t="s">
        <v>565</v>
      </c>
      <c r="C357" t="s">
        <v>124</v>
      </c>
      <c r="D357" s="685">
        <v>45991</v>
      </c>
      <c r="E357" t="s">
        <v>135</v>
      </c>
      <c r="F357" s="685">
        <v>45728</v>
      </c>
      <c r="G357" s="685">
        <v>46386</v>
      </c>
      <c r="H357" s="684" t="s">
        <v>3154</v>
      </c>
    </row>
    <row r="358" spans="1:8" ht="29" hidden="1" x14ac:dyDescent="0.35">
      <c r="A358" t="s">
        <v>3155</v>
      </c>
      <c r="B358" t="s">
        <v>888</v>
      </c>
      <c r="C358" t="s">
        <v>124</v>
      </c>
      <c r="D358" s="685">
        <v>45824</v>
      </c>
      <c r="E358" t="s">
        <v>2553</v>
      </c>
      <c r="F358" s="685">
        <v>45821</v>
      </c>
      <c r="G358" s="685">
        <v>45899</v>
      </c>
      <c r="H358" s="684" t="s">
        <v>3156</v>
      </c>
    </row>
    <row r="359" spans="1:8" hidden="1" x14ac:dyDescent="0.35">
      <c r="A359" t="s">
        <v>3157</v>
      </c>
      <c r="B359" t="s">
        <v>888</v>
      </c>
      <c r="C359" t="s">
        <v>124</v>
      </c>
      <c r="D359" s="685">
        <v>45824</v>
      </c>
      <c r="E359" t="s">
        <v>2553</v>
      </c>
      <c r="F359" s="685">
        <v>45814</v>
      </c>
      <c r="G359" s="685">
        <v>45844</v>
      </c>
      <c r="H359" s="684" t="s">
        <v>3158</v>
      </c>
    </row>
    <row r="360" spans="1:8" ht="29" hidden="1" x14ac:dyDescent="0.35">
      <c r="A360" t="s">
        <v>3159</v>
      </c>
      <c r="B360" t="s">
        <v>888</v>
      </c>
      <c r="C360" t="s">
        <v>124</v>
      </c>
      <c r="D360" s="685">
        <v>45808</v>
      </c>
      <c r="E360" t="s">
        <v>2553</v>
      </c>
      <c r="F360" s="685">
        <v>45804</v>
      </c>
      <c r="G360" s="685">
        <v>45835</v>
      </c>
      <c r="H360" s="684" t="s">
        <v>3160</v>
      </c>
    </row>
    <row r="361" spans="1:8" hidden="1" x14ac:dyDescent="0.35">
      <c r="A361" t="s">
        <v>487</v>
      </c>
      <c r="B361" t="s">
        <v>280</v>
      </c>
      <c r="C361" t="s">
        <v>278</v>
      </c>
      <c r="D361" s="685">
        <v>45961</v>
      </c>
      <c r="E361" t="s">
        <v>80</v>
      </c>
      <c r="F361" s="685">
        <v>45673</v>
      </c>
      <c r="G361" s="685">
        <v>46325</v>
      </c>
      <c r="H361" s="684" t="s">
        <v>3161</v>
      </c>
    </row>
    <row r="362" spans="1:8" ht="29" hidden="1" x14ac:dyDescent="0.35">
      <c r="A362" t="s">
        <v>3162</v>
      </c>
      <c r="B362" t="s">
        <v>888</v>
      </c>
      <c r="C362" t="s">
        <v>278</v>
      </c>
      <c r="D362" s="685">
        <v>45960</v>
      </c>
      <c r="E362" t="s">
        <v>80</v>
      </c>
      <c r="F362" s="685">
        <v>45733</v>
      </c>
      <c r="G362" s="685">
        <v>45992</v>
      </c>
      <c r="H362" s="684" t="s">
        <v>3163</v>
      </c>
    </row>
    <row r="363" spans="1:8" hidden="1" x14ac:dyDescent="0.35">
      <c r="A363" t="s">
        <v>3164</v>
      </c>
      <c r="B363" t="s">
        <v>888</v>
      </c>
      <c r="C363" t="s">
        <v>124</v>
      </c>
      <c r="D363" s="685">
        <v>45839</v>
      </c>
      <c r="E363" t="s">
        <v>2553</v>
      </c>
      <c r="F363" s="685">
        <v>45838</v>
      </c>
      <c r="G363" s="685">
        <v>45848</v>
      </c>
      <c r="H363" s="684" t="s">
        <v>3165</v>
      </c>
    </row>
    <row r="364" spans="1:8" hidden="1" x14ac:dyDescent="0.35">
      <c r="A364" t="s">
        <v>3166</v>
      </c>
      <c r="B364" t="s">
        <v>888</v>
      </c>
      <c r="C364" t="s">
        <v>278</v>
      </c>
      <c r="D364" s="685">
        <v>45869</v>
      </c>
      <c r="E364" t="s">
        <v>80</v>
      </c>
      <c r="F364" s="685">
        <v>45796</v>
      </c>
      <c r="G364" s="685">
        <v>46022</v>
      </c>
      <c r="H364" s="684" t="s">
        <v>3167</v>
      </c>
    </row>
    <row r="365" spans="1:8" hidden="1" x14ac:dyDescent="0.35">
      <c r="A365" t="s">
        <v>3168</v>
      </c>
      <c r="B365" t="s">
        <v>888</v>
      </c>
      <c r="C365" t="s">
        <v>278</v>
      </c>
      <c r="D365" s="685">
        <v>45960</v>
      </c>
      <c r="E365" t="s">
        <v>2531</v>
      </c>
      <c r="F365" s="685">
        <v>45734</v>
      </c>
      <c r="G365" s="685">
        <v>45992</v>
      </c>
      <c r="H365" s="684" t="s">
        <v>3169</v>
      </c>
    </row>
    <row r="366" spans="1:8" hidden="1" x14ac:dyDescent="0.35">
      <c r="A366" t="s">
        <v>3170</v>
      </c>
      <c r="B366" t="s">
        <v>124</v>
      </c>
      <c r="C366" t="s">
        <v>278</v>
      </c>
      <c r="D366" s="685">
        <v>45712</v>
      </c>
      <c r="E366" t="s">
        <v>80</v>
      </c>
      <c r="F366" s="685">
        <v>45681</v>
      </c>
      <c r="G366" s="685">
        <v>46325</v>
      </c>
      <c r="H366" s="684" t="s">
        <v>3171</v>
      </c>
    </row>
    <row r="367" spans="1:8" hidden="1" x14ac:dyDescent="0.35">
      <c r="A367" t="s">
        <v>3172</v>
      </c>
      <c r="B367" t="s">
        <v>124</v>
      </c>
      <c r="C367" t="s">
        <v>2475</v>
      </c>
      <c r="D367" s="685">
        <v>45716</v>
      </c>
      <c r="E367" t="s">
        <v>80</v>
      </c>
      <c r="F367" s="685">
        <v>45672</v>
      </c>
      <c r="G367" s="685">
        <v>45747</v>
      </c>
      <c r="H367" s="684" t="s">
        <v>3173</v>
      </c>
    </row>
    <row r="368" spans="1:8" hidden="1" x14ac:dyDescent="0.35">
      <c r="A368" t="s">
        <v>3174</v>
      </c>
      <c r="B368" t="s">
        <v>124</v>
      </c>
      <c r="C368" t="s">
        <v>278</v>
      </c>
      <c r="D368" s="685">
        <v>45708</v>
      </c>
      <c r="E368" t="s">
        <v>135</v>
      </c>
      <c r="F368" s="685">
        <v>45677</v>
      </c>
      <c r="G368" s="685">
        <v>46325</v>
      </c>
      <c r="H368" s="684" t="s">
        <v>3175</v>
      </c>
    </row>
    <row r="369" spans="1:8" hidden="1" x14ac:dyDescent="0.35">
      <c r="A369" t="s">
        <v>3176</v>
      </c>
      <c r="B369" t="s">
        <v>565</v>
      </c>
      <c r="C369" t="s">
        <v>124</v>
      </c>
      <c r="D369" s="685">
        <v>46142</v>
      </c>
      <c r="E369" t="s">
        <v>80</v>
      </c>
      <c r="F369" s="685">
        <v>45717</v>
      </c>
      <c r="G369" s="685">
        <v>46418</v>
      </c>
      <c r="H369" s="684" t="s">
        <v>3177</v>
      </c>
    </row>
    <row r="370" spans="1:8" hidden="1" x14ac:dyDescent="0.35">
      <c r="A370" t="s">
        <v>3178</v>
      </c>
      <c r="B370" t="s">
        <v>565</v>
      </c>
      <c r="C370" t="s">
        <v>2475</v>
      </c>
      <c r="D370" s="685">
        <v>45535</v>
      </c>
      <c r="E370" t="s">
        <v>80</v>
      </c>
      <c r="F370" s="685">
        <v>45474</v>
      </c>
      <c r="G370" s="685">
        <v>46022</v>
      </c>
      <c r="H370" s="684" t="s">
        <v>3179</v>
      </c>
    </row>
    <row r="371" spans="1:8" hidden="1" x14ac:dyDescent="0.35">
      <c r="A371" t="s">
        <v>3180</v>
      </c>
      <c r="B371" t="s">
        <v>124</v>
      </c>
      <c r="C371" t="s">
        <v>124</v>
      </c>
      <c r="D371" s="685">
        <v>45695</v>
      </c>
      <c r="E371" t="s">
        <v>135</v>
      </c>
      <c r="F371" s="685">
        <v>45684</v>
      </c>
      <c r="G371" s="685">
        <v>45856</v>
      </c>
      <c r="H371" s="684" t="s">
        <v>3181</v>
      </c>
    </row>
    <row r="372" spans="1:8" ht="29" hidden="1" x14ac:dyDescent="0.35">
      <c r="A372" t="s">
        <v>3182</v>
      </c>
      <c r="B372" t="s">
        <v>565</v>
      </c>
      <c r="C372" t="s">
        <v>278</v>
      </c>
      <c r="D372" s="685">
        <v>45716</v>
      </c>
      <c r="E372" t="s">
        <v>80</v>
      </c>
      <c r="F372" s="685">
        <v>45691</v>
      </c>
      <c r="G372" s="685">
        <v>45900</v>
      </c>
      <c r="H372" s="684" t="s">
        <v>3183</v>
      </c>
    </row>
    <row r="373" spans="1:8" hidden="1" x14ac:dyDescent="0.35">
      <c r="A373" t="s">
        <v>3184</v>
      </c>
      <c r="B373" t="s">
        <v>565</v>
      </c>
      <c r="C373" t="s">
        <v>124</v>
      </c>
      <c r="D373" s="685">
        <v>46142</v>
      </c>
      <c r="E373" t="s">
        <v>80</v>
      </c>
      <c r="F373" s="685">
        <v>45717</v>
      </c>
      <c r="G373" s="685">
        <v>46418</v>
      </c>
      <c r="H373" s="684" t="s">
        <v>3185</v>
      </c>
    </row>
    <row r="374" spans="1:8" ht="29" hidden="1" x14ac:dyDescent="0.35">
      <c r="A374" t="s">
        <v>3186</v>
      </c>
      <c r="B374" t="s">
        <v>124</v>
      </c>
      <c r="C374" t="s">
        <v>278</v>
      </c>
      <c r="D374" s="685">
        <v>45679</v>
      </c>
      <c r="E374" t="s">
        <v>135</v>
      </c>
      <c r="F374" s="685">
        <v>45679</v>
      </c>
      <c r="G374" s="685">
        <v>46325</v>
      </c>
      <c r="H374" s="684" t="s">
        <v>3187</v>
      </c>
    </row>
    <row r="375" spans="1:8" ht="29" hidden="1" x14ac:dyDescent="0.35">
      <c r="A375" t="s">
        <v>3188</v>
      </c>
      <c r="B375" t="s">
        <v>565</v>
      </c>
      <c r="C375" t="s">
        <v>278</v>
      </c>
      <c r="D375" s="685">
        <v>45716</v>
      </c>
      <c r="E375" t="s">
        <v>80</v>
      </c>
      <c r="F375" s="685">
        <v>45685</v>
      </c>
      <c r="G375" s="685">
        <v>46325</v>
      </c>
      <c r="H375" s="684" t="s">
        <v>3189</v>
      </c>
    </row>
    <row r="376" spans="1:8" hidden="1" x14ac:dyDescent="0.35">
      <c r="A376" t="s">
        <v>982</v>
      </c>
      <c r="B376" t="s">
        <v>156</v>
      </c>
      <c r="C376" t="s">
        <v>2536</v>
      </c>
      <c r="D376" s="685">
        <v>45792</v>
      </c>
      <c r="E376" t="s">
        <v>2624</v>
      </c>
      <c r="F376" s="685">
        <v>45743</v>
      </c>
      <c r="G376" s="685">
        <v>45971</v>
      </c>
      <c r="H376" s="684" t="s">
        <v>3190</v>
      </c>
    </row>
    <row r="377" spans="1:8" ht="29" hidden="1" x14ac:dyDescent="0.35">
      <c r="A377" t="s">
        <v>3191</v>
      </c>
      <c r="B377" t="s">
        <v>124</v>
      </c>
      <c r="C377" t="s">
        <v>124</v>
      </c>
      <c r="D377" s="685">
        <v>45702</v>
      </c>
      <c r="E377" t="s">
        <v>80</v>
      </c>
      <c r="F377" s="685">
        <v>45672</v>
      </c>
      <c r="G377" s="685">
        <v>45747</v>
      </c>
      <c r="H377" s="684" t="s">
        <v>3192</v>
      </c>
    </row>
    <row r="378" spans="1:8" hidden="1" x14ac:dyDescent="0.35">
      <c r="A378" t="s">
        <v>3193</v>
      </c>
      <c r="B378" t="s">
        <v>124</v>
      </c>
      <c r="C378" t="s">
        <v>278</v>
      </c>
      <c r="D378" s="685">
        <v>45698</v>
      </c>
      <c r="E378" t="s">
        <v>135</v>
      </c>
      <c r="F378" s="685">
        <v>45698</v>
      </c>
      <c r="G378" s="685">
        <v>45808</v>
      </c>
      <c r="H378" s="684" t="s">
        <v>3194</v>
      </c>
    </row>
    <row r="379" spans="1:8" ht="29" hidden="1" x14ac:dyDescent="0.35">
      <c r="A379" t="s">
        <v>3195</v>
      </c>
      <c r="B379" t="s">
        <v>565</v>
      </c>
      <c r="C379" t="s">
        <v>124</v>
      </c>
      <c r="D379" s="685">
        <v>45678</v>
      </c>
      <c r="E379" t="s">
        <v>2640</v>
      </c>
      <c r="F379" s="685">
        <v>45672</v>
      </c>
      <c r="G379" s="685">
        <v>45992</v>
      </c>
      <c r="H379" s="684" t="s">
        <v>3196</v>
      </c>
    </row>
    <row r="380" spans="1:8" hidden="1" x14ac:dyDescent="0.35">
      <c r="A380" t="s">
        <v>648</v>
      </c>
      <c r="B380" t="s">
        <v>124</v>
      </c>
      <c r="C380" t="s">
        <v>278</v>
      </c>
      <c r="D380" s="685">
        <v>45869</v>
      </c>
      <c r="E380" t="s">
        <v>80</v>
      </c>
      <c r="F380" s="685">
        <v>45673</v>
      </c>
      <c r="G380" s="685">
        <v>45869</v>
      </c>
      <c r="H380" s="684" t="s">
        <v>3197</v>
      </c>
    </row>
    <row r="381" spans="1:8" hidden="1" x14ac:dyDescent="0.35">
      <c r="A381" t="s">
        <v>3198</v>
      </c>
      <c r="B381" t="s">
        <v>124</v>
      </c>
      <c r="C381" t="s">
        <v>278</v>
      </c>
      <c r="D381" s="685">
        <v>45716</v>
      </c>
      <c r="E381" t="s">
        <v>80</v>
      </c>
      <c r="F381" s="685">
        <v>45684</v>
      </c>
      <c r="G381" s="685">
        <v>45835</v>
      </c>
      <c r="H381" s="684" t="s">
        <v>3199</v>
      </c>
    </row>
    <row r="382" spans="1:8" ht="43.5" hidden="1" x14ac:dyDescent="0.35">
      <c r="A382" t="s">
        <v>3200</v>
      </c>
      <c r="B382" t="s">
        <v>888</v>
      </c>
      <c r="C382" t="s">
        <v>124</v>
      </c>
      <c r="D382" s="685">
        <v>45729</v>
      </c>
      <c r="E382" t="s">
        <v>80</v>
      </c>
      <c r="F382" s="685">
        <v>45517</v>
      </c>
      <c r="G382" s="685">
        <v>45729</v>
      </c>
      <c r="H382" s="684" t="s">
        <v>3201</v>
      </c>
    </row>
    <row r="383" spans="1:8" hidden="1" x14ac:dyDescent="0.35">
      <c r="A383" t="s">
        <v>3202</v>
      </c>
      <c r="B383" t="s">
        <v>565</v>
      </c>
      <c r="C383" t="s">
        <v>124</v>
      </c>
      <c r="D383" s="685">
        <v>45716</v>
      </c>
      <c r="E383" t="s">
        <v>80</v>
      </c>
      <c r="F383" s="685">
        <v>45686</v>
      </c>
      <c r="G383" s="685">
        <v>45777</v>
      </c>
      <c r="H383" s="684" t="s">
        <v>3203</v>
      </c>
    </row>
    <row r="384" spans="1:8" hidden="1" x14ac:dyDescent="0.35">
      <c r="A384" t="s">
        <v>3204</v>
      </c>
      <c r="B384" t="s">
        <v>2518</v>
      </c>
      <c r="C384" t="s">
        <v>124</v>
      </c>
      <c r="D384" s="685">
        <v>45716</v>
      </c>
      <c r="E384" t="s">
        <v>80</v>
      </c>
      <c r="F384" s="685">
        <v>45642</v>
      </c>
      <c r="G384" s="685">
        <v>45850</v>
      </c>
      <c r="H384" s="684" t="s">
        <v>3205</v>
      </c>
    </row>
    <row r="385" spans="1:8" hidden="1" x14ac:dyDescent="0.35">
      <c r="A385" t="s">
        <v>3206</v>
      </c>
      <c r="B385" t="s">
        <v>565</v>
      </c>
      <c r="C385" t="s">
        <v>2536</v>
      </c>
      <c r="D385" s="685">
        <v>45719</v>
      </c>
      <c r="E385" t="s">
        <v>80</v>
      </c>
      <c r="F385" s="685">
        <v>45691</v>
      </c>
      <c r="G385" s="685">
        <v>46057</v>
      </c>
      <c r="H385" s="684" t="s">
        <v>3207</v>
      </c>
    </row>
    <row r="386" spans="1:8" ht="29" hidden="1" x14ac:dyDescent="0.35">
      <c r="A386" t="s">
        <v>3208</v>
      </c>
      <c r="B386" t="s">
        <v>565</v>
      </c>
      <c r="C386" t="s">
        <v>278</v>
      </c>
      <c r="D386" s="685">
        <v>45731</v>
      </c>
      <c r="E386" t="s">
        <v>80</v>
      </c>
      <c r="F386" s="685">
        <v>45702</v>
      </c>
      <c r="G386" s="685">
        <v>46022</v>
      </c>
      <c r="H386" s="684" t="s">
        <v>3209</v>
      </c>
    </row>
    <row r="387" spans="1:8" hidden="1" x14ac:dyDescent="0.35">
      <c r="A387" t="s">
        <v>3210</v>
      </c>
      <c r="B387" t="s">
        <v>124</v>
      </c>
      <c r="C387" t="s">
        <v>278</v>
      </c>
      <c r="D387" s="685">
        <v>45708</v>
      </c>
      <c r="E387" t="s">
        <v>135</v>
      </c>
      <c r="F387" s="685">
        <v>45677</v>
      </c>
      <c r="G387" s="685">
        <v>46325</v>
      </c>
      <c r="H387" s="684" t="s">
        <v>3175</v>
      </c>
    </row>
    <row r="388" spans="1:8" ht="29" hidden="1" x14ac:dyDescent="0.35">
      <c r="A388" t="s">
        <v>3211</v>
      </c>
      <c r="B388" t="s">
        <v>124</v>
      </c>
      <c r="C388" t="s">
        <v>124</v>
      </c>
      <c r="D388" s="685">
        <v>45681</v>
      </c>
      <c r="E388" t="s">
        <v>2522</v>
      </c>
      <c r="F388" s="685">
        <v>45674</v>
      </c>
      <c r="G388" s="685">
        <v>45992</v>
      </c>
      <c r="H388" s="684" t="s">
        <v>3212</v>
      </c>
    </row>
    <row r="389" spans="1:8" ht="29" hidden="1" x14ac:dyDescent="0.35">
      <c r="A389" t="s">
        <v>3213</v>
      </c>
      <c r="B389" t="s">
        <v>124</v>
      </c>
      <c r="C389" t="s">
        <v>124</v>
      </c>
      <c r="D389" s="685">
        <v>45681</v>
      </c>
      <c r="E389" t="s">
        <v>2522</v>
      </c>
      <c r="F389" s="685">
        <v>45674</v>
      </c>
      <c r="G389" s="685">
        <v>45992</v>
      </c>
      <c r="H389" s="684" t="s">
        <v>3214</v>
      </c>
    </row>
    <row r="390" spans="1:8" hidden="1" x14ac:dyDescent="0.35">
      <c r="A390" t="s">
        <v>3215</v>
      </c>
      <c r="B390" t="s">
        <v>565</v>
      </c>
      <c r="C390" t="s">
        <v>124</v>
      </c>
      <c r="D390" s="685">
        <v>45991</v>
      </c>
      <c r="E390" t="s">
        <v>80</v>
      </c>
      <c r="F390" s="685">
        <v>45728</v>
      </c>
      <c r="G390" s="685">
        <v>46386</v>
      </c>
      <c r="H390" s="684" t="s">
        <v>3216</v>
      </c>
    </row>
    <row r="391" spans="1:8" hidden="1" x14ac:dyDescent="0.35">
      <c r="A391" t="s">
        <v>3217</v>
      </c>
      <c r="B391" t="s">
        <v>888</v>
      </c>
      <c r="C391" t="s">
        <v>2475</v>
      </c>
      <c r="D391" s="685">
        <v>45782</v>
      </c>
      <c r="E391" t="s">
        <v>2553</v>
      </c>
      <c r="F391" s="685">
        <v>45779</v>
      </c>
      <c r="G391" s="685">
        <v>45871</v>
      </c>
      <c r="H391" s="684" t="s">
        <v>3218</v>
      </c>
    </row>
    <row r="392" spans="1:8" hidden="1" x14ac:dyDescent="0.35">
      <c r="A392" t="s">
        <v>3219</v>
      </c>
      <c r="B392" t="s">
        <v>565</v>
      </c>
      <c r="C392" t="s">
        <v>124</v>
      </c>
      <c r="D392" s="685">
        <v>46142</v>
      </c>
      <c r="E392" t="s">
        <v>80</v>
      </c>
      <c r="F392" s="685">
        <v>45717</v>
      </c>
      <c r="G392" s="685">
        <v>46418</v>
      </c>
      <c r="H392" s="684" t="s">
        <v>3220</v>
      </c>
    </row>
    <row r="393" spans="1:8" ht="43.5" hidden="1" x14ac:dyDescent="0.35">
      <c r="A393" t="s">
        <v>3221</v>
      </c>
      <c r="B393" t="s">
        <v>888</v>
      </c>
      <c r="C393" t="s">
        <v>124</v>
      </c>
      <c r="D393" s="685">
        <v>45798</v>
      </c>
      <c r="E393" t="s">
        <v>2553</v>
      </c>
      <c r="F393" s="685">
        <v>45793</v>
      </c>
      <c r="G393" s="685">
        <v>45856</v>
      </c>
      <c r="H393" s="684" t="s">
        <v>3222</v>
      </c>
    </row>
    <row r="394" spans="1:8" hidden="1" x14ac:dyDescent="0.35">
      <c r="A394" t="s">
        <v>3223</v>
      </c>
      <c r="B394" t="s">
        <v>565</v>
      </c>
      <c r="C394" t="s">
        <v>124</v>
      </c>
      <c r="D394" s="685">
        <v>45900</v>
      </c>
      <c r="E394" t="s">
        <v>80</v>
      </c>
      <c r="F394" s="685">
        <v>45785</v>
      </c>
      <c r="G394" s="685">
        <v>45991</v>
      </c>
      <c r="H394" s="684" t="s">
        <v>3224</v>
      </c>
    </row>
    <row r="395" spans="1:8" hidden="1" x14ac:dyDescent="0.35">
      <c r="A395" t="s">
        <v>3225</v>
      </c>
      <c r="B395" t="s">
        <v>888</v>
      </c>
      <c r="C395" t="s">
        <v>124</v>
      </c>
      <c r="D395" s="685">
        <v>45884</v>
      </c>
      <c r="E395" t="s">
        <v>80</v>
      </c>
      <c r="F395" s="685">
        <v>45799</v>
      </c>
      <c r="G395" s="685">
        <v>46021</v>
      </c>
      <c r="H395" s="684" t="s">
        <v>3226</v>
      </c>
    </row>
    <row r="396" spans="1:8" hidden="1" x14ac:dyDescent="0.35">
      <c r="A396" t="s">
        <v>3227</v>
      </c>
      <c r="B396" t="s">
        <v>565</v>
      </c>
      <c r="C396" t="s">
        <v>2536</v>
      </c>
      <c r="D396" s="685">
        <v>45869</v>
      </c>
      <c r="E396" t="s">
        <v>80</v>
      </c>
      <c r="F396" s="685">
        <v>45751</v>
      </c>
      <c r="G396" s="685">
        <v>46203</v>
      </c>
      <c r="H396" s="684" t="s">
        <v>3228</v>
      </c>
    </row>
    <row r="397" spans="1:8" ht="29" hidden="1" x14ac:dyDescent="0.35">
      <c r="A397" t="s">
        <v>3229</v>
      </c>
      <c r="B397" t="s">
        <v>280</v>
      </c>
      <c r="C397" t="s">
        <v>124</v>
      </c>
      <c r="D397" s="685">
        <v>45880</v>
      </c>
      <c r="E397" t="s">
        <v>80</v>
      </c>
      <c r="F397" s="685">
        <v>45670</v>
      </c>
      <c r="G397" s="685">
        <v>45992</v>
      </c>
      <c r="H397" s="684" t="s">
        <v>3230</v>
      </c>
    </row>
    <row r="398" spans="1:8" hidden="1" x14ac:dyDescent="0.35">
      <c r="A398" t="s">
        <v>3231</v>
      </c>
      <c r="B398" t="s">
        <v>565</v>
      </c>
      <c r="C398" t="s">
        <v>124</v>
      </c>
      <c r="D398" s="685">
        <v>45991</v>
      </c>
      <c r="E398" t="s">
        <v>135</v>
      </c>
      <c r="F398" s="685">
        <v>45728</v>
      </c>
      <c r="G398" s="685">
        <v>46386</v>
      </c>
      <c r="H398" s="684" t="s">
        <v>3232</v>
      </c>
    </row>
    <row r="399" spans="1:8" hidden="1" x14ac:dyDescent="0.35">
      <c r="A399" t="s">
        <v>3233</v>
      </c>
      <c r="B399" t="s">
        <v>3110</v>
      </c>
      <c r="C399" t="s">
        <v>2475</v>
      </c>
      <c r="D399" s="685">
        <v>46006</v>
      </c>
      <c r="E399" t="s">
        <v>2531</v>
      </c>
      <c r="F399" s="685">
        <v>45884</v>
      </c>
      <c r="G399" s="685">
        <v>46068</v>
      </c>
      <c r="H399" s="684" t="s">
        <v>3234</v>
      </c>
    </row>
    <row r="400" spans="1:8" hidden="1" x14ac:dyDescent="0.35">
      <c r="A400" t="s">
        <v>3235</v>
      </c>
      <c r="B400" t="s">
        <v>565</v>
      </c>
      <c r="C400" t="s">
        <v>124</v>
      </c>
      <c r="D400" s="685">
        <v>45991</v>
      </c>
      <c r="E400" t="s">
        <v>80</v>
      </c>
      <c r="F400" s="685">
        <v>45728</v>
      </c>
      <c r="G400" s="685">
        <v>46386</v>
      </c>
      <c r="H400" s="684" t="s">
        <v>3236</v>
      </c>
    </row>
    <row r="401" spans="1:8" hidden="1" x14ac:dyDescent="0.35">
      <c r="A401" t="s">
        <v>3237</v>
      </c>
      <c r="B401" t="s">
        <v>565</v>
      </c>
      <c r="C401" t="s">
        <v>124</v>
      </c>
      <c r="D401" s="685">
        <v>45991</v>
      </c>
      <c r="E401" t="s">
        <v>80</v>
      </c>
      <c r="F401" s="685">
        <v>45728</v>
      </c>
      <c r="G401" s="685">
        <v>46386</v>
      </c>
      <c r="H401" s="684" t="s">
        <v>3238</v>
      </c>
    </row>
    <row r="402" spans="1:8" hidden="1" x14ac:dyDescent="0.35">
      <c r="A402" t="s">
        <v>3239</v>
      </c>
      <c r="B402" t="s">
        <v>565</v>
      </c>
      <c r="C402" t="s">
        <v>124</v>
      </c>
      <c r="D402" s="685">
        <v>45991</v>
      </c>
      <c r="E402" t="s">
        <v>80</v>
      </c>
      <c r="F402" s="685">
        <v>45728</v>
      </c>
      <c r="G402" s="685">
        <v>46386</v>
      </c>
      <c r="H402" s="684" t="s">
        <v>3240</v>
      </c>
    </row>
    <row r="403" spans="1:8" ht="29" hidden="1" x14ac:dyDescent="0.35">
      <c r="A403" t="s">
        <v>3241</v>
      </c>
      <c r="B403" t="s">
        <v>888</v>
      </c>
      <c r="C403" t="s">
        <v>124</v>
      </c>
      <c r="D403" s="685">
        <v>45808</v>
      </c>
      <c r="E403" t="s">
        <v>2553</v>
      </c>
      <c r="F403" s="685">
        <v>45804</v>
      </c>
      <c r="G403" s="685">
        <v>45835</v>
      </c>
      <c r="H403" s="684" t="s">
        <v>3242</v>
      </c>
    </row>
    <row r="404" spans="1:8" hidden="1" x14ac:dyDescent="0.35">
      <c r="A404" t="s">
        <v>3243</v>
      </c>
      <c r="B404" t="s">
        <v>280</v>
      </c>
      <c r="C404" t="s">
        <v>278</v>
      </c>
      <c r="D404" s="685">
        <v>45961</v>
      </c>
      <c r="E404" t="s">
        <v>80</v>
      </c>
      <c r="F404" s="685">
        <v>45751</v>
      </c>
      <c r="G404" s="685">
        <v>46325</v>
      </c>
      <c r="H404" s="684" t="s">
        <v>3244</v>
      </c>
    </row>
    <row r="405" spans="1:8" hidden="1" x14ac:dyDescent="0.35">
      <c r="A405" t="s">
        <v>3245</v>
      </c>
      <c r="B405" t="s">
        <v>888</v>
      </c>
      <c r="C405" t="s">
        <v>124</v>
      </c>
      <c r="D405" s="685">
        <v>45824</v>
      </c>
      <c r="E405" t="s">
        <v>2553</v>
      </c>
      <c r="F405" s="685">
        <v>45821</v>
      </c>
      <c r="G405" s="685">
        <v>45899</v>
      </c>
      <c r="H405" s="684" t="s">
        <v>3246</v>
      </c>
    </row>
    <row r="406" spans="1:8" hidden="1" x14ac:dyDescent="0.35">
      <c r="A406" t="s">
        <v>3247</v>
      </c>
      <c r="B406" t="s">
        <v>565</v>
      </c>
      <c r="C406" t="s">
        <v>124</v>
      </c>
      <c r="D406" s="685">
        <v>45828</v>
      </c>
      <c r="E406" t="s">
        <v>2553</v>
      </c>
      <c r="F406" s="685">
        <v>45786</v>
      </c>
      <c r="G406" s="685">
        <v>45838</v>
      </c>
      <c r="H406" s="684" t="s">
        <v>3248</v>
      </c>
    </row>
    <row r="407" spans="1:8" hidden="1" x14ac:dyDescent="0.35">
      <c r="A407" t="s">
        <v>3249</v>
      </c>
      <c r="B407" t="s">
        <v>565</v>
      </c>
      <c r="C407" t="s">
        <v>124</v>
      </c>
      <c r="D407" s="685">
        <v>45828</v>
      </c>
      <c r="E407" t="s">
        <v>2553</v>
      </c>
      <c r="F407" s="685">
        <v>45786</v>
      </c>
      <c r="G407" s="685">
        <v>45838</v>
      </c>
      <c r="H407" s="684" t="s">
        <v>3250</v>
      </c>
    </row>
    <row r="408" spans="1:8" hidden="1" x14ac:dyDescent="0.35">
      <c r="A408" t="s">
        <v>3251</v>
      </c>
      <c r="B408" t="s">
        <v>565</v>
      </c>
      <c r="C408" t="s">
        <v>124</v>
      </c>
      <c r="D408" s="685">
        <v>45991</v>
      </c>
      <c r="E408" t="s">
        <v>80</v>
      </c>
      <c r="F408" s="685">
        <v>45728</v>
      </c>
      <c r="G408" s="685">
        <v>46386</v>
      </c>
      <c r="H408" s="684" t="s">
        <v>3252</v>
      </c>
    </row>
    <row r="409" spans="1:8" hidden="1" x14ac:dyDescent="0.35">
      <c r="A409" t="s">
        <v>3253</v>
      </c>
      <c r="B409" t="s">
        <v>888</v>
      </c>
      <c r="C409" t="s">
        <v>124</v>
      </c>
      <c r="D409" s="685">
        <v>45839</v>
      </c>
      <c r="E409" t="s">
        <v>80</v>
      </c>
      <c r="F409" s="685">
        <v>45838</v>
      </c>
      <c r="G409" s="685">
        <v>45848</v>
      </c>
      <c r="H409" s="684" t="s">
        <v>3254</v>
      </c>
    </row>
    <row r="410" spans="1:8" hidden="1" x14ac:dyDescent="0.35">
      <c r="A410" t="s">
        <v>3255</v>
      </c>
      <c r="B410" t="s">
        <v>565</v>
      </c>
      <c r="C410" t="s">
        <v>2536</v>
      </c>
      <c r="D410" s="685">
        <v>45900</v>
      </c>
      <c r="E410" t="s">
        <v>2531</v>
      </c>
      <c r="F410" s="685">
        <v>45785</v>
      </c>
      <c r="G410" s="685">
        <v>46021</v>
      </c>
      <c r="H410" s="684" t="s">
        <v>3256</v>
      </c>
    </row>
    <row r="411" spans="1:8" hidden="1" x14ac:dyDescent="0.35">
      <c r="A411" t="s">
        <v>3257</v>
      </c>
      <c r="B411" t="s">
        <v>888</v>
      </c>
      <c r="C411" t="s">
        <v>124</v>
      </c>
      <c r="D411" s="685">
        <v>45850</v>
      </c>
      <c r="E411" t="s">
        <v>80</v>
      </c>
      <c r="F411" s="685">
        <v>45836</v>
      </c>
      <c r="G411" s="685">
        <v>45991</v>
      </c>
      <c r="H411" s="684" t="s">
        <v>3258</v>
      </c>
    </row>
    <row r="412" spans="1:8" ht="29" hidden="1" x14ac:dyDescent="0.35">
      <c r="A412" t="s">
        <v>3259</v>
      </c>
      <c r="B412" t="s">
        <v>888</v>
      </c>
      <c r="C412" t="s">
        <v>124</v>
      </c>
      <c r="D412" s="685">
        <v>45898</v>
      </c>
      <c r="E412" t="s">
        <v>2553</v>
      </c>
      <c r="F412" s="685">
        <v>45841</v>
      </c>
      <c r="G412" s="685">
        <v>45929</v>
      </c>
      <c r="H412" s="684" t="s">
        <v>3260</v>
      </c>
    </row>
    <row r="413" spans="1:8" hidden="1" x14ac:dyDescent="0.35">
      <c r="A413" t="s">
        <v>3261</v>
      </c>
      <c r="B413" t="s">
        <v>565</v>
      </c>
      <c r="C413" t="s">
        <v>278</v>
      </c>
      <c r="D413" s="685">
        <v>45629</v>
      </c>
      <c r="E413" t="s">
        <v>80</v>
      </c>
      <c r="F413" s="685">
        <v>45597</v>
      </c>
      <c r="G413" s="685">
        <v>46325</v>
      </c>
      <c r="H413" s="684" t="s">
        <v>3262</v>
      </c>
    </row>
    <row r="414" spans="1:8" hidden="1" x14ac:dyDescent="0.35">
      <c r="A414" t="s">
        <v>3263</v>
      </c>
      <c r="B414" t="s">
        <v>888</v>
      </c>
      <c r="C414" t="s">
        <v>124</v>
      </c>
      <c r="D414" s="685">
        <v>45824</v>
      </c>
      <c r="E414" t="s">
        <v>2553</v>
      </c>
      <c r="F414" s="685">
        <v>45821</v>
      </c>
      <c r="G414" s="685">
        <v>45899</v>
      </c>
      <c r="H414" s="684" t="s">
        <v>3264</v>
      </c>
    </row>
    <row r="415" spans="1:8" ht="29" hidden="1" x14ac:dyDescent="0.35">
      <c r="A415" t="s">
        <v>3265</v>
      </c>
      <c r="B415" t="s">
        <v>888</v>
      </c>
      <c r="C415" t="s">
        <v>124</v>
      </c>
      <c r="D415" s="685">
        <v>45900</v>
      </c>
      <c r="E415" t="s">
        <v>2553</v>
      </c>
      <c r="F415" s="685">
        <v>45891</v>
      </c>
      <c r="G415" s="685">
        <v>45960</v>
      </c>
      <c r="H415" s="684" t="s">
        <v>3266</v>
      </c>
    </row>
    <row r="416" spans="1:8" ht="29" hidden="1" x14ac:dyDescent="0.35">
      <c r="A416" t="s">
        <v>3267</v>
      </c>
      <c r="B416" t="s">
        <v>565</v>
      </c>
      <c r="C416" t="s">
        <v>124</v>
      </c>
      <c r="D416" s="685">
        <v>45930</v>
      </c>
      <c r="E416" t="s">
        <v>2553</v>
      </c>
      <c r="F416" s="685">
        <v>45890</v>
      </c>
      <c r="G416" s="685">
        <v>46111</v>
      </c>
      <c r="H416" s="684" t="s">
        <v>3268</v>
      </c>
    </row>
    <row r="417" spans="1:8" ht="29" hidden="1" x14ac:dyDescent="0.35">
      <c r="A417" t="s">
        <v>3269</v>
      </c>
      <c r="B417" t="s">
        <v>565</v>
      </c>
      <c r="C417" t="s">
        <v>124</v>
      </c>
      <c r="D417" s="685">
        <v>45930</v>
      </c>
      <c r="E417" t="s">
        <v>2553</v>
      </c>
      <c r="F417" s="685">
        <v>45890</v>
      </c>
      <c r="G417" s="685">
        <v>46111</v>
      </c>
      <c r="H417" s="684" t="s">
        <v>3270</v>
      </c>
    </row>
    <row r="418" spans="1:8" ht="29" hidden="1" x14ac:dyDescent="0.35">
      <c r="A418" t="s">
        <v>3271</v>
      </c>
      <c r="B418" t="s">
        <v>565</v>
      </c>
      <c r="C418" t="s">
        <v>2536</v>
      </c>
      <c r="D418" s="685">
        <v>45900</v>
      </c>
      <c r="E418" t="s">
        <v>2531</v>
      </c>
      <c r="F418" s="685">
        <v>45785</v>
      </c>
      <c r="G418" s="685">
        <v>46021</v>
      </c>
      <c r="H418" s="684" t="s">
        <v>3272</v>
      </c>
    </row>
    <row r="419" spans="1:8" hidden="1" x14ac:dyDescent="0.35">
      <c r="A419" t="s">
        <v>3273</v>
      </c>
      <c r="B419" t="s">
        <v>565</v>
      </c>
      <c r="C419" t="s">
        <v>2536</v>
      </c>
      <c r="D419" s="685">
        <v>45900</v>
      </c>
      <c r="E419" t="s">
        <v>2531</v>
      </c>
      <c r="F419" s="685">
        <v>45785</v>
      </c>
      <c r="G419" s="685">
        <v>46021</v>
      </c>
      <c r="H419" s="684" t="s">
        <v>3274</v>
      </c>
    </row>
    <row r="420" spans="1:8" hidden="1" x14ac:dyDescent="0.35">
      <c r="A420" t="s">
        <v>3275</v>
      </c>
      <c r="B420" t="s">
        <v>565</v>
      </c>
      <c r="C420" t="s">
        <v>2536</v>
      </c>
      <c r="D420" s="685">
        <v>45900</v>
      </c>
      <c r="E420" t="s">
        <v>2531</v>
      </c>
      <c r="F420" s="685">
        <v>45785</v>
      </c>
      <c r="G420" s="685">
        <v>46021</v>
      </c>
      <c r="H420" s="684" t="s">
        <v>3276</v>
      </c>
    </row>
    <row r="421" spans="1:8" hidden="1" x14ac:dyDescent="0.35">
      <c r="A421" t="s">
        <v>3277</v>
      </c>
      <c r="B421" t="s">
        <v>565</v>
      </c>
      <c r="C421" t="s">
        <v>124</v>
      </c>
      <c r="D421" s="685">
        <v>45903</v>
      </c>
      <c r="E421" t="s">
        <v>2553</v>
      </c>
      <c r="F421" s="685">
        <v>45891</v>
      </c>
      <c r="G421" s="685">
        <v>46022</v>
      </c>
      <c r="H421" s="684" t="s">
        <v>3278</v>
      </c>
    </row>
    <row r="422" spans="1:8" hidden="1" x14ac:dyDescent="0.35">
      <c r="A422" t="s">
        <v>3279</v>
      </c>
      <c r="B422" t="s">
        <v>124</v>
      </c>
      <c r="C422" t="s">
        <v>278</v>
      </c>
      <c r="D422" s="685">
        <v>45701</v>
      </c>
      <c r="E422" t="s">
        <v>80</v>
      </c>
      <c r="F422" s="685">
        <v>45667</v>
      </c>
      <c r="G422" s="685">
        <v>46021</v>
      </c>
      <c r="H422" s="684" t="s">
        <v>3280</v>
      </c>
    </row>
    <row r="423" spans="1:8" hidden="1" x14ac:dyDescent="0.35">
      <c r="A423" t="s">
        <v>593</v>
      </c>
      <c r="B423" t="s">
        <v>124</v>
      </c>
      <c r="C423" t="s">
        <v>278</v>
      </c>
      <c r="D423" s="685">
        <v>45869</v>
      </c>
      <c r="E423" t="s">
        <v>80</v>
      </c>
      <c r="F423" s="685">
        <v>45670</v>
      </c>
      <c r="G423" s="685">
        <v>45869</v>
      </c>
      <c r="H423" s="684" t="s">
        <v>3281</v>
      </c>
    </row>
    <row r="424" spans="1:8" hidden="1" x14ac:dyDescent="0.35">
      <c r="A424" t="s">
        <v>3282</v>
      </c>
      <c r="B424" t="s">
        <v>565</v>
      </c>
      <c r="C424" t="s">
        <v>124</v>
      </c>
      <c r="D424" s="685">
        <v>45688</v>
      </c>
      <c r="E424" t="s">
        <v>80</v>
      </c>
      <c r="F424" s="685">
        <v>45672</v>
      </c>
      <c r="G424" s="685">
        <v>45747</v>
      </c>
      <c r="H424" s="684" t="s">
        <v>3283</v>
      </c>
    </row>
    <row r="425" spans="1:8" hidden="1" x14ac:dyDescent="0.35">
      <c r="A425" t="s">
        <v>2205</v>
      </c>
      <c r="B425" t="s">
        <v>156</v>
      </c>
      <c r="C425" t="s">
        <v>124</v>
      </c>
      <c r="D425" s="685">
        <v>45910</v>
      </c>
      <c r="E425" t="s">
        <v>2640</v>
      </c>
      <c r="F425" s="685">
        <v>45734</v>
      </c>
      <c r="G425" s="685">
        <v>46057</v>
      </c>
      <c r="H425" s="684" t="s">
        <v>3284</v>
      </c>
    </row>
    <row r="426" spans="1:8" ht="29" hidden="1" x14ac:dyDescent="0.35">
      <c r="A426" t="s">
        <v>3285</v>
      </c>
      <c r="B426" t="s">
        <v>124</v>
      </c>
      <c r="C426" t="s">
        <v>124</v>
      </c>
      <c r="D426" s="685">
        <v>45671</v>
      </c>
      <c r="E426" t="s">
        <v>80</v>
      </c>
      <c r="F426" s="685">
        <v>45670</v>
      </c>
      <c r="G426" s="685">
        <v>45992</v>
      </c>
      <c r="H426" s="684" t="s">
        <v>3286</v>
      </c>
    </row>
    <row r="427" spans="1:8" hidden="1" x14ac:dyDescent="0.35">
      <c r="A427" t="s">
        <v>3287</v>
      </c>
      <c r="B427" t="s">
        <v>124</v>
      </c>
      <c r="C427" t="s">
        <v>278</v>
      </c>
      <c r="D427" s="685">
        <v>45671</v>
      </c>
      <c r="E427" t="s">
        <v>80</v>
      </c>
      <c r="F427" s="685">
        <v>45656</v>
      </c>
      <c r="G427" s="685">
        <v>45716</v>
      </c>
      <c r="H427" s="684" t="s">
        <v>3288</v>
      </c>
    </row>
    <row r="428" spans="1:8" ht="29" hidden="1" x14ac:dyDescent="0.35">
      <c r="A428" t="s">
        <v>3289</v>
      </c>
      <c r="B428" t="s">
        <v>565</v>
      </c>
      <c r="C428" t="s">
        <v>2536</v>
      </c>
      <c r="D428" s="685">
        <v>45698</v>
      </c>
      <c r="E428" t="s">
        <v>80</v>
      </c>
      <c r="F428" s="685">
        <v>45677</v>
      </c>
      <c r="G428" s="685">
        <v>46057</v>
      </c>
      <c r="H428" s="684" t="s">
        <v>3290</v>
      </c>
    </row>
    <row r="429" spans="1:8" ht="29" hidden="1" x14ac:dyDescent="0.35">
      <c r="A429" t="s">
        <v>2197</v>
      </c>
      <c r="B429" t="s">
        <v>280</v>
      </c>
      <c r="C429" t="s">
        <v>278</v>
      </c>
      <c r="D429" s="685">
        <v>45961</v>
      </c>
      <c r="E429" t="s">
        <v>80</v>
      </c>
      <c r="F429" s="685">
        <v>45663</v>
      </c>
      <c r="G429" s="685">
        <v>46325</v>
      </c>
      <c r="H429" s="684" t="s">
        <v>3291</v>
      </c>
    </row>
    <row r="430" spans="1:8" ht="29" hidden="1" x14ac:dyDescent="0.35">
      <c r="A430" t="s">
        <v>3292</v>
      </c>
      <c r="B430" t="s">
        <v>565</v>
      </c>
      <c r="C430" t="s">
        <v>124</v>
      </c>
      <c r="D430" s="685">
        <v>45716</v>
      </c>
      <c r="E430" t="s">
        <v>80</v>
      </c>
      <c r="F430" s="685">
        <v>45672</v>
      </c>
      <c r="G430" s="685">
        <v>45747</v>
      </c>
      <c r="H430" s="684" t="s">
        <v>3293</v>
      </c>
    </row>
    <row r="431" spans="1:8" hidden="1" x14ac:dyDescent="0.35">
      <c r="A431" t="s">
        <v>2214</v>
      </c>
      <c r="B431" t="s">
        <v>124</v>
      </c>
      <c r="C431" t="s">
        <v>124</v>
      </c>
      <c r="D431" s="685">
        <v>45702</v>
      </c>
      <c r="E431" t="s">
        <v>80</v>
      </c>
      <c r="F431" s="685">
        <v>45671</v>
      </c>
      <c r="G431" s="685">
        <v>46057</v>
      </c>
      <c r="H431" s="684" t="s">
        <v>3294</v>
      </c>
    </row>
    <row r="432" spans="1:8" hidden="1" x14ac:dyDescent="0.35">
      <c r="A432" t="s">
        <v>3295</v>
      </c>
      <c r="B432" t="s">
        <v>565</v>
      </c>
      <c r="C432" t="s">
        <v>278</v>
      </c>
      <c r="D432" s="685">
        <v>45960</v>
      </c>
      <c r="E432" t="s">
        <v>80</v>
      </c>
      <c r="F432" s="685">
        <v>45782</v>
      </c>
      <c r="G432" s="685">
        <v>45813</v>
      </c>
      <c r="H432" s="684" t="s">
        <v>3296</v>
      </c>
    </row>
    <row r="433" spans="1:8" ht="29" hidden="1" x14ac:dyDescent="0.35">
      <c r="A433" t="s">
        <v>3297</v>
      </c>
      <c r="B433" t="s">
        <v>124</v>
      </c>
      <c r="C433" t="s">
        <v>278</v>
      </c>
      <c r="D433" s="685">
        <v>45694</v>
      </c>
      <c r="E433" t="s">
        <v>135</v>
      </c>
      <c r="F433" s="685">
        <v>45663</v>
      </c>
      <c r="G433" s="685">
        <v>46325</v>
      </c>
      <c r="H433" s="684" t="s">
        <v>3298</v>
      </c>
    </row>
    <row r="434" spans="1:8" hidden="1" x14ac:dyDescent="0.35">
      <c r="A434" t="s">
        <v>3299</v>
      </c>
      <c r="B434" t="s">
        <v>888</v>
      </c>
      <c r="C434" t="s">
        <v>278</v>
      </c>
      <c r="D434" s="685">
        <v>45809</v>
      </c>
      <c r="E434" t="s">
        <v>80</v>
      </c>
      <c r="F434" s="685">
        <v>45656</v>
      </c>
      <c r="G434" s="685">
        <v>45992</v>
      </c>
      <c r="H434" s="684" t="s">
        <v>3300</v>
      </c>
    </row>
    <row r="435" spans="1:8" hidden="1" x14ac:dyDescent="0.35">
      <c r="A435" t="s">
        <v>3301</v>
      </c>
      <c r="B435" t="s">
        <v>124</v>
      </c>
      <c r="C435" t="s">
        <v>2475</v>
      </c>
      <c r="D435" s="685">
        <v>45747</v>
      </c>
      <c r="E435" t="s">
        <v>80</v>
      </c>
      <c r="F435" s="685">
        <v>45649</v>
      </c>
      <c r="G435" s="685">
        <v>45747</v>
      </c>
      <c r="H435" s="684" t="s">
        <v>3302</v>
      </c>
    </row>
    <row r="436" spans="1:8" hidden="1" x14ac:dyDescent="0.35">
      <c r="A436" t="s">
        <v>244</v>
      </c>
      <c r="B436" t="s">
        <v>156</v>
      </c>
      <c r="C436" t="s">
        <v>278</v>
      </c>
      <c r="D436" s="685">
        <v>45809</v>
      </c>
      <c r="E436" t="s">
        <v>80</v>
      </c>
      <c r="F436" s="685">
        <v>45649</v>
      </c>
      <c r="G436" s="685">
        <v>45992</v>
      </c>
      <c r="H436" s="684" t="s">
        <v>3303</v>
      </c>
    </row>
    <row r="437" spans="1:8" hidden="1" x14ac:dyDescent="0.35">
      <c r="A437" t="s">
        <v>3304</v>
      </c>
      <c r="B437" t="s">
        <v>280</v>
      </c>
      <c r="C437" t="s">
        <v>278</v>
      </c>
      <c r="D437" s="685">
        <v>45870</v>
      </c>
      <c r="E437" t="s">
        <v>80</v>
      </c>
      <c r="F437" s="685">
        <v>45653</v>
      </c>
      <c r="G437" s="685">
        <v>45870</v>
      </c>
      <c r="H437" s="684" t="s">
        <v>3305</v>
      </c>
    </row>
    <row r="438" spans="1:8" hidden="1" x14ac:dyDescent="0.35">
      <c r="A438" t="s">
        <v>3306</v>
      </c>
      <c r="B438" t="s">
        <v>124</v>
      </c>
      <c r="C438" t="s">
        <v>278</v>
      </c>
      <c r="D438" s="685">
        <v>45765</v>
      </c>
      <c r="E438" t="s">
        <v>80</v>
      </c>
      <c r="F438" s="685">
        <v>45656</v>
      </c>
      <c r="G438" s="685">
        <v>46021</v>
      </c>
      <c r="H438" s="684" t="s">
        <v>3307</v>
      </c>
    </row>
    <row r="439" spans="1:8" hidden="1" x14ac:dyDescent="0.35">
      <c r="A439" t="s">
        <v>3308</v>
      </c>
      <c r="B439" t="s">
        <v>888</v>
      </c>
      <c r="C439" t="s">
        <v>2475</v>
      </c>
      <c r="D439" s="685">
        <v>45869</v>
      </c>
      <c r="E439" t="s">
        <v>2522</v>
      </c>
      <c r="F439" s="685">
        <v>45730</v>
      </c>
      <c r="G439" s="685">
        <v>46022</v>
      </c>
      <c r="H439" s="684" t="s">
        <v>3309</v>
      </c>
    </row>
    <row r="440" spans="1:8" ht="29" hidden="1" x14ac:dyDescent="0.35">
      <c r="A440" t="s">
        <v>90</v>
      </c>
      <c r="B440" t="s">
        <v>156</v>
      </c>
      <c r="C440" t="s">
        <v>2536</v>
      </c>
      <c r="D440" s="685">
        <v>45823</v>
      </c>
      <c r="E440" t="s">
        <v>80</v>
      </c>
      <c r="F440" s="685">
        <v>45710</v>
      </c>
      <c r="G440" s="685">
        <v>45961</v>
      </c>
      <c r="H440" s="684" t="s">
        <v>3310</v>
      </c>
    </row>
    <row r="441" spans="1:8" ht="29" hidden="1" x14ac:dyDescent="0.35">
      <c r="A441" t="s">
        <v>3311</v>
      </c>
      <c r="B441" t="s">
        <v>124</v>
      </c>
      <c r="C441" t="s">
        <v>124</v>
      </c>
      <c r="D441" s="685">
        <v>45678</v>
      </c>
      <c r="E441" t="s">
        <v>2640</v>
      </c>
      <c r="F441" s="685">
        <v>45672</v>
      </c>
      <c r="G441" s="685">
        <v>45992</v>
      </c>
      <c r="H441" s="684" t="s">
        <v>3312</v>
      </c>
    </row>
    <row r="442" spans="1:8" ht="29" hidden="1" x14ac:dyDescent="0.35">
      <c r="A442" t="s">
        <v>3313</v>
      </c>
      <c r="B442" t="s">
        <v>565</v>
      </c>
      <c r="C442" t="s">
        <v>124</v>
      </c>
      <c r="D442" s="685">
        <v>45765</v>
      </c>
      <c r="E442" t="s">
        <v>80</v>
      </c>
      <c r="F442" s="685">
        <v>45748</v>
      </c>
      <c r="G442" s="685">
        <v>45855</v>
      </c>
      <c r="H442" s="684" t="s">
        <v>3314</v>
      </c>
    </row>
    <row r="443" spans="1:8" ht="29" hidden="1" x14ac:dyDescent="0.35">
      <c r="A443" t="s">
        <v>3315</v>
      </c>
      <c r="B443" t="s">
        <v>124</v>
      </c>
      <c r="C443" t="s">
        <v>124</v>
      </c>
      <c r="D443" s="685">
        <v>45681</v>
      </c>
      <c r="E443" t="s">
        <v>135</v>
      </c>
      <c r="F443" s="685">
        <v>45674</v>
      </c>
      <c r="G443" s="685">
        <v>45716</v>
      </c>
      <c r="H443" s="684" t="s">
        <v>3316</v>
      </c>
    </row>
    <row r="444" spans="1:8" ht="29" hidden="1" x14ac:dyDescent="0.35">
      <c r="A444" t="s">
        <v>3317</v>
      </c>
      <c r="B444" t="s">
        <v>888</v>
      </c>
      <c r="C444" t="s">
        <v>278</v>
      </c>
      <c r="D444" s="685">
        <v>46005</v>
      </c>
      <c r="E444" t="s">
        <v>2522</v>
      </c>
      <c r="F444" s="685">
        <v>45653</v>
      </c>
      <c r="G444" s="685">
        <v>45866</v>
      </c>
      <c r="H444" s="684" t="s">
        <v>3318</v>
      </c>
    </row>
    <row r="445" spans="1:8" ht="29" hidden="1" x14ac:dyDescent="0.35">
      <c r="A445" t="s">
        <v>3319</v>
      </c>
      <c r="B445" t="s">
        <v>124</v>
      </c>
      <c r="C445" t="s">
        <v>278</v>
      </c>
      <c r="D445" s="685">
        <v>45671</v>
      </c>
      <c r="E445" t="s">
        <v>80</v>
      </c>
      <c r="F445" s="685">
        <v>45667</v>
      </c>
      <c r="G445" s="685">
        <v>45716</v>
      </c>
      <c r="H445" s="684" t="s">
        <v>3320</v>
      </c>
    </row>
    <row r="446" spans="1:8" ht="29" hidden="1" x14ac:dyDescent="0.35">
      <c r="A446" t="s">
        <v>3321</v>
      </c>
      <c r="B446" t="s">
        <v>565</v>
      </c>
      <c r="C446" t="s">
        <v>124</v>
      </c>
      <c r="D446" s="685">
        <v>45764</v>
      </c>
      <c r="E446" t="s">
        <v>80</v>
      </c>
      <c r="F446" s="685">
        <v>45733</v>
      </c>
      <c r="G446" s="685">
        <v>46229</v>
      </c>
      <c r="H446" s="684" t="s">
        <v>3322</v>
      </c>
    </row>
    <row r="447" spans="1:8" ht="29" hidden="1" x14ac:dyDescent="0.35">
      <c r="A447" t="s">
        <v>3323</v>
      </c>
      <c r="B447" t="s">
        <v>124</v>
      </c>
      <c r="C447" t="s">
        <v>124</v>
      </c>
      <c r="D447" s="685">
        <v>45684</v>
      </c>
      <c r="E447" t="s">
        <v>80</v>
      </c>
      <c r="F447" s="685">
        <v>45670</v>
      </c>
      <c r="G447" s="685">
        <v>45747</v>
      </c>
      <c r="H447" s="684" t="s">
        <v>3324</v>
      </c>
    </row>
    <row r="448" spans="1:8" ht="29" hidden="1" x14ac:dyDescent="0.35">
      <c r="A448" t="s">
        <v>3325</v>
      </c>
      <c r="B448" t="s">
        <v>565</v>
      </c>
      <c r="C448" t="s">
        <v>278</v>
      </c>
      <c r="D448" s="685">
        <v>45730</v>
      </c>
      <c r="E448" t="s">
        <v>80</v>
      </c>
      <c r="F448" s="685">
        <v>45702</v>
      </c>
      <c r="G448" s="685">
        <v>46325</v>
      </c>
      <c r="H448" s="684" t="s">
        <v>3326</v>
      </c>
    </row>
    <row r="449" spans="1:8" hidden="1" x14ac:dyDescent="0.35">
      <c r="A449" t="s">
        <v>3327</v>
      </c>
      <c r="B449" t="s">
        <v>565</v>
      </c>
      <c r="C449" t="s">
        <v>124</v>
      </c>
      <c r="D449" s="685">
        <v>45991</v>
      </c>
      <c r="E449" t="s">
        <v>80</v>
      </c>
      <c r="F449" s="685">
        <v>45728</v>
      </c>
      <c r="G449" s="685">
        <v>46386</v>
      </c>
      <c r="H449" s="684" t="s">
        <v>3328</v>
      </c>
    </row>
    <row r="450" spans="1:8" hidden="1" x14ac:dyDescent="0.35">
      <c r="A450" t="s">
        <v>3329</v>
      </c>
      <c r="B450" t="s">
        <v>888</v>
      </c>
      <c r="C450" t="s">
        <v>278</v>
      </c>
      <c r="D450" s="685">
        <v>45852</v>
      </c>
      <c r="E450" t="s">
        <v>80</v>
      </c>
      <c r="F450" s="685">
        <v>45660</v>
      </c>
      <c r="G450" s="685">
        <v>45992</v>
      </c>
      <c r="H450" s="684" t="s">
        <v>3330</v>
      </c>
    </row>
    <row r="451" spans="1:8" hidden="1" x14ac:dyDescent="0.35">
      <c r="A451" t="s">
        <v>3331</v>
      </c>
      <c r="B451" t="s">
        <v>888</v>
      </c>
      <c r="C451" t="s">
        <v>124</v>
      </c>
      <c r="D451" s="685">
        <v>45762</v>
      </c>
      <c r="E451" t="s">
        <v>2553</v>
      </c>
      <c r="F451" s="685">
        <v>45756</v>
      </c>
      <c r="G451" s="685">
        <v>45869</v>
      </c>
      <c r="H451" s="684" t="s">
        <v>3332</v>
      </c>
    </row>
    <row r="452" spans="1:8" ht="29" hidden="1" x14ac:dyDescent="0.35">
      <c r="A452" t="s">
        <v>3333</v>
      </c>
      <c r="B452" t="s">
        <v>124</v>
      </c>
      <c r="C452" t="s">
        <v>278</v>
      </c>
      <c r="D452" s="685">
        <v>45708</v>
      </c>
      <c r="E452" t="s">
        <v>80</v>
      </c>
      <c r="F452" s="685">
        <v>45677</v>
      </c>
      <c r="G452" s="685">
        <v>46021</v>
      </c>
      <c r="H452" s="684" t="s">
        <v>3334</v>
      </c>
    </row>
    <row r="453" spans="1:8" hidden="1" x14ac:dyDescent="0.35">
      <c r="A453" t="s">
        <v>3335</v>
      </c>
      <c r="B453" t="s">
        <v>124</v>
      </c>
      <c r="C453" t="s">
        <v>278</v>
      </c>
      <c r="D453" s="685">
        <v>45691</v>
      </c>
      <c r="E453" t="s">
        <v>135</v>
      </c>
      <c r="F453" s="685">
        <v>45660</v>
      </c>
      <c r="G453" s="685">
        <v>46021</v>
      </c>
      <c r="H453" s="684" t="s">
        <v>3336</v>
      </c>
    </row>
    <row r="454" spans="1:8" hidden="1" x14ac:dyDescent="0.35">
      <c r="A454" t="s">
        <v>3337</v>
      </c>
      <c r="B454" t="s">
        <v>888</v>
      </c>
      <c r="C454" t="s">
        <v>278</v>
      </c>
      <c r="D454" s="685">
        <v>46005</v>
      </c>
      <c r="E454" t="s">
        <v>80</v>
      </c>
      <c r="F454" s="685">
        <v>45666</v>
      </c>
      <c r="G454" s="685">
        <v>46021</v>
      </c>
      <c r="H454" s="684" t="s">
        <v>3338</v>
      </c>
    </row>
    <row r="455" spans="1:8" hidden="1" x14ac:dyDescent="0.35">
      <c r="A455" t="s">
        <v>3339</v>
      </c>
      <c r="B455" t="s">
        <v>565</v>
      </c>
      <c r="C455" t="s">
        <v>278</v>
      </c>
      <c r="D455" s="685">
        <v>45838</v>
      </c>
      <c r="E455" t="s">
        <v>80</v>
      </c>
      <c r="F455" s="685">
        <v>45800</v>
      </c>
      <c r="G455" s="685">
        <v>46022</v>
      </c>
      <c r="H455" s="684" t="s">
        <v>3340</v>
      </c>
    </row>
    <row r="456" spans="1:8" ht="29" hidden="1" x14ac:dyDescent="0.35">
      <c r="A456" t="s">
        <v>3341</v>
      </c>
      <c r="B456" t="s">
        <v>124</v>
      </c>
      <c r="C456" t="s">
        <v>278</v>
      </c>
      <c r="D456" s="685">
        <v>45684</v>
      </c>
      <c r="E456" t="s">
        <v>135</v>
      </c>
      <c r="F456" s="685">
        <v>45653</v>
      </c>
      <c r="G456" s="685">
        <v>46325</v>
      </c>
      <c r="H456" s="684" t="s">
        <v>3342</v>
      </c>
    </row>
    <row r="457" spans="1:8" hidden="1" x14ac:dyDescent="0.35">
      <c r="A457" t="s">
        <v>3343</v>
      </c>
      <c r="B457" t="s">
        <v>124</v>
      </c>
      <c r="C457" t="s">
        <v>278</v>
      </c>
      <c r="D457" s="685">
        <v>45691</v>
      </c>
      <c r="E457" t="s">
        <v>135</v>
      </c>
      <c r="F457" s="685">
        <v>45659</v>
      </c>
      <c r="G457" s="685">
        <v>46325</v>
      </c>
      <c r="H457" s="684" t="s">
        <v>3175</v>
      </c>
    </row>
    <row r="458" spans="1:8" hidden="1" x14ac:dyDescent="0.35">
      <c r="A458" t="s">
        <v>3344</v>
      </c>
      <c r="B458" t="s">
        <v>124</v>
      </c>
      <c r="C458" t="s">
        <v>124</v>
      </c>
      <c r="D458" s="685">
        <v>45685</v>
      </c>
      <c r="E458" t="s">
        <v>80</v>
      </c>
      <c r="F458" s="685">
        <v>45671</v>
      </c>
      <c r="G458" s="685">
        <v>45747</v>
      </c>
      <c r="H458" s="684" t="s">
        <v>3345</v>
      </c>
    </row>
    <row r="459" spans="1:8" hidden="1" x14ac:dyDescent="0.35">
      <c r="A459" t="s">
        <v>3346</v>
      </c>
      <c r="B459" t="s">
        <v>888</v>
      </c>
      <c r="C459" t="s">
        <v>278</v>
      </c>
      <c r="D459" s="685">
        <v>45740</v>
      </c>
      <c r="E459" t="s">
        <v>80</v>
      </c>
      <c r="F459" s="685">
        <v>45671</v>
      </c>
      <c r="G459" s="685">
        <v>46022</v>
      </c>
      <c r="H459" s="684" t="s">
        <v>3347</v>
      </c>
    </row>
    <row r="460" spans="1:8" ht="29" hidden="1" x14ac:dyDescent="0.35">
      <c r="A460" t="s">
        <v>3348</v>
      </c>
      <c r="B460" t="s">
        <v>124</v>
      </c>
      <c r="C460" t="s">
        <v>278</v>
      </c>
      <c r="D460" s="685">
        <v>45701</v>
      </c>
      <c r="E460" t="s">
        <v>80</v>
      </c>
      <c r="F460" s="685">
        <v>45667</v>
      </c>
      <c r="G460" s="685">
        <v>46021</v>
      </c>
      <c r="H460" s="684" t="s">
        <v>3349</v>
      </c>
    </row>
    <row r="461" spans="1:8" hidden="1" x14ac:dyDescent="0.35">
      <c r="A461" t="s">
        <v>3350</v>
      </c>
      <c r="B461" t="s">
        <v>565</v>
      </c>
      <c r="C461" t="s">
        <v>278</v>
      </c>
      <c r="D461" s="685">
        <v>45712</v>
      </c>
      <c r="E461" t="s">
        <v>80</v>
      </c>
      <c r="F461" s="685">
        <v>45680</v>
      </c>
      <c r="G461" s="685">
        <v>46325</v>
      </c>
      <c r="H461" s="684" t="s">
        <v>3351</v>
      </c>
    </row>
    <row r="462" spans="1:8" ht="29" hidden="1" x14ac:dyDescent="0.35">
      <c r="A462" t="s">
        <v>3352</v>
      </c>
      <c r="B462" t="s">
        <v>124</v>
      </c>
      <c r="C462" t="s">
        <v>278</v>
      </c>
      <c r="D462" s="685">
        <v>45712</v>
      </c>
      <c r="E462" t="s">
        <v>135</v>
      </c>
      <c r="F462" s="685">
        <v>45680</v>
      </c>
      <c r="G462" s="685">
        <v>46325</v>
      </c>
      <c r="H462" s="684" t="s">
        <v>3353</v>
      </c>
    </row>
    <row r="463" spans="1:8" ht="29" hidden="1" x14ac:dyDescent="0.35">
      <c r="A463" t="s">
        <v>3354</v>
      </c>
      <c r="B463" t="s">
        <v>888</v>
      </c>
      <c r="C463" t="s">
        <v>124</v>
      </c>
      <c r="D463" s="685">
        <v>45729</v>
      </c>
      <c r="E463" t="s">
        <v>80</v>
      </c>
      <c r="F463" s="685">
        <v>45517</v>
      </c>
      <c r="G463" s="685">
        <v>45729</v>
      </c>
      <c r="H463" s="684" t="s">
        <v>3355</v>
      </c>
    </row>
    <row r="464" spans="1:8" hidden="1" x14ac:dyDescent="0.35">
      <c r="A464" t="s">
        <v>3356</v>
      </c>
      <c r="B464" t="s">
        <v>280</v>
      </c>
      <c r="C464" t="s">
        <v>2475</v>
      </c>
      <c r="D464" s="685">
        <v>45930</v>
      </c>
      <c r="E464" t="s">
        <v>80</v>
      </c>
      <c r="F464" s="685">
        <v>45649</v>
      </c>
      <c r="G464" s="685">
        <v>45930</v>
      </c>
      <c r="H464" s="684" t="s">
        <v>3357</v>
      </c>
    </row>
    <row r="465" spans="1:8" hidden="1" x14ac:dyDescent="0.35">
      <c r="A465" t="s">
        <v>3358</v>
      </c>
      <c r="B465" t="s">
        <v>888</v>
      </c>
      <c r="C465" t="s">
        <v>278</v>
      </c>
      <c r="D465" s="685">
        <v>45838</v>
      </c>
      <c r="E465" t="s">
        <v>80</v>
      </c>
      <c r="F465" s="685">
        <v>45714</v>
      </c>
      <c r="G465" s="685">
        <v>45869</v>
      </c>
      <c r="H465" s="684" t="s">
        <v>3359</v>
      </c>
    </row>
    <row r="466" spans="1:8" hidden="1" x14ac:dyDescent="0.35">
      <c r="A466" t="s">
        <v>589</v>
      </c>
      <c r="B466" t="s">
        <v>124</v>
      </c>
      <c r="C466" t="s">
        <v>278</v>
      </c>
      <c r="D466" s="685">
        <v>45869</v>
      </c>
      <c r="E466" t="s">
        <v>80</v>
      </c>
      <c r="F466" s="685">
        <v>45667</v>
      </c>
      <c r="G466" s="685">
        <v>45869</v>
      </c>
      <c r="H466" s="684" t="s">
        <v>3360</v>
      </c>
    </row>
    <row r="467" spans="1:8" ht="29" hidden="1" x14ac:dyDescent="0.35">
      <c r="A467" t="s">
        <v>3361</v>
      </c>
      <c r="B467" t="s">
        <v>124</v>
      </c>
      <c r="C467" t="s">
        <v>124</v>
      </c>
      <c r="D467" s="685">
        <v>45671</v>
      </c>
      <c r="E467" t="s">
        <v>2522</v>
      </c>
      <c r="F467" s="685">
        <v>45670</v>
      </c>
      <c r="G467" s="685">
        <v>45992</v>
      </c>
      <c r="H467" s="684" t="s">
        <v>3362</v>
      </c>
    </row>
    <row r="468" spans="1:8" hidden="1" x14ac:dyDescent="0.35">
      <c r="A468" t="s">
        <v>3363</v>
      </c>
      <c r="B468" t="s">
        <v>280</v>
      </c>
      <c r="C468" t="s">
        <v>124</v>
      </c>
      <c r="D468" s="685">
        <v>45771</v>
      </c>
      <c r="E468" t="s">
        <v>80</v>
      </c>
      <c r="F468" s="685">
        <v>45712</v>
      </c>
      <c r="G468" s="685">
        <v>46057</v>
      </c>
      <c r="H468" s="684" t="s">
        <v>3364</v>
      </c>
    </row>
    <row r="469" spans="1:8" hidden="1" x14ac:dyDescent="0.35">
      <c r="A469" t="s">
        <v>3365</v>
      </c>
      <c r="B469" t="s">
        <v>565</v>
      </c>
      <c r="C469" t="s">
        <v>278</v>
      </c>
      <c r="D469" s="685">
        <v>45922</v>
      </c>
      <c r="E469" t="s">
        <v>2531</v>
      </c>
      <c r="F469" s="685">
        <v>45894</v>
      </c>
      <c r="G469" s="685">
        <v>46021</v>
      </c>
      <c r="H469" s="684" t="s">
        <v>3366</v>
      </c>
    </row>
    <row r="470" spans="1:8" hidden="1" x14ac:dyDescent="0.35">
      <c r="A470" t="s">
        <v>3367</v>
      </c>
      <c r="B470" t="s">
        <v>565</v>
      </c>
      <c r="C470" t="s">
        <v>124</v>
      </c>
      <c r="D470" s="685">
        <v>45765</v>
      </c>
      <c r="E470" t="s">
        <v>80</v>
      </c>
      <c r="F470" s="685">
        <v>45734</v>
      </c>
      <c r="G470" s="685">
        <v>46229</v>
      </c>
      <c r="H470" s="684" t="s">
        <v>3368</v>
      </c>
    </row>
    <row r="471" spans="1:8" hidden="1" x14ac:dyDescent="0.35">
      <c r="A471" t="s">
        <v>3369</v>
      </c>
      <c r="B471" t="s">
        <v>124</v>
      </c>
      <c r="C471" t="s">
        <v>278</v>
      </c>
      <c r="D471" s="685">
        <v>45708</v>
      </c>
      <c r="E471" t="s">
        <v>135</v>
      </c>
      <c r="F471" s="685">
        <v>45677</v>
      </c>
      <c r="G471" s="685">
        <v>46325</v>
      </c>
      <c r="H471" s="684" t="s">
        <v>3175</v>
      </c>
    </row>
    <row r="472" spans="1:8" hidden="1" x14ac:dyDescent="0.35">
      <c r="A472" t="s">
        <v>3370</v>
      </c>
      <c r="B472" t="s">
        <v>124</v>
      </c>
      <c r="C472" t="s">
        <v>124</v>
      </c>
      <c r="D472" s="685">
        <v>45702</v>
      </c>
      <c r="E472" t="s">
        <v>80</v>
      </c>
      <c r="F472" s="685">
        <v>45671</v>
      </c>
      <c r="G472" s="685">
        <v>46057</v>
      </c>
      <c r="H472" s="684" t="s">
        <v>3371</v>
      </c>
    </row>
    <row r="473" spans="1:8" ht="29" hidden="1" x14ac:dyDescent="0.35">
      <c r="A473" t="s">
        <v>3372</v>
      </c>
      <c r="B473" t="s">
        <v>2518</v>
      </c>
      <c r="C473" t="s">
        <v>124</v>
      </c>
      <c r="D473" s="685">
        <v>45940</v>
      </c>
      <c r="E473" t="s">
        <v>2624</v>
      </c>
      <c r="F473" s="685">
        <v>45733</v>
      </c>
      <c r="G473" s="685">
        <v>46054</v>
      </c>
      <c r="H473" s="684" t="s">
        <v>3373</v>
      </c>
    </row>
    <row r="474" spans="1:8" hidden="1" x14ac:dyDescent="0.35">
      <c r="A474" t="s">
        <v>2328</v>
      </c>
      <c r="B474" t="s">
        <v>565</v>
      </c>
      <c r="C474" t="s">
        <v>278</v>
      </c>
      <c r="D474" s="685">
        <v>45838</v>
      </c>
      <c r="E474" t="s">
        <v>80</v>
      </c>
      <c r="F474" s="685">
        <v>45772</v>
      </c>
      <c r="G474" s="685">
        <v>45869</v>
      </c>
      <c r="H474" s="684" t="s">
        <v>1222</v>
      </c>
    </row>
    <row r="475" spans="1:8" hidden="1" x14ac:dyDescent="0.35">
      <c r="A475" t="s">
        <v>3374</v>
      </c>
      <c r="B475" t="s">
        <v>124</v>
      </c>
      <c r="C475" t="s">
        <v>124</v>
      </c>
      <c r="D475" s="685">
        <v>45743</v>
      </c>
      <c r="E475" t="s">
        <v>80</v>
      </c>
      <c r="F475" s="685">
        <v>45671</v>
      </c>
      <c r="G475" s="685">
        <v>46057</v>
      </c>
      <c r="H475" s="684" t="s">
        <v>3375</v>
      </c>
    </row>
    <row r="476" spans="1:8" hidden="1" x14ac:dyDescent="0.35">
      <c r="A476" t="s">
        <v>3376</v>
      </c>
      <c r="B476" t="s">
        <v>124</v>
      </c>
      <c r="C476" t="s">
        <v>124</v>
      </c>
      <c r="D476" s="685">
        <v>45702</v>
      </c>
      <c r="E476" t="s">
        <v>80</v>
      </c>
      <c r="F476" s="685">
        <v>45671</v>
      </c>
      <c r="G476" s="685">
        <v>46057</v>
      </c>
      <c r="H476" s="684" t="s">
        <v>3377</v>
      </c>
    </row>
    <row r="477" spans="1:8" hidden="1" x14ac:dyDescent="0.35">
      <c r="A477" t="s">
        <v>3378</v>
      </c>
      <c r="B477" t="s">
        <v>888</v>
      </c>
      <c r="C477" t="s">
        <v>278</v>
      </c>
      <c r="D477" s="685">
        <v>45870</v>
      </c>
      <c r="E477" t="s">
        <v>80</v>
      </c>
      <c r="F477" s="685">
        <v>45646</v>
      </c>
      <c r="G477" s="685">
        <v>45992</v>
      </c>
      <c r="H477" s="684" t="s">
        <v>3379</v>
      </c>
    </row>
    <row r="478" spans="1:8" hidden="1" x14ac:dyDescent="0.35">
      <c r="A478" t="s">
        <v>3380</v>
      </c>
      <c r="B478" t="s">
        <v>280</v>
      </c>
      <c r="C478" t="s">
        <v>278</v>
      </c>
      <c r="D478" s="685">
        <v>46325</v>
      </c>
      <c r="E478" t="s">
        <v>80</v>
      </c>
      <c r="F478" s="685">
        <v>45743</v>
      </c>
      <c r="G478" s="685">
        <v>46325</v>
      </c>
      <c r="H478" s="684" t="s">
        <v>3381</v>
      </c>
    </row>
    <row r="479" spans="1:8" ht="29" hidden="1" x14ac:dyDescent="0.35">
      <c r="A479" t="s">
        <v>3382</v>
      </c>
      <c r="B479" t="s">
        <v>565</v>
      </c>
      <c r="C479" t="s">
        <v>278</v>
      </c>
      <c r="D479" s="685">
        <v>45731</v>
      </c>
      <c r="E479" t="s">
        <v>80</v>
      </c>
      <c r="F479" s="685">
        <v>45692</v>
      </c>
      <c r="G479" s="685">
        <v>46022</v>
      </c>
      <c r="H479" s="684" t="s">
        <v>3383</v>
      </c>
    </row>
    <row r="480" spans="1:8" ht="29" hidden="1" x14ac:dyDescent="0.35">
      <c r="A480" t="s">
        <v>3384</v>
      </c>
      <c r="B480" t="s">
        <v>124</v>
      </c>
      <c r="C480" t="s">
        <v>278</v>
      </c>
      <c r="D480" s="685">
        <v>45671</v>
      </c>
      <c r="E480" t="s">
        <v>80</v>
      </c>
      <c r="F480" s="685">
        <v>45653</v>
      </c>
      <c r="G480" s="685">
        <v>45716</v>
      </c>
      <c r="H480" s="684" t="s">
        <v>3385</v>
      </c>
    </row>
    <row r="481" spans="1:8" ht="29" hidden="1" x14ac:dyDescent="0.35">
      <c r="A481" t="s">
        <v>3386</v>
      </c>
      <c r="B481" t="s">
        <v>565</v>
      </c>
      <c r="C481" t="s">
        <v>124</v>
      </c>
      <c r="D481" s="685">
        <v>45930</v>
      </c>
      <c r="E481" t="s">
        <v>2553</v>
      </c>
      <c r="F481" s="685">
        <v>45890</v>
      </c>
      <c r="G481" s="685">
        <v>46111</v>
      </c>
      <c r="H481" s="684" t="s">
        <v>3387</v>
      </c>
    </row>
    <row r="482" spans="1:8" hidden="1" x14ac:dyDescent="0.35">
      <c r="A482" t="s">
        <v>3388</v>
      </c>
      <c r="B482" t="s">
        <v>565</v>
      </c>
      <c r="C482" t="s">
        <v>2536</v>
      </c>
      <c r="D482" s="685">
        <v>45900</v>
      </c>
      <c r="E482" t="s">
        <v>2531</v>
      </c>
      <c r="F482" s="685">
        <v>45785</v>
      </c>
      <c r="G482" s="685">
        <v>46021</v>
      </c>
      <c r="H482" s="684" t="s">
        <v>3389</v>
      </c>
    </row>
    <row r="483" spans="1:8" hidden="1" x14ac:dyDescent="0.35">
      <c r="A483" t="s">
        <v>3390</v>
      </c>
      <c r="B483" t="s">
        <v>565</v>
      </c>
      <c r="C483" t="s">
        <v>2536</v>
      </c>
      <c r="D483" s="685">
        <v>45900</v>
      </c>
      <c r="E483" t="s">
        <v>2531</v>
      </c>
      <c r="F483" s="685">
        <v>45785</v>
      </c>
      <c r="G483" s="685">
        <v>46021</v>
      </c>
      <c r="H483" s="684" t="s">
        <v>3391</v>
      </c>
    </row>
    <row r="484" spans="1:8" hidden="1" x14ac:dyDescent="0.35">
      <c r="A484" t="s">
        <v>3392</v>
      </c>
      <c r="B484" t="s">
        <v>565</v>
      </c>
      <c r="C484" t="s">
        <v>2536</v>
      </c>
      <c r="D484" s="685">
        <v>45900</v>
      </c>
      <c r="E484" t="s">
        <v>2531</v>
      </c>
      <c r="F484" s="685">
        <v>45785</v>
      </c>
      <c r="G484" s="685">
        <v>46021</v>
      </c>
      <c r="H484" s="684" t="s">
        <v>3393</v>
      </c>
    </row>
    <row r="485" spans="1:8" ht="29" hidden="1" x14ac:dyDescent="0.35">
      <c r="A485" t="s">
        <v>3394</v>
      </c>
      <c r="B485" t="s">
        <v>565</v>
      </c>
      <c r="C485" t="s">
        <v>2536</v>
      </c>
      <c r="D485" s="685">
        <v>45900</v>
      </c>
      <c r="E485" t="s">
        <v>2531</v>
      </c>
      <c r="F485" s="685">
        <v>45785</v>
      </c>
      <c r="G485" s="685">
        <v>46021</v>
      </c>
      <c r="H485" s="684" t="s">
        <v>3395</v>
      </c>
    </row>
    <row r="486" spans="1:8" ht="29" hidden="1" x14ac:dyDescent="0.35">
      <c r="A486" t="s">
        <v>3396</v>
      </c>
      <c r="B486" t="s">
        <v>124</v>
      </c>
      <c r="C486" t="s">
        <v>278</v>
      </c>
      <c r="D486" s="685">
        <v>45733</v>
      </c>
      <c r="E486" t="s">
        <v>135</v>
      </c>
      <c r="F486" s="685">
        <v>45705</v>
      </c>
      <c r="G486" s="685">
        <v>46325</v>
      </c>
      <c r="H486" s="684" t="s">
        <v>3397</v>
      </c>
    </row>
    <row r="487" spans="1:8" ht="29" hidden="1" x14ac:dyDescent="0.35">
      <c r="A487" t="s">
        <v>3398</v>
      </c>
      <c r="B487" t="s">
        <v>124</v>
      </c>
      <c r="C487" t="s">
        <v>2475</v>
      </c>
      <c r="D487" s="685">
        <v>45519</v>
      </c>
      <c r="E487" t="s">
        <v>80</v>
      </c>
      <c r="F487" s="685">
        <v>45498</v>
      </c>
      <c r="G487" s="685">
        <v>45838</v>
      </c>
      <c r="H487" s="684" t="s">
        <v>3399</v>
      </c>
    </row>
    <row r="488" spans="1:8" ht="29" hidden="1" x14ac:dyDescent="0.35">
      <c r="A488" t="s">
        <v>3400</v>
      </c>
      <c r="B488" t="s">
        <v>565</v>
      </c>
      <c r="C488" t="s">
        <v>278</v>
      </c>
      <c r="D488" s="685">
        <v>45628</v>
      </c>
      <c r="E488" t="s">
        <v>80</v>
      </c>
      <c r="F488" s="685">
        <v>45596</v>
      </c>
      <c r="G488" s="685">
        <v>46325</v>
      </c>
      <c r="H488" s="684" t="s">
        <v>3401</v>
      </c>
    </row>
    <row r="489" spans="1:8" hidden="1" x14ac:dyDescent="0.35">
      <c r="A489" t="s">
        <v>3402</v>
      </c>
      <c r="B489" t="s">
        <v>124</v>
      </c>
      <c r="C489" t="s">
        <v>2475</v>
      </c>
      <c r="D489" s="685">
        <v>45565</v>
      </c>
      <c r="E489" t="s">
        <v>80</v>
      </c>
      <c r="F489" s="685">
        <v>45561</v>
      </c>
      <c r="G489" s="685">
        <v>45656</v>
      </c>
      <c r="H489" s="684" t="s">
        <v>3403</v>
      </c>
    </row>
    <row r="490" spans="1:8" hidden="1" x14ac:dyDescent="0.35">
      <c r="A490" t="s">
        <v>3404</v>
      </c>
      <c r="B490" t="s">
        <v>888</v>
      </c>
      <c r="C490" t="s">
        <v>2475</v>
      </c>
      <c r="D490" s="685">
        <v>45930</v>
      </c>
      <c r="E490" t="s">
        <v>80</v>
      </c>
      <c r="F490" s="685">
        <v>45561</v>
      </c>
      <c r="G490" s="685">
        <v>45930</v>
      </c>
      <c r="H490" s="684" t="s">
        <v>3405</v>
      </c>
    </row>
    <row r="491" spans="1:8" hidden="1" x14ac:dyDescent="0.35">
      <c r="A491" t="s">
        <v>3406</v>
      </c>
      <c r="B491" t="s">
        <v>280</v>
      </c>
      <c r="C491" t="s">
        <v>278</v>
      </c>
      <c r="D491" s="685">
        <v>45961</v>
      </c>
      <c r="E491" t="s">
        <v>80</v>
      </c>
      <c r="F491" s="685">
        <v>45742</v>
      </c>
      <c r="G491" s="685">
        <v>46325</v>
      </c>
      <c r="H491" s="684" t="s">
        <v>3407</v>
      </c>
    </row>
    <row r="492" spans="1:8" hidden="1" x14ac:dyDescent="0.35">
      <c r="A492" t="s">
        <v>3408</v>
      </c>
      <c r="B492" t="s">
        <v>124</v>
      </c>
      <c r="C492" t="s">
        <v>2475</v>
      </c>
      <c r="D492" s="685">
        <v>45657</v>
      </c>
      <c r="E492" t="s">
        <v>80</v>
      </c>
      <c r="F492" s="685">
        <v>45498</v>
      </c>
      <c r="G492" s="685">
        <v>45838</v>
      </c>
      <c r="H492" s="684" t="s">
        <v>3409</v>
      </c>
    </row>
    <row r="493" spans="1:8" hidden="1" x14ac:dyDescent="0.35">
      <c r="A493" t="s">
        <v>3410</v>
      </c>
      <c r="B493" t="s">
        <v>124</v>
      </c>
      <c r="C493" t="s">
        <v>278</v>
      </c>
      <c r="D493" s="685">
        <v>45579</v>
      </c>
      <c r="E493" t="s">
        <v>135</v>
      </c>
      <c r="F493" s="685">
        <v>45542</v>
      </c>
      <c r="G493" s="685">
        <v>45656</v>
      </c>
      <c r="H493" s="684" t="s">
        <v>3411</v>
      </c>
    </row>
    <row r="494" spans="1:8" hidden="1" x14ac:dyDescent="0.35">
      <c r="A494" t="s">
        <v>3412</v>
      </c>
      <c r="B494" t="s">
        <v>565</v>
      </c>
      <c r="C494" t="s">
        <v>124</v>
      </c>
      <c r="D494" s="685">
        <v>46142</v>
      </c>
      <c r="E494" t="s">
        <v>80</v>
      </c>
      <c r="F494" s="685">
        <v>45717</v>
      </c>
      <c r="G494" s="685">
        <v>46417</v>
      </c>
      <c r="H494" s="684" t="s">
        <v>3413</v>
      </c>
    </row>
    <row r="495" spans="1:8" hidden="1" x14ac:dyDescent="0.35">
      <c r="A495" t="s">
        <v>3414</v>
      </c>
      <c r="B495" t="s">
        <v>124</v>
      </c>
      <c r="C495" t="s">
        <v>124</v>
      </c>
      <c r="D495" s="685">
        <v>45559</v>
      </c>
      <c r="E495" t="s">
        <v>80</v>
      </c>
      <c r="F495" s="685">
        <v>45538</v>
      </c>
      <c r="G495" s="685">
        <v>45815</v>
      </c>
      <c r="H495" s="684" t="s">
        <v>3415</v>
      </c>
    </row>
    <row r="496" spans="1:8" hidden="1" x14ac:dyDescent="0.35">
      <c r="A496" t="s">
        <v>3416</v>
      </c>
      <c r="B496" t="s">
        <v>124</v>
      </c>
      <c r="C496" t="s">
        <v>278</v>
      </c>
      <c r="D496" s="685">
        <v>45579</v>
      </c>
      <c r="E496" t="s">
        <v>135</v>
      </c>
      <c r="F496" s="685">
        <v>45542</v>
      </c>
      <c r="G496" s="685">
        <v>45656</v>
      </c>
      <c r="H496" s="684" t="s">
        <v>3417</v>
      </c>
    </row>
    <row r="497" spans="1:8" hidden="1" x14ac:dyDescent="0.35">
      <c r="A497" t="s">
        <v>3418</v>
      </c>
      <c r="B497" t="s">
        <v>565</v>
      </c>
      <c r="C497" t="s">
        <v>278</v>
      </c>
      <c r="D497" s="685">
        <v>45576</v>
      </c>
      <c r="E497" t="s">
        <v>80</v>
      </c>
      <c r="F497" s="685">
        <v>45540</v>
      </c>
      <c r="G497" s="685">
        <v>45930</v>
      </c>
      <c r="H497" s="684" t="s">
        <v>3419</v>
      </c>
    </row>
    <row r="498" spans="1:8" ht="43.5" hidden="1" x14ac:dyDescent="0.35">
      <c r="A498" t="s">
        <v>3420</v>
      </c>
      <c r="B498" t="s">
        <v>124</v>
      </c>
      <c r="C498" t="s">
        <v>278</v>
      </c>
      <c r="D498" s="685">
        <v>45736</v>
      </c>
      <c r="E498" t="s">
        <v>80</v>
      </c>
      <c r="F498" s="685">
        <v>45708</v>
      </c>
      <c r="G498" s="685">
        <v>46325</v>
      </c>
      <c r="H498" s="684" t="s">
        <v>3421</v>
      </c>
    </row>
    <row r="499" spans="1:8" ht="29" hidden="1" x14ac:dyDescent="0.35">
      <c r="A499" t="s">
        <v>3422</v>
      </c>
      <c r="B499" t="s">
        <v>888</v>
      </c>
      <c r="C499" t="s">
        <v>124</v>
      </c>
      <c r="D499" s="685">
        <v>45723</v>
      </c>
      <c r="E499" t="s">
        <v>2553</v>
      </c>
      <c r="F499" s="685">
        <v>45713</v>
      </c>
      <c r="G499" s="685">
        <v>45856</v>
      </c>
      <c r="H499" s="684" t="s">
        <v>3423</v>
      </c>
    </row>
    <row r="500" spans="1:8" ht="43.5" hidden="1" x14ac:dyDescent="0.35">
      <c r="A500" t="s">
        <v>3424</v>
      </c>
      <c r="B500" t="s">
        <v>124</v>
      </c>
      <c r="C500" t="s">
        <v>124</v>
      </c>
      <c r="D500" s="685">
        <v>45600</v>
      </c>
      <c r="E500" t="s">
        <v>80</v>
      </c>
      <c r="F500" s="685">
        <v>45569</v>
      </c>
      <c r="G500" s="685">
        <v>45746</v>
      </c>
      <c r="H500" s="684" t="s">
        <v>3425</v>
      </c>
    </row>
    <row r="501" spans="1:8" hidden="1" x14ac:dyDescent="0.35">
      <c r="A501" t="s">
        <v>3426</v>
      </c>
      <c r="B501" t="s">
        <v>565</v>
      </c>
      <c r="C501" t="s">
        <v>124</v>
      </c>
      <c r="D501" s="685">
        <v>45892</v>
      </c>
      <c r="E501" t="s">
        <v>80</v>
      </c>
      <c r="F501" s="685">
        <v>45540</v>
      </c>
      <c r="G501" s="685">
        <v>46008</v>
      </c>
      <c r="H501" s="684" t="s">
        <v>3427</v>
      </c>
    </row>
    <row r="502" spans="1:8" hidden="1" x14ac:dyDescent="0.35">
      <c r="A502" t="s">
        <v>3428</v>
      </c>
      <c r="B502" t="s">
        <v>124</v>
      </c>
      <c r="C502" t="s">
        <v>124</v>
      </c>
      <c r="D502" s="685">
        <v>45538</v>
      </c>
      <c r="E502" t="s">
        <v>80</v>
      </c>
      <c r="F502" s="685">
        <v>45531</v>
      </c>
      <c r="G502" s="685">
        <v>45815</v>
      </c>
      <c r="H502" s="684" t="s">
        <v>3429</v>
      </c>
    </row>
    <row r="503" spans="1:8" hidden="1" x14ac:dyDescent="0.35">
      <c r="A503" t="s">
        <v>3430</v>
      </c>
      <c r="B503" t="s">
        <v>565</v>
      </c>
      <c r="C503" t="s">
        <v>124</v>
      </c>
      <c r="D503" s="685">
        <v>45884</v>
      </c>
      <c r="E503" t="s">
        <v>80</v>
      </c>
      <c r="F503" s="685">
        <v>45799</v>
      </c>
      <c r="G503" s="685">
        <v>46022</v>
      </c>
      <c r="H503" s="684" t="s">
        <v>3431</v>
      </c>
    </row>
    <row r="504" spans="1:8" hidden="1" x14ac:dyDescent="0.35">
      <c r="A504" t="s">
        <v>3432</v>
      </c>
      <c r="B504" t="s">
        <v>124</v>
      </c>
      <c r="C504" t="s">
        <v>278</v>
      </c>
      <c r="D504" s="685">
        <v>45561</v>
      </c>
      <c r="E504" t="s">
        <v>80</v>
      </c>
      <c r="F504" s="685">
        <v>45524</v>
      </c>
      <c r="G504" s="685">
        <v>45656</v>
      </c>
      <c r="H504" s="684" t="s">
        <v>3433</v>
      </c>
    </row>
    <row r="505" spans="1:8" ht="29" hidden="1" x14ac:dyDescent="0.35">
      <c r="A505" t="s">
        <v>3434</v>
      </c>
      <c r="B505" t="s">
        <v>888</v>
      </c>
      <c r="C505" t="s">
        <v>278</v>
      </c>
      <c r="D505" s="685">
        <v>45870</v>
      </c>
      <c r="E505" t="s">
        <v>80</v>
      </c>
      <c r="F505" s="685">
        <v>45656</v>
      </c>
      <c r="G505" s="685">
        <v>45992</v>
      </c>
      <c r="H505" s="684" t="s">
        <v>3435</v>
      </c>
    </row>
    <row r="506" spans="1:8" hidden="1" x14ac:dyDescent="0.35">
      <c r="A506" t="s">
        <v>3436</v>
      </c>
      <c r="B506" t="s">
        <v>280</v>
      </c>
      <c r="C506" t="s">
        <v>2475</v>
      </c>
      <c r="D506" s="685">
        <v>45565</v>
      </c>
      <c r="E506" t="s">
        <v>80</v>
      </c>
      <c r="F506" s="685">
        <v>45539</v>
      </c>
      <c r="G506" s="685">
        <v>45870</v>
      </c>
      <c r="H506" s="684" t="s">
        <v>3437</v>
      </c>
    </row>
    <row r="507" spans="1:8" hidden="1" x14ac:dyDescent="0.35">
      <c r="A507" t="s">
        <v>3438</v>
      </c>
      <c r="B507" t="s">
        <v>888</v>
      </c>
      <c r="C507" t="s">
        <v>278</v>
      </c>
      <c r="D507" s="685">
        <v>45681</v>
      </c>
      <c r="E507" t="s">
        <v>80</v>
      </c>
      <c r="F507" s="685">
        <v>45636</v>
      </c>
      <c r="G507" s="685">
        <v>46022</v>
      </c>
      <c r="H507" s="684" t="s">
        <v>3439</v>
      </c>
    </row>
    <row r="508" spans="1:8" hidden="1" x14ac:dyDescent="0.35">
      <c r="A508" t="s">
        <v>3440</v>
      </c>
      <c r="B508" t="s">
        <v>124</v>
      </c>
      <c r="C508" t="s">
        <v>124</v>
      </c>
      <c r="D508" s="685">
        <v>45561</v>
      </c>
      <c r="E508" t="s">
        <v>80</v>
      </c>
      <c r="F508" s="685">
        <v>45540</v>
      </c>
      <c r="G508" s="685">
        <v>45815</v>
      </c>
      <c r="H508" s="684" t="s">
        <v>3441</v>
      </c>
    </row>
    <row r="509" spans="1:8" hidden="1" x14ac:dyDescent="0.35">
      <c r="A509" t="s">
        <v>3442</v>
      </c>
      <c r="B509" t="s">
        <v>565</v>
      </c>
      <c r="C509" t="s">
        <v>2536</v>
      </c>
      <c r="D509" s="685">
        <v>45900</v>
      </c>
      <c r="E509" t="s">
        <v>2531</v>
      </c>
      <c r="F509" s="685">
        <v>45785</v>
      </c>
      <c r="G509" s="685">
        <v>46021</v>
      </c>
      <c r="H509" s="684" t="s">
        <v>3443</v>
      </c>
    </row>
    <row r="510" spans="1:8" ht="29" hidden="1" x14ac:dyDescent="0.35">
      <c r="A510" t="s">
        <v>3444</v>
      </c>
      <c r="B510" t="s">
        <v>565</v>
      </c>
      <c r="C510" t="s">
        <v>2536</v>
      </c>
      <c r="D510" s="685">
        <v>45971</v>
      </c>
      <c r="E510" t="s">
        <v>80</v>
      </c>
      <c r="F510" s="685">
        <v>45551</v>
      </c>
      <c r="G510" s="685">
        <v>45989</v>
      </c>
      <c r="H510" s="684" t="s">
        <v>3445</v>
      </c>
    </row>
    <row r="511" spans="1:8" ht="29" hidden="1" x14ac:dyDescent="0.35">
      <c r="A511" t="s">
        <v>3446</v>
      </c>
      <c r="B511" t="s">
        <v>124</v>
      </c>
      <c r="C511" t="s">
        <v>2536</v>
      </c>
      <c r="D511" s="685">
        <v>45580</v>
      </c>
      <c r="E511" t="s">
        <v>80</v>
      </c>
      <c r="F511" s="685">
        <v>45551</v>
      </c>
      <c r="G511" s="685">
        <v>45747</v>
      </c>
      <c r="H511" s="684" t="s">
        <v>3447</v>
      </c>
    </row>
    <row r="512" spans="1:8" ht="29" hidden="1" x14ac:dyDescent="0.35">
      <c r="A512" t="s">
        <v>3448</v>
      </c>
      <c r="B512" t="s">
        <v>124</v>
      </c>
      <c r="C512" t="s">
        <v>124</v>
      </c>
      <c r="D512" s="685">
        <v>45591</v>
      </c>
      <c r="E512" t="s">
        <v>80</v>
      </c>
      <c r="F512" s="685">
        <v>45561</v>
      </c>
      <c r="G512" s="685">
        <v>45746</v>
      </c>
      <c r="H512" s="684" t="s">
        <v>3449</v>
      </c>
    </row>
    <row r="513" spans="1:8" hidden="1" x14ac:dyDescent="0.35">
      <c r="A513" t="s">
        <v>2322</v>
      </c>
      <c r="B513" t="s">
        <v>888</v>
      </c>
      <c r="C513" t="s">
        <v>2475</v>
      </c>
      <c r="D513" s="685">
        <v>45930</v>
      </c>
      <c r="E513" t="s">
        <v>80</v>
      </c>
      <c r="F513" s="685">
        <v>45561</v>
      </c>
      <c r="G513" s="685">
        <v>45838</v>
      </c>
      <c r="H513" s="684" t="s">
        <v>3450</v>
      </c>
    </row>
    <row r="514" spans="1:8" hidden="1" x14ac:dyDescent="0.35">
      <c r="A514" t="s">
        <v>3451</v>
      </c>
      <c r="B514" t="s">
        <v>124</v>
      </c>
      <c r="C514" t="s">
        <v>278</v>
      </c>
      <c r="D514" s="685">
        <v>45569</v>
      </c>
      <c r="E514" t="s">
        <v>80</v>
      </c>
      <c r="F514" s="685">
        <v>45530</v>
      </c>
      <c r="G514" s="685">
        <v>45656</v>
      </c>
      <c r="H514" s="684" t="s">
        <v>3452</v>
      </c>
    </row>
    <row r="515" spans="1:8" hidden="1" x14ac:dyDescent="0.35">
      <c r="A515" t="s">
        <v>3453</v>
      </c>
      <c r="B515" t="s">
        <v>124</v>
      </c>
      <c r="C515" t="s">
        <v>278</v>
      </c>
      <c r="D515" s="685">
        <v>45579</v>
      </c>
      <c r="E515" t="s">
        <v>135</v>
      </c>
      <c r="F515" s="685">
        <v>45542</v>
      </c>
      <c r="G515" s="685">
        <v>45656</v>
      </c>
      <c r="H515" s="684" t="s">
        <v>3454</v>
      </c>
    </row>
    <row r="516" spans="1:8" hidden="1" x14ac:dyDescent="0.35">
      <c r="A516" t="s">
        <v>3455</v>
      </c>
      <c r="B516" t="s">
        <v>280</v>
      </c>
      <c r="C516" t="s">
        <v>2475</v>
      </c>
      <c r="D516" s="685">
        <v>45900</v>
      </c>
      <c r="E516" t="s">
        <v>80</v>
      </c>
      <c r="F516" s="685">
        <v>45566</v>
      </c>
      <c r="G516" s="685">
        <v>45900</v>
      </c>
      <c r="H516" s="684" t="s">
        <v>3456</v>
      </c>
    </row>
    <row r="517" spans="1:8" hidden="1" x14ac:dyDescent="0.35">
      <c r="A517" t="s">
        <v>3457</v>
      </c>
      <c r="B517" t="s">
        <v>124</v>
      </c>
      <c r="C517" t="s">
        <v>278</v>
      </c>
      <c r="D517" s="685">
        <v>45579</v>
      </c>
      <c r="E517" t="s">
        <v>135</v>
      </c>
      <c r="F517" s="685">
        <v>45542</v>
      </c>
      <c r="G517" s="685">
        <v>46356</v>
      </c>
      <c r="H517" s="684" t="s">
        <v>3458</v>
      </c>
    </row>
    <row r="518" spans="1:8" hidden="1" x14ac:dyDescent="0.35">
      <c r="A518" t="s">
        <v>3459</v>
      </c>
      <c r="B518" t="s">
        <v>124</v>
      </c>
      <c r="C518" t="s">
        <v>278</v>
      </c>
      <c r="D518" s="685">
        <v>45579</v>
      </c>
      <c r="E518" t="s">
        <v>135</v>
      </c>
      <c r="F518" s="685">
        <v>45542</v>
      </c>
      <c r="G518" s="685">
        <v>45656</v>
      </c>
      <c r="H518" s="684" t="s">
        <v>3460</v>
      </c>
    </row>
    <row r="519" spans="1:8" hidden="1" x14ac:dyDescent="0.35">
      <c r="A519" t="s">
        <v>3461</v>
      </c>
      <c r="B519" t="s">
        <v>124</v>
      </c>
      <c r="C519" t="s">
        <v>124</v>
      </c>
      <c r="D519" s="685">
        <v>45559</v>
      </c>
      <c r="E519" t="s">
        <v>80</v>
      </c>
      <c r="F519" s="685">
        <v>45538</v>
      </c>
      <c r="G519" s="685">
        <v>45815</v>
      </c>
      <c r="H519" s="684" t="s">
        <v>3462</v>
      </c>
    </row>
    <row r="520" spans="1:8" hidden="1" x14ac:dyDescent="0.35">
      <c r="A520" t="s">
        <v>3463</v>
      </c>
      <c r="B520" t="s">
        <v>124</v>
      </c>
      <c r="C520" t="s">
        <v>278</v>
      </c>
      <c r="D520" s="685">
        <v>45583</v>
      </c>
      <c r="E520" t="s">
        <v>135</v>
      </c>
      <c r="F520" s="685">
        <v>45546</v>
      </c>
      <c r="G520" s="685">
        <v>45656</v>
      </c>
      <c r="H520" s="684" t="s">
        <v>3464</v>
      </c>
    </row>
    <row r="521" spans="1:8" hidden="1" x14ac:dyDescent="0.35">
      <c r="A521" t="s">
        <v>3465</v>
      </c>
      <c r="B521" t="s">
        <v>280</v>
      </c>
      <c r="C521" t="s">
        <v>278</v>
      </c>
      <c r="D521" s="685">
        <v>45960</v>
      </c>
      <c r="E521" t="s">
        <v>80</v>
      </c>
      <c r="F521" s="685">
        <v>45754</v>
      </c>
      <c r="G521" s="685">
        <v>46356</v>
      </c>
      <c r="H521" s="684" t="s">
        <v>3466</v>
      </c>
    </row>
    <row r="522" spans="1:8" hidden="1" x14ac:dyDescent="0.35">
      <c r="A522" t="s">
        <v>3467</v>
      </c>
      <c r="B522" t="s">
        <v>124</v>
      </c>
      <c r="C522" t="s">
        <v>278</v>
      </c>
      <c r="D522" s="685">
        <v>45579</v>
      </c>
      <c r="E522" t="s">
        <v>135</v>
      </c>
      <c r="F522" s="685">
        <v>45542</v>
      </c>
      <c r="G522" s="685">
        <v>45656</v>
      </c>
      <c r="H522" s="684" t="s">
        <v>3468</v>
      </c>
    </row>
    <row r="523" spans="1:8" ht="29" hidden="1" x14ac:dyDescent="0.35">
      <c r="A523" t="s">
        <v>3469</v>
      </c>
      <c r="B523" t="s">
        <v>124</v>
      </c>
      <c r="C523" t="s">
        <v>124</v>
      </c>
      <c r="D523" s="685">
        <v>45538</v>
      </c>
      <c r="E523" t="s">
        <v>3470</v>
      </c>
      <c r="F523" s="685">
        <v>45517</v>
      </c>
      <c r="G523" s="685">
        <v>45717</v>
      </c>
      <c r="H523" s="684" t="s">
        <v>3471</v>
      </c>
    </row>
    <row r="524" spans="1:8" hidden="1" x14ac:dyDescent="0.35">
      <c r="A524" t="s">
        <v>3472</v>
      </c>
      <c r="B524" t="s">
        <v>124</v>
      </c>
      <c r="C524" t="s">
        <v>124</v>
      </c>
      <c r="D524" s="685">
        <v>45559</v>
      </c>
      <c r="E524" t="s">
        <v>80</v>
      </c>
      <c r="F524" s="685">
        <v>45538</v>
      </c>
      <c r="G524" s="685">
        <v>45815</v>
      </c>
      <c r="H524" s="684" t="s">
        <v>3473</v>
      </c>
    </row>
    <row r="525" spans="1:8" hidden="1" x14ac:dyDescent="0.35">
      <c r="A525" t="s">
        <v>3474</v>
      </c>
      <c r="B525" t="s">
        <v>888</v>
      </c>
      <c r="C525" t="s">
        <v>278</v>
      </c>
      <c r="D525" s="685">
        <v>45565</v>
      </c>
      <c r="E525" t="s">
        <v>80</v>
      </c>
      <c r="F525" s="685">
        <v>45477</v>
      </c>
      <c r="G525" s="685">
        <v>46022</v>
      </c>
      <c r="H525" s="684" t="s">
        <v>3475</v>
      </c>
    </row>
    <row r="526" spans="1:8" hidden="1" x14ac:dyDescent="0.35">
      <c r="A526" t="s">
        <v>3476</v>
      </c>
      <c r="B526" t="s">
        <v>124</v>
      </c>
      <c r="C526" t="s">
        <v>124</v>
      </c>
      <c r="D526" s="685">
        <v>45559</v>
      </c>
      <c r="E526" t="s">
        <v>80</v>
      </c>
      <c r="F526" s="685">
        <v>45538</v>
      </c>
      <c r="G526" s="685">
        <v>45815</v>
      </c>
      <c r="H526" s="684" t="s">
        <v>3477</v>
      </c>
    </row>
    <row r="527" spans="1:8" hidden="1" x14ac:dyDescent="0.35">
      <c r="A527" t="s">
        <v>3478</v>
      </c>
      <c r="B527" t="s">
        <v>124</v>
      </c>
      <c r="C527" t="s">
        <v>278</v>
      </c>
      <c r="D527" s="685">
        <v>45579</v>
      </c>
      <c r="E527" t="s">
        <v>135</v>
      </c>
      <c r="F527" s="685">
        <v>45542</v>
      </c>
      <c r="G527" s="685">
        <v>46325</v>
      </c>
      <c r="H527" s="684" t="s">
        <v>3479</v>
      </c>
    </row>
    <row r="528" spans="1:8" ht="43.5" hidden="1" x14ac:dyDescent="0.35">
      <c r="A528" t="s">
        <v>3480</v>
      </c>
      <c r="B528" t="s">
        <v>124</v>
      </c>
      <c r="C528" t="s">
        <v>124</v>
      </c>
      <c r="D528" s="685">
        <v>45512</v>
      </c>
      <c r="E528" t="s">
        <v>80</v>
      </c>
      <c r="F528" s="685">
        <v>45491</v>
      </c>
      <c r="G528" s="685">
        <v>45656</v>
      </c>
      <c r="H528" s="684" t="s">
        <v>3481</v>
      </c>
    </row>
    <row r="529" spans="1:8" hidden="1" x14ac:dyDescent="0.35">
      <c r="A529" t="s">
        <v>3482</v>
      </c>
      <c r="B529" t="s">
        <v>124</v>
      </c>
      <c r="C529" t="s">
        <v>2475</v>
      </c>
      <c r="D529" s="685">
        <v>45565</v>
      </c>
      <c r="E529" t="s">
        <v>80</v>
      </c>
      <c r="F529" s="685">
        <v>45495</v>
      </c>
      <c r="G529" s="685">
        <v>45656</v>
      </c>
      <c r="H529" s="684" t="s">
        <v>3483</v>
      </c>
    </row>
    <row r="530" spans="1:8" ht="29" hidden="1" x14ac:dyDescent="0.35">
      <c r="A530" t="s">
        <v>3484</v>
      </c>
      <c r="B530" t="s">
        <v>124</v>
      </c>
      <c r="C530" t="s">
        <v>124</v>
      </c>
      <c r="D530" s="685">
        <v>45510</v>
      </c>
      <c r="E530" t="s">
        <v>135</v>
      </c>
      <c r="F530" s="685">
        <v>45489</v>
      </c>
      <c r="G530" s="685">
        <v>45656</v>
      </c>
      <c r="H530" s="684" t="s">
        <v>3485</v>
      </c>
    </row>
    <row r="531" spans="1:8" hidden="1" x14ac:dyDescent="0.35">
      <c r="A531" t="s">
        <v>3486</v>
      </c>
      <c r="B531" t="s">
        <v>565</v>
      </c>
      <c r="C531" t="s">
        <v>278</v>
      </c>
      <c r="D531" s="685">
        <v>45519</v>
      </c>
      <c r="E531" t="s">
        <v>80</v>
      </c>
      <c r="F531" s="685">
        <v>45482</v>
      </c>
      <c r="G531" s="685">
        <v>46021</v>
      </c>
      <c r="H531" s="684" t="s">
        <v>3487</v>
      </c>
    </row>
    <row r="532" spans="1:8" hidden="1" x14ac:dyDescent="0.35">
      <c r="A532" t="s">
        <v>3488</v>
      </c>
      <c r="B532" t="s">
        <v>124</v>
      </c>
      <c r="C532" t="s">
        <v>124</v>
      </c>
      <c r="D532" s="685"/>
      <c r="E532" t="s">
        <v>2553</v>
      </c>
      <c r="F532" s="685">
        <v>45511</v>
      </c>
      <c r="G532" s="685">
        <v>45691</v>
      </c>
      <c r="H532" s="684" t="s">
        <v>3489</v>
      </c>
    </row>
    <row r="533" spans="1:8" hidden="1" x14ac:dyDescent="0.35">
      <c r="A533" t="s">
        <v>3490</v>
      </c>
      <c r="B533" t="s">
        <v>124</v>
      </c>
      <c r="C533" t="s">
        <v>278</v>
      </c>
      <c r="D533" s="685">
        <v>45534</v>
      </c>
      <c r="E533" t="s">
        <v>80</v>
      </c>
      <c r="F533" s="685">
        <v>45504</v>
      </c>
      <c r="G533" s="685">
        <v>45716</v>
      </c>
      <c r="H533" s="684" t="s">
        <v>3491</v>
      </c>
    </row>
    <row r="534" spans="1:8" hidden="1" x14ac:dyDescent="0.35">
      <c r="A534" t="s">
        <v>3492</v>
      </c>
      <c r="B534" t="s">
        <v>124</v>
      </c>
      <c r="C534" t="s">
        <v>2475</v>
      </c>
      <c r="D534" s="685">
        <v>45565</v>
      </c>
      <c r="E534" t="s">
        <v>135</v>
      </c>
      <c r="F534" s="685">
        <v>45559</v>
      </c>
      <c r="G534" s="685">
        <v>45656</v>
      </c>
      <c r="H534" s="684" t="s">
        <v>3493</v>
      </c>
    </row>
    <row r="535" spans="1:8" hidden="1" x14ac:dyDescent="0.35">
      <c r="A535" t="s">
        <v>3494</v>
      </c>
      <c r="B535" t="s">
        <v>124</v>
      </c>
      <c r="C535" t="s">
        <v>278</v>
      </c>
      <c r="D535" s="685">
        <v>45553</v>
      </c>
      <c r="E535" t="s">
        <v>80</v>
      </c>
      <c r="F535" s="685">
        <v>45516</v>
      </c>
      <c r="G535" s="685">
        <v>45656</v>
      </c>
      <c r="H535" s="684" t="s">
        <v>3495</v>
      </c>
    </row>
    <row r="536" spans="1:8" hidden="1" x14ac:dyDescent="0.35">
      <c r="A536" t="s">
        <v>3496</v>
      </c>
      <c r="B536" t="s">
        <v>124</v>
      </c>
      <c r="C536" t="s">
        <v>278</v>
      </c>
      <c r="D536" s="685">
        <v>45677</v>
      </c>
      <c r="E536" t="s">
        <v>80</v>
      </c>
      <c r="F536" s="685">
        <v>45516</v>
      </c>
      <c r="G536" s="685">
        <v>45688</v>
      </c>
      <c r="H536" s="684" t="s">
        <v>3497</v>
      </c>
    </row>
    <row r="537" spans="1:8" hidden="1" x14ac:dyDescent="0.35">
      <c r="A537" t="s">
        <v>3498</v>
      </c>
      <c r="B537" t="s">
        <v>888</v>
      </c>
      <c r="C537" t="s">
        <v>278</v>
      </c>
      <c r="D537" s="685">
        <v>45565</v>
      </c>
      <c r="E537" t="s">
        <v>80</v>
      </c>
      <c r="F537" s="685">
        <v>45477</v>
      </c>
      <c r="G537" s="685">
        <v>46021</v>
      </c>
      <c r="H537" s="684" t="s">
        <v>3499</v>
      </c>
    </row>
    <row r="538" spans="1:8" hidden="1" x14ac:dyDescent="0.35">
      <c r="A538" t="s">
        <v>3500</v>
      </c>
      <c r="B538" t="s">
        <v>124</v>
      </c>
      <c r="C538" t="s">
        <v>278</v>
      </c>
      <c r="D538" s="685">
        <v>45595</v>
      </c>
      <c r="E538" t="s">
        <v>80</v>
      </c>
      <c r="F538" s="685">
        <v>45516</v>
      </c>
      <c r="G538" s="685">
        <v>45656</v>
      </c>
      <c r="H538" s="684" t="s">
        <v>3501</v>
      </c>
    </row>
    <row r="539" spans="1:8" hidden="1" x14ac:dyDescent="0.35">
      <c r="A539" t="s">
        <v>3502</v>
      </c>
      <c r="B539" t="s">
        <v>156</v>
      </c>
      <c r="C539" t="s">
        <v>278</v>
      </c>
      <c r="D539" s="685">
        <v>45765</v>
      </c>
      <c r="E539" t="s">
        <v>80</v>
      </c>
      <c r="F539" s="685">
        <v>45478</v>
      </c>
      <c r="G539" s="685">
        <v>46021</v>
      </c>
      <c r="H539" s="684" t="s">
        <v>3503</v>
      </c>
    </row>
    <row r="540" spans="1:8" hidden="1" x14ac:dyDescent="0.35">
      <c r="A540" t="s">
        <v>3504</v>
      </c>
      <c r="B540" t="s">
        <v>565</v>
      </c>
      <c r="C540" t="s">
        <v>278</v>
      </c>
      <c r="D540" s="685">
        <v>45629</v>
      </c>
      <c r="E540" t="s">
        <v>80</v>
      </c>
      <c r="F540" s="685">
        <v>45597</v>
      </c>
      <c r="G540" s="685">
        <v>46325</v>
      </c>
      <c r="H540" s="684" t="s">
        <v>3505</v>
      </c>
    </row>
    <row r="541" spans="1:8" hidden="1" x14ac:dyDescent="0.35">
      <c r="A541" t="s">
        <v>3506</v>
      </c>
      <c r="B541" t="s">
        <v>280</v>
      </c>
      <c r="C541" t="s">
        <v>2475</v>
      </c>
      <c r="D541" s="685">
        <v>45870</v>
      </c>
      <c r="E541" t="s">
        <v>80</v>
      </c>
      <c r="F541" s="685">
        <v>45495</v>
      </c>
      <c r="G541" s="685">
        <v>45870</v>
      </c>
      <c r="H541" s="684" t="s">
        <v>3507</v>
      </c>
    </row>
    <row r="542" spans="1:8" hidden="1" x14ac:dyDescent="0.35">
      <c r="A542" t="s">
        <v>3508</v>
      </c>
      <c r="B542" t="s">
        <v>565</v>
      </c>
      <c r="C542" t="s">
        <v>278</v>
      </c>
      <c r="D542" s="685">
        <v>45834</v>
      </c>
      <c r="E542" t="s">
        <v>80</v>
      </c>
      <c r="F542" s="685">
        <v>45485</v>
      </c>
      <c r="G542" s="685">
        <v>46021</v>
      </c>
      <c r="H542" s="684" t="s">
        <v>3509</v>
      </c>
    </row>
    <row r="543" spans="1:8" hidden="1" x14ac:dyDescent="0.35">
      <c r="A543" t="s">
        <v>3510</v>
      </c>
      <c r="B543" t="s">
        <v>124</v>
      </c>
      <c r="C543" t="s">
        <v>124</v>
      </c>
      <c r="D543" s="685">
        <v>45538</v>
      </c>
      <c r="E543" t="s">
        <v>80</v>
      </c>
      <c r="F543" s="685">
        <v>45517</v>
      </c>
      <c r="G543" s="685">
        <v>45815</v>
      </c>
      <c r="H543" s="684" t="s">
        <v>3511</v>
      </c>
    </row>
    <row r="544" spans="1:8" ht="29" hidden="1" x14ac:dyDescent="0.35">
      <c r="A544" t="s">
        <v>3512</v>
      </c>
      <c r="B544" t="s">
        <v>124</v>
      </c>
      <c r="C544" t="s">
        <v>124</v>
      </c>
      <c r="D544" s="685">
        <v>45503</v>
      </c>
      <c r="E544" t="s">
        <v>135</v>
      </c>
      <c r="F544" s="685">
        <v>45484</v>
      </c>
      <c r="G544" s="685">
        <v>45656</v>
      </c>
      <c r="H544" s="684" t="s">
        <v>3513</v>
      </c>
    </row>
    <row r="545" spans="1:8" hidden="1" x14ac:dyDescent="0.35">
      <c r="A545" t="s">
        <v>3514</v>
      </c>
      <c r="B545" t="s">
        <v>280</v>
      </c>
      <c r="C545" t="s">
        <v>2475</v>
      </c>
      <c r="D545" s="685">
        <v>45900</v>
      </c>
      <c r="E545" t="s">
        <v>80</v>
      </c>
      <c r="F545" s="685">
        <v>45547</v>
      </c>
      <c r="G545" s="685">
        <v>45900</v>
      </c>
      <c r="H545" s="684" t="s">
        <v>3515</v>
      </c>
    </row>
    <row r="546" spans="1:8" ht="29" hidden="1" x14ac:dyDescent="0.35">
      <c r="A546" t="s">
        <v>3516</v>
      </c>
      <c r="B546" t="s">
        <v>124</v>
      </c>
      <c r="C546" t="s">
        <v>124</v>
      </c>
      <c r="D546" s="685">
        <v>45503</v>
      </c>
      <c r="E546" t="s">
        <v>135</v>
      </c>
      <c r="F546" s="685">
        <v>45484</v>
      </c>
      <c r="G546" s="685">
        <v>45656</v>
      </c>
      <c r="H546" s="684" t="s">
        <v>3517</v>
      </c>
    </row>
    <row r="547" spans="1:8" hidden="1" x14ac:dyDescent="0.35">
      <c r="A547" t="s">
        <v>3518</v>
      </c>
      <c r="B547" t="s">
        <v>124</v>
      </c>
      <c r="C547" t="s">
        <v>278</v>
      </c>
      <c r="D547" s="685">
        <v>45553</v>
      </c>
      <c r="E547" t="s">
        <v>80</v>
      </c>
      <c r="F547" s="685">
        <v>45516</v>
      </c>
      <c r="G547" s="685">
        <v>45656</v>
      </c>
      <c r="H547" s="684" t="s">
        <v>3519</v>
      </c>
    </row>
    <row r="548" spans="1:8" ht="29" hidden="1" x14ac:dyDescent="0.35">
      <c r="A548" t="s">
        <v>3520</v>
      </c>
      <c r="B548" t="s">
        <v>124</v>
      </c>
      <c r="C548" t="s">
        <v>2475</v>
      </c>
      <c r="D548" s="685">
        <v>45626</v>
      </c>
      <c r="E548" t="s">
        <v>80</v>
      </c>
      <c r="F548" s="685">
        <v>45498</v>
      </c>
      <c r="G548" s="685">
        <v>45688</v>
      </c>
      <c r="H548" s="684" t="s">
        <v>3521</v>
      </c>
    </row>
    <row r="549" spans="1:8" hidden="1" x14ac:dyDescent="0.35">
      <c r="A549" t="s">
        <v>3522</v>
      </c>
      <c r="B549" t="s">
        <v>124</v>
      </c>
      <c r="C549" t="s">
        <v>124</v>
      </c>
      <c r="D549" s="685">
        <v>45539</v>
      </c>
      <c r="E549" t="s">
        <v>80</v>
      </c>
      <c r="F549" s="685">
        <v>45518</v>
      </c>
      <c r="G549" s="685">
        <v>45815</v>
      </c>
      <c r="H549" s="684" t="s">
        <v>3523</v>
      </c>
    </row>
    <row r="550" spans="1:8" ht="43.5" hidden="1" x14ac:dyDescent="0.35">
      <c r="A550" t="s">
        <v>3524</v>
      </c>
      <c r="B550" t="s">
        <v>565</v>
      </c>
      <c r="C550" t="s">
        <v>124</v>
      </c>
      <c r="D550" s="685">
        <v>45831</v>
      </c>
      <c r="E550" t="s">
        <v>80</v>
      </c>
      <c r="F550" s="685">
        <v>45540</v>
      </c>
      <c r="G550" s="685">
        <v>45868</v>
      </c>
      <c r="H550" s="684" t="s">
        <v>3525</v>
      </c>
    </row>
    <row r="551" spans="1:8" hidden="1" x14ac:dyDescent="0.35">
      <c r="A551" t="s">
        <v>3526</v>
      </c>
      <c r="B551" t="s">
        <v>888</v>
      </c>
      <c r="C551" t="s">
        <v>278</v>
      </c>
      <c r="D551" s="685">
        <v>45838</v>
      </c>
      <c r="E551" t="s">
        <v>80</v>
      </c>
      <c r="F551" s="685">
        <v>45516</v>
      </c>
      <c r="G551" s="685">
        <v>46021</v>
      </c>
      <c r="H551" s="684" t="s">
        <v>3527</v>
      </c>
    </row>
    <row r="552" spans="1:8" hidden="1" x14ac:dyDescent="0.35">
      <c r="A552" t="s">
        <v>3528</v>
      </c>
      <c r="B552" t="s">
        <v>565</v>
      </c>
      <c r="C552" t="s">
        <v>278</v>
      </c>
      <c r="D552" s="685">
        <v>45834</v>
      </c>
      <c r="E552" t="s">
        <v>80</v>
      </c>
      <c r="F552" s="685">
        <v>45512</v>
      </c>
      <c r="G552" s="685">
        <v>46021</v>
      </c>
      <c r="H552" s="684" t="s">
        <v>3529</v>
      </c>
    </row>
    <row r="553" spans="1:8" ht="43.5" hidden="1" x14ac:dyDescent="0.35">
      <c r="A553" t="s">
        <v>3530</v>
      </c>
      <c r="B553" t="s">
        <v>124</v>
      </c>
      <c r="C553" t="s">
        <v>124</v>
      </c>
      <c r="D553" s="685">
        <v>45595</v>
      </c>
      <c r="E553" t="s">
        <v>80</v>
      </c>
      <c r="F553" s="685">
        <v>45565</v>
      </c>
      <c r="G553" s="685">
        <v>45746</v>
      </c>
      <c r="H553" s="684" t="s">
        <v>3531</v>
      </c>
    </row>
    <row r="554" spans="1:8" hidden="1" x14ac:dyDescent="0.35">
      <c r="A554" t="s">
        <v>3532</v>
      </c>
      <c r="B554" t="s">
        <v>280</v>
      </c>
      <c r="C554" t="s">
        <v>278</v>
      </c>
      <c r="D554" s="685">
        <v>45884</v>
      </c>
      <c r="E554" t="s">
        <v>80</v>
      </c>
      <c r="F554" s="685">
        <v>45492</v>
      </c>
      <c r="G554" s="685">
        <v>45971</v>
      </c>
      <c r="H554" s="684" t="s">
        <v>3533</v>
      </c>
    </row>
    <row r="555" spans="1:8" hidden="1" x14ac:dyDescent="0.35">
      <c r="A555" t="s">
        <v>3534</v>
      </c>
      <c r="B555" t="s">
        <v>124</v>
      </c>
      <c r="C555" t="s">
        <v>124</v>
      </c>
      <c r="D555" s="685">
        <v>45589</v>
      </c>
      <c r="E555" t="s">
        <v>80</v>
      </c>
      <c r="F555" s="685">
        <v>45540</v>
      </c>
      <c r="G555" s="685">
        <v>45815</v>
      </c>
      <c r="H555" s="684" t="s">
        <v>3535</v>
      </c>
    </row>
    <row r="556" spans="1:8" hidden="1" x14ac:dyDescent="0.35">
      <c r="A556" t="s">
        <v>3536</v>
      </c>
      <c r="B556" t="s">
        <v>124</v>
      </c>
      <c r="C556" t="s">
        <v>278</v>
      </c>
      <c r="D556" s="685">
        <v>45583</v>
      </c>
      <c r="E556" t="s">
        <v>80</v>
      </c>
      <c r="F556" s="685">
        <v>45546</v>
      </c>
      <c r="G556" s="685">
        <v>46325</v>
      </c>
      <c r="H556" s="684" t="s">
        <v>3537</v>
      </c>
    </row>
    <row r="557" spans="1:8" ht="29" hidden="1" x14ac:dyDescent="0.35">
      <c r="A557" t="s">
        <v>3538</v>
      </c>
      <c r="B557" t="s">
        <v>124</v>
      </c>
      <c r="C557" t="s">
        <v>278</v>
      </c>
      <c r="D557" s="685">
        <v>45765</v>
      </c>
      <c r="E557" t="s">
        <v>80</v>
      </c>
      <c r="F557" s="685">
        <v>45506</v>
      </c>
      <c r="G557" s="685">
        <v>46021</v>
      </c>
      <c r="H557" s="684" t="s">
        <v>3539</v>
      </c>
    </row>
    <row r="558" spans="1:8" ht="29" hidden="1" x14ac:dyDescent="0.35">
      <c r="A558" t="s">
        <v>3540</v>
      </c>
      <c r="B558" t="s">
        <v>124</v>
      </c>
      <c r="C558" t="s">
        <v>124</v>
      </c>
      <c r="D558" s="685">
        <v>45534</v>
      </c>
      <c r="E558" t="s">
        <v>2531</v>
      </c>
      <c r="F558" s="685">
        <v>45518</v>
      </c>
      <c r="G558" s="685">
        <v>45717</v>
      </c>
      <c r="H558" s="684" t="s">
        <v>3541</v>
      </c>
    </row>
    <row r="559" spans="1:8" hidden="1" x14ac:dyDescent="0.35">
      <c r="A559" t="s">
        <v>3542</v>
      </c>
      <c r="B559" t="s">
        <v>565</v>
      </c>
      <c r="C559" t="s">
        <v>278</v>
      </c>
      <c r="D559" s="685">
        <v>45862</v>
      </c>
      <c r="E559" t="s">
        <v>80</v>
      </c>
      <c r="F559" s="685">
        <v>45509</v>
      </c>
      <c r="G559" s="685">
        <v>46021</v>
      </c>
      <c r="H559" s="684" t="s">
        <v>3543</v>
      </c>
    </row>
    <row r="560" spans="1:8" hidden="1" x14ac:dyDescent="0.35">
      <c r="A560" t="s">
        <v>3544</v>
      </c>
      <c r="B560" t="s">
        <v>124</v>
      </c>
      <c r="C560" t="s">
        <v>278</v>
      </c>
      <c r="D560" s="685">
        <v>45595</v>
      </c>
      <c r="E560" t="s">
        <v>80</v>
      </c>
      <c r="F560" s="685">
        <v>45516</v>
      </c>
      <c r="G560" s="685">
        <v>45656</v>
      </c>
      <c r="H560" s="684" t="s">
        <v>3545</v>
      </c>
    </row>
    <row r="561" spans="1:8" hidden="1" x14ac:dyDescent="0.35">
      <c r="A561" t="s">
        <v>3546</v>
      </c>
      <c r="B561" t="s">
        <v>124</v>
      </c>
      <c r="C561" t="s">
        <v>2536</v>
      </c>
      <c r="D561" s="685">
        <v>45897</v>
      </c>
      <c r="E561" t="s">
        <v>80</v>
      </c>
      <c r="F561" s="685">
        <v>45499</v>
      </c>
      <c r="G561" s="685">
        <v>46053</v>
      </c>
      <c r="H561" s="684" t="s">
        <v>3547</v>
      </c>
    </row>
    <row r="562" spans="1:8" hidden="1" x14ac:dyDescent="0.35">
      <c r="A562" t="s">
        <v>3548</v>
      </c>
      <c r="B562" t="s">
        <v>124</v>
      </c>
      <c r="C562" t="s">
        <v>278</v>
      </c>
      <c r="D562" s="685">
        <v>45547</v>
      </c>
      <c r="E562" t="s">
        <v>135</v>
      </c>
      <c r="F562" s="685">
        <v>45506</v>
      </c>
      <c r="G562" s="685">
        <v>45656</v>
      </c>
      <c r="H562" s="684" t="s">
        <v>3549</v>
      </c>
    </row>
    <row r="563" spans="1:8" hidden="1" x14ac:dyDescent="0.35">
      <c r="A563" t="s">
        <v>3550</v>
      </c>
      <c r="B563" t="s">
        <v>888</v>
      </c>
      <c r="C563" t="s">
        <v>2475</v>
      </c>
      <c r="D563" s="685">
        <v>45892</v>
      </c>
      <c r="E563" t="s">
        <v>80</v>
      </c>
      <c r="F563" s="685">
        <v>45496</v>
      </c>
      <c r="G563" s="685">
        <v>46019</v>
      </c>
      <c r="H563" s="684" t="s">
        <v>3551</v>
      </c>
    </row>
    <row r="564" spans="1:8" hidden="1" x14ac:dyDescent="0.35">
      <c r="A564" t="s">
        <v>3552</v>
      </c>
      <c r="B564" t="s">
        <v>565</v>
      </c>
      <c r="C564" t="s">
        <v>278</v>
      </c>
      <c r="D564" s="685">
        <v>45842</v>
      </c>
      <c r="E564" t="s">
        <v>135</v>
      </c>
      <c r="F564" s="685">
        <v>45512</v>
      </c>
      <c r="G564" s="685">
        <v>46021</v>
      </c>
      <c r="H564" s="684" t="s">
        <v>3553</v>
      </c>
    </row>
    <row r="565" spans="1:8" hidden="1" x14ac:dyDescent="0.35">
      <c r="A565" t="s">
        <v>3554</v>
      </c>
      <c r="B565" t="s">
        <v>124</v>
      </c>
      <c r="C565" t="s">
        <v>278</v>
      </c>
      <c r="D565" s="685">
        <v>45565</v>
      </c>
      <c r="E565" t="s">
        <v>135</v>
      </c>
      <c r="F565" s="685">
        <v>45492</v>
      </c>
      <c r="G565" s="685">
        <v>45656</v>
      </c>
      <c r="H565" s="684" t="s">
        <v>3555</v>
      </c>
    </row>
    <row r="566" spans="1:8" hidden="1" x14ac:dyDescent="0.35">
      <c r="A566" t="s">
        <v>3556</v>
      </c>
      <c r="B566" t="s">
        <v>124</v>
      </c>
      <c r="C566" t="s">
        <v>2475</v>
      </c>
      <c r="D566" s="685">
        <v>45527</v>
      </c>
      <c r="E566" t="s">
        <v>80</v>
      </c>
      <c r="F566" s="685">
        <v>45496</v>
      </c>
      <c r="G566" s="685">
        <v>45716</v>
      </c>
      <c r="H566" s="684" t="s">
        <v>3557</v>
      </c>
    </row>
    <row r="567" spans="1:8" hidden="1" x14ac:dyDescent="0.35">
      <c r="A567" t="s">
        <v>3558</v>
      </c>
      <c r="B567" t="s">
        <v>124</v>
      </c>
      <c r="C567" t="s">
        <v>124</v>
      </c>
      <c r="D567" s="685">
        <v>45527</v>
      </c>
      <c r="E567" t="s">
        <v>80</v>
      </c>
      <c r="F567" s="685">
        <v>45506</v>
      </c>
      <c r="G567" s="685">
        <v>45656</v>
      </c>
      <c r="H567" s="684" t="s">
        <v>3559</v>
      </c>
    </row>
    <row r="568" spans="1:8" hidden="1" x14ac:dyDescent="0.35">
      <c r="A568" t="s">
        <v>3560</v>
      </c>
      <c r="B568" t="s">
        <v>888</v>
      </c>
      <c r="C568" t="s">
        <v>2578</v>
      </c>
      <c r="D568" s="685">
        <v>46046</v>
      </c>
      <c r="E568" t="s">
        <v>80</v>
      </c>
      <c r="F568" s="685">
        <v>45554</v>
      </c>
      <c r="G568" s="685">
        <v>46233</v>
      </c>
      <c r="H568" s="684" t="s">
        <v>3561</v>
      </c>
    </row>
    <row r="569" spans="1:8" ht="29" hidden="1" x14ac:dyDescent="0.35">
      <c r="A569" t="s">
        <v>3562</v>
      </c>
      <c r="B569" t="s">
        <v>124</v>
      </c>
      <c r="C569" t="s">
        <v>278</v>
      </c>
      <c r="D569" s="685">
        <v>45523</v>
      </c>
      <c r="E569" t="s">
        <v>80</v>
      </c>
      <c r="F569" s="685">
        <v>45492</v>
      </c>
      <c r="G569" s="685">
        <v>45716</v>
      </c>
      <c r="H569" s="684" t="s">
        <v>3563</v>
      </c>
    </row>
    <row r="570" spans="1:8" hidden="1" x14ac:dyDescent="0.35">
      <c r="A570" t="s">
        <v>3564</v>
      </c>
      <c r="B570" t="s">
        <v>565</v>
      </c>
      <c r="C570" t="s">
        <v>278</v>
      </c>
      <c r="D570" s="685">
        <v>45677</v>
      </c>
      <c r="E570" t="s">
        <v>80</v>
      </c>
      <c r="F570" s="685">
        <v>45492</v>
      </c>
      <c r="G570" s="685">
        <v>46022</v>
      </c>
      <c r="H570" s="684" t="s">
        <v>3565</v>
      </c>
    </row>
    <row r="571" spans="1:8" ht="43.5" hidden="1" x14ac:dyDescent="0.35">
      <c r="A571" t="s">
        <v>3566</v>
      </c>
      <c r="B571" t="s">
        <v>124</v>
      </c>
      <c r="C571" t="s">
        <v>124</v>
      </c>
      <c r="D571" s="685">
        <v>45600</v>
      </c>
      <c r="E571" t="s">
        <v>80</v>
      </c>
      <c r="F571" s="685">
        <v>45569</v>
      </c>
      <c r="G571" s="685">
        <v>45746</v>
      </c>
      <c r="H571" s="684" t="s">
        <v>3567</v>
      </c>
    </row>
    <row r="572" spans="1:8" hidden="1" x14ac:dyDescent="0.35">
      <c r="A572" t="s">
        <v>3568</v>
      </c>
      <c r="B572" t="s">
        <v>124</v>
      </c>
      <c r="C572" t="s">
        <v>2475</v>
      </c>
      <c r="D572" s="685">
        <v>45565</v>
      </c>
      <c r="E572" t="s">
        <v>80</v>
      </c>
      <c r="F572" s="685">
        <v>45561</v>
      </c>
      <c r="G572" s="685">
        <v>45656</v>
      </c>
      <c r="H572" s="684" t="s">
        <v>3569</v>
      </c>
    </row>
    <row r="573" spans="1:8" ht="29" hidden="1" x14ac:dyDescent="0.35">
      <c r="A573" t="s">
        <v>3570</v>
      </c>
      <c r="B573" t="s">
        <v>124</v>
      </c>
      <c r="C573" t="s">
        <v>124</v>
      </c>
      <c r="D573" s="685">
        <v>45516</v>
      </c>
      <c r="E573" t="s">
        <v>80</v>
      </c>
      <c r="F573" s="685">
        <v>45499</v>
      </c>
      <c r="G573" s="685">
        <v>45656</v>
      </c>
      <c r="H573" s="684" t="s">
        <v>3571</v>
      </c>
    </row>
    <row r="574" spans="1:8" ht="29" hidden="1" x14ac:dyDescent="0.35">
      <c r="A574" t="s">
        <v>3572</v>
      </c>
      <c r="B574" t="s">
        <v>124</v>
      </c>
      <c r="C574" t="s">
        <v>124</v>
      </c>
      <c r="D574" s="685">
        <v>45524</v>
      </c>
      <c r="E574" t="s">
        <v>80</v>
      </c>
      <c r="F574" s="685">
        <v>45503</v>
      </c>
      <c r="G574" s="685">
        <v>45656</v>
      </c>
      <c r="H574" s="684" t="s">
        <v>3573</v>
      </c>
    </row>
    <row r="575" spans="1:8" ht="29" hidden="1" x14ac:dyDescent="0.35">
      <c r="A575" t="s">
        <v>3574</v>
      </c>
      <c r="B575" t="s">
        <v>124</v>
      </c>
      <c r="C575" t="s">
        <v>124</v>
      </c>
      <c r="D575" s="685">
        <v>45516</v>
      </c>
      <c r="E575" t="s">
        <v>80</v>
      </c>
      <c r="F575" s="685">
        <v>45499</v>
      </c>
      <c r="G575" s="685">
        <v>45656</v>
      </c>
      <c r="H575" s="684" t="s">
        <v>3575</v>
      </c>
    </row>
    <row r="576" spans="1:8" hidden="1" x14ac:dyDescent="0.35">
      <c r="A576" t="s">
        <v>3576</v>
      </c>
      <c r="B576" t="s">
        <v>124</v>
      </c>
      <c r="C576" t="s">
        <v>278</v>
      </c>
      <c r="D576" s="685">
        <v>45534</v>
      </c>
      <c r="E576" t="s">
        <v>80</v>
      </c>
      <c r="F576" s="685">
        <v>45504</v>
      </c>
      <c r="G576" s="685">
        <v>45716</v>
      </c>
      <c r="H576" s="684" t="s">
        <v>3577</v>
      </c>
    </row>
    <row r="577" spans="1:8" hidden="1" x14ac:dyDescent="0.35">
      <c r="A577" t="s">
        <v>657</v>
      </c>
      <c r="B577" t="s">
        <v>888</v>
      </c>
      <c r="C577" t="s">
        <v>278</v>
      </c>
      <c r="D577" s="685">
        <v>45838</v>
      </c>
      <c r="E577" t="s">
        <v>80</v>
      </c>
      <c r="F577" s="685">
        <v>45476</v>
      </c>
      <c r="G577" s="685">
        <v>46021</v>
      </c>
      <c r="H577" s="684" t="s">
        <v>3578</v>
      </c>
    </row>
    <row r="578" spans="1:8" hidden="1" x14ac:dyDescent="0.35">
      <c r="A578" t="s">
        <v>3579</v>
      </c>
      <c r="B578" t="s">
        <v>124</v>
      </c>
      <c r="C578" t="s">
        <v>278</v>
      </c>
      <c r="D578" s="685">
        <v>45579</v>
      </c>
      <c r="E578" t="s">
        <v>80</v>
      </c>
      <c r="F578" s="685">
        <v>45542</v>
      </c>
      <c r="G578" s="685">
        <v>45656</v>
      </c>
      <c r="H578" s="684" t="s">
        <v>3580</v>
      </c>
    </row>
    <row r="579" spans="1:8" ht="43.5" hidden="1" x14ac:dyDescent="0.35">
      <c r="A579" t="s">
        <v>3581</v>
      </c>
      <c r="B579" t="s">
        <v>124</v>
      </c>
      <c r="C579" t="s">
        <v>124</v>
      </c>
      <c r="D579" s="685">
        <v>45579</v>
      </c>
      <c r="E579" t="s">
        <v>80</v>
      </c>
      <c r="F579" s="685">
        <v>45560</v>
      </c>
      <c r="G579" s="685">
        <v>45746</v>
      </c>
      <c r="H579" s="684" t="s">
        <v>3582</v>
      </c>
    </row>
    <row r="580" spans="1:8" hidden="1" x14ac:dyDescent="0.35">
      <c r="A580" t="s">
        <v>3583</v>
      </c>
      <c r="B580" t="s">
        <v>124</v>
      </c>
      <c r="C580" t="s">
        <v>278</v>
      </c>
      <c r="D580" s="685">
        <v>45663</v>
      </c>
      <c r="E580" t="s">
        <v>135</v>
      </c>
      <c r="F580" s="685">
        <v>45630</v>
      </c>
      <c r="G580" s="685">
        <v>46325</v>
      </c>
      <c r="H580" s="684" t="s">
        <v>3584</v>
      </c>
    </row>
    <row r="581" spans="1:8" hidden="1" x14ac:dyDescent="0.35">
      <c r="A581" t="s">
        <v>3585</v>
      </c>
      <c r="B581" t="s">
        <v>565</v>
      </c>
      <c r="C581" t="s">
        <v>278</v>
      </c>
      <c r="D581" s="685">
        <v>45862</v>
      </c>
      <c r="E581" t="s">
        <v>80</v>
      </c>
      <c r="F581" s="685">
        <v>45646</v>
      </c>
      <c r="G581" s="685">
        <v>46021</v>
      </c>
      <c r="H581" s="684" t="s">
        <v>3586</v>
      </c>
    </row>
    <row r="582" spans="1:8" hidden="1" x14ac:dyDescent="0.35">
      <c r="A582" t="s">
        <v>3587</v>
      </c>
      <c r="B582" t="s">
        <v>124</v>
      </c>
      <c r="C582" t="s">
        <v>278</v>
      </c>
      <c r="D582" s="685">
        <v>45706</v>
      </c>
      <c r="E582" t="s">
        <v>80</v>
      </c>
      <c r="F582" s="685">
        <v>45644</v>
      </c>
      <c r="G582" s="685">
        <v>45747</v>
      </c>
      <c r="H582" s="684" t="s">
        <v>3588</v>
      </c>
    </row>
    <row r="583" spans="1:8" hidden="1" x14ac:dyDescent="0.35">
      <c r="A583" t="s">
        <v>3589</v>
      </c>
      <c r="B583" t="s">
        <v>280</v>
      </c>
      <c r="C583" t="s">
        <v>2475</v>
      </c>
      <c r="D583" s="685">
        <v>45930</v>
      </c>
      <c r="E583" t="s">
        <v>80</v>
      </c>
      <c r="F583" s="685">
        <v>45632</v>
      </c>
      <c r="G583" s="685">
        <v>45930</v>
      </c>
      <c r="H583" s="684" t="s">
        <v>3590</v>
      </c>
    </row>
    <row r="584" spans="1:8" hidden="1" x14ac:dyDescent="0.35">
      <c r="A584" t="s">
        <v>3591</v>
      </c>
      <c r="B584" t="s">
        <v>124</v>
      </c>
      <c r="C584" t="s">
        <v>278</v>
      </c>
      <c r="D584" s="685">
        <v>45663</v>
      </c>
      <c r="E584" t="s">
        <v>80</v>
      </c>
      <c r="F584" s="685">
        <v>45632</v>
      </c>
      <c r="G584" s="685">
        <v>45688</v>
      </c>
      <c r="H584" s="684" t="s">
        <v>3592</v>
      </c>
    </row>
    <row r="585" spans="1:8" ht="29" hidden="1" x14ac:dyDescent="0.35">
      <c r="A585" t="s">
        <v>3593</v>
      </c>
      <c r="B585" t="s">
        <v>124</v>
      </c>
      <c r="C585" t="s">
        <v>124</v>
      </c>
      <c r="D585" s="685">
        <v>45671</v>
      </c>
      <c r="E585" t="s">
        <v>80</v>
      </c>
      <c r="F585" s="685">
        <v>45670</v>
      </c>
      <c r="G585" s="685">
        <v>45992</v>
      </c>
      <c r="H585" s="684" t="s">
        <v>3594</v>
      </c>
    </row>
    <row r="586" spans="1:8" hidden="1" x14ac:dyDescent="0.35">
      <c r="A586" t="s">
        <v>3595</v>
      </c>
      <c r="B586" t="s">
        <v>124</v>
      </c>
      <c r="C586" t="s">
        <v>278</v>
      </c>
      <c r="D586" s="685">
        <v>45704</v>
      </c>
      <c r="E586" t="s">
        <v>80</v>
      </c>
      <c r="F586" s="685">
        <v>45645</v>
      </c>
      <c r="G586" s="685">
        <v>45747</v>
      </c>
      <c r="H586" s="684" t="s">
        <v>3596</v>
      </c>
    </row>
    <row r="587" spans="1:8" ht="29" hidden="1" x14ac:dyDescent="0.35">
      <c r="A587" t="s">
        <v>3597</v>
      </c>
      <c r="B587" t="s">
        <v>124</v>
      </c>
      <c r="C587" t="s">
        <v>2536</v>
      </c>
      <c r="D587" s="685">
        <v>45658</v>
      </c>
      <c r="E587" t="s">
        <v>135</v>
      </c>
      <c r="F587" s="685">
        <v>45642</v>
      </c>
      <c r="G587" s="685">
        <v>45992</v>
      </c>
      <c r="H587" s="684" t="s">
        <v>3598</v>
      </c>
    </row>
    <row r="588" spans="1:8" hidden="1" x14ac:dyDescent="0.35">
      <c r="A588" t="s">
        <v>3599</v>
      </c>
      <c r="B588" t="s">
        <v>124</v>
      </c>
      <c r="C588" t="s">
        <v>278</v>
      </c>
      <c r="D588" s="685">
        <v>45670</v>
      </c>
      <c r="E588" t="s">
        <v>80</v>
      </c>
      <c r="F588" s="685">
        <v>45639</v>
      </c>
      <c r="G588" s="685">
        <v>46325</v>
      </c>
      <c r="H588" s="684" t="s">
        <v>3600</v>
      </c>
    </row>
    <row r="589" spans="1:8" ht="29" hidden="1" x14ac:dyDescent="0.35">
      <c r="A589" t="s">
        <v>3601</v>
      </c>
      <c r="B589" t="s">
        <v>124</v>
      </c>
      <c r="C589" t="s">
        <v>2475</v>
      </c>
      <c r="D589" s="685">
        <v>45657</v>
      </c>
      <c r="E589" t="s">
        <v>135</v>
      </c>
      <c r="F589" s="685">
        <v>45623</v>
      </c>
      <c r="G589" s="685">
        <v>45747</v>
      </c>
      <c r="H589" s="684" t="s">
        <v>3602</v>
      </c>
    </row>
    <row r="590" spans="1:8" ht="29" hidden="1" x14ac:dyDescent="0.35">
      <c r="A590" t="s">
        <v>3603</v>
      </c>
      <c r="B590" t="s">
        <v>124</v>
      </c>
      <c r="C590" t="s">
        <v>278</v>
      </c>
      <c r="D590" s="685">
        <v>45656</v>
      </c>
      <c r="E590" t="s">
        <v>80</v>
      </c>
      <c r="F590" s="685">
        <v>45656</v>
      </c>
      <c r="G590" s="685">
        <v>46325</v>
      </c>
      <c r="H590" s="684" t="s">
        <v>3604</v>
      </c>
    </row>
    <row r="591" spans="1:8" ht="29" hidden="1" x14ac:dyDescent="0.35">
      <c r="A591" t="s">
        <v>3605</v>
      </c>
      <c r="B591" t="s">
        <v>280</v>
      </c>
      <c r="C591" t="s">
        <v>124</v>
      </c>
      <c r="D591" s="685">
        <v>45847</v>
      </c>
      <c r="E591" t="s">
        <v>80</v>
      </c>
      <c r="F591" s="685">
        <v>45727</v>
      </c>
      <c r="G591" s="685">
        <v>46057</v>
      </c>
      <c r="H591" s="684" t="s">
        <v>3606</v>
      </c>
    </row>
    <row r="592" spans="1:8" hidden="1" x14ac:dyDescent="0.35">
      <c r="A592" t="s">
        <v>3607</v>
      </c>
      <c r="B592" t="s">
        <v>124</v>
      </c>
      <c r="C592" t="s">
        <v>278</v>
      </c>
      <c r="D592" s="685">
        <v>45644</v>
      </c>
      <c r="E592" t="s">
        <v>80</v>
      </c>
      <c r="F592" s="685">
        <v>45625</v>
      </c>
      <c r="G592" s="685">
        <v>45688</v>
      </c>
      <c r="H592" s="684" t="s">
        <v>3608</v>
      </c>
    </row>
    <row r="593" spans="1:8" hidden="1" x14ac:dyDescent="0.35">
      <c r="A593" t="s">
        <v>3609</v>
      </c>
      <c r="B593" t="s">
        <v>280</v>
      </c>
      <c r="C593" t="s">
        <v>278</v>
      </c>
      <c r="D593" s="685">
        <v>45900</v>
      </c>
      <c r="E593" t="s">
        <v>80</v>
      </c>
      <c r="F593" s="685">
        <v>45649</v>
      </c>
      <c r="G593" s="685">
        <v>45900</v>
      </c>
      <c r="H593" s="684" t="s">
        <v>3610</v>
      </c>
    </row>
    <row r="594" spans="1:8" hidden="1" x14ac:dyDescent="0.35">
      <c r="A594" t="s">
        <v>3611</v>
      </c>
      <c r="B594" t="s">
        <v>565</v>
      </c>
      <c r="C594" t="s">
        <v>124</v>
      </c>
      <c r="D594" s="685">
        <v>46142</v>
      </c>
      <c r="E594" t="s">
        <v>80</v>
      </c>
      <c r="F594" s="685">
        <v>45717</v>
      </c>
      <c r="G594" s="685">
        <v>46418</v>
      </c>
      <c r="H594" s="684" t="s">
        <v>3612</v>
      </c>
    </row>
    <row r="595" spans="1:8" hidden="1" x14ac:dyDescent="0.35">
      <c r="A595" t="s">
        <v>3613</v>
      </c>
      <c r="B595" t="s">
        <v>565</v>
      </c>
      <c r="C595" t="s">
        <v>278</v>
      </c>
      <c r="D595" s="685">
        <v>45960</v>
      </c>
      <c r="E595" t="s">
        <v>135</v>
      </c>
      <c r="F595" s="685">
        <v>45748</v>
      </c>
      <c r="G595" s="685">
        <v>45779</v>
      </c>
      <c r="H595" s="684" t="s">
        <v>3614</v>
      </c>
    </row>
    <row r="596" spans="1:8" ht="29" hidden="1" x14ac:dyDescent="0.35">
      <c r="A596" t="s">
        <v>3615</v>
      </c>
      <c r="B596" t="s">
        <v>124</v>
      </c>
      <c r="C596" t="s">
        <v>278</v>
      </c>
      <c r="D596" s="685">
        <v>45691</v>
      </c>
      <c r="E596" t="s">
        <v>80</v>
      </c>
      <c r="F596" s="685">
        <v>45659</v>
      </c>
      <c r="G596" s="685">
        <v>46325</v>
      </c>
      <c r="H596" s="684" t="s">
        <v>3616</v>
      </c>
    </row>
    <row r="597" spans="1:8" hidden="1" x14ac:dyDescent="0.35">
      <c r="A597" t="s">
        <v>3617</v>
      </c>
      <c r="B597" t="s">
        <v>280</v>
      </c>
      <c r="C597" t="s">
        <v>278</v>
      </c>
      <c r="D597" s="685">
        <v>45900</v>
      </c>
      <c r="E597" t="s">
        <v>80</v>
      </c>
      <c r="F597" s="685">
        <v>45636</v>
      </c>
      <c r="G597" s="685">
        <v>45900</v>
      </c>
      <c r="H597" s="684" t="s">
        <v>3618</v>
      </c>
    </row>
    <row r="598" spans="1:8" hidden="1" x14ac:dyDescent="0.35">
      <c r="A598" t="s">
        <v>3619</v>
      </c>
      <c r="B598" t="s">
        <v>124</v>
      </c>
      <c r="C598" t="s">
        <v>278</v>
      </c>
      <c r="D598" s="685">
        <v>45656</v>
      </c>
      <c r="E598" t="s">
        <v>135</v>
      </c>
      <c r="F598" s="685">
        <v>45656</v>
      </c>
      <c r="G598" s="685">
        <v>46325</v>
      </c>
      <c r="H598" s="684" t="s">
        <v>3620</v>
      </c>
    </row>
    <row r="599" spans="1:8" hidden="1" x14ac:dyDescent="0.35">
      <c r="A599" t="s">
        <v>3621</v>
      </c>
      <c r="B599" t="s">
        <v>156</v>
      </c>
      <c r="C599" t="s">
        <v>278</v>
      </c>
      <c r="D599" s="685">
        <v>45961</v>
      </c>
      <c r="E599" t="s">
        <v>80</v>
      </c>
      <c r="F599" s="685">
        <v>45635</v>
      </c>
      <c r="G599" s="685">
        <v>45961</v>
      </c>
      <c r="H599" s="684" t="s">
        <v>3622</v>
      </c>
    </row>
    <row r="600" spans="1:8" hidden="1" x14ac:dyDescent="0.35">
      <c r="A600" t="s">
        <v>3623</v>
      </c>
      <c r="B600" t="s">
        <v>280</v>
      </c>
      <c r="C600" t="s">
        <v>278</v>
      </c>
      <c r="D600" s="685">
        <v>45930</v>
      </c>
      <c r="E600" t="s">
        <v>80</v>
      </c>
      <c r="F600" s="685">
        <v>45645</v>
      </c>
      <c r="G600" s="685">
        <v>45930</v>
      </c>
      <c r="H600" s="684" t="s">
        <v>3624</v>
      </c>
    </row>
    <row r="601" spans="1:8" hidden="1" x14ac:dyDescent="0.35">
      <c r="A601" t="s">
        <v>3625</v>
      </c>
      <c r="B601" t="s">
        <v>565</v>
      </c>
      <c r="C601" t="s">
        <v>278</v>
      </c>
      <c r="D601" s="685">
        <v>45838</v>
      </c>
      <c r="E601" t="s">
        <v>80</v>
      </c>
      <c r="F601" s="685">
        <v>45772</v>
      </c>
      <c r="G601" s="685">
        <v>45869</v>
      </c>
      <c r="H601" s="684" t="s">
        <v>3626</v>
      </c>
    </row>
    <row r="602" spans="1:8" hidden="1" x14ac:dyDescent="0.35">
      <c r="A602" t="s">
        <v>3627</v>
      </c>
      <c r="B602" t="s">
        <v>280</v>
      </c>
      <c r="C602" t="s">
        <v>2536</v>
      </c>
      <c r="D602" s="685">
        <v>45757</v>
      </c>
      <c r="E602" t="s">
        <v>80</v>
      </c>
      <c r="F602" s="685">
        <v>45727</v>
      </c>
      <c r="G602" s="685">
        <v>46057</v>
      </c>
      <c r="H602" s="684" t="s">
        <v>3628</v>
      </c>
    </row>
    <row r="603" spans="1:8" hidden="1" x14ac:dyDescent="0.35">
      <c r="A603" t="s">
        <v>3629</v>
      </c>
      <c r="B603" t="s">
        <v>888</v>
      </c>
      <c r="C603" t="s">
        <v>2475</v>
      </c>
      <c r="D603" s="685">
        <v>45782</v>
      </c>
      <c r="E603" t="s">
        <v>2531</v>
      </c>
      <c r="F603" s="685">
        <v>45779</v>
      </c>
      <c r="G603" s="685">
        <v>45871</v>
      </c>
      <c r="H603" s="684" t="s">
        <v>3630</v>
      </c>
    </row>
    <row r="604" spans="1:8" hidden="1" x14ac:dyDescent="0.35">
      <c r="A604" t="s">
        <v>3631</v>
      </c>
      <c r="B604" t="s">
        <v>888</v>
      </c>
      <c r="C604" t="s">
        <v>278</v>
      </c>
      <c r="D604" s="685">
        <v>45681</v>
      </c>
      <c r="E604" t="s">
        <v>2624</v>
      </c>
      <c r="F604" s="685">
        <v>45636</v>
      </c>
      <c r="G604" s="685">
        <v>46022</v>
      </c>
      <c r="H604" s="684" t="s">
        <v>3632</v>
      </c>
    </row>
    <row r="605" spans="1:8" ht="29" hidden="1" x14ac:dyDescent="0.35">
      <c r="A605" t="s">
        <v>3633</v>
      </c>
      <c r="B605" t="s">
        <v>124</v>
      </c>
      <c r="C605" t="s">
        <v>278</v>
      </c>
      <c r="D605" s="685">
        <v>45684</v>
      </c>
      <c r="E605" t="s">
        <v>80</v>
      </c>
      <c r="F605" s="685">
        <v>45653</v>
      </c>
      <c r="G605" s="685">
        <v>46325</v>
      </c>
      <c r="H605" s="684" t="s">
        <v>3634</v>
      </c>
    </row>
    <row r="606" spans="1:8" hidden="1" x14ac:dyDescent="0.35">
      <c r="A606" t="s">
        <v>3635</v>
      </c>
      <c r="B606" t="s">
        <v>124</v>
      </c>
      <c r="C606" t="s">
        <v>278</v>
      </c>
      <c r="D606" s="685">
        <v>45705</v>
      </c>
      <c r="E606" t="s">
        <v>80</v>
      </c>
      <c r="F606" s="685">
        <v>45653</v>
      </c>
      <c r="G606" s="685">
        <v>45747</v>
      </c>
      <c r="H606" s="684" t="s">
        <v>3636</v>
      </c>
    </row>
    <row r="607" spans="1:8" ht="29" hidden="1" x14ac:dyDescent="0.35">
      <c r="A607" t="s">
        <v>3637</v>
      </c>
      <c r="B607" t="s">
        <v>565</v>
      </c>
      <c r="C607" t="s">
        <v>278</v>
      </c>
      <c r="D607" s="685">
        <v>45680</v>
      </c>
      <c r="E607" t="s">
        <v>135</v>
      </c>
      <c r="F607" s="685">
        <v>45649</v>
      </c>
      <c r="G607" s="685">
        <v>46325</v>
      </c>
      <c r="H607" s="684" t="s">
        <v>3638</v>
      </c>
    </row>
    <row r="608" spans="1:8" hidden="1" x14ac:dyDescent="0.35">
      <c r="A608" t="s">
        <v>656</v>
      </c>
      <c r="B608" t="s">
        <v>124</v>
      </c>
      <c r="C608" t="s">
        <v>278</v>
      </c>
      <c r="D608" s="685">
        <v>45869</v>
      </c>
      <c r="E608" t="s">
        <v>80</v>
      </c>
      <c r="F608" s="685">
        <v>45673</v>
      </c>
      <c r="G608" s="685">
        <v>45869</v>
      </c>
      <c r="H608" s="684" t="s">
        <v>3639</v>
      </c>
    </row>
    <row r="609" spans="1:8" hidden="1" x14ac:dyDescent="0.35">
      <c r="A609" t="s">
        <v>3640</v>
      </c>
      <c r="B609" t="s">
        <v>565</v>
      </c>
      <c r="C609" t="s">
        <v>278</v>
      </c>
      <c r="D609" s="685">
        <v>45681</v>
      </c>
      <c r="E609" t="s">
        <v>80</v>
      </c>
      <c r="F609" s="685">
        <v>45639</v>
      </c>
      <c r="G609" s="685">
        <v>46022</v>
      </c>
      <c r="H609" s="684" t="s">
        <v>3641</v>
      </c>
    </row>
    <row r="610" spans="1:8" ht="29" hidden="1" x14ac:dyDescent="0.35">
      <c r="A610" t="s">
        <v>320</v>
      </c>
      <c r="B610" t="s">
        <v>2518</v>
      </c>
      <c r="C610" t="s">
        <v>278</v>
      </c>
      <c r="D610" s="685">
        <v>45961</v>
      </c>
      <c r="E610" t="s">
        <v>80</v>
      </c>
      <c r="F610" s="685">
        <v>45635</v>
      </c>
      <c r="G610" s="685">
        <v>46325</v>
      </c>
      <c r="H610" s="684" t="s">
        <v>3642</v>
      </c>
    </row>
    <row r="611" spans="1:8" hidden="1" x14ac:dyDescent="0.35">
      <c r="A611" t="s">
        <v>3643</v>
      </c>
      <c r="B611" t="s">
        <v>888</v>
      </c>
      <c r="C611" t="s">
        <v>278</v>
      </c>
      <c r="D611" s="685">
        <v>45681</v>
      </c>
      <c r="E611" t="s">
        <v>2640</v>
      </c>
      <c r="F611" s="685">
        <v>45636</v>
      </c>
      <c r="G611" s="685">
        <v>46022</v>
      </c>
      <c r="H611" s="684" t="s">
        <v>3644</v>
      </c>
    </row>
    <row r="612" spans="1:8" ht="29" hidden="1" x14ac:dyDescent="0.35">
      <c r="A612" t="s">
        <v>3645</v>
      </c>
      <c r="B612" t="s">
        <v>124</v>
      </c>
      <c r="C612" t="s">
        <v>278</v>
      </c>
      <c r="D612" s="685">
        <v>45681</v>
      </c>
      <c r="E612" t="s">
        <v>135</v>
      </c>
      <c r="F612" s="685">
        <v>45650</v>
      </c>
      <c r="G612" s="685">
        <v>46325</v>
      </c>
      <c r="H612" s="684" t="s">
        <v>3646</v>
      </c>
    </row>
    <row r="613" spans="1:8" hidden="1" x14ac:dyDescent="0.35">
      <c r="A613" t="s">
        <v>3647</v>
      </c>
      <c r="B613" t="s">
        <v>565</v>
      </c>
      <c r="C613" t="s">
        <v>124</v>
      </c>
      <c r="D613" s="685">
        <v>45991</v>
      </c>
      <c r="E613" t="s">
        <v>135</v>
      </c>
      <c r="F613" s="685">
        <v>45728</v>
      </c>
      <c r="G613" s="685">
        <v>46386</v>
      </c>
      <c r="H613" s="684" t="s">
        <v>3648</v>
      </c>
    </row>
    <row r="614" spans="1:8" hidden="1" x14ac:dyDescent="0.35">
      <c r="A614" t="s">
        <v>3649</v>
      </c>
      <c r="B614" t="s">
        <v>565</v>
      </c>
      <c r="C614" t="s">
        <v>278</v>
      </c>
      <c r="D614" s="685">
        <v>45862</v>
      </c>
      <c r="E614" t="s">
        <v>80</v>
      </c>
      <c r="F614" s="685">
        <v>45656</v>
      </c>
      <c r="G614" s="685">
        <v>46021</v>
      </c>
      <c r="H614" s="684" t="s">
        <v>3650</v>
      </c>
    </row>
    <row r="615" spans="1:8" hidden="1" x14ac:dyDescent="0.35">
      <c r="A615" t="s">
        <v>3651</v>
      </c>
      <c r="B615" t="s">
        <v>124</v>
      </c>
      <c r="C615" t="s">
        <v>278</v>
      </c>
      <c r="D615" s="685">
        <v>45694</v>
      </c>
      <c r="E615" t="s">
        <v>80</v>
      </c>
      <c r="F615" s="685">
        <v>45663</v>
      </c>
      <c r="G615" s="685">
        <v>46021</v>
      </c>
      <c r="H615" s="684" t="s">
        <v>3652</v>
      </c>
    </row>
    <row r="616" spans="1:8" hidden="1" x14ac:dyDescent="0.35">
      <c r="A616" t="s">
        <v>3653</v>
      </c>
      <c r="B616" t="s">
        <v>280</v>
      </c>
      <c r="C616" t="s">
        <v>2475</v>
      </c>
      <c r="D616" s="685">
        <v>45930</v>
      </c>
      <c r="E616" t="s">
        <v>80</v>
      </c>
      <c r="F616" s="685">
        <v>45656</v>
      </c>
      <c r="G616" s="685">
        <v>45930</v>
      </c>
      <c r="H616" s="684" t="s">
        <v>3654</v>
      </c>
    </row>
    <row r="617" spans="1:8" hidden="1" x14ac:dyDescent="0.35">
      <c r="A617" t="s">
        <v>3655</v>
      </c>
      <c r="B617" t="s">
        <v>888</v>
      </c>
      <c r="C617" t="s">
        <v>278</v>
      </c>
      <c r="D617" s="685">
        <v>45681</v>
      </c>
      <c r="E617" t="s">
        <v>80</v>
      </c>
      <c r="F617" s="685">
        <v>45636</v>
      </c>
      <c r="G617" s="685">
        <v>46022</v>
      </c>
      <c r="H617" s="684" t="s">
        <v>3656</v>
      </c>
    </row>
    <row r="618" spans="1:8" ht="29" hidden="1" x14ac:dyDescent="0.35">
      <c r="A618" t="s">
        <v>2300</v>
      </c>
      <c r="B618" t="s">
        <v>280</v>
      </c>
      <c r="C618" t="s">
        <v>278</v>
      </c>
      <c r="D618" s="685">
        <v>45898</v>
      </c>
      <c r="E618" t="s">
        <v>80</v>
      </c>
      <c r="F618" s="685">
        <v>45733</v>
      </c>
      <c r="G618" s="685">
        <v>45992</v>
      </c>
      <c r="H618" s="684" t="s">
        <v>3657</v>
      </c>
    </row>
    <row r="619" spans="1:8" hidden="1" x14ac:dyDescent="0.35">
      <c r="A619" t="s">
        <v>3658</v>
      </c>
      <c r="B619" t="s">
        <v>565</v>
      </c>
      <c r="C619" t="s">
        <v>124</v>
      </c>
      <c r="D619" s="685">
        <v>46142</v>
      </c>
      <c r="E619" t="s">
        <v>80</v>
      </c>
      <c r="F619" s="685">
        <v>45717</v>
      </c>
      <c r="G619" s="685">
        <v>46418</v>
      </c>
      <c r="H619" s="684" t="s">
        <v>3659</v>
      </c>
    </row>
    <row r="620" spans="1:8" hidden="1" x14ac:dyDescent="0.35">
      <c r="A620" t="s">
        <v>3660</v>
      </c>
      <c r="B620" t="s">
        <v>124</v>
      </c>
      <c r="C620" t="s">
        <v>278</v>
      </c>
      <c r="D620" s="685">
        <v>45678</v>
      </c>
      <c r="E620" t="s">
        <v>135</v>
      </c>
      <c r="F620" s="685">
        <v>45645</v>
      </c>
      <c r="G620" s="685">
        <v>45688</v>
      </c>
      <c r="H620" s="684" t="s">
        <v>3661</v>
      </c>
    </row>
    <row r="621" spans="1:8" hidden="1" x14ac:dyDescent="0.35">
      <c r="A621" t="s">
        <v>3662</v>
      </c>
      <c r="B621" t="s">
        <v>280</v>
      </c>
      <c r="C621" t="s">
        <v>2475</v>
      </c>
      <c r="D621" s="685">
        <v>45900</v>
      </c>
      <c r="E621" t="s">
        <v>80</v>
      </c>
      <c r="F621" s="685">
        <v>45635</v>
      </c>
      <c r="G621" s="685">
        <v>45900</v>
      </c>
      <c r="H621" s="684" t="s">
        <v>3663</v>
      </c>
    </row>
    <row r="622" spans="1:8" ht="29" hidden="1" x14ac:dyDescent="0.35">
      <c r="A622" t="s">
        <v>177</v>
      </c>
      <c r="B622" t="s">
        <v>156</v>
      </c>
      <c r="C622" t="s">
        <v>2475</v>
      </c>
      <c r="D622" s="685">
        <v>45809</v>
      </c>
      <c r="E622" t="s">
        <v>80</v>
      </c>
      <c r="F622" s="685">
        <v>45692</v>
      </c>
      <c r="G622" s="685">
        <v>45899</v>
      </c>
      <c r="H622" s="684" t="s">
        <v>3664</v>
      </c>
    </row>
    <row r="623" spans="1:8" hidden="1" x14ac:dyDescent="0.35">
      <c r="A623" t="s">
        <v>3665</v>
      </c>
      <c r="B623" t="s">
        <v>124</v>
      </c>
      <c r="C623" t="s">
        <v>278</v>
      </c>
      <c r="D623" s="685">
        <v>45666</v>
      </c>
      <c r="E623" t="s">
        <v>80</v>
      </c>
      <c r="F623" s="685">
        <v>45635</v>
      </c>
      <c r="G623" s="685">
        <v>46325</v>
      </c>
      <c r="H623" s="684" t="s">
        <v>3666</v>
      </c>
    </row>
    <row r="624" spans="1:8" hidden="1" x14ac:dyDescent="0.35">
      <c r="A624" t="s">
        <v>3667</v>
      </c>
      <c r="B624" t="s">
        <v>124</v>
      </c>
      <c r="C624" t="s">
        <v>278</v>
      </c>
      <c r="D624" s="685">
        <v>45698</v>
      </c>
      <c r="E624" t="s">
        <v>80</v>
      </c>
      <c r="F624" s="685">
        <v>45637</v>
      </c>
      <c r="G624" s="685">
        <v>45747</v>
      </c>
      <c r="H624" s="684" t="s">
        <v>3668</v>
      </c>
    </row>
    <row r="625" spans="1:8" ht="29" hidden="1" x14ac:dyDescent="0.35">
      <c r="A625" t="s">
        <v>3669</v>
      </c>
      <c r="B625" t="s">
        <v>565</v>
      </c>
      <c r="C625" t="s">
        <v>278</v>
      </c>
      <c r="D625" s="685">
        <v>45908</v>
      </c>
      <c r="E625" t="s">
        <v>80</v>
      </c>
      <c r="F625" s="685">
        <v>45877</v>
      </c>
      <c r="G625" s="685">
        <v>46325</v>
      </c>
      <c r="H625" s="684" t="s">
        <v>3670</v>
      </c>
    </row>
    <row r="626" spans="1:8" hidden="1" x14ac:dyDescent="0.35">
      <c r="A626" t="s">
        <v>3671</v>
      </c>
      <c r="B626" t="s">
        <v>565</v>
      </c>
      <c r="C626" t="s">
        <v>278</v>
      </c>
      <c r="D626" s="685">
        <v>45681</v>
      </c>
      <c r="E626" t="s">
        <v>80</v>
      </c>
      <c r="F626" s="685">
        <v>45639</v>
      </c>
      <c r="G626" s="685">
        <v>46022</v>
      </c>
      <c r="H626" s="684" t="s">
        <v>3672</v>
      </c>
    </row>
    <row r="627" spans="1:8" hidden="1" x14ac:dyDescent="0.35">
      <c r="A627" t="s">
        <v>3673</v>
      </c>
      <c r="B627" t="s">
        <v>124</v>
      </c>
      <c r="C627" t="s">
        <v>278</v>
      </c>
      <c r="D627" s="685">
        <v>45670</v>
      </c>
      <c r="E627" t="s">
        <v>80</v>
      </c>
      <c r="F627" s="685">
        <v>45639</v>
      </c>
      <c r="G627" s="685">
        <v>46325</v>
      </c>
      <c r="H627" s="684" t="s">
        <v>3674</v>
      </c>
    </row>
    <row r="628" spans="1:8" hidden="1" x14ac:dyDescent="0.35">
      <c r="A628" t="s">
        <v>3675</v>
      </c>
      <c r="B628" t="s">
        <v>280</v>
      </c>
      <c r="C628" t="s">
        <v>278</v>
      </c>
      <c r="D628" s="685">
        <v>45960</v>
      </c>
      <c r="E628" t="s">
        <v>80</v>
      </c>
      <c r="F628" s="685">
        <v>45762</v>
      </c>
      <c r="G628" s="685">
        <v>46325</v>
      </c>
      <c r="H628" s="684" t="s">
        <v>3676</v>
      </c>
    </row>
    <row r="629" spans="1:8" hidden="1" x14ac:dyDescent="0.35">
      <c r="A629" t="s">
        <v>3677</v>
      </c>
      <c r="B629" t="s">
        <v>565</v>
      </c>
      <c r="C629" t="s">
        <v>2536</v>
      </c>
      <c r="D629" s="685">
        <v>45869</v>
      </c>
      <c r="E629" t="s">
        <v>80</v>
      </c>
      <c r="F629" s="685">
        <v>45754</v>
      </c>
      <c r="G629" s="685">
        <v>46203</v>
      </c>
      <c r="H629" s="684" t="s">
        <v>3678</v>
      </c>
    </row>
    <row r="630" spans="1:8" hidden="1" x14ac:dyDescent="0.35">
      <c r="A630" t="s">
        <v>3679</v>
      </c>
      <c r="B630" t="s">
        <v>565</v>
      </c>
      <c r="C630" t="s">
        <v>124</v>
      </c>
      <c r="D630" s="685">
        <v>45764</v>
      </c>
      <c r="E630" t="s">
        <v>80</v>
      </c>
      <c r="F630" s="685">
        <v>45733</v>
      </c>
      <c r="G630" s="685">
        <v>46229</v>
      </c>
      <c r="H630" s="684" t="s">
        <v>3680</v>
      </c>
    </row>
    <row r="631" spans="1:8" hidden="1" x14ac:dyDescent="0.35">
      <c r="A631" t="s">
        <v>3681</v>
      </c>
      <c r="B631" t="s">
        <v>888</v>
      </c>
      <c r="C631" t="s">
        <v>124</v>
      </c>
      <c r="D631" s="685">
        <v>45853</v>
      </c>
      <c r="E631" t="s">
        <v>80</v>
      </c>
      <c r="F631" s="685">
        <v>45839</v>
      </c>
      <c r="G631" s="685">
        <v>46022</v>
      </c>
      <c r="H631" s="684" t="s">
        <v>3682</v>
      </c>
    </row>
    <row r="632" spans="1:8" hidden="1" x14ac:dyDescent="0.35">
      <c r="A632" t="s">
        <v>713</v>
      </c>
      <c r="B632" t="s">
        <v>156</v>
      </c>
      <c r="C632" t="s">
        <v>2475</v>
      </c>
      <c r="D632" s="685">
        <v>45777</v>
      </c>
      <c r="E632" t="s">
        <v>80</v>
      </c>
      <c r="F632" s="685">
        <v>45685</v>
      </c>
      <c r="G632" s="685">
        <v>46021</v>
      </c>
      <c r="H632" s="684" t="s">
        <v>3683</v>
      </c>
    </row>
    <row r="633" spans="1:8" hidden="1" x14ac:dyDescent="0.35">
      <c r="A633" t="s">
        <v>3684</v>
      </c>
      <c r="B633" t="s">
        <v>565</v>
      </c>
      <c r="C633" t="s">
        <v>2475</v>
      </c>
      <c r="D633" s="685">
        <v>45961</v>
      </c>
      <c r="E633" t="s">
        <v>80</v>
      </c>
      <c r="F633" s="685">
        <v>45631</v>
      </c>
      <c r="G633" s="685">
        <v>45961</v>
      </c>
      <c r="H633" s="684" t="s">
        <v>3685</v>
      </c>
    </row>
    <row r="634" spans="1:8" hidden="1" x14ac:dyDescent="0.35">
      <c r="A634" t="s">
        <v>3686</v>
      </c>
      <c r="B634" t="s">
        <v>565</v>
      </c>
      <c r="C634" t="s">
        <v>124</v>
      </c>
      <c r="D634" s="685">
        <v>46142</v>
      </c>
      <c r="E634" t="s">
        <v>80</v>
      </c>
      <c r="F634" s="685">
        <v>45717</v>
      </c>
      <c r="G634" s="685">
        <v>46418</v>
      </c>
      <c r="H634" s="684" t="s">
        <v>3687</v>
      </c>
    </row>
    <row r="635" spans="1:8" hidden="1" x14ac:dyDescent="0.35">
      <c r="A635" t="s">
        <v>3688</v>
      </c>
      <c r="B635" t="s">
        <v>124</v>
      </c>
      <c r="C635" t="s">
        <v>278</v>
      </c>
      <c r="D635" s="685">
        <v>45663</v>
      </c>
      <c r="E635" t="s">
        <v>80</v>
      </c>
      <c r="F635" s="685">
        <v>45631</v>
      </c>
      <c r="G635" s="685">
        <v>46325</v>
      </c>
      <c r="H635" s="684" t="s">
        <v>3689</v>
      </c>
    </row>
    <row r="636" spans="1:8" hidden="1" x14ac:dyDescent="0.35">
      <c r="A636" t="s">
        <v>3690</v>
      </c>
      <c r="B636" t="s">
        <v>280</v>
      </c>
      <c r="C636" t="s">
        <v>278</v>
      </c>
      <c r="D636" s="685">
        <v>45666</v>
      </c>
      <c r="E636" t="s">
        <v>80</v>
      </c>
      <c r="F636" s="685">
        <v>45635</v>
      </c>
      <c r="G636" s="685">
        <v>46325</v>
      </c>
      <c r="H636" s="684" t="s">
        <v>3691</v>
      </c>
    </row>
    <row r="637" spans="1:8" hidden="1" x14ac:dyDescent="0.35">
      <c r="A637" t="s">
        <v>3692</v>
      </c>
      <c r="B637" t="s">
        <v>565</v>
      </c>
      <c r="C637" t="s">
        <v>2475</v>
      </c>
      <c r="D637" s="685">
        <v>45900</v>
      </c>
      <c r="E637" t="s">
        <v>80</v>
      </c>
      <c r="F637" s="685">
        <v>45635</v>
      </c>
      <c r="G637" s="685">
        <v>45900</v>
      </c>
      <c r="H637" s="684" t="s">
        <v>3693</v>
      </c>
    </row>
    <row r="638" spans="1:8" hidden="1" x14ac:dyDescent="0.35">
      <c r="A638" t="s">
        <v>3694</v>
      </c>
      <c r="B638" t="s">
        <v>280</v>
      </c>
      <c r="C638" t="s">
        <v>2475</v>
      </c>
      <c r="D638" s="685">
        <v>45930</v>
      </c>
      <c r="E638" t="s">
        <v>80</v>
      </c>
      <c r="F638" s="685">
        <v>45632</v>
      </c>
      <c r="G638" s="685">
        <v>45930</v>
      </c>
      <c r="H638" s="684" t="s">
        <v>3695</v>
      </c>
    </row>
    <row r="639" spans="1:8" hidden="1" x14ac:dyDescent="0.35">
      <c r="A639" t="s">
        <v>3696</v>
      </c>
      <c r="B639" t="s">
        <v>124</v>
      </c>
      <c r="C639" t="s">
        <v>278</v>
      </c>
      <c r="D639" s="685">
        <v>45705</v>
      </c>
      <c r="E639" t="s">
        <v>80</v>
      </c>
      <c r="F639" s="685">
        <v>45649</v>
      </c>
      <c r="G639" s="685">
        <v>45747</v>
      </c>
      <c r="H639" s="684" t="s">
        <v>3697</v>
      </c>
    </row>
    <row r="640" spans="1:8" hidden="1" x14ac:dyDescent="0.35">
      <c r="A640" t="s">
        <v>3698</v>
      </c>
      <c r="B640" t="s">
        <v>565</v>
      </c>
      <c r="C640" t="s">
        <v>278</v>
      </c>
      <c r="D640" s="685">
        <v>45909</v>
      </c>
      <c r="E640" t="s">
        <v>80</v>
      </c>
      <c r="F640" s="685">
        <v>45645</v>
      </c>
      <c r="G640" s="685">
        <v>46021</v>
      </c>
      <c r="H640" s="684" t="s">
        <v>3699</v>
      </c>
    </row>
    <row r="641" spans="1:8" hidden="1" x14ac:dyDescent="0.35">
      <c r="A641" t="s">
        <v>3700</v>
      </c>
      <c r="B641" t="s">
        <v>124</v>
      </c>
      <c r="C641" t="s">
        <v>278</v>
      </c>
      <c r="D641" s="685">
        <v>45670</v>
      </c>
      <c r="E641" t="s">
        <v>80</v>
      </c>
      <c r="F641" s="685">
        <v>45639</v>
      </c>
      <c r="G641" s="685">
        <v>46325</v>
      </c>
      <c r="H641" s="684" t="s">
        <v>3701</v>
      </c>
    </row>
    <row r="642" spans="1:8" ht="29" hidden="1" x14ac:dyDescent="0.35">
      <c r="A642" t="s">
        <v>3702</v>
      </c>
      <c r="B642" t="s">
        <v>565</v>
      </c>
      <c r="C642" t="s">
        <v>278</v>
      </c>
      <c r="D642" s="685">
        <v>45730</v>
      </c>
      <c r="E642" t="s">
        <v>80</v>
      </c>
      <c r="F642" s="685">
        <v>45702</v>
      </c>
      <c r="G642" s="685">
        <v>46325</v>
      </c>
      <c r="H642" s="684" t="s">
        <v>3703</v>
      </c>
    </row>
    <row r="643" spans="1:8" hidden="1" x14ac:dyDescent="0.35">
      <c r="A643" t="s">
        <v>3704</v>
      </c>
      <c r="B643" t="s">
        <v>124</v>
      </c>
      <c r="C643" t="s">
        <v>278</v>
      </c>
      <c r="D643" s="685">
        <v>45565</v>
      </c>
      <c r="E643" t="s">
        <v>135</v>
      </c>
      <c r="F643" s="685">
        <v>45434</v>
      </c>
      <c r="G643" s="685">
        <v>45565</v>
      </c>
      <c r="H643" s="684" t="s">
        <v>3705</v>
      </c>
    </row>
    <row r="644" spans="1:8" hidden="1" x14ac:dyDescent="0.35">
      <c r="A644" t="s">
        <v>3706</v>
      </c>
      <c r="B644" t="s">
        <v>565</v>
      </c>
      <c r="C644" t="s">
        <v>278</v>
      </c>
      <c r="D644" s="685">
        <v>45498</v>
      </c>
      <c r="E644" t="s">
        <v>80</v>
      </c>
      <c r="F644" s="685">
        <v>45467</v>
      </c>
      <c r="G644" s="685">
        <v>45992</v>
      </c>
      <c r="H644" s="684" t="s">
        <v>3707</v>
      </c>
    </row>
    <row r="645" spans="1:8" ht="29" hidden="1" x14ac:dyDescent="0.35">
      <c r="A645" t="s">
        <v>3708</v>
      </c>
      <c r="B645" t="s">
        <v>124</v>
      </c>
      <c r="C645" t="s">
        <v>278</v>
      </c>
      <c r="D645" s="685">
        <v>45565</v>
      </c>
      <c r="E645" t="s">
        <v>135</v>
      </c>
      <c r="F645" s="685">
        <v>45460</v>
      </c>
      <c r="G645" s="685">
        <v>45656</v>
      </c>
      <c r="H645" s="684" t="s">
        <v>3709</v>
      </c>
    </row>
    <row r="646" spans="1:8" ht="29" hidden="1" x14ac:dyDescent="0.35">
      <c r="A646" t="s">
        <v>3710</v>
      </c>
      <c r="B646" t="s">
        <v>124</v>
      </c>
      <c r="C646" t="s">
        <v>124</v>
      </c>
      <c r="D646" s="685">
        <v>45503</v>
      </c>
      <c r="E646" t="s">
        <v>135</v>
      </c>
      <c r="F646" s="685">
        <v>45484</v>
      </c>
      <c r="G646" s="685">
        <v>45656</v>
      </c>
      <c r="H646" s="684" t="s">
        <v>3711</v>
      </c>
    </row>
    <row r="647" spans="1:8" hidden="1" x14ac:dyDescent="0.35">
      <c r="A647" t="s">
        <v>3712</v>
      </c>
      <c r="B647" t="s">
        <v>124</v>
      </c>
      <c r="C647" t="s">
        <v>278</v>
      </c>
      <c r="D647" s="685">
        <v>45565</v>
      </c>
      <c r="E647" t="s">
        <v>135</v>
      </c>
      <c r="F647" s="685">
        <v>45434</v>
      </c>
      <c r="G647" s="685">
        <v>45565</v>
      </c>
      <c r="H647" s="684" t="s">
        <v>3713</v>
      </c>
    </row>
    <row r="648" spans="1:8" ht="29" hidden="1" x14ac:dyDescent="0.35">
      <c r="A648" t="s">
        <v>3714</v>
      </c>
      <c r="B648" t="s">
        <v>124</v>
      </c>
      <c r="C648" t="s">
        <v>124</v>
      </c>
      <c r="D648" s="685">
        <v>45496</v>
      </c>
      <c r="E648" t="s">
        <v>80</v>
      </c>
      <c r="F648" s="685">
        <v>45475</v>
      </c>
      <c r="G648" s="685">
        <v>45656</v>
      </c>
      <c r="H648" s="684" t="s">
        <v>3715</v>
      </c>
    </row>
    <row r="649" spans="1:8" hidden="1" x14ac:dyDescent="0.35">
      <c r="A649" t="s">
        <v>3716</v>
      </c>
      <c r="B649" t="s">
        <v>888</v>
      </c>
      <c r="C649" t="s">
        <v>278</v>
      </c>
      <c r="D649" s="685">
        <v>45565</v>
      </c>
      <c r="E649" t="s">
        <v>80</v>
      </c>
      <c r="F649" s="685">
        <v>45460</v>
      </c>
      <c r="G649" s="685">
        <v>46021</v>
      </c>
      <c r="H649" s="684" t="s">
        <v>3717</v>
      </c>
    </row>
    <row r="650" spans="1:8" ht="29" hidden="1" x14ac:dyDescent="0.35">
      <c r="A650" t="s">
        <v>3718</v>
      </c>
      <c r="B650" t="s">
        <v>124</v>
      </c>
      <c r="C650" t="s">
        <v>278</v>
      </c>
      <c r="D650" s="685">
        <v>45838</v>
      </c>
      <c r="E650" t="s">
        <v>80</v>
      </c>
      <c r="F650" s="685">
        <v>45464</v>
      </c>
      <c r="G650" s="685">
        <v>45869</v>
      </c>
      <c r="H650" s="684" t="s">
        <v>3719</v>
      </c>
    </row>
    <row r="651" spans="1:8" ht="29" hidden="1" x14ac:dyDescent="0.35">
      <c r="A651" t="s">
        <v>3720</v>
      </c>
      <c r="B651" t="s">
        <v>124</v>
      </c>
      <c r="C651" t="s">
        <v>124</v>
      </c>
      <c r="D651" s="685">
        <v>45509</v>
      </c>
      <c r="E651" t="s">
        <v>2531</v>
      </c>
      <c r="F651" s="685">
        <v>45448</v>
      </c>
      <c r="G651" s="685">
        <v>45622</v>
      </c>
      <c r="H651" s="684" t="s">
        <v>3721</v>
      </c>
    </row>
    <row r="652" spans="1:8" ht="29" hidden="1" x14ac:dyDescent="0.35">
      <c r="A652" t="s">
        <v>3722</v>
      </c>
      <c r="B652" t="s">
        <v>124</v>
      </c>
      <c r="C652" t="s">
        <v>124</v>
      </c>
      <c r="D652" s="685">
        <v>45516</v>
      </c>
      <c r="E652" t="s">
        <v>80</v>
      </c>
      <c r="F652" s="685">
        <v>45455</v>
      </c>
      <c r="G652" s="685">
        <v>45622</v>
      </c>
      <c r="H652" s="684" t="s">
        <v>3723</v>
      </c>
    </row>
    <row r="653" spans="1:8" hidden="1" x14ac:dyDescent="0.35">
      <c r="A653" t="s">
        <v>3724</v>
      </c>
      <c r="B653" t="s">
        <v>124</v>
      </c>
      <c r="C653" t="s">
        <v>278</v>
      </c>
      <c r="D653" s="685">
        <v>45565</v>
      </c>
      <c r="E653" t="s">
        <v>135</v>
      </c>
      <c r="F653" s="685">
        <v>45453</v>
      </c>
      <c r="G653" s="685">
        <v>45656</v>
      </c>
      <c r="H653" s="684" t="s">
        <v>3725</v>
      </c>
    </row>
    <row r="654" spans="1:8" ht="29" hidden="1" x14ac:dyDescent="0.35">
      <c r="A654" t="s">
        <v>3726</v>
      </c>
      <c r="B654" t="s">
        <v>124</v>
      </c>
      <c r="C654" t="s">
        <v>124</v>
      </c>
      <c r="D654" s="685">
        <v>45509</v>
      </c>
      <c r="E654" t="s">
        <v>2531</v>
      </c>
      <c r="F654" s="685">
        <v>45448</v>
      </c>
      <c r="G654" s="685">
        <v>45622</v>
      </c>
      <c r="H654" s="684" t="s">
        <v>3727</v>
      </c>
    </row>
    <row r="655" spans="1:8" hidden="1" x14ac:dyDescent="0.35">
      <c r="A655" t="s">
        <v>3728</v>
      </c>
      <c r="B655" t="s">
        <v>565</v>
      </c>
      <c r="C655" t="s">
        <v>2536</v>
      </c>
      <c r="D655" s="685">
        <v>45971</v>
      </c>
      <c r="E655" t="s">
        <v>80</v>
      </c>
      <c r="F655" s="685">
        <v>45474</v>
      </c>
      <c r="G655" s="685">
        <v>45989</v>
      </c>
      <c r="H655" s="684" t="s">
        <v>3729</v>
      </c>
    </row>
    <row r="656" spans="1:8" hidden="1" x14ac:dyDescent="0.35">
      <c r="A656" t="s">
        <v>3730</v>
      </c>
      <c r="B656" t="s">
        <v>124</v>
      </c>
      <c r="C656" t="s">
        <v>2475</v>
      </c>
      <c r="D656" s="685">
        <v>45900</v>
      </c>
      <c r="E656" t="s">
        <v>135</v>
      </c>
      <c r="F656" s="685">
        <v>45496</v>
      </c>
      <c r="G656" s="685">
        <v>45900</v>
      </c>
      <c r="H656" s="684" t="s">
        <v>3731</v>
      </c>
    </row>
    <row r="657" spans="1:8" hidden="1" x14ac:dyDescent="0.35">
      <c r="A657" t="s">
        <v>3732</v>
      </c>
      <c r="B657" t="s">
        <v>888</v>
      </c>
      <c r="C657" t="s">
        <v>278</v>
      </c>
      <c r="D657" s="685">
        <v>45838</v>
      </c>
      <c r="E657" t="s">
        <v>2624</v>
      </c>
      <c r="F657" s="685">
        <v>45453</v>
      </c>
      <c r="G657" s="685">
        <v>46022</v>
      </c>
      <c r="H657" s="684" t="s">
        <v>3733</v>
      </c>
    </row>
    <row r="658" spans="1:8" hidden="1" x14ac:dyDescent="0.35">
      <c r="A658" t="s">
        <v>2216</v>
      </c>
      <c r="B658" t="s">
        <v>888</v>
      </c>
      <c r="C658" t="s">
        <v>278</v>
      </c>
      <c r="D658" s="685">
        <v>45838</v>
      </c>
      <c r="E658" t="s">
        <v>80</v>
      </c>
      <c r="F658" s="685">
        <v>45453</v>
      </c>
      <c r="G658" s="685">
        <v>46021</v>
      </c>
      <c r="H658" s="684" t="s">
        <v>3734</v>
      </c>
    </row>
    <row r="659" spans="1:8" hidden="1" x14ac:dyDescent="0.35">
      <c r="A659" t="s">
        <v>3735</v>
      </c>
      <c r="B659" t="s">
        <v>888</v>
      </c>
      <c r="C659" t="s">
        <v>278</v>
      </c>
      <c r="D659" s="685">
        <v>45838</v>
      </c>
      <c r="E659" t="s">
        <v>2624</v>
      </c>
      <c r="F659" s="685">
        <v>45492</v>
      </c>
      <c r="G659" s="685">
        <v>46021</v>
      </c>
      <c r="H659" s="684" t="s">
        <v>3736</v>
      </c>
    </row>
    <row r="660" spans="1:8" hidden="1" x14ac:dyDescent="0.35">
      <c r="A660" t="s">
        <v>3737</v>
      </c>
      <c r="B660" t="s">
        <v>124</v>
      </c>
      <c r="C660" t="s">
        <v>278</v>
      </c>
      <c r="D660" s="685">
        <v>45490</v>
      </c>
      <c r="E660" t="s">
        <v>135</v>
      </c>
      <c r="F660" s="685">
        <v>45453</v>
      </c>
      <c r="G660" s="685">
        <v>45656</v>
      </c>
      <c r="H660" s="684" t="s">
        <v>3738</v>
      </c>
    </row>
    <row r="661" spans="1:8" hidden="1" x14ac:dyDescent="0.35">
      <c r="A661" t="s">
        <v>3739</v>
      </c>
      <c r="B661" t="s">
        <v>888</v>
      </c>
      <c r="C661" t="s">
        <v>278</v>
      </c>
      <c r="D661" s="685">
        <v>45677</v>
      </c>
      <c r="E661" t="s">
        <v>80</v>
      </c>
      <c r="F661" s="685">
        <v>45495</v>
      </c>
      <c r="G661" s="685">
        <v>46021</v>
      </c>
      <c r="H661" s="684" t="s">
        <v>3740</v>
      </c>
    </row>
    <row r="662" spans="1:8" hidden="1" x14ac:dyDescent="0.35">
      <c r="A662" t="s">
        <v>3741</v>
      </c>
      <c r="B662" t="s">
        <v>124</v>
      </c>
      <c r="C662" t="s">
        <v>2475</v>
      </c>
      <c r="D662" s="685">
        <v>45565</v>
      </c>
      <c r="E662" t="s">
        <v>135</v>
      </c>
      <c r="F662" s="685">
        <v>45434</v>
      </c>
      <c r="G662" s="685">
        <v>45565</v>
      </c>
      <c r="H662" s="684" t="s">
        <v>3742</v>
      </c>
    </row>
    <row r="663" spans="1:8" hidden="1" x14ac:dyDescent="0.35">
      <c r="A663" t="s">
        <v>3743</v>
      </c>
      <c r="B663" t="s">
        <v>565</v>
      </c>
      <c r="C663" t="s">
        <v>278</v>
      </c>
      <c r="D663" s="685">
        <v>45838</v>
      </c>
      <c r="E663" t="s">
        <v>80</v>
      </c>
      <c r="F663" s="685">
        <v>45477</v>
      </c>
      <c r="G663" s="685">
        <v>45869</v>
      </c>
      <c r="H663" s="684" t="s">
        <v>3744</v>
      </c>
    </row>
    <row r="664" spans="1:8" hidden="1" x14ac:dyDescent="0.35">
      <c r="A664" t="s">
        <v>3745</v>
      </c>
      <c r="B664" t="s">
        <v>565</v>
      </c>
      <c r="C664" t="s">
        <v>278</v>
      </c>
      <c r="D664" s="685">
        <v>45861</v>
      </c>
      <c r="E664" t="s">
        <v>80</v>
      </c>
      <c r="F664" s="685">
        <v>45461</v>
      </c>
      <c r="G664" s="685">
        <v>45991</v>
      </c>
      <c r="H664" s="684" t="s">
        <v>3746</v>
      </c>
    </row>
    <row r="665" spans="1:8" hidden="1" x14ac:dyDescent="0.35">
      <c r="A665" t="s">
        <v>2247</v>
      </c>
      <c r="B665" t="s">
        <v>280</v>
      </c>
      <c r="C665" t="s">
        <v>2475</v>
      </c>
      <c r="D665" s="685">
        <v>45565</v>
      </c>
      <c r="E665" t="s">
        <v>80</v>
      </c>
      <c r="F665" s="685">
        <v>45471</v>
      </c>
      <c r="G665" s="685">
        <v>45869</v>
      </c>
      <c r="H665" s="684" t="s">
        <v>3747</v>
      </c>
    </row>
    <row r="666" spans="1:8" hidden="1" x14ac:dyDescent="0.35">
      <c r="A666" t="s">
        <v>3748</v>
      </c>
      <c r="B666" t="s">
        <v>124</v>
      </c>
      <c r="C666" t="s">
        <v>278</v>
      </c>
      <c r="D666" s="685">
        <v>45838</v>
      </c>
      <c r="E666" t="s">
        <v>80</v>
      </c>
      <c r="F666" s="685">
        <v>45453</v>
      </c>
      <c r="G666" s="685">
        <v>45869</v>
      </c>
      <c r="H666" s="684" t="s">
        <v>3749</v>
      </c>
    </row>
    <row r="667" spans="1:8" ht="29" hidden="1" x14ac:dyDescent="0.35">
      <c r="A667" t="s">
        <v>3750</v>
      </c>
      <c r="B667" t="s">
        <v>565</v>
      </c>
      <c r="C667" t="s">
        <v>278</v>
      </c>
      <c r="D667" s="685">
        <v>45849</v>
      </c>
      <c r="E667" t="s">
        <v>80</v>
      </c>
      <c r="F667" s="685">
        <v>45489</v>
      </c>
      <c r="G667" s="685">
        <v>46021</v>
      </c>
      <c r="H667" s="684" t="s">
        <v>3751</v>
      </c>
    </row>
    <row r="668" spans="1:8" hidden="1" x14ac:dyDescent="0.35">
      <c r="A668" t="s">
        <v>3752</v>
      </c>
      <c r="B668" t="s">
        <v>565</v>
      </c>
      <c r="C668" t="s">
        <v>278</v>
      </c>
      <c r="D668" s="685">
        <v>45539</v>
      </c>
      <c r="E668" t="s">
        <v>80</v>
      </c>
      <c r="F668" s="685">
        <v>45453</v>
      </c>
      <c r="G668" s="685">
        <v>46021</v>
      </c>
      <c r="H668" s="684" t="s">
        <v>3753</v>
      </c>
    </row>
    <row r="669" spans="1:8" ht="29" hidden="1" x14ac:dyDescent="0.35">
      <c r="A669" t="s">
        <v>3754</v>
      </c>
      <c r="B669" t="s">
        <v>124</v>
      </c>
      <c r="C669" t="s">
        <v>124</v>
      </c>
      <c r="D669" s="685">
        <v>45508</v>
      </c>
      <c r="E669" t="s">
        <v>80</v>
      </c>
      <c r="F669" s="685">
        <v>45447</v>
      </c>
      <c r="G669" s="685">
        <v>45622</v>
      </c>
      <c r="H669" s="684" t="s">
        <v>3755</v>
      </c>
    </row>
    <row r="670" spans="1:8" hidden="1" x14ac:dyDescent="0.35">
      <c r="A670" t="s">
        <v>3756</v>
      </c>
      <c r="B670" t="s">
        <v>888</v>
      </c>
      <c r="C670" t="s">
        <v>278</v>
      </c>
      <c r="D670" s="685">
        <v>45565</v>
      </c>
      <c r="E670" t="s">
        <v>80</v>
      </c>
      <c r="F670" s="685">
        <v>45464</v>
      </c>
      <c r="G670" s="685">
        <v>46021</v>
      </c>
      <c r="H670" s="684" t="s">
        <v>3757</v>
      </c>
    </row>
    <row r="671" spans="1:8" ht="29" hidden="1" x14ac:dyDescent="0.35">
      <c r="A671" t="s">
        <v>3758</v>
      </c>
      <c r="B671" t="s">
        <v>124</v>
      </c>
      <c r="C671" t="s">
        <v>124</v>
      </c>
      <c r="D671" s="685">
        <v>45509</v>
      </c>
      <c r="E671" t="s">
        <v>80</v>
      </c>
      <c r="F671" s="685">
        <v>45448</v>
      </c>
      <c r="G671" s="685">
        <v>45622</v>
      </c>
      <c r="H671" s="684" t="s">
        <v>3759</v>
      </c>
    </row>
    <row r="672" spans="1:8" ht="43.5" hidden="1" x14ac:dyDescent="0.35">
      <c r="A672" t="s">
        <v>3760</v>
      </c>
      <c r="B672" t="s">
        <v>124</v>
      </c>
      <c r="C672" t="s">
        <v>124</v>
      </c>
      <c r="D672" s="685">
        <v>45509</v>
      </c>
      <c r="E672" t="s">
        <v>80</v>
      </c>
      <c r="F672" s="685">
        <v>45448</v>
      </c>
      <c r="G672" s="685">
        <v>45622</v>
      </c>
      <c r="H672" s="684" t="s">
        <v>3761</v>
      </c>
    </row>
    <row r="673" spans="1:8" ht="29" hidden="1" x14ac:dyDescent="0.35">
      <c r="A673" t="s">
        <v>3762</v>
      </c>
      <c r="B673" t="s">
        <v>124</v>
      </c>
      <c r="C673" t="s">
        <v>124</v>
      </c>
      <c r="D673" s="685">
        <v>45503</v>
      </c>
      <c r="E673" t="s">
        <v>135</v>
      </c>
      <c r="F673" s="685">
        <v>45484</v>
      </c>
      <c r="G673" s="685">
        <v>45656</v>
      </c>
      <c r="H673" s="684" t="s">
        <v>3763</v>
      </c>
    </row>
    <row r="674" spans="1:8" hidden="1" x14ac:dyDescent="0.35">
      <c r="A674" t="s">
        <v>3764</v>
      </c>
      <c r="B674" t="s">
        <v>565</v>
      </c>
      <c r="C674" t="s">
        <v>278</v>
      </c>
      <c r="D674" s="685">
        <v>45971</v>
      </c>
      <c r="E674" t="s">
        <v>80</v>
      </c>
      <c r="F674" s="685">
        <v>45492</v>
      </c>
      <c r="G674" s="685">
        <v>45989</v>
      </c>
      <c r="H674" s="684" t="s">
        <v>3765</v>
      </c>
    </row>
    <row r="675" spans="1:8" ht="29" hidden="1" x14ac:dyDescent="0.35">
      <c r="A675" t="s">
        <v>3766</v>
      </c>
      <c r="B675" t="s">
        <v>124</v>
      </c>
      <c r="C675" t="s">
        <v>124</v>
      </c>
      <c r="D675" s="685">
        <v>45503</v>
      </c>
      <c r="E675" t="s">
        <v>135</v>
      </c>
      <c r="F675" s="685">
        <v>45484</v>
      </c>
      <c r="G675" s="685">
        <v>45656</v>
      </c>
      <c r="H675" s="684" t="s">
        <v>3767</v>
      </c>
    </row>
    <row r="676" spans="1:8" hidden="1" x14ac:dyDescent="0.35">
      <c r="A676" t="s">
        <v>3768</v>
      </c>
      <c r="B676" t="s">
        <v>124</v>
      </c>
      <c r="C676" t="s">
        <v>2578</v>
      </c>
      <c r="D676" s="685">
        <v>45534</v>
      </c>
      <c r="E676" t="s">
        <v>135</v>
      </c>
      <c r="F676" s="685">
        <v>45504</v>
      </c>
      <c r="G676" s="685">
        <v>45550</v>
      </c>
      <c r="H676" s="684" t="s">
        <v>3769</v>
      </c>
    </row>
    <row r="677" spans="1:8" hidden="1" x14ac:dyDescent="0.35">
      <c r="A677" t="s">
        <v>3770</v>
      </c>
      <c r="B677" t="s">
        <v>565</v>
      </c>
      <c r="C677" t="s">
        <v>278</v>
      </c>
      <c r="D677" s="685">
        <v>45524</v>
      </c>
      <c r="E677" t="s">
        <v>80</v>
      </c>
      <c r="F677" s="685">
        <v>45484</v>
      </c>
      <c r="G677" s="685">
        <v>45992</v>
      </c>
      <c r="H677" s="684" t="s">
        <v>3771</v>
      </c>
    </row>
    <row r="678" spans="1:8" hidden="1" x14ac:dyDescent="0.35">
      <c r="A678" t="s">
        <v>3772</v>
      </c>
      <c r="B678" t="s">
        <v>124</v>
      </c>
      <c r="C678" t="s">
        <v>278</v>
      </c>
      <c r="D678" s="685">
        <v>45565</v>
      </c>
      <c r="E678" t="s">
        <v>135</v>
      </c>
      <c r="F678" s="685">
        <v>45434</v>
      </c>
      <c r="G678" s="685">
        <v>45565</v>
      </c>
      <c r="H678" s="684" t="s">
        <v>3773</v>
      </c>
    </row>
    <row r="679" spans="1:8" hidden="1" x14ac:dyDescent="0.35">
      <c r="A679" t="s">
        <v>3774</v>
      </c>
      <c r="B679" t="s">
        <v>124</v>
      </c>
      <c r="C679" t="s">
        <v>2536</v>
      </c>
      <c r="D679" s="685">
        <v>45535</v>
      </c>
      <c r="E679" t="s">
        <v>80</v>
      </c>
      <c r="F679" s="685">
        <v>45474</v>
      </c>
      <c r="G679" s="685">
        <v>45716</v>
      </c>
      <c r="H679" s="684" t="s">
        <v>3775</v>
      </c>
    </row>
    <row r="680" spans="1:8" hidden="1" x14ac:dyDescent="0.35">
      <c r="A680" t="s">
        <v>3776</v>
      </c>
      <c r="B680" t="s">
        <v>124</v>
      </c>
      <c r="C680" t="s">
        <v>278</v>
      </c>
      <c r="D680" s="685">
        <v>45565</v>
      </c>
      <c r="E680" t="s">
        <v>135</v>
      </c>
      <c r="F680" s="685">
        <v>45464</v>
      </c>
      <c r="G680" s="685">
        <v>45656</v>
      </c>
      <c r="H680" s="684" t="s">
        <v>3777</v>
      </c>
    </row>
    <row r="681" spans="1:8" hidden="1" x14ac:dyDescent="0.35">
      <c r="A681" t="s">
        <v>2215</v>
      </c>
      <c r="B681" t="s">
        <v>565</v>
      </c>
      <c r="C681" t="s">
        <v>278</v>
      </c>
      <c r="D681" s="685">
        <v>45838</v>
      </c>
      <c r="E681" t="s">
        <v>80</v>
      </c>
      <c r="F681" s="685">
        <v>45453</v>
      </c>
      <c r="G681" s="685">
        <v>45961</v>
      </c>
      <c r="H681" s="684" t="s">
        <v>3778</v>
      </c>
    </row>
    <row r="682" spans="1:8" hidden="1" x14ac:dyDescent="0.35">
      <c r="A682" t="s">
        <v>3779</v>
      </c>
      <c r="B682" t="s">
        <v>124</v>
      </c>
      <c r="C682" t="s">
        <v>278</v>
      </c>
      <c r="D682" s="685">
        <v>45565</v>
      </c>
      <c r="E682" t="s">
        <v>80</v>
      </c>
      <c r="F682" s="685">
        <v>45476</v>
      </c>
      <c r="G682" s="685">
        <v>45656</v>
      </c>
      <c r="H682" s="684" t="s">
        <v>3780</v>
      </c>
    </row>
    <row r="683" spans="1:8" hidden="1" x14ac:dyDescent="0.35">
      <c r="A683" t="s">
        <v>3781</v>
      </c>
      <c r="B683" t="s">
        <v>124</v>
      </c>
      <c r="C683" t="s">
        <v>278</v>
      </c>
      <c r="D683" s="685">
        <v>45565</v>
      </c>
      <c r="E683" t="s">
        <v>135</v>
      </c>
      <c r="F683" s="685">
        <v>45434</v>
      </c>
      <c r="G683" s="685">
        <v>45565</v>
      </c>
      <c r="H683" s="684" t="s">
        <v>3782</v>
      </c>
    </row>
    <row r="684" spans="1:8" ht="29" hidden="1" x14ac:dyDescent="0.35">
      <c r="A684" t="s">
        <v>3783</v>
      </c>
      <c r="B684" t="s">
        <v>124</v>
      </c>
      <c r="C684" t="s">
        <v>124</v>
      </c>
      <c r="D684" s="685">
        <v>45503</v>
      </c>
      <c r="E684" t="s">
        <v>135</v>
      </c>
      <c r="F684" s="685">
        <v>45484</v>
      </c>
      <c r="G684" s="685">
        <v>45656</v>
      </c>
      <c r="H684" s="684" t="s">
        <v>3784</v>
      </c>
    </row>
    <row r="685" spans="1:8" ht="29" hidden="1" x14ac:dyDescent="0.35">
      <c r="A685" t="s">
        <v>3785</v>
      </c>
      <c r="B685" t="s">
        <v>124</v>
      </c>
      <c r="C685" t="s">
        <v>124</v>
      </c>
      <c r="D685" s="685">
        <v>45503</v>
      </c>
      <c r="E685" t="s">
        <v>135</v>
      </c>
      <c r="F685" s="685">
        <v>45484</v>
      </c>
      <c r="G685" s="685">
        <v>45656</v>
      </c>
      <c r="H685" s="684" t="s">
        <v>3786</v>
      </c>
    </row>
    <row r="686" spans="1:8" hidden="1" x14ac:dyDescent="0.35">
      <c r="A686" t="s">
        <v>3787</v>
      </c>
      <c r="B686" t="s">
        <v>124</v>
      </c>
      <c r="C686" t="s">
        <v>2536</v>
      </c>
      <c r="D686" s="685">
        <v>45535</v>
      </c>
      <c r="E686" t="s">
        <v>80</v>
      </c>
      <c r="F686" s="685">
        <v>45474</v>
      </c>
      <c r="G686" s="685">
        <v>45656</v>
      </c>
      <c r="H686" s="684" t="s">
        <v>3788</v>
      </c>
    </row>
    <row r="687" spans="1:8" hidden="1" x14ac:dyDescent="0.35">
      <c r="A687" t="s">
        <v>3789</v>
      </c>
      <c r="B687" t="s">
        <v>156</v>
      </c>
      <c r="C687" t="s">
        <v>278</v>
      </c>
      <c r="D687" s="685">
        <v>45786</v>
      </c>
      <c r="E687" t="s">
        <v>80</v>
      </c>
      <c r="F687" s="685">
        <v>45481</v>
      </c>
      <c r="G687" s="685">
        <v>46021</v>
      </c>
      <c r="H687" s="684" t="s">
        <v>3790</v>
      </c>
    </row>
    <row r="688" spans="1:8" ht="29" hidden="1" x14ac:dyDescent="0.35">
      <c r="A688" t="s">
        <v>3791</v>
      </c>
      <c r="B688" t="s">
        <v>124</v>
      </c>
      <c r="C688" t="s">
        <v>124</v>
      </c>
      <c r="D688" s="685">
        <v>45572</v>
      </c>
      <c r="E688" t="s">
        <v>80</v>
      </c>
      <c r="F688" s="685">
        <v>45453</v>
      </c>
      <c r="G688" s="685">
        <v>45746</v>
      </c>
      <c r="H688" s="684" t="s">
        <v>3792</v>
      </c>
    </row>
    <row r="689" spans="1:8" hidden="1" x14ac:dyDescent="0.35">
      <c r="A689" t="s">
        <v>3793</v>
      </c>
      <c r="B689" t="s">
        <v>124</v>
      </c>
      <c r="C689" t="s">
        <v>278</v>
      </c>
      <c r="D689" s="685">
        <v>45565</v>
      </c>
      <c r="E689" t="s">
        <v>135</v>
      </c>
      <c r="F689" s="685">
        <v>45434</v>
      </c>
      <c r="G689" s="685">
        <v>45565</v>
      </c>
      <c r="H689" s="684" t="s">
        <v>3794</v>
      </c>
    </row>
    <row r="690" spans="1:8" ht="29" hidden="1" x14ac:dyDescent="0.35">
      <c r="A690" t="s">
        <v>3795</v>
      </c>
      <c r="B690" t="s">
        <v>124</v>
      </c>
      <c r="C690" t="s">
        <v>124</v>
      </c>
      <c r="D690" s="685">
        <v>45509</v>
      </c>
      <c r="E690" t="s">
        <v>80</v>
      </c>
      <c r="F690" s="685">
        <v>45448</v>
      </c>
      <c r="G690" s="685">
        <v>45622</v>
      </c>
      <c r="H690" s="684" t="s">
        <v>3796</v>
      </c>
    </row>
    <row r="691" spans="1:8" hidden="1" x14ac:dyDescent="0.35">
      <c r="A691" t="s">
        <v>3797</v>
      </c>
      <c r="B691" t="s">
        <v>888</v>
      </c>
      <c r="C691" t="s">
        <v>2536</v>
      </c>
      <c r="D691" s="685">
        <v>45807</v>
      </c>
      <c r="E691" t="s">
        <v>80</v>
      </c>
      <c r="F691" s="685">
        <v>45474</v>
      </c>
      <c r="G691" s="685">
        <v>45991</v>
      </c>
      <c r="H691" s="684" t="s">
        <v>3798</v>
      </c>
    </row>
    <row r="692" spans="1:8" ht="29" hidden="1" x14ac:dyDescent="0.35">
      <c r="A692" t="s">
        <v>3799</v>
      </c>
      <c r="B692" t="s">
        <v>124</v>
      </c>
      <c r="C692" t="s">
        <v>124</v>
      </c>
      <c r="D692" s="685">
        <v>45509</v>
      </c>
      <c r="E692" t="s">
        <v>80</v>
      </c>
      <c r="F692" s="685">
        <v>45448</v>
      </c>
      <c r="G692" s="685">
        <v>45622</v>
      </c>
      <c r="H692" s="684" t="s">
        <v>3800</v>
      </c>
    </row>
    <row r="693" spans="1:8" ht="29" hidden="1" x14ac:dyDescent="0.35">
      <c r="A693" t="s">
        <v>3801</v>
      </c>
      <c r="B693" t="s">
        <v>124</v>
      </c>
      <c r="C693" t="s">
        <v>124</v>
      </c>
      <c r="D693" s="685">
        <v>45508</v>
      </c>
      <c r="E693" t="s">
        <v>80</v>
      </c>
      <c r="F693" s="685">
        <v>45447</v>
      </c>
      <c r="G693" s="685">
        <v>45622</v>
      </c>
      <c r="H693" s="684" t="s">
        <v>3802</v>
      </c>
    </row>
    <row r="694" spans="1:8" hidden="1" x14ac:dyDescent="0.35">
      <c r="A694" t="s">
        <v>3803</v>
      </c>
      <c r="B694" t="s">
        <v>565</v>
      </c>
      <c r="C694" t="s">
        <v>278</v>
      </c>
      <c r="D694" s="685">
        <v>45490</v>
      </c>
      <c r="E694" t="s">
        <v>80</v>
      </c>
      <c r="F694" s="685">
        <v>45460</v>
      </c>
      <c r="G694" s="685">
        <v>46021</v>
      </c>
      <c r="H694" s="684" t="s">
        <v>3804</v>
      </c>
    </row>
    <row r="695" spans="1:8" hidden="1" x14ac:dyDescent="0.35">
      <c r="A695" t="s">
        <v>3805</v>
      </c>
      <c r="B695" t="s">
        <v>124</v>
      </c>
      <c r="C695" t="s">
        <v>278</v>
      </c>
      <c r="D695" s="685">
        <v>45565</v>
      </c>
      <c r="E695" t="s">
        <v>135</v>
      </c>
      <c r="F695" s="685">
        <v>45434</v>
      </c>
      <c r="G695" s="685">
        <v>45565</v>
      </c>
      <c r="H695" s="684" t="s">
        <v>3806</v>
      </c>
    </row>
    <row r="696" spans="1:8" hidden="1" x14ac:dyDescent="0.35">
      <c r="A696" t="s">
        <v>3807</v>
      </c>
      <c r="B696" t="s">
        <v>124</v>
      </c>
      <c r="C696" t="s">
        <v>2475</v>
      </c>
      <c r="D696" s="685">
        <v>45565</v>
      </c>
      <c r="E696" t="s">
        <v>80</v>
      </c>
      <c r="F696" s="685">
        <v>45496</v>
      </c>
      <c r="G696" s="685">
        <v>45656</v>
      </c>
      <c r="H696" s="684" t="s">
        <v>3808</v>
      </c>
    </row>
    <row r="697" spans="1:8" ht="29" hidden="1" x14ac:dyDescent="0.35">
      <c r="A697" t="s">
        <v>3809</v>
      </c>
      <c r="B697" t="s">
        <v>280</v>
      </c>
      <c r="C697" t="s">
        <v>2475</v>
      </c>
      <c r="D697" s="685">
        <v>45869</v>
      </c>
      <c r="E697" t="s">
        <v>80</v>
      </c>
      <c r="F697" s="685">
        <v>45499</v>
      </c>
      <c r="G697" s="685">
        <v>46022</v>
      </c>
      <c r="H697" s="684" t="s">
        <v>3810</v>
      </c>
    </row>
    <row r="698" spans="1:8" hidden="1" x14ac:dyDescent="0.35">
      <c r="A698" t="s">
        <v>3811</v>
      </c>
      <c r="B698" t="s">
        <v>124</v>
      </c>
      <c r="C698" t="s">
        <v>278</v>
      </c>
      <c r="D698" s="685">
        <v>45490</v>
      </c>
      <c r="E698" t="s">
        <v>135</v>
      </c>
      <c r="F698" s="685">
        <v>45453</v>
      </c>
      <c r="G698" s="685">
        <v>45656</v>
      </c>
      <c r="H698" s="684" t="s">
        <v>3812</v>
      </c>
    </row>
    <row r="699" spans="1:8" hidden="1" x14ac:dyDescent="0.35">
      <c r="A699" t="s">
        <v>3813</v>
      </c>
      <c r="B699" t="s">
        <v>124</v>
      </c>
      <c r="C699" t="s">
        <v>124</v>
      </c>
      <c r="D699" s="685">
        <v>45565</v>
      </c>
      <c r="E699" t="s">
        <v>135</v>
      </c>
      <c r="F699" s="685">
        <v>45434</v>
      </c>
      <c r="G699" s="685">
        <v>45565</v>
      </c>
      <c r="H699" s="684" t="s">
        <v>3814</v>
      </c>
    </row>
    <row r="700" spans="1:8" hidden="1" x14ac:dyDescent="0.35">
      <c r="A700" t="s">
        <v>3815</v>
      </c>
      <c r="B700" t="s">
        <v>565</v>
      </c>
      <c r="C700" t="s">
        <v>278</v>
      </c>
      <c r="D700" s="685">
        <v>45490</v>
      </c>
      <c r="E700" t="s">
        <v>80</v>
      </c>
      <c r="F700" s="685">
        <v>45453</v>
      </c>
      <c r="G700" s="685">
        <v>46021</v>
      </c>
      <c r="H700" s="684" t="s">
        <v>3816</v>
      </c>
    </row>
    <row r="701" spans="1:8" hidden="1" x14ac:dyDescent="0.35">
      <c r="A701" t="s">
        <v>3817</v>
      </c>
      <c r="B701" t="s">
        <v>124</v>
      </c>
      <c r="C701" t="s">
        <v>278</v>
      </c>
      <c r="D701" s="685">
        <v>45565</v>
      </c>
      <c r="E701" t="s">
        <v>135</v>
      </c>
      <c r="F701" s="685">
        <v>45434</v>
      </c>
      <c r="G701" s="685">
        <v>45565</v>
      </c>
      <c r="H701" s="684" t="s">
        <v>3818</v>
      </c>
    </row>
    <row r="702" spans="1:8" hidden="1" x14ac:dyDescent="0.35">
      <c r="A702" t="s">
        <v>3819</v>
      </c>
      <c r="B702" t="s">
        <v>124</v>
      </c>
      <c r="C702" t="s">
        <v>124</v>
      </c>
      <c r="D702" s="685">
        <v>45516</v>
      </c>
      <c r="E702" t="s">
        <v>2531</v>
      </c>
      <c r="F702" s="685">
        <v>45455</v>
      </c>
      <c r="G702" s="685">
        <v>45622</v>
      </c>
      <c r="H702" s="684" t="s">
        <v>3820</v>
      </c>
    </row>
    <row r="703" spans="1:8" hidden="1" x14ac:dyDescent="0.35">
      <c r="A703" t="s">
        <v>3821</v>
      </c>
      <c r="B703" t="s">
        <v>565</v>
      </c>
      <c r="C703" t="s">
        <v>278</v>
      </c>
      <c r="D703" s="685">
        <v>45490</v>
      </c>
      <c r="E703" t="s">
        <v>80</v>
      </c>
      <c r="F703" s="685">
        <v>45460</v>
      </c>
      <c r="G703" s="685">
        <v>46021</v>
      </c>
      <c r="H703" s="684" t="s">
        <v>3822</v>
      </c>
    </row>
    <row r="704" spans="1:8" hidden="1" x14ac:dyDescent="0.35">
      <c r="A704" t="s">
        <v>3823</v>
      </c>
      <c r="B704" t="s">
        <v>124</v>
      </c>
      <c r="C704" t="s">
        <v>278</v>
      </c>
      <c r="D704" s="685">
        <v>45565</v>
      </c>
      <c r="E704" t="s">
        <v>135</v>
      </c>
      <c r="F704" s="685">
        <v>45434</v>
      </c>
      <c r="G704" s="685">
        <v>45565</v>
      </c>
      <c r="H704" s="684" t="s">
        <v>3824</v>
      </c>
    </row>
    <row r="705" spans="1:8" hidden="1" x14ac:dyDescent="0.35">
      <c r="A705" t="s">
        <v>3825</v>
      </c>
      <c r="B705" t="s">
        <v>565</v>
      </c>
      <c r="C705" t="s">
        <v>278</v>
      </c>
      <c r="D705" s="685">
        <v>45861</v>
      </c>
      <c r="E705" t="s">
        <v>80</v>
      </c>
      <c r="F705" s="685">
        <v>45461</v>
      </c>
      <c r="G705" s="685">
        <v>45991</v>
      </c>
      <c r="H705" s="684" t="s">
        <v>3826</v>
      </c>
    </row>
    <row r="706" spans="1:8" hidden="1" x14ac:dyDescent="0.35">
      <c r="A706" t="s">
        <v>3827</v>
      </c>
      <c r="B706" t="s">
        <v>3110</v>
      </c>
      <c r="C706" t="s">
        <v>278</v>
      </c>
      <c r="D706" s="685">
        <v>45519</v>
      </c>
      <c r="E706" t="s">
        <v>80</v>
      </c>
      <c r="F706" s="685">
        <v>45482</v>
      </c>
      <c r="G706" s="685">
        <v>46021</v>
      </c>
      <c r="H706" s="684" t="s">
        <v>3828</v>
      </c>
    </row>
    <row r="707" spans="1:8" hidden="1" x14ac:dyDescent="0.35">
      <c r="A707" t="s">
        <v>3829</v>
      </c>
      <c r="B707" t="s">
        <v>124</v>
      </c>
      <c r="C707" t="s">
        <v>124</v>
      </c>
      <c r="D707" s="685">
        <v>45572</v>
      </c>
      <c r="E707" t="s">
        <v>80</v>
      </c>
      <c r="F707" s="685">
        <v>45453</v>
      </c>
      <c r="G707" s="685">
        <v>45746</v>
      </c>
      <c r="H707" s="684" t="s">
        <v>3830</v>
      </c>
    </row>
    <row r="708" spans="1:8" hidden="1" x14ac:dyDescent="0.35">
      <c r="A708" t="s">
        <v>3831</v>
      </c>
      <c r="B708" t="s">
        <v>124</v>
      </c>
      <c r="C708" t="s">
        <v>278</v>
      </c>
      <c r="D708" s="685">
        <v>45519</v>
      </c>
      <c r="E708" t="s">
        <v>135</v>
      </c>
      <c r="F708" s="685">
        <v>45481</v>
      </c>
      <c r="G708" s="685">
        <v>45656</v>
      </c>
      <c r="H708" s="684" t="s">
        <v>3832</v>
      </c>
    </row>
    <row r="709" spans="1:8" ht="29" hidden="1" x14ac:dyDescent="0.35">
      <c r="A709" t="s">
        <v>3833</v>
      </c>
      <c r="B709" t="s">
        <v>124</v>
      </c>
      <c r="C709" t="s">
        <v>124</v>
      </c>
      <c r="D709" s="685">
        <v>45511</v>
      </c>
      <c r="E709" t="s">
        <v>80</v>
      </c>
      <c r="F709" s="685">
        <v>45450</v>
      </c>
      <c r="G709" s="685">
        <v>45622</v>
      </c>
      <c r="H709" s="684" t="s">
        <v>3834</v>
      </c>
    </row>
    <row r="710" spans="1:8" hidden="1" x14ac:dyDescent="0.35">
      <c r="A710" t="s">
        <v>2223</v>
      </c>
      <c r="B710" t="s">
        <v>888</v>
      </c>
      <c r="C710" t="s">
        <v>278</v>
      </c>
      <c r="D710" s="685">
        <v>45861</v>
      </c>
      <c r="E710" t="s">
        <v>80</v>
      </c>
      <c r="F710" s="685">
        <v>45460</v>
      </c>
      <c r="G710" s="685">
        <v>46021</v>
      </c>
      <c r="H710" s="684" t="s">
        <v>3835</v>
      </c>
    </row>
    <row r="711" spans="1:8" hidden="1" x14ac:dyDescent="0.35">
      <c r="A711" t="s">
        <v>3836</v>
      </c>
      <c r="B711" t="s">
        <v>124</v>
      </c>
      <c r="C711" t="s">
        <v>124</v>
      </c>
      <c r="D711" s="685">
        <v>45565</v>
      </c>
      <c r="E711" t="s">
        <v>135</v>
      </c>
      <c r="F711" s="685">
        <v>45439</v>
      </c>
      <c r="G711" s="685">
        <v>45565</v>
      </c>
      <c r="H711" s="684" t="s">
        <v>3837</v>
      </c>
    </row>
    <row r="712" spans="1:8" hidden="1" x14ac:dyDescent="0.35">
      <c r="A712" t="s">
        <v>3838</v>
      </c>
      <c r="B712" t="s">
        <v>124</v>
      </c>
      <c r="C712" t="s">
        <v>278</v>
      </c>
      <c r="D712" s="685">
        <v>45656</v>
      </c>
      <c r="E712" t="s">
        <v>80</v>
      </c>
      <c r="F712" s="685">
        <v>45624</v>
      </c>
      <c r="G712" s="685">
        <v>46325</v>
      </c>
      <c r="H712" s="684" t="s">
        <v>3839</v>
      </c>
    </row>
    <row r="713" spans="1:8" hidden="1" x14ac:dyDescent="0.35">
      <c r="A713" t="s">
        <v>3840</v>
      </c>
      <c r="B713" t="s">
        <v>888</v>
      </c>
      <c r="C713" t="s">
        <v>124</v>
      </c>
      <c r="D713" s="685">
        <v>45928</v>
      </c>
      <c r="E713" t="s">
        <v>2553</v>
      </c>
      <c r="F713" s="685">
        <v>45861</v>
      </c>
      <c r="G713" s="685">
        <v>45950</v>
      </c>
      <c r="H713" s="684" t="s">
        <v>3841</v>
      </c>
    </row>
    <row r="714" spans="1:8" ht="29" hidden="1" x14ac:dyDescent="0.35">
      <c r="A714" t="s">
        <v>3842</v>
      </c>
      <c r="B714" t="s">
        <v>565</v>
      </c>
      <c r="C714" t="s">
        <v>2475</v>
      </c>
      <c r="D714" s="685">
        <v>45900</v>
      </c>
      <c r="E714" t="s">
        <v>80</v>
      </c>
      <c r="F714" s="685">
        <v>45737</v>
      </c>
      <c r="G714" s="685">
        <v>46022</v>
      </c>
      <c r="H714" s="684" t="s">
        <v>3843</v>
      </c>
    </row>
    <row r="715" spans="1:8" ht="43.5" hidden="1" x14ac:dyDescent="0.35">
      <c r="A715" t="s">
        <v>3844</v>
      </c>
      <c r="B715" t="s">
        <v>565</v>
      </c>
      <c r="C715" t="s">
        <v>124</v>
      </c>
      <c r="D715" s="685">
        <v>45930</v>
      </c>
      <c r="E715" t="s">
        <v>2553</v>
      </c>
      <c r="F715" s="685">
        <v>45890</v>
      </c>
      <c r="G715" s="685">
        <v>46111</v>
      </c>
      <c r="H715" s="684" t="s">
        <v>3845</v>
      </c>
    </row>
    <row r="716" spans="1:8" ht="29" hidden="1" x14ac:dyDescent="0.35">
      <c r="A716" t="s">
        <v>3846</v>
      </c>
      <c r="B716" t="s">
        <v>565</v>
      </c>
      <c r="C716" t="s">
        <v>278</v>
      </c>
      <c r="D716" s="685">
        <v>45731</v>
      </c>
      <c r="E716" t="s">
        <v>2531</v>
      </c>
      <c r="F716" s="685">
        <v>45706</v>
      </c>
      <c r="G716" s="685">
        <v>46022</v>
      </c>
      <c r="H716" s="684" t="s">
        <v>3847</v>
      </c>
    </row>
    <row r="717" spans="1:8" hidden="1" x14ac:dyDescent="0.35">
      <c r="A717" t="s">
        <v>3848</v>
      </c>
      <c r="B717" t="s">
        <v>565</v>
      </c>
      <c r="C717" t="s">
        <v>124</v>
      </c>
      <c r="D717" s="685">
        <v>45884</v>
      </c>
      <c r="E717" t="s">
        <v>80</v>
      </c>
      <c r="F717" s="685">
        <v>45805</v>
      </c>
      <c r="G717" s="685">
        <v>46021</v>
      </c>
      <c r="H717" s="684" t="s">
        <v>3849</v>
      </c>
    </row>
    <row r="718" spans="1:8" hidden="1" x14ac:dyDescent="0.35">
      <c r="A718" t="s">
        <v>3850</v>
      </c>
      <c r="B718" t="s">
        <v>565</v>
      </c>
      <c r="C718" t="s">
        <v>2536</v>
      </c>
      <c r="D718" s="685">
        <v>46142</v>
      </c>
      <c r="E718" t="s">
        <v>80</v>
      </c>
      <c r="F718" s="685">
        <v>45727</v>
      </c>
      <c r="G718" s="685">
        <v>46418</v>
      </c>
      <c r="H718" s="684" t="s">
        <v>3851</v>
      </c>
    </row>
    <row r="719" spans="1:8" ht="29" hidden="1" x14ac:dyDescent="0.35">
      <c r="A719" t="s">
        <v>3852</v>
      </c>
      <c r="B719" t="s">
        <v>124</v>
      </c>
      <c r="C719" t="s">
        <v>124</v>
      </c>
      <c r="D719" s="685">
        <v>45728</v>
      </c>
      <c r="E719" t="s">
        <v>2553</v>
      </c>
      <c r="F719" s="685">
        <v>45716</v>
      </c>
      <c r="G719" s="685">
        <v>45856</v>
      </c>
      <c r="H719" s="684" t="s">
        <v>3853</v>
      </c>
    </row>
    <row r="720" spans="1:8" hidden="1" x14ac:dyDescent="0.35">
      <c r="A720" t="s">
        <v>3854</v>
      </c>
      <c r="B720" t="s">
        <v>124</v>
      </c>
      <c r="C720" t="s">
        <v>278</v>
      </c>
      <c r="D720" s="685">
        <v>45701</v>
      </c>
      <c r="E720" t="s">
        <v>80</v>
      </c>
      <c r="F720" s="685">
        <v>45667</v>
      </c>
      <c r="G720" s="685">
        <v>46021</v>
      </c>
      <c r="H720" s="684" t="s">
        <v>3855</v>
      </c>
    </row>
    <row r="721" spans="1:8" hidden="1" x14ac:dyDescent="0.35">
      <c r="A721" t="s">
        <v>3856</v>
      </c>
      <c r="B721" t="s">
        <v>280</v>
      </c>
      <c r="C721" t="s">
        <v>278</v>
      </c>
      <c r="D721" s="685">
        <v>45869</v>
      </c>
      <c r="E721" t="s">
        <v>80</v>
      </c>
      <c r="F721" s="685">
        <v>45636</v>
      </c>
      <c r="G721" s="685">
        <v>45869</v>
      </c>
      <c r="H721" s="684" t="s">
        <v>3857</v>
      </c>
    </row>
    <row r="722" spans="1:8" ht="29" hidden="1" x14ac:dyDescent="0.35">
      <c r="A722" t="s">
        <v>3858</v>
      </c>
      <c r="B722" t="s">
        <v>124</v>
      </c>
      <c r="C722" t="s">
        <v>278</v>
      </c>
      <c r="D722" s="685">
        <v>45684</v>
      </c>
      <c r="E722" t="s">
        <v>80</v>
      </c>
      <c r="F722" s="685">
        <v>45653</v>
      </c>
      <c r="G722" s="685">
        <v>46325</v>
      </c>
      <c r="H722" s="684" t="s">
        <v>3859</v>
      </c>
    </row>
    <row r="723" spans="1:8" hidden="1" x14ac:dyDescent="0.35">
      <c r="A723" t="s">
        <v>3860</v>
      </c>
      <c r="B723" t="s">
        <v>156</v>
      </c>
      <c r="C723" t="s">
        <v>124</v>
      </c>
      <c r="D723" s="685">
        <v>45908</v>
      </c>
      <c r="E723" t="s">
        <v>80</v>
      </c>
      <c r="F723" s="685">
        <v>45712</v>
      </c>
      <c r="G723" s="685">
        <v>46057</v>
      </c>
      <c r="H723" s="684" t="s">
        <v>3861</v>
      </c>
    </row>
    <row r="724" spans="1:8" hidden="1" x14ac:dyDescent="0.35">
      <c r="A724" t="s">
        <v>203</v>
      </c>
      <c r="B724" t="s">
        <v>156</v>
      </c>
      <c r="C724" t="s">
        <v>278</v>
      </c>
      <c r="D724" s="685">
        <v>45809</v>
      </c>
      <c r="E724" t="s">
        <v>80</v>
      </c>
      <c r="F724" s="685">
        <v>45637</v>
      </c>
      <c r="G724" s="685">
        <v>45992</v>
      </c>
      <c r="H724" s="684" t="s">
        <v>3862</v>
      </c>
    </row>
    <row r="725" spans="1:8" ht="29" hidden="1" x14ac:dyDescent="0.35">
      <c r="A725" t="s">
        <v>3863</v>
      </c>
      <c r="B725" t="s">
        <v>124</v>
      </c>
      <c r="C725" t="s">
        <v>278</v>
      </c>
      <c r="D725" s="685">
        <v>45642</v>
      </c>
      <c r="E725" t="s">
        <v>80</v>
      </c>
      <c r="F725" s="685">
        <v>45610</v>
      </c>
      <c r="G725" s="685">
        <v>46325</v>
      </c>
      <c r="H725" s="684" t="s">
        <v>3864</v>
      </c>
    </row>
    <row r="726" spans="1:8" hidden="1" x14ac:dyDescent="0.35">
      <c r="A726" t="s">
        <v>3865</v>
      </c>
      <c r="B726" t="s">
        <v>565</v>
      </c>
      <c r="C726" t="s">
        <v>2536</v>
      </c>
      <c r="D726" s="685">
        <v>45869</v>
      </c>
      <c r="E726" t="s">
        <v>80</v>
      </c>
      <c r="F726" s="685">
        <v>45752</v>
      </c>
      <c r="G726" s="685">
        <v>46203</v>
      </c>
      <c r="H726" s="684" t="s">
        <v>3866</v>
      </c>
    </row>
    <row r="727" spans="1:8" hidden="1" x14ac:dyDescent="0.35">
      <c r="A727" t="s">
        <v>3867</v>
      </c>
      <c r="B727" t="s">
        <v>156</v>
      </c>
      <c r="C727" t="s">
        <v>278</v>
      </c>
      <c r="D727" s="685">
        <v>45961</v>
      </c>
      <c r="E727" t="s">
        <v>135</v>
      </c>
      <c r="F727" s="685">
        <v>45681</v>
      </c>
      <c r="G727" s="685">
        <v>46325</v>
      </c>
      <c r="H727" s="684" t="s">
        <v>3868</v>
      </c>
    </row>
    <row r="728" spans="1:8" hidden="1" x14ac:dyDescent="0.35">
      <c r="A728" t="s">
        <v>3869</v>
      </c>
      <c r="B728" t="s">
        <v>280</v>
      </c>
      <c r="C728" t="s">
        <v>124</v>
      </c>
      <c r="D728" s="685">
        <v>45862</v>
      </c>
      <c r="E728" t="s">
        <v>80</v>
      </c>
      <c r="F728" s="685">
        <v>45712</v>
      </c>
      <c r="G728" s="685">
        <v>46057</v>
      </c>
      <c r="H728" s="684" t="s">
        <v>3870</v>
      </c>
    </row>
    <row r="729" spans="1:8" hidden="1" x14ac:dyDescent="0.35">
      <c r="A729" t="s">
        <v>3871</v>
      </c>
      <c r="B729" t="s">
        <v>124</v>
      </c>
      <c r="C729" t="s">
        <v>2475</v>
      </c>
      <c r="D729" s="685">
        <v>45697</v>
      </c>
      <c r="E729" t="s">
        <v>80</v>
      </c>
      <c r="F729" s="685">
        <v>45631</v>
      </c>
      <c r="G729" s="685">
        <v>45747</v>
      </c>
      <c r="H729" s="684" t="s">
        <v>3872</v>
      </c>
    </row>
    <row r="730" spans="1:8" hidden="1" x14ac:dyDescent="0.35">
      <c r="A730" t="s">
        <v>3873</v>
      </c>
      <c r="B730" t="s">
        <v>565</v>
      </c>
      <c r="C730" t="s">
        <v>124</v>
      </c>
      <c r="D730" s="685">
        <v>45991</v>
      </c>
      <c r="E730" t="s">
        <v>80</v>
      </c>
      <c r="F730" s="685">
        <v>45728</v>
      </c>
      <c r="G730" s="685">
        <v>46386</v>
      </c>
      <c r="H730" s="684" t="s">
        <v>3874</v>
      </c>
    </row>
    <row r="731" spans="1:8" hidden="1" x14ac:dyDescent="0.35">
      <c r="A731" t="s">
        <v>3875</v>
      </c>
      <c r="B731" t="s">
        <v>124</v>
      </c>
      <c r="C731" t="s">
        <v>2536</v>
      </c>
      <c r="D731" s="685">
        <v>45627</v>
      </c>
      <c r="E731" t="s">
        <v>80</v>
      </c>
      <c r="F731" s="685">
        <v>45615</v>
      </c>
      <c r="G731" s="685">
        <v>45980</v>
      </c>
      <c r="H731" s="684" t="s">
        <v>3876</v>
      </c>
    </row>
    <row r="732" spans="1:8" hidden="1" x14ac:dyDescent="0.35">
      <c r="A732" t="s">
        <v>3877</v>
      </c>
      <c r="B732" t="s">
        <v>565</v>
      </c>
      <c r="C732" t="s">
        <v>124</v>
      </c>
      <c r="D732" s="685">
        <v>45808</v>
      </c>
      <c r="E732" t="s">
        <v>80</v>
      </c>
      <c r="F732" s="685">
        <v>45728</v>
      </c>
      <c r="G732" s="685">
        <v>45838</v>
      </c>
      <c r="H732" s="684" t="s">
        <v>3878</v>
      </c>
    </row>
    <row r="733" spans="1:8" hidden="1" x14ac:dyDescent="0.35">
      <c r="A733" t="s">
        <v>314</v>
      </c>
      <c r="B733" t="s">
        <v>2518</v>
      </c>
      <c r="C733" t="s">
        <v>278</v>
      </c>
      <c r="D733" s="685">
        <v>45961</v>
      </c>
      <c r="E733" t="s">
        <v>80</v>
      </c>
      <c r="F733" s="685">
        <v>45750</v>
      </c>
      <c r="G733" s="685">
        <v>46325</v>
      </c>
      <c r="H733" s="684" t="s">
        <v>3879</v>
      </c>
    </row>
    <row r="734" spans="1:8" hidden="1" x14ac:dyDescent="0.35">
      <c r="A734" t="s">
        <v>3880</v>
      </c>
      <c r="B734" t="s">
        <v>124</v>
      </c>
      <c r="C734" t="s">
        <v>2475</v>
      </c>
      <c r="D734" s="685">
        <v>45697</v>
      </c>
      <c r="E734" t="s">
        <v>80</v>
      </c>
      <c r="F734" s="685">
        <v>45660</v>
      </c>
      <c r="G734" s="685">
        <v>45747</v>
      </c>
      <c r="H734" s="684" t="s">
        <v>3881</v>
      </c>
    </row>
    <row r="735" spans="1:8" hidden="1" x14ac:dyDescent="0.35">
      <c r="A735" t="s">
        <v>3882</v>
      </c>
      <c r="B735" t="s">
        <v>124</v>
      </c>
      <c r="C735" t="s">
        <v>278</v>
      </c>
      <c r="D735" s="685">
        <v>45707</v>
      </c>
      <c r="E735" t="s">
        <v>80</v>
      </c>
      <c r="F735" s="685">
        <v>45673</v>
      </c>
      <c r="G735" s="685">
        <v>46021</v>
      </c>
      <c r="H735" s="684" t="s">
        <v>3883</v>
      </c>
    </row>
    <row r="736" spans="1:8" hidden="1" x14ac:dyDescent="0.35">
      <c r="A736" t="s">
        <v>3884</v>
      </c>
      <c r="B736" t="s">
        <v>565</v>
      </c>
      <c r="C736" t="s">
        <v>124</v>
      </c>
      <c r="D736" s="685">
        <v>46142</v>
      </c>
      <c r="E736" t="s">
        <v>80</v>
      </c>
      <c r="F736" s="685">
        <v>45717</v>
      </c>
      <c r="G736" s="685">
        <v>46418</v>
      </c>
      <c r="H736" s="684" t="s">
        <v>3885</v>
      </c>
    </row>
    <row r="737" spans="1:8" hidden="1" x14ac:dyDescent="0.35">
      <c r="A737" t="s">
        <v>3886</v>
      </c>
      <c r="B737" t="s">
        <v>124</v>
      </c>
      <c r="C737" t="s">
        <v>278</v>
      </c>
      <c r="D737" s="685">
        <v>45716</v>
      </c>
      <c r="E737" t="s">
        <v>80</v>
      </c>
      <c r="F737" s="685">
        <v>45684</v>
      </c>
      <c r="G737" s="685">
        <v>45835</v>
      </c>
      <c r="H737" s="684" t="s">
        <v>3887</v>
      </c>
    </row>
    <row r="738" spans="1:8" ht="29" hidden="1" x14ac:dyDescent="0.35">
      <c r="A738" t="s">
        <v>3888</v>
      </c>
      <c r="B738" t="s">
        <v>565</v>
      </c>
      <c r="C738" t="s">
        <v>278</v>
      </c>
      <c r="D738" s="685">
        <v>45656</v>
      </c>
      <c r="E738" t="s">
        <v>80</v>
      </c>
      <c r="F738" s="685">
        <v>45624</v>
      </c>
      <c r="G738" s="685">
        <v>46325</v>
      </c>
      <c r="H738" s="684" t="s">
        <v>3889</v>
      </c>
    </row>
    <row r="739" spans="1:8" hidden="1" x14ac:dyDescent="0.35">
      <c r="A739" t="s">
        <v>3890</v>
      </c>
      <c r="B739" t="s">
        <v>124</v>
      </c>
      <c r="C739" t="s">
        <v>278</v>
      </c>
      <c r="D739" s="685">
        <v>45638</v>
      </c>
      <c r="E739" t="s">
        <v>80</v>
      </c>
      <c r="F739" s="685">
        <v>45638</v>
      </c>
      <c r="G739" s="685">
        <v>46325</v>
      </c>
      <c r="H739" s="684" t="s">
        <v>3891</v>
      </c>
    </row>
    <row r="740" spans="1:8" hidden="1" x14ac:dyDescent="0.35">
      <c r="A740" t="s">
        <v>3892</v>
      </c>
      <c r="B740" t="s">
        <v>565</v>
      </c>
      <c r="C740" t="s">
        <v>124</v>
      </c>
      <c r="D740" s="685">
        <v>45991</v>
      </c>
      <c r="E740" t="s">
        <v>80</v>
      </c>
      <c r="F740" s="685">
        <v>45728</v>
      </c>
      <c r="G740" s="685">
        <v>46386</v>
      </c>
      <c r="H740" s="684" t="s">
        <v>3893</v>
      </c>
    </row>
    <row r="741" spans="1:8" hidden="1" x14ac:dyDescent="0.35">
      <c r="A741" t="s">
        <v>3894</v>
      </c>
      <c r="B741" t="s">
        <v>124</v>
      </c>
      <c r="C741" t="s">
        <v>278</v>
      </c>
      <c r="D741" s="685">
        <v>45638</v>
      </c>
      <c r="E741" t="s">
        <v>80</v>
      </c>
      <c r="F741" s="685">
        <v>45638</v>
      </c>
      <c r="G741" s="685">
        <v>46325</v>
      </c>
      <c r="H741" s="684" t="s">
        <v>3895</v>
      </c>
    </row>
    <row r="742" spans="1:8" hidden="1" x14ac:dyDescent="0.35">
      <c r="A742" t="s">
        <v>3896</v>
      </c>
      <c r="B742" t="s">
        <v>888</v>
      </c>
      <c r="C742" t="s">
        <v>278</v>
      </c>
      <c r="D742" s="685">
        <v>45681</v>
      </c>
      <c r="E742" t="s">
        <v>80</v>
      </c>
      <c r="F742" s="685">
        <v>45639</v>
      </c>
      <c r="G742" s="685">
        <v>46022</v>
      </c>
      <c r="H742" s="684" t="s">
        <v>3897</v>
      </c>
    </row>
    <row r="743" spans="1:8" hidden="1" x14ac:dyDescent="0.35">
      <c r="A743" t="s">
        <v>660</v>
      </c>
      <c r="B743" t="s">
        <v>124</v>
      </c>
      <c r="C743" t="s">
        <v>278</v>
      </c>
      <c r="D743" s="685">
        <v>45869</v>
      </c>
      <c r="E743" t="s">
        <v>80</v>
      </c>
      <c r="F743" s="685">
        <v>45674</v>
      </c>
      <c r="G743" s="685">
        <v>45869</v>
      </c>
      <c r="H743" s="684" t="s">
        <v>3898</v>
      </c>
    </row>
    <row r="744" spans="1:8" hidden="1" x14ac:dyDescent="0.35">
      <c r="A744" t="s">
        <v>3899</v>
      </c>
      <c r="B744" t="s">
        <v>124</v>
      </c>
      <c r="C744" t="s">
        <v>278</v>
      </c>
      <c r="D744" s="685">
        <v>45736</v>
      </c>
      <c r="E744" t="s">
        <v>135</v>
      </c>
      <c r="F744" s="685">
        <v>45708</v>
      </c>
      <c r="G744" s="685">
        <v>46325</v>
      </c>
      <c r="H744" s="684" t="s">
        <v>3900</v>
      </c>
    </row>
    <row r="745" spans="1:8" hidden="1" x14ac:dyDescent="0.35">
      <c r="A745" t="s">
        <v>3901</v>
      </c>
      <c r="B745" t="s">
        <v>280</v>
      </c>
      <c r="C745" t="s">
        <v>278</v>
      </c>
      <c r="D745" s="685">
        <v>45960</v>
      </c>
      <c r="E745" t="s">
        <v>80</v>
      </c>
      <c r="F745" s="685">
        <v>45762</v>
      </c>
      <c r="G745" s="685">
        <v>46325</v>
      </c>
      <c r="H745" s="684" t="s">
        <v>3902</v>
      </c>
    </row>
    <row r="746" spans="1:8" hidden="1" x14ac:dyDescent="0.35">
      <c r="A746" t="s">
        <v>3903</v>
      </c>
      <c r="B746" t="s">
        <v>124</v>
      </c>
      <c r="C746" t="s">
        <v>278</v>
      </c>
      <c r="D746" s="685">
        <v>45681</v>
      </c>
      <c r="E746" t="s">
        <v>135</v>
      </c>
      <c r="F746" s="685">
        <v>45636</v>
      </c>
      <c r="G746" s="685">
        <v>45716</v>
      </c>
      <c r="H746" s="684" t="s">
        <v>3904</v>
      </c>
    </row>
    <row r="747" spans="1:8" hidden="1" x14ac:dyDescent="0.35">
      <c r="A747" t="s">
        <v>3905</v>
      </c>
      <c r="B747" t="s">
        <v>124</v>
      </c>
      <c r="C747" t="s">
        <v>2475</v>
      </c>
      <c r="D747" s="685">
        <v>45657</v>
      </c>
      <c r="E747" t="s">
        <v>135</v>
      </c>
      <c r="F747" s="685">
        <v>45621</v>
      </c>
      <c r="G747" s="685">
        <v>45703</v>
      </c>
      <c r="H747" s="684" t="s">
        <v>3906</v>
      </c>
    </row>
    <row r="748" spans="1:8" hidden="1" x14ac:dyDescent="0.35">
      <c r="A748" t="s">
        <v>2218</v>
      </c>
      <c r="B748" t="s">
        <v>156</v>
      </c>
      <c r="C748" t="s">
        <v>124</v>
      </c>
      <c r="D748" s="685">
        <v>45911</v>
      </c>
      <c r="E748" t="s">
        <v>2640</v>
      </c>
      <c r="F748" s="685">
        <v>45880</v>
      </c>
      <c r="G748" s="685">
        <v>46291</v>
      </c>
      <c r="H748" s="684" t="s">
        <v>3907</v>
      </c>
    </row>
    <row r="749" spans="1:8" hidden="1" x14ac:dyDescent="0.35">
      <c r="A749" t="s">
        <v>3908</v>
      </c>
      <c r="B749" t="s">
        <v>565</v>
      </c>
      <c r="C749" t="s">
        <v>278</v>
      </c>
      <c r="D749" s="685">
        <v>45778</v>
      </c>
      <c r="E749" t="s">
        <v>80</v>
      </c>
      <c r="F749" s="685">
        <v>45632</v>
      </c>
      <c r="G749" s="685">
        <v>46021</v>
      </c>
      <c r="H749" s="684" t="s">
        <v>3909</v>
      </c>
    </row>
    <row r="750" spans="1:8" hidden="1" x14ac:dyDescent="0.35">
      <c r="A750" t="s">
        <v>3910</v>
      </c>
      <c r="B750" t="s">
        <v>124</v>
      </c>
      <c r="C750" t="s">
        <v>278</v>
      </c>
      <c r="D750" s="685">
        <v>45638</v>
      </c>
      <c r="E750" t="s">
        <v>80</v>
      </c>
      <c r="F750" s="685">
        <v>45638</v>
      </c>
      <c r="G750" s="685">
        <v>46325</v>
      </c>
      <c r="H750" s="684" t="s">
        <v>3911</v>
      </c>
    </row>
    <row r="751" spans="1:8" ht="29" hidden="1" x14ac:dyDescent="0.35">
      <c r="A751" t="s">
        <v>3912</v>
      </c>
      <c r="B751" t="s">
        <v>565</v>
      </c>
      <c r="C751" t="s">
        <v>278</v>
      </c>
      <c r="D751" s="685">
        <v>45733</v>
      </c>
      <c r="E751" t="s">
        <v>80</v>
      </c>
      <c r="F751" s="685">
        <v>45705</v>
      </c>
      <c r="G751" s="685">
        <v>46325</v>
      </c>
      <c r="H751" s="684" t="s">
        <v>3913</v>
      </c>
    </row>
    <row r="752" spans="1:8" hidden="1" x14ac:dyDescent="0.35">
      <c r="A752" t="s">
        <v>684</v>
      </c>
      <c r="B752" t="s">
        <v>888</v>
      </c>
      <c r="C752" t="s">
        <v>2475</v>
      </c>
      <c r="D752" s="685">
        <v>45961</v>
      </c>
      <c r="E752" t="s">
        <v>2624</v>
      </c>
      <c r="F752" s="685">
        <v>45716</v>
      </c>
      <c r="G752" s="685">
        <v>46022</v>
      </c>
      <c r="H752" s="684" t="s">
        <v>3914</v>
      </c>
    </row>
    <row r="753" spans="1:8" hidden="1" x14ac:dyDescent="0.35">
      <c r="A753" t="s">
        <v>3915</v>
      </c>
      <c r="B753" t="s">
        <v>280</v>
      </c>
      <c r="C753" t="s">
        <v>2475</v>
      </c>
      <c r="D753" s="685">
        <v>45930</v>
      </c>
      <c r="E753" t="s">
        <v>80</v>
      </c>
      <c r="F753" s="685">
        <v>45646</v>
      </c>
      <c r="G753" s="685">
        <v>45930</v>
      </c>
      <c r="H753" s="684" t="s">
        <v>3916</v>
      </c>
    </row>
    <row r="754" spans="1:8" ht="43.5" hidden="1" x14ac:dyDescent="0.35">
      <c r="A754" t="s">
        <v>3917</v>
      </c>
      <c r="B754" t="s">
        <v>124</v>
      </c>
      <c r="C754" t="s">
        <v>124</v>
      </c>
      <c r="D754" s="685">
        <v>45509</v>
      </c>
      <c r="E754" t="s">
        <v>80</v>
      </c>
      <c r="F754" s="685">
        <v>45448</v>
      </c>
      <c r="G754" s="685">
        <v>45622</v>
      </c>
      <c r="H754" s="684" t="s">
        <v>3918</v>
      </c>
    </row>
    <row r="755" spans="1:8" ht="29" hidden="1" x14ac:dyDescent="0.35">
      <c r="A755" t="s">
        <v>3919</v>
      </c>
      <c r="B755" t="s">
        <v>124</v>
      </c>
      <c r="C755" t="s">
        <v>278</v>
      </c>
      <c r="D755" s="685">
        <v>45671</v>
      </c>
      <c r="E755" t="s">
        <v>80</v>
      </c>
      <c r="F755" s="685">
        <v>45660</v>
      </c>
      <c r="G755" s="685">
        <v>45992</v>
      </c>
      <c r="H755" s="684" t="s">
        <v>3920</v>
      </c>
    </row>
    <row r="756" spans="1:8" hidden="1" x14ac:dyDescent="0.35">
      <c r="A756" t="s">
        <v>3921</v>
      </c>
      <c r="B756" t="s">
        <v>124</v>
      </c>
      <c r="C756" t="s">
        <v>278</v>
      </c>
      <c r="D756" s="685">
        <v>45717</v>
      </c>
      <c r="E756" t="s">
        <v>135</v>
      </c>
      <c r="F756" s="685">
        <v>45686</v>
      </c>
      <c r="G756" s="685">
        <v>46325</v>
      </c>
      <c r="H756" s="684" t="s">
        <v>3922</v>
      </c>
    </row>
    <row r="757" spans="1:8" hidden="1" x14ac:dyDescent="0.35">
      <c r="A757" t="s">
        <v>3923</v>
      </c>
      <c r="B757" t="s">
        <v>124</v>
      </c>
      <c r="C757" t="s">
        <v>278</v>
      </c>
      <c r="D757" s="685">
        <v>45635</v>
      </c>
      <c r="E757" t="s">
        <v>80</v>
      </c>
      <c r="F757" s="685">
        <v>45604</v>
      </c>
      <c r="G757" s="685">
        <v>46325</v>
      </c>
      <c r="H757" s="684" t="s">
        <v>3924</v>
      </c>
    </row>
    <row r="758" spans="1:8" hidden="1" x14ac:dyDescent="0.35">
      <c r="A758" t="s">
        <v>340</v>
      </c>
      <c r="B758" t="s">
        <v>2518</v>
      </c>
      <c r="C758" t="s">
        <v>278</v>
      </c>
      <c r="D758" s="685">
        <v>45961</v>
      </c>
      <c r="E758" t="s">
        <v>80</v>
      </c>
      <c r="F758" s="685">
        <v>45590</v>
      </c>
      <c r="G758" s="685">
        <v>46325</v>
      </c>
      <c r="H758" s="684" t="s">
        <v>3925</v>
      </c>
    </row>
    <row r="759" spans="1:8" ht="29" hidden="1" x14ac:dyDescent="0.35">
      <c r="A759" t="s">
        <v>3926</v>
      </c>
      <c r="B759" t="s">
        <v>124</v>
      </c>
      <c r="C759" t="s">
        <v>278</v>
      </c>
      <c r="D759" s="685">
        <v>45628</v>
      </c>
      <c r="E759" t="s">
        <v>80</v>
      </c>
      <c r="F759" s="685">
        <v>45596</v>
      </c>
      <c r="G759" s="685">
        <v>46325</v>
      </c>
      <c r="H759" s="684" t="s">
        <v>3927</v>
      </c>
    </row>
    <row r="760" spans="1:8" hidden="1" x14ac:dyDescent="0.35">
      <c r="A760" t="s">
        <v>3928</v>
      </c>
      <c r="B760" t="s">
        <v>888</v>
      </c>
      <c r="C760" t="s">
        <v>2475</v>
      </c>
      <c r="D760" s="685">
        <v>45900</v>
      </c>
      <c r="E760" t="s">
        <v>2531</v>
      </c>
      <c r="F760" s="685">
        <v>45707</v>
      </c>
      <c r="G760" s="685">
        <v>46022</v>
      </c>
      <c r="H760" s="684" t="s">
        <v>3169</v>
      </c>
    </row>
    <row r="761" spans="1:8" hidden="1" x14ac:dyDescent="0.35">
      <c r="A761" t="s">
        <v>3929</v>
      </c>
      <c r="B761" t="s">
        <v>565</v>
      </c>
      <c r="C761" t="s">
        <v>2475</v>
      </c>
      <c r="D761" s="685">
        <v>46142</v>
      </c>
      <c r="E761" t="s">
        <v>80</v>
      </c>
      <c r="F761" s="685">
        <v>45727</v>
      </c>
      <c r="G761" s="685">
        <v>46418</v>
      </c>
      <c r="H761" s="684" t="s">
        <v>3930</v>
      </c>
    </row>
    <row r="762" spans="1:8" ht="29" hidden="1" x14ac:dyDescent="0.35">
      <c r="A762" t="s">
        <v>145</v>
      </c>
      <c r="B762" t="s">
        <v>156</v>
      </c>
      <c r="C762" t="s">
        <v>278</v>
      </c>
      <c r="D762" s="685">
        <v>45809</v>
      </c>
      <c r="E762" t="s">
        <v>80</v>
      </c>
      <c r="F762" s="685">
        <v>45590</v>
      </c>
      <c r="G762" s="685">
        <v>45992</v>
      </c>
      <c r="H762" s="684" t="s">
        <v>3931</v>
      </c>
    </row>
    <row r="763" spans="1:8" hidden="1" x14ac:dyDescent="0.35">
      <c r="A763" t="s">
        <v>3932</v>
      </c>
      <c r="B763" t="s">
        <v>124</v>
      </c>
      <c r="C763" t="s">
        <v>278</v>
      </c>
      <c r="D763" s="685">
        <v>45637</v>
      </c>
      <c r="E763" t="s">
        <v>80</v>
      </c>
      <c r="F763" s="685">
        <v>45607</v>
      </c>
      <c r="G763" s="685">
        <v>46325</v>
      </c>
      <c r="H763" s="684" t="s">
        <v>3933</v>
      </c>
    </row>
    <row r="764" spans="1:8" ht="29" hidden="1" x14ac:dyDescent="0.35">
      <c r="A764" t="s">
        <v>3934</v>
      </c>
      <c r="B764" t="s">
        <v>124</v>
      </c>
      <c r="C764" t="s">
        <v>2536</v>
      </c>
      <c r="D764" s="685">
        <v>45626</v>
      </c>
      <c r="E764" t="s">
        <v>135</v>
      </c>
      <c r="F764" s="685">
        <v>45590</v>
      </c>
      <c r="G764" s="685">
        <v>45688</v>
      </c>
      <c r="H764" s="684" t="s">
        <v>3935</v>
      </c>
    </row>
    <row r="765" spans="1:8" hidden="1" x14ac:dyDescent="0.35">
      <c r="A765" t="s">
        <v>3936</v>
      </c>
      <c r="B765" t="s">
        <v>124</v>
      </c>
      <c r="C765" t="s">
        <v>124</v>
      </c>
      <c r="D765" s="685">
        <v>45767</v>
      </c>
      <c r="E765" t="s">
        <v>80</v>
      </c>
      <c r="F765" s="685">
        <v>45736</v>
      </c>
      <c r="G765" s="685">
        <v>46229</v>
      </c>
      <c r="H765" s="684" t="s">
        <v>3937</v>
      </c>
    </row>
    <row r="766" spans="1:8" hidden="1" x14ac:dyDescent="0.35">
      <c r="A766" t="s">
        <v>3938</v>
      </c>
      <c r="B766" t="s">
        <v>888</v>
      </c>
      <c r="C766" t="s">
        <v>2536</v>
      </c>
      <c r="D766" s="685">
        <v>45961</v>
      </c>
      <c r="E766" t="s">
        <v>80</v>
      </c>
      <c r="F766" s="685">
        <v>45671</v>
      </c>
      <c r="G766" s="685">
        <v>46022</v>
      </c>
      <c r="H766" s="684" t="s">
        <v>3939</v>
      </c>
    </row>
    <row r="767" spans="1:8" hidden="1" x14ac:dyDescent="0.35">
      <c r="A767" t="s">
        <v>368</v>
      </c>
      <c r="B767" t="s">
        <v>280</v>
      </c>
      <c r="C767" t="s">
        <v>278</v>
      </c>
      <c r="D767" s="685">
        <v>45961</v>
      </c>
      <c r="E767" t="s">
        <v>80</v>
      </c>
      <c r="F767" s="685">
        <v>45597</v>
      </c>
      <c r="G767" s="685">
        <v>46325</v>
      </c>
      <c r="H767" s="684" t="s">
        <v>3940</v>
      </c>
    </row>
    <row r="768" spans="1:8" hidden="1" x14ac:dyDescent="0.35">
      <c r="A768" t="s">
        <v>988</v>
      </c>
      <c r="B768" t="s">
        <v>156</v>
      </c>
      <c r="C768" t="s">
        <v>2536</v>
      </c>
      <c r="D768" s="685">
        <v>45897</v>
      </c>
      <c r="E768" t="s">
        <v>80</v>
      </c>
      <c r="F768" s="685">
        <v>45687</v>
      </c>
      <c r="G768" s="685">
        <v>46021</v>
      </c>
      <c r="H768" s="684" t="s">
        <v>3941</v>
      </c>
    </row>
    <row r="769" spans="1:8" ht="29" hidden="1" x14ac:dyDescent="0.35">
      <c r="A769" t="s">
        <v>3942</v>
      </c>
      <c r="B769" t="s">
        <v>124</v>
      </c>
      <c r="C769" t="s">
        <v>278</v>
      </c>
      <c r="D769" s="685">
        <v>45625</v>
      </c>
      <c r="E769" t="s">
        <v>80</v>
      </c>
      <c r="F769" s="685">
        <v>45594</v>
      </c>
      <c r="G769" s="685">
        <v>46325</v>
      </c>
      <c r="H769" s="684" t="s">
        <v>3943</v>
      </c>
    </row>
    <row r="770" spans="1:8" ht="29" hidden="1" x14ac:dyDescent="0.35">
      <c r="A770" t="s">
        <v>3944</v>
      </c>
      <c r="B770" t="s">
        <v>124</v>
      </c>
      <c r="C770" t="s">
        <v>2536</v>
      </c>
      <c r="D770" s="685">
        <v>45658</v>
      </c>
      <c r="E770" t="s">
        <v>80</v>
      </c>
      <c r="F770" s="685">
        <v>45642</v>
      </c>
      <c r="G770" s="685">
        <v>45992</v>
      </c>
      <c r="H770" s="684" t="s">
        <v>3945</v>
      </c>
    </row>
    <row r="771" spans="1:8" ht="29" hidden="1" x14ac:dyDescent="0.35">
      <c r="A771" t="s">
        <v>3946</v>
      </c>
      <c r="B771" t="s">
        <v>124</v>
      </c>
      <c r="C771" t="s">
        <v>2536</v>
      </c>
      <c r="D771" s="685">
        <v>45630</v>
      </c>
      <c r="E771" t="s">
        <v>2522</v>
      </c>
      <c r="F771" s="685">
        <v>45600</v>
      </c>
      <c r="G771" s="685">
        <v>45689</v>
      </c>
      <c r="H771" s="684" t="s">
        <v>3947</v>
      </c>
    </row>
    <row r="772" spans="1:8" hidden="1" x14ac:dyDescent="0.35">
      <c r="A772" t="s">
        <v>136</v>
      </c>
      <c r="B772" t="s">
        <v>124</v>
      </c>
      <c r="C772" t="s">
        <v>278</v>
      </c>
      <c r="D772" s="685">
        <v>45621</v>
      </c>
      <c r="E772" t="s">
        <v>135</v>
      </c>
      <c r="F772" s="685">
        <v>45723</v>
      </c>
      <c r="G772" s="685">
        <v>46022</v>
      </c>
      <c r="H772" s="684" t="s">
        <v>138</v>
      </c>
    </row>
    <row r="773" spans="1:8" hidden="1" x14ac:dyDescent="0.35">
      <c r="A773" t="s">
        <v>3948</v>
      </c>
      <c r="B773" t="s">
        <v>888</v>
      </c>
      <c r="C773" t="s">
        <v>278</v>
      </c>
      <c r="D773" s="685">
        <v>45838</v>
      </c>
      <c r="E773" t="s">
        <v>80</v>
      </c>
      <c r="F773" s="685">
        <v>45785</v>
      </c>
      <c r="G773" s="685">
        <v>46022</v>
      </c>
      <c r="H773" s="684" t="s">
        <v>3949</v>
      </c>
    </row>
    <row r="774" spans="1:8" hidden="1" x14ac:dyDescent="0.35">
      <c r="A774" t="s">
        <v>3950</v>
      </c>
      <c r="B774" t="s">
        <v>124</v>
      </c>
      <c r="C774" t="s">
        <v>278</v>
      </c>
      <c r="D774" s="685">
        <v>45629</v>
      </c>
      <c r="E774" t="s">
        <v>135</v>
      </c>
      <c r="F774" s="685">
        <v>45597</v>
      </c>
      <c r="G774" s="685">
        <v>46325</v>
      </c>
      <c r="H774" s="684" t="s">
        <v>3951</v>
      </c>
    </row>
    <row r="775" spans="1:8" hidden="1" x14ac:dyDescent="0.35">
      <c r="A775" t="s">
        <v>3952</v>
      </c>
      <c r="B775" t="s">
        <v>565</v>
      </c>
      <c r="C775" t="s">
        <v>278</v>
      </c>
      <c r="D775" s="685">
        <v>45663</v>
      </c>
      <c r="E775" t="s">
        <v>80</v>
      </c>
      <c r="F775" s="685">
        <v>45632</v>
      </c>
      <c r="G775" s="685">
        <v>46325</v>
      </c>
      <c r="H775" s="684" t="s">
        <v>3953</v>
      </c>
    </row>
    <row r="776" spans="1:8" ht="29" hidden="1" x14ac:dyDescent="0.35">
      <c r="A776" t="s">
        <v>3954</v>
      </c>
      <c r="B776" t="s">
        <v>124</v>
      </c>
      <c r="C776" t="s">
        <v>124</v>
      </c>
      <c r="D776" s="685">
        <v>45645</v>
      </c>
      <c r="E776" t="s">
        <v>80</v>
      </c>
      <c r="F776" s="685">
        <v>45631</v>
      </c>
      <c r="G776" s="685">
        <v>45688</v>
      </c>
      <c r="H776" s="684" t="s">
        <v>3955</v>
      </c>
    </row>
    <row r="777" spans="1:8" ht="43.5" hidden="1" x14ac:dyDescent="0.35">
      <c r="A777" t="s">
        <v>3956</v>
      </c>
      <c r="B777" t="s">
        <v>124</v>
      </c>
      <c r="C777" t="s">
        <v>124</v>
      </c>
      <c r="D777" s="685">
        <v>45644</v>
      </c>
      <c r="E777" t="s">
        <v>80</v>
      </c>
      <c r="F777" s="685">
        <v>45630</v>
      </c>
      <c r="G777" s="685">
        <v>45688</v>
      </c>
      <c r="H777" s="684" t="s">
        <v>3957</v>
      </c>
    </row>
    <row r="778" spans="1:8" hidden="1" x14ac:dyDescent="0.35">
      <c r="A778" t="s">
        <v>3958</v>
      </c>
      <c r="B778" t="s">
        <v>565</v>
      </c>
      <c r="C778" t="s">
        <v>124</v>
      </c>
      <c r="D778" s="685">
        <v>45991</v>
      </c>
      <c r="E778" t="s">
        <v>80</v>
      </c>
      <c r="F778" s="685">
        <v>45728</v>
      </c>
      <c r="G778" s="685">
        <v>46386</v>
      </c>
      <c r="H778" s="684" t="s">
        <v>3959</v>
      </c>
    </row>
    <row r="779" spans="1:8" hidden="1" x14ac:dyDescent="0.35">
      <c r="A779" t="s">
        <v>3960</v>
      </c>
      <c r="B779" t="s">
        <v>565</v>
      </c>
      <c r="C779" t="s">
        <v>124</v>
      </c>
      <c r="D779" s="685">
        <v>45991</v>
      </c>
      <c r="E779" t="s">
        <v>80</v>
      </c>
      <c r="F779" s="685">
        <v>45728</v>
      </c>
      <c r="G779" s="685">
        <v>46386</v>
      </c>
      <c r="H779" s="684" t="s">
        <v>3961</v>
      </c>
    </row>
    <row r="780" spans="1:8" hidden="1" x14ac:dyDescent="0.35">
      <c r="A780" t="s">
        <v>3962</v>
      </c>
      <c r="B780" t="s">
        <v>280</v>
      </c>
      <c r="C780" t="s">
        <v>278</v>
      </c>
      <c r="D780" s="685">
        <v>45960</v>
      </c>
      <c r="E780" t="s">
        <v>80</v>
      </c>
      <c r="F780" s="685">
        <v>45777</v>
      </c>
      <c r="G780" s="685">
        <v>46325</v>
      </c>
      <c r="H780" s="684" t="s">
        <v>3963</v>
      </c>
    </row>
    <row r="781" spans="1:8" hidden="1" x14ac:dyDescent="0.35">
      <c r="A781" t="s">
        <v>3964</v>
      </c>
      <c r="B781" t="s">
        <v>124</v>
      </c>
      <c r="C781" t="s">
        <v>278</v>
      </c>
      <c r="D781" s="685">
        <v>45631</v>
      </c>
      <c r="E781" t="s">
        <v>135</v>
      </c>
      <c r="F781" s="685">
        <v>45601</v>
      </c>
      <c r="G781" s="685">
        <v>46325</v>
      </c>
      <c r="H781" s="684" t="s">
        <v>3965</v>
      </c>
    </row>
    <row r="782" spans="1:8" ht="29" hidden="1" x14ac:dyDescent="0.35">
      <c r="A782" t="s">
        <v>3966</v>
      </c>
      <c r="B782" t="s">
        <v>565</v>
      </c>
      <c r="C782" t="s">
        <v>124</v>
      </c>
      <c r="D782" s="685">
        <v>45870</v>
      </c>
      <c r="E782" t="s">
        <v>80</v>
      </c>
      <c r="F782" s="685">
        <v>45684</v>
      </c>
      <c r="G782" s="685">
        <v>45992</v>
      </c>
      <c r="H782" s="684" t="s">
        <v>3967</v>
      </c>
    </row>
    <row r="783" spans="1:8" hidden="1" x14ac:dyDescent="0.35">
      <c r="A783" t="s">
        <v>3968</v>
      </c>
      <c r="B783" t="s">
        <v>124</v>
      </c>
      <c r="C783" t="s">
        <v>278</v>
      </c>
      <c r="D783" s="685">
        <v>45628</v>
      </c>
      <c r="E783" t="s">
        <v>80</v>
      </c>
      <c r="F783" s="685">
        <v>45596</v>
      </c>
      <c r="G783" s="685">
        <v>46325</v>
      </c>
      <c r="H783" s="684" t="s">
        <v>3969</v>
      </c>
    </row>
    <row r="784" spans="1:8" hidden="1" x14ac:dyDescent="0.35">
      <c r="A784" t="s">
        <v>3970</v>
      </c>
      <c r="B784" t="s">
        <v>124</v>
      </c>
      <c r="C784" t="s">
        <v>278</v>
      </c>
      <c r="D784" s="685">
        <v>45688</v>
      </c>
      <c r="E784" t="s">
        <v>135</v>
      </c>
      <c r="F784" s="685">
        <v>45657</v>
      </c>
      <c r="G784" s="685">
        <v>46325</v>
      </c>
      <c r="H784" s="684" t="s">
        <v>2738</v>
      </c>
    </row>
    <row r="785" spans="1:8" hidden="1" x14ac:dyDescent="0.35">
      <c r="A785" t="s">
        <v>3971</v>
      </c>
      <c r="B785" t="s">
        <v>565</v>
      </c>
      <c r="C785" t="s">
        <v>278</v>
      </c>
      <c r="D785" s="685">
        <v>45688</v>
      </c>
      <c r="E785" t="s">
        <v>80</v>
      </c>
      <c r="F785" s="685">
        <v>45657</v>
      </c>
      <c r="G785" s="685">
        <v>46325</v>
      </c>
      <c r="H785" s="684" t="s">
        <v>3972</v>
      </c>
    </row>
    <row r="786" spans="1:8" ht="29" hidden="1" x14ac:dyDescent="0.35">
      <c r="A786" t="s">
        <v>3973</v>
      </c>
      <c r="B786" t="s">
        <v>888</v>
      </c>
      <c r="C786" t="s">
        <v>278</v>
      </c>
      <c r="D786" s="685">
        <v>45852</v>
      </c>
      <c r="E786" t="s">
        <v>80</v>
      </c>
      <c r="F786" s="685">
        <v>45656</v>
      </c>
      <c r="G786" s="685">
        <v>45989</v>
      </c>
      <c r="H786" s="684" t="s">
        <v>3974</v>
      </c>
    </row>
    <row r="787" spans="1:8" hidden="1" x14ac:dyDescent="0.35">
      <c r="A787" t="s">
        <v>430</v>
      </c>
      <c r="B787" t="s">
        <v>280</v>
      </c>
      <c r="C787" t="s">
        <v>278</v>
      </c>
      <c r="D787" s="685">
        <v>45961</v>
      </c>
      <c r="E787" t="s">
        <v>80</v>
      </c>
      <c r="F787" s="685">
        <v>45586</v>
      </c>
      <c r="G787" s="685">
        <v>46325</v>
      </c>
      <c r="H787" s="684" t="s">
        <v>3975</v>
      </c>
    </row>
    <row r="788" spans="1:8" ht="29" hidden="1" x14ac:dyDescent="0.35">
      <c r="A788" t="s">
        <v>3976</v>
      </c>
      <c r="B788" t="s">
        <v>565</v>
      </c>
      <c r="C788" t="s">
        <v>124</v>
      </c>
      <c r="D788" s="685">
        <v>45765</v>
      </c>
      <c r="E788" t="s">
        <v>135</v>
      </c>
      <c r="F788" s="685">
        <v>45734</v>
      </c>
      <c r="G788" s="685">
        <v>46229</v>
      </c>
      <c r="H788" s="684" t="s">
        <v>3977</v>
      </c>
    </row>
    <row r="789" spans="1:8" ht="29" hidden="1" x14ac:dyDescent="0.35">
      <c r="A789" t="s">
        <v>3978</v>
      </c>
      <c r="B789" t="s">
        <v>124</v>
      </c>
      <c r="C789" t="s">
        <v>278</v>
      </c>
      <c r="D789" s="685">
        <v>45625</v>
      </c>
      <c r="E789" t="s">
        <v>80</v>
      </c>
      <c r="F789" s="685">
        <v>45594</v>
      </c>
      <c r="G789" s="685">
        <v>46325</v>
      </c>
      <c r="H789" s="684" t="s">
        <v>3979</v>
      </c>
    </row>
    <row r="790" spans="1:8" ht="29" hidden="1" x14ac:dyDescent="0.35">
      <c r="A790" t="s">
        <v>458</v>
      </c>
      <c r="B790" t="s">
        <v>280</v>
      </c>
      <c r="C790" t="s">
        <v>278</v>
      </c>
      <c r="D790" s="685">
        <v>45960</v>
      </c>
      <c r="E790" t="s">
        <v>80</v>
      </c>
      <c r="F790" s="685">
        <v>45629</v>
      </c>
      <c r="G790" s="685">
        <v>46325</v>
      </c>
      <c r="H790" s="684" t="s">
        <v>3980</v>
      </c>
    </row>
    <row r="791" spans="1:8" ht="29" hidden="1" x14ac:dyDescent="0.35">
      <c r="A791" t="s">
        <v>109</v>
      </c>
      <c r="B791" t="s">
        <v>156</v>
      </c>
      <c r="C791" t="s">
        <v>278</v>
      </c>
      <c r="D791" s="685">
        <v>45870</v>
      </c>
      <c r="E791" t="s">
        <v>80</v>
      </c>
      <c r="F791" s="685">
        <v>45590</v>
      </c>
      <c r="G791" s="685">
        <v>45992</v>
      </c>
      <c r="H791" s="684" t="s">
        <v>3981</v>
      </c>
    </row>
    <row r="792" spans="1:8" ht="29" hidden="1" x14ac:dyDescent="0.35">
      <c r="A792" t="s">
        <v>3982</v>
      </c>
      <c r="B792" t="s">
        <v>124</v>
      </c>
      <c r="C792" t="s">
        <v>278</v>
      </c>
      <c r="D792" s="685">
        <v>45712</v>
      </c>
      <c r="E792" t="s">
        <v>80</v>
      </c>
      <c r="F792" s="685">
        <v>45712</v>
      </c>
      <c r="G792" s="685">
        <v>46325</v>
      </c>
      <c r="H792" s="684" t="s">
        <v>3983</v>
      </c>
    </row>
    <row r="793" spans="1:8" ht="29" hidden="1" x14ac:dyDescent="0.35">
      <c r="A793" t="s">
        <v>3984</v>
      </c>
      <c r="B793" t="s">
        <v>565</v>
      </c>
      <c r="C793" t="s">
        <v>124</v>
      </c>
      <c r="D793" s="685">
        <v>45991</v>
      </c>
      <c r="E793" t="s">
        <v>80</v>
      </c>
      <c r="F793" s="685">
        <v>45728</v>
      </c>
      <c r="G793" s="685">
        <v>46386</v>
      </c>
      <c r="H793" s="684" t="s">
        <v>3985</v>
      </c>
    </row>
    <row r="794" spans="1:8" hidden="1" x14ac:dyDescent="0.35">
      <c r="A794" t="s">
        <v>3986</v>
      </c>
      <c r="B794" t="s">
        <v>565</v>
      </c>
      <c r="C794" t="s">
        <v>124</v>
      </c>
      <c r="D794" s="685">
        <v>45991</v>
      </c>
      <c r="E794" t="s">
        <v>80</v>
      </c>
      <c r="F794" s="685">
        <v>45728</v>
      </c>
      <c r="G794" s="685">
        <v>46386</v>
      </c>
      <c r="H794" s="684" t="s">
        <v>3987</v>
      </c>
    </row>
    <row r="795" spans="1:8" ht="29" hidden="1" x14ac:dyDescent="0.35">
      <c r="A795" t="s">
        <v>3988</v>
      </c>
      <c r="B795" t="s">
        <v>2518</v>
      </c>
      <c r="C795" t="s">
        <v>124</v>
      </c>
      <c r="D795" s="685">
        <v>45940</v>
      </c>
      <c r="E795" t="s">
        <v>2624</v>
      </c>
      <c r="F795" s="685">
        <v>45733</v>
      </c>
      <c r="G795" s="685">
        <v>46054</v>
      </c>
      <c r="H795" s="684" t="s">
        <v>3989</v>
      </c>
    </row>
    <row r="796" spans="1:8" hidden="1" x14ac:dyDescent="0.35">
      <c r="A796" t="s">
        <v>3990</v>
      </c>
      <c r="B796" t="s">
        <v>565</v>
      </c>
      <c r="C796" t="s">
        <v>124</v>
      </c>
      <c r="D796" s="685">
        <v>45991</v>
      </c>
      <c r="E796" t="s">
        <v>80</v>
      </c>
      <c r="F796" s="685">
        <v>45728</v>
      </c>
      <c r="G796" s="685">
        <v>46386</v>
      </c>
      <c r="H796" s="684" t="s">
        <v>3991</v>
      </c>
    </row>
    <row r="797" spans="1:8" hidden="1" x14ac:dyDescent="0.35">
      <c r="A797" t="s">
        <v>3992</v>
      </c>
      <c r="B797" t="s">
        <v>565</v>
      </c>
      <c r="C797" t="s">
        <v>124</v>
      </c>
      <c r="D797" s="685">
        <v>46142</v>
      </c>
      <c r="E797" t="s">
        <v>135</v>
      </c>
      <c r="F797" s="685">
        <v>45717</v>
      </c>
      <c r="G797" s="685">
        <v>46418</v>
      </c>
      <c r="H797" s="684" t="s">
        <v>3993</v>
      </c>
    </row>
    <row r="798" spans="1:8" hidden="1" x14ac:dyDescent="0.35">
      <c r="A798" t="s">
        <v>3994</v>
      </c>
      <c r="B798" t="s">
        <v>888</v>
      </c>
      <c r="C798" t="s">
        <v>124</v>
      </c>
      <c r="D798" s="685">
        <v>45824</v>
      </c>
      <c r="E798" t="s">
        <v>2553</v>
      </c>
      <c r="F798" s="685">
        <v>45814</v>
      </c>
      <c r="G798" s="685">
        <v>45844</v>
      </c>
      <c r="H798" s="684" t="s">
        <v>3995</v>
      </c>
    </row>
    <row r="799" spans="1:8" hidden="1" x14ac:dyDescent="0.35">
      <c r="A799" t="s">
        <v>3996</v>
      </c>
      <c r="B799" t="s">
        <v>565</v>
      </c>
      <c r="C799" t="s">
        <v>124</v>
      </c>
      <c r="D799" s="685">
        <v>46142</v>
      </c>
      <c r="E799" t="s">
        <v>80</v>
      </c>
      <c r="F799" s="685">
        <v>45717</v>
      </c>
      <c r="G799" s="685">
        <v>46418</v>
      </c>
      <c r="H799" s="684" t="s">
        <v>3997</v>
      </c>
    </row>
    <row r="800" spans="1:8" hidden="1" x14ac:dyDescent="0.35">
      <c r="A800" t="s">
        <v>3998</v>
      </c>
      <c r="B800" t="s">
        <v>565</v>
      </c>
      <c r="C800" t="s">
        <v>124</v>
      </c>
      <c r="D800" s="685">
        <v>45991</v>
      </c>
      <c r="E800" t="s">
        <v>80</v>
      </c>
      <c r="F800" s="685">
        <v>45728</v>
      </c>
      <c r="G800" s="685">
        <v>46386</v>
      </c>
      <c r="H800" s="684" t="s">
        <v>3999</v>
      </c>
    </row>
    <row r="801" spans="1:8" ht="29" hidden="1" x14ac:dyDescent="0.35">
      <c r="A801" t="s">
        <v>4000</v>
      </c>
      <c r="B801" t="s">
        <v>565</v>
      </c>
      <c r="C801" t="s">
        <v>124</v>
      </c>
      <c r="D801" s="685">
        <v>45765</v>
      </c>
      <c r="E801" t="s">
        <v>2640</v>
      </c>
      <c r="F801" s="685">
        <v>45734</v>
      </c>
      <c r="G801" s="685">
        <v>46229</v>
      </c>
      <c r="H801" s="684" t="s">
        <v>3977</v>
      </c>
    </row>
    <row r="802" spans="1:8" hidden="1" x14ac:dyDescent="0.35">
      <c r="A802" t="s">
        <v>4001</v>
      </c>
      <c r="B802" t="s">
        <v>565</v>
      </c>
      <c r="C802" t="s">
        <v>124</v>
      </c>
      <c r="D802" s="685">
        <v>46142</v>
      </c>
      <c r="E802" t="s">
        <v>80</v>
      </c>
      <c r="F802" s="685">
        <v>45717</v>
      </c>
      <c r="G802" s="685">
        <v>46417</v>
      </c>
      <c r="H802" s="684" t="s">
        <v>4002</v>
      </c>
    </row>
    <row r="803" spans="1:8" ht="29" hidden="1" x14ac:dyDescent="0.35">
      <c r="A803" t="s">
        <v>4003</v>
      </c>
      <c r="B803" t="s">
        <v>280</v>
      </c>
      <c r="C803" t="s">
        <v>278</v>
      </c>
      <c r="D803" s="685">
        <v>45899</v>
      </c>
      <c r="E803" t="s">
        <v>80</v>
      </c>
      <c r="F803" s="685">
        <v>45733</v>
      </c>
      <c r="G803" s="685">
        <v>45992</v>
      </c>
      <c r="H803" s="684" t="s">
        <v>4004</v>
      </c>
    </row>
    <row r="804" spans="1:8" hidden="1" x14ac:dyDescent="0.35">
      <c r="A804" t="s">
        <v>4005</v>
      </c>
      <c r="B804" t="s">
        <v>565</v>
      </c>
      <c r="C804" t="s">
        <v>124</v>
      </c>
      <c r="D804" s="685">
        <v>45991</v>
      </c>
      <c r="E804" t="s">
        <v>80</v>
      </c>
      <c r="F804" s="685">
        <v>45728</v>
      </c>
      <c r="G804" s="685">
        <v>46386</v>
      </c>
      <c r="H804" s="684" t="s">
        <v>4006</v>
      </c>
    </row>
    <row r="805" spans="1:8" hidden="1" x14ac:dyDescent="0.35">
      <c r="A805" t="s">
        <v>4007</v>
      </c>
      <c r="B805" t="s">
        <v>565</v>
      </c>
      <c r="C805" t="s">
        <v>2536</v>
      </c>
      <c r="D805" s="685">
        <v>45869</v>
      </c>
      <c r="E805" t="s">
        <v>80</v>
      </c>
      <c r="F805" s="685">
        <v>45754</v>
      </c>
      <c r="G805" s="685">
        <v>46203</v>
      </c>
      <c r="H805" s="684" t="s">
        <v>4008</v>
      </c>
    </row>
    <row r="806" spans="1:8" hidden="1" x14ac:dyDescent="0.35">
      <c r="A806" t="s">
        <v>4009</v>
      </c>
      <c r="B806" t="s">
        <v>565</v>
      </c>
      <c r="C806" t="s">
        <v>124</v>
      </c>
      <c r="D806" s="685">
        <v>45991</v>
      </c>
      <c r="E806" t="s">
        <v>80</v>
      </c>
      <c r="F806" s="685">
        <v>45728</v>
      </c>
      <c r="G806" s="685">
        <v>46386</v>
      </c>
      <c r="H806" s="684" t="s">
        <v>4010</v>
      </c>
    </row>
    <row r="807" spans="1:8" hidden="1" x14ac:dyDescent="0.35">
      <c r="A807" t="s">
        <v>4011</v>
      </c>
      <c r="B807" t="s">
        <v>565</v>
      </c>
      <c r="C807" t="s">
        <v>124</v>
      </c>
      <c r="D807" s="685">
        <v>45765</v>
      </c>
      <c r="E807" t="s">
        <v>80</v>
      </c>
      <c r="F807" s="685">
        <v>45734</v>
      </c>
      <c r="G807" s="685">
        <v>46229</v>
      </c>
      <c r="H807" s="684" t="s">
        <v>4012</v>
      </c>
    </row>
    <row r="808" spans="1:8" hidden="1" x14ac:dyDescent="0.35">
      <c r="A808" t="s">
        <v>4013</v>
      </c>
      <c r="B808" t="s">
        <v>888</v>
      </c>
      <c r="C808" t="s">
        <v>278</v>
      </c>
      <c r="D808" s="685">
        <v>45838</v>
      </c>
      <c r="E808" t="s">
        <v>80</v>
      </c>
      <c r="F808" s="685">
        <v>45772</v>
      </c>
      <c r="G808" s="685">
        <v>46022</v>
      </c>
      <c r="H808" s="684" t="s">
        <v>4014</v>
      </c>
    </row>
    <row r="809" spans="1:8" hidden="1" x14ac:dyDescent="0.35">
      <c r="A809" t="s">
        <v>4015</v>
      </c>
      <c r="B809" t="s">
        <v>888</v>
      </c>
      <c r="C809" t="s">
        <v>124</v>
      </c>
      <c r="D809" s="685">
        <v>45757</v>
      </c>
      <c r="E809" t="s">
        <v>2553</v>
      </c>
      <c r="F809" s="685">
        <v>45748</v>
      </c>
      <c r="G809" s="685">
        <v>45838</v>
      </c>
      <c r="H809" s="684" t="s">
        <v>4016</v>
      </c>
    </row>
    <row r="810" spans="1:8" hidden="1" x14ac:dyDescent="0.35">
      <c r="A810" t="s">
        <v>4017</v>
      </c>
      <c r="B810" t="s">
        <v>565</v>
      </c>
      <c r="C810" t="s">
        <v>124</v>
      </c>
      <c r="D810" s="685">
        <v>46142</v>
      </c>
      <c r="E810" t="s">
        <v>80</v>
      </c>
      <c r="F810" s="685">
        <v>45728</v>
      </c>
      <c r="G810" s="685">
        <v>46418</v>
      </c>
      <c r="H810" s="684" t="s">
        <v>4018</v>
      </c>
    </row>
    <row r="811" spans="1:8" ht="29" hidden="1" x14ac:dyDescent="0.35">
      <c r="A811" t="s">
        <v>4019</v>
      </c>
      <c r="B811" t="s">
        <v>565</v>
      </c>
      <c r="C811" t="s">
        <v>124</v>
      </c>
      <c r="D811" s="685">
        <v>45716</v>
      </c>
      <c r="E811" t="s">
        <v>2531</v>
      </c>
      <c r="F811" s="685">
        <v>45684</v>
      </c>
      <c r="G811" s="685">
        <v>45838</v>
      </c>
      <c r="H811" s="684" t="s">
        <v>4020</v>
      </c>
    </row>
    <row r="812" spans="1:8" hidden="1" x14ac:dyDescent="0.35">
      <c r="A812" t="s">
        <v>4021</v>
      </c>
      <c r="B812" t="s">
        <v>565</v>
      </c>
      <c r="C812" t="s">
        <v>278</v>
      </c>
      <c r="D812" s="685">
        <v>45827</v>
      </c>
      <c r="E812" t="s">
        <v>80</v>
      </c>
      <c r="F812" s="685">
        <v>45797</v>
      </c>
      <c r="G812" s="685">
        <v>46021</v>
      </c>
      <c r="H812" s="684" t="s">
        <v>4022</v>
      </c>
    </row>
    <row r="813" spans="1:8" hidden="1" x14ac:dyDescent="0.35">
      <c r="A813" t="s">
        <v>4023</v>
      </c>
      <c r="B813" t="s">
        <v>124</v>
      </c>
      <c r="C813" t="s">
        <v>278</v>
      </c>
      <c r="D813" s="685">
        <v>45900</v>
      </c>
      <c r="E813" t="s">
        <v>80</v>
      </c>
      <c r="F813" s="685">
        <v>45698</v>
      </c>
      <c r="G813" s="685">
        <v>45900</v>
      </c>
      <c r="H813" s="684" t="s">
        <v>4024</v>
      </c>
    </row>
    <row r="814" spans="1:8" ht="29" hidden="1" x14ac:dyDescent="0.35">
      <c r="A814" t="s">
        <v>4025</v>
      </c>
      <c r="B814" t="s">
        <v>888</v>
      </c>
      <c r="C814" t="s">
        <v>124</v>
      </c>
      <c r="D814" s="685">
        <v>45723</v>
      </c>
      <c r="E814" t="s">
        <v>2553</v>
      </c>
      <c r="F814" s="685">
        <v>45714</v>
      </c>
      <c r="G814" s="685">
        <v>45856</v>
      </c>
      <c r="H814" s="684" t="s">
        <v>4026</v>
      </c>
    </row>
    <row r="815" spans="1:8" ht="29" hidden="1" x14ac:dyDescent="0.35">
      <c r="A815" t="s">
        <v>4027</v>
      </c>
      <c r="B815" t="s">
        <v>888</v>
      </c>
      <c r="C815" t="s">
        <v>124</v>
      </c>
      <c r="D815" s="685">
        <v>45930</v>
      </c>
      <c r="E815" t="s">
        <v>2553</v>
      </c>
      <c r="F815" s="685">
        <v>45870</v>
      </c>
      <c r="G815" s="685">
        <v>45960</v>
      </c>
      <c r="H815" s="684" t="s">
        <v>4028</v>
      </c>
    </row>
    <row r="816" spans="1:8" ht="29" hidden="1" x14ac:dyDescent="0.35">
      <c r="A816" t="s">
        <v>4029</v>
      </c>
      <c r="B816" t="s">
        <v>2518</v>
      </c>
      <c r="C816" t="s">
        <v>124</v>
      </c>
      <c r="D816" s="685">
        <v>45940</v>
      </c>
      <c r="E816" t="s">
        <v>2624</v>
      </c>
      <c r="F816" s="685">
        <v>45733</v>
      </c>
      <c r="G816" s="685">
        <v>46054</v>
      </c>
      <c r="H816" s="684" t="s">
        <v>4030</v>
      </c>
    </row>
    <row r="817" spans="1:8" ht="29" hidden="1" x14ac:dyDescent="0.35">
      <c r="A817" t="s">
        <v>2297</v>
      </c>
      <c r="B817" t="s">
        <v>280</v>
      </c>
      <c r="C817" t="s">
        <v>278</v>
      </c>
      <c r="D817" s="685">
        <v>45961</v>
      </c>
      <c r="E817" t="s">
        <v>80</v>
      </c>
      <c r="F817" s="685">
        <v>45694</v>
      </c>
      <c r="G817" s="685">
        <v>46325</v>
      </c>
      <c r="H817" s="684" t="s">
        <v>4031</v>
      </c>
    </row>
    <row r="818" spans="1:8" ht="29" hidden="1" x14ac:dyDescent="0.35">
      <c r="A818" t="s">
        <v>4032</v>
      </c>
      <c r="B818" t="s">
        <v>565</v>
      </c>
      <c r="C818" t="s">
        <v>2536</v>
      </c>
      <c r="D818" s="685">
        <v>45753</v>
      </c>
      <c r="E818" t="s">
        <v>80</v>
      </c>
      <c r="F818" s="685">
        <v>45722</v>
      </c>
      <c r="G818" s="685">
        <v>46057</v>
      </c>
      <c r="H818" s="684" t="s">
        <v>4033</v>
      </c>
    </row>
    <row r="819" spans="1:8" ht="43.5" hidden="1" x14ac:dyDescent="0.35">
      <c r="A819" t="s">
        <v>4034</v>
      </c>
      <c r="B819" t="s">
        <v>124</v>
      </c>
      <c r="C819" t="s">
        <v>278</v>
      </c>
      <c r="D819" s="685">
        <v>45730</v>
      </c>
      <c r="E819" t="s">
        <v>80</v>
      </c>
      <c r="F819" s="685">
        <v>45702</v>
      </c>
      <c r="G819" s="685">
        <v>46325</v>
      </c>
      <c r="H819" s="684" t="s">
        <v>4035</v>
      </c>
    </row>
    <row r="820" spans="1:8" hidden="1" x14ac:dyDescent="0.35">
      <c r="A820" t="s">
        <v>4036</v>
      </c>
      <c r="B820" t="s">
        <v>565</v>
      </c>
      <c r="C820" t="s">
        <v>124</v>
      </c>
      <c r="D820" s="685">
        <v>45808</v>
      </c>
      <c r="E820" t="s">
        <v>80</v>
      </c>
      <c r="F820" s="685">
        <v>45728</v>
      </c>
      <c r="G820" s="685">
        <v>46386</v>
      </c>
      <c r="H820" s="684" t="s">
        <v>4037</v>
      </c>
    </row>
    <row r="821" spans="1:8" ht="29" hidden="1" x14ac:dyDescent="0.35">
      <c r="A821" t="s">
        <v>4038</v>
      </c>
      <c r="B821" t="s">
        <v>565</v>
      </c>
      <c r="C821" t="s">
        <v>278</v>
      </c>
      <c r="D821" s="685">
        <v>45764</v>
      </c>
      <c r="E821" t="s">
        <v>80</v>
      </c>
      <c r="F821" s="685">
        <v>45733</v>
      </c>
      <c r="G821" s="685">
        <v>46325</v>
      </c>
      <c r="H821" s="684" t="s">
        <v>4039</v>
      </c>
    </row>
    <row r="822" spans="1:8" hidden="1" x14ac:dyDescent="0.35">
      <c r="A822" t="s">
        <v>4040</v>
      </c>
      <c r="B822" t="s">
        <v>888</v>
      </c>
      <c r="C822" t="s">
        <v>124</v>
      </c>
      <c r="D822" s="685">
        <v>45848</v>
      </c>
      <c r="E822" t="s">
        <v>2553</v>
      </c>
      <c r="F822" s="685">
        <v>45839</v>
      </c>
      <c r="G822" s="685">
        <v>45868</v>
      </c>
      <c r="H822" s="684" t="s">
        <v>4041</v>
      </c>
    </row>
    <row r="823" spans="1:8" ht="29" hidden="1" x14ac:dyDescent="0.35">
      <c r="A823" t="s">
        <v>4042</v>
      </c>
      <c r="B823" t="s">
        <v>565</v>
      </c>
      <c r="C823" t="s">
        <v>2475</v>
      </c>
      <c r="D823" s="685">
        <v>46142</v>
      </c>
      <c r="E823" t="s">
        <v>80</v>
      </c>
      <c r="F823" s="685">
        <v>45727</v>
      </c>
      <c r="G823" s="685">
        <v>46418</v>
      </c>
      <c r="H823" s="684" t="s">
        <v>4043</v>
      </c>
    </row>
    <row r="824" spans="1:8" hidden="1" x14ac:dyDescent="0.35">
      <c r="A824" t="s">
        <v>274</v>
      </c>
      <c r="B824" t="s">
        <v>156</v>
      </c>
      <c r="C824" t="s">
        <v>2536</v>
      </c>
      <c r="D824" s="685">
        <v>45809</v>
      </c>
      <c r="E824" t="s">
        <v>2624</v>
      </c>
      <c r="F824" s="685">
        <v>45707</v>
      </c>
      <c r="G824" s="685">
        <v>46022</v>
      </c>
      <c r="H824" s="684" t="s">
        <v>4044</v>
      </c>
    </row>
    <row r="825" spans="1:8" hidden="1" x14ac:dyDescent="0.35">
      <c r="A825" t="s">
        <v>4045</v>
      </c>
      <c r="B825" t="s">
        <v>888</v>
      </c>
      <c r="C825" t="s">
        <v>124</v>
      </c>
      <c r="D825" s="685">
        <v>45824</v>
      </c>
      <c r="E825" t="s">
        <v>2553</v>
      </c>
      <c r="F825" s="685">
        <v>45814</v>
      </c>
      <c r="G825" s="685">
        <v>45844</v>
      </c>
      <c r="H825" s="684" t="s">
        <v>4046</v>
      </c>
    </row>
    <row r="826" spans="1:8" ht="29" hidden="1" x14ac:dyDescent="0.35">
      <c r="A826" t="s">
        <v>4047</v>
      </c>
      <c r="B826" t="s">
        <v>888</v>
      </c>
      <c r="C826" t="s">
        <v>124</v>
      </c>
      <c r="D826" s="685">
        <v>45729</v>
      </c>
      <c r="E826" t="s">
        <v>80</v>
      </c>
      <c r="F826" s="685">
        <v>45517</v>
      </c>
      <c r="G826" s="685">
        <v>45729</v>
      </c>
      <c r="H826" s="684" t="s">
        <v>4048</v>
      </c>
    </row>
    <row r="827" spans="1:8" hidden="1" x14ac:dyDescent="0.35">
      <c r="A827" t="s">
        <v>2281</v>
      </c>
      <c r="B827" t="s">
        <v>156</v>
      </c>
      <c r="C827" t="s">
        <v>2475</v>
      </c>
      <c r="D827" s="685">
        <v>45809</v>
      </c>
      <c r="E827" t="s">
        <v>80</v>
      </c>
      <c r="F827" s="685">
        <v>45709</v>
      </c>
      <c r="G827" s="685">
        <v>45869</v>
      </c>
      <c r="H827" s="684" t="s">
        <v>1160</v>
      </c>
    </row>
    <row r="828" spans="1:8" hidden="1" x14ac:dyDescent="0.35">
      <c r="A828" t="s">
        <v>4049</v>
      </c>
      <c r="B828" t="s">
        <v>565</v>
      </c>
      <c r="C828" t="s">
        <v>2536</v>
      </c>
      <c r="D828" s="685">
        <v>45741</v>
      </c>
      <c r="E828" t="s">
        <v>2553</v>
      </c>
      <c r="F828" s="685">
        <v>45713</v>
      </c>
      <c r="G828" s="685">
        <v>46057</v>
      </c>
      <c r="H828" s="684" t="s">
        <v>4050</v>
      </c>
    </row>
    <row r="829" spans="1:8" hidden="1" x14ac:dyDescent="0.35">
      <c r="A829" t="s">
        <v>4051</v>
      </c>
      <c r="B829" t="s">
        <v>888</v>
      </c>
      <c r="C829" t="s">
        <v>2536</v>
      </c>
      <c r="D829" s="685">
        <v>45991</v>
      </c>
      <c r="E829" t="s">
        <v>80</v>
      </c>
      <c r="F829" s="685">
        <v>45838</v>
      </c>
      <c r="G829" s="685">
        <v>46021</v>
      </c>
      <c r="H829" s="684" t="s">
        <v>4052</v>
      </c>
    </row>
    <row r="830" spans="1:8" ht="29" hidden="1" x14ac:dyDescent="0.35">
      <c r="A830" t="s">
        <v>4053</v>
      </c>
      <c r="B830" t="s">
        <v>124</v>
      </c>
      <c r="C830" t="s">
        <v>278</v>
      </c>
      <c r="D830" s="685">
        <v>45730</v>
      </c>
      <c r="E830" t="s">
        <v>135</v>
      </c>
      <c r="F830" s="685">
        <v>45702</v>
      </c>
      <c r="G830" s="685">
        <v>46325</v>
      </c>
      <c r="H830" s="684" t="s">
        <v>4054</v>
      </c>
    </row>
    <row r="831" spans="1:8" hidden="1" x14ac:dyDescent="0.35">
      <c r="A831" t="s">
        <v>4055</v>
      </c>
      <c r="B831" t="s">
        <v>565</v>
      </c>
      <c r="C831" t="s">
        <v>124</v>
      </c>
      <c r="D831" s="685">
        <v>45765</v>
      </c>
      <c r="E831" t="s">
        <v>80</v>
      </c>
      <c r="F831" s="685">
        <v>45734</v>
      </c>
      <c r="G831" s="685">
        <v>46229</v>
      </c>
      <c r="H831" s="684" t="s">
        <v>4056</v>
      </c>
    </row>
    <row r="832" spans="1:8" ht="29" hidden="1" x14ac:dyDescent="0.35">
      <c r="A832" t="s">
        <v>4057</v>
      </c>
      <c r="B832" t="s">
        <v>565</v>
      </c>
      <c r="C832" t="s">
        <v>124</v>
      </c>
      <c r="D832" s="685">
        <v>45764</v>
      </c>
      <c r="E832" t="s">
        <v>80</v>
      </c>
      <c r="F832" s="685">
        <v>45733</v>
      </c>
      <c r="G832" s="685">
        <v>46229</v>
      </c>
      <c r="H832" s="684" t="s">
        <v>4058</v>
      </c>
    </row>
    <row r="833" spans="1:8" hidden="1" x14ac:dyDescent="0.35">
      <c r="A833" t="s">
        <v>4059</v>
      </c>
      <c r="B833" t="s">
        <v>565</v>
      </c>
      <c r="C833" t="s">
        <v>2578</v>
      </c>
      <c r="D833" s="685">
        <v>45853</v>
      </c>
      <c r="E833" t="s">
        <v>80</v>
      </c>
      <c r="F833" s="685">
        <v>45806</v>
      </c>
      <c r="G833" s="685">
        <v>46022</v>
      </c>
      <c r="H833" s="684" t="s">
        <v>4060</v>
      </c>
    </row>
    <row r="834" spans="1:8" ht="29" hidden="1" x14ac:dyDescent="0.35">
      <c r="A834" t="s">
        <v>4061</v>
      </c>
      <c r="B834" t="s">
        <v>124</v>
      </c>
      <c r="C834" t="s">
        <v>278</v>
      </c>
      <c r="D834" s="685">
        <v>45735</v>
      </c>
      <c r="E834" t="s">
        <v>135</v>
      </c>
      <c r="F834" s="685">
        <v>45707</v>
      </c>
      <c r="G834" s="685">
        <v>46325</v>
      </c>
      <c r="H834" s="684" t="s">
        <v>4062</v>
      </c>
    </row>
    <row r="835" spans="1:8" ht="29" hidden="1" x14ac:dyDescent="0.35">
      <c r="A835" t="s">
        <v>4063</v>
      </c>
      <c r="B835" t="s">
        <v>888</v>
      </c>
      <c r="C835" t="s">
        <v>124</v>
      </c>
      <c r="D835" s="685">
        <v>45716</v>
      </c>
      <c r="E835" t="s">
        <v>2553</v>
      </c>
      <c r="F835" s="685">
        <v>45709</v>
      </c>
      <c r="G835" s="685">
        <v>45856</v>
      </c>
      <c r="H835" s="684" t="s">
        <v>4064</v>
      </c>
    </row>
    <row r="836" spans="1:8" ht="29" hidden="1" x14ac:dyDescent="0.35">
      <c r="A836" t="s">
        <v>4065</v>
      </c>
      <c r="B836" t="s">
        <v>565</v>
      </c>
      <c r="C836" t="s">
        <v>278</v>
      </c>
      <c r="D836" s="685">
        <v>45730</v>
      </c>
      <c r="E836" t="s">
        <v>80</v>
      </c>
      <c r="F836" s="685">
        <v>45702</v>
      </c>
      <c r="G836" s="685">
        <v>46325</v>
      </c>
      <c r="H836" s="684" t="s">
        <v>4066</v>
      </c>
    </row>
    <row r="837" spans="1:8" hidden="1" x14ac:dyDescent="0.35">
      <c r="A837" t="s">
        <v>4067</v>
      </c>
      <c r="B837" t="s">
        <v>888</v>
      </c>
      <c r="C837" t="s">
        <v>124</v>
      </c>
      <c r="D837" s="685">
        <v>45834</v>
      </c>
      <c r="E837" t="s">
        <v>2553</v>
      </c>
      <c r="F837" s="685">
        <v>45828</v>
      </c>
      <c r="G837" s="685">
        <v>45910</v>
      </c>
      <c r="H837" s="684" t="s">
        <v>4068</v>
      </c>
    </row>
    <row r="838" spans="1:8" ht="43.5" hidden="1" x14ac:dyDescent="0.35">
      <c r="A838" t="s">
        <v>4069</v>
      </c>
      <c r="B838" t="s">
        <v>565</v>
      </c>
      <c r="C838" t="s">
        <v>278</v>
      </c>
      <c r="D838" s="685">
        <v>45735</v>
      </c>
      <c r="E838" t="s">
        <v>80</v>
      </c>
      <c r="F838" s="685">
        <v>45707</v>
      </c>
      <c r="G838" s="685">
        <v>46325</v>
      </c>
      <c r="H838" s="684" t="s">
        <v>4070</v>
      </c>
    </row>
    <row r="839" spans="1:8" hidden="1" x14ac:dyDescent="0.35">
      <c r="A839" t="s">
        <v>4071</v>
      </c>
      <c r="B839" t="s">
        <v>888</v>
      </c>
      <c r="C839" t="s">
        <v>124</v>
      </c>
      <c r="D839" s="685">
        <v>45824</v>
      </c>
      <c r="E839" t="s">
        <v>2553</v>
      </c>
      <c r="F839" s="685">
        <v>45818</v>
      </c>
      <c r="G839" s="685">
        <v>45853</v>
      </c>
      <c r="H839" s="684" t="s">
        <v>4072</v>
      </c>
    </row>
    <row r="840" spans="1:8" ht="29" hidden="1" x14ac:dyDescent="0.35">
      <c r="A840" t="s">
        <v>4073</v>
      </c>
      <c r="B840" t="s">
        <v>565</v>
      </c>
      <c r="C840" t="s">
        <v>2536</v>
      </c>
      <c r="D840" s="685">
        <v>45754</v>
      </c>
      <c r="E840" t="s">
        <v>80</v>
      </c>
      <c r="F840" s="685">
        <v>45723</v>
      </c>
      <c r="G840" s="685">
        <v>46057</v>
      </c>
      <c r="H840" s="684" t="s">
        <v>4074</v>
      </c>
    </row>
    <row r="841" spans="1:8" hidden="1" x14ac:dyDescent="0.35">
      <c r="A841" t="s">
        <v>4075</v>
      </c>
      <c r="B841" t="s">
        <v>888</v>
      </c>
      <c r="C841" t="s">
        <v>278</v>
      </c>
      <c r="D841" s="685">
        <v>45838</v>
      </c>
      <c r="E841" t="s">
        <v>80</v>
      </c>
      <c r="F841" s="685">
        <v>45776</v>
      </c>
      <c r="G841" s="685">
        <v>46022</v>
      </c>
      <c r="H841" s="684" t="s">
        <v>4076</v>
      </c>
    </row>
    <row r="842" spans="1:8" hidden="1" x14ac:dyDescent="0.35">
      <c r="A842" t="s">
        <v>4077</v>
      </c>
      <c r="B842" t="s">
        <v>565</v>
      </c>
      <c r="C842" t="s">
        <v>2475</v>
      </c>
      <c r="D842" s="685">
        <v>45808</v>
      </c>
      <c r="E842" t="s">
        <v>80</v>
      </c>
      <c r="F842" s="685">
        <v>45727</v>
      </c>
      <c r="G842" s="685">
        <v>45838</v>
      </c>
      <c r="H842" s="684" t="s">
        <v>4078</v>
      </c>
    </row>
    <row r="843" spans="1:8" hidden="1" x14ac:dyDescent="0.35">
      <c r="A843" t="s">
        <v>4079</v>
      </c>
      <c r="B843" t="s">
        <v>565</v>
      </c>
      <c r="C843" t="s">
        <v>124</v>
      </c>
      <c r="D843" s="685">
        <v>45991</v>
      </c>
      <c r="E843" t="s">
        <v>80</v>
      </c>
      <c r="F843" s="685">
        <v>45728</v>
      </c>
      <c r="G843" s="685">
        <v>46386</v>
      </c>
      <c r="H843" s="684" t="s">
        <v>4080</v>
      </c>
    </row>
    <row r="844" spans="1:8" hidden="1" x14ac:dyDescent="0.35">
      <c r="A844" t="s">
        <v>4081</v>
      </c>
      <c r="B844" t="s">
        <v>565</v>
      </c>
      <c r="C844" t="s">
        <v>2536</v>
      </c>
      <c r="D844" s="685">
        <v>45741</v>
      </c>
      <c r="E844" t="s">
        <v>2553</v>
      </c>
      <c r="F844" s="685">
        <v>45713</v>
      </c>
      <c r="G844" s="685">
        <v>46057</v>
      </c>
      <c r="H844" s="684" t="s">
        <v>4082</v>
      </c>
    </row>
    <row r="845" spans="1:8" hidden="1" x14ac:dyDescent="0.35">
      <c r="A845" t="s">
        <v>4083</v>
      </c>
      <c r="B845" t="s">
        <v>565</v>
      </c>
      <c r="C845" t="s">
        <v>124</v>
      </c>
      <c r="D845" s="685">
        <v>46142</v>
      </c>
      <c r="E845" t="s">
        <v>80</v>
      </c>
      <c r="F845" s="685">
        <v>45717</v>
      </c>
      <c r="G845" s="685">
        <v>46418</v>
      </c>
      <c r="H845" s="684" t="s">
        <v>4084</v>
      </c>
    </row>
    <row r="846" spans="1:8" hidden="1" x14ac:dyDescent="0.35">
      <c r="A846" t="s">
        <v>4085</v>
      </c>
      <c r="B846" t="s">
        <v>124</v>
      </c>
      <c r="C846" t="s">
        <v>2475</v>
      </c>
      <c r="D846" s="685">
        <v>45900</v>
      </c>
      <c r="E846" t="s">
        <v>2531</v>
      </c>
      <c r="F846" s="685">
        <v>45714</v>
      </c>
      <c r="G846" s="685">
        <v>46022</v>
      </c>
      <c r="H846" s="684" t="s">
        <v>3169</v>
      </c>
    </row>
    <row r="847" spans="1:8" hidden="1" x14ac:dyDescent="0.35">
      <c r="A847" t="s">
        <v>4086</v>
      </c>
      <c r="B847" t="s">
        <v>888</v>
      </c>
      <c r="C847" t="s">
        <v>2536</v>
      </c>
      <c r="D847" s="685">
        <v>45900</v>
      </c>
      <c r="E847" t="s">
        <v>80</v>
      </c>
      <c r="F847" s="685">
        <v>45706</v>
      </c>
      <c r="G847" s="685">
        <v>46022</v>
      </c>
      <c r="H847" s="684" t="s">
        <v>4087</v>
      </c>
    </row>
    <row r="848" spans="1:8" hidden="1" x14ac:dyDescent="0.35">
      <c r="A848" t="s">
        <v>4088</v>
      </c>
      <c r="B848" t="s">
        <v>156</v>
      </c>
      <c r="C848" t="s">
        <v>2475</v>
      </c>
      <c r="D848" s="685">
        <v>45809</v>
      </c>
      <c r="E848" t="s">
        <v>2531</v>
      </c>
      <c r="F848" s="685">
        <v>45709</v>
      </c>
      <c r="G848" s="685">
        <v>45869</v>
      </c>
      <c r="H848" s="684" t="s">
        <v>4089</v>
      </c>
    </row>
    <row r="849" spans="1:8" ht="29" hidden="1" x14ac:dyDescent="0.35">
      <c r="A849" t="s">
        <v>4090</v>
      </c>
      <c r="B849" t="s">
        <v>565</v>
      </c>
      <c r="C849" t="s">
        <v>124</v>
      </c>
      <c r="D849" s="685">
        <v>45716</v>
      </c>
      <c r="E849" t="s">
        <v>2531</v>
      </c>
      <c r="F849" s="685">
        <v>45684</v>
      </c>
      <c r="G849" s="685">
        <v>45838</v>
      </c>
      <c r="H849" s="684" t="s">
        <v>4091</v>
      </c>
    </row>
    <row r="850" spans="1:8" hidden="1" x14ac:dyDescent="0.35">
      <c r="A850" t="s">
        <v>4092</v>
      </c>
      <c r="B850" t="s">
        <v>565</v>
      </c>
      <c r="C850" t="s">
        <v>278</v>
      </c>
      <c r="D850" s="685">
        <v>45960</v>
      </c>
      <c r="E850" t="s">
        <v>80</v>
      </c>
      <c r="F850" s="685">
        <v>45800</v>
      </c>
      <c r="G850" s="685">
        <v>45831</v>
      </c>
      <c r="H850" s="684" t="s">
        <v>4093</v>
      </c>
    </row>
    <row r="851" spans="1:8" hidden="1" x14ac:dyDescent="0.35">
      <c r="A851" t="s">
        <v>4094</v>
      </c>
      <c r="B851" t="s">
        <v>888</v>
      </c>
      <c r="C851" t="s">
        <v>124</v>
      </c>
      <c r="D851" s="685">
        <v>45798</v>
      </c>
      <c r="E851" t="s">
        <v>2553</v>
      </c>
      <c r="F851" s="685">
        <v>45793</v>
      </c>
      <c r="G851" s="685">
        <v>45856</v>
      </c>
      <c r="H851" s="684" t="s">
        <v>4095</v>
      </c>
    </row>
    <row r="852" spans="1:8" hidden="1" x14ac:dyDescent="0.35">
      <c r="A852" t="s">
        <v>4096</v>
      </c>
      <c r="B852" t="s">
        <v>888</v>
      </c>
      <c r="C852" t="s">
        <v>2475</v>
      </c>
      <c r="D852" s="685">
        <v>45854</v>
      </c>
      <c r="E852" t="s">
        <v>80</v>
      </c>
      <c r="F852" s="685">
        <v>45840</v>
      </c>
      <c r="G852" s="685">
        <v>46022</v>
      </c>
      <c r="H852" s="684" t="s">
        <v>4097</v>
      </c>
    </row>
    <row r="853" spans="1:8" hidden="1" x14ac:dyDescent="0.35">
      <c r="A853" t="s">
        <v>4098</v>
      </c>
      <c r="B853" t="s">
        <v>888</v>
      </c>
      <c r="C853" t="s">
        <v>124</v>
      </c>
      <c r="D853" s="685">
        <v>45836</v>
      </c>
      <c r="E853" t="s">
        <v>2553</v>
      </c>
      <c r="F853" s="685">
        <v>45834</v>
      </c>
      <c r="G853" s="685">
        <v>45864</v>
      </c>
      <c r="H853" s="684" t="s">
        <v>4099</v>
      </c>
    </row>
    <row r="854" spans="1:8" ht="29" hidden="1" x14ac:dyDescent="0.35">
      <c r="A854" t="s">
        <v>4100</v>
      </c>
      <c r="B854" t="s">
        <v>888</v>
      </c>
      <c r="C854" t="s">
        <v>124</v>
      </c>
      <c r="D854" s="685">
        <v>45824</v>
      </c>
      <c r="E854" t="s">
        <v>2553</v>
      </c>
      <c r="F854" s="685">
        <v>45818</v>
      </c>
      <c r="G854" s="685">
        <v>45853</v>
      </c>
      <c r="H854" s="684" t="s">
        <v>4101</v>
      </c>
    </row>
    <row r="855" spans="1:8" hidden="1" x14ac:dyDescent="0.35">
      <c r="A855" t="s">
        <v>4102</v>
      </c>
      <c r="B855" t="s">
        <v>888</v>
      </c>
      <c r="C855" t="s">
        <v>124</v>
      </c>
      <c r="D855" s="685">
        <v>45884</v>
      </c>
      <c r="E855" t="s">
        <v>80</v>
      </c>
      <c r="F855" s="685">
        <v>45810</v>
      </c>
      <c r="G855" s="685">
        <v>46021</v>
      </c>
      <c r="H855" s="684" t="s">
        <v>4103</v>
      </c>
    </row>
    <row r="856" spans="1:8" hidden="1" x14ac:dyDescent="0.35">
      <c r="A856" t="s">
        <v>4104</v>
      </c>
      <c r="B856" t="s">
        <v>565</v>
      </c>
      <c r="C856" t="s">
        <v>124</v>
      </c>
      <c r="D856" s="685">
        <v>45991</v>
      </c>
      <c r="E856" t="s">
        <v>80</v>
      </c>
      <c r="F856" s="685">
        <v>45728</v>
      </c>
      <c r="G856" s="685">
        <v>46386</v>
      </c>
      <c r="H856" s="684" t="s">
        <v>4105</v>
      </c>
    </row>
    <row r="857" spans="1:8" hidden="1" x14ac:dyDescent="0.35">
      <c r="A857" t="s">
        <v>4106</v>
      </c>
      <c r="B857" t="s">
        <v>565</v>
      </c>
      <c r="C857" t="s">
        <v>124</v>
      </c>
      <c r="D857" s="685">
        <v>45991</v>
      </c>
      <c r="E857" t="s">
        <v>80</v>
      </c>
      <c r="F857" s="685">
        <v>45728</v>
      </c>
      <c r="G857" s="685">
        <v>46386</v>
      </c>
      <c r="H857" s="684" t="s">
        <v>4107</v>
      </c>
    </row>
    <row r="858" spans="1:8" hidden="1" x14ac:dyDescent="0.35">
      <c r="A858" t="s">
        <v>4108</v>
      </c>
      <c r="B858" t="s">
        <v>565</v>
      </c>
      <c r="C858" t="s">
        <v>124</v>
      </c>
      <c r="D858" s="685">
        <v>45991</v>
      </c>
      <c r="E858" t="s">
        <v>80</v>
      </c>
      <c r="F858" s="685">
        <v>45728</v>
      </c>
      <c r="G858" s="685">
        <v>46386</v>
      </c>
      <c r="H858" s="684" t="s">
        <v>4109</v>
      </c>
    </row>
    <row r="859" spans="1:8" hidden="1" x14ac:dyDescent="0.35">
      <c r="A859" t="s">
        <v>4110</v>
      </c>
      <c r="B859" t="s">
        <v>888</v>
      </c>
      <c r="C859" t="s">
        <v>124</v>
      </c>
      <c r="D859" s="685">
        <v>45955</v>
      </c>
      <c r="E859" t="s">
        <v>2553</v>
      </c>
      <c r="F859" s="685">
        <v>45831</v>
      </c>
      <c r="G859" s="685">
        <v>45981</v>
      </c>
      <c r="H859" s="684" t="s">
        <v>4111</v>
      </c>
    </row>
    <row r="860" spans="1:8" hidden="1" x14ac:dyDescent="0.35">
      <c r="A860" t="s">
        <v>4112</v>
      </c>
      <c r="B860" t="s">
        <v>565</v>
      </c>
      <c r="C860" t="s">
        <v>124</v>
      </c>
      <c r="D860" s="685">
        <v>45991</v>
      </c>
      <c r="E860" t="s">
        <v>80</v>
      </c>
      <c r="F860" s="685">
        <v>45728</v>
      </c>
      <c r="G860" s="685">
        <v>46386</v>
      </c>
      <c r="H860" s="684" t="s">
        <v>4113</v>
      </c>
    </row>
    <row r="861" spans="1:8" hidden="1" x14ac:dyDescent="0.35">
      <c r="A861" t="s">
        <v>4114</v>
      </c>
      <c r="B861" t="s">
        <v>124</v>
      </c>
      <c r="C861" t="s">
        <v>278</v>
      </c>
      <c r="D861" s="685">
        <v>45930</v>
      </c>
      <c r="E861" t="s">
        <v>80</v>
      </c>
      <c r="F861" s="685">
        <v>45698</v>
      </c>
      <c r="G861" s="685">
        <v>45900</v>
      </c>
      <c r="H861" s="684" t="s">
        <v>4115</v>
      </c>
    </row>
    <row r="862" spans="1:8" hidden="1" x14ac:dyDescent="0.35">
      <c r="A862" t="s">
        <v>632</v>
      </c>
      <c r="B862" t="s">
        <v>124</v>
      </c>
      <c r="C862" t="s">
        <v>278</v>
      </c>
      <c r="D862" s="685">
        <v>45869</v>
      </c>
      <c r="E862" t="s">
        <v>80</v>
      </c>
      <c r="F862" s="685">
        <v>45672</v>
      </c>
      <c r="G862" s="685">
        <v>45869</v>
      </c>
      <c r="H862" s="684" t="s">
        <v>4116</v>
      </c>
    </row>
    <row r="863" spans="1:8" hidden="1" x14ac:dyDescent="0.35">
      <c r="A863" t="s">
        <v>4117</v>
      </c>
      <c r="B863" t="s">
        <v>565</v>
      </c>
      <c r="C863" t="s">
        <v>2475</v>
      </c>
      <c r="D863" s="685">
        <v>46022</v>
      </c>
      <c r="E863" t="s">
        <v>80</v>
      </c>
      <c r="F863" s="685">
        <v>45474</v>
      </c>
      <c r="G863" s="685">
        <v>46142</v>
      </c>
      <c r="H863" s="684" t="s">
        <v>4118</v>
      </c>
    </row>
    <row r="864" spans="1:8" hidden="1" x14ac:dyDescent="0.35">
      <c r="A864" t="s">
        <v>4119</v>
      </c>
      <c r="B864" t="s">
        <v>565</v>
      </c>
      <c r="C864" t="s">
        <v>124</v>
      </c>
      <c r="D864" s="685">
        <v>45884</v>
      </c>
      <c r="E864" t="s">
        <v>80</v>
      </c>
      <c r="F864" s="685">
        <v>45785</v>
      </c>
      <c r="G864" s="685">
        <v>45971</v>
      </c>
      <c r="H864" s="684" t="s">
        <v>4120</v>
      </c>
    </row>
    <row r="865" spans="1:8" ht="29" hidden="1" x14ac:dyDescent="0.35">
      <c r="A865" t="s">
        <v>4121</v>
      </c>
      <c r="B865" t="s">
        <v>124</v>
      </c>
      <c r="C865" t="s">
        <v>124</v>
      </c>
      <c r="D865" s="685">
        <v>45678</v>
      </c>
      <c r="E865" t="s">
        <v>2640</v>
      </c>
      <c r="F865" s="685">
        <v>45672</v>
      </c>
      <c r="G865" s="685">
        <v>45992</v>
      </c>
      <c r="H865" s="684" t="s">
        <v>4122</v>
      </c>
    </row>
    <row r="866" spans="1:8" hidden="1" x14ac:dyDescent="0.35">
      <c r="A866" t="s">
        <v>494</v>
      </c>
      <c r="B866" t="s">
        <v>280</v>
      </c>
      <c r="C866" t="s">
        <v>278</v>
      </c>
      <c r="D866" s="685">
        <v>45961</v>
      </c>
      <c r="E866" t="s">
        <v>80</v>
      </c>
      <c r="F866" s="685">
        <v>45673</v>
      </c>
      <c r="G866" s="685">
        <v>46325</v>
      </c>
      <c r="H866" s="684" t="s">
        <v>4123</v>
      </c>
    </row>
    <row r="867" spans="1:8" hidden="1" x14ac:dyDescent="0.35">
      <c r="A867" t="s">
        <v>4124</v>
      </c>
      <c r="B867" t="s">
        <v>888</v>
      </c>
      <c r="C867" t="s">
        <v>124</v>
      </c>
      <c r="D867" s="685">
        <v>45791</v>
      </c>
      <c r="E867" t="s">
        <v>80</v>
      </c>
      <c r="F867" s="685">
        <v>45748</v>
      </c>
      <c r="G867" s="685">
        <v>45856</v>
      </c>
      <c r="H867" s="684" t="s">
        <v>4125</v>
      </c>
    </row>
    <row r="868" spans="1:8" ht="29" hidden="1" x14ac:dyDescent="0.35">
      <c r="A868" t="s">
        <v>4126</v>
      </c>
      <c r="B868" t="s">
        <v>888</v>
      </c>
      <c r="C868" t="s">
        <v>124</v>
      </c>
      <c r="D868" s="685">
        <v>45790</v>
      </c>
      <c r="E868" t="s">
        <v>2553</v>
      </c>
      <c r="F868" s="685">
        <v>45517</v>
      </c>
      <c r="G868" s="685">
        <v>45790</v>
      </c>
      <c r="H868" s="684" t="s">
        <v>4127</v>
      </c>
    </row>
    <row r="869" spans="1:8" hidden="1" x14ac:dyDescent="0.35">
      <c r="A869" t="s">
        <v>4128</v>
      </c>
      <c r="B869" t="s">
        <v>565</v>
      </c>
      <c r="C869" t="s">
        <v>124</v>
      </c>
      <c r="D869" s="685">
        <v>45765</v>
      </c>
      <c r="E869" t="s">
        <v>80</v>
      </c>
      <c r="F869" s="685">
        <v>45734</v>
      </c>
      <c r="G869" s="685">
        <v>46229</v>
      </c>
      <c r="H869" s="684" t="s">
        <v>4129</v>
      </c>
    </row>
    <row r="870" spans="1:8" hidden="1" x14ac:dyDescent="0.35">
      <c r="A870" t="s">
        <v>4130</v>
      </c>
      <c r="B870" t="s">
        <v>565</v>
      </c>
      <c r="C870" t="s">
        <v>278</v>
      </c>
      <c r="D870" s="685">
        <v>45731</v>
      </c>
      <c r="E870" t="s">
        <v>80</v>
      </c>
      <c r="F870" s="685">
        <v>45692</v>
      </c>
      <c r="G870" s="685">
        <v>46022</v>
      </c>
      <c r="H870" s="684" t="s">
        <v>4131</v>
      </c>
    </row>
    <row r="871" spans="1:8" hidden="1" x14ac:dyDescent="0.35">
      <c r="A871" t="s">
        <v>4132</v>
      </c>
      <c r="B871" t="s">
        <v>124</v>
      </c>
      <c r="C871" t="s">
        <v>124</v>
      </c>
      <c r="D871" s="685">
        <v>45698</v>
      </c>
      <c r="E871" t="s">
        <v>2553</v>
      </c>
      <c r="F871" s="685">
        <v>45691</v>
      </c>
      <c r="G871" s="685">
        <v>45856</v>
      </c>
      <c r="H871" s="684" t="s">
        <v>4133</v>
      </c>
    </row>
    <row r="872" spans="1:8" ht="29" hidden="1" x14ac:dyDescent="0.35">
      <c r="A872" t="s">
        <v>4134</v>
      </c>
      <c r="B872" t="s">
        <v>888</v>
      </c>
      <c r="C872" t="s">
        <v>124</v>
      </c>
      <c r="D872" s="685">
        <v>45863</v>
      </c>
      <c r="E872" t="s">
        <v>2553</v>
      </c>
      <c r="F872" s="685">
        <v>45861</v>
      </c>
      <c r="G872" s="685">
        <v>45899</v>
      </c>
      <c r="H872" s="684" t="s">
        <v>4135</v>
      </c>
    </row>
    <row r="873" spans="1:8" hidden="1" x14ac:dyDescent="0.35">
      <c r="A873" t="s">
        <v>4136</v>
      </c>
      <c r="B873" t="s">
        <v>156</v>
      </c>
      <c r="C873" t="s">
        <v>278</v>
      </c>
      <c r="D873" s="685">
        <v>45709</v>
      </c>
      <c r="E873" t="s">
        <v>135</v>
      </c>
      <c r="F873" s="685">
        <v>45678</v>
      </c>
      <c r="G873" s="685">
        <v>46325</v>
      </c>
      <c r="H873" s="684" t="s">
        <v>453</v>
      </c>
    </row>
    <row r="874" spans="1:8" hidden="1" x14ac:dyDescent="0.35">
      <c r="A874" t="s">
        <v>4137</v>
      </c>
      <c r="B874" t="s">
        <v>124</v>
      </c>
      <c r="C874" t="s">
        <v>278</v>
      </c>
      <c r="D874" s="685">
        <v>45764</v>
      </c>
      <c r="E874" t="s">
        <v>80</v>
      </c>
      <c r="F874" s="685">
        <v>45733</v>
      </c>
      <c r="G874" s="685">
        <v>46021</v>
      </c>
      <c r="H874" s="684" t="s">
        <v>4138</v>
      </c>
    </row>
    <row r="875" spans="1:8" ht="29" hidden="1" x14ac:dyDescent="0.35">
      <c r="A875" t="s">
        <v>4139</v>
      </c>
      <c r="B875" t="s">
        <v>124</v>
      </c>
      <c r="C875" t="s">
        <v>278</v>
      </c>
      <c r="D875" s="685">
        <v>45733</v>
      </c>
      <c r="E875" t="s">
        <v>80</v>
      </c>
      <c r="F875" s="685">
        <v>45705</v>
      </c>
      <c r="G875" s="685">
        <v>46325</v>
      </c>
      <c r="H875" s="684" t="s">
        <v>4140</v>
      </c>
    </row>
    <row r="876" spans="1:8" hidden="1" x14ac:dyDescent="0.35">
      <c r="A876" t="s">
        <v>4141</v>
      </c>
      <c r="B876" t="s">
        <v>565</v>
      </c>
      <c r="C876" t="s">
        <v>124</v>
      </c>
      <c r="D876" s="685">
        <v>45658</v>
      </c>
      <c r="E876" t="s">
        <v>2553</v>
      </c>
      <c r="F876" s="685">
        <v>45748</v>
      </c>
      <c r="G876" s="685">
        <v>46057</v>
      </c>
      <c r="H876" s="684" t="s">
        <v>4142</v>
      </c>
    </row>
    <row r="877" spans="1:8" hidden="1" x14ac:dyDescent="0.35">
      <c r="A877" t="s">
        <v>4143</v>
      </c>
      <c r="B877" t="s">
        <v>124</v>
      </c>
      <c r="C877" t="s">
        <v>278</v>
      </c>
      <c r="D877" s="685">
        <v>45707</v>
      </c>
      <c r="E877" t="s">
        <v>80</v>
      </c>
      <c r="F877" s="685">
        <v>45674</v>
      </c>
      <c r="G877" s="685">
        <v>46021</v>
      </c>
      <c r="H877" s="684" t="s">
        <v>4144</v>
      </c>
    </row>
    <row r="878" spans="1:8" hidden="1" x14ac:dyDescent="0.35">
      <c r="A878" t="s">
        <v>4145</v>
      </c>
      <c r="B878" t="s">
        <v>888</v>
      </c>
      <c r="C878" t="s">
        <v>278</v>
      </c>
      <c r="D878" s="685">
        <v>45792</v>
      </c>
      <c r="E878" t="s">
        <v>80</v>
      </c>
      <c r="F878" s="685">
        <v>45692</v>
      </c>
      <c r="G878" s="685">
        <v>46022</v>
      </c>
      <c r="H878" s="684" t="s">
        <v>4146</v>
      </c>
    </row>
    <row r="879" spans="1:8" hidden="1" x14ac:dyDescent="0.35">
      <c r="A879" t="s">
        <v>4147</v>
      </c>
      <c r="B879" t="s">
        <v>124</v>
      </c>
      <c r="C879" t="s">
        <v>278</v>
      </c>
      <c r="D879" s="685">
        <v>45869</v>
      </c>
      <c r="E879" t="s">
        <v>135</v>
      </c>
      <c r="F879" s="685">
        <v>45673</v>
      </c>
      <c r="G879" s="685">
        <v>45869</v>
      </c>
      <c r="H879" s="684" t="s">
        <v>999</v>
      </c>
    </row>
    <row r="880" spans="1:8" hidden="1" x14ac:dyDescent="0.35">
      <c r="A880" t="s">
        <v>4148</v>
      </c>
      <c r="B880" t="s">
        <v>124</v>
      </c>
      <c r="C880" t="s">
        <v>278</v>
      </c>
      <c r="D880" s="685">
        <v>45722</v>
      </c>
      <c r="E880" t="s">
        <v>135</v>
      </c>
      <c r="F880" s="685">
        <v>45694</v>
      </c>
      <c r="G880" s="685">
        <v>46325</v>
      </c>
      <c r="H880" s="684" t="s">
        <v>3689</v>
      </c>
    </row>
    <row r="881" spans="1:8" hidden="1" x14ac:dyDescent="0.35">
      <c r="A881" t="s">
        <v>4149</v>
      </c>
      <c r="B881" t="s">
        <v>124</v>
      </c>
      <c r="C881" t="s">
        <v>278</v>
      </c>
      <c r="D881" s="685">
        <v>45722</v>
      </c>
      <c r="E881" t="s">
        <v>135</v>
      </c>
      <c r="F881" s="685">
        <v>45694</v>
      </c>
      <c r="G881" s="685">
        <v>46325</v>
      </c>
      <c r="H881" s="684" t="s">
        <v>4150</v>
      </c>
    </row>
    <row r="882" spans="1:8" ht="29" hidden="1" x14ac:dyDescent="0.35">
      <c r="A882" t="s">
        <v>4151</v>
      </c>
      <c r="B882" t="s">
        <v>124</v>
      </c>
      <c r="C882" t="s">
        <v>124</v>
      </c>
      <c r="D882" s="685">
        <v>45681</v>
      </c>
      <c r="E882" t="s">
        <v>2522</v>
      </c>
      <c r="F882" s="685">
        <v>45674</v>
      </c>
      <c r="G882" s="685">
        <v>45992</v>
      </c>
      <c r="H882" s="684" t="s">
        <v>4152</v>
      </c>
    </row>
    <row r="883" spans="1:8" hidden="1" x14ac:dyDescent="0.35">
      <c r="A883" t="s">
        <v>4153</v>
      </c>
      <c r="B883" t="s">
        <v>280</v>
      </c>
      <c r="C883" t="s">
        <v>124</v>
      </c>
      <c r="D883" s="685">
        <v>45771</v>
      </c>
      <c r="E883" t="s">
        <v>80</v>
      </c>
      <c r="F883" s="685">
        <v>45712</v>
      </c>
      <c r="G883" s="685">
        <v>46057</v>
      </c>
      <c r="H883" s="684" t="s">
        <v>4154</v>
      </c>
    </row>
    <row r="884" spans="1:8" ht="29" hidden="1" x14ac:dyDescent="0.35">
      <c r="A884" t="s">
        <v>4155</v>
      </c>
      <c r="B884" t="s">
        <v>124</v>
      </c>
      <c r="C884" t="s">
        <v>124</v>
      </c>
      <c r="D884" s="685">
        <v>45678</v>
      </c>
      <c r="E884" t="s">
        <v>135</v>
      </c>
      <c r="F884" s="685">
        <v>45671</v>
      </c>
      <c r="G884" s="685">
        <v>45716</v>
      </c>
      <c r="H884" s="684" t="s">
        <v>4156</v>
      </c>
    </row>
    <row r="885" spans="1:8" hidden="1" x14ac:dyDescent="0.35">
      <c r="A885" t="s">
        <v>4157</v>
      </c>
      <c r="B885" t="s">
        <v>124</v>
      </c>
      <c r="C885" t="s">
        <v>278</v>
      </c>
      <c r="D885" s="685">
        <v>45834</v>
      </c>
      <c r="E885" t="s">
        <v>80</v>
      </c>
      <c r="F885" s="685">
        <v>45698</v>
      </c>
      <c r="G885" s="685">
        <v>45838</v>
      </c>
      <c r="H885" s="684" t="s">
        <v>4158</v>
      </c>
    </row>
    <row r="886" spans="1:8" hidden="1" x14ac:dyDescent="0.35">
      <c r="A886" t="s">
        <v>4159</v>
      </c>
      <c r="B886" t="s">
        <v>565</v>
      </c>
      <c r="C886" t="s">
        <v>278</v>
      </c>
      <c r="D886" s="685">
        <v>45731</v>
      </c>
      <c r="E886" t="s">
        <v>80</v>
      </c>
      <c r="F886" s="685">
        <v>45692</v>
      </c>
      <c r="G886" s="685">
        <v>46022</v>
      </c>
      <c r="H886" s="684" t="s">
        <v>4160</v>
      </c>
    </row>
    <row r="887" spans="1:8" hidden="1" x14ac:dyDescent="0.35">
      <c r="A887" t="s">
        <v>4161</v>
      </c>
      <c r="B887" t="s">
        <v>565</v>
      </c>
      <c r="C887" t="s">
        <v>2475</v>
      </c>
      <c r="D887" s="685">
        <v>45823</v>
      </c>
      <c r="E887" t="s">
        <v>80</v>
      </c>
      <c r="F887" s="685">
        <v>45692</v>
      </c>
      <c r="G887" s="685">
        <v>46022</v>
      </c>
      <c r="H887" s="684" t="s">
        <v>4162</v>
      </c>
    </row>
    <row r="888" spans="1:8" ht="29" hidden="1" x14ac:dyDescent="0.35">
      <c r="A888" t="s">
        <v>4163</v>
      </c>
      <c r="B888" t="s">
        <v>565</v>
      </c>
      <c r="C888" t="s">
        <v>2536</v>
      </c>
      <c r="D888" s="685">
        <v>45698</v>
      </c>
      <c r="E888" t="s">
        <v>2531</v>
      </c>
      <c r="F888" s="685">
        <v>45677</v>
      </c>
      <c r="G888" s="685">
        <v>46057</v>
      </c>
      <c r="H888" s="684" t="s">
        <v>3290</v>
      </c>
    </row>
    <row r="889" spans="1:8" hidden="1" x14ac:dyDescent="0.35">
      <c r="A889" t="s">
        <v>4164</v>
      </c>
      <c r="B889" t="s">
        <v>124</v>
      </c>
      <c r="C889" t="s">
        <v>278</v>
      </c>
      <c r="D889" s="685">
        <v>45722</v>
      </c>
      <c r="E889" t="s">
        <v>80</v>
      </c>
      <c r="F889" s="685">
        <v>45694</v>
      </c>
      <c r="G889" s="685">
        <v>46325</v>
      </c>
      <c r="H889" s="684" t="s">
        <v>4165</v>
      </c>
    </row>
    <row r="890" spans="1:8" ht="29" hidden="1" x14ac:dyDescent="0.35">
      <c r="A890" t="s">
        <v>4166</v>
      </c>
      <c r="B890" t="s">
        <v>124</v>
      </c>
      <c r="C890" t="s">
        <v>278</v>
      </c>
      <c r="D890" s="685">
        <v>45716</v>
      </c>
      <c r="E890" t="s">
        <v>80</v>
      </c>
      <c r="F890" s="685">
        <v>45685</v>
      </c>
      <c r="G890" s="685">
        <v>46325</v>
      </c>
      <c r="H890" s="684" t="s">
        <v>4167</v>
      </c>
    </row>
    <row r="891" spans="1:8" hidden="1" x14ac:dyDescent="0.35">
      <c r="A891" t="s">
        <v>4168</v>
      </c>
      <c r="B891" t="s">
        <v>280</v>
      </c>
      <c r="C891" t="s">
        <v>278</v>
      </c>
      <c r="D891" s="685">
        <v>45961</v>
      </c>
      <c r="E891" t="s">
        <v>80</v>
      </c>
      <c r="F891" s="685">
        <v>45691</v>
      </c>
      <c r="G891" s="685">
        <v>46325</v>
      </c>
      <c r="H891" s="684" t="s">
        <v>4169</v>
      </c>
    </row>
    <row r="892" spans="1:8" hidden="1" x14ac:dyDescent="0.35">
      <c r="A892" t="s">
        <v>4170</v>
      </c>
      <c r="B892" t="s">
        <v>565</v>
      </c>
      <c r="C892" t="s">
        <v>278</v>
      </c>
      <c r="D892" s="685">
        <v>45717</v>
      </c>
      <c r="E892" t="s">
        <v>80</v>
      </c>
      <c r="F892" s="685">
        <v>45686</v>
      </c>
      <c r="G892" s="685">
        <v>46325</v>
      </c>
      <c r="H892" s="684" t="s">
        <v>4171</v>
      </c>
    </row>
    <row r="893" spans="1:8" ht="29" hidden="1" x14ac:dyDescent="0.35">
      <c r="A893" t="s">
        <v>4172</v>
      </c>
      <c r="B893" t="s">
        <v>565</v>
      </c>
      <c r="C893" t="s">
        <v>2536</v>
      </c>
      <c r="D893" s="685">
        <v>45736</v>
      </c>
      <c r="E893" t="s">
        <v>80</v>
      </c>
      <c r="F893" s="685">
        <v>45677</v>
      </c>
      <c r="G893" s="685">
        <v>46057</v>
      </c>
      <c r="H893" s="684" t="s">
        <v>4173</v>
      </c>
    </row>
    <row r="894" spans="1:8" hidden="1" x14ac:dyDescent="0.35">
      <c r="A894" t="s">
        <v>4174</v>
      </c>
      <c r="B894" t="s">
        <v>888</v>
      </c>
      <c r="C894" t="s">
        <v>124</v>
      </c>
      <c r="D894" s="685">
        <v>45729</v>
      </c>
      <c r="E894" t="s">
        <v>80</v>
      </c>
      <c r="F894" s="685">
        <v>45517</v>
      </c>
      <c r="G894" s="685">
        <v>45729</v>
      </c>
      <c r="H894" s="684" t="s">
        <v>4175</v>
      </c>
    </row>
    <row r="895" spans="1:8" hidden="1" x14ac:dyDescent="0.35">
      <c r="A895" t="s">
        <v>4176</v>
      </c>
      <c r="B895" t="s">
        <v>280</v>
      </c>
      <c r="C895" t="s">
        <v>278</v>
      </c>
      <c r="D895" s="685">
        <v>45961</v>
      </c>
      <c r="E895" t="s">
        <v>80</v>
      </c>
      <c r="F895" s="685">
        <v>45699</v>
      </c>
      <c r="G895" s="685">
        <v>46325</v>
      </c>
      <c r="H895" s="684" t="s">
        <v>1123</v>
      </c>
    </row>
    <row r="896" spans="1:8" hidden="1" x14ac:dyDescent="0.35">
      <c r="A896" t="s">
        <v>4177</v>
      </c>
      <c r="B896" t="s">
        <v>124</v>
      </c>
      <c r="C896" t="s">
        <v>124</v>
      </c>
      <c r="D896" s="685">
        <v>45698</v>
      </c>
      <c r="E896" t="s">
        <v>2553</v>
      </c>
      <c r="F896" s="685">
        <v>45691</v>
      </c>
      <c r="G896" s="685">
        <v>45856</v>
      </c>
      <c r="H896" s="684" t="s">
        <v>4178</v>
      </c>
    </row>
    <row r="897" spans="1:8" hidden="1" x14ac:dyDescent="0.35">
      <c r="A897" t="s">
        <v>4179</v>
      </c>
      <c r="B897" t="s">
        <v>565</v>
      </c>
      <c r="C897" t="s">
        <v>124</v>
      </c>
      <c r="D897" s="685">
        <v>45991</v>
      </c>
      <c r="E897" t="s">
        <v>80</v>
      </c>
      <c r="F897" s="685">
        <v>45728</v>
      </c>
      <c r="G897" s="685">
        <v>46386</v>
      </c>
      <c r="H897" s="684" t="s">
        <v>4180</v>
      </c>
    </row>
    <row r="898" spans="1:8" hidden="1" x14ac:dyDescent="0.35">
      <c r="A898" t="s">
        <v>4181</v>
      </c>
      <c r="B898" t="s">
        <v>565</v>
      </c>
      <c r="C898" t="s">
        <v>124</v>
      </c>
      <c r="D898" s="685">
        <v>45991</v>
      </c>
      <c r="E898" t="s">
        <v>80</v>
      </c>
      <c r="F898" s="685">
        <v>45728</v>
      </c>
      <c r="G898" s="685">
        <v>46386</v>
      </c>
      <c r="H898" s="684" t="s">
        <v>4182</v>
      </c>
    </row>
    <row r="899" spans="1:8" ht="29" hidden="1" x14ac:dyDescent="0.35">
      <c r="A899" t="s">
        <v>4183</v>
      </c>
      <c r="B899" t="s">
        <v>565</v>
      </c>
      <c r="C899" t="s">
        <v>2536</v>
      </c>
      <c r="D899" s="685">
        <v>45900</v>
      </c>
      <c r="E899" t="s">
        <v>2531</v>
      </c>
      <c r="F899" s="685">
        <v>45785</v>
      </c>
      <c r="G899" s="685">
        <v>46021</v>
      </c>
      <c r="H899" s="684" t="s">
        <v>4184</v>
      </c>
    </row>
    <row r="900" spans="1:8" hidden="1" x14ac:dyDescent="0.35">
      <c r="A900" t="s">
        <v>4185</v>
      </c>
      <c r="B900" t="s">
        <v>565</v>
      </c>
      <c r="C900" t="s">
        <v>124</v>
      </c>
      <c r="D900" s="685">
        <v>45991</v>
      </c>
      <c r="E900" t="s">
        <v>80</v>
      </c>
      <c r="F900" s="685">
        <v>45728</v>
      </c>
      <c r="G900" s="685">
        <v>46386</v>
      </c>
      <c r="H900" s="684" t="s">
        <v>4186</v>
      </c>
    </row>
    <row r="901" spans="1:8" hidden="1" x14ac:dyDescent="0.35">
      <c r="A901" t="s">
        <v>4187</v>
      </c>
      <c r="B901" t="s">
        <v>3110</v>
      </c>
      <c r="C901" t="s">
        <v>2475</v>
      </c>
      <c r="D901" s="685">
        <v>46005</v>
      </c>
      <c r="E901" t="s">
        <v>2531</v>
      </c>
      <c r="F901" s="685">
        <v>45883</v>
      </c>
      <c r="G901" s="685">
        <v>46067</v>
      </c>
      <c r="H901" s="684" t="s">
        <v>4188</v>
      </c>
    </row>
    <row r="902" spans="1:8" hidden="1" x14ac:dyDescent="0.35">
      <c r="A902" t="s">
        <v>4189</v>
      </c>
      <c r="B902" t="s">
        <v>565</v>
      </c>
      <c r="C902" t="s">
        <v>278</v>
      </c>
      <c r="D902" s="685">
        <v>45900</v>
      </c>
      <c r="E902" t="s">
        <v>80</v>
      </c>
      <c r="F902" s="685">
        <v>45785</v>
      </c>
      <c r="G902" s="685">
        <v>45900</v>
      </c>
      <c r="H902" s="684" t="s">
        <v>4190</v>
      </c>
    </row>
    <row r="903" spans="1:8" hidden="1" x14ac:dyDescent="0.35">
      <c r="A903" t="s">
        <v>4191</v>
      </c>
      <c r="B903" t="s">
        <v>888</v>
      </c>
      <c r="C903" t="s">
        <v>124</v>
      </c>
      <c r="D903" s="685">
        <v>45839</v>
      </c>
      <c r="E903" t="s">
        <v>2553</v>
      </c>
      <c r="F903" s="685">
        <v>45838</v>
      </c>
      <c r="G903" s="685">
        <v>45848</v>
      </c>
      <c r="H903" s="684" t="s">
        <v>4192</v>
      </c>
    </row>
    <row r="904" spans="1:8" hidden="1" x14ac:dyDescent="0.35">
      <c r="A904" t="s">
        <v>4193</v>
      </c>
      <c r="B904" t="s">
        <v>124</v>
      </c>
      <c r="C904" t="s">
        <v>2475</v>
      </c>
      <c r="D904" s="685">
        <v>45900</v>
      </c>
      <c r="E904" t="s">
        <v>80</v>
      </c>
      <c r="F904" s="685">
        <v>45646</v>
      </c>
      <c r="G904" s="685">
        <v>45900</v>
      </c>
      <c r="H904" s="684" t="s">
        <v>4194</v>
      </c>
    </row>
    <row r="905" spans="1:8" hidden="1" x14ac:dyDescent="0.35">
      <c r="A905" t="s">
        <v>4195</v>
      </c>
      <c r="B905" t="s">
        <v>565</v>
      </c>
      <c r="C905" t="s">
        <v>124</v>
      </c>
      <c r="D905" s="685">
        <v>45991</v>
      </c>
      <c r="E905" t="s">
        <v>135</v>
      </c>
      <c r="F905" s="685">
        <v>45728</v>
      </c>
      <c r="G905" s="685">
        <v>46386</v>
      </c>
      <c r="H905" s="684" t="s">
        <v>4196</v>
      </c>
    </row>
    <row r="906" spans="1:8" hidden="1" x14ac:dyDescent="0.35">
      <c r="A906" t="s">
        <v>4197</v>
      </c>
      <c r="B906" t="s">
        <v>888</v>
      </c>
      <c r="C906" t="s">
        <v>278</v>
      </c>
      <c r="D906" s="685">
        <v>45838</v>
      </c>
      <c r="E906" t="s">
        <v>80</v>
      </c>
      <c r="F906" s="685">
        <v>45779</v>
      </c>
      <c r="G906" s="685">
        <v>46022</v>
      </c>
      <c r="H906" s="684" t="s">
        <v>4198</v>
      </c>
    </row>
    <row r="907" spans="1:8" hidden="1" x14ac:dyDescent="0.35">
      <c r="A907" t="s">
        <v>4199</v>
      </c>
      <c r="B907" t="s">
        <v>3110</v>
      </c>
      <c r="C907" t="s">
        <v>2475</v>
      </c>
      <c r="D907" s="685">
        <v>46005</v>
      </c>
      <c r="E907" t="s">
        <v>2531</v>
      </c>
      <c r="F907" s="685">
        <v>45883</v>
      </c>
      <c r="G907" s="685">
        <v>46067</v>
      </c>
      <c r="H907" s="684" t="s">
        <v>4200</v>
      </c>
    </row>
    <row r="908" spans="1:8" hidden="1" x14ac:dyDescent="0.35">
      <c r="A908" t="s">
        <v>4201</v>
      </c>
      <c r="B908" t="s">
        <v>565</v>
      </c>
      <c r="C908" t="s">
        <v>2536</v>
      </c>
      <c r="D908" s="685">
        <v>45900</v>
      </c>
      <c r="E908" t="s">
        <v>2531</v>
      </c>
      <c r="F908" s="685">
        <v>45785</v>
      </c>
      <c r="G908" s="685">
        <v>46021</v>
      </c>
      <c r="H908" s="684" t="s">
        <v>4202</v>
      </c>
    </row>
    <row r="909" spans="1:8" ht="29" hidden="1" x14ac:dyDescent="0.35">
      <c r="A909" t="s">
        <v>4203</v>
      </c>
      <c r="B909" t="s">
        <v>280</v>
      </c>
      <c r="C909" t="s">
        <v>278</v>
      </c>
      <c r="D909" s="685">
        <v>45898</v>
      </c>
      <c r="E909" t="s">
        <v>80</v>
      </c>
      <c r="F909" s="685">
        <v>45733</v>
      </c>
      <c r="G909" s="685">
        <v>45992</v>
      </c>
      <c r="H909" s="684" t="s">
        <v>4204</v>
      </c>
    </row>
    <row r="910" spans="1:8" hidden="1" x14ac:dyDescent="0.35">
      <c r="A910" t="s">
        <v>4205</v>
      </c>
      <c r="B910" t="s">
        <v>565</v>
      </c>
      <c r="C910" t="s">
        <v>124</v>
      </c>
      <c r="D910" s="685">
        <v>45900</v>
      </c>
      <c r="E910" t="s">
        <v>80</v>
      </c>
      <c r="F910" s="685">
        <v>45785</v>
      </c>
      <c r="G910" s="685">
        <v>45991</v>
      </c>
      <c r="H910" s="684" t="s">
        <v>4206</v>
      </c>
    </row>
    <row r="911" spans="1:8" hidden="1" x14ac:dyDescent="0.35">
      <c r="A911" t="s">
        <v>4207</v>
      </c>
      <c r="B911" t="s">
        <v>565</v>
      </c>
      <c r="C911" t="s">
        <v>2536</v>
      </c>
      <c r="D911" s="685">
        <v>45869</v>
      </c>
      <c r="E911" t="s">
        <v>80</v>
      </c>
      <c r="F911" s="685">
        <v>45751</v>
      </c>
      <c r="G911" s="685">
        <v>46203</v>
      </c>
      <c r="H911" s="684" t="s">
        <v>4208</v>
      </c>
    </row>
    <row r="912" spans="1:8" ht="29" hidden="1" x14ac:dyDescent="0.35">
      <c r="A912" t="s">
        <v>4209</v>
      </c>
      <c r="B912" t="s">
        <v>888</v>
      </c>
      <c r="C912" t="s">
        <v>124</v>
      </c>
      <c r="D912" s="685">
        <v>45758</v>
      </c>
      <c r="E912" t="s">
        <v>80</v>
      </c>
      <c r="F912" s="685">
        <v>45757</v>
      </c>
      <c r="G912" s="685">
        <v>45869</v>
      </c>
      <c r="H912" s="684" t="s">
        <v>4210</v>
      </c>
    </row>
    <row r="913" spans="1:8" ht="29" hidden="1" x14ac:dyDescent="0.35">
      <c r="A913" t="s">
        <v>4211</v>
      </c>
      <c r="B913" t="s">
        <v>565</v>
      </c>
      <c r="C913" t="s">
        <v>2536</v>
      </c>
      <c r="D913" s="685">
        <v>45900</v>
      </c>
      <c r="E913" t="s">
        <v>2531</v>
      </c>
      <c r="F913" s="685">
        <v>45785</v>
      </c>
      <c r="G913" s="685">
        <v>46021</v>
      </c>
      <c r="H913" s="684" t="s">
        <v>4212</v>
      </c>
    </row>
    <row r="914" spans="1:8" ht="29" hidden="1" x14ac:dyDescent="0.35">
      <c r="A914" t="s">
        <v>4213</v>
      </c>
      <c r="B914" t="s">
        <v>888</v>
      </c>
      <c r="C914" t="s">
        <v>124</v>
      </c>
      <c r="D914" s="685">
        <v>45824</v>
      </c>
      <c r="E914" t="s">
        <v>2553</v>
      </c>
      <c r="F914" s="685">
        <v>45821</v>
      </c>
      <c r="G914" s="685">
        <v>45899</v>
      </c>
      <c r="H914" s="684" t="s">
        <v>4214</v>
      </c>
    </row>
    <row r="915" spans="1:8" hidden="1" x14ac:dyDescent="0.35">
      <c r="A915" t="s">
        <v>4215</v>
      </c>
      <c r="B915" t="s">
        <v>888</v>
      </c>
      <c r="C915" t="s">
        <v>278</v>
      </c>
      <c r="D915" s="685">
        <v>45853</v>
      </c>
      <c r="E915" t="s">
        <v>80</v>
      </c>
      <c r="F915" s="685">
        <v>45839</v>
      </c>
      <c r="G915" s="685">
        <v>46022</v>
      </c>
      <c r="H915" s="684" t="s">
        <v>4216</v>
      </c>
    </row>
    <row r="916" spans="1:8" ht="29" hidden="1" x14ac:dyDescent="0.35">
      <c r="A916" t="s">
        <v>4217</v>
      </c>
      <c r="B916" t="s">
        <v>565</v>
      </c>
      <c r="C916" t="s">
        <v>124</v>
      </c>
      <c r="D916" s="685">
        <v>45930</v>
      </c>
      <c r="E916" t="s">
        <v>2553</v>
      </c>
      <c r="F916" s="685">
        <v>45889</v>
      </c>
      <c r="G916" s="685">
        <v>46111</v>
      </c>
      <c r="H916" s="684" t="s">
        <v>4218</v>
      </c>
    </row>
    <row r="917" spans="1:8" ht="29" hidden="1" x14ac:dyDescent="0.35">
      <c r="A917" t="s">
        <v>4219</v>
      </c>
      <c r="B917" t="s">
        <v>888</v>
      </c>
      <c r="C917" t="s">
        <v>124</v>
      </c>
      <c r="D917" s="685">
        <v>45834</v>
      </c>
      <c r="E917" t="s">
        <v>2553</v>
      </c>
      <c r="F917" s="685">
        <v>45828</v>
      </c>
      <c r="G917" s="685">
        <v>45910</v>
      </c>
      <c r="H917" s="684" t="s">
        <v>4220</v>
      </c>
    </row>
    <row r="918" spans="1:8" ht="43.5" hidden="1" x14ac:dyDescent="0.35">
      <c r="A918" t="s">
        <v>4221</v>
      </c>
      <c r="B918" t="s">
        <v>565</v>
      </c>
      <c r="C918" t="s">
        <v>124</v>
      </c>
      <c r="D918" s="685">
        <v>45930</v>
      </c>
      <c r="E918" t="s">
        <v>2553</v>
      </c>
      <c r="F918" s="685">
        <v>45890</v>
      </c>
      <c r="G918" s="685">
        <v>46111</v>
      </c>
      <c r="H918" s="684" t="s">
        <v>4222</v>
      </c>
    </row>
    <row r="919" spans="1:8" hidden="1" x14ac:dyDescent="0.35">
      <c r="A919" t="s">
        <v>4223</v>
      </c>
      <c r="B919" t="s">
        <v>565</v>
      </c>
      <c r="C919" t="s">
        <v>2475</v>
      </c>
      <c r="D919" s="685">
        <v>45961</v>
      </c>
      <c r="E919" t="s">
        <v>2553</v>
      </c>
      <c r="F919" s="685">
        <v>45891</v>
      </c>
      <c r="G919" s="685">
        <v>45961</v>
      </c>
      <c r="H919" s="684" t="s">
        <v>4224</v>
      </c>
    </row>
    <row r="920" spans="1:8" ht="43.5" hidden="1" x14ac:dyDescent="0.35">
      <c r="A920" t="s">
        <v>4225</v>
      </c>
      <c r="B920" t="s">
        <v>565</v>
      </c>
      <c r="C920" t="s">
        <v>124</v>
      </c>
      <c r="D920" s="685">
        <v>45930</v>
      </c>
      <c r="E920" t="s">
        <v>2553</v>
      </c>
      <c r="F920" s="685">
        <v>45890</v>
      </c>
      <c r="G920" s="685">
        <v>46111</v>
      </c>
      <c r="H920" s="684" t="s">
        <v>4226</v>
      </c>
    </row>
    <row r="921" spans="1:8" ht="29" hidden="1" x14ac:dyDescent="0.35">
      <c r="A921" t="s">
        <v>4227</v>
      </c>
      <c r="B921" t="s">
        <v>565</v>
      </c>
      <c r="C921" t="s">
        <v>2536</v>
      </c>
      <c r="D921" s="685">
        <v>45900</v>
      </c>
      <c r="E921" t="s">
        <v>2531</v>
      </c>
      <c r="F921" s="685">
        <v>45785</v>
      </c>
      <c r="G921" s="685">
        <v>46021</v>
      </c>
      <c r="H921" s="684" t="s">
        <v>4228</v>
      </c>
    </row>
    <row r="922" spans="1:8" hidden="1" x14ac:dyDescent="0.35">
      <c r="A922" t="s">
        <v>4229</v>
      </c>
      <c r="B922" t="s">
        <v>124</v>
      </c>
      <c r="C922" t="s">
        <v>278</v>
      </c>
      <c r="D922" s="685">
        <v>45671</v>
      </c>
      <c r="E922" t="s">
        <v>80</v>
      </c>
      <c r="F922" s="685">
        <v>45666</v>
      </c>
      <c r="G922" s="685">
        <v>45716</v>
      </c>
      <c r="H922" s="684" t="s">
        <v>4230</v>
      </c>
    </row>
    <row r="923" spans="1:8" hidden="1" x14ac:dyDescent="0.35">
      <c r="A923" t="s">
        <v>4231</v>
      </c>
      <c r="B923" t="s">
        <v>280</v>
      </c>
      <c r="C923" t="s">
        <v>278</v>
      </c>
      <c r="D923" s="685">
        <v>45701</v>
      </c>
      <c r="E923" t="s">
        <v>80</v>
      </c>
      <c r="F923" s="685">
        <v>45667</v>
      </c>
      <c r="G923" s="685">
        <v>46021</v>
      </c>
      <c r="H923" s="684" t="s">
        <v>4232</v>
      </c>
    </row>
    <row r="924" spans="1:8" hidden="1" x14ac:dyDescent="0.35">
      <c r="A924" t="s">
        <v>2275</v>
      </c>
      <c r="B924" t="s">
        <v>2518</v>
      </c>
      <c r="C924" t="s">
        <v>278</v>
      </c>
      <c r="D924" s="685">
        <v>45961</v>
      </c>
      <c r="E924" t="s">
        <v>80</v>
      </c>
      <c r="F924" s="685">
        <v>45667</v>
      </c>
      <c r="G924" s="685">
        <v>46325</v>
      </c>
      <c r="H924" s="684" t="s">
        <v>4233</v>
      </c>
    </row>
    <row r="925" spans="1:8" hidden="1" x14ac:dyDescent="0.35">
      <c r="A925" t="s">
        <v>512</v>
      </c>
      <c r="B925" t="s">
        <v>280</v>
      </c>
      <c r="C925" t="s">
        <v>278</v>
      </c>
      <c r="D925" s="685">
        <v>45961</v>
      </c>
      <c r="E925" t="s">
        <v>80</v>
      </c>
      <c r="F925" s="685">
        <v>45667</v>
      </c>
      <c r="G925" s="685">
        <v>46325</v>
      </c>
      <c r="H925" s="684" t="s">
        <v>4234</v>
      </c>
    </row>
    <row r="926" spans="1:8" ht="29" hidden="1" x14ac:dyDescent="0.35">
      <c r="A926" t="s">
        <v>4235</v>
      </c>
      <c r="B926" t="s">
        <v>888</v>
      </c>
      <c r="C926" t="s">
        <v>278</v>
      </c>
      <c r="D926" s="685">
        <v>45822</v>
      </c>
      <c r="E926" t="s">
        <v>2522</v>
      </c>
      <c r="F926" s="685">
        <v>45653</v>
      </c>
      <c r="G926" s="685">
        <v>46019</v>
      </c>
      <c r="H926" s="684" t="s">
        <v>4236</v>
      </c>
    </row>
    <row r="927" spans="1:8" ht="29" hidden="1" x14ac:dyDescent="0.35">
      <c r="A927" t="s">
        <v>4237</v>
      </c>
      <c r="B927" t="s">
        <v>124</v>
      </c>
      <c r="C927" t="s">
        <v>278</v>
      </c>
      <c r="D927" s="685">
        <v>45684</v>
      </c>
      <c r="E927" t="s">
        <v>135</v>
      </c>
      <c r="F927" s="685">
        <v>45652</v>
      </c>
      <c r="G927" s="685">
        <v>46325</v>
      </c>
      <c r="H927" s="684" t="s">
        <v>4238</v>
      </c>
    </row>
    <row r="928" spans="1:8" hidden="1" x14ac:dyDescent="0.35">
      <c r="A928" t="s">
        <v>4239</v>
      </c>
      <c r="B928" t="s">
        <v>565</v>
      </c>
      <c r="C928" t="s">
        <v>2536</v>
      </c>
      <c r="D928" s="685">
        <v>45701</v>
      </c>
      <c r="E928" t="s">
        <v>80</v>
      </c>
      <c r="F928" s="685">
        <v>45670</v>
      </c>
      <c r="G928" s="685">
        <v>46057</v>
      </c>
      <c r="H928" s="684" t="s">
        <v>4240</v>
      </c>
    </row>
    <row r="929" spans="1:8" ht="29" hidden="1" x14ac:dyDescent="0.35">
      <c r="A929" t="s">
        <v>4241</v>
      </c>
      <c r="B929" t="s">
        <v>888</v>
      </c>
      <c r="C929" t="s">
        <v>278</v>
      </c>
      <c r="D929" s="685">
        <v>45870</v>
      </c>
      <c r="E929" t="s">
        <v>80</v>
      </c>
      <c r="F929" s="685">
        <v>45656</v>
      </c>
      <c r="G929" s="685">
        <v>45992</v>
      </c>
      <c r="H929" s="684" t="s">
        <v>4242</v>
      </c>
    </row>
    <row r="930" spans="1:8" hidden="1" x14ac:dyDescent="0.35">
      <c r="A930" t="s">
        <v>4243</v>
      </c>
      <c r="B930" t="s">
        <v>565</v>
      </c>
      <c r="C930" t="s">
        <v>278</v>
      </c>
      <c r="D930" s="685">
        <v>45870</v>
      </c>
      <c r="E930" t="s">
        <v>80</v>
      </c>
      <c r="F930" s="685">
        <v>45652</v>
      </c>
      <c r="G930" s="685">
        <v>45870</v>
      </c>
      <c r="H930" s="684" t="s">
        <v>4244</v>
      </c>
    </row>
    <row r="931" spans="1:8" hidden="1" x14ac:dyDescent="0.35">
      <c r="A931" t="s">
        <v>4245</v>
      </c>
      <c r="B931" t="s">
        <v>124</v>
      </c>
      <c r="C931" t="s">
        <v>124</v>
      </c>
      <c r="D931" s="685">
        <v>45695</v>
      </c>
      <c r="E931" t="s">
        <v>135</v>
      </c>
      <c r="F931" s="685">
        <v>45684</v>
      </c>
      <c r="G931" s="685">
        <v>45856</v>
      </c>
      <c r="H931" s="684" t="s">
        <v>4246</v>
      </c>
    </row>
    <row r="932" spans="1:8" hidden="1" x14ac:dyDescent="0.35">
      <c r="A932" t="s">
        <v>4247</v>
      </c>
      <c r="B932" t="s">
        <v>124</v>
      </c>
      <c r="C932" t="s">
        <v>278</v>
      </c>
      <c r="D932" s="685">
        <v>45701</v>
      </c>
      <c r="E932" t="s">
        <v>80</v>
      </c>
      <c r="F932" s="685">
        <v>45667</v>
      </c>
      <c r="G932" s="685">
        <v>46021</v>
      </c>
      <c r="H932" s="684" t="s">
        <v>4248</v>
      </c>
    </row>
    <row r="933" spans="1:8" hidden="1" x14ac:dyDescent="0.35">
      <c r="A933" t="s">
        <v>4249</v>
      </c>
      <c r="B933" t="s">
        <v>888</v>
      </c>
      <c r="C933" t="s">
        <v>2536</v>
      </c>
      <c r="D933" s="685">
        <v>45910</v>
      </c>
      <c r="E933" t="s">
        <v>135</v>
      </c>
      <c r="F933" s="685">
        <v>45671</v>
      </c>
      <c r="G933" s="685">
        <v>45992</v>
      </c>
      <c r="H933" s="684" t="s">
        <v>3939</v>
      </c>
    </row>
    <row r="934" spans="1:8" hidden="1" x14ac:dyDescent="0.35">
      <c r="A934" t="s">
        <v>599</v>
      </c>
      <c r="B934" t="s">
        <v>156</v>
      </c>
      <c r="C934" t="s">
        <v>278</v>
      </c>
      <c r="D934" s="685">
        <v>45869</v>
      </c>
      <c r="E934" t="s">
        <v>80</v>
      </c>
      <c r="F934" s="685">
        <v>45671</v>
      </c>
      <c r="G934" s="685">
        <v>46022</v>
      </c>
      <c r="H934" s="684" t="s">
        <v>4250</v>
      </c>
    </row>
    <row r="935" spans="1:8" hidden="1" x14ac:dyDescent="0.35">
      <c r="A935" t="s">
        <v>4251</v>
      </c>
      <c r="B935" t="s">
        <v>124</v>
      </c>
      <c r="C935" t="s">
        <v>278</v>
      </c>
      <c r="D935" s="685">
        <v>45691</v>
      </c>
      <c r="E935" t="s">
        <v>80</v>
      </c>
      <c r="F935" s="685">
        <v>45660</v>
      </c>
      <c r="G935" s="685">
        <v>46021</v>
      </c>
      <c r="H935" s="684" t="s">
        <v>4252</v>
      </c>
    </row>
    <row r="936" spans="1:8" hidden="1" x14ac:dyDescent="0.35">
      <c r="A936" t="s">
        <v>4253</v>
      </c>
      <c r="B936" t="s">
        <v>124</v>
      </c>
      <c r="C936" t="s">
        <v>278</v>
      </c>
      <c r="D936" s="685">
        <v>45712</v>
      </c>
      <c r="E936" t="s">
        <v>80</v>
      </c>
      <c r="F936" s="685">
        <v>45681</v>
      </c>
      <c r="G936" s="685">
        <v>46325</v>
      </c>
      <c r="H936" s="684" t="s">
        <v>4254</v>
      </c>
    </row>
    <row r="937" spans="1:8" hidden="1" x14ac:dyDescent="0.35">
      <c r="A937" t="s">
        <v>4255</v>
      </c>
      <c r="B937" t="s">
        <v>565</v>
      </c>
      <c r="C937" t="s">
        <v>2536</v>
      </c>
      <c r="D937" s="685">
        <v>45869</v>
      </c>
      <c r="E937" t="s">
        <v>80</v>
      </c>
      <c r="F937" s="685">
        <v>45751</v>
      </c>
      <c r="G937" s="685">
        <v>46203</v>
      </c>
      <c r="H937" s="684" t="s">
        <v>4256</v>
      </c>
    </row>
    <row r="938" spans="1:8" hidden="1" x14ac:dyDescent="0.35">
      <c r="A938" t="s">
        <v>4257</v>
      </c>
      <c r="B938" t="s">
        <v>124</v>
      </c>
      <c r="C938" t="s">
        <v>278</v>
      </c>
      <c r="D938" s="685">
        <v>45701</v>
      </c>
      <c r="E938" t="s">
        <v>80</v>
      </c>
      <c r="F938" s="685">
        <v>45667</v>
      </c>
      <c r="G938" s="685">
        <v>46021</v>
      </c>
      <c r="H938" s="684" t="s">
        <v>4258</v>
      </c>
    </row>
    <row r="939" spans="1:8" ht="29" hidden="1" x14ac:dyDescent="0.35">
      <c r="A939" t="s">
        <v>4259</v>
      </c>
      <c r="B939" t="s">
        <v>124</v>
      </c>
      <c r="C939" t="s">
        <v>124</v>
      </c>
      <c r="D939" s="685">
        <v>45685</v>
      </c>
      <c r="E939" t="s">
        <v>80</v>
      </c>
      <c r="F939" s="685">
        <v>45671</v>
      </c>
      <c r="G939" s="685">
        <v>45747</v>
      </c>
      <c r="H939" s="684" t="s">
        <v>4260</v>
      </c>
    </row>
    <row r="940" spans="1:8" hidden="1" x14ac:dyDescent="0.35">
      <c r="A940" t="s">
        <v>644</v>
      </c>
      <c r="B940" t="s">
        <v>124</v>
      </c>
      <c r="C940" t="s">
        <v>278</v>
      </c>
      <c r="D940" s="685">
        <v>45869</v>
      </c>
      <c r="E940" t="s">
        <v>80</v>
      </c>
      <c r="F940" s="685">
        <v>45673</v>
      </c>
      <c r="G940" s="685">
        <v>45869</v>
      </c>
      <c r="H940" s="684" t="s">
        <v>4261</v>
      </c>
    </row>
    <row r="941" spans="1:8" hidden="1" x14ac:dyDescent="0.35">
      <c r="A941" t="s">
        <v>4262</v>
      </c>
      <c r="B941" t="s">
        <v>124</v>
      </c>
      <c r="C941" t="s">
        <v>2475</v>
      </c>
      <c r="D941" s="685">
        <v>45697</v>
      </c>
      <c r="E941" t="s">
        <v>80</v>
      </c>
      <c r="F941" s="685">
        <v>45660</v>
      </c>
      <c r="G941" s="685">
        <v>45747</v>
      </c>
      <c r="H941" s="684" t="s">
        <v>4263</v>
      </c>
    </row>
    <row r="942" spans="1:8" hidden="1" x14ac:dyDescent="0.35">
      <c r="A942" t="s">
        <v>4264</v>
      </c>
      <c r="B942" t="s">
        <v>565</v>
      </c>
      <c r="C942" t="s">
        <v>124</v>
      </c>
      <c r="D942" s="685">
        <v>46142</v>
      </c>
      <c r="E942" t="s">
        <v>80</v>
      </c>
      <c r="F942" s="685">
        <v>45717</v>
      </c>
      <c r="G942" s="685">
        <v>46418</v>
      </c>
      <c r="H942" s="684" t="s">
        <v>4265</v>
      </c>
    </row>
    <row r="943" spans="1:8" ht="29" hidden="1" x14ac:dyDescent="0.35">
      <c r="A943" t="s">
        <v>4266</v>
      </c>
      <c r="B943" t="s">
        <v>888</v>
      </c>
      <c r="C943" t="s">
        <v>278</v>
      </c>
      <c r="D943" s="685">
        <v>45870</v>
      </c>
      <c r="E943" t="s">
        <v>2522</v>
      </c>
      <c r="F943" s="685">
        <v>45656</v>
      </c>
      <c r="G943" s="685">
        <v>45992</v>
      </c>
      <c r="H943" s="684" t="s">
        <v>4267</v>
      </c>
    </row>
    <row r="944" spans="1:8" hidden="1" x14ac:dyDescent="0.35">
      <c r="A944" t="s">
        <v>4268</v>
      </c>
      <c r="B944" t="s">
        <v>280</v>
      </c>
      <c r="C944" t="s">
        <v>2475</v>
      </c>
      <c r="D944" s="685">
        <v>45870</v>
      </c>
      <c r="E944" t="s">
        <v>80</v>
      </c>
      <c r="F944" s="685">
        <v>45649</v>
      </c>
      <c r="G944" s="685">
        <v>45870</v>
      </c>
      <c r="H944" s="684" t="s">
        <v>4269</v>
      </c>
    </row>
    <row r="945" spans="1:8" hidden="1" x14ac:dyDescent="0.35">
      <c r="A945" t="s">
        <v>4270</v>
      </c>
      <c r="B945" t="s">
        <v>124</v>
      </c>
      <c r="C945" t="s">
        <v>278</v>
      </c>
      <c r="D945" s="685">
        <v>45671</v>
      </c>
      <c r="E945" t="s">
        <v>80</v>
      </c>
      <c r="F945" s="685">
        <v>45666</v>
      </c>
      <c r="G945" s="685">
        <v>45716</v>
      </c>
      <c r="H945" s="684" t="s">
        <v>4271</v>
      </c>
    </row>
    <row r="946" spans="1:8" ht="29" hidden="1" x14ac:dyDescent="0.35">
      <c r="A946" t="s">
        <v>4272</v>
      </c>
      <c r="B946" t="s">
        <v>124</v>
      </c>
      <c r="C946" t="s">
        <v>278</v>
      </c>
      <c r="D946" s="685">
        <v>45681</v>
      </c>
      <c r="E946" t="s">
        <v>135</v>
      </c>
      <c r="F946" s="685">
        <v>45650</v>
      </c>
      <c r="G946" s="685">
        <v>46325</v>
      </c>
      <c r="H946" s="684" t="s">
        <v>4273</v>
      </c>
    </row>
    <row r="947" spans="1:8" hidden="1" x14ac:dyDescent="0.35">
      <c r="A947" t="s">
        <v>4274</v>
      </c>
      <c r="B947" t="s">
        <v>565</v>
      </c>
      <c r="C947" t="s">
        <v>124</v>
      </c>
      <c r="D947" s="685">
        <v>46142</v>
      </c>
      <c r="E947" t="s">
        <v>80</v>
      </c>
      <c r="F947" s="685">
        <v>45717</v>
      </c>
      <c r="G947" s="685">
        <v>46418</v>
      </c>
      <c r="H947" s="684" t="s">
        <v>4275</v>
      </c>
    </row>
    <row r="948" spans="1:8" hidden="1" x14ac:dyDescent="0.35">
      <c r="A948" t="s">
        <v>4276</v>
      </c>
      <c r="B948" t="s">
        <v>565</v>
      </c>
      <c r="C948" t="s">
        <v>2475</v>
      </c>
      <c r="D948" s="685">
        <v>45892</v>
      </c>
      <c r="E948" t="s">
        <v>80</v>
      </c>
      <c r="F948" s="685">
        <v>45672</v>
      </c>
      <c r="G948" s="685">
        <v>45969</v>
      </c>
      <c r="H948" s="684" t="s">
        <v>4277</v>
      </c>
    </row>
    <row r="949" spans="1:8" ht="43.5" hidden="1" x14ac:dyDescent="0.35">
      <c r="A949" t="s">
        <v>4278</v>
      </c>
      <c r="B949" t="s">
        <v>124</v>
      </c>
      <c r="C949" t="s">
        <v>124</v>
      </c>
      <c r="D949" s="685">
        <v>45670</v>
      </c>
      <c r="E949" t="s">
        <v>80</v>
      </c>
      <c r="F949" s="685">
        <v>45656</v>
      </c>
      <c r="G949" s="685">
        <v>45747</v>
      </c>
      <c r="H949" s="684" t="s">
        <v>4279</v>
      </c>
    </row>
    <row r="950" spans="1:8" ht="29" hidden="1" x14ac:dyDescent="0.35">
      <c r="A950" t="s">
        <v>4280</v>
      </c>
      <c r="B950" t="s">
        <v>280</v>
      </c>
      <c r="C950" t="s">
        <v>278</v>
      </c>
      <c r="D950" s="685">
        <v>45961</v>
      </c>
      <c r="E950" t="s">
        <v>80</v>
      </c>
      <c r="F950" s="685">
        <v>45677</v>
      </c>
      <c r="G950" s="685">
        <v>46325</v>
      </c>
      <c r="H950" s="684" t="s">
        <v>4281</v>
      </c>
    </row>
    <row r="951" spans="1:8" hidden="1" x14ac:dyDescent="0.35">
      <c r="A951" t="s">
        <v>4282</v>
      </c>
      <c r="B951" t="s">
        <v>888</v>
      </c>
      <c r="C951" t="s">
        <v>124</v>
      </c>
      <c r="D951" s="685">
        <v>45883</v>
      </c>
      <c r="E951" t="s">
        <v>80</v>
      </c>
      <c r="F951" s="685">
        <v>45660</v>
      </c>
      <c r="G951" s="685">
        <v>46019</v>
      </c>
      <c r="H951" s="684" t="s">
        <v>4283</v>
      </c>
    </row>
    <row r="952" spans="1:8" hidden="1" x14ac:dyDescent="0.35">
      <c r="A952" t="s">
        <v>4284</v>
      </c>
      <c r="B952" t="s">
        <v>888</v>
      </c>
      <c r="C952" t="s">
        <v>278</v>
      </c>
      <c r="D952" s="685">
        <v>45869</v>
      </c>
      <c r="E952" t="s">
        <v>80</v>
      </c>
      <c r="F952" s="685">
        <v>45660</v>
      </c>
      <c r="G952" s="685">
        <v>46022</v>
      </c>
      <c r="H952" s="684" t="s">
        <v>4285</v>
      </c>
    </row>
    <row r="953" spans="1:8" hidden="1" x14ac:dyDescent="0.35">
      <c r="A953" t="s">
        <v>4286</v>
      </c>
      <c r="B953" t="s">
        <v>124</v>
      </c>
      <c r="C953" t="s">
        <v>124</v>
      </c>
      <c r="D953" s="685">
        <v>45679</v>
      </c>
      <c r="E953" t="s">
        <v>80</v>
      </c>
      <c r="F953" s="685">
        <v>45665</v>
      </c>
      <c r="G953" s="685">
        <v>45746</v>
      </c>
      <c r="H953" s="684" t="s">
        <v>4287</v>
      </c>
    </row>
    <row r="954" spans="1:8" hidden="1" x14ac:dyDescent="0.35">
      <c r="A954" t="s">
        <v>579</v>
      </c>
      <c r="B954" t="s">
        <v>124</v>
      </c>
      <c r="C954" t="s">
        <v>278</v>
      </c>
      <c r="D954" s="685">
        <v>45869</v>
      </c>
      <c r="E954" t="s">
        <v>80</v>
      </c>
      <c r="F954" s="685">
        <v>45670</v>
      </c>
      <c r="G954" s="685">
        <v>45961</v>
      </c>
      <c r="H954" s="684" t="s">
        <v>4288</v>
      </c>
    </row>
    <row r="955" spans="1:8" ht="29" hidden="1" x14ac:dyDescent="0.35">
      <c r="A955" t="s">
        <v>4289</v>
      </c>
      <c r="B955" t="s">
        <v>124</v>
      </c>
      <c r="C955" t="s">
        <v>278</v>
      </c>
      <c r="D955" s="685">
        <v>45716</v>
      </c>
      <c r="E955" t="s">
        <v>80</v>
      </c>
      <c r="F955" s="685">
        <v>45685</v>
      </c>
      <c r="G955" s="685">
        <v>46325</v>
      </c>
      <c r="H955" s="684" t="s">
        <v>4290</v>
      </c>
    </row>
    <row r="956" spans="1:8" hidden="1" x14ac:dyDescent="0.35">
      <c r="A956" t="s">
        <v>4291</v>
      </c>
      <c r="B956" t="s">
        <v>280</v>
      </c>
      <c r="C956" t="s">
        <v>124</v>
      </c>
      <c r="D956" s="685">
        <v>45771</v>
      </c>
      <c r="E956" t="s">
        <v>80</v>
      </c>
      <c r="F956" s="685">
        <v>45712</v>
      </c>
      <c r="G956" s="685">
        <v>46057</v>
      </c>
      <c r="H956" s="684" t="s">
        <v>4292</v>
      </c>
    </row>
    <row r="957" spans="1:8" hidden="1" x14ac:dyDescent="0.35">
      <c r="A957" t="s">
        <v>4293</v>
      </c>
      <c r="B957" t="s">
        <v>888</v>
      </c>
      <c r="C957" t="s">
        <v>2536</v>
      </c>
      <c r="D957" s="685">
        <v>45900</v>
      </c>
      <c r="E957" t="s">
        <v>80</v>
      </c>
      <c r="F957" s="685">
        <v>45670</v>
      </c>
      <c r="G957" s="685">
        <v>45971</v>
      </c>
      <c r="H957" s="684" t="s">
        <v>4294</v>
      </c>
    </row>
    <row r="958" spans="1:8" hidden="1" x14ac:dyDescent="0.35">
      <c r="A958" t="s">
        <v>4295</v>
      </c>
      <c r="B958" t="s">
        <v>124</v>
      </c>
      <c r="C958" t="s">
        <v>278</v>
      </c>
      <c r="D958" s="685">
        <v>45707</v>
      </c>
      <c r="E958" t="s">
        <v>80</v>
      </c>
      <c r="F958" s="685">
        <v>45674</v>
      </c>
      <c r="G958" s="685">
        <v>46021</v>
      </c>
      <c r="H958" s="684" t="s">
        <v>4296</v>
      </c>
    </row>
    <row r="959" spans="1:8" ht="29" hidden="1" x14ac:dyDescent="0.35">
      <c r="A959" t="s">
        <v>4297</v>
      </c>
      <c r="B959" t="s">
        <v>565</v>
      </c>
      <c r="C959" t="s">
        <v>278</v>
      </c>
      <c r="D959" s="685">
        <v>45680</v>
      </c>
      <c r="E959" t="s">
        <v>80</v>
      </c>
      <c r="F959" s="685">
        <v>45649</v>
      </c>
      <c r="G959" s="685">
        <v>46325</v>
      </c>
      <c r="H959" s="684" t="s">
        <v>4298</v>
      </c>
    </row>
    <row r="960" spans="1:8" ht="29" hidden="1" x14ac:dyDescent="0.35">
      <c r="A960" t="s">
        <v>4299</v>
      </c>
      <c r="B960" t="s">
        <v>565</v>
      </c>
      <c r="C960" t="s">
        <v>278</v>
      </c>
      <c r="D960" s="685">
        <v>45680</v>
      </c>
      <c r="E960" t="s">
        <v>135</v>
      </c>
      <c r="F960" s="685">
        <v>45649</v>
      </c>
      <c r="G960" s="685">
        <v>46325</v>
      </c>
      <c r="H960" s="684" t="s">
        <v>4300</v>
      </c>
    </row>
    <row r="961" spans="1:8" hidden="1" x14ac:dyDescent="0.35">
      <c r="A961" t="s">
        <v>4301</v>
      </c>
      <c r="B961" t="s">
        <v>888</v>
      </c>
      <c r="C961" t="s">
        <v>278</v>
      </c>
      <c r="D961" s="685">
        <v>45971</v>
      </c>
      <c r="E961" t="s">
        <v>80</v>
      </c>
      <c r="F961" s="685">
        <v>45666</v>
      </c>
      <c r="G961" s="685">
        <v>46022</v>
      </c>
      <c r="H961" s="684" t="s">
        <v>4302</v>
      </c>
    </row>
    <row r="962" spans="1:8" hidden="1" x14ac:dyDescent="0.35">
      <c r="A962" t="s">
        <v>4303</v>
      </c>
      <c r="B962" t="s">
        <v>124</v>
      </c>
      <c r="C962" t="s">
        <v>278</v>
      </c>
      <c r="D962" s="685">
        <v>45712</v>
      </c>
      <c r="E962" t="s">
        <v>80</v>
      </c>
      <c r="F962" s="685">
        <v>45680</v>
      </c>
      <c r="G962" s="685">
        <v>46325</v>
      </c>
      <c r="H962" s="684" t="s">
        <v>4304</v>
      </c>
    </row>
    <row r="963" spans="1:8" hidden="1" x14ac:dyDescent="0.35">
      <c r="A963" t="s">
        <v>4305</v>
      </c>
      <c r="B963" t="s">
        <v>888</v>
      </c>
      <c r="C963" t="s">
        <v>278</v>
      </c>
      <c r="D963" s="685">
        <v>45870</v>
      </c>
      <c r="E963" t="s">
        <v>80</v>
      </c>
      <c r="F963" s="685">
        <v>45653</v>
      </c>
      <c r="G963" s="685">
        <v>45992</v>
      </c>
      <c r="H963" s="684" t="s">
        <v>4306</v>
      </c>
    </row>
    <row r="964" spans="1:8" hidden="1" x14ac:dyDescent="0.35">
      <c r="A964" t="s">
        <v>2294</v>
      </c>
      <c r="B964" t="s">
        <v>565</v>
      </c>
      <c r="C964" t="s">
        <v>278</v>
      </c>
      <c r="D964" s="685">
        <v>45712</v>
      </c>
      <c r="E964" t="s">
        <v>80</v>
      </c>
      <c r="F964" s="685">
        <v>45680</v>
      </c>
      <c r="G964" s="685">
        <v>46325</v>
      </c>
      <c r="H964" s="684" t="s">
        <v>4307</v>
      </c>
    </row>
    <row r="965" spans="1:8" hidden="1" x14ac:dyDescent="0.35">
      <c r="A965" t="s">
        <v>4308</v>
      </c>
      <c r="B965" t="s">
        <v>280</v>
      </c>
      <c r="C965" t="s">
        <v>278</v>
      </c>
      <c r="D965" s="685">
        <v>45705</v>
      </c>
      <c r="E965" t="s">
        <v>2531</v>
      </c>
      <c r="F965" s="685">
        <v>45673</v>
      </c>
      <c r="G965" s="685">
        <v>46325</v>
      </c>
      <c r="H965" s="684" t="s">
        <v>4309</v>
      </c>
    </row>
    <row r="966" spans="1:8" hidden="1" x14ac:dyDescent="0.35">
      <c r="A966" t="s">
        <v>4310</v>
      </c>
      <c r="B966" t="s">
        <v>888</v>
      </c>
      <c r="C966" t="s">
        <v>2536</v>
      </c>
      <c r="D966" s="685">
        <v>45782</v>
      </c>
      <c r="E966" t="s">
        <v>80</v>
      </c>
      <c r="F966" s="685">
        <v>45779</v>
      </c>
      <c r="G966" s="685">
        <v>45868</v>
      </c>
      <c r="H966" s="684" t="s">
        <v>4311</v>
      </c>
    </row>
    <row r="967" spans="1:8" ht="29" hidden="1" x14ac:dyDescent="0.35">
      <c r="A967" t="s">
        <v>4312</v>
      </c>
      <c r="B967" t="s">
        <v>888</v>
      </c>
      <c r="C967" t="s">
        <v>124</v>
      </c>
      <c r="D967" s="685">
        <v>45729</v>
      </c>
      <c r="E967" t="s">
        <v>80</v>
      </c>
      <c r="F967" s="685">
        <v>45517</v>
      </c>
      <c r="G967" s="685">
        <v>45729</v>
      </c>
      <c r="H967" s="684" t="s">
        <v>4313</v>
      </c>
    </row>
    <row r="968" spans="1:8" hidden="1" x14ac:dyDescent="0.35">
      <c r="A968" t="s">
        <v>4314</v>
      </c>
      <c r="B968" t="s">
        <v>280</v>
      </c>
      <c r="C968" t="s">
        <v>124</v>
      </c>
      <c r="D968" s="685">
        <v>45795</v>
      </c>
      <c r="E968" t="s">
        <v>80</v>
      </c>
      <c r="F968" s="685">
        <v>45734</v>
      </c>
      <c r="G968" s="685">
        <v>46057</v>
      </c>
      <c r="H968" s="684" t="s">
        <v>4315</v>
      </c>
    </row>
    <row r="969" spans="1:8" ht="29" hidden="1" x14ac:dyDescent="0.35">
      <c r="A969" t="s">
        <v>4316</v>
      </c>
      <c r="B969" t="s">
        <v>124</v>
      </c>
      <c r="C969" t="s">
        <v>124</v>
      </c>
      <c r="D969" s="685">
        <v>45678</v>
      </c>
      <c r="E969" t="s">
        <v>80</v>
      </c>
      <c r="F969" s="685">
        <v>45671</v>
      </c>
      <c r="G969" s="685">
        <v>45992</v>
      </c>
      <c r="H969" s="684" t="s">
        <v>4317</v>
      </c>
    </row>
    <row r="970" spans="1:8" ht="29" hidden="1" x14ac:dyDescent="0.35">
      <c r="A970" t="s">
        <v>4318</v>
      </c>
      <c r="B970" t="s">
        <v>565</v>
      </c>
      <c r="C970" t="s">
        <v>124</v>
      </c>
      <c r="D970" s="685">
        <v>45764</v>
      </c>
      <c r="E970" t="s">
        <v>80</v>
      </c>
      <c r="F970" s="685">
        <v>45733</v>
      </c>
      <c r="G970" s="685">
        <v>46229</v>
      </c>
      <c r="H970" s="684" t="s">
        <v>4319</v>
      </c>
    </row>
    <row r="971" spans="1:8" ht="29" hidden="1" x14ac:dyDescent="0.35">
      <c r="A971" t="s">
        <v>4320</v>
      </c>
      <c r="B971" t="s">
        <v>124</v>
      </c>
      <c r="C971" t="s">
        <v>278</v>
      </c>
      <c r="D971" s="685">
        <v>45684</v>
      </c>
      <c r="E971" t="s">
        <v>80</v>
      </c>
      <c r="F971" s="685">
        <v>45653</v>
      </c>
      <c r="G971" s="685">
        <v>46325</v>
      </c>
      <c r="H971" s="684" t="s">
        <v>4321</v>
      </c>
    </row>
    <row r="972" spans="1:8" hidden="1" x14ac:dyDescent="0.35">
      <c r="A972" t="s">
        <v>4322</v>
      </c>
      <c r="B972" t="s">
        <v>124</v>
      </c>
      <c r="C972" t="s">
        <v>278</v>
      </c>
      <c r="D972" s="685">
        <v>45671</v>
      </c>
      <c r="E972" t="s">
        <v>80</v>
      </c>
      <c r="F972" s="685">
        <v>45666</v>
      </c>
      <c r="G972" s="685">
        <v>45716</v>
      </c>
      <c r="H972" s="684" t="s">
        <v>4323</v>
      </c>
    </row>
    <row r="973" spans="1:8" hidden="1" x14ac:dyDescent="0.35">
      <c r="A973" t="s">
        <v>4324</v>
      </c>
      <c r="B973" t="s">
        <v>565</v>
      </c>
      <c r="C973" t="s">
        <v>278</v>
      </c>
      <c r="D973" s="685">
        <v>45764</v>
      </c>
      <c r="E973" t="s">
        <v>80</v>
      </c>
      <c r="F973" s="685">
        <v>45733</v>
      </c>
      <c r="G973" s="685">
        <v>46325</v>
      </c>
      <c r="H973" s="684" t="s">
        <v>4325</v>
      </c>
    </row>
    <row r="974" spans="1:8" hidden="1" x14ac:dyDescent="0.35">
      <c r="A974" t="s">
        <v>4326</v>
      </c>
      <c r="B974" t="s">
        <v>124</v>
      </c>
      <c r="C974" t="s">
        <v>124</v>
      </c>
      <c r="D974" s="685">
        <v>45702</v>
      </c>
      <c r="E974" t="s">
        <v>2531</v>
      </c>
      <c r="F974" s="685">
        <v>45671</v>
      </c>
      <c r="G974" s="685">
        <v>46057</v>
      </c>
      <c r="H974" s="684" t="s">
        <v>4327</v>
      </c>
    </row>
    <row r="975" spans="1:8" ht="29" hidden="1" x14ac:dyDescent="0.35">
      <c r="A975" t="s">
        <v>4328</v>
      </c>
      <c r="B975" t="s">
        <v>565</v>
      </c>
      <c r="C975" t="s">
        <v>278</v>
      </c>
      <c r="D975" s="685">
        <v>45703</v>
      </c>
      <c r="E975" t="s">
        <v>135</v>
      </c>
      <c r="F975" s="685">
        <v>45666</v>
      </c>
      <c r="G975" s="685">
        <v>46022</v>
      </c>
      <c r="H975" s="684" t="s">
        <v>4329</v>
      </c>
    </row>
    <row r="976" spans="1:8" ht="29" hidden="1" x14ac:dyDescent="0.35">
      <c r="A976" t="s">
        <v>4330</v>
      </c>
      <c r="B976" t="s">
        <v>565</v>
      </c>
      <c r="C976" t="s">
        <v>124</v>
      </c>
      <c r="D976" s="685">
        <v>45766</v>
      </c>
      <c r="E976" t="s">
        <v>80</v>
      </c>
      <c r="F976" s="685">
        <v>45735</v>
      </c>
      <c r="G976" s="685">
        <v>46229</v>
      </c>
      <c r="H976" s="684" t="s">
        <v>4331</v>
      </c>
    </row>
    <row r="977" spans="1:8" hidden="1" x14ac:dyDescent="0.35">
      <c r="A977" t="s">
        <v>4332</v>
      </c>
      <c r="B977" t="s">
        <v>280</v>
      </c>
      <c r="C977" t="s">
        <v>2475</v>
      </c>
      <c r="D977" s="685">
        <v>45961</v>
      </c>
      <c r="E977" t="s">
        <v>80</v>
      </c>
      <c r="F977" s="685">
        <v>45649</v>
      </c>
      <c r="G977" s="685">
        <v>45961</v>
      </c>
      <c r="H977" s="684" t="s">
        <v>4333</v>
      </c>
    </row>
    <row r="978" spans="1:8" hidden="1" x14ac:dyDescent="0.35">
      <c r="A978" t="s">
        <v>4334</v>
      </c>
      <c r="B978" t="s">
        <v>124</v>
      </c>
      <c r="C978" t="s">
        <v>124</v>
      </c>
      <c r="D978" s="685">
        <v>45764</v>
      </c>
      <c r="E978" t="s">
        <v>80</v>
      </c>
      <c r="F978" s="685">
        <v>45733</v>
      </c>
      <c r="G978" s="685">
        <v>45864</v>
      </c>
      <c r="H978" s="684" t="s">
        <v>4335</v>
      </c>
    </row>
    <row r="979" spans="1:8" ht="29" hidden="1" x14ac:dyDescent="0.35">
      <c r="A979" t="s">
        <v>4336</v>
      </c>
      <c r="B979" t="s">
        <v>565</v>
      </c>
      <c r="C979" t="s">
        <v>278</v>
      </c>
      <c r="D979" s="685">
        <v>45626</v>
      </c>
      <c r="E979" t="s">
        <v>80</v>
      </c>
      <c r="F979" s="685">
        <v>45818</v>
      </c>
      <c r="G979" s="685">
        <v>46325</v>
      </c>
      <c r="H979" s="684" t="s">
        <v>4337</v>
      </c>
    </row>
    <row r="980" spans="1:8" ht="29" hidden="1" x14ac:dyDescent="0.35">
      <c r="A980" t="s">
        <v>4338</v>
      </c>
      <c r="B980" t="s">
        <v>888</v>
      </c>
      <c r="C980" t="s">
        <v>278</v>
      </c>
      <c r="D980" s="685">
        <v>45870</v>
      </c>
      <c r="E980" t="s">
        <v>80</v>
      </c>
      <c r="F980" s="685">
        <v>45656</v>
      </c>
      <c r="G980" s="685">
        <v>45992</v>
      </c>
      <c r="H980" s="684" t="s">
        <v>4339</v>
      </c>
    </row>
    <row r="981" spans="1:8" hidden="1" x14ac:dyDescent="0.35">
      <c r="A981" t="s">
        <v>4340</v>
      </c>
      <c r="B981" t="s">
        <v>565</v>
      </c>
      <c r="C981" t="s">
        <v>2536</v>
      </c>
      <c r="D981" s="685">
        <v>45900</v>
      </c>
      <c r="E981" t="s">
        <v>2531</v>
      </c>
      <c r="F981" s="685">
        <v>45785</v>
      </c>
      <c r="G981" s="685">
        <v>46021</v>
      </c>
      <c r="H981" s="684" t="s">
        <v>4341</v>
      </c>
    </row>
    <row r="982" spans="1:8" ht="43.5" hidden="1" x14ac:dyDescent="0.35">
      <c r="A982" t="s">
        <v>4342</v>
      </c>
      <c r="B982" t="s">
        <v>565</v>
      </c>
      <c r="C982" t="s">
        <v>124</v>
      </c>
      <c r="D982" s="685">
        <v>45930</v>
      </c>
      <c r="E982" t="s">
        <v>2553</v>
      </c>
      <c r="F982" s="685">
        <v>45890</v>
      </c>
      <c r="G982" s="685">
        <v>46111</v>
      </c>
      <c r="H982" s="684" t="s">
        <v>4343</v>
      </c>
    </row>
    <row r="983" spans="1:8" hidden="1" x14ac:dyDescent="0.35">
      <c r="A983" t="s">
        <v>4344</v>
      </c>
      <c r="B983" t="s">
        <v>124</v>
      </c>
      <c r="C983" t="s">
        <v>2536</v>
      </c>
      <c r="D983" s="685">
        <v>45613</v>
      </c>
      <c r="E983" t="s">
        <v>135</v>
      </c>
      <c r="F983" s="685">
        <v>45582</v>
      </c>
      <c r="G983" s="685">
        <v>46133</v>
      </c>
      <c r="H983" s="684" t="s">
        <v>4345</v>
      </c>
    </row>
    <row r="984" spans="1:8" hidden="1" x14ac:dyDescent="0.35">
      <c r="A984" t="s">
        <v>2308</v>
      </c>
      <c r="B984" t="s">
        <v>888</v>
      </c>
      <c r="C984" t="s">
        <v>278</v>
      </c>
      <c r="D984" s="685">
        <v>45595</v>
      </c>
      <c r="E984" t="s">
        <v>80</v>
      </c>
      <c r="F984" s="685">
        <v>45555</v>
      </c>
      <c r="G984" s="685">
        <v>46022</v>
      </c>
      <c r="H984" s="684" t="s">
        <v>4346</v>
      </c>
    </row>
    <row r="985" spans="1:8" hidden="1" x14ac:dyDescent="0.35">
      <c r="A985" t="s">
        <v>4347</v>
      </c>
      <c r="B985" t="s">
        <v>124</v>
      </c>
      <c r="C985" t="s">
        <v>278</v>
      </c>
      <c r="D985" s="685">
        <v>45583</v>
      </c>
      <c r="E985" t="s">
        <v>80</v>
      </c>
      <c r="F985" s="685">
        <v>45546</v>
      </c>
      <c r="G985" s="685">
        <v>45656</v>
      </c>
      <c r="H985" s="684" t="s">
        <v>4348</v>
      </c>
    </row>
    <row r="986" spans="1:8" hidden="1" x14ac:dyDescent="0.35">
      <c r="A986" t="s">
        <v>4349</v>
      </c>
      <c r="B986" t="s">
        <v>124</v>
      </c>
      <c r="C986" t="s">
        <v>2475</v>
      </c>
      <c r="D986" s="685">
        <v>45657</v>
      </c>
      <c r="E986" t="s">
        <v>80</v>
      </c>
      <c r="F986" s="685">
        <v>45498</v>
      </c>
      <c r="G986" s="685">
        <v>45838</v>
      </c>
      <c r="H986" s="684" t="s">
        <v>3409</v>
      </c>
    </row>
    <row r="987" spans="1:8" hidden="1" x14ac:dyDescent="0.35">
      <c r="A987" t="s">
        <v>4350</v>
      </c>
      <c r="B987" t="s">
        <v>124</v>
      </c>
      <c r="C987" t="s">
        <v>278</v>
      </c>
      <c r="D987" s="685">
        <v>45579</v>
      </c>
      <c r="E987" t="s">
        <v>135</v>
      </c>
      <c r="F987" s="685">
        <v>45542</v>
      </c>
      <c r="G987" s="685">
        <v>46325</v>
      </c>
      <c r="H987" s="684" t="s">
        <v>4351</v>
      </c>
    </row>
    <row r="988" spans="1:8" ht="29" hidden="1" x14ac:dyDescent="0.35">
      <c r="A988" t="s">
        <v>4352</v>
      </c>
      <c r="B988" t="s">
        <v>124</v>
      </c>
      <c r="C988" t="s">
        <v>278</v>
      </c>
      <c r="D988" s="685">
        <v>45579</v>
      </c>
      <c r="E988" t="s">
        <v>135</v>
      </c>
      <c r="F988" s="685">
        <v>45542</v>
      </c>
      <c r="G988" s="685">
        <v>46325</v>
      </c>
      <c r="H988" s="684" t="s">
        <v>4353</v>
      </c>
    </row>
    <row r="989" spans="1:8" ht="29" hidden="1" x14ac:dyDescent="0.35">
      <c r="A989" t="s">
        <v>4354</v>
      </c>
      <c r="B989" t="s">
        <v>124</v>
      </c>
      <c r="C989" t="s">
        <v>278</v>
      </c>
      <c r="D989" s="685">
        <v>45579</v>
      </c>
      <c r="E989" t="s">
        <v>135</v>
      </c>
      <c r="F989" s="685">
        <v>45542</v>
      </c>
      <c r="G989" s="685">
        <v>46325</v>
      </c>
      <c r="H989" s="684" t="s">
        <v>4355</v>
      </c>
    </row>
    <row r="990" spans="1:8" ht="29" hidden="1" x14ac:dyDescent="0.35">
      <c r="A990" t="s">
        <v>4356</v>
      </c>
      <c r="B990" t="s">
        <v>124</v>
      </c>
      <c r="C990" t="s">
        <v>278</v>
      </c>
      <c r="D990" s="685">
        <v>45579</v>
      </c>
      <c r="E990" t="s">
        <v>135</v>
      </c>
      <c r="F990" s="685">
        <v>45542</v>
      </c>
      <c r="G990" s="685">
        <v>45656</v>
      </c>
      <c r="H990" s="684" t="s">
        <v>4357</v>
      </c>
    </row>
    <row r="991" spans="1:8" hidden="1" x14ac:dyDescent="0.35">
      <c r="A991" t="s">
        <v>4358</v>
      </c>
      <c r="B991" t="s">
        <v>124</v>
      </c>
      <c r="C991" t="s">
        <v>124</v>
      </c>
      <c r="D991" s="685">
        <v>45553</v>
      </c>
      <c r="E991" t="s">
        <v>80</v>
      </c>
      <c r="F991" s="685">
        <v>45532</v>
      </c>
      <c r="G991" s="685">
        <v>45815</v>
      </c>
      <c r="H991" s="684" t="s">
        <v>4359</v>
      </c>
    </row>
    <row r="992" spans="1:8" hidden="1" x14ac:dyDescent="0.35">
      <c r="A992" t="s">
        <v>4360</v>
      </c>
      <c r="B992" t="s">
        <v>280</v>
      </c>
      <c r="C992" t="s">
        <v>278</v>
      </c>
      <c r="D992" s="685">
        <v>46325</v>
      </c>
      <c r="E992" t="s">
        <v>80</v>
      </c>
      <c r="F992" s="685">
        <v>45743</v>
      </c>
      <c r="G992" s="685">
        <v>46325</v>
      </c>
      <c r="H992" s="684" t="s">
        <v>4361</v>
      </c>
    </row>
    <row r="993" spans="1:8" hidden="1" x14ac:dyDescent="0.35">
      <c r="A993" t="s">
        <v>4362</v>
      </c>
      <c r="B993" t="s">
        <v>124</v>
      </c>
      <c r="C993" t="s">
        <v>278</v>
      </c>
      <c r="D993" s="685">
        <v>45579</v>
      </c>
      <c r="E993" t="s">
        <v>135</v>
      </c>
      <c r="F993" s="685">
        <v>45542</v>
      </c>
      <c r="G993" s="685">
        <v>45656</v>
      </c>
      <c r="H993" s="684" t="s">
        <v>4363</v>
      </c>
    </row>
    <row r="994" spans="1:8" hidden="1" x14ac:dyDescent="0.35">
      <c r="A994" t="s">
        <v>4364</v>
      </c>
      <c r="B994" t="s">
        <v>124</v>
      </c>
      <c r="C994" t="s">
        <v>124</v>
      </c>
      <c r="D994" s="685">
        <v>45552</v>
      </c>
      <c r="E994" t="s">
        <v>80</v>
      </c>
      <c r="F994" s="685">
        <v>45531</v>
      </c>
      <c r="G994" s="685">
        <v>45815</v>
      </c>
      <c r="H994" s="684" t="s">
        <v>4365</v>
      </c>
    </row>
    <row r="995" spans="1:8" ht="29" hidden="1" x14ac:dyDescent="0.35">
      <c r="A995" t="s">
        <v>4366</v>
      </c>
      <c r="B995" t="s">
        <v>124</v>
      </c>
      <c r="C995" t="s">
        <v>2475</v>
      </c>
      <c r="D995" s="685">
        <v>45593</v>
      </c>
      <c r="E995" t="s">
        <v>80</v>
      </c>
      <c r="F995" s="685">
        <v>45498</v>
      </c>
      <c r="G995" s="685">
        <v>45838</v>
      </c>
      <c r="H995" s="684" t="s">
        <v>4367</v>
      </c>
    </row>
    <row r="996" spans="1:8" ht="29" hidden="1" x14ac:dyDescent="0.35">
      <c r="A996" t="s">
        <v>4368</v>
      </c>
      <c r="B996" t="s">
        <v>124</v>
      </c>
      <c r="C996" t="s">
        <v>278</v>
      </c>
      <c r="D996" s="685">
        <v>45730</v>
      </c>
      <c r="E996" t="s">
        <v>135</v>
      </c>
      <c r="F996" s="685">
        <v>45702</v>
      </c>
      <c r="G996" s="685">
        <v>46325</v>
      </c>
      <c r="H996" s="684" t="s">
        <v>4369</v>
      </c>
    </row>
    <row r="997" spans="1:8" hidden="1" x14ac:dyDescent="0.35">
      <c r="A997" t="s">
        <v>4370</v>
      </c>
      <c r="B997" t="s">
        <v>280</v>
      </c>
      <c r="C997" t="s">
        <v>2475</v>
      </c>
      <c r="D997" s="685">
        <v>45838</v>
      </c>
      <c r="E997" t="s">
        <v>80</v>
      </c>
      <c r="F997" s="685">
        <v>45561</v>
      </c>
      <c r="G997" s="685">
        <v>45869</v>
      </c>
      <c r="H997" s="684" t="s">
        <v>4371</v>
      </c>
    </row>
    <row r="998" spans="1:8" ht="29" hidden="1" x14ac:dyDescent="0.35">
      <c r="A998" t="s">
        <v>4372</v>
      </c>
      <c r="B998" t="s">
        <v>124</v>
      </c>
      <c r="C998" t="s">
        <v>2475</v>
      </c>
      <c r="D998" s="685">
        <v>45593</v>
      </c>
      <c r="E998" t="s">
        <v>80</v>
      </c>
      <c r="F998" s="685">
        <v>45498</v>
      </c>
      <c r="G998" s="685">
        <v>45838</v>
      </c>
      <c r="H998" s="684" t="s">
        <v>4373</v>
      </c>
    </row>
    <row r="999" spans="1:8" hidden="1" x14ac:dyDescent="0.35">
      <c r="A999" t="s">
        <v>4374</v>
      </c>
      <c r="B999" t="s">
        <v>124</v>
      </c>
      <c r="C999" t="s">
        <v>124</v>
      </c>
      <c r="D999" s="685">
        <v>45593</v>
      </c>
      <c r="E999" t="s">
        <v>80</v>
      </c>
      <c r="F999" s="685">
        <v>45572</v>
      </c>
      <c r="G999" s="685">
        <v>45815</v>
      </c>
      <c r="H999" s="684" t="s">
        <v>4375</v>
      </c>
    </row>
    <row r="1000" spans="1:8" ht="29" hidden="1" x14ac:dyDescent="0.35">
      <c r="A1000" t="s">
        <v>4376</v>
      </c>
      <c r="B1000" t="s">
        <v>124</v>
      </c>
      <c r="C1000" t="s">
        <v>278</v>
      </c>
      <c r="D1000" s="685">
        <v>45713</v>
      </c>
      <c r="E1000" t="s">
        <v>80</v>
      </c>
      <c r="F1000" s="685">
        <v>45713</v>
      </c>
      <c r="G1000" s="685">
        <v>46325</v>
      </c>
      <c r="H1000" s="684" t="s">
        <v>4377</v>
      </c>
    </row>
    <row r="1001" spans="1:8" hidden="1" x14ac:dyDescent="0.35">
      <c r="A1001" t="s">
        <v>4378</v>
      </c>
      <c r="B1001" t="s">
        <v>124</v>
      </c>
      <c r="C1001" t="s">
        <v>2475</v>
      </c>
      <c r="D1001" s="685">
        <v>45657</v>
      </c>
      <c r="E1001" t="s">
        <v>135</v>
      </c>
      <c r="F1001" s="685">
        <v>45597</v>
      </c>
      <c r="G1001" s="685">
        <v>45703</v>
      </c>
      <c r="H1001" s="684" t="s">
        <v>4379</v>
      </c>
    </row>
    <row r="1002" spans="1:8" hidden="1" x14ac:dyDescent="0.35">
      <c r="A1002" t="s">
        <v>4380</v>
      </c>
      <c r="B1002" t="s">
        <v>124</v>
      </c>
      <c r="C1002" t="s">
        <v>124</v>
      </c>
      <c r="D1002" s="685">
        <v>45593</v>
      </c>
      <c r="E1002" t="s">
        <v>80</v>
      </c>
      <c r="F1002" s="685">
        <v>45572</v>
      </c>
      <c r="G1002" s="685">
        <v>45815</v>
      </c>
      <c r="H1002" s="684" t="s">
        <v>4381</v>
      </c>
    </row>
    <row r="1003" spans="1:8" hidden="1" x14ac:dyDescent="0.35">
      <c r="A1003" t="s">
        <v>4382</v>
      </c>
      <c r="B1003" t="s">
        <v>124</v>
      </c>
      <c r="C1003" t="s">
        <v>278</v>
      </c>
      <c r="D1003" s="685">
        <v>45657</v>
      </c>
      <c r="E1003" t="s">
        <v>80</v>
      </c>
      <c r="F1003" s="685">
        <v>45492</v>
      </c>
      <c r="G1003" s="685">
        <v>45838</v>
      </c>
      <c r="H1003" s="684" t="s">
        <v>4383</v>
      </c>
    </row>
    <row r="1004" spans="1:8" hidden="1" x14ac:dyDescent="0.35">
      <c r="A1004" t="s">
        <v>4384</v>
      </c>
      <c r="B1004" t="s">
        <v>124</v>
      </c>
      <c r="C1004" t="s">
        <v>278</v>
      </c>
      <c r="D1004" s="685">
        <v>45579</v>
      </c>
      <c r="E1004" t="s">
        <v>135</v>
      </c>
      <c r="F1004" s="685">
        <v>45542</v>
      </c>
      <c r="G1004" s="685">
        <v>45656</v>
      </c>
      <c r="H1004" s="684" t="s">
        <v>4385</v>
      </c>
    </row>
    <row r="1005" spans="1:8" hidden="1" x14ac:dyDescent="0.35">
      <c r="A1005" t="s">
        <v>4386</v>
      </c>
      <c r="B1005" t="s">
        <v>124</v>
      </c>
      <c r="C1005" t="s">
        <v>2475</v>
      </c>
      <c r="D1005" s="685">
        <v>45593</v>
      </c>
      <c r="E1005" t="s">
        <v>80</v>
      </c>
      <c r="F1005" s="685">
        <v>45498</v>
      </c>
      <c r="G1005" s="685">
        <v>45838</v>
      </c>
      <c r="H1005" s="684" t="s">
        <v>4387</v>
      </c>
    </row>
    <row r="1006" spans="1:8" ht="29" hidden="1" x14ac:dyDescent="0.35">
      <c r="A1006" t="s">
        <v>4388</v>
      </c>
      <c r="B1006" t="s">
        <v>124</v>
      </c>
      <c r="C1006" t="s">
        <v>278</v>
      </c>
      <c r="D1006" s="685">
        <v>45656</v>
      </c>
      <c r="E1006" t="s">
        <v>80</v>
      </c>
      <c r="F1006" s="685">
        <v>45656</v>
      </c>
      <c r="G1006" s="685">
        <v>46325</v>
      </c>
      <c r="H1006" s="684" t="s">
        <v>4389</v>
      </c>
    </row>
    <row r="1007" spans="1:8" ht="29" hidden="1" x14ac:dyDescent="0.35">
      <c r="A1007" t="s">
        <v>4390</v>
      </c>
      <c r="B1007" t="s">
        <v>124</v>
      </c>
      <c r="C1007" t="s">
        <v>124</v>
      </c>
      <c r="D1007" s="685">
        <v>45603</v>
      </c>
      <c r="E1007" t="s">
        <v>80</v>
      </c>
      <c r="F1007" s="685">
        <v>45588</v>
      </c>
      <c r="G1007" s="685">
        <v>45746</v>
      </c>
      <c r="H1007" s="684" t="s">
        <v>4391</v>
      </c>
    </row>
    <row r="1008" spans="1:8" hidden="1" x14ac:dyDescent="0.35">
      <c r="A1008" t="s">
        <v>616</v>
      </c>
      <c r="B1008" t="s">
        <v>156</v>
      </c>
      <c r="C1008" t="s">
        <v>2475</v>
      </c>
      <c r="D1008" s="685">
        <v>45961</v>
      </c>
      <c r="E1008" t="s">
        <v>80</v>
      </c>
      <c r="F1008" s="685">
        <v>45631</v>
      </c>
      <c r="G1008" s="685">
        <v>45961</v>
      </c>
      <c r="H1008" s="684" t="s">
        <v>4392</v>
      </c>
    </row>
    <row r="1009" spans="1:8" hidden="1" x14ac:dyDescent="0.35">
      <c r="A1009" t="s">
        <v>4393</v>
      </c>
      <c r="B1009" t="s">
        <v>124</v>
      </c>
      <c r="C1009" t="s">
        <v>2475</v>
      </c>
      <c r="D1009" s="685">
        <v>45657</v>
      </c>
      <c r="E1009" t="s">
        <v>80</v>
      </c>
      <c r="F1009" s="685">
        <v>45498</v>
      </c>
      <c r="G1009" s="685">
        <v>45838</v>
      </c>
      <c r="H1009" s="684" t="s">
        <v>4394</v>
      </c>
    </row>
    <row r="1010" spans="1:8" hidden="1" x14ac:dyDescent="0.35">
      <c r="A1010" t="s">
        <v>723</v>
      </c>
      <c r="B1010" t="s">
        <v>888</v>
      </c>
      <c r="C1010" t="s">
        <v>278</v>
      </c>
      <c r="D1010" s="685">
        <v>45838</v>
      </c>
      <c r="E1010" t="s">
        <v>80</v>
      </c>
      <c r="F1010" s="685">
        <v>45555</v>
      </c>
      <c r="G1010" s="685">
        <v>46022</v>
      </c>
      <c r="H1010" s="684" t="s">
        <v>4395</v>
      </c>
    </row>
    <row r="1011" spans="1:8" ht="29" hidden="1" x14ac:dyDescent="0.35">
      <c r="A1011" t="s">
        <v>4396</v>
      </c>
      <c r="B1011" t="s">
        <v>124</v>
      </c>
      <c r="C1011" t="s">
        <v>278</v>
      </c>
      <c r="D1011" s="685">
        <v>45561</v>
      </c>
      <c r="E1011" t="s">
        <v>80</v>
      </c>
      <c r="F1011" s="685">
        <v>45524</v>
      </c>
      <c r="G1011" s="685">
        <v>45656</v>
      </c>
      <c r="H1011" s="684" t="s">
        <v>4397</v>
      </c>
    </row>
    <row r="1012" spans="1:8" ht="29" hidden="1" x14ac:dyDescent="0.35">
      <c r="A1012" t="s">
        <v>4398</v>
      </c>
      <c r="B1012" t="s">
        <v>124</v>
      </c>
      <c r="C1012" t="s">
        <v>124</v>
      </c>
      <c r="D1012" s="685">
        <v>45600</v>
      </c>
      <c r="E1012" t="s">
        <v>80</v>
      </c>
      <c r="F1012" s="685">
        <v>45569</v>
      </c>
      <c r="G1012" s="685">
        <v>45746</v>
      </c>
      <c r="H1012" s="684" t="s">
        <v>4399</v>
      </c>
    </row>
    <row r="1013" spans="1:8" ht="29" hidden="1" x14ac:dyDescent="0.35">
      <c r="A1013" t="s">
        <v>4400</v>
      </c>
      <c r="B1013" t="s">
        <v>124</v>
      </c>
      <c r="C1013" t="s">
        <v>2475</v>
      </c>
      <c r="D1013" s="685">
        <v>45593</v>
      </c>
      <c r="E1013" t="s">
        <v>80</v>
      </c>
      <c r="F1013" s="685">
        <v>45498</v>
      </c>
      <c r="G1013" s="685">
        <v>45838</v>
      </c>
      <c r="H1013" s="684" t="s">
        <v>4401</v>
      </c>
    </row>
    <row r="1014" spans="1:8" hidden="1" x14ac:dyDescent="0.35">
      <c r="A1014" t="s">
        <v>4402</v>
      </c>
      <c r="B1014" t="s">
        <v>124</v>
      </c>
      <c r="C1014" t="s">
        <v>124</v>
      </c>
      <c r="D1014" s="685">
        <v>45589</v>
      </c>
      <c r="E1014" t="s">
        <v>80</v>
      </c>
      <c r="F1014" s="685">
        <v>45540</v>
      </c>
      <c r="G1014" s="685">
        <v>45815</v>
      </c>
      <c r="H1014" s="684" t="s">
        <v>4403</v>
      </c>
    </row>
    <row r="1015" spans="1:8" hidden="1" x14ac:dyDescent="0.35">
      <c r="A1015" t="s">
        <v>4404</v>
      </c>
      <c r="B1015" t="s">
        <v>124</v>
      </c>
      <c r="C1015" t="s">
        <v>124</v>
      </c>
      <c r="D1015" s="685">
        <v>45593</v>
      </c>
      <c r="E1015" t="s">
        <v>80</v>
      </c>
      <c r="F1015" s="685">
        <v>45572</v>
      </c>
      <c r="G1015" s="685">
        <v>45815</v>
      </c>
      <c r="H1015" s="684" t="s">
        <v>4405</v>
      </c>
    </row>
    <row r="1016" spans="1:8" hidden="1" x14ac:dyDescent="0.35">
      <c r="A1016" t="s">
        <v>4406</v>
      </c>
      <c r="B1016" t="s">
        <v>124</v>
      </c>
      <c r="C1016" t="s">
        <v>278</v>
      </c>
      <c r="D1016" s="685">
        <v>45632</v>
      </c>
      <c r="E1016" t="s">
        <v>80</v>
      </c>
      <c r="F1016" s="685">
        <v>45602</v>
      </c>
      <c r="G1016" s="685">
        <v>46325</v>
      </c>
      <c r="H1016" s="684" t="s">
        <v>4407</v>
      </c>
    </row>
    <row r="1017" spans="1:8" hidden="1" x14ac:dyDescent="0.35">
      <c r="A1017" t="s">
        <v>4408</v>
      </c>
      <c r="B1017" t="s">
        <v>124</v>
      </c>
      <c r="C1017" t="s">
        <v>124</v>
      </c>
      <c r="D1017" s="685">
        <v>45589</v>
      </c>
      <c r="E1017" t="s">
        <v>80</v>
      </c>
      <c r="F1017" s="685">
        <v>45568</v>
      </c>
      <c r="G1017" s="685">
        <v>45815</v>
      </c>
      <c r="H1017" s="684" t="s">
        <v>4409</v>
      </c>
    </row>
    <row r="1018" spans="1:8" ht="29" hidden="1" x14ac:dyDescent="0.35">
      <c r="A1018" t="s">
        <v>4410</v>
      </c>
      <c r="B1018" t="s">
        <v>124</v>
      </c>
      <c r="C1018" t="s">
        <v>278</v>
      </c>
      <c r="D1018" s="685">
        <v>45625</v>
      </c>
      <c r="E1018" t="s">
        <v>80</v>
      </c>
      <c r="F1018" s="685">
        <v>45594</v>
      </c>
      <c r="G1018" s="685">
        <v>46325</v>
      </c>
      <c r="H1018" s="684" t="s">
        <v>4411</v>
      </c>
    </row>
    <row r="1019" spans="1:8" hidden="1" x14ac:dyDescent="0.35">
      <c r="A1019" t="s">
        <v>4412</v>
      </c>
      <c r="B1019" t="s">
        <v>124</v>
      </c>
      <c r="C1019" t="s">
        <v>2475</v>
      </c>
      <c r="D1019" s="685">
        <v>45657</v>
      </c>
      <c r="E1019" t="s">
        <v>80</v>
      </c>
      <c r="F1019" s="685">
        <v>45498</v>
      </c>
      <c r="G1019" s="685">
        <v>45838</v>
      </c>
      <c r="H1019" s="684" t="s">
        <v>4413</v>
      </c>
    </row>
    <row r="1020" spans="1:8" hidden="1" x14ac:dyDescent="0.35">
      <c r="A1020" t="s">
        <v>4414</v>
      </c>
      <c r="B1020" t="s">
        <v>565</v>
      </c>
      <c r="C1020" t="s">
        <v>278</v>
      </c>
      <c r="D1020" s="685">
        <v>45677</v>
      </c>
      <c r="E1020" t="s">
        <v>80</v>
      </c>
      <c r="F1020" s="685">
        <v>45555</v>
      </c>
      <c r="G1020" s="685">
        <v>46022</v>
      </c>
      <c r="H1020" s="684" t="s">
        <v>4415</v>
      </c>
    </row>
    <row r="1021" spans="1:8" ht="43.5" hidden="1" x14ac:dyDescent="0.35">
      <c r="A1021" t="s">
        <v>4416</v>
      </c>
      <c r="B1021" t="s">
        <v>124</v>
      </c>
      <c r="C1021" t="s">
        <v>124</v>
      </c>
      <c r="D1021" s="685">
        <v>45600</v>
      </c>
      <c r="E1021" t="s">
        <v>80</v>
      </c>
      <c r="F1021" s="685">
        <v>45569</v>
      </c>
      <c r="G1021" s="685">
        <v>45746</v>
      </c>
      <c r="H1021" s="684" t="s">
        <v>4417</v>
      </c>
    </row>
    <row r="1022" spans="1:8" hidden="1" x14ac:dyDescent="0.35">
      <c r="A1022" t="s">
        <v>4418</v>
      </c>
      <c r="B1022" t="s">
        <v>124</v>
      </c>
      <c r="C1022" t="s">
        <v>124</v>
      </c>
      <c r="D1022" s="685">
        <v>45538</v>
      </c>
      <c r="E1022" t="s">
        <v>80</v>
      </c>
      <c r="F1022" s="685">
        <v>45531</v>
      </c>
      <c r="G1022" s="685">
        <v>45815</v>
      </c>
      <c r="H1022" s="684" t="s">
        <v>4419</v>
      </c>
    </row>
    <row r="1023" spans="1:8" hidden="1" x14ac:dyDescent="0.35">
      <c r="A1023" t="s">
        <v>4420</v>
      </c>
      <c r="B1023" t="s">
        <v>565</v>
      </c>
      <c r="C1023" t="s">
        <v>278</v>
      </c>
      <c r="D1023" s="685">
        <v>45807</v>
      </c>
      <c r="E1023" t="s">
        <v>80</v>
      </c>
      <c r="F1023" s="685">
        <v>45530</v>
      </c>
      <c r="G1023" s="685">
        <v>46325</v>
      </c>
      <c r="H1023" s="684" t="s">
        <v>4421</v>
      </c>
    </row>
    <row r="1024" spans="1:8" hidden="1" x14ac:dyDescent="0.35">
      <c r="A1024" t="s">
        <v>4422</v>
      </c>
      <c r="B1024" t="s">
        <v>280</v>
      </c>
      <c r="C1024" t="s">
        <v>278</v>
      </c>
      <c r="D1024" s="685">
        <v>45960</v>
      </c>
      <c r="E1024" t="s">
        <v>80</v>
      </c>
      <c r="F1024" s="685">
        <v>45777</v>
      </c>
      <c r="G1024" s="685">
        <v>46325</v>
      </c>
      <c r="H1024" s="684" t="s">
        <v>4423</v>
      </c>
    </row>
    <row r="1025" spans="1:8" hidden="1" x14ac:dyDescent="0.35">
      <c r="A1025" t="s">
        <v>4424</v>
      </c>
      <c r="B1025" t="s">
        <v>124</v>
      </c>
      <c r="C1025" t="s">
        <v>124</v>
      </c>
      <c r="D1025" s="685">
        <v>45552</v>
      </c>
      <c r="E1025" t="s">
        <v>80</v>
      </c>
      <c r="F1025" s="685">
        <v>45531</v>
      </c>
      <c r="G1025" s="685">
        <v>45815</v>
      </c>
      <c r="H1025" s="684" t="s">
        <v>4425</v>
      </c>
    </row>
    <row r="1026" spans="1:8" hidden="1" x14ac:dyDescent="0.35">
      <c r="A1026" t="s">
        <v>4426</v>
      </c>
      <c r="B1026" t="s">
        <v>124</v>
      </c>
      <c r="C1026" t="s">
        <v>278</v>
      </c>
      <c r="D1026" s="685">
        <v>45579</v>
      </c>
      <c r="E1026" t="s">
        <v>135</v>
      </c>
      <c r="F1026" s="685">
        <v>45542</v>
      </c>
      <c r="G1026" s="685">
        <v>45656</v>
      </c>
      <c r="H1026" s="684" t="s">
        <v>4427</v>
      </c>
    </row>
    <row r="1027" spans="1:8" hidden="1" x14ac:dyDescent="0.35">
      <c r="A1027" t="s">
        <v>4428</v>
      </c>
      <c r="B1027" t="s">
        <v>124</v>
      </c>
      <c r="C1027" t="s">
        <v>278</v>
      </c>
      <c r="D1027" s="685">
        <v>45579</v>
      </c>
      <c r="E1027" t="s">
        <v>135</v>
      </c>
      <c r="F1027" s="685">
        <v>45542</v>
      </c>
      <c r="G1027" s="685">
        <v>45656</v>
      </c>
      <c r="H1027" s="684" t="s">
        <v>4429</v>
      </c>
    </row>
    <row r="1028" spans="1:8" hidden="1" x14ac:dyDescent="0.35">
      <c r="A1028" t="s">
        <v>4430</v>
      </c>
      <c r="B1028" t="s">
        <v>124</v>
      </c>
      <c r="C1028" t="s">
        <v>278</v>
      </c>
      <c r="D1028" s="685">
        <v>45579</v>
      </c>
      <c r="E1028" t="s">
        <v>135</v>
      </c>
      <c r="F1028" s="685">
        <v>45542</v>
      </c>
      <c r="G1028" s="685">
        <v>46325</v>
      </c>
      <c r="H1028" s="684" t="s">
        <v>4431</v>
      </c>
    </row>
    <row r="1029" spans="1:8" hidden="1" x14ac:dyDescent="0.35">
      <c r="A1029" t="s">
        <v>4432</v>
      </c>
      <c r="B1029" t="s">
        <v>124</v>
      </c>
      <c r="C1029" t="s">
        <v>124</v>
      </c>
      <c r="D1029" s="685">
        <v>45533</v>
      </c>
      <c r="E1029" t="s">
        <v>80</v>
      </c>
      <c r="F1029" s="685">
        <v>45526</v>
      </c>
      <c r="G1029" s="685">
        <v>45815</v>
      </c>
      <c r="H1029" s="684" t="s">
        <v>4433</v>
      </c>
    </row>
    <row r="1030" spans="1:8" hidden="1" x14ac:dyDescent="0.35">
      <c r="A1030" t="s">
        <v>4434</v>
      </c>
      <c r="B1030" t="s">
        <v>124</v>
      </c>
      <c r="C1030" t="s">
        <v>278</v>
      </c>
      <c r="D1030" s="685">
        <v>45579</v>
      </c>
      <c r="E1030" t="s">
        <v>135</v>
      </c>
      <c r="F1030" s="685">
        <v>45542</v>
      </c>
      <c r="G1030" s="685">
        <v>45656</v>
      </c>
      <c r="H1030" s="684" t="s">
        <v>4435</v>
      </c>
    </row>
    <row r="1031" spans="1:8" hidden="1" x14ac:dyDescent="0.35">
      <c r="A1031" t="s">
        <v>4436</v>
      </c>
      <c r="B1031" t="s">
        <v>2518</v>
      </c>
      <c r="C1031" t="s">
        <v>124</v>
      </c>
      <c r="D1031" s="685">
        <v>45936</v>
      </c>
      <c r="E1031" t="s">
        <v>80</v>
      </c>
      <c r="F1031" s="685">
        <v>45518</v>
      </c>
      <c r="G1031" s="685">
        <v>46054</v>
      </c>
      <c r="H1031" s="684" t="s">
        <v>4437</v>
      </c>
    </row>
    <row r="1032" spans="1:8" ht="29" hidden="1" x14ac:dyDescent="0.35">
      <c r="A1032" t="s">
        <v>4438</v>
      </c>
      <c r="B1032" t="s">
        <v>565</v>
      </c>
      <c r="C1032" t="s">
        <v>278</v>
      </c>
      <c r="D1032" s="685">
        <v>45626</v>
      </c>
      <c r="E1032" t="s">
        <v>80</v>
      </c>
      <c r="F1032" s="685">
        <v>45548</v>
      </c>
      <c r="G1032" s="685">
        <v>46022</v>
      </c>
      <c r="H1032" s="684" t="s">
        <v>4439</v>
      </c>
    </row>
    <row r="1033" spans="1:8" hidden="1" x14ac:dyDescent="0.35">
      <c r="A1033" t="s">
        <v>4440</v>
      </c>
      <c r="B1033" t="s">
        <v>888</v>
      </c>
      <c r="C1033" t="s">
        <v>278</v>
      </c>
      <c r="D1033" s="685">
        <v>45838</v>
      </c>
      <c r="E1033" t="s">
        <v>80</v>
      </c>
      <c r="F1033" s="685">
        <v>45555</v>
      </c>
      <c r="G1033" s="685">
        <v>46021</v>
      </c>
      <c r="H1033" s="684" t="s">
        <v>4441</v>
      </c>
    </row>
    <row r="1034" spans="1:8" hidden="1" x14ac:dyDescent="0.35">
      <c r="A1034" t="s">
        <v>4442</v>
      </c>
      <c r="B1034" t="s">
        <v>124</v>
      </c>
      <c r="C1034" t="s">
        <v>278</v>
      </c>
      <c r="D1034" s="685">
        <v>45765</v>
      </c>
      <c r="E1034" t="s">
        <v>80</v>
      </c>
      <c r="F1034" s="685">
        <v>45475</v>
      </c>
      <c r="G1034" s="685">
        <v>46021</v>
      </c>
      <c r="H1034" s="684" t="s">
        <v>4443</v>
      </c>
    </row>
    <row r="1035" spans="1:8" hidden="1" x14ac:dyDescent="0.35">
      <c r="A1035" t="s">
        <v>4444</v>
      </c>
      <c r="B1035" t="s">
        <v>124</v>
      </c>
      <c r="C1035" t="s">
        <v>124</v>
      </c>
      <c r="D1035" s="685">
        <v>45619</v>
      </c>
      <c r="E1035" t="s">
        <v>80</v>
      </c>
      <c r="F1035" s="685">
        <v>45496</v>
      </c>
      <c r="G1035" s="685">
        <v>45649</v>
      </c>
      <c r="H1035" s="684" t="s">
        <v>4445</v>
      </c>
    </row>
    <row r="1036" spans="1:8" hidden="1" x14ac:dyDescent="0.35">
      <c r="A1036" t="s">
        <v>4446</v>
      </c>
      <c r="B1036" t="s">
        <v>888</v>
      </c>
      <c r="C1036" t="s">
        <v>278</v>
      </c>
      <c r="D1036" s="685">
        <v>45838</v>
      </c>
      <c r="E1036" t="s">
        <v>80</v>
      </c>
      <c r="F1036" s="685">
        <v>45555</v>
      </c>
      <c r="G1036" s="685">
        <v>46021</v>
      </c>
      <c r="H1036" s="684" t="s">
        <v>4447</v>
      </c>
    </row>
    <row r="1037" spans="1:8" hidden="1" x14ac:dyDescent="0.35">
      <c r="A1037" t="s">
        <v>4448</v>
      </c>
      <c r="B1037" t="s">
        <v>124</v>
      </c>
      <c r="C1037" t="s">
        <v>278</v>
      </c>
      <c r="D1037" s="685">
        <v>45765</v>
      </c>
      <c r="E1037" t="s">
        <v>80</v>
      </c>
      <c r="F1037" s="685">
        <v>45475</v>
      </c>
      <c r="G1037" s="685">
        <v>46021</v>
      </c>
      <c r="H1037" s="684" t="s">
        <v>4449</v>
      </c>
    </row>
    <row r="1038" spans="1:8" hidden="1" x14ac:dyDescent="0.35">
      <c r="A1038" t="s">
        <v>4450</v>
      </c>
      <c r="B1038" t="s">
        <v>124</v>
      </c>
      <c r="C1038" t="s">
        <v>2475</v>
      </c>
      <c r="D1038" s="685">
        <v>45565</v>
      </c>
      <c r="E1038" t="s">
        <v>80</v>
      </c>
      <c r="F1038" s="685">
        <v>45495</v>
      </c>
      <c r="G1038" s="685">
        <v>45656</v>
      </c>
      <c r="H1038" s="684" t="s">
        <v>4451</v>
      </c>
    </row>
    <row r="1039" spans="1:8" hidden="1" x14ac:dyDescent="0.35">
      <c r="A1039" t="s">
        <v>4452</v>
      </c>
      <c r="B1039" t="s">
        <v>565</v>
      </c>
      <c r="C1039" t="s">
        <v>278</v>
      </c>
      <c r="D1039" s="685">
        <v>45870</v>
      </c>
      <c r="E1039" t="s">
        <v>2640</v>
      </c>
      <c r="F1039" s="685">
        <v>45666</v>
      </c>
      <c r="G1039" s="685">
        <v>45992</v>
      </c>
      <c r="H1039" s="684" t="s">
        <v>4453</v>
      </c>
    </row>
    <row r="1040" spans="1:8" ht="29" hidden="1" x14ac:dyDescent="0.35">
      <c r="A1040" t="s">
        <v>4454</v>
      </c>
      <c r="B1040" t="s">
        <v>565</v>
      </c>
      <c r="C1040" t="s">
        <v>2475</v>
      </c>
      <c r="D1040" s="685">
        <v>45971</v>
      </c>
      <c r="E1040" t="s">
        <v>80</v>
      </c>
      <c r="F1040" s="685">
        <v>45491</v>
      </c>
      <c r="G1040" s="685">
        <v>45989</v>
      </c>
      <c r="H1040" s="684" t="s">
        <v>4455</v>
      </c>
    </row>
    <row r="1041" spans="1:8" ht="29" hidden="1" x14ac:dyDescent="0.35">
      <c r="A1041" t="s">
        <v>4456</v>
      </c>
      <c r="B1041" t="s">
        <v>124</v>
      </c>
      <c r="C1041" t="s">
        <v>124</v>
      </c>
      <c r="D1041" s="685">
        <v>45516</v>
      </c>
      <c r="E1041" t="s">
        <v>80</v>
      </c>
      <c r="F1041" s="685">
        <v>45499</v>
      </c>
      <c r="G1041" s="685">
        <v>45656</v>
      </c>
      <c r="H1041" s="684" t="s">
        <v>4457</v>
      </c>
    </row>
    <row r="1042" spans="1:8" ht="29" hidden="1" x14ac:dyDescent="0.35">
      <c r="A1042" t="s">
        <v>4458</v>
      </c>
      <c r="B1042" t="s">
        <v>124</v>
      </c>
      <c r="C1042" t="s">
        <v>124</v>
      </c>
      <c r="D1042" s="685">
        <v>45516</v>
      </c>
      <c r="E1042" t="s">
        <v>80</v>
      </c>
      <c r="F1042" s="685">
        <v>45499</v>
      </c>
      <c r="G1042" s="685">
        <v>45656</v>
      </c>
      <c r="H1042" s="684" t="s">
        <v>4459</v>
      </c>
    </row>
    <row r="1043" spans="1:8" hidden="1" x14ac:dyDescent="0.35">
      <c r="A1043" t="s">
        <v>4460</v>
      </c>
      <c r="B1043" t="s">
        <v>124</v>
      </c>
      <c r="C1043" t="s">
        <v>124</v>
      </c>
      <c r="D1043" s="685">
        <v>45548</v>
      </c>
      <c r="E1043" t="s">
        <v>80</v>
      </c>
      <c r="F1043" s="685">
        <v>45526</v>
      </c>
      <c r="G1043" s="685">
        <v>45815</v>
      </c>
      <c r="H1043" s="684" t="s">
        <v>4461</v>
      </c>
    </row>
    <row r="1044" spans="1:8" hidden="1" x14ac:dyDescent="0.35">
      <c r="A1044" t="s">
        <v>4462</v>
      </c>
      <c r="B1044" t="s">
        <v>565</v>
      </c>
      <c r="C1044" t="s">
        <v>278</v>
      </c>
      <c r="D1044" s="685">
        <v>45610</v>
      </c>
      <c r="E1044" t="s">
        <v>80</v>
      </c>
      <c r="F1044" s="685">
        <v>45484</v>
      </c>
      <c r="G1044" s="685">
        <v>46021</v>
      </c>
      <c r="H1044" s="684" t="s">
        <v>4463</v>
      </c>
    </row>
    <row r="1045" spans="1:8" ht="29" hidden="1" x14ac:dyDescent="0.35">
      <c r="A1045" t="s">
        <v>4464</v>
      </c>
      <c r="B1045" t="s">
        <v>124</v>
      </c>
      <c r="C1045" t="s">
        <v>124</v>
      </c>
      <c r="D1045" s="685">
        <v>45503</v>
      </c>
      <c r="E1045" t="s">
        <v>135</v>
      </c>
      <c r="F1045" s="685">
        <v>45484</v>
      </c>
      <c r="G1045" s="685">
        <v>45656</v>
      </c>
      <c r="H1045" s="684" t="s">
        <v>4465</v>
      </c>
    </row>
    <row r="1046" spans="1:8" hidden="1" x14ac:dyDescent="0.35">
      <c r="A1046" t="s">
        <v>4466</v>
      </c>
      <c r="B1046" t="s">
        <v>124</v>
      </c>
      <c r="C1046" t="s">
        <v>124</v>
      </c>
      <c r="D1046" s="685">
        <v>45619</v>
      </c>
      <c r="E1046" t="s">
        <v>80</v>
      </c>
      <c r="F1046" s="685">
        <v>45496</v>
      </c>
      <c r="G1046" s="685">
        <v>45649</v>
      </c>
      <c r="H1046" s="684" t="s">
        <v>4467</v>
      </c>
    </row>
    <row r="1047" spans="1:8" hidden="1" x14ac:dyDescent="0.35">
      <c r="A1047" t="s">
        <v>2313</v>
      </c>
      <c r="B1047" t="s">
        <v>888</v>
      </c>
      <c r="C1047" t="s">
        <v>278</v>
      </c>
      <c r="D1047" s="685">
        <v>45838</v>
      </c>
      <c r="E1047" t="s">
        <v>80</v>
      </c>
      <c r="F1047" s="685">
        <v>45555</v>
      </c>
      <c r="G1047" s="685">
        <v>46022</v>
      </c>
      <c r="H1047" s="684" t="s">
        <v>4468</v>
      </c>
    </row>
    <row r="1048" spans="1:8" hidden="1" x14ac:dyDescent="0.35">
      <c r="A1048" t="s">
        <v>618</v>
      </c>
      <c r="B1048" t="s">
        <v>888</v>
      </c>
      <c r="C1048" t="s">
        <v>278</v>
      </c>
      <c r="D1048" s="685">
        <v>45838</v>
      </c>
      <c r="E1048" t="s">
        <v>80</v>
      </c>
      <c r="F1048" s="685">
        <v>45555</v>
      </c>
      <c r="G1048" s="685">
        <v>46022</v>
      </c>
      <c r="H1048" s="684" t="s">
        <v>4469</v>
      </c>
    </row>
    <row r="1049" spans="1:8" ht="43.5" hidden="1" x14ac:dyDescent="0.35">
      <c r="A1049" t="s">
        <v>4470</v>
      </c>
      <c r="B1049" t="s">
        <v>124</v>
      </c>
      <c r="C1049" t="s">
        <v>124</v>
      </c>
      <c r="D1049" s="685">
        <v>45598</v>
      </c>
      <c r="E1049" t="s">
        <v>80</v>
      </c>
      <c r="F1049" s="685">
        <v>45567</v>
      </c>
      <c r="G1049" s="685">
        <v>45746</v>
      </c>
      <c r="H1049" s="684" t="s">
        <v>4471</v>
      </c>
    </row>
    <row r="1050" spans="1:8" ht="29" hidden="1" x14ac:dyDescent="0.35">
      <c r="A1050" t="s">
        <v>4472</v>
      </c>
      <c r="B1050" t="s">
        <v>124</v>
      </c>
      <c r="C1050" t="s">
        <v>124</v>
      </c>
      <c r="D1050" s="685">
        <v>45588</v>
      </c>
      <c r="E1050" t="s">
        <v>80</v>
      </c>
      <c r="F1050" s="685">
        <v>45540</v>
      </c>
      <c r="G1050" s="685">
        <v>45815</v>
      </c>
      <c r="H1050" s="684" t="s">
        <v>4473</v>
      </c>
    </row>
    <row r="1051" spans="1:8" hidden="1" x14ac:dyDescent="0.35">
      <c r="A1051" t="s">
        <v>4474</v>
      </c>
      <c r="B1051" t="s">
        <v>124</v>
      </c>
      <c r="C1051" t="s">
        <v>278</v>
      </c>
      <c r="D1051" s="685">
        <v>45509</v>
      </c>
      <c r="E1051" t="s">
        <v>135</v>
      </c>
      <c r="F1051" s="685">
        <v>45475</v>
      </c>
      <c r="G1051" s="685">
        <v>45656</v>
      </c>
      <c r="H1051" s="684" t="s">
        <v>4475</v>
      </c>
    </row>
    <row r="1052" spans="1:8" hidden="1" x14ac:dyDescent="0.35">
      <c r="A1052" t="s">
        <v>4476</v>
      </c>
      <c r="B1052" t="s">
        <v>124</v>
      </c>
      <c r="C1052" t="s">
        <v>278</v>
      </c>
      <c r="D1052" s="685">
        <v>45569</v>
      </c>
      <c r="E1052" t="s">
        <v>80</v>
      </c>
      <c r="F1052" s="685">
        <v>45530</v>
      </c>
      <c r="G1052" s="685">
        <v>45656</v>
      </c>
      <c r="H1052" s="684" t="s">
        <v>4477</v>
      </c>
    </row>
    <row r="1053" spans="1:8" hidden="1" x14ac:dyDescent="0.35">
      <c r="A1053" t="s">
        <v>2263</v>
      </c>
      <c r="B1053" t="s">
        <v>888</v>
      </c>
      <c r="C1053" t="s">
        <v>278</v>
      </c>
      <c r="D1053" s="685">
        <v>45838</v>
      </c>
      <c r="E1053" t="s">
        <v>80</v>
      </c>
      <c r="F1053" s="685">
        <v>45492</v>
      </c>
      <c r="G1053" s="685">
        <v>46021</v>
      </c>
      <c r="H1053" s="684" t="s">
        <v>4478</v>
      </c>
    </row>
    <row r="1054" spans="1:8" ht="29" hidden="1" x14ac:dyDescent="0.35">
      <c r="A1054" t="s">
        <v>4479</v>
      </c>
      <c r="B1054" t="s">
        <v>124</v>
      </c>
      <c r="C1054" t="s">
        <v>278</v>
      </c>
      <c r="D1054" s="685">
        <v>45765</v>
      </c>
      <c r="E1054" t="s">
        <v>80</v>
      </c>
      <c r="F1054" s="685">
        <v>45506</v>
      </c>
      <c r="G1054" s="685">
        <v>46021</v>
      </c>
      <c r="H1054" s="684" t="s">
        <v>4480</v>
      </c>
    </row>
    <row r="1055" spans="1:8" hidden="1" x14ac:dyDescent="0.35">
      <c r="A1055" t="s">
        <v>4481</v>
      </c>
      <c r="B1055" t="s">
        <v>124</v>
      </c>
      <c r="C1055" t="s">
        <v>278</v>
      </c>
      <c r="D1055" s="685">
        <v>45569</v>
      </c>
      <c r="E1055" t="s">
        <v>80</v>
      </c>
      <c r="F1055" s="685">
        <v>45530</v>
      </c>
      <c r="G1055" s="685">
        <v>45656</v>
      </c>
      <c r="H1055" s="684" t="s">
        <v>4482</v>
      </c>
    </row>
    <row r="1056" spans="1:8" hidden="1" x14ac:dyDescent="0.35">
      <c r="A1056" t="s">
        <v>4483</v>
      </c>
      <c r="B1056" t="s">
        <v>565</v>
      </c>
      <c r="C1056" t="s">
        <v>124</v>
      </c>
      <c r="D1056" s="685">
        <v>45765</v>
      </c>
      <c r="E1056" t="s">
        <v>80</v>
      </c>
      <c r="F1056" s="685">
        <v>45512</v>
      </c>
      <c r="G1056" s="685">
        <v>46021</v>
      </c>
      <c r="H1056" s="684" t="s">
        <v>4484</v>
      </c>
    </row>
    <row r="1057" spans="1:8" hidden="1" x14ac:dyDescent="0.35">
      <c r="A1057" t="s">
        <v>4485</v>
      </c>
      <c r="B1057" t="s">
        <v>124</v>
      </c>
      <c r="C1057" t="s">
        <v>278</v>
      </c>
      <c r="D1057" s="685">
        <v>45569</v>
      </c>
      <c r="E1057" t="s">
        <v>80</v>
      </c>
      <c r="F1057" s="685">
        <v>45530</v>
      </c>
      <c r="G1057" s="685">
        <v>45656</v>
      </c>
      <c r="H1057" s="684" t="s">
        <v>4486</v>
      </c>
    </row>
    <row r="1058" spans="1:8" hidden="1" x14ac:dyDescent="0.35">
      <c r="A1058" t="s">
        <v>4487</v>
      </c>
      <c r="B1058" t="s">
        <v>124</v>
      </c>
      <c r="C1058" t="s">
        <v>278</v>
      </c>
      <c r="D1058" s="685">
        <v>45677</v>
      </c>
      <c r="E1058" t="s">
        <v>80</v>
      </c>
      <c r="F1058" s="685">
        <v>45476</v>
      </c>
      <c r="G1058" s="685">
        <v>45688</v>
      </c>
      <c r="H1058" s="684" t="s">
        <v>4488</v>
      </c>
    </row>
    <row r="1059" spans="1:8" hidden="1" x14ac:dyDescent="0.35">
      <c r="A1059" t="s">
        <v>4489</v>
      </c>
      <c r="B1059" t="s">
        <v>280</v>
      </c>
      <c r="C1059" t="s">
        <v>124</v>
      </c>
      <c r="D1059" s="685">
        <v>45559</v>
      </c>
      <c r="E1059" t="s">
        <v>80</v>
      </c>
      <c r="F1059" s="685">
        <v>45538</v>
      </c>
      <c r="G1059" s="685">
        <v>45815</v>
      </c>
      <c r="H1059" s="684" t="s">
        <v>4490</v>
      </c>
    </row>
    <row r="1060" spans="1:8" hidden="1" x14ac:dyDescent="0.35">
      <c r="A1060" t="s">
        <v>4491</v>
      </c>
      <c r="B1060" t="s">
        <v>124</v>
      </c>
      <c r="C1060" t="s">
        <v>2475</v>
      </c>
      <c r="D1060" s="685">
        <v>45565</v>
      </c>
      <c r="E1060" t="s">
        <v>80</v>
      </c>
      <c r="F1060" s="685">
        <v>45495</v>
      </c>
      <c r="G1060" s="685">
        <v>45656</v>
      </c>
      <c r="H1060" s="684" t="s">
        <v>4492</v>
      </c>
    </row>
    <row r="1061" spans="1:8" hidden="1" x14ac:dyDescent="0.35">
      <c r="A1061" t="s">
        <v>4493</v>
      </c>
      <c r="B1061" t="s">
        <v>124</v>
      </c>
      <c r="C1061" t="s">
        <v>278</v>
      </c>
      <c r="D1061" s="685">
        <v>45765</v>
      </c>
      <c r="E1061" t="s">
        <v>80</v>
      </c>
      <c r="F1061" s="685">
        <v>45544</v>
      </c>
      <c r="G1061" s="685">
        <v>46021</v>
      </c>
      <c r="H1061" s="684" t="s">
        <v>4494</v>
      </c>
    </row>
    <row r="1062" spans="1:8" hidden="1" x14ac:dyDescent="0.35">
      <c r="A1062" t="s">
        <v>4495</v>
      </c>
      <c r="B1062" t="s">
        <v>124</v>
      </c>
      <c r="C1062" t="s">
        <v>124</v>
      </c>
      <c r="D1062" s="685">
        <v>45553</v>
      </c>
      <c r="E1062" t="s">
        <v>80</v>
      </c>
      <c r="F1062" s="685">
        <v>45532</v>
      </c>
      <c r="G1062" s="685">
        <v>45815</v>
      </c>
      <c r="H1062" s="684" t="s">
        <v>4496</v>
      </c>
    </row>
    <row r="1063" spans="1:8" ht="29" hidden="1" x14ac:dyDescent="0.35">
      <c r="A1063" t="s">
        <v>4497</v>
      </c>
      <c r="B1063" t="s">
        <v>124</v>
      </c>
      <c r="C1063" t="s">
        <v>124</v>
      </c>
      <c r="D1063" s="685">
        <v>45524</v>
      </c>
      <c r="E1063" t="s">
        <v>80</v>
      </c>
      <c r="F1063" s="685">
        <v>45504</v>
      </c>
      <c r="G1063" s="685">
        <v>45656</v>
      </c>
      <c r="H1063" s="684" t="s">
        <v>4498</v>
      </c>
    </row>
    <row r="1064" spans="1:8" hidden="1" x14ac:dyDescent="0.35">
      <c r="A1064" t="s">
        <v>4499</v>
      </c>
      <c r="B1064" t="s">
        <v>124</v>
      </c>
      <c r="C1064" t="s">
        <v>124</v>
      </c>
      <c r="D1064" s="685"/>
      <c r="E1064" t="s">
        <v>2553</v>
      </c>
      <c r="F1064" s="685">
        <v>45513</v>
      </c>
      <c r="G1064" s="685">
        <v>45693</v>
      </c>
      <c r="H1064" s="684" t="s">
        <v>4500</v>
      </c>
    </row>
    <row r="1065" spans="1:8" hidden="1" x14ac:dyDescent="0.35">
      <c r="A1065" t="s">
        <v>4501</v>
      </c>
      <c r="B1065" t="s">
        <v>124</v>
      </c>
      <c r="C1065" t="s">
        <v>278</v>
      </c>
      <c r="D1065" s="685">
        <v>45553</v>
      </c>
      <c r="E1065" t="s">
        <v>80</v>
      </c>
      <c r="F1065" s="685">
        <v>45516</v>
      </c>
      <c r="G1065" s="685">
        <v>45656</v>
      </c>
      <c r="H1065" s="684" t="s">
        <v>4502</v>
      </c>
    </row>
    <row r="1066" spans="1:8" hidden="1" x14ac:dyDescent="0.35">
      <c r="A1066" t="s">
        <v>4503</v>
      </c>
      <c r="B1066" t="s">
        <v>124</v>
      </c>
      <c r="C1066" t="s">
        <v>2475</v>
      </c>
      <c r="D1066" s="685">
        <v>45535</v>
      </c>
      <c r="E1066" t="s">
        <v>80</v>
      </c>
      <c r="F1066" s="685">
        <v>45484</v>
      </c>
      <c r="G1066" s="685">
        <v>45716</v>
      </c>
      <c r="H1066" s="684" t="s">
        <v>4504</v>
      </c>
    </row>
    <row r="1067" spans="1:8" hidden="1" x14ac:dyDescent="0.35">
      <c r="A1067" t="s">
        <v>4505</v>
      </c>
      <c r="B1067" t="s">
        <v>888</v>
      </c>
      <c r="C1067" t="s">
        <v>278</v>
      </c>
      <c r="D1067" s="685">
        <v>45677</v>
      </c>
      <c r="E1067" t="s">
        <v>80</v>
      </c>
      <c r="F1067" s="685">
        <v>45495</v>
      </c>
      <c r="G1067" s="685">
        <v>46021</v>
      </c>
      <c r="H1067" s="684" t="s">
        <v>4506</v>
      </c>
    </row>
    <row r="1068" spans="1:8" ht="29" hidden="1" x14ac:dyDescent="0.35">
      <c r="A1068" t="s">
        <v>4507</v>
      </c>
      <c r="B1068" t="s">
        <v>124</v>
      </c>
      <c r="C1068" t="s">
        <v>124</v>
      </c>
      <c r="D1068" s="685">
        <v>45588</v>
      </c>
      <c r="E1068" t="s">
        <v>80</v>
      </c>
      <c r="F1068" s="685">
        <v>45540</v>
      </c>
      <c r="G1068" s="685">
        <v>45815</v>
      </c>
      <c r="H1068" s="684" t="s">
        <v>4508</v>
      </c>
    </row>
    <row r="1069" spans="1:8" hidden="1" x14ac:dyDescent="0.35">
      <c r="A1069" t="s">
        <v>4509</v>
      </c>
      <c r="B1069" t="s">
        <v>124</v>
      </c>
      <c r="C1069" t="s">
        <v>124</v>
      </c>
      <c r="D1069" s="685"/>
      <c r="E1069" t="s">
        <v>2553</v>
      </c>
      <c r="F1069" s="685">
        <v>45513</v>
      </c>
      <c r="G1069" s="685">
        <v>45693</v>
      </c>
      <c r="H1069" s="684" t="s">
        <v>4510</v>
      </c>
    </row>
    <row r="1070" spans="1:8" hidden="1" x14ac:dyDescent="0.35">
      <c r="A1070" t="s">
        <v>4511</v>
      </c>
      <c r="B1070" t="s">
        <v>124</v>
      </c>
      <c r="C1070" t="s">
        <v>2475</v>
      </c>
      <c r="D1070" s="685">
        <v>45504</v>
      </c>
      <c r="E1070" t="s">
        <v>80</v>
      </c>
      <c r="F1070" s="685">
        <v>45492</v>
      </c>
      <c r="G1070" s="685">
        <v>45716</v>
      </c>
      <c r="H1070" s="684" t="s">
        <v>4512</v>
      </c>
    </row>
    <row r="1071" spans="1:8" ht="29" hidden="1" x14ac:dyDescent="0.35">
      <c r="A1071" t="s">
        <v>4513</v>
      </c>
      <c r="B1071" t="s">
        <v>124</v>
      </c>
      <c r="C1071" t="s">
        <v>2536</v>
      </c>
      <c r="D1071" s="685">
        <v>45519</v>
      </c>
      <c r="E1071" t="s">
        <v>135</v>
      </c>
      <c r="F1071" s="685">
        <v>45484</v>
      </c>
      <c r="G1071" s="685">
        <v>45565</v>
      </c>
      <c r="H1071" s="684" t="s">
        <v>4514</v>
      </c>
    </row>
    <row r="1072" spans="1:8" hidden="1" x14ac:dyDescent="0.35">
      <c r="A1072" t="s">
        <v>4515</v>
      </c>
      <c r="B1072" t="s">
        <v>156</v>
      </c>
      <c r="C1072" t="s">
        <v>278</v>
      </c>
      <c r="D1072" s="685">
        <v>45992</v>
      </c>
      <c r="E1072" t="s">
        <v>80</v>
      </c>
      <c r="F1072" s="685">
        <v>45492</v>
      </c>
      <c r="G1072" s="685">
        <v>46174</v>
      </c>
      <c r="H1072" s="684" t="s">
        <v>4516</v>
      </c>
    </row>
    <row r="1073" spans="1:8" hidden="1" x14ac:dyDescent="0.35">
      <c r="A1073" t="s">
        <v>4517</v>
      </c>
      <c r="B1073" t="s">
        <v>124</v>
      </c>
      <c r="C1073" t="s">
        <v>124</v>
      </c>
      <c r="D1073" s="685">
        <v>45524</v>
      </c>
      <c r="E1073" t="s">
        <v>80</v>
      </c>
      <c r="F1073" s="685">
        <v>45503</v>
      </c>
      <c r="G1073" s="685">
        <v>45717</v>
      </c>
      <c r="H1073" s="684" t="s">
        <v>4518</v>
      </c>
    </row>
    <row r="1074" spans="1:8" ht="29" hidden="1" x14ac:dyDescent="0.35">
      <c r="A1074" t="s">
        <v>4519</v>
      </c>
      <c r="B1074" t="s">
        <v>124</v>
      </c>
      <c r="C1074" t="s">
        <v>124</v>
      </c>
      <c r="D1074" s="685">
        <v>45565</v>
      </c>
      <c r="E1074" t="s">
        <v>135</v>
      </c>
      <c r="F1074" s="685">
        <v>45484</v>
      </c>
      <c r="G1074" s="685">
        <v>45656</v>
      </c>
      <c r="H1074" s="684" t="s">
        <v>4520</v>
      </c>
    </row>
    <row r="1075" spans="1:8" ht="29" hidden="1" x14ac:dyDescent="0.35">
      <c r="A1075" t="s">
        <v>4521</v>
      </c>
      <c r="B1075" t="s">
        <v>124</v>
      </c>
      <c r="C1075" t="s">
        <v>278</v>
      </c>
      <c r="D1075" s="685">
        <v>45579</v>
      </c>
      <c r="E1075" t="s">
        <v>135</v>
      </c>
      <c r="F1075" s="685">
        <v>45542</v>
      </c>
      <c r="G1075" s="685">
        <v>45656</v>
      </c>
      <c r="H1075" s="684" t="s">
        <v>4522</v>
      </c>
    </row>
    <row r="1076" spans="1:8" ht="29" hidden="1" x14ac:dyDescent="0.35">
      <c r="A1076" t="s">
        <v>4523</v>
      </c>
      <c r="B1076" t="s">
        <v>565</v>
      </c>
      <c r="C1076" t="s">
        <v>278</v>
      </c>
      <c r="D1076" s="685">
        <v>45842</v>
      </c>
      <c r="E1076" t="s">
        <v>80</v>
      </c>
      <c r="F1076" s="685">
        <v>45488</v>
      </c>
      <c r="G1076" s="685">
        <v>46021</v>
      </c>
      <c r="H1076" s="684" t="s">
        <v>4524</v>
      </c>
    </row>
    <row r="1077" spans="1:8" ht="29" hidden="1" x14ac:dyDescent="0.35">
      <c r="A1077" t="s">
        <v>4525</v>
      </c>
      <c r="B1077" t="s">
        <v>124</v>
      </c>
      <c r="C1077" t="s">
        <v>278</v>
      </c>
      <c r="D1077" s="685">
        <v>45730</v>
      </c>
      <c r="E1077" t="s">
        <v>135</v>
      </c>
      <c r="F1077" s="685">
        <v>45702</v>
      </c>
      <c r="G1077" s="685">
        <v>46325</v>
      </c>
      <c r="H1077" s="684" t="s">
        <v>4526</v>
      </c>
    </row>
    <row r="1078" spans="1:8" ht="29" hidden="1" x14ac:dyDescent="0.35">
      <c r="A1078" t="s">
        <v>4527</v>
      </c>
      <c r="B1078" t="s">
        <v>888</v>
      </c>
      <c r="C1078" t="s">
        <v>2475</v>
      </c>
      <c r="D1078" s="685">
        <v>45839</v>
      </c>
      <c r="E1078" t="s">
        <v>80</v>
      </c>
      <c r="F1078" s="685">
        <v>45496</v>
      </c>
      <c r="G1078" s="685">
        <v>45992</v>
      </c>
      <c r="H1078" s="684" t="s">
        <v>4528</v>
      </c>
    </row>
    <row r="1079" spans="1:8" hidden="1" x14ac:dyDescent="0.35">
      <c r="A1079" t="s">
        <v>4529</v>
      </c>
      <c r="B1079" t="s">
        <v>124</v>
      </c>
      <c r="C1079" t="s">
        <v>278</v>
      </c>
      <c r="D1079" s="685">
        <v>45576</v>
      </c>
      <c r="E1079" t="s">
        <v>80</v>
      </c>
      <c r="F1079" s="685">
        <v>45540</v>
      </c>
      <c r="G1079" s="685">
        <v>45656</v>
      </c>
      <c r="H1079" s="684" t="s">
        <v>4530</v>
      </c>
    </row>
    <row r="1080" spans="1:8" hidden="1" x14ac:dyDescent="0.35">
      <c r="A1080" t="s">
        <v>4531</v>
      </c>
      <c r="B1080" t="s">
        <v>124</v>
      </c>
      <c r="C1080" t="s">
        <v>2578</v>
      </c>
      <c r="D1080" s="685">
        <v>45534</v>
      </c>
      <c r="E1080" t="s">
        <v>135</v>
      </c>
      <c r="F1080" s="685">
        <v>45482</v>
      </c>
      <c r="G1080" s="685">
        <v>45550</v>
      </c>
      <c r="H1080" s="684" t="s">
        <v>4532</v>
      </c>
    </row>
    <row r="1081" spans="1:8" ht="29" hidden="1" x14ac:dyDescent="0.35">
      <c r="A1081" t="s">
        <v>4533</v>
      </c>
      <c r="B1081" t="s">
        <v>124</v>
      </c>
      <c r="C1081" t="s">
        <v>278</v>
      </c>
      <c r="D1081" s="685">
        <v>45561</v>
      </c>
      <c r="E1081" t="s">
        <v>80</v>
      </c>
      <c r="F1081" s="685">
        <v>45524</v>
      </c>
      <c r="G1081" s="685">
        <v>45656</v>
      </c>
      <c r="H1081" s="684" t="s">
        <v>4534</v>
      </c>
    </row>
    <row r="1082" spans="1:8" hidden="1" x14ac:dyDescent="0.35">
      <c r="A1082" t="s">
        <v>2293</v>
      </c>
      <c r="B1082" t="s">
        <v>280</v>
      </c>
      <c r="C1082" t="s">
        <v>2475</v>
      </c>
      <c r="D1082" s="685">
        <v>45870</v>
      </c>
      <c r="E1082" t="s">
        <v>80</v>
      </c>
      <c r="F1082" s="685">
        <v>45540</v>
      </c>
      <c r="G1082" s="685">
        <v>45870</v>
      </c>
      <c r="H1082" s="684" t="s">
        <v>1181</v>
      </c>
    </row>
    <row r="1083" spans="1:8" hidden="1" x14ac:dyDescent="0.35">
      <c r="A1083" t="s">
        <v>4535</v>
      </c>
      <c r="B1083" t="s">
        <v>565</v>
      </c>
      <c r="C1083" t="s">
        <v>278</v>
      </c>
      <c r="D1083" s="685">
        <v>45799</v>
      </c>
      <c r="E1083" t="s">
        <v>80</v>
      </c>
      <c r="F1083" s="685">
        <v>45506</v>
      </c>
      <c r="G1083" s="685">
        <v>46021</v>
      </c>
      <c r="H1083" s="684" t="s">
        <v>4536</v>
      </c>
    </row>
    <row r="1084" spans="1:8" hidden="1" x14ac:dyDescent="0.35">
      <c r="A1084" t="s">
        <v>4537</v>
      </c>
      <c r="B1084" t="s">
        <v>124</v>
      </c>
      <c r="C1084" t="s">
        <v>124</v>
      </c>
      <c r="D1084" s="685">
        <v>45552</v>
      </c>
      <c r="E1084" t="s">
        <v>80</v>
      </c>
      <c r="F1084" s="685">
        <v>45531</v>
      </c>
      <c r="G1084" s="685">
        <v>45815</v>
      </c>
      <c r="H1084" s="684" t="s">
        <v>4538</v>
      </c>
    </row>
    <row r="1085" spans="1:8" ht="43.5" hidden="1" x14ac:dyDescent="0.35">
      <c r="A1085" t="s">
        <v>4539</v>
      </c>
      <c r="B1085" t="s">
        <v>565</v>
      </c>
      <c r="C1085" t="s">
        <v>124</v>
      </c>
      <c r="D1085" s="685">
        <v>45831</v>
      </c>
      <c r="E1085" t="s">
        <v>80</v>
      </c>
      <c r="F1085" s="685">
        <v>45540</v>
      </c>
      <c r="G1085" s="685">
        <v>45868</v>
      </c>
      <c r="H1085" s="684" t="s">
        <v>4540</v>
      </c>
    </row>
    <row r="1086" spans="1:8" hidden="1" x14ac:dyDescent="0.35">
      <c r="A1086" t="s">
        <v>4541</v>
      </c>
      <c r="B1086" t="s">
        <v>888</v>
      </c>
      <c r="C1086" t="s">
        <v>278</v>
      </c>
      <c r="D1086" s="685">
        <v>45838</v>
      </c>
      <c r="E1086" t="s">
        <v>80</v>
      </c>
      <c r="F1086" s="685">
        <v>45516</v>
      </c>
      <c r="G1086" s="685">
        <v>46021</v>
      </c>
      <c r="H1086" s="684" t="s">
        <v>4542</v>
      </c>
    </row>
    <row r="1087" spans="1:8" ht="29" hidden="1" x14ac:dyDescent="0.35">
      <c r="A1087" t="s">
        <v>4543</v>
      </c>
      <c r="B1087" t="s">
        <v>280</v>
      </c>
      <c r="C1087" t="s">
        <v>278</v>
      </c>
      <c r="D1087" s="685">
        <v>45523</v>
      </c>
      <c r="E1087" t="s">
        <v>80</v>
      </c>
      <c r="F1087" s="685">
        <v>45492</v>
      </c>
      <c r="G1087" s="685">
        <v>45991</v>
      </c>
      <c r="H1087" s="684" t="s">
        <v>4544</v>
      </c>
    </row>
    <row r="1088" spans="1:8" hidden="1" x14ac:dyDescent="0.35">
      <c r="A1088" t="s">
        <v>4545</v>
      </c>
      <c r="B1088" t="s">
        <v>124</v>
      </c>
      <c r="C1088" t="s">
        <v>2475</v>
      </c>
      <c r="D1088" s="685">
        <v>45519</v>
      </c>
      <c r="E1088" t="s">
        <v>135</v>
      </c>
      <c r="F1088" s="685">
        <v>45498</v>
      </c>
      <c r="G1088" s="685">
        <v>45838</v>
      </c>
      <c r="H1088" s="684" t="s">
        <v>4546</v>
      </c>
    </row>
    <row r="1089" spans="1:8" hidden="1" x14ac:dyDescent="0.35">
      <c r="A1089" t="s">
        <v>4547</v>
      </c>
      <c r="B1089" t="s">
        <v>124</v>
      </c>
      <c r="C1089" t="s">
        <v>278</v>
      </c>
      <c r="D1089" s="685">
        <v>45765</v>
      </c>
      <c r="E1089" t="s">
        <v>80</v>
      </c>
      <c r="F1089" s="685">
        <v>45478</v>
      </c>
      <c r="G1089" s="685">
        <v>46021</v>
      </c>
      <c r="H1089" s="684" t="s">
        <v>4548</v>
      </c>
    </row>
    <row r="1090" spans="1:8" hidden="1" x14ac:dyDescent="0.35">
      <c r="A1090" t="s">
        <v>4549</v>
      </c>
      <c r="B1090" t="s">
        <v>565</v>
      </c>
      <c r="C1090" t="s">
        <v>124</v>
      </c>
      <c r="D1090" s="685">
        <v>45892</v>
      </c>
      <c r="E1090" t="s">
        <v>80</v>
      </c>
      <c r="F1090" s="685">
        <v>45569</v>
      </c>
      <c r="G1090" s="685">
        <v>46008</v>
      </c>
      <c r="H1090" s="684" t="s">
        <v>4550</v>
      </c>
    </row>
    <row r="1091" spans="1:8" hidden="1" x14ac:dyDescent="0.35">
      <c r="A1091" t="s">
        <v>4551</v>
      </c>
      <c r="B1091" t="s">
        <v>124</v>
      </c>
      <c r="C1091" t="s">
        <v>124</v>
      </c>
      <c r="D1091" s="685">
        <v>45533</v>
      </c>
      <c r="E1091" t="s">
        <v>80</v>
      </c>
      <c r="F1091" s="685">
        <v>45526</v>
      </c>
      <c r="G1091" s="685">
        <v>45815</v>
      </c>
      <c r="H1091" s="684" t="s">
        <v>4552</v>
      </c>
    </row>
    <row r="1092" spans="1:8" ht="29" hidden="1" x14ac:dyDescent="0.35">
      <c r="A1092" t="s">
        <v>4553</v>
      </c>
      <c r="B1092" t="s">
        <v>124</v>
      </c>
      <c r="C1092" t="s">
        <v>2475</v>
      </c>
      <c r="D1092" s="685">
        <v>45565</v>
      </c>
      <c r="E1092" t="s">
        <v>135</v>
      </c>
      <c r="F1092" s="685">
        <v>45496</v>
      </c>
      <c r="G1092" s="685">
        <v>45656</v>
      </c>
      <c r="H1092" s="684" t="s">
        <v>4554</v>
      </c>
    </row>
    <row r="1093" spans="1:8" hidden="1" x14ac:dyDescent="0.35">
      <c r="A1093" t="s">
        <v>4555</v>
      </c>
      <c r="B1093" t="s">
        <v>565</v>
      </c>
      <c r="C1093" t="s">
        <v>278</v>
      </c>
      <c r="D1093" s="685">
        <v>45854</v>
      </c>
      <c r="E1093" t="s">
        <v>80</v>
      </c>
      <c r="F1093" s="685">
        <v>45635</v>
      </c>
      <c r="G1093" s="685">
        <v>46021</v>
      </c>
      <c r="H1093" s="684" t="s">
        <v>4556</v>
      </c>
    </row>
    <row r="1094" spans="1:8" hidden="1" x14ac:dyDescent="0.35">
      <c r="A1094" t="s">
        <v>4557</v>
      </c>
      <c r="B1094" t="s">
        <v>124</v>
      </c>
      <c r="C1094" t="s">
        <v>278</v>
      </c>
      <c r="D1094" s="685">
        <v>45663</v>
      </c>
      <c r="E1094" t="s">
        <v>80</v>
      </c>
      <c r="F1094" s="685">
        <v>45632</v>
      </c>
      <c r="G1094" s="685">
        <v>46325</v>
      </c>
      <c r="H1094" s="684" t="s">
        <v>4558</v>
      </c>
    </row>
    <row r="1095" spans="1:8" hidden="1" x14ac:dyDescent="0.35">
      <c r="A1095" t="s">
        <v>4559</v>
      </c>
      <c r="B1095" t="s">
        <v>280</v>
      </c>
      <c r="C1095" t="s">
        <v>278</v>
      </c>
      <c r="D1095" s="685">
        <v>45900</v>
      </c>
      <c r="E1095" t="s">
        <v>80</v>
      </c>
      <c r="F1095" s="685">
        <v>45652</v>
      </c>
      <c r="G1095" s="685">
        <v>45900</v>
      </c>
      <c r="H1095" s="684" t="s">
        <v>4560</v>
      </c>
    </row>
    <row r="1096" spans="1:8" hidden="1" x14ac:dyDescent="0.35">
      <c r="A1096" t="s">
        <v>716</v>
      </c>
      <c r="B1096" t="s">
        <v>124</v>
      </c>
      <c r="C1096" t="s">
        <v>2475</v>
      </c>
      <c r="D1096" s="685">
        <v>45809</v>
      </c>
      <c r="E1096" t="s">
        <v>80</v>
      </c>
      <c r="F1096" s="685">
        <v>45701</v>
      </c>
      <c r="G1096" s="685">
        <v>45869</v>
      </c>
      <c r="H1096" s="684" t="s">
        <v>4561</v>
      </c>
    </row>
    <row r="1097" spans="1:8" hidden="1" x14ac:dyDescent="0.35">
      <c r="A1097" t="s">
        <v>4562</v>
      </c>
      <c r="B1097" t="s">
        <v>565</v>
      </c>
      <c r="C1097" t="s">
        <v>278</v>
      </c>
      <c r="D1097" s="685">
        <v>45869</v>
      </c>
      <c r="E1097" t="s">
        <v>80</v>
      </c>
      <c r="F1097" s="685">
        <v>45636</v>
      </c>
      <c r="G1097" s="685">
        <v>45869</v>
      </c>
      <c r="H1097" s="684" t="s">
        <v>4563</v>
      </c>
    </row>
    <row r="1098" spans="1:8" hidden="1" x14ac:dyDescent="0.35">
      <c r="A1098" t="s">
        <v>4564</v>
      </c>
      <c r="B1098" t="s">
        <v>124</v>
      </c>
      <c r="C1098" t="s">
        <v>278</v>
      </c>
      <c r="D1098" s="685">
        <v>45705</v>
      </c>
      <c r="E1098" t="s">
        <v>135</v>
      </c>
      <c r="F1098" s="685">
        <v>45649</v>
      </c>
      <c r="G1098" s="685">
        <v>45747</v>
      </c>
      <c r="H1098" s="684" t="s">
        <v>4565</v>
      </c>
    </row>
    <row r="1099" spans="1:8" hidden="1" x14ac:dyDescent="0.35">
      <c r="A1099" t="s">
        <v>4566</v>
      </c>
      <c r="B1099" t="s">
        <v>124</v>
      </c>
      <c r="C1099" t="s">
        <v>278</v>
      </c>
      <c r="D1099" s="685">
        <v>45870</v>
      </c>
      <c r="E1099" t="s">
        <v>80</v>
      </c>
      <c r="F1099" s="685">
        <v>45653</v>
      </c>
      <c r="G1099" s="685">
        <v>45992</v>
      </c>
      <c r="H1099" s="684" t="s">
        <v>4567</v>
      </c>
    </row>
    <row r="1100" spans="1:8" hidden="1" x14ac:dyDescent="0.35">
      <c r="A1100" t="s">
        <v>4568</v>
      </c>
      <c r="B1100" t="s">
        <v>565</v>
      </c>
      <c r="C1100" t="s">
        <v>278</v>
      </c>
      <c r="D1100" s="685">
        <v>45826</v>
      </c>
      <c r="E1100" t="s">
        <v>80</v>
      </c>
      <c r="F1100" s="685">
        <v>45646</v>
      </c>
      <c r="G1100" s="685">
        <v>46021</v>
      </c>
      <c r="H1100" s="684" t="s">
        <v>4569</v>
      </c>
    </row>
    <row r="1101" spans="1:8" hidden="1" x14ac:dyDescent="0.35">
      <c r="A1101" t="s">
        <v>475</v>
      </c>
      <c r="B1101" t="s">
        <v>2518</v>
      </c>
      <c r="C1101" t="s">
        <v>278</v>
      </c>
      <c r="D1101" s="685">
        <v>45961</v>
      </c>
      <c r="E1101" t="s">
        <v>80</v>
      </c>
      <c r="F1101" s="685">
        <v>45629</v>
      </c>
      <c r="G1101" s="685">
        <v>46325</v>
      </c>
      <c r="H1101" s="684" t="s">
        <v>4570</v>
      </c>
    </row>
    <row r="1102" spans="1:8" hidden="1" x14ac:dyDescent="0.35">
      <c r="A1102" t="s">
        <v>4571</v>
      </c>
      <c r="B1102" t="s">
        <v>565</v>
      </c>
      <c r="C1102" t="s">
        <v>124</v>
      </c>
      <c r="D1102" s="685">
        <v>45991</v>
      </c>
      <c r="E1102" t="s">
        <v>135</v>
      </c>
      <c r="F1102" s="685">
        <v>45728</v>
      </c>
      <c r="G1102" s="685">
        <v>46386</v>
      </c>
      <c r="H1102" s="684" t="s">
        <v>4572</v>
      </c>
    </row>
    <row r="1103" spans="1:8" hidden="1" x14ac:dyDescent="0.35">
      <c r="A1103" t="s">
        <v>4573</v>
      </c>
      <c r="B1103" t="s">
        <v>156</v>
      </c>
      <c r="C1103" t="s">
        <v>278</v>
      </c>
      <c r="D1103" s="685">
        <v>45930</v>
      </c>
      <c r="E1103" t="s">
        <v>80</v>
      </c>
      <c r="F1103" s="685">
        <v>45652</v>
      </c>
      <c r="G1103" s="685">
        <v>45930</v>
      </c>
      <c r="H1103" s="684" t="s">
        <v>1249</v>
      </c>
    </row>
    <row r="1104" spans="1:8" ht="29" hidden="1" x14ac:dyDescent="0.35">
      <c r="A1104" t="s">
        <v>4574</v>
      </c>
      <c r="B1104" t="s">
        <v>124</v>
      </c>
      <c r="C1104" t="s">
        <v>278</v>
      </c>
      <c r="D1104" s="685">
        <v>45680</v>
      </c>
      <c r="E1104" t="s">
        <v>80</v>
      </c>
      <c r="F1104" s="685">
        <v>45649</v>
      </c>
      <c r="G1104" s="685">
        <v>46325</v>
      </c>
      <c r="H1104" s="684" t="s">
        <v>4575</v>
      </c>
    </row>
    <row r="1105" spans="1:8" hidden="1" x14ac:dyDescent="0.35">
      <c r="A1105" t="s">
        <v>4576</v>
      </c>
      <c r="B1105" t="s">
        <v>124</v>
      </c>
      <c r="C1105" t="s">
        <v>278</v>
      </c>
      <c r="D1105" s="685">
        <v>45704</v>
      </c>
      <c r="E1105" t="s">
        <v>80</v>
      </c>
      <c r="F1105" s="685">
        <v>45645</v>
      </c>
      <c r="G1105" s="685">
        <v>45747</v>
      </c>
      <c r="H1105" s="684" t="s">
        <v>4577</v>
      </c>
    </row>
    <row r="1106" spans="1:8" hidden="1" x14ac:dyDescent="0.35">
      <c r="A1106" t="s">
        <v>4578</v>
      </c>
      <c r="B1106" t="s">
        <v>888</v>
      </c>
      <c r="C1106" t="s">
        <v>278</v>
      </c>
      <c r="D1106" s="685">
        <v>45681</v>
      </c>
      <c r="E1106" t="s">
        <v>2624</v>
      </c>
      <c r="F1106" s="685">
        <v>45636</v>
      </c>
      <c r="G1106" s="685">
        <v>46022</v>
      </c>
      <c r="H1106" s="684" t="s">
        <v>4579</v>
      </c>
    </row>
    <row r="1107" spans="1:8" hidden="1" x14ac:dyDescent="0.35">
      <c r="A1107" t="s">
        <v>664</v>
      </c>
      <c r="B1107" t="s">
        <v>156</v>
      </c>
      <c r="C1107" t="s">
        <v>278</v>
      </c>
      <c r="D1107" s="685">
        <v>45869</v>
      </c>
      <c r="E1107" t="s">
        <v>80</v>
      </c>
      <c r="F1107" s="685">
        <v>45674</v>
      </c>
      <c r="G1107" s="685">
        <v>45930</v>
      </c>
      <c r="H1107" s="684" t="s">
        <v>4580</v>
      </c>
    </row>
    <row r="1108" spans="1:8" hidden="1" x14ac:dyDescent="0.35">
      <c r="A1108" t="s">
        <v>4581</v>
      </c>
      <c r="B1108" t="s">
        <v>124</v>
      </c>
      <c r="C1108" t="s">
        <v>2475</v>
      </c>
      <c r="D1108" s="685">
        <v>45747</v>
      </c>
      <c r="E1108" t="s">
        <v>135</v>
      </c>
      <c r="F1108" s="685">
        <v>45649</v>
      </c>
      <c r="G1108" s="685">
        <v>45747</v>
      </c>
      <c r="H1108" s="684" t="s">
        <v>4582</v>
      </c>
    </row>
    <row r="1109" spans="1:8" hidden="1" x14ac:dyDescent="0.35">
      <c r="A1109" t="s">
        <v>4583</v>
      </c>
      <c r="B1109" t="s">
        <v>888</v>
      </c>
      <c r="C1109" t="s">
        <v>124</v>
      </c>
      <c r="D1109" s="685">
        <v>45729</v>
      </c>
      <c r="E1109" t="s">
        <v>80</v>
      </c>
      <c r="F1109" s="685">
        <v>45517</v>
      </c>
      <c r="G1109" s="685">
        <v>45729</v>
      </c>
      <c r="H1109" s="684" t="s">
        <v>4584</v>
      </c>
    </row>
    <row r="1110" spans="1:8" hidden="1" x14ac:dyDescent="0.35">
      <c r="A1110" t="s">
        <v>4585</v>
      </c>
      <c r="B1110" t="s">
        <v>565</v>
      </c>
      <c r="C1110" t="s">
        <v>278</v>
      </c>
      <c r="D1110" s="685">
        <v>45842</v>
      </c>
      <c r="E1110" t="s">
        <v>80</v>
      </c>
      <c r="F1110" s="685">
        <v>45645</v>
      </c>
      <c r="G1110" s="685">
        <v>46021</v>
      </c>
      <c r="H1110" s="684" t="s">
        <v>4586</v>
      </c>
    </row>
    <row r="1111" spans="1:8" hidden="1" x14ac:dyDescent="0.35">
      <c r="A1111" t="s">
        <v>4587</v>
      </c>
      <c r="B1111" t="s">
        <v>280</v>
      </c>
      <c r="C1111" t="s">
        <v>278</v>
      </c>
      <c r="D1111" s="685">
        <v>45960</v>
      </c>
      <c r="E1111" t="s">
        <v>80</v>
      </c>
      <c r="F1111" s="685">
        <v>45776</v>
      </c>
      <c r="G1111" s="685">
        <v>46325</v>
      </c>
      <c r="H1111" s="684" t="s">
        <v>4588</v>
      </c>
    </row>
    <row r="1112" spans="1:8" hidden="1" x14ac:dyDescent="0.35">
      <c r="A1112" t="s">
        <v>509</v>
      </c>
      <c r="B1112" t="s">
        <v>2518</v>
      </c>
      <c r="C1112" t="s">
        <v>278</v>
      </c>
      <c r="D1112" s="685">
        <v>45961</v>
      </c>
      <c r="E1112" t="s">
        <v>2624</v>
      </c>
      <c r="F1112" s="685">
        <v>45667</v>
      </c>
      <c r="G1112" s="685">
        <v>46325</v>
      </c>
      <c r="H1112" s="684" t="s">
        <v>4589</v>
      </c>
    </row>
    <row r="1113" spans="1:8" ht="43.5" hidden="1" x14ac:dyDescent="0.35">
      <c r="A1113" t="s">
        <v>4590</v>
      </c>
      <c r="B1113" t="s">
        <v>124</v>
      </c>
      <c r="C1113" t="s">
        <v>278</v>
      </c>
      <c r="D1113" s="685">
        <v>45713</v>
      </c>
      <c r="E1113" t="s">
        <v>80</v>
      </c>
      <c r="F1113" s="685">
        <v>45713</v>
      </c>
      <c r="G1113" s="685">
        <v>46325</v>
      </c>
      <c r="H1113" s="684" t="s">
        <v>4591</v>
      </c>
    </row>
    <row r="1114" spans="1:8" hidden="1" x14ac:dyDescent="0.35">
      <c r="A1114" t="s">
        <v>4592</v>
      </c>
      <c r="B1114" t="s">
        <v>124</v>
      </c>
      <c r="C1114" t="s">
        <v>278</v>
      </c>
      <c r="D1114" s="685">
        <v>45678</v>
      </c>
      <c r="E1114" t="s">
        <v>80</v>
      </c>
      <c r="F1114" s="685">
        <v>45645</v>
      </c>
      <c r="G1114" s="685">
        <v>45688</v>
      </c>
      <c r="H1114" s="684" t="s">
        <v>4593</v>
      </c>
    </row>
    <row r="1115" spans="1:8" hidden="1" x14ac:dyDescent="0.35">
      <c r="A1115" t="s">
        <v>4594</v>
      </c>
      <c r="B1115" t="s">
        <v>124</v>
      </c>
      <c r="C1115" t="s">
        <v>278</v>
      </c>
      <c r="D1115" s="685">
        <v>45698</v>
      </c>
      <c r="E1115" t="s">
        <v>80</v>
      </c>
      <c r="F1115" s="685">
        <v>45636</v>
      </c>
      <c r="G1115" s="685">
        <v>45747</v>
      </c>
      <c r="H1115" s="684" t="s">
        <v>4595</v>
      </c>
    </row>
    <row r="1116" spans="1:8" hidden="1" x14ac:dyDescent="0.35">
      <c r="A1116" t="s">
        <v>4596</v>
      </c>
      <c r="B1116" t="s">
        <v>565</v>
      </c>
      <c r="C1116" t="s">
        <v>278</v>
      </c>
      <c r="D1116" s="685">
        <v>45663</v>
      </c>
      <c r="E1116" t="s">
        <v>80</v>
      </c>
      <c r="F1116" s="685">
        <v>45632</v>
      </c>
      <c r="G1116" s="685">
        <v>46325</v>
      </c>
      <c r="H1116" s="684" t="s">
        <v>4597</v>
      </c>
    </row>
    <row r="1117" spans="1:8" hidden="1" x14ac:dyDescent="0.35">
      <c r="A1117" t="s">
        <v>4598</v>
      </c>
      <c r="B1117" t="s">
        <v>888</v>
      </c>
      <c r="C1117" t="s">
        <v>278</v>
      </c>
      <c r="D1117" s="685">
        <v>45681</v>
      </c>
      <c r="E1117" t="s">
        <v>80</v>
      </c>
      <c r="F1117" s="685">
        <v>45636</v>
      </c>
      <c r="G1117" s="685">
        <v>46022</v>
      </c>
      <c r="H1117" s="684" t="s">
        <v>4599</v>
      </c>
    </row>
    <row r="1118" spans="1:8" ht="29" hidden="1" x14ac:dyDescent="0.35">
      <c r="A1118" t="s">
        <v>4600</v>
      </c>
      <c r="B1118" t="s">
        <v>565</v>
      </c>
      <c r="C1118" t="s">
        <v>278</v>
      </c>
      <c r="D1118" s="685">
        <v>45717</v>
      </c>
      <c r="E1118" t="s">
        <v>80</v>
      </c>
      <c r="F1118" s="685">
        <v>45686</v>
      </c>
      <c r="G1118" s="685">
        <v>46325</v>
      </c>
      <c r="H1118" s="684" t="s">
        <v>4601</v>
      </c>
    </row>
    <row r="1119" spans="1:8" ht="29" hidden="1" x14ac:dyDescent="0.35">
      <c r="A1119" t="s">
        <v>4602</v>
      </c>
      <c r="B1119" t="s">
        <v>124</v>
      </c>
      <c r="C1119" t="s">
        <v>278</v>
      </c>
      <c r="D1119" s="685">
        <v>45733</v>
      </c>
      <c r="E1119" t="s">
        <v>80</v>
      </c>
      <c r="F1119" s="685">
        <v>45705</v>
      </c>
      <c r="G1119" s="685">
        <v>46325</v>
      </c>
      <c r="H1119" s="684" t="s">
        <v>4603</v>
      </c>
    </row>
    <row r="1120" spans="1:8" hidden="1" x14ac:dyDescent="0.35">
      <c r="A1120" t="s">
        <v>4604</v>
      </c>
      <c r="B1120" t="s">
        <v>565</v>
      </c>
      <c r="C1120" t="s">
        <v>278</v>
      </c>
      <c r="D1120" s="685">
        <v>45854</v>
      </c>
      <c r="E1120" t="s">
        <v>80</v>
      </c>
      <c r="F1120" s="685">
        <v>45632</v>
      </c>
      <c r="G1120" s="685">
        <v>46021</v>
      </c>
      <c r="H1120" s="684" t="s">
        <v>4605</v>
      </c>
    </row>
    <row r="1121" spans="1:8" ht="29" hidden="1" x14ac:dyDescent="0.35">
      <c r="A1121" t="s">
        <v>4606</v>
      </c>
      <c r="B1121" t="s">
        <v>124</v>
      </c>
      <c r="C1121" t="s">
        <v>278</v>
      </c>
      <c r="D1121" s="685">
        <v>45678</v>
      </c>
      <c r="E1121" t="s">
        <v>80</v>
      </c>
      <c r="F1121" s="685">
        <v>45645</v>
      </c>
      <c r="G1121" s="685">
        <v>45688</v>
      </c>
      <c r="H1121" s="684" t="s">
        <v>4607</v>
      </c>
    </row>
    <row r="1122" spans="1:8" ht="29" hidden="1" x14ac:dyDescent="0.35">
      <c r="A1122" t="s">
        <v>4608</v>
      </c>
      <c r="B1122" t="s">
        <v>888</v>
      </c>
      <c r="C1122" t="s">
        <v>124</v>
      </c>
      <c r="D1122" s="685">
        <v>45729</v>
      </c>
      <c r="E1122" t="s">
        <v>80</v>
      </c>
      <c r="F1122" s="685">
        <v>45517</v>
      </c>
      <c r="G1122" s="685">
        <v>45729</v>
      </c>
      <c r="H1122" s="684" t="s">
        <v>4609</v>
      </c>
    </row>
    <row r="1123" spans="1:8" hidden="1" x14ac:dyDescent="0.35">
      <c r="A1123" t="s">
        <v>4610</v>
      </c>
      <c r="B1123" t="s">
        <v>124</v>
      </c>
      <c r="C1123" t="s">
        <v>278</v>
      </c>
      <c r="D1123" s="685">
        <v>45670</v>
      </c>
      <c r="E1123" t="s">
        <v>80</v>
      </c>
      <c r="F1123" s="685">
        <v>45639</v>
      </c>
      <c r="G1123" s="685">
        <v>46325</v>
      </c>
      <c r="H1123" s="684" t="s">
        <v>4611</v>
      </c>
    </row>
    <row r="1124" spans="1:8" ht="29" hidden="1" x14ac:dyDescent="0.35">
      <c r="A1124" t="s">
        <v>4612</v>
      </c>
      <c r="B1124" t="s">
        <v>888</v>
      </c>
      <c r="C1124" t="s">
        <v>278</v>
      </c>
      <c r="D1124" s="685">
        <v>45688</v>
      </c>
      <c r="E1124" t="s">
        <v>80</v>
      </c>
      <c r="F1124" s="685">
        <v>45637</v>
      </c>
      <c r="G1124" s="685">
        <v>46022</v>
      </c>
      <c r="H1124" s="684" t="s">
        <v>4613</v>
      </c>
    </row>
    <row r="1125" spans="1:8" ht="29" hidden="1" x14ac:dyDescent="0.35">
      <c r="A1125" t="s">
        <v>4614</v>
      </c>
      <c r="B1125" t="s">
        <v>124</v>
      </c>
      <c r="C1125" t="s">
        <v>278</v>
      </c>
      <c r="D1125" s="685">
        <v>45656</v>
      </c>
      <c r="E1125" t="s">
        <v>80</v>
      </c>
      <c r="F1125" s="685">
        <v>45656</v>
      </c>
      <c r="G1125" s="685">
        <v>46325</v>
      </c>
      <c r="H1125" s="684" t="s">
        <v>4615</v>
      </c>
    </row>
    <row r="1126" spans="1:8" hidden="1" x14ac:dyDescent="0.35">
      <c r="A1126" t="s">
        <v>4616</v>
      </c>
      <c r="B1126" t="s">
        <v>888</v>
      </c>
      <c r="C1126" t="s">
        <v>2475</v>
      </c>
      <c r="D1126" s="685">
        <v>45900</v>
      </c>
      <c r="E1126" t="s">
        <v>2531</v>
      </c>
      <c r="F1126" s="685">
        <v>45716</v>
      </c>
      <c r="G1126" s="685">
        <v>46022</v>
      </c>
      <c r="H1126" s="684" t="s">
        <v>4617</v>
      </c>
    </row>
    <row r="1127" spans="1:8" ht="29" hidden="1" x14ac:dyDescent="0.35">
      <c r="A1127" t="s">
        <v>4618</v>
      </c>
      <c r="B1127" t="s">
        <v>888</v>
      </c>
      <c r="C1127" t="s">
        <v>278</v>
      </c>
      <c r="D1127" s="685">
        <v>45809</v>
      </c>
      <c r="E1127" t="s">
        <v>80</v>
      </c>
      <c r="F1127" s="685">
        <v>45656</v>
      </c>
      <c r="G1127" s="685">
        <v>45992</v>
      </c>
      <c r="H1127" s="684" t="s">
        <v>4619</v>
      </c>
    </row>
    <row r="1128" spans="1:8" hidden="1" x14ac:dyDescent="0.35">
      <c r="A1128" t="s">
        <v>4620</v>
      </c>
      <c r="B1128" t="s">
        <v>280</v>
      </c>
      <c r="C1128" t="s">
        <v>2475</v>
      </c>
      <c r="D1128" s="685">
        <v>45869</v>
      </c>
      <c r="E1128" t="s">
        <v>80</v>
      </c>
      <c r="F1128" s="685">
        <v>45635</v>
      </c>
      <c r="G1128" s="685">
        <v>45869</v>
      </c>
      <c r="H1128" s="684" t="s">
        <v>4621</v>
      </c>
    </row>
    <row r="1129" spans="1:8" hidden="1" x14ac:dyDescent="0.35">
      <c r="A1129" t="s">
        <v>4622</v>
      </c>
      <c r="B1129" t="s">
        <v>565</v>
      </c>
      <c r="C1129" t="s">
        <v>278</v>
      </c>
      <c r="D1129" s="685">
        <v>45731</v>
      </c>
      <c r="E1129" t="s">
        <v>2531</v>
      </c>
      <c r="F1129" s="685">
        <v>45706</v>
      </c>
      <c r="G1129" s="685">
        <v>46022</v>
      </c>
      <c r="H1129" s="684" t="s">
        <v>4623</v>
      </c>
    </row>
    <row r="1130" spans="1:8" hidden="1" x14ac:dyDescent="0.35">
      <c r="A1130" t="s">
        <v>4624</v>
      </c>
      <c r="B1130" t="s">
        <v>124</v>
      </c>
      <c r="C1130" t="s">
        <v>278</v>
      </c>
      <c r="D1130" s="685">
        <v>45691</v>
      </c>
      <c r="E1130" t="s">
        <v>135</v>
      </c>
      <c r="F1130" s="685">
        <v>45659</v>
      </c>
      <c r="G1130" s="685">
        <v>46325</v>
      </c>
      <c r="H1130" s="684" t="s">
        <v>4625</v>
      </c>
    </row>
    <row r="1131" spans="1:8" hidden="1" x14ac:dyDescent="0.35">
      <c r="A1131" t="s">
        <v>4626</v>
      </c>
      <c r="B1131" t="s">
        <v>888</v>
      </c>
      <c r="C1131" t="s">
        <v>278</v>
      </c>
      <c r="D1131" s="685">
        <v>45681</v>
      </c>
      <c r="E1131" t="s">
        <v>80</v>
      </c>
      <c r="F1131" s="685">
        <v>45636</v>
      </c>
      <c r="G1131" s="685">
        <v>46021</v>
      </c>
      <c r="H1131" s="684" t="s">
        <v>4627</v>
      </c>
    </row>
    <row r="1132" spans="1:8" hidden="1" x14ac:dyDescent="0.35">
      <c r="A1132" t="s">
        <v>2249</v>
      </c>
      <c r="B1132" t="s">
        <v>156</v>
      </c>
      <c r="C1132" t="s">
        <v>2536</v>
      </c>
      <c r="D1132" s="685">
        <v>45911</v>
      </c>
      <c r="E1132" t="s">
        <v>2640</v>
      </c>
      <c r="F1132" s="685">
        <v>45691</v>
      </c>
      <c r="G1132" s="685">
        <v>46057</v>
      </c>
      <c r="H1132" s="684" t="s">
        <v>4628</v>
      </c>
    </row>
    <row r="1133" spans="1:8" hidden="1" x14ac:dyDescent="0.35">
      <c r="A1133" t="s">
        <v>4629</v>
      </c>
      <c r="B1133" t="s">
        <v>565</v>
      </c>
      <c r="C1133" t="s">
        <v>278</v>
      </c>
      <c r="D1133" s="685">
        <v>45663</v>
      </c>
      <c r="E1133" t="s">
        <v>80</v>
      </c>
      <c r="F1133" s="685">
        <v>45631</v>
      </c>
      <c r="G1133" s="685">
        <v>45992</v>
      </c>
      <c r="H1133" s="684" t="s">
        <v>4630</v>
      </c>
    </row>
    <row r="1134" spans="1:8" ht="29" hidden="1" x14ac:dyDescent="0.35">
      <c r="A1134" t="s">
        <v>4631</v>
      </c>
      <c r="B1134" t="s">
        <v>124</v>
      </c>
      <c r="C1134" t="s">
        <v>124</v>
      </c>
      <c r="D1134" s="685">
        <v>45664</v>
      </c>
      <c r="E1134" t="s">
        <v>80</v>
      </c>
      <c r="F1134" s="685">
        <v>45642</v>
      </c>
      <c r="G1134" s="685">
        <v>46234</v>
      </c>
      <c r="H1134" s="684" t="s">
        <v>4632</v>
      </c>
    </row>
    <row r="1135" spans="1:8" hidden="1" x14ac:dyDescent="0.35">
      <c r="A1135" t="s">
        <v>4633</v>
      </c>
      <c r="B1135" t="s">
        <v>888</v>
      </c>
      <c r="C1135" t="s">
        <v>124</v>
      </c>
      <c r="D1135" s="685">
        <v>45856</v>
      </c>
      <c r="E1135" t="s">
        <v>2553</v>
      </c>
      <c r="F1135" s="685">
        <v>45855</v>
      </c>
      <c r="G1135" s="685">
        <v>45868</v>
      </c>
      <c r="H1135" s="684" t="s">
        <v>4634</v>
      </c>
    </row>
    <row r="1136" spans="1:8" hidden="1" x14ac:dyDescent="0.35">
      <c r="A1136" t="s">
        <v>4635</v>
      </c>
      <c r="B1136" t="s">
        <v>888</v>
      </c>
      <c r="C1136" t="s">
        <v>278</v>
      </c>
      <c r="D1136" s="685">
        <v>45881</v>
      </c>
      <c r="E1136" t="s">
        <v>135</v>
      </c>
      <c r="F1136" s="685">
        <v>45666</v>
      </c>
      <c r="G1136" s="685">
        <v>46019</v>
      </c>
      <c r="H1136" s="684" t="s">
        <v>4636</v>
      </c>
    </row>
    <row r="1137" spans="1:8" ht="29" hidden="1" x14ac:dyDescent="0.35">
      <c r="A1137" t="s">
        <v>4637</v>
      </c>
      <c r="B1137" t="s">
        <v>565</v>
      </c>
      <c r="C1137" t="s">
        <v>124</v>
      </c>
      <c r="D1137" s="685">
        <v>45991</v>
      </c>
      <c r="E1137" t="s">
        <v>80</v>
      </c>
      <c r="F1137" s="685">
        <v>45728</v>
      </c>
      <c r="G1137" s="685">
        <v>46386</v>
      </c>
      <c r="H1137" s="684" t="s">
        <v>4638</v>
      </c>
    </row>
    <row r="1138" spans="1:8" ht="29" hidden="1" x14ac:dyDescent="0.35">
      <c r="A1138" t="s">
        <v>4639</v>
      </c>
      <c r="B1138" t="s">
        <v>124</v>
      </c>
      <c r="C1138" t="s">
        <v>2536</v>
      </c>
      <c r="D1138" s="685">
        <v>45658</v>
      </c>
      <c r="E1138" t="s">
        <v>135</v>
      </c>
      <c r="F1138" s="685">
        <v>45642</v>
      </c>
      <c r="G1138" s="685">
        <v>45992</v>
      </c>
      <c r="H1138" s="684" t="s">
        <v>4640</v>
      </c>
    </row>
    <row r="1139" spans="1:8" hidden="1" x14ac:dyDescent="0.35">
      <c r="A1139" t="s">
        <v>4641</v>
      </c>
      <c r="B1139" t="s">
        <v>124</v>
      </c>
      <c r="C1139" t="s">
        <v>278</v>
      </c>
      <c r="D1139" s="685">
        <v>45663</v>
      </c>
      <c r="E1139" t="s">
        <v>135</v>
      </c>
      <c r="F1139" s="685">
        <v>45632</v>
      </c>
      <c r="G1139" s="685">
        <v>45688</v>
      </c>
      <c r="H1139" s="684" t="s">
        <v>4642</v>
      </c>
    </row>
    <row r="1140" spans="1:8" hidden="1" x14ac:dyDescent="0.35">
      <c r="A1140" t="s">
        <v>4643</v>
      </c>
      <c r="B1140" t="s">
        <v>888</v>
      </c>
      <c r="C1140" t="s">
        <v>2475</v>
      </c>
      <c r="D1140" s="685">
        <v>45869</v>
      </c>
      <c r="E1140" t="s">
        <v>135</v>
      </c>
      <c r="F1140" s="685">
        <v>45730</v>
      </c>
      <c r="G1140" s="685">
        <v>46022</v>
      </c>
      <c r="H1140" s="684" t="s">
        <v>4644</v>
      </c>
    </row>
    <row r="1141" spans="1:8" hidden="1" x14ac:dyDescent="0.35">
      <c r="A1141" t="s">
        <v>4645</v>
      </c>
      <c r="B1141" t="s">
        <v>565</v>
      </c>
      <c r="C1141" t="s">
        <v>278</v>
      </c>
      <c r="D1141" s="685">
        <v>45670</v>
      </c>
      <c r="E1141" t="s">
        <v>80</v>
      </c>
      <c r="F1141" s="685">
        <v>45637</v>
      </c>
      <c r="G1141" s="685">
        <v>46325</v>
      </c>
      <c r="H1141" s="684" t="s">
        <v>4646</v>
      </c>
    </row>
    <row r="1142" spans="1:8" hidden="1" x14ac:dyDescent="0.35">
      <c r="A1142" t="s">
        <v>4647</v>
      </c>
      <c r="B1142" t="s">
        <v>124</v>
      </c>
      <c r="C1142" t="s">
        <v>2536</v>
      </c>
      <c r="D1142" s="685">
        <v>45853</v>
      </c>
      <c r="E1142" t="s">
        <v>80</v>
      </c>
      <c r="F1142" s="685">
        <v>45391</v>
      </c>
      <c r="G1142" s="685">
        <v>45915</v>
      </c>
      <c r="H1142" s="684" t="s">
        <v>4648</v>
      </c>
    </row>
    <row r="1143" spans="1:8" hidden="1" x14ac:dyDescent="0.35">
      <c r="A1143" t="s">
        <v>4649</v>
      </c>
      <c r="B1143" t="s">
        <v>124</v>
      </c>
      <c r="C1143" t="s">
        <v>278</v>
      </c>
      <c r="D1143" s="685">
        <v>45565</v>
      </c>
      <c r="E1143" t="s">
        <v>135</v>
      </c>
      <c r="F1143" s="685">
        <v>45495</v>
      </c>
      <c r="G1143" s="685">
        <v>45656</v>
      </c>
      <c r="H1143" s="684" t="s">
        <v>4650</v>
      </c>
    </row>
    <row r="1144" spans="1:8" hidden="1" x14ac:dyDescent="0.35">
      <c r="A1144" t="s">
        <v>4651</v>
      </c>
      <c r="B1144" t="s">
        <v>280</v>
      </c>
      <c r="C1144" t="s">
        <v>278</v>
      </c>
      <c r="D1144" s="685">
        <v>45765</v>
      </c>
      <c r="E1144" t="s">
        <v>135</v>
      </c>
      <c r="F1144" s="685">
        <v>45478</v>
      </c>
      <c r="G1144" s="685">
        <v>46021</v>
      </c>
      <c r="H1144" s="684" t="s">
        <v>4652</v>
      </c>
    </row>
    <row r="1145" spans="1:8" ht="29" hidden="1" x14ac:dyDescent="0.35">
      <c r="A1145" t="s">
        <v>2241</v>
      </c>
      <c r="B1145" t="s">
        <v>124</v>
      </c>
      <c r="C1145" t="s">
        <v>278</v>
      </c>
      <c r="D1145" s="685">
        <v>45838</v>
      </c>
      <c r="E1145" t="s">
        <v>80</v>
      </c>
      <c r="F1145" s="685">
        <v>45461</v>
      </c>
      <c r="G1145" s="685">
        <v>45869</v>
      </c>
      <c r="H1145" s="684" t="s">
        <v>4653</v>
      </c>
    </row>
    <row r="1146" spans="1:8" hidden="1" x14ac:dyDescent="0.35">
      <c r="A1146" t="s">
        <v>4654</v>
      </c>
      <c r="B1146" t="s">
        <v>124</v>
      </c>
      <c r="C1146" t="s">
        <v>2536</v>
      </c>
      <c r="D1146" s="685">
        <v>45448</v>
      </c>
      <c r="E1146" t="s">
        <v>80</v>
      </c>
      <c r="F1146" s="685">
        <v>45418</v>
      </c>
      <c r="G1146" s="685">
        <v>46081</v>
      </c>
      <c r="H1146" s="684" t="s">
        <v>4655</v>
      </c>
    </row>
    <row r="1147" spans="1:8" ht="29" hidden="1" x14ac:dyDescent="0.35">
      <c r="A1147" t="s">
        <v>4656</v>
      </c>
      <c r="B1147" t="s">
        <v>124</v>
      </c>
      <c r="C1147" t="s">
        <v>124</v>
      </c>
      <c r="D1147" s="685">
        <v>45576</v>
      </c>
      <c r="E1147" t="s">
        <v>80</v>
      </c>
      <c r="F1147" s="685">
        <v>45560</v>
      </c>
      <c r="G1147" s="685">
        <v>45746</v>
      </c>
      <c r="H1147" s="684" t="s">
        <v>4657</v>
      </c>
    </row>
    <row r="1148" spans="1:8" ht="29" hidden="1" x14ac:dyDescent="0.35">
      <c r="A1148" t="s">
        <v>4658</v>
      </c>
      <c r="B1148" t="s">
        <v>124</v>
      </c>
      <c r="C1148" t="s">
        <v>124</v>
      </c>
      <c r="D1148" s="685">
        <v>45897</v>
      </c>
      <c r="E1148" t="s">
        <v>80</v>
      </c>
      <c r="F1148" s="685">
        <v>45457</v>
      </c>
      <c r="G1148" s="685">
        <v>46022</v>
      </c>
      <c r="H1148" s="684" t="s">
        <v>4659</v>
      </c>
    </row>
    <row r="1149" spans="1:8" hidden="1" x14ac:dyDescent="0.35">
      <c r="A1149" t="s">
        <v>4660</v>
      </c>
      <c r="B1149" t="s">
        <v>124</v>
      </c>
      <c r="C1149" t="s">
        <v>2536</v>
      </c>
      <c r="D1149" s="685">
        <v>45429</v>
      </c>
      <c r="E1149" t="s">
        <v>135</v>
      </c>
      <c r="F1149" s="685">
        <v>45387</v>
      </c>
      <c r="G1149" s="685">
        <v>45601</v>
      </c>
      <c r="H1149" s="684" t="s">
        <v>4661</v>
      </c>
    </row>
    <row r="1150" spans="1:8" hidden="1" x14ac:dyDescent="0.35">
      <c r="A1150" t="s">
        <v>4662</v>
      </c>
      <c r="B1150" t="s">
        <v>124</v>
      </c>
      <c r="C1150" t="s">
        <v>278</v>
      </c>
      <c r="D1150" s="685">
        <v>45565</v>
      </c>
      <c r="E1150" t="s">
        <v>135</v>
      </c>
      <c r="F1150" s="685">
        <v>45434</v>
      </c>
      <c r="G1150" s="685">
        <v>45565</v>
      </c>
      <c r="H1150" s="684" t="s">
        <v>4663</v>
      </c>
    </row>
    <row r="1151" spans="1:8" hidden="1" x14ac:dyDescent="0.35">
      <c r="A1151" t="s">
        <v>4664</v>
      </c>
      <c r="B1151" t="s">
        <v>124</v>
      </c>
      <c r="C1151" t="s">
        <v>124</v>
      </c>
      <c r="D1151" s="685">
        <v>45565</v>
      </c>
      <c r="E1151" t="s">
        <v>135</v>
      </c>
      <c r="F1151" s="685">
        <v>45434</v>
      </c>
      <c r="G1151" s="685">
        <v>45565</v>
      </c>
      <c r="H1151" s="684" t="s">
        <v>4665</v>
      </c>
    </row>
    <row r="1152" spans="1:8" hidden="1" x14ac:dyDescent="0.35">
      <c r="A1152" t="s">
        <v>4666</v>
      </c>
      <c r="B1152" t="s">
        <v>124</v>
      </c>
      <c r="C1152" t="s">
        <v>278</v>
      </c>
      <c r="D1152" s="685">
        <v>45565</v>
      </c>
      <c r="E1152" t="s">
        <v>135</v>
      </c>
      <c r="F1152" s="685">
        <v>45434</v>
      </c>
      <c r="G1152" s="685">
        <v>45565</v>
      </c>
      <c r="H1152" s="684" t="s">
        <v>4667</v>
      </c>
    </row>
    <row r="1153" spans="1:8" hidden="1" x14ac:dyDescent="0.35">
      <c r="A1153" t="s">
        <v>4668</v>
      </c>
      <c r="B1153" t="s">
        <v>124</v>
      </c>
      <c r="C1153" t="s">
        <v>124</v>
      </c>
      <c r="D1153" s="685">
        <v>45565</v>
      </c>
      <c r="E1153" t="s">
        <v>135</v>
      </c>
      <c r="F1153" s="685">
        <v>45434</v>
      </c>
      <c r="G1153" s="685">
        <v>45565</v>
      </c>
      <c r="H1153" s="684" t="s">
        <v>4669</v>
      </c>
    </row>
    <row r="1154" spans="1:8" hidden="1" x14ac:dyDescent="0.35">
      <c r="A1154" t="s">
        <v>2227</v>
      </c>
      <c r="B1154" t="s">
        <v>156</v>
      </c>
      <c r="C1154" t="s">
        <v>278</v>
      </c>
      <c r="D1154" s="685">
        <v>45838</v>
      </c>
      <c r="E1154" t="s">
        <v>80</v>
      </c>
      <c r="F1154" s="685">
        <v>45460</v>
      </c>
      <c r="G1154" s="685">
        <v>45869</v>
      </c>
      <c r="H1154" s="684" t="s">
        <v>4670</v>
      </c>
    </row>
    <row r="1155" spans="1:8" hidden="1" x14ac:dyDescent="0.35">
      <c r="A1155" t="s">
        <v>4671</v>
      </c>
      <c r="B1155" t="s">
        <v>124</v>
      </c>
      <c r="C1155" t="s">
        <v>2536</v>
      </c>
      <c r="D1155" s="685">
        <v>45523</v>
      </c>
      <c r="E1155" t="s">
        <v>135</v>
      </c>
      <c r="F1155" s="685">
        <v>45492</v>
      </c>
      <c r="G1155" s="685">
        <v>45716</v>
      </c>
      <c r="H1155" s="684" t="s">
        <v>4672</v>
      </c>
    </row>
    <row r="1156" spans="1:8" ht="29" hidden="1" x14ac:dyDescent="0.35">
      <c r="A1156" t="s">
        <v>4673</v>
      </c>
      <c r="B1156" t="s">
        <v>124</v>
      </c>
      <c r="C1156" t="s">
        <v>124</v>
      </c>
      <c r="D1156" s="685">
        <v>45509</v>
      </c>
      <c r="E1156" t="s">
        <v>80</v>
      </c>
      <c r="F1156" s="685">
        <v>45448</v>
      </c>
      <c r="G1156" s="685">
        <v>45622</v>
      </c>
      <c r="H1156" s="684" t="s">
        <v>4674</v>
      </c>
    </row>
    <row r="1157" spans="1:8" ht="29" hidden="1" x14ac:dyDescent="0.35">
      <c r="A1157" t="s">
        <v>4675</v>
      </c>
      <c r="B1157" t="s">
        <v>888</v>
      </c>
      <c r="C1157" t="s">
        <v>278</v>
      </c>
      <c r="D1157" s="685">
        <v>45870</v>
      </c>
      <c r="E1157" t="s">
        <v>2640</v>
      </c>
      <c r="F1157" s="685">
        <v>45490</v>
      </c>
      <c r="G1157" s="685">
        <v>45992</v>
      </c>
      <c r="H1157" s="684" t="s">
        <v>4676</v>
      </c>
    </row>
    <row r="1158" spans="1:8" hidden="1" x14ac:dyDescent="0.35">
      <c r="A1158" t="s">
        <v>4677</v>
      </c>
      <c r="B1158" t="s">
        <v>888</v>
      </c>
      <c r="C1158" t="s">
        <v>278</v>
      </c>
      <c r="D1158" s="685">
        <v>45861</v>
      </c>
      <c r="E1158" t="s">
        <v>80</v>
      </c>
      <c r="F1158" s="685">
        <v>45461</v>
      </c>
      <c r="G1158" s="685">
        <v>45991</v>
      </c>
      <c r="H1158" s="684" t="s">
        <v>4678</v>
      </c>
    </row>
    <row r="1159" spans="1:8" hidden="1" x14ac:dyDescent="0.35">
      <c r="A1159" t="s">
        <v>4679</v>
      </c>
      <c r="B1159" t="s">
        <v>124</v>
      </c>
      <c r="C1159" t="s">
        <v>278</v>
      </c>
      <c r="D1159" s="685">
        <v>45565</v>
      </c>
      <c r="E1159" t="s">
        <v>135</v>
      </c>
      <c r="F1159" s="685">
        <v>45434</v>
      </c>
      <c r="G1159" s="685">
        <v>45565</v>
      </c>
      <c r="H1159" s="684" t="s">
        <v>4680</v>
      </c>
    </row>
    <row r="1160" spans="1:8" hidden="1" x14ac:dyDescent="0.35">
      <c r="A1160" t="s">
        <v>4681</v>
      </c>
      <c r="B1160" t="s">
        <v>124</v>
      </c>
      <c r="C1160" t="s">
        <v>124</v>
      </c>
      <c r="D1160" s="685">
        <v>45565</v>
      </c>
      <c r="E1160" t="s">
        <v>135</v>
      </c>
      <c r="F1160" s="685">
        <v>45434</v>
      </c>
      <c r="G1160" s="685">
        <v>45565</v>
      </c>
      <c r="H1160" s="684" t="s">
        <v>4682</v>
      </c>
    </row>
    <row r="1161" spans="1:8" ht="29" hidden="1" x14ac:dyDescent="0.35">
      <c r="A1161" t="s">
        <v>4683</v>
      </c>
      <c r="B1161" t="s">
        <v>124</v>
      </c>
      <c r="C1161" t="s">
        <v>124</v>
      </c>
      <c r="D1161" s="685">
        <v>45509</v>
      </c>
      <c r="E1161" t="s">
        <v>80</v>
      </c>
      <c r="F1161" s="685">
        <v>45448</v>
      </c>
      <c r="G1161" s="685">
        <v>45622</v>
      </c>
      <c r="H1161" s="684" t="s">
        <v>4684</v>
      </c>
    </row>
    <row r="1162" spans="1:8" ht="29" hidden="1" x14ac:dyDescent="0.35">
      <c r="A1162" t="s">
        <v>2201</v>
      </c>
      <c r="B1162" t="s">
        <v>124</v>
      </c>
      <c r="C1162" t="s">
        <v>124</v>
      </c>
      <c r="D1162" s="685">
        <v>45508</v>
      </c>
      <c r="E1162" t="s">
        <v>80</v>
      </c>
      <c r="F1162" s="685">
        <v>45447</v>
      </c>
      <c r="G1162" s="685">
        <v>45622</v>
      </c>
      <c r="H1162" s="684" t="s">
        <v>4685</v>
      </c>
    </row>
    <row r="1163" spans="1:8" hidden="1" x14ac:dyDescent="0.35">
      <c r="A1163" t="s">
        <v>4686</v>
      </c>
      <c r="B1163" t="s">
        <v>124</v>
      </c>
      <c r="C1163" t="s">
        <v>278</v>
      </c>
      <c r="D1163" s="685">
        <v>45677</v>
      </c>
      <c r="E1163" t="s">
        <v>80</v>
      </c>
      <c r="F1163" s="685">
        <v>45453</v>
      </c>
      <c r="G1163" s="685">
        <v>45688</v>
      </c>
      <c r="H1163" s="684" t="s">
        <v>4687</v>
      </c>
    </row>
    <row r="1164" spans="1:8" ht="29" hidden="1" x14ac:dyDescent="0.35">
      <c r="A1164" t="s">
        <v>4688</v>
      </c>
      <c r="B1164" t="s">
        <v>124</v>
      </c>
      <c r="C1164" t="s">
        <v>124</v>
      </c>
      <c r="D1164" s="685">
        <v>45509</v>
      </c>
      <c r="E1164" t="s">
        <v>80</v>
      </c>
      <c r="F1164" s="685">
        <v>45448</v>
      </c>
      <c r="G1164" s="685">
        <v>45622</v>
      </c>
      <c r="H1164" s="684" t="s">
        <v>4689</v>
      </c>
    </row>
    <row r="1165" spans="1:8" hidden="1" x14ac:dyDescent="0.35">
      <c r="A1165" t="s">
        <v>2246</v>
      </c>
      <c r="B1165" t="s">
        <v>280</v>
      </c>
      <c r="C1165" t="s">
        <v>2536</v>
      </c>
      <c r="D1165" s="685">
        <v>45900</v>
      </c>
      <c r="E1165" t="s">
        <v>80</v>
      </c>
      <c r="F1165" s="685">
        <v>45471</v>
      </c>
      <c r="G1165" s="685">
        <v>45900</v>
      </c>
      <c r="H1165" s="684" t="s">
        <v>1093</v>
      </c>
    </row>
    <row r="1166" spans="1:8" hidden="1" x14ac:dyDescent="0.35">
      <c r="A1166" t="s">
        <v>4690</v>
      </c>
      <c r="B1166" t="s">
        <v>124</v>
      </c>
      <c r="C1166" t="s">
        <v>278</v>
      </c>
      <c r="D1166" s="685">
        <v>45565</v>
      </c>
      <c r="E1166" t="s">
        <v>135</v>
      </c>
      <c r="F1166" s="685">
        <v>45434</v>
      </c>
      <c r="G1166" s="685">
        <v>45565</v>
      </c>
      <c r="H1166" s="684" t="s">
        <v>4691</v>
      </c>
    </row>
    <row r="1167" spans="1:8" ht="29" hidden="1" x14ac:dyDescent="0.35">
      <c r="A1167" t="s">
        <v>4692</v>
      </c>
      <c r="B1167" t="s">
        <v>124</v>
      </c>
      <c r="C1167" t="s">
        <v>2578</v>
      </c>
      <c r="D1167" s="685">
        <v>45534</v>
      </c>
      <c r="E1167" t="s">
        <v>80</v>
      </c>
      <c r="F1167" s="685">
        <v>45490</v>
      </c>
      <c r="G1167" s="685">
        <v>45716</v>
      </c>
      <c r="H1167" s="684" t="s">
        <v>4693</v>
      </c>
    </row>
    <row r="1168" spans="1:8" ht="29" hidden="1" x14ac:dyDescent="0.35">
      <c r="A1168" t="s">
        <v>4694</v>
      </c>
      <c r="B1168" t="s">
        <v>124</v>
      </c>
      <c r="C1168" t="s">
        <v>124</v>
      </c>
      <c r="D1168" s="685">
        <v>45572</v>
      </c>
      <c r="E1168" t="s">
        <v>80</v>
      </c>
      <c r="F1168" s="685">
        <v>45453</v>
      </c>
      <c r="G1168" s="685">
        <v>45746</v>
      </c>
      <c r="H1168" s="684" t="s">
        <v>4695</v>
      </c>
    </row>
    <row r="1169" spans="1:8" hidden="1" x14ac:dyDescent="0.35">
      <c r="A1169" t="s">
        <v>4696</v>
      </c>
      <c r="B1169" t="s">
        <v>156</v>
      </c>
      <c r="C1169" t="s">
        <v>278</v>
      </c>
      <c r="D1169" s="685">
        <v>45792</v>
      </c>
      <c r="E1169" t="s">
        <v>80</v>
      </c>
      <c r="F1169" s="685">
        <v>45481</v>
      </c>
      <c r="G1169" s="685">
        <v>46021</v>
      </c>
      <c r="H1169" s="684" t="s">
        <v>4697</v>
      </c>
    </row>
    <row r="1170" spans="1:8" ht="29" hidden="1" x14ac:dyDescent="0.35">
      <c r="A1170" t="s">
        <v>4698</v>
      </c>
      <c r="B1170" t="s">
        <v>565</v>
      </c>
      <c r="C1170" t="s">
        <v>2578</v>
      </c>
      <c r="D1170" s="685">
        <v>46143</v>
      </c>
      <c r="E1170" t="s">
        <v>80</v>
      </c>
      <c r="F1170" s="685">
        <v>45495</v>
      </c>
      <c r="G1170" s="685">
        <v>46262</v>
      </c>
      <c r="H1170" s="684" t="s">
        <v>4699</v>
      </c>
    </row>
    <row r="1171" spans="1:8" hidden="1" x14ac:dyDescent="0.35">
      <c r="A1171" t="s">
        <v>4700</v>
      </c>
      <c r="B1171" t="s">
        <v>565</v>
      </c>
      <c r="C1171" t="s">
        <v>278</v>
      </c>
      <c r="D1171" s="685">
        <v>45834</v>
      </c>
      <c r="E1171" t="s">
        <v>80</v>
      </c>
      <c r="F1171" s="685">
        <v>45489</v>
      </c>
      <c r="G1171" s="685">
        <v>46021</v>
      </c>
      <c r="H1171" s="684" t="s">
        <v>4701</v>
      </c>
    </row>
    <row r="1172" spans="1:8" hidden="1" x14ac:dyDescent="0.35">
      <c r="A1172" t="s">
        <v>4702</v>
      </c>
      <c r="B1172" t="s">
        <v>124</v>
      </c>
      <c r="C1172" t="s">
        <v>2475</v>
      </c>
      <c r="D1172" s="685">
        <v>45523</v>
      </c>
      <c r="E1172" t="s">
        <v>135</v>
      </c>
      <c r="F1172" s="685">
        <v>45492</v>
      </c>
      <c r="G1172" s="685">
        <v>45716</v>
      </c>
      <c r="H1172" s="684" t="s">
        <v>4703</v>
      </c>
    </row>
    <row r="1173" spans="1:8" hidden="1" x14ac:dyDescent="0.35">
      <c r="A1173" t="s">
        <v>699</v>
      </c>
      <c r="B1173" t="s">
        <v>156</v>
      </c>
      <c r="C1173" t="s">
        <v>2475</v>
      </c>
      <c r="D1173" s="685">
        <v>45961</v>
      </c>
      <c r="E1173" t="s">
        <v>80</v>
      </c>
      <c r="F1173" s="685">
        <v>45471</v>
      </c>
      <c r="G1173" s="685">
        <v>45961</v>
      </c>
      <c r="H1173" s="684" t="s">
        <v>4704</v>
      </c>
    </row>
    <row r="1174" spans="1:8" hidden="1" x14ac:dyDescent="0.35">
      <c r="A1174" t="s">
        <v>4705</v>
      </c>
      <c r="B1174" t="s">
        <v>124</v>
      </c>
      <c r="C1174" t="s">
        <v>278</v>
      </c>
      <c r="D1174" s="685">
        <v>45523</v>
      </c>
      <c r="E1174" t="s">
        <v>80</v>
      </c>
      <c r="F1174" s="685">
        <v>45492</v>
      </c>
      <c r="G1174" s="685">
        <v>45716</v>
      </c>
      <c r="H1174" s="684" t="s">
        <v>4706</v>
      </c>
    </row>
    <row r="1175" spans="1:8" hidden="1" x14ac:dyDescent="0.35">
      <c r="A1175" t="s">
        <v>4707</v>
      </c>
      <c r="B1175" t="s">
        <v>888</v>
      </c>
      <c r="C1175" t="s">
        <v>278</v>
      </c>
      <c r="D1175" s="685">
        <v>45884</v>
      </c>
      <c r="E1175" t="s">
        <v>80</v>
      </c>
      <c r="F1175" s="685">
        <v>45492</v>
      </c>
      <c r="G1175" s="685">
        <v>45971</v>
      </c>
      <c r="H1175" s="684" t="s">
        <v>2934</v>
      </c>
    </row>
    <row r="1176" spans="1:8" hidden="1" x14ac:dyDescent="0.35">
      <c r="A1176" t="s">
        <v>4708</v>
      </c>
      <c r="B1176" t="s">
        <v>124</v>
      </c>
      <c r="C1176" t="s">
        <v>124</v>
      </c>
      <c r="D1176" s="685">
        <v>45619</v>
      </c>
      <c r="E1176" t="s">
        <v>80</v>
      </c>
      <c r="F1176" s="685">
        <v>45496</v>
      </c>
      <c r="G1176" s="685">
        <v>45649</v>
      </c>
      <c r="H1176" s="684" t="s">
        <v>4709</v>
      </c>
    </row>
    <row r="1177" spans="1:8" ht="29" hidden="1" x14ac:dyDescent="0.35">
      <c r="A1177" t="s">
        <v>4710</v>
      </c>
      <c r="B1177" t="s">
        <v>888</v>
      </c>
      <c r="C1177" t="s">
        <v>2536</v>
      </c>
      <c r="D1177" s="685">
        <v>45999</v>
      </c>
      <c r="E1177" t="s">
        <v>80</v>
      </c>
      <c r="F1177" s="685">
        <v>45535</v>
      </c>
      <c r="G1177" s="685">
        <v>46022</v>
      </c>
      <c r="H1177" s="684" t="s">
        <v>4711</v>
      </c>
    </row>
    <row r="1178" spans="1:8" hidden="1" x14ac:dyDescent="0.35">
      <c r="A1178" t="s">
        <v>4712</v>
      </c>
      <c r="B1178" t="s">
        <v>124</v>
      </c>
      <c r="C1178" t="s">
        <v>278</v>
      </c>
      <c r="D1178" s="685">
        <v>45565</v>
      </c>
      <c r="E1178" t="s">
        <v>135</v>
      </c>
      <c r="F1178" s="685">
        <v>45476</v>
      </c>
      <c r="G1178" s="685">
        <v>45656</v>
      </c>
      <c r="H1178" s="684" t="s">
        <v>4713</v>
      </c>
    </row>
    <row r="1179" spans="1:8" hidden="1" x14ac:dyDescent="0.35">
      <c r="A1179" t="s">
        <v>4714</v>
      </c>
      <c r="B1179" t="s">
        <v>124</v>
      </c>
      <c r="C1179" t="s">
        <v>124</v>
      </c>
      <c r="D1179" s="685">
        <v>45565</v>
      </c>
      <c r="E1179" t="s">
        <v>135</v>
      </c>
      <c r="F1179" s="685">
        <v>45434</v>
      </c>
      <c r="G1179" s="685">
        <v>45565</v>
      </c>
      <c r="H1179" s="684" t="s">
        <v>4715</v>
      </c>
    </row>
    <row r="1180" spans="1:8" hidden="1" x14ac:dyDescent="0.35">
      <c r="A1180" t="s">
        <v>4716</v>
      </c>
      <c r="B1180" t="s">
        <v>565</v>
      </c>
      <c r="C1180" t="s">
        <v>2475</v>
      </c>
      <c r="D1180" s="685">
        <v>45991</v>
      </c>
      <c r="E1180" t="s">
        <v>80</v>
      </c>
      <c r="F1180" s="685">
        <v>45496</v>
      </c>
      <c r="G1180" s="685">
        <v>45991</v>
      </c>
      <c r="H1180" s="684" t="s">
        <v>4717</v>
      </c>
    </row>
    <row r="1181" spans="1:8" hidden="1" x14ac:dyDescent="0.35">
      <c r="A1181" t="s">
        <v>4718</v>
      </c>
      <c r="B1181" t="s">
        <v>888</v>
      </c>
      <c r="C1181" t="s">
        <v>278</v>
      </c>
      <c r="D1181" s="685">
        <v>45838</v>
      </c>
      <c r="E1181" t="s">
        <v>80</v>
      </c>
      <c r="F1181" s="685">
        <v>45464</v>
      </c>
      <c r="G1181" s="685">
        <v>46021</v>
      </c>
      <c r="H1181" s="684" t="s">
        <v>4719</v>
      </c>
    </row>
    <row r="1182" spans="1:8" hidden="1" x14ac:dyDescent="0.35">
      <c r="A1182" t="s">
        <v>4720</v>
      </c>
      <c r="B1182" t="s">
        <v>124</v>
      </c>
      <c r="C1182" t="s">
        <v>278</v>
      </c>
      <c r="D1182" s="685">
        <v>45565</v>
      </c>
      <c r="E1182" t="s">
        <v>135</v>
      </c>
      <c r="F1182" s="685">
        <v>45492</v>
      </c>
      <c r="G1182" s="685">
        <v>45656</v>
      </c>
      <c r="H1182" s="684" t="s">
        <v>4721</v>
      </c>
    </row>
    <row r="1183" spans="1:8" hidden="1" x14ac:dyDescent="0.35">
      <c r="A1183" t="s">
        <v>4722</v>
      </c>
      <c r="B1183" t="s">
        <v>124</v>
      </c>
      <c r="C1183" t="s">
        <v>278</v>
      </c>
      <c r="D1183" s="685">
        <v>45677</v>
      </c>
      <c r="E1183" t="s">
        <v>80</v>
      </c>
      <c r="F1183" s="685">
        <v>45495</v>
      </c>
      <c r="G1183" s="685">
        <v>45688</v>
      </c>
      <c r="H1183" s="684" t="s">
        <v>4723</v>
      </c>
    </row>
    <row r="1184" spans="1:8" hidden="1" x14ac:dyDescent="0.35">
      <c r="A1184" t="s">
        <v>2238</v>
      </c>
      <c r="B1184" t="s">
        <v>888</v>
      </c>
      <c r="C1184" t="s">
        <v>278</v>
      </c>
      <c r="D1184" s="685">
        <v>45861</v>
      </c>
      <c r="E1184" t="s">
        <v>80</v>
      </c>
      <c r="F1184" s="685">
        <v>45461</v>
      </c>
      <c r="G1184" s="685">
        <v>46021</v>
      </c>
      <c r="H1184" s="684" t="s">
        <v>4724</v>
      </c>
    </row>
    <row r="1185" spans="1:8" ht="29" hidden="1" x14ac:dyDescent="0.35">
      <c r="A1185" t="s">
        <v>4725</v>
      </c>
      <c r="B1185" t="s">
        <v>124</v>
      </c>
      <c r="C1185" t="s">
        <v>124</v>
      </c>
      <c r="D1185" s="685">
        <v>45509</v>
      </c>
      <c r="E1185" t="s">
        <v>80</v>
      </c>
      <c r="F1185" s="685">
        <v>45448</v>
      </c>
      <c r="G1185" s="685">
        <v>45622</v>
      </c>
      <c r="H1185" s="684" t="s">
        <v>4726</v>
      </c>
    </row>
    <row r="1186" spans="1:8" hidden="1" x14ac:dyDescent="0.35">
      <c r="A1186" t="s">
        <v>4727</v>
      </c>
      <c r="B1186" t="s">
        <v>280</v>
      </c>
      <c r="C1186" t="s">
        <v>278</v>
      </c>
      <c r="D1186" s="685">
        <v>45870</v>
      </c>
      <c r="E1186" t="s">
        <v>80</v>
      </c>
      <c r="F1186" s="685">
        <v>45786</v>
      </c>
      <c r="G1186" s="685">
        <v>45870</v>
      </c>
      <c r="H1186" s="684" t="s">
        <v>4728</v>
      </c>
    </row>
    <row r="1187" spans="1:8" hidden="1" x14ac:dyDescent="0.35">
      <c r="A1187" t="s">
        <v>4729</v>
      </c>
      <c r="B1187" t="s">
        <v>565</v>
      </c>
      <c r="C1187" t="s">
        <v>278</v>
      </c>
      <c r="D1187" s="685">
        <v>45490</v>
      </c>
      <c r="E1187" t="s">
        <v>80</v>
      </c>
      <c r="F1187" s="685">
        <v>45453</v>
      </c>
      <c r="G1187" s="685">
        <v>46021</v>
      </c>
      <c r="H1187" s="684" t="s">
        <v>4730</v>
      </c>
    </row>
    <row r="1188" spans="1:8" hidden="1" x14ac:dyDescent="0.35">
      <c r="A1188" t="s">
        <v>4731</v>
      </c>
      <c r="B1188" t="s">
        <v>124</v>
      </c>
      <c r="C1188" t="s">
        <v>278</v>
      </c>
      <c r="D1188" s="685">
        <v>45751</v>
      </c>
      <c r="E1188" t="s">
        <v>80</v>
      </c>
      <c r="F1188" s="685">
        <v>45502</v>
      </c>
      <c r="G1188" s="685">
        <v>46021</v>
      </c>
      <c r="H1188" s="684" t="s">
        <v>4732</v>
      </c>
    </row>
    <row r="1189" spans="1:8" hidden="1" x14ac:dyDescent="0.35">
      <c r="A1189" t="s">
        <v>4733</v>
      </c>
      <c r="B1189" t="s">
        <v>124</v>
      </c>
      <c r="C1189" t="s">
        <v>278</v>
      </c>
      <c r="D1189" s="685">
        <v>45751</v>
      </c>
      <c r="E1189" t="s">
        <v>80</v>
      </c>
      <c r="F1189" s="685">
        <v>45453</v>
      </c>
      <c r="G1189" s="685">
        <v>46021</v>
      </c>
      <c r="H1189" s="684" t="s">
        <v>4734</v>
      </c>
    </row>
    <row r="1190" spans="1:8" hidden="1" x14ac:dyDescent="0.35">
      <c r="A1190" t="s">
        <v>4735</v>
      </c>
      <c r="B1190" t="s">
        <v>156</v>
      </c>
      <c r="C1190" t="s">
        <v>278</v>
      </c>
      <c r="D1190" s="685">
        <v>45792</v>
      </c>
      <c r="E1190" t="s">
        <v>80</v>
      </c>
      <c r="F1190" s="685">
        <v>45483</v>
      </c>
      <c r="G1190" s="685">
        <v>46021</v>
      </c>
      <c r="H1190" s="684" t="s">
        <v>4736</v>
      </c>
    </row>
    <row r="1191" spans="1:8" ht="29" hidden="1" x14ac:dyDescent="0.35">
      <c r="A1191" t="s">
        <v>4737</v>
      </c>
      <c r="B1191" t="s">
        <v>124</v>
      </c>
      <c r="C1191" t="s">
        <v>278</v>
      </c>
      <c r="D1191" s="685">
        <v>45838</v>
      </c>
      <c r="E1191" t="s">
        <v>80</v>
      </c>
      <c r="F1191" s="685">
        <v>45464</v>
      </c>
      <c r="G1191" s="685">
        <v>45869</v>
      </c>
      <c r="H1191" s="684" t="s">
        <v>4738</v>
      </c>
    </row>
    <row r="1192" spans="1:8" ht="43.5" hidden="1" x14ac:dyDescent="0.35">
      <c r="A1192" t="s">
        <v>4739</v>
      </c>
      <c r="B1192" t="s">
        <v>124</v>
      </c>
      <c r="C1192" t="s">
        <v>124</v>
      </c>
      <c r="D1192" s="685">
        <v>45509</v>
      </c>
      <c r="E1192" t="s">
        <v>80</v>
      </c>
      <c r="F1192" s="685">
        <v>45448</v>
      </c>
      <c r="G1192" s="685">
        <v>45622</v>
      </c>
      <c r="H1192" s="684" t="s">
        <v>4740</v>
      </c>
    </row>
    <row r="1193" spans="1:8" hidden="1" x14ac:dyDescent="0.35">
      <c r="A1193" t="s">
        <v>4741</v>
      </c>
      <c r="B1193" t="s">
        <v>124</v>
      </c>
      <c r="C1193" t="s">
        <v>2578</v>
      </c>
      <c r="D1193" s="685">
        <v>45534</v>
      </c>
      <c r="E1193" t="s">
        <v>80</v>
      </c>
      <c r="F1193" s="685">
        <v>45482</v>
      </c>
      <c r="G1193" s="685">
        <v>45716</v>
      </c>
      <c r="H1193" s="684" t="s">
        <v>4742</v>
      </c>
    </row>
    <row r="1194" spans="1:8" hidden="1" x14ac:dyDescent="0.35">
      <c r="A1194" t="s">
        <v>4743</v>
      </c>
      <c r="B1194" t="s">
        <v>124</v>
      </c>
      <c r="C1194" t="s">
        <v>278</v>
      </c>
      <c r="D1194" s="685">
        <v>45565</v>
      </c>
      <c r="E1194" t="s">
        <v>135</v>
      </c>
      <c r="F1194" s="685">
        <v>45476</v>
      </c>
      <c r="G1194" s="685">
        <v>45656</v>
      </c>
      <c r="H1194" s="684" t="s">
        <v>4744</v>
      </c>
    </row>
    <row r="1195" spans="1:8" hidden="1" x14ac:dyDescent="0.35">
      <c r="A1195" t="s">
        <v>4745</v>
      </c>
      <c r="B1195" t="s">
        <v>565</v>
      </c>
      <c r="C1195" t="s">
        <v>278</v>
      </c>
      <c r="D1195" s="685">
        <v>45490</v>
      </c>
      <c r="E1195" t="s">
        <v>80</v>
      </c>
      <c r="F1195" s="685">
        <v>45460</v>
      </c>
      <c r="G1195" s="685">
        <v>46021</v>
      </c>
      <c r="H1195" s="684" t="s">
        <v>4746</v>
      </c>
    </row>
    <row r="1196" spans="1:8" hidden="1" x14ac:dyDescent="0.35">
      <c r="A1196" t="s">
        <v>4747</v>
      </c>
      <c r="B1196" t="s">
        <v>565</v>
      </c>
      <c r="C1196" t="s">
        <v>278</v>
      </c>
      <c r="D1196" s="685">
        <v>45518</v>
      </c>
      <c r="E1196" t="s">
        <v>80</v>
      </c>
      <c r="F1196" s="685">
        <v>45478</v>
      </c>
      <c r="G1196" s="685">
        <v>46021</v>
      </c>
      <c r="H1196" s="684" t="s">
        <v>4748</v>
      </c>
    </row>
    <row r="1197" spans="1:8" ht="29" hidden="1" x14ac:dyDescent="0.35">
      <c r="A1197" t="s">
        <v>4749</v>
      </c>
      <c r="B1197" t="s">
        <v>124</v>
      </c>
      <c r="C1197" t="s">
        <v>2536</v>
      </c>
      <c r="D1197" s="685">
        <v>45535</v>
      </c>
      <c r="E1197" t="s">
        <v>80</v>
      </c>
      <c r="F1197" s="685">
        <v>45474</v>
      </c>
      <c r="G1197" s="685">
        <v>45716</v>
      </c>
      <c r="H1197" s="684" t="s">
        <v>4750</v>
      </c>
    </row>
    <row r="1198" spans="1:8" hidden="1" x14ac:dyDescent="0.35">
      <c r="A1198" t="s">
        <v>4751</v>
      </c>
      <c r="B1198" t="s">
        <v>124</v>
      </c>
      <c r="C1198" t="s">
        <v>2536</v>
      </c>
      <c r="D1198" s="685">
        <v>45699</v>
      </c>
      <c r="E1198" t="s">
        <v>80</v>
      </c>
      <c r="F1198" s="685">
        <v>45467</v>
      </c>
      <c r="G1198" s="685">
        <v>45719</v>
      </c>
      <c r="H1198" s="684" t="s">
        <v>4752</v>
      </c>
    </row>
    <row r="1199" spans="1:8" hidden="1" x14ac:dyDescent="0.35">
      <c r="A1199" t="s">
        <v>4753</v>
      </c>
      <c r="B1199" t="s">
        <v>124</v>
      </c>
      <c r="C1199" t="s">
        <v>2475</v>
      </c>
      <c r="D1199" s="685">
        <v>45565</v>
      </c>
      <c r="E1199" t="s">
        <v>80</v>
      </c>
      <c r="F1199" s="685">
        <v>45497</v>
      </c>
      <c r="G1199" s="685">
        <v>45656</v>
      </c>
      <c r="H1199" s="684" t="s">
        <v>4754</v>
      </c>
    </row>
    <row r="1200" spans="1:8" ht="29" hidden="1" x14ac:dyDescent="0.35">
      <c r="A1200" t="s">
        <v>4755</v>
      </c>
      <c r="B1200" t="s">
        <v>124</v>
      </c>
      <c r="C1200" t="s">
        <v>124</v>
      </c>
      <c r="D1200" s="685">
        <v>45572</v>
      </c>
      <c r="E1200" t="s">
        <v>80</v>
      </c>
      <c r="F1200" s="685">
        <v>45453</v>
      </c>
      <c r="G1200" s="685">
        <v>45746</v>
      </c>
      <c r="H1200" s="684" t="s">
        <v>4756</v>
      </c>
    </row>
    <row r="1201" spans="1:8" hidden="1" x14ac:dyDescent="0.35">
      <c r="A1201" t="s">
        <v>4757</v>
      </c>
      <c r="B1201" t="s">
        <v>124</v>
      </c>
      <c r="C1201" t="s">
        <v>278</v>
      </c>
      <c r="D1201" s="685">
        <v>45565</v>
      </c>
      <c r="E1201" t="s">
        <v>80</v>
      </c>
      <c r="F1201" s="685">
        <v>45460</v>
      </c>
      <c r="G1201" s="685">
        <v>45656</v>
      </c>
      <c r="H1201" s="684" t="s">
        <v>4758</v>
      </c>
    </row>
    <row r="1202" spans="1:8" ht="29" hidden="1" x14ac:dyDescent="0.35">
      <c r="A1202" t="s">
        <v>4759</v>
      </c>
      <c r="B1202" t="s">
        <v>124</v>
      </c>
      <c r="C1202" t="s">
        <v>124</v>
      </c>
      <c r="D1202" s="685">
        <v>45509</v>
      </c>
      <c r="E1202" t="s">
        <v>80</v>
      </c>
      <c r="F1202" s="685">
        <v>45448</v>
      </c>
      <c r="G1202" s="685">
        <v>45622</v>
      </c>
      <c r="H1202" s="684" t="s">
        <v>4760</v>
      </c>
    </row>
    <row r="1203" spans="1:8" hidden="1" x14ac:dyDescent="0.35">
      <c r="A1203" t="s">
        <v>4761</v>
      </c>
      <c r="B1203" t="s">
        <v>565</v>
      </c>
      <c r="C1203" t="s">
        <v>278</v>
      </c>
      <c r="D1203" s="685">
        <v>45524</v>
      </c>
      <c r="E1203" t="s">
        <v>80</v>
      </c>
      <c r="F1203" s="685">
        <v>45484</v>
      </c>
      <c r="G1203" s="685">
        <v>46021</v>
      </c>
      <c r="H1203" s="684" t="s">
        <v>4762</v>
      </c>
    </row>
    <row r="1204" spans="1:8" hidden="1" x14ac:dyDescent="0.35">
      <c r="A1204" t="s">
        <v>4763</v>
      </c>
      <c r="B1204" t="s">
        <v>124</v>
      </c>
      <c r="C1204" t="s">
        <v>278</v>
      </c>
      <c r="D1204" s="685">
        <v>45751</v>
      </c>
      <c r="E1204" t="s">
        <v>135</v>
      </c>
      <c r="F1204" s="685">
        <v>45453</v>
      </c>
      <c r="G1204" s="685">
        <v>46021</v>
      </c>
      <c r="H1204" s="684" t="s">
        <v>4764</v>
      </c>
    </row>
    <row r="1205" spans="1:8" hidden="1" x14ac:dyDescent="0.35">
      <c r="A1205" t="s">
        <v>4765</v>
      </c>
      <c r="B1205" t="s">
        <v>280</v>
      </c>
      <c r="C1205" t="s">
        <v>2475</v>
      </c>
      <c r="D1205" s="685">
        <v>45565</v>
      </c>
      <c r="E1205" t="s">
        <v>80</v>
      </c>
      <c r="F1205" s="685">
        <v>45498</v>
      </c>
      <c r="G1205" s="685">
        <v>45897</v>
      </c>
      <c r="H1205" s="684" t="s">
        <v>4766</v>
      </c>
    </row>
    <row r="1206" spans="1:8" hidden="1" x14ac:dyDescent="0.35">
      <c r="A1206" t="s">
        <v>4767</v>
      </c>
      <c r="B1206" t="s">
        <v>565</v>
      </c>
      <c r="C1206" t="s">
        <v>278</v>
      </c>
      <c r="D1206" s="685">
        <v>45677</v>
      </c>
      <c r="E1206" t="s">
        <v>80</v>
      </c>
      <c r="F1206" s="685">
        <v>45453</v>
      </c>
      <c r="G1206" s="685">
        <v>46022</v>
      </c>
      <c r="H1206" s="684" t="s">
        <v>4768</v>
      </c>
    </row>
    <row r="1207" spans="1:8" hidden="1" x14ac:dyDescent="0.35">
      <c r="A1207" t="s">
        <v>4769</v>
      </c>
      <c r="B1207" t="s">
        <v>565</v>
      </c>
      <c r="C1207" t="s">
        <v>278</v>
      </c>
      <c r="D1207" s="685">
        <v>45490</v>
      </c>
      <c r="E1207" t="s">
        <v>80</v>
      </c>
      <c r="F1207" s="685">
        <v>45453</v>
      </c>
      <c r="G1207" s="685">
        <v>46021</v>
      </c>
      <c r="H1207" s="684" t="s">
        <v>4770</v>
      </c>
    </row>
    <row r="1208" spans="1:8" hidden="1" x14ac:dyDescent="0.35">
      <c r="A1208" t="s">
        <v>703</v>
      </c>
      <c r="B1208" t="s">
        <v>156</v>
      </c>
      <c r="C1208" t="s">
        <v>2536</v>
      </c>
      <c r="D1208" s="685">
        <v>45930</v>
      </c>
      <c r="E1208" t="s">
        <v>80</v>
      </c>
      <c r="F1208" s="685">
        <v>45471</v>
      </c>
      <c r="G1208" s="685">
        <v>45930</v>
      </c>
      <c r="H1208" s="684" t="s">
        <v>4771</v>
      </c>
    </row>
    <row r="1209" spans="1:8" ht="29" hidden="1" x14ac:dyDescent="0.35">
      <c r="A1209" t="s">
        <v>4772</v>
      </c>
      <c r="B1209" t="s">
        <v>124</v>
      </c>
      <c r="C1209" t="s">
        <v>124</v>
      </c>
      <c r="D1209" s="685">
        <v>45509</v>
      </c>
      <c r="E1209" t="s">
        <v>80</v>
      </c>
      <c r="F1209" s="685">
        <v>45448</v>
      </c>
      <c r="G1209" s="685">
        <v>45622</v>
      </c>
      <c r="H1209" s="684" t="s">
        <v>4773</v>
      </c>
    </row>
    <row r="1210" spans="1:8" hidden="1" x14ac:dyDescent="0.35">
      <c r="A1210" t="s">
        <v>4774</v>
      </c>
      <c r="B1210" t="s">
        <v>124</v>
      </c>
      <c r="C1210" t="s">
        <v>278</v>
      </c>
      <c r="D1210" s="685">
        <v>45565</v>
      </c>
      <c r="E1210" t="s">
        <v>135</v>
      </c>
      <c r="F1210" s="685">
        <v>45434</v>
      </c>
      <c r="G1210" s="685">
        <v>45565</v>
      </c>
      <c r="H1210" s="684" t="s">
        <v>4775</v>
      </c>
    </row>
    <row r="1211" spans="1:8" hidden="1" x14ac:dyDescent="0.35">
      <c r="A1211" t="s">
        <v>2231</v>
      </c>
      <c r="B1211" t="s">
        <v>888</v>
      </c>
      <c r="C1211" t="s">
        <v>278</v>
      </c>
      <c r="D1211" s="685">
        <v>45838</v>
      </c>
      <c r="E1211" t="s">
        <v>80</v>
      </c>
      <c r="F1211" s="685">
        <v>45460</v>
      </c>
      <c r="G1211" s="685">
        <v>46021</v>
      </c>
      <c r="H1211" s="684" t="s">
        <v>4776</v>
      </c>
    </row>
    <row r="1212" spans="1:8" hidden="1" x14ac:dyDescent="0.35">
      <c r="A1212" t="s">
        <v>4777</v>
      </c>
      <c r="B1212" t="s">
        <v>124</v>
      </c>
      <c r="C1212" t="s">
        <v>278</v>
      </c>
      <c r="D1212" s="685">
        <v>45565</v>
      </c>
      <c r="E1212" t="s">
        <v>135</v>
      </c>
      <c r="F1212" s="685">
        <v>45434</v>
      </c>
      <c r="G1212" s="685">
        <v>45565</v>
      </c>
      <c r="H1212" s="684" t="s">
        <v>4778</v>
      </c>
    </row>
    <row r="1213" spans="1:8" hidden="1" x14ac:dyDescent="0.35">
      <c r="A1213" t="s">
        <v>4779</v>
      </c>
      <c r="B1213" t="s">
        <v>124</v>
      </c>
      <c r="C1213" t="s">
        <v>278</v>
      </c>
      <c r="D1213" s="685">
        <v>45565</v>
      </c>
      <c r="E1213" t="s">
        <v>135</v>
      </c>
      <c r="F1213" s="685">
        <v>45434</v>
      </c>
      <c r="G1213" s="685">
        <v>45565</v>
      </c>
      <c r="H1213" s="684" t="s">
        <v>4780</v>
      </c>
    </row>
    <row r="1214" spans="1:8" ht="29" hidden="1" x14ac:dyDescent="0.35">
      <c r="A1214" t="s">
        <v>4781</v>
      </c>
      <c r="B1214" t="s">
        <v>124</v>
      </c>
      <c r="C1214" t="s">
        <v>124</v>
      </c>
      <c r="D1214" s="685">
        <v>45516</v>
      </c>
      <c r="E1214" t="s">
        <v>80</v>
      </c>
      <c r="F1214" s="685">
        <v>45455</v>
      </c>
      <c r="G1214" s="685">
        <v>45622</v>
      </c>
      <c r="H1214" s="684" t="s">
        <v>4782</v>
      </c>
    </row>
    <row r="1215" spans="1:8" ht="29" hidden="1" x14ac:dyDescent="0.35">
      <c r="A1215" t="s">
        <v>4783</v>
      </c>
      <c r="B1215" t="s">
        <v>565</v>
      </c>
      <c r="C1215" t="s">
        <v>2536</v>
      </c>
      <c r="D1215" s="685">
        <v>45900</v>
      </c>
      <c r="E1215" t="s">
        <v>80</v>
      </c>
      <c r="F1215" s="685">
        <v>45474</v>
      </c>
      <c r="G1215" s="685">
        <v>45989</v>
      </c>
      <c r="H1215" s="684" t="s">
        <v>4784</v>
      </c>
    </row>
    <row r="1216" spans="1:8" hidden="1" x14ac:dyDescent="0.35">
      <c r="A1216" t="s">
        <v>4785</v>
      </c>
      <c r="B1216" t="s">
        <v>124</v>
      </c>
      <c r="C1216" t="s">
        <v>278</v>
      </c>
      <c r="D1216" s="685">
        <v>45565</v>
      </c>
      <c r="E1216" t="s">
        <v>135</v>
      </c>
      <c r="F1216" s="685">
        <v>45434</v>
      </c>
      <c r="G1216" s="685">
        <v>45565</v>
      </c>
      <c r="H1216" s="684" t="s">
        <v>4786</v>
      </c>
    </row>
    <row r="1217" spans="1:8" ht="29" hidden="1" x14ac:dyDescent="0.35">
      <c r="A1217" t="s">
        <v>2234</v>
      </c>
      <c r="B1217" t="s">
        <v>888</v>
      </c>
      <c r="C1217" t="s">
        <v>278</v>
      </c>
      <c r="D1217" s="685">
        <v>45838</v>
      </c>
      <c r="E1217" t="s">
        <v>80</v>
      </c>
      <c r="F1217" s="685">
        <v>45461</v>
      </c>
      <c r="G1217" s="685">
        <v>46022</v>
      </c>
      <c r="H1217" s="684" t="s">
        <v>4787</v>
      </c>
    </row>
    <row r="1218" spans="1:8" hidden="1" x14ac:dyDescent="0.35">
      <c r="A1218" t="s">
        <v>4788</v>
      </c>
      <c r="B1218" t="s">
        <v>124</v>
      </c>
      <c r="C1218" t="s">
        <v>278</v>
      </c>
      <c r="D1218" s="685">
        <v>45565</v>
      </c>
      <c r="E1218" t="s">
        <v>135</v>
      </c>
      <c r="F1218" s="685">
        <v>45434</v>
      </c>
      <c r="G1218" s="685">
        <v>45565</v>
      </c>
      <c r="H1218" s="684" t="s">
        <v>4789</v>
      </c>
    </row>
    <row r="1219" spans="1:8" hidden="1" x14ac:dyDescent="0.35">
      <c r="A1219" t="s">
        <v>4790</v>
      </c>
      <c r="B1219" t="s">
        <v>124</v>
      </c>
      <c r="C1219" t="s">
        <v>278</v>
      </c>
      <c r="D1219" s="685">
        <v>45565</v>
      </c>
      <c r="E1219" t="s">
        <v>135</v>
      </c>
      <c r="F1219" s="685">
        <v>45453</v>
      </c>
      <c r="G1219" s="685">
        <v>45656</v>
      </c>
      <c r="H1219" s="684" t="s">
        <v>4791</v>
      </c>
    </row>
    <row r="1220" spans="1:8" hidden="1" x14ac:dyDescent="0.35">
      <c r="A1220" t="s">
        <v>4792</v>
      </c>
      <c r="B1220" t="s">
        <v>888</v>
      </c>
      <c r="C1220" t="s">
        <v>278</v>
      </c>
      <c r="D1220" s="685">
        <v>45677</v>
      </c>
      <c r="E1220" t="s">
        <v>2624</v>
      </c>
      <c r="F1220" s="685">
        <v>45461</v>
      </c>
      <c r="G1220" s="685">
        <v>46021</v>
      </c>
      <c r="H1220" s="684" t="s">
        <v>4793</v>
      </c>
    </row>
    <row r="1221" spans="1:8" ht="29" hidden="1" x14ac:dyDescent="0.35">
      <c r="A1221" t="s">
        <v>162</v>
      </c>
      <c r="B1221" t="s">
        <v>156</v>
      </c>
      <c r="C1221" t="s">
        <v>278</v>
      </c>
      <c r="D1221" s="685">
        <v>45657</v>
      </c>
      <c r="E1221" t="s">
        <v>80</v>
      </c>
      <c r="F1221" s="685">
        <v>45617</v>
      </c>
      <c r="G1221" s="685">
        <v>45808</v>
      </c>
      <c r="H1221" s="684" t="s">
        <v>4794</v>
      </c>
    </row>
    <row r="1222" spans="1:8" hidden="1" x14ac:dyDescent="0.35">
      <c r="A1222" t="s">
        <v>4795</v>
      </c>
      <c r="B1222" t="s">
        <v>280</v>
      </c>
      <c r="C1222" t="s">
        <v>124</v>
      </c>
      <c r="D1222" s="685">
        <v>45832</v>
      </c>
      <c r="E1222" t="s">
        <v>80</v>
      </c>
      <c r="F1222" s="685">
        <v>45712</v>
      </c>
      <c r="G1222" s="685">
        <v>46057</v>
      </c>
      <c r="H1222" s="684" t="s">
        <v>4796</v>
      </c>
    </row>
    <row r="1223" spans="1:8" hidden="1" x14ac:dyDescent="0.35">
      <c r="A1223" t="s">
        <v>4797</v>
      </c>
      <c r="B1223" t="s">
        <v>124</v>
      </c>
      <c r="C1223" t="s">
        <v>278</v>
      </c>
      <c r="D1223" s="685">
        <v>45656</v>
      </c>
      <c r="E1223" t="s">
        <v>80</v>
      </c>
      <c r="F1223" s="685">
        <v>45624</v>
      </c>
      <c r="G1223" s="685">
        <v>46325</v>
      </c>
      <c r="H1223" s="684" t="s">
        <v>4798</v>
      </c>
    </row>
    <row r="1224" spans="1:8" hidden="1" x14ac:dyDescent="0.35">
      <c r="A1224" t="s">
        <v>4799</v>
      </c>
      <c r="B1224" t="s">
        <v>565</v>
      </c>
      <c r="C1224" t="s">
        <v>278</v>
      </c>
      <c r="D1224" s="685">
        <v>45908</v>
      </c>
      <c r="E1224" t="s">
        <v>80</v>
      </c>
      <c r="F1224" s="685">
        <v>45692</v>
      </c>
      <c r="G1224" s="685">
        <v>46022</v>
      </c>
      <c r="H1224" s="684" t="s">
        <v>4800</v>
      </c>
    </row>
    <row r="1225" spans="1:8" ht="43.5" hidden="1" x14ac:dyDescent="0.35">
      <c r="A1225" t="s">
        <v>4801</v>
      </c>
      <c r="B1225" t="s">
        <v>565</v>
      </c>
      <c r="C1225" t="s">
        <v>278</v>
      </c>
      <c r="D1225" s="685">
        <v>45735</v>
      </c>
      <c r="E1225" t="s">
        <v>80</v>
      </c>
      <c r="F1225" s="685">
        <v>45707</v>
      </c>
      <c r="G1225" s="685">
        <v>46325</v>
      </c>
      <c r="H1225" s="684" t="s">
        <v>4802</v>
      </c>
    </row>
    <row r="1226" spans="1:8" ht="29" hidden="1" x14ac:dyDescent="0.35">
      <c r="A1226" t="s">
        <v>4803</v>
      </c>
      <c r="B1226" t="s">
        <v>565</v>
      </c>
      <c r="C1226" t="s">
        <v>124</v>
      </c>
      <c r="D1226" s="685">
        <v>45735</v>
      </c>
      <c r="E1226" t="s">
        <v>80</v>
      </c>
      <c r="F1226" s="685">
        <v>45735</v>
      </c>
      <c r="G1226" s="685">
        <v>46229</v>
      </c>
      <c r="H1226" s="684" t="s">
        <v>4804</v>
      </c>
    </row>
    <row r="1227" spans="1:8" ht="29" hidden="1" x14ac:dyDescent="0.35">
      <c r="A1227" t="s">
        <v>193</v>
      </c>
      <c r="B1227" t="s">
        <v>156</v>
      </c>
      <c r="C1227" t="s">
        <v>278</v>
      </c>
      <c r="D1227" s="685">
        <v>45809</v>
      </c>
      <c r="E1227" t="s">
        <v>80</v>
      </c>
      <c r="F1227" s="685">
        <v>45617</v>
      </c>
      <c r="G1227" s="685">
        <v>45992</v>
      </c>
      <c r="H1227" s="684" t="s">
        <v>4805</v>
      </c>
    </row>
    <row r="1228" spans="1:8" hidden="1" x14ac:dyDescent="0.35">
      <c r="A1228" t="s">
        <v>451</v>
      </c>
      <c r="B1228" t="s">
        <v>280</v>
      </c>
      <c r="C1228" t="s">
        <v>278</v>
      </c>
      <c r="D1228" s="685">
        <v>45961</v>
      </c>
      <c r="E1228" t="s">
        <v>80</v>
      </c>
      <c r="F1228" s="685">
        <v>45754</v>
      </c>
      <c r="G1228" s="685">
        <v>46325</v>
      </c>
      <c r="H1228" s="684" t="s">
        <v>4806</v>
      </c>
    </row>
    <row r="1229" spans="1:8" ht="29" hidden="1" x14ac:dyDescent="0.35">
      <c r="A1229" t="s">
        <v>4807</v>
      </c>
      <c r="B1229" t="s">
        <v>124</v>
      </c>
      <c r="C1229" t="s">
        <v>124</v>
      </c>
      <c r="D1229" s="685">
        <v>45637</v>
      </c>
      <c r="E1229" t="s">
        <v>80</v>
      </c>
      <c r="F1229" s="685">
        <v>45623</v>
      </c>
      <c r="G1229" s="685">
        <v>45746</v>
      </c>
      <c r="H1229" s="684" t="s">
        <v>4808</v>
      </c>
    </row>
    <row r="1230" spans="1:8" ht="29" hidden="1" x14ac:dyDescent="0.35">
      <c r="A1230" t="s">
        <v>4809</v>
      </c>
      <c r="B1230" t="s">
        <v>565</v>
      </c>
      <c r="C1230" t="s">
        <v>278</v>
      </c>
      <c r="D1230" s="685">
        <v>45656</v>
      </c>
      <c r="E1230" t="s">
        <v>80</v>
      </c>
      <c r="F1230" s="685">
        <v>45625</v>
      </c>
      <c r="G1230" s="685">
        <v>46325</v>
      </c>
      <c r="H1230" s="684" t="s">
        <v>4810</v>
      </c>
    </row>
    <row r="1231" spans="1:8" hidden="1" x14ac:dyDescent="0.35">
      <c r="A1231" t="s">
        <v>4811</v>
      </c>
      <c r="B1231" t="s">
        <v>124</v>
      </c>
      <c r="C1231" t="s">
        <v>2475</v>
      </c>
      <c r="D1231" s="685">
        <v>45900</v>
      </c>
      <c r="E1231" t="s">
        <v>80</v>
      </c>
      <c r="F1231" s="685">
        <v>45631</v>
      </c>
      <c r="G1231" s="685">
        <v>45900</v>
      </c>
      <c r="H1231" s="684" t="s">
        <v>4812</v>
      </c>
    </row>
    <row r="1232" spans="1:8" hidden="1" x14ac:dyDescent="0.35">
      <c r="A1232" t="s">
        <v>4813</v>
      </c>
      <c r="B1232" t="s">
        <v>888</v>
      </c>
      <c r="C1232" t="s">
        <v>278</v>
      </c>
      <c r="D1232" s="685">
        <v>45667</v>
      </c>
      <c r="E1232" t="s">
        <v>80</v>
      </c>
      <c r="F1232" s="685">
        <v>45607</v>
      </c>
      <c r="G1232" s="685">
        <v>46022</v>
      </c>
      <c r="H1232" s="684" t="s">
        <v>4814</v>
      </c>
    </row>
    <row r="1233" spans="1:8" hidden="1" x14ac:dyDescent="0.35">
      <c r="A1233" t="s">
        <v>4815</v>
      </c>
      <c r="B1233" t="s">
        <v>124</v>
      </c>
      <c r="C1233" t="s">
        <v>278</v>
      </c>
      <c r="D1233" s="685">
        <v>45869</v>
      </c>
      <c r="E1233" t="s">
        <v>80</v>
      </c>
      <c r="F1233" s="685">
        <v>45701</v>
      </c>
      <c r="G1233" s="685">
        <v>45991</v>
      </c>
      <c r="H1233" s="684" t="s">
        <v>4816</v>
      </c>
    </row>
    <row r="1234" spans="1:8" hidden="1" x14ac:dyDescent="0.35">
      <c r="A1234" t="s">
        <v>4817</v>
      </c>
      <c r="B1234" t="s">
        <v>280</v>
      </c>
      <c r="C1234" t="s">
        <v>278</v>
      </c>
      <c r="D1234" s="685">
        <v>45869</v>
      </c>
      <c r="E1234" t="s">
        <v>80</v>
      </c>
      <c r="F1234" s="685">
        <v>45639</v>
      </c>
      <c r="G1234" s="685">
        <v>45869</v>
      </c>
      <c r="H1234" s="684" t="s">
        <v>1231</v>
      </c>
    </row>
    <row r="1235" spans="1:8" hidden="1" x14ac:dyDescent="0.35">
      <c r="A1235" t="s">
        <v>4818</v>
      </c>
      <c r="B1235" t="s">
        <v>156</v>
      </c>
      <c r="C1235" t="s">
        <v>278</v>
      </c>
      <c r="D1235" s="685">
        <v>45961</v>
      </c>
      <c r="E1235" t="s">
        <v>80</v>
      </c>
      <c r="F1235" s="685">
        <v>45649</v>
      </c>
      <c r="G1235" s="685">
        <v>45961</v>
      </c>
      <c r="H1235" s="684" t="s">
        <v>4819</v>
      </c>
    </row>
    <row r="1236" spans="1:8" hidden="1" x14ac:dyDescent="0.35">
      <c r="A1236" t="s">
        <v>4820</v>
      </c>
      <c r="B1236" t="s">
        <v>888</v>
      </c>
      <c r="C1236" t="s">
        <v>2475</v>
      </c>
      <c r="D1236" s="685">
        <v>45869</v>
      </c>
      <c r="E1236" t="s">
        <v>80</v>
      </c>
      <c r="F1236" s="685">
        <v>45735</v>
      </c>
      <c r="G1236" s="685">
        <v>46010</v>
      </c>
      <c r="H1236" s="684" t="s">
        <v>4821</v>
      </c>
    </row>
    <row r="1237" spans="1:8" hidden="1" x14ac:dyDescent="0.35">
      <c r="A1237" t="s">
        <v>4822</v>
      </c>
      <c r="B1237" t="s">
        <v>124</v>
      </c>
      <c r="C1237" t="s">
        <v>278</v>
      </c>
      <c r="D1237" s="685">
        <v>45765</v>
      </c>
      <c r="E1237" t="s">
        <v>135</v>
      </c>
      <c r="F1237" s="685">
        <v>45632</v>
      </c>
      <c r="G1237" s="685">
        <v>46021</v>
      </c>
      <c r="H1237" s="684" t="s">
        <v>4823</v>
      </c>
    </row>
    <row r="1238" spans="1:8" hidden="1" x14ac:dyDescent="0.35">
      <c r="A1238" t="s">
        <v>4824</v>
      </c>
      <c r="B1238" t="s">
        <v>280</v>
      </c>
      <c r="C1238" t="s">
        <v>278</v>
      </c>
      <c r="D1238" s="685">
        <v>45960</v>
      </c>
      <c r="E1238" t="s">
        <v>80</v>
      </c>
      <c r="F1238" s="685">
        <v>45750</v>
      </c>
      <c r="G1238" s="685">
        <v>46325</v>
      </c>
      <c r="H1238" s="684" t="s">
        <v>4825</v>
      </c>
    </row>
    <row r="1239" spans="1:8" hidden="1" x14ac:dyDescent="0.35">
      <c r="A1239" t="s">
        <v>4826</v>
      </c>
      <c r="B1239" t="s">
        <v>565</v>
      </c>
      <c r="C1239" t="s">
        <v>2536</v>
      </c>
      <c r="D1239" s="685">
        <v>45808</v>
      </c>
      <c r="E1239" t="s">
        <v>80</v>
      </c>
      <c r="F1239" s="685">
        <v>45727</v>
      </c>
      <c r="G1239" s="685">
        <v>45838</v>
      </c>
      <c r="H1239" s="684" t="s">
        <v>4827</v>
      </c>
    </row>
    <row r="1240" spans="1:8" hidden="1" x14ac:dyDescent="0.35">
      <c r="A1240" t="s">
        <v>4828</v>
      </c>
      <c r="B1240" t="s">
        <v>565</v>
      </c>
      <c r="C1240" t="s">
        <v>2475</v>
      </c>
      <c r="D1240" s="685">
        <v>45808</v>
      </c>
      <c r="E1240" t="s">
        <v>80</v>
      </c>
      <c r="F1240" s="685">
        <v>45727</v>
      </c>
      <c r="G1240" s="685">
        <v>45838</v>
      </c>
      <c r="H1240" s="684" t="s">
        <v>4829</v>
      </c>
    </row>
    <row r="1241" spans="1:8" ht="29" hidden="1" x14ac:dyDescent="0.35">
      <c r="A1241" t="s">
        <v>810</v>
      </c>
      <c r="B1241" t="s">
        <v>156</v>
      </c>
      <c r="C1241" t="s">
        <v>278</v>
      </c>
      <c r="D1241" s="685">
        <v>45809</v>
      </c>
      <c r="E1241" t="s">
        <v>80</v>
      </c>
      <c r="F1241" s="685">
        <v>45617</v>
      </c>
      <c r="G1241" s="685">
        <v>45992</v>
      </c>
      <c r="H1241" s="684" t="s">
        <v>4830</v>
      </c>
    </row>
    <row r="1242" spans="1:8" hidden="1" x14ac:dyDescent="0.35">
      <c r="A1242" t="s">
        <v>4831</v>
      </c>
      <c r="B1242" t="s">
        <v>565</v>
      </c>
      <c r="C1242" t="s">
        <v>278</v>
      </c>
      <c r="D1242" s="685">
        <v>45960</v>
      </c>
      <c r="E1242" t="s">
        <v>135</v>
      </c>
      <c r="F1242" s="685">
        <v>45748</v>
      </c>
      <c r="G1242" s="685">
        <v>45779</v>
      </c>
      <c r="H1242" s="684" t="s">
        <v>4832</v>
      </c>
    </row>
    <row r="1243" spans="1:8" ht="29" hidden="1" x14ac:dyDescent="0.35">
      <c r="A1243" t="s">
        <v>4833</v>
      </c>
      <c r="B1243" t="s">
        <v>124</v>
      </c>
      <c r="C1243" t="s">
        <v>278</v>
      </c>
      <c r="D1243" s="685">
        <v>45637</v>
      </c>
      <c r="E1243" t="s">
        <v>80</v>
      </c>
      <c r="F1243" s="685">
        <v>45607</v>
      </c>
      <c r="G1243" s="685">
        <v>46325</v>
      </c>
      <c r="H1243" s="684" t="s">
        <v>4834</v>
      </c>
    </row>
    <row r="1244" spans="1:8" hidden="1" x14ac:dyDescent="0.35">
      <c r="A1244" t="s">
        <v>4835</v>
      </c>
      <c r="B1244" t="s">
        <v>565</v>
      </c>
      <c r="C1244" t="s">
        <v>124</v>
      </c>
      <c r="D1244" s="685">
        <v>46142</v>
      </c>
      <c r="E1244" t="s">
        <v>80</v>
      </c>
      <c r="F1244" s="685">
        <v>45717</v>
      </c>
      <c r="G1244" s="685">
        <v>46418</v>
      </c>
      <c r="H1244" s="684" t="s">
        <v>4836</v>
      </c>
    </row>
    <row r="1245" spans="1:8" hidden="1" x14ac:dyDescent="0.35">
      <c r="A1245" t="s">
        <v>4837</v>
      </c>
      <c r="B1245" t="s">
        <v>280</v>
      </c>
      <c r="C1245" t="s">
        <v>278</v>
      </c>
      <c r="D1245" s="685">
        <v>45900</v>
      </c>
      <c r="E1245" t="s">
        <v>80</v>
      </c>
      <c r="F1245" s="685">
        <v>45643</v>
      </c>
      <c r="G1245" s="685">
        <v>45900</v>
      </c>
      <c r="H1245" s="684" t="s">
        <v>4838</v>
      </c>
    </row>
    <row r="1246" spans="1:8" ht="29" hidden="1" x14ac:dyDescent="0.35">
      <c r="A1246" t="s">
        <v>4839</v>
      </c>
      <c r="B1246" t="s">
        <v>888</v>
      </c>
      <c r="C1246" t="s">
        <v>278</v>
      </c>
      <c r="D1246" s="685">
        <v>45809</v>
      </c>
      <c r="E1246" t="s">
        <v>80</v>
      </c>
      <c r="F1246" s="685">
        <v>45656</v>
      </c>
      <c r="G1246" s="685">
        <v>45992</v>
      </c>
      <c r="H1246" s="684" t="s">
        <v>4840</v>
      </c>
    </row>
    <row r="1247" spans="1:8" ht="29" hidden="1" x14ac:dyDescent="0.35">
      <c r="A1247" t="s">
        <v>4841</v>
      </c>
      <c r="B1247" t="s">
        <v>124</v>
      </c>
      <c r="C1247" t="s">
        <v>124</v>
      </c>
      <c r="D1247" s="685">
        <v>45637</v>
      </c>
      <c r="E1247" t="s">
        <v>80</v>
      </c>
      <c r="F1247" s="685">
        <v>45615</v>
      </c>
      <c r="G1247" s="685">
        <v>45810</v>
      </c>
      <c r="H1247" s="684" t="s">
        <v>4842</v>
      </c>
    </row>
    <row r="1248" spans="1:8" hidden="1" x14ac:dyDescent="0.35">
      <c r="A1248" t="s">
        <v>4843</v>
      </c>
      <c r="B1248" t="s">
        <v>565</v>
      </c>
      <c r="C1248" t="s">
        <v>2536</v>
      </c>
      <c r="D1248" s="685">
        <v>45701</v>
      </c>
      <c r="E1248" t="s">
        <v>80</v>
      </c>
      <c r="F1248" s="685">
        <v>45670</v>
      </c>
      <c r="G1248" s="685">
        <v>46057</v>
      </c>
      <c r="H1248" s="684" t="s">
        <v>4844</v>
      </c>
    </row>
    <row r="1249" spans="1:8" hidden="1" x14ac:dyDescent="0.35">
      <c r="A1249" t="s">
        <v>4845</v>
      </c>
      <c r="B1249" t="s">
        <v>124</v>
      </c>
      <c r="C1249" t="s">
        <v>278</v>
      </c>
      <c r="D1249" s="685">
        <v>45638</v>
      </c>
      <c r="E1249" t="s">
        <v>135</v>
      </c>
      <c r="F1249" s="685">
        <v>45608</v>
      </c>
      <c r="G1249" s="685">
        <v>46325</v>
      </c>
      <c r="H1249" s="684" t="s">
        <v>4846</v>
      </c>
    </row>
    <row r="1250" spans="1:8" hidden="1" x14ac:dyDescent="0.35">
      <c r="A1250" t="s">
        <v>4847</v>
      </c>
      <c r="B1250" t="s">
        <v>124</v>
      </c>
      <c r="C1250" t="s">
        <v>278</v>
      </c>
      <c r="D1250" s="685">
        <v>45663</v>
      </c>
      <c r="E1250" t="s">
        <v>80</v>
      </c>
      <c r="F1250" s="685">
        <v>45632</v>
      </c>
      <c r="G1250" s="685">
        <v>46325</v>
      </c>
      <c r="H1250" s="684" t="s">
        <v>4848</v>
      </c>
    </row>
    <row r="1251" spans="1:8" hidden="1" x14ac:dyDescent="0.35">
      <c r="A1251" t="s">
        <v>4849</v>
      </c>
      <c r="B1251" t="s">
        <v>565</v>
      </c>
      <c r="C1251" t="s">
        <v>278</v>
      </c>
      <c r="D1251" s="685">
        <v>45960</v>
      </c>
      <c r="E1251" t="s">
        <v>135</v>
      </c>
      <c r="F1251" s="685">
        <v>45748</v>
      </c>
      <c r="G1251" s="685">
        <v>45779</v>
      </c>
      <c r="H1251" s="684" t="s">
        <v>4850</v>
      </c>
    </row>
    <row r="1252" spans="1:8" hidden="1" x14ac:dyDescent="0.35">
      <c r="A1252" t="s">
        <v>4851</v>
      </c>
      <c r="B1252" t="s">
        <v>280</v>
      </c>
      <c r="C1252" t="s">
        <v>2475</v>
      </c>
      <c r="D1252" s="685">
        <v>45930</v>
      </c>
      <c r="E1252" t="s">
        <v>80</v>
      </c>
      <c r="F1252" s="685">
        <v>45646</v>
      </c>
      <c r="G1252" s="685">
        <v>45930</v>
      </c>
      <c r="H1252" s="684" t="s">
        <v>4852</v>
      </c>
    </row>
    <row r="1253" spans="1:8" hidden="1" x14ac:dyDescent="0.35">
      <c r="A1253" t="s">
        <v>4853</v>
      </c>
      <c r="B1253" t="s">
        <v>280</v>
      </c>
      <c r="C1253" t="s">
        <v>278</v>
      </c>
      <c r="D1253" s="685">
        <v>45930</v>
      </c>
      <c r="E1253" t="s">
        <v>80</v>
      </c>
      <c r="F1253" s="685">
        <v>45642</v>
      </c>
      <c r="G1253" s="685">
        <v>45930</v>
      </c>
      <c r="H1253" s="684" t="s">
        <v>4854</v>
      </c>
    </row>
    <row r="1254" spans="1:8" hidden="1" x14ac:dyDescent="0.35">
      <c r="A1254" t="s">
        <v>671</v>
      </c>
      <c r="B1254" t="s">
        <v>124</v>
      </c>
      <c r="C1254" t="s">
        <v>2475</v>
      </c>
      <c r="D1254" s="685">
        <v>45869</v>
      </c>
      <c r="E1254" t="s">
        <v>80</v>
      </c>
      <c r="F1254" s="685">
        <v>45674</v>
      </c>
      <c r="G1254" s="685">
        <v>45947</v>
      </c>
      <c r="H1254" s="684" t="s">
        <v>4855</v>
      </c>
    </row>
    <row r="1255" spans="1:8" ht="29" hidden="1" x14ac:dyDescent="0.35">
      <c r="A1255" t="s">
        <v>501</v>
      </c>
      <c r="B1255" t="s">
        <v>280</v>
      </c>
      <c r="C1255" t="s">
        <v>278</v>
      </c>
      <c r="D1255" s="685">
        <v>45961</v>
      </c>
      <c r="E1255" t="s">
        <v>2640</v>
      </c>
      <c r="F1255" s="685">
        <v>45673</v>
      </c>
      <c r="G1255" s="685">
        <v>46325</v>
      </c>
      <c r="H1255" s="684" t="s">
        <v>4856</v>
      </c>
    </row>
    <row r="1256" spans="1:8" hidden="1" x14ac:dyDescent="0.35">
      <c r="A1256" t="s">
        <v>4857</v>
      </c>
      <c r="B1256" t="s">
        <v>124</v>
      </c>
      <c r="C1256" t="s">
        <v>124</v>
      </c>
      <c r="D1256" s="685">
        <v>45622</v>
      </c>
      <c r="E1256" t="s">
        <v>80</v>
      </c>
      <c r="F1256" s="685">
        <v>45607</v>
      </c>
      <c r="G1256" s="685">
        <v>45717</v>
      </c>
      <c r="H1256" s="684" t="s">
        <v>4858</v>
      </c>
    </row>
    <row r="1257" spans="1:8" ht="29" hidden="1" x14ac:dyDescent="0.35">
      <c r="A1257" t="s">
        <v>4859</v>
      </c>
      <c r="B1257" t="s">
        <v>565</v>
      </c>
      <c r="C1257" t="s">
        <v>124</v>
      </c>
      <c r="D1257" s="685">
        <v>45716</v>
      </c>
      <c r="E1257" t="s">
        <v>80</v>
      </c>
      <c r="F1257" s="685">
        <v>45672</v>
      </c>
      <c r="G1257" s="685">
        <v>45747</v>
      </c>
      <c r="H1257" s="684" t="s">
        <v>4860</v>
      </c>
    </row>
    <row r="1258" spans="1:8" hidden="1" x14ac:dyDescent="0.35">
      <c r="A1258" t="s">
        <v>4861</v>
      </c>
      <c r="B1258" t="s">
        <v>124</v>
      </c>
      <c r="C1258" t="s">
        <v>2475</v>
      </c>
      <c r="D1258" s="685">
        <v>45667</v>
      </c>
      <c r="E1258" t="s">
        <v>135</v>
      </c>
      <c r="F1258" s="685">
        <v>45629</v>
      </c>
      <c r="G1258" s="685">
        <v>45709</v>
      </c>
      <c r="H1258" s="684" t="s">
        <v>4862</v>
      </c>
    </row>
    <row r="1259" spans="1:8" hidden="1" x14ac:dyDescent="0.35">
      <c r="A1259" t="s">
        <v>4863</v>
      </c>
      <c r="B1259" t="s">
        <v>888</v>
      </c>
      <c r="C1259" t="s">
        <v>124</v>
      </c>
      <c r="D1259" s="685">
        <v>45716</v>
      </c>
      <c r="E1259" t="s">
        <v>2553</v>
      </c>
      <c r="F1259" s="685">
        <v>45709</v>
      </c>
      <c r="G1259" s="685">
        <v>45856</v>
      </c>
      <c r="H1259" s="684" t="s">
        <v>4864</v>
      </c>
    </row>
    <row r="1260" spans="1:8" ht="29" hidden="1" x14ac:dyDescent="0.35">
      <c r="A1260" t="s">
        <v>4865</v>
      </c>
      <c r="B1260" t="s">
        <v>124</v>
      </c>
      <c r="C1260" t="s">
        <v>278</v>
      </c>
      <c r="D1260" s="685">
        <v>45656</v>
      </c>
      <c r="E1260" t="s">
        <v>80</v>
      </c>
      <c r="F1260" s="685">
        <v>45656</v>
      </c>
      <c r="G1260" s="685">
        <v>46325</v>
      </c>
      <c r="H1260" s="684" t="s">
        <v>4866</v>
      </c>
    </row>
    <row r="1261" spans="1:8" hidden="1" x14ac:dyDescent="0.35">
      <c r="A1261" t="s">
        <v>4867</v>
      </c>
      <c r="B1261" t="s">
        <v>565</v>
      </c>
      <c r="C1261" t="s">
        <v>278</v>
      </c>
      <c r="D1261" s="685">
        <v>45717</v>
      </c>
      <c r="E1261" t="s">
        <v>80</v>
      </c>
      <c r="F1261" s="685">
        <v>45686</v>
      </c>
      <c r="G1261" s="685">
        <v>46325</v>
      </c>
      <c r="H1261" s="684" t="s">
        <v>4868</v>
      </c>
    </row>
    <row r="1262" spans="1:8" ht="29" hidden="1" x14ac:dyDescent="0.35">
      <c r="A1262" t="s">
        <v>4869</v>
      </c>
      <c r="B1262" t="s">
        <v>124</v>
      </c>
      <c r="C1262" t="s">
        <v>278</v>
      </c>
      <c r="D1262" s="685">
        <v>45638</v>
      </c>
      <c r="E1262" t="s">
        <v>135</v>
      </c>
      <c r="F1262" s="685">
        <v>45608</v>
      </c>
      <c r="G1262" s="685">
        <v>46325</v>
      </c>
      <c r="H1262" s="684" t="s">
        <v>4870</v>
      </c>
    </row>
    <row r="1263" spans="1:8" ht="29" hidden="1" x14ac:dyDescent="0.35">
      <c r="A1263" t="s">
        <v>4871</v>
      </c>
      <c r="B1263" t="s">
        <v>124</v>
      </c>
      <c r="C1263" t="s">
        <v>124</v>
      </c>
      <c r="D1263" s="685">
        <v>45603</v>
      </c>
      <c r="E1263" t="s">
        <v>80</v>
      </c>
      <c r="F1263" s="685">
        <v>45588</v>
      </c>
      <c r="G1263" s="685">
        <v>45746</v>
      </c>
      <c r="H1263" s="684" t="s">
        <v>4872</v>
      </c>
    </row>
    <row r="1264" spans="1:8" ht="29" hidden="1" x14ac:dyDescent="0.35">
      <c r="A1264" t="s">
        <v>4873</v>
      </c>
      <c r="B1264" t="s">
        <v>565</v>
      </c>
      <c r="C1264" t="s">
        <v>278</v>
      </c>
      <c r="D1264" s="685">
        <v>45663</v>
      </c>
      <c r="E1264" t="s">
        <v>80</v>
      </c>
      <c r="F1264" s="685">
        <v>45630</v>
      </c>
      <c r="G1264" s="685">
        <v>46325</v>
      </c>
      <c r="H1264" s="684" t="s">
        <v>4874</v>
      </c>
    </row>
    <row r="1265" spans="1:8" hidden="1" x14ac:dyDescent="0.35">
      <c r="A1265" t="s">
        <v>4875</v>
      </c>
      <c r="B1265" t="s">
        <v>280</v>
      </c>
      <c r="C1265" t="s">
        <v>124</v>
      </c>
      <c r="D1265" s="685">
        <v>45771</v>
      </c>
      <c r="E1265" t="s">
        <v>80</v>
      </c>
      <c r="F1265" s="685">
        <v>45712</v>
      </c>
      <c r="G1265" s="685">
        <v>46057</v>
      </c>
      <c r="H1265" s="684" t="s">
        <v>4876</v>
      </c>
    </row>
    <row r="1266" spans="1:8" hidden="1" x14ac:dyDescent="0.35">
      <c r="A1266" t="s">
        <v>411</v>
      </c>
      <c r="B1266" t="s">
        <v>2518</v>
      </c>
      <c r="C1266" t="s">
        <v>278</v>
      </c>
      <c r="D1266" s="685">
        <v>45961</v>
      </c>
      <c r="E1266" t="s">
        <v>80</v>
      </c>
      <c r="F1266" s="685">
        <v>45590</v>
      </c>
      <c r="G1266" s="685">
        <v>46325</v>
      </c>
      <c r="H1266" s="684" t="s">
        <v>4877</v>
      </c>
    </row>
    <row r="1267" spans="1:8" hidden="1" x14ac:dyDescent="0.35">
      <c r="A1267" t="s">
        <v>4878</v>
      </c>
      <c r="B1267" t="s">
        <v>888</v>
      </c>
      <c r="C1267" t="s">
        <v>278</v>
      </c>
      <c r="D1267" s="685">
        <v>45861</v>
      </c>
      <c r="E1267" t="s">
        <v>80</v>
      </c>
      <c r="F1267" s="685">
        <v>45604</v>
      </c>
      <c r="G1267" s="685">
        <v>45991</v>
      </c>
      <c r="H1267" s="684" t="s">
        <v>4879</v>
      </c>
    </row>
    <row r="1268" spans="1:8" hidden="1" x14ac:dyDescent="0.35">
      <c r="A1268" t="s">
        <v>4880</v>
      </c>
      <c r="B1268" t="s">
        <v>565</v>
      </c>
      <c r="C1268" t="s">
        <v>124</v>
      </c>
      <c r="D1268" s="685">
        <v>45892</v>
      </c>
      <c r="E1268" t="s">
        <v>80</v>
      </c>
      <c r="F1268" s="685">
        <v>45672</v>
      </c>
      <c r="G1268" s="685">
        <v>45969</v>
      </c>
      <c r="H1268" s="684" t="s">
        <v>4881</v>
      </c>
    </row>
    <row r="1269" spans="1:8" hidden="1" x14ac:dyDescent="0.35">
      <c r="A1269" t="s">
        <v>4882</v>
      </c>
      <c r="B1269" t="s">
        <v>124</v>
      </c>
      <c r="C1269" t="s">
        <v>278</v>
      </c>
      <c r="D1269" s="685">
        <v>45639</v>
      </c>
      <c r="E1269" t="s">
        <v>135</v>
      </c>
      <c r="F1269" s="685">
        <v>45609</v>
      </c>
      <c r="G1269" s="685">
        <v>46325</v>
      </c>
      <c r="H1269" s="684" t="s">
        <v>4883</v>
      </c>
    </row>
    <row r="1270" spans="1:8" ht="29" hidden="1" x14ac:dyDescent="0.35">
      <c r="A1270" t="s">
        <v>4884</v>
      </c>
      <c r="B1270" t="s">
        <v>565</v>
      </c>
      <c r="C1270" t="s">
        <v>278</v>
      </c>
      <c r="D1270" s="685">
        <v>45663</v>
      </c>
      <c r="E1270" t="s">
        <v>80</v>
      </c>
      <c r="F1270" s="685">
        <v>45632</v>
      </c>
      <c r="G1270" s="685">
        <v>46325</v>
      </c>
      <c r="H1270" s="684" t="s">
        <v>4885</v>
      </c>
    </row>
    <row r="1271" spans="1:8" hidden="1" x14ac:dyDescent="0.35">
      <c r="A1271" t="s">
        <v>4886</v>
      </c>
      <c r="B1271" t="s">
        <v>280</v>
      </c>
      <c r="C1271" t="s">
        <v>278</v>
      </c>
      <c r="D1271" s="685">
        <v>45900</v>
      </c>
      <c r="E1271" t="s">
        <v>80</v>
      </c>
      <c r="F1271" s="685">
        <v>45642</v>
      </c>
      <c r="G1271" s="685">
        <v>45900</v>
      </c>
      <c r="H1271" s="684" t="s">
        <v>4887</v>
      </c>
    </row>
    <row r="1272" spans="1:8" hidden="1" x14ac:dyDescent="0.35">
      <c r="A1272" t="s">
        <v>4888</v>
      </c>
      <c r="B1272" t="s">
        <v>888</v>
      </c>
      <c r="C1272" t="s">
        <v>278</v>
      </c>
      <c r="D1272" s="685">
        <v>45681</v>
      </c>
      <c r="E1272" t="s">
        <v>80</v>
      </c>
      <c r="F1272" s="685">
        <v>45636</v>
      </c>
      <c r="G1272" s="685">
        <v>46021</v>
      </c>
      <c r="H1272" s="684" t="s">
        <v>4889</v>
      </c>
    </row>
    <row r="1273" spans="1:8" hidden="1" x14ac:dyDescent="0.35">
      <c r="A1273" t="s">
        <v>4890</v>
      </c>
      <c r="B1273" t="s">
        <v>124</v>
      </c>
      <c r="C1273" t="s">
        <v>278</v>
      </c>
      <c r="D1273" s="685">
        <v>45625</v>
      </c>
      <c r="E1273" t="s">
        <v>80</v>
      </c>
      <c r="F1273" s="685">
        <v>45594</v>
      </c>
      <c r="G1273" s="685">
        <v>46325</v>
      </c>
      <c r="H1273" s="684" t="s">
        <v>4891</v>
      </c>
    </row>
    <row r="1274" spans="1:8" hidden="1" x14ac:dyDescent="0.35">
      <c r="A1274" t="s">
        <v>4892</v>
      </c>
      <c r="B1274" t="s">
        <v>280</v>
      </c>
      <c r="C1274" t="s">
        <v>278</v>
      </c>
      <c r="D1274" s="685">
        <v>45870</v>
      </c>
      <c r="E1274" t="s">
        <v>80</v>
      </c>
      <c r="F1274" s="685">
        <v>45653</v>
      </c>
      <c r="G1274" s="685">
        <v>45870</v>
      </c>
      <c r="H1274" s="684" t="s">
        <v>4893</v>
      </c>
    </row>
    <row r="1275" spans="1:8" ht="29" hidden="1" x14ac:dyDescent="0.35">
      <c r="A1275" t="s">
        <v>4894</v>
      </c>
      <c r="B1275" t="s">
        <v>124</v>
      </c>
      <c r="C1275" t="s">
        <v>124</v>
      </c>
      <c r="D1275" s="685">
        <v>45624</v>
      </c>
      <c r="E1275" t="s">
        <v>80</v>
      </c>
      <c r="F1275" s="685">
        <v>45603</v>
      </c>
      <c r="G1275" s="685">
        <v>45809</v>
      </c>
      <c r="H1275" s="684" t="s">
        <v>4895</v>
      </c>
    </row>
    <row r="1276" spans="1:8" hidden="1" x14ac:dyDescent="0.35">
      <c r="A1276" t="s">
        <v>4896</v>
      </c>
      <c r="B1276" t="s">
        <v>124</v>
      </c>
      <c r="C1276" t="s">
        <v>278</v>
      </c>
      <c r="D1276" s="685">
        <v>45625</v>
      </c>
      <c r="E1276" t="s">
        <v>80</v>
      </c>
      <c r="F1276" s="685">
        <v>45594</v>
      </c>
      <c r="G1276" s="685">
        <v>46325</v>
      </c>
      <c r="H1276" s="684" t="s">
        <v>4897</v>
      </c>
    </row>
    <row r="1277" spans="1:8" hidden="1" x14ac:dyDescent="0.35">
      <c r="A1277" t="s">
        <v>355</v>
      </c>
      <c r="B1277" t="s">
        <v>280</v>
      </c>
      <c r="C1277" t="s">
        <v>278</v>
      </c>
      <c r="D1277" s="685">
        <v>45961</v>
      </c>
      <c r="E1277" t="s">
        <v>80</v>
      </c>
      <c r="F1277" s="685">
        <v>45597</v>
      </c>
      <c r="G1277" s="685">
        <v>46325</v>
      </c>
      <c r="H1277" s="684" t="s">
        <v>4898</v>
      </c>
    </row>
    <row r="1278" spans="1:8" ht="43.5" hidden="1" x14ac:dyDescent="0.35">
      <c r="A1278" t="s">
        <v>4899</v>
      </c>
      <c r="B1278" t="s">
        <v>124</v>
      </c>
      <c r="C1278" t="s">
        <v>124</v>
      </c>
      <c r="D1278" s="685">
        <v>45603</v>
      </c>
      <c r="E1278" t="s">
        <v>80</v>
      </c>
      <c r="F1278" s="685">
        <v>45588</v>
      </c>
      <c r="G1278" s="685">
        <v>45746</v>
      </c>
      <c r="H1278" s="684" t="s">
        <v>4900</v>
      </c>
    </row>
    <row r="1279" spans="1:8" ht="29" hidden="1" x14ac:dyDescent="0.35">
      <c r="A1279" t="s">
        <v>4901</v>
      </c>
      <c r="B1279" t="s">
        <v>124</v>
      </c>
      <c r="C1279" t="s">
        <v>278</v>
      </c>
      <c r="D1279" s="685">
        <v>45625</v>
      </c>
      <c r="E1279" t="s">
        <v>80</v>
      </c>
      <c r="F1279" s="685">
        <v>45588</v>
      </c>
      <c r="G1279" s="685">
        <v>46325</v>
      </c>
      <c r="H1279" s="684" t="s">
        <v>4902</v>
      </c>
    </row>
    <row r="1280" spans="1:8" ht="29" hidden="1" x14ac:dyDescent="0.35">
      <c r="A1280" t="s">
        <v>4903</v>
      </c>
      <c r="B1280" t="s">
        <v>124</v>
      </c>
      <c r="C1280" t="s">
        <v>278</v>
      </c>
      <c r="D1280" s="685">
        <v>45625</v>
      </c>
      <c r="E1280" t="s">
        <v>80</v>
      </c>
      <c r="F1280" s="685">
        <v>45594</v>
      </c>
      <c r="G1280" s="685">
        <v>46325</v>
      </c>
      <c r="H1280" s="684" t="s">
        <v>4904</v>
      </c>
    </row>
    <row r="1281" spans="1:8" ht="29" hidden="1" x14ac:dyDescent="0.35">
      <c r="A1281" t="s">
        <v>4905</v>
      </c>
      <c r="B1281" t="s">
        <v>124</v>
      </c>
      <c r="C1281" t="s">
        <v>278</v>
      </c>
      <c r="D1281" s="685">
        <v>45713</v>
      </c>
      <c r="E1281" t="s">
        <v>80</v>
      </c>
      <c r="F1281" s="685">
        <v>45713</v>
      </c>
      <c r="G1281" s="685">
        <v>46325</v>
      </c>
      <c r="H1281" s="684" t="s">
        <v>4906</v>
      </c>
    </row>
    <row r="1282" spans="1:8" ht="29" hidden="1" x14ac:dyDescent="0.35">
      <c r="A1282" t="s">
        <v>4907</v>
      </c>
      <c r="B1282" t="s">
        <v>124</v>
      </c>
      <c r="C1282" t="s">
        <v>278</v>
      </c>
      <c r="D1282" s="685">
        <v>45736</v>
      </c>
      <c r="E1282" t="s">
        <v>80</v>
      </c>
      <c r="F1282" s="685">
        <v>45708</v>
      </c>
      <c r="G1282" s="685">
        <v>46325</v>
      </c>
      <c r="H1282" s="684" t="s">
        <v>4908</v>
      </c>
    </row>
    <row r="1283" spans="1:8" hidden="1" x14ac:dyDescent="0.35">
      <c r="A1283" t="s">
        <v>4909</v>
      </c>
      <c r="B1283" t="s">
        <v>124</v>
      </c>
      <c r="C1283" t="s">
        <v>278</v>
      </c>
      <c r="D1283" s="685">
        <v>45637</v>
      </c>
      <c r="E1283" t="s">
        <v>135</v>
      </c>
      <c r="F1283" s="685">
        <v>45607</v>
      </c>
      <c r="G1283" s="685">
        <v>46325</v>
      </c>
      <c r="H1283" s="684" t="s">
        <v>4910</v>
      </c>
    </row>
    <row r="1284" spans="1:8" hidden="1" x14ac:dyDescent="0.35">
      <c r="A1284" t="s">
        <v>4911</v>
      </c>
      <c r="B1284" t="s">
        <v>280</v>
      </c>
      <c r="C1284" t="s">
        <v>278</v>
      </c>
      <c r="D1284" s="685">
        <v>45960</v>
      </c>
      <c r="E1284" t="s">
        <v>80</v>
      </c>
      <c r="F1284" s="685">
        <v>45777</v>
      </c>
      <c r="G1284" s="685">
        <v>46325</v>
      </c>
      <c r="H1284" s="684" t="s">
        <v>4912</v>
      </c>
    </row>
    <row r="1285" spans="1:8" hidden="1" x14ac:dyDescent="0.35">
      <c r="A1285" t="s">
        <v>282</v>
      </c>
      <c r="B1285" t="s">
        <v>280</v>
      </c>
      <c r="C1285" t="s">
        <v>278</v>
      </c>
      <c r="D1285" s="685">
        <v>45961</v>
      </c>
      <c r="E1285" t="s">
        <v>80</v>
      </c>
      <c r="F1285" s="685">
        <v>45660</v>
      </c>
      <c r="G1285" s="685">
        <v>46325</v>
      </c>
      <c r="H1285" s="684" t="s">
        <v>4913</v>
      </c>
    </row>
    <row r="1286" spans="1:8" hidden="1" x14ac:dyDescent="0.35">
      <c r="A1286" t="s">
        <v>4914</v>
      </c>
      <c r="B1286" t="s">
        <v>565</v>
      </c>
      <c r="C1286" t="s">
        <v>278</v>
      </c>
      <c r="D1286" s="685">
        <v>45629</v>
      </c>
      <c r="E1286" t="s">
        <v>80</v>
      </c>
      <c r="F1286" s="685">
        <v>45597</v>
      </c>
      <c r="G1286" s="685">
        <v>46325</v>
      </c>
      <c r="H1286" s="684" t="s">
        <v>4915</v>
      </c>
    </row>
    <row r="1287" spans="1:8" ht="29" hidden="1" x14ac:dyDescent="0.35">
      <c r="A1287" t="s">
        <v>4916</v>
      </c>
      <c r="B1287" t="s">
        <v>124</v>
      </c>
      <c r="C1287" t="s">
        <v>278</v>
      </c>
      <c r="D1287" s="685">
        <v>45625</v>
      </c>
      <c r="E1287" t="s">
        <v>80</v>
      </c>
      <c r="F1287" s="685">
        <v>45594</v>
      </c>
      <c r="G1287" s="685">
        <v>46325</v>
      </c>
      <c r="H1287" s="684" t="s">
        <v>4917</v>
      </c>
    </row>
    <row r="1288" spans="1:8" hidden="1" x14ac:dyDescent="0.35">
      <c r="A1288" t="s">
        <v>4918</v>
      </c>
      <c r="B1288" t="s">
        <v>124</v>
      </c>
      <c r="C1288" t="s">
        <v>278</v>
      </c>
      <c r="D1288" s="685">
        <v>45663</v>
      </c>
      <c r="E1288" t="s">
        <v>2522</v>
      </c>
      <c r="F1288" s="685">
        <v>45632</v>
      </c>
      <c r="G1288" s="685">
        <v>46325</v>
      </c>
      <c r="H1288" s="684" t="s">
        <v>4919</v>
      </c>
    </row>
    <row r="1289" spans="1:8" ht="29" hidden="1" x14ac:dyDescent="0.35">
      <c r="A1289" t="s">
        <v>799</v>
      </c>
      <c r="B1289" t="s">
        <v>156</v>
      </c>
      <c r="C1289" t="s">
        <v>278</v>
      </c>
      <c r="D1289" s="685">
        <v>45809</v>
      </c>
      <c r="E1289" t="s">
        <v>80</v>
      </c>
      <c r="F1289" s="685">
        <v>45617</v>
      </c>
      <c r="G1289" s="685">
        <v>45992</v>
      </c>
      <c r="H1289" s="684" t="s">
        <v>4920</v>
      </c>
    </row>
    <row r="1290" spans="1:8" ht="29" hidden="1" x14ac:dyDescent="0.35">
      <c r="A1290" t="s">
        <v>4921</v>
      </c>
      <c r="B1290" t="s">
        <v>124</v>
      </c>
      <c r="C1290" t="s">
        <v>278</v>
      </c>
      <c r="D1290" s="685">
        <v>45671</v>
      </c>
      <c r="E1290" t="s">
        <v>135</v>
      </c>
      <c r="F1290" s="685">
        <v>45656</v>
      </c>
      <c r="G1290" s="685">
        <v>45716</v>
      </c>
      <c r="H1290" s="684" t="s">
        <v>4922</v>
      </c>
    </row>
    <row r="1291" spans="1:8" ht="29" hidden="1" x14ac:dyDescent="0.35">
      <c r="A1291" t="s">
        <v>4923</v>
      </c>
      <c r="B1291" t="s">
        <v>124</v>
      </c>
      <c r="C1291" t="s">
        <v>278</v>
      </c>
      <c r="D1291" s="685">
        <v>45628</v>
      </c>
      <c r="E1291" t="s">
        <v>80</v>
      </c>
      <c r="F1291" s="685">
        <v>45596</v>
      </c>
      <c r="G1291" s="685">
        <v>46325</v>
      </c>
      <c r="H1291" s="684" t="s">
        <v>4924</v>
      </c>
    </row>
    <row r="1292" spans="1:8" ht="29" hidden="1" x14ac:dyDescent="0.35">
      <c r="A1292" t="s">
        <v>4925</v>
      </c>
      <c r="B1292" t="s">
        <v>124</v>
      </c>
      <c r="C1292" t="s">
        <v>278</v>
      </c>
      <c r="D1292" s="685">
        <v>45626</v>
      </c>
      <c r="E1292" t="s">
        <v>80</v>
      </c>
      <c r="F1292" s="685">
        <v>45595</v>
      </c>
      <c r="G1292" s="685">
        <v>46325</v>
      </c>
      <c r="H1292" s="684" t="s">
        <v>4926</v>
      </c>
    </row>
    <row r="1293" spans="1:8" ht="29" hidden="1" x14ac:dyDescent="0.35">
      <c r="A1293" t="s">
        <v>4927</v>
      </c>
      <c r="B1293" t="s">
        <v>888</v>
      </c>
      <c r="C1293" t="s">
        <v>124</v>
      </c>
      <c r="D1293" s="685">
        <v>45723</v>
      </c>
      <c r="E1293" t="s">
        <v>2553</v>
      </c>
      <c r="F1293" s="685">
        <v>45713</v>
      </c>
      <c r="G1293" s="685">
        <v>45856</v>
      </c>
      <c r="H1293" s="684" t="s">
        <v>4928</v>
      </c>
    </row>
    <row r="1294" spans="1:8" ht="29" hidden="1" x14ac:dyDescent="0.35">
      <c r="A1294" t="s">
        <v>4929</v>
      </c>
      <c r="B1294" t="s">
        <v>124</v>
      </c>
      <c r="C1294" t="s">
        <v>278</v>
      </c>
      <c r="D1294" s="685">
        <v>45628</v>
      </c>
      <c r="E1294" t="s">
        <v>135</v>
      </c>
      <c r="F1294" s="685">
        <v>45596</v>
      </c>
      <c r="G1294" s="685">
        <v>46325</v>
      </c>
      <c r="H1294" s="684" t="s">
        <v>4930</v>
      </c>
    </row>
    <row r="1295" spans="1:8" hidden="1" x14ac:dyDescent="0.35">
      <c r="A1295" t="s">
        <v>4931</v>
      </c>
      <c r="B1295" t="s">
        <v>124</v>
      </c>
      <c r="C1295" t="s">
        <v>124</v>
      </c>
      <c r="D1295" s="685">
        <v>45617</v>
      </c>
      <c r="E1295" t="s">
        <v>80</v>
      </c>
      <c r="F1295" s="685">
        <v>45596</v>
      </c>
      <c r="G1295" s="685">
        <v>45809</v>
      </c>
      <c r="H1295" s="684" t="s">
        <v>4932</v>
      </c>
    </row>
    <row r="1296" spans="1:8" hidden="1" x14ac:dyDescent="0.35">
      <c r="A1296" t="s">
        <v>4933</v>
      </c>
      <c r="B1296" t="s">
        <v>280</v>
      </c>
      <c r="C1296" t="s">
        <v>278</v>
      </c>
      <c r="D1296" s="685">
        <v>45870</v>
      </c>
      <c r="E1296" t="s">
        <v>80</v>
      </c>
      <c r="F1296" s="685">
        <v>45786</v>
      </c>
      <c r="G1296" s="685">
        <v>45870</v>
      </c>
      <c r="H1296" s="684" t="s">
        <v>4934</v>
      </c>
    </row>
    <row r="1297" spans="1:8" hidden="1" x14ac:dyDescent="0.35">
      <c r="A1297" t="s">
        <v>4935</v>
      </c>
      <c r="B1297" t="s">
        <v>565</v>
      </c>
      <c r="C1297" t="s">
        <v>278</v>
      </c>
      <c r="D1297" s="685">
        <v>45639</v>
      </c>
      <c r="E1297" t="s">
        <v>80</v>
      </c>
      <c r="F1297" s="685">
        <v>45609</v>
      </c>
      <c r="G1297" s="685">
        <v>46325</v>
      </c>
      <c r="H1297" s="684" t="s">
        <v>4936</v>
      </c>
    </row>
    <row r="1298" spans="1:8" ht="29" hidden="1" x14ac:dyDescent="0.35">
      <c r="A1298" t="s">
        <v>678</v>
      </c>
      <c r="B1298" t="s">
        <v>124</v>
      </c>
      <c r="C1298" t="s">
        <v>124</v>
      </c>
      <c r="D1298" s="685">
        <v>45734</v>
      </c>
      <c r="E1298" t="s">
        <v>2553</v>
      </c>
      <c r="F1298" s="685">
        <v>45587</v>
      </c>
      <c r="G1298" s="685">
        <v>45760</v>
      </c>
      <c r="H1298" s="684" t="s">
        <v>4937</v>
      </c>
    </row>
    <row r="1299" spans="1:8" hidden="1" x14ac:dyDescent="0.35">
      <c r="A1299" t="s">
        <v>4938</v>
      </c>
      <c r="B1299" t="s">
        <v>124</v>
      </c>
      <c r="C1299" t="s">
        <v>278</v>
      </c>
      <c r="D1299" s="685">
        <v>45628</v>
      </c>
      <c r="E1299" t="s">
        <v>80</v>
      </c>
      <c r="F1299" s="685">
        <v>45596</v>
      </c>
      <c r="G1299" s="685">
        <v>46325</v>
      </c>
      <c r="H1299" s="684" t="s">
        <v>4939</v>
      </c>
    </row>
    <row r="1300" spans="1:8" hidden="1" x14ac:dyDescent="0.35">
      <c r="A1300" t="s">
        <v>4940</v>
      </c>
      <c r="B1300" t="s">
        <v>565</v>
      </c>
      <c r="C1300" t="s">
        <v>278</v>
      </c>
      <c r="D1300" s="685">
        <v>45670</v>
      </c>
      <c r="E1300" t="s">
        <v>80</v>
      </c>
      <c r="F1300" s="685">
        <v>45637</v>
      </c>
      <c r="G1300" s="685">
        <v>46325</v>
      </c>
      <c r="H1300" s="684" t="s">
        <v>4941</v>
      </c>
    </row>
    <row r="1301" spans="1:8" hidden="1" x14ac:dyDescent="0.35">
      <c r="A1301" t="s">
        <v>4942</v>
      </c>
      <c r="B1301" t="s">
        <v>124</v>
      </c>
      <c r="C1301" t="s">
        <v>278</v>
      </c>
      <c r="D1301" s="685">
        <v>45722</v>
      </c>
      <c r="E1301" t="s">
        <v>80</v>
      </c>
      <c r="F1301" s="685">
        <v>45594</v>
      </c>
      <c r="G1301" s="685">
        <v>46022</v>
      </c>
      <c r="H1301" s="684" t="s">
        <v>4943</v>
      </c>
    </row>
    <row r="1302" spans="1:8" hidden="1" x14ac:dyDescent="0.35">
      <c r="A1302" t="s">
        <v>4944</v>
      </c>
      <c r="B1302" t="s">
        <v>124</v>
      </c>
      <c r="C1302" t="s">
        <v>124</v>
      </c>
      <c r="D1302" s="685">
        <v>45688</v>
      </c>
      <c r="E1302" t="s">
        <v>2553</v>
      </c>
      <c r="F1302" s="685">
        <v>45685</v>
      </c>
      <c r="G1302" s="685">
        <v>45691</v>
      </c>
      <c r="H1302" s="684" t="s">
        <v>4945</v>
      </c>
    </row>
    <row r="1303" spans="1:8" hidden="1" x14ac:dyDescent="0.35">
      <c r="A1303" t="s">
        <v>4946</v>
      </c>
      <c r="B1303" t="s">
        <v>565</v>
      </c>
      <c r="C1303" t="s">
        <v>124</v>
      </c>
      <c r="D1303" s="685">
        <v>46142</v>
      </c>
      <c r="E1303" t="s">
        <v>80</v>
      </c>
      <c r="F1303" s="685">
        <v>45717</v>
      </c>
      <c r="G1303" s="685">
        <v>46418</v>
      </c>
      <c r="H1303" s="684" t="s">
        <v>4947</v>
      </c>
    </row>
    <row r="1304" spans="1:8" hidden="1" x14ac:dyDescent="0.35">
      <c r="A1304" t="s">
        <v>4948</v>
      </c>
      <c r="B1304" t="s">
        <v>124</v>
      </c>
      <c r="C1304" t="s">
        <v>2475</v>
      </c>
      <c r="D1304" s="685">
        <v>45777</v>
      </c>
      <c r="E1304" t="s">
        <v>2531</v>
      </c>
      <c r="F1304" s="685">
        <v>45685</v>
      </c>
      <c r="G1304" s="685">
        <v>45869</v>
      </c>
      <c r="H1304" s="684" t="s">
        <v>4949</v>
      </c>
    </row>
    <row r="1305" spans="1:8" hidden="1" x14ac:dyDescent="0.35">
      <c r="A1305" t="s">
        <v>4950</v>
      </c>
      <c r="B1305" t="s">
        <v>565</v>
      </c>
      <c r="C1305" t="s">
        <v>124</v>
      </c>
      <c r="D1305" s="685">
        <v>46142</v>
      </c>
      <c r="E1305" t="s">
        <v>80</v>
      </c>
      <c r="F1305" s="685">
        <v>45717</v>
      </c>
      <c r="G1305" s="685">
        <v>46418</v>
      </c>
      <c r="H1305" s="684" t="s">
        <v>4951</v>
      </c>
    </row>
    <row r="1306" spans="1:8" hidden="1" x14ac:dyDescent="0.35">
      <c r="A1306" t="s">
        <v>4952</v>
      </c>
      <c r="B1306" t="s">
        <v>565</v>
      </c>
      <c r="C1306" t="s">
        <v>2536</v>
      </c>
      <c r="D1306" s="685">
        <v>45869</v>
      </c>
      <c r="E1306" t="s">
        <v>80</v>
      </c>
      <c r="F1306" s="685">
        <v>45751</v>
      </c>
      <c r="G1306" s="685">
        <v>46203</v>
      </c>
      <c r="H1306" s="684" t="s">
        <v>4953</v>
      </c>
    </row>
    <row r="1307" spans="1:8" hidden="1" x14ac:dyDescent="0.35">
      <c r="A1307" t="s">
        <v>4954</v>
      </c>
      <c r="B1307" t="s">
        <v>565</v>
      </c>
      <c r="C1307" t="s">
        <v>124</v>
      </c>
      <c r="D1307" s="685">
        <v>46142</v>
      </c>
      <c r="E1307" t="s">
        <v>80</v>
      </c>
      <c r="F1307" s="685">
        <v>45717</v>
      </c>
      <c r="G1307" s="685">
        <v>46418</v>
      </c>
      <c r="H1307" s="684" t="s">
        <v>4955</v>
      </c>
    </row>
    <row r="1308" spans="1:8" hidden="1" x14ac:dyDescent="0.35">
      <c r="A1308" t="s">
        <v>4956</v>
      </c>
      <c r="B1308" t="s">
        <v>565</v>
      </c>
      <c r="C1308" t="s">
        <v>124</v>
      </c>
      <c r="D1308" s="685">
        <v>46142</v>
      </c>
      <c r="E1308" t="s">
        <v>80</v>
      </c>
      <c r="F1308" s="685">
        <v>45717</v>
      </c>
      <c r="G1308" s="685">
        <v>46418</v>
      </c>
      <c r="H1308" s="684" t="s">
        <v>4957</v>
      </c>
    </row>
    <row r="1309" spans="1:8" ht="29" hidden="1" x14ac:dyDescent="0.35">
      <c r="A1309" t="s">
        <v>4958</v>
      </c>
      <c r="B1309" t="s">
        <v>565</v>
      </c>
      <c r="C1309" t="s">
        <v>124</v>
      </c>
      <c r="D1309" s="685">
        <v>45764</v>
      </c>
      <c r="E1309" t="s">
        <v>80</v>
      </c>
      <c r="F1309" s="685">
        <v>45733</v>
      </c>
      <c r="G1309" s="685">
        <v>46229</v>
      </c>
      <c r="H1309" s="684" t="s">
        <v>4959</v>
      </c>
    </row>
    <row r="1310" spans="1:8" ht="29" hidden="1" x14ac:dyDescent="0.35">
      <c r="A1310" t="s">
        <v>4960</v>
      </c>
      <c r="B1310" t="s">
        <v>280</v>
      </c>
      <c r="C1310" t="s">
        <v>124</v>
      </c>
      <c r="D1310" s="685">
        <v>45766</v>
      </c>
      <c r="E1310" t="s">
        <v>2640</v>
      </c>
      <c r="F1310" s="685">
        <v>45735</v>
      </c>
      <c r="G1310" s="685">
        <v>46229</v>
      </c>
      <c r="H1310" s="684" t="s">
        <v>4961</v>
      </c>
    </row>
    <row r="1311" spans="1:8" hidden="1" x14ac:dyDescent="0.35">
      <c r="A1311" t="s">
        <v>4962</v>
      </c>
      <c r="B1311" t="s">
        <v>565</v>
      </c>
      <c r="C1311" t="s">
        <v>124</v>
      </c>
      <c r="D1311" s="685">
        <v>46142</v>
      </c>
      <c r="E1311" t="s">
        <v>80</v>
      </c>
      <c r="F1311" s="685">
        <v>45717</v>
      </c>
      <c r="G1311" s="685">
        <v>46418</v>
      </c>
      <c r="H1311" s="684" t="s">
        <v>4963</v>
      </c>
    </row>
    <row r="1312" spans="1:8" hidden="1" x14ac:dyDescent="0.35">
      <c r="A1312" t="s">
        <v>4964</v>
      </c>
      <c r="B1312" t="s">
        <v>565</v>
      </c>
      <c r="C1312" t="s">
        <v>124</v>
      </c>
      <c r="D1312" s="685">
        <v>46142</v>
      </c>
      <c r="E1312" t="s">
        <v>80</v>
      </c>
      <c r="F1312" s="685">
        <v>45717</v>
      </c>
      <c r="G1312" s="685">
        <v>46418</v>
      </c>
      <c r="H1312" s="684" t="s">
        <v>4965</v>
      </c>
    </row>
    <row r="1313" spans="1:8" hidden="1" x14ac:dyDescent="0.35">
      <c r="A1313" t="s">
        <v>4966</v>
      </c>
      <c r="B1313" t="s">
        <v>888</v>
      </c>
      <c r="C1313" t="s">
        <v>2475</v>
      </c>
      <c r="D1313" s="685">
        <v>45782</v>
      </c>
      <c r="E1313" t="s">
        <v>3470</v>
      </c>
      <c r="F1313" s="685">
        <v>45779</v>
      </c>
      <c r="G1313" s="685">
        <v>45871</v>
      </c>
      <c r="H1313" s="684" t="s">
        <v>4967</v>
      </c>
    </row>
    <row r="1314" spans="1:8" hidden="1" x14ac:dyDescent="0.35">
      <c r="A1314" t="s">
        <v>4968</v>
      </c>
      <c r="B1314" t="s">
        <v>565</v>
      </c>
      <c r="C1314" t="s">
        <v>124</v>
      </c>
      <c r="D1314" s="685">
        <v>45765</v>
      </c>
      <c r="E1314" t="s">
        <v>80</v>
      </c>
      <c r="F1314" s="685">
        <v>45734</v>
      </c>
      <c r="G1314" s="685">
        <v>46229</v>
      </c>
      <c r="H1314" s="684" t="s">
        <v>4969</v>
      </c>
    </row>
    <row r="1315" spans="1:8" hidden="1" x14ac:dyDescent="0.35">
      <c r="A1315" t="s">
        <v>4970</v>
      </c>
      <c r="B1315" t="s">
        <v>565</v>
      </c>
      <c r="C1315" t="s">
        <v>124</v>
      </c>
      <c r="D1315" s="685">
        <v>45991</v>
      </c>
      <c r="E1315" t="s">
        <v>80</v>
      </c>
      <c r="F1315" s="685">
        <v>45728</v>
      </c>
      <c r="G1315" s="685">
        <v>46386</v>
      </c>
      <c r="H1315" s="684" t="s">
        <v>4971</v>
      </c>
    </row>
    <row r="1316" spans="1:8" ht="29" hidden="1" x14ac:dyDescent="0.35">
      <c r="A1316" t="s">
        <v>4972</v>
      </c>
      <c r="B1316" t="s">
        <v>565</v>
      </c>
      <c r="C1316" t="s">
        <v>124</v>
      </c>
      <c r="D1316" s="685">
        <v>46142</v>
      </c>
      <c r="E1316" t="s">
        <v>80</v>
      </c>
      <c r="F1316" s="685">
        <v>45717</v>
      </c>
      <c r="G1316" s="685">
        <v>46418</v>
      </c>
      <c r="H1316" s="684" t="s">
        <v>4973</v>
      </c>
    </row>
    <row r="1317" spans="1:8" ht="29" hidden="1" x14ac:dyDescent="0.35">
      <c r="A1317" t="s">
        <v>4974</v>
      </c>
      <c r="B1317" t="s">
        <v>888</v>
      </c>
      <c r="C1317" t="s">
        <v>124</v>
      </c>
      <c r="D1317" s="685">
        <v>45790</v>
      </c>
      <c r="E1317" t="s">
        <v>2553</v>
      </c>
      <c r="F1317" s="685">
        <v>45517</v>
      </c>
      <c r="G1317" s="685">
        <v>45790</v>
      </c>
      <c r="H1317" s="684" t="s">
        <v>4975</v>
      </c>
    </row>
    <row r="1318" spans="1:8" ht="29" hidden="1" x14ac:dyDescent="0.35">
      <c r="A1318" t="s">
        <v>4976</v>
      </c>
      <c r="B1318" t="s">
        <v>565</v>
      </c>
      <c r="C1318" t="s">
        <v>124</v>
      </c>
      <c r="D1318" s="685">
        <v>46142</v>
      </c>
      <c r="E1318" t="s">
        <v>80</v>
      </c>
      <c r="F1318" s="685">
        <v>45717</v>
      </c>
      <c r="G1318" s="685">
        <v>46418</v>
      </c>
      <c r="H1318" s="684" t="s">
        <v>4977</v>
      </c>
    </row>
    <row r="1319" spans="1:8" hidden="1" x14ac:dyDescent="0.35">
      <c r="A1319" t="s">
        <v>4978</v>
      </c>
      <c r="B1319" t="s">
        <v>565</v>
      </c>
      <c r="C1319" t="s">
        <v>2475</v>
      </c>
      <c r="D1319" s="685">
        <v>46142</v>
      </c>
      <c r="E1319" t="s">
        <v>80</v>
      </c>
      <c r="F1319" s="685">
        <v>45717</v>
      </c>
      <c r="G1319" s="685">
        <v>46418</v>
      </c>
      <c r="H1319" s="684" t="s">
        <v>4979</v>
      </c>
    </row>
    <row r="1320" spans="1:8" hidden="1" x14ac:dyDescent="0.35">
      <c r="A1320" t="s">
        <v>4980</v>
      </c>
      <c r="B1320" t="s">
        <v>565</v>
      </c>
      <c r="C1320" t="s">
        <v>124</v>
      </c>
      <c r="D1320" s="685">
        <v>46142</v>
      </c>
      <c r="E1320" t="s">
        <v>80</v>
      </c>
      <c r="F1320" s="685">
        <v>45717</v>
      </c>
      <c r="G1320" s="685">
        <v>46418</v>
      </c>
      <c r="H1320" s="684" t="s">
        <v>4981</v>
      </c>
    </row>
    <row r="1321" spans="1:8" hidden="1" x14ac:dyDescent="0.35">
      <c r="A1321" t="s">
        <v>4982</v>
      </c>
      <c r="B1321" t="s">
        <v>565</v>
      </c>
      <c r="C1321" t="s">
        <v>124</v>
      </c>
      <c r="D1321" s="685">
        <v>46142</v>
      </c>
      <c r="E1321" t="s">
        <v>80</v>
      </c>
      <c r="F1321" s="685">
        <v>45717</v>
      </c>
      <c r="G1321" s="685">
        <v>46418</v>
      </c>
      <c r="H1321" s="684" t="s">
        <v>4983</v>
      </c>
    </row>
    <row r="1322" spans="1:8" ht="29" hidden="1" x14ac:dyDescent="0.35">
      <c r="A1322" t="s">
        <v>4984</v>
      </c>
      <c r="B1322" t="s">
        <v>888</v>
      </c>
      <c r="C1322" t="s">
        <v>278</v>
      </c>
      <c r="D1322" s="685">
        <v>45960</v>
      </c>
      <c r="E1322" t="s">
        <v>2531</v>
      </c>
      <c r="F1322" s="685">
        <v>45734</v>
      </c>
      <c r="G1322" s="685">
        <v>45992</v>
      </c>
      <c r="H1322" s="684" t="s">
        <v>4985</v>
      </c>
    </row>
    <row r="1323" spans="1:8" hidden="1" x14ac:dyDescent="0.35">
      <c r="A1323" t="s">
        <v>4986</v>
      </c>
      <c r="B1323" t="s">
        <v>565</v>
      </c>
      <c r="C1323" t="s">
        <v>124</v>
      </c>
      <c r="D1323" s="685">
        <v>46142</v>
      </c>
      <c r="E1323" t="s">
        <v>80</v>
      </c>
      <c r="F1323" s="685">
        <v>45717</v>
      </c>
      <c r="G1323" s="685">
        <v>46418</v>
      </c>
      <c r="H1323" s="684" t="s">
        <v>4987</v>
      </c>
    </row>
    <row r="1324" spans="1:8" ht="29" hidden="1" x14ac:dyDescent="0.35">
      <c r="A1324" t="s">
        <v>4988</v>
      </c>
      <c r="B1324" t="s">
        <v>565</v>
      </c>
      <c r="C1324" t="s">
        <v>124</v>
      </c>
      <c r="D1324" s="685">
        <v>45764</v>
      </c>
      <c r="E1324" t="s">
        <v>80</v>
      </c>
      <c r="F1324" s="685">
        <v>45733</v>
      </c>
      <c r="G1324" s="685">
        <v>46229</v>
      </c>
      <c r="H1324" s="684" t="s">
        <v>4989</v>
      </c>
    </row>
    <row r="1325" spans="1:8" hidden="1" x14ac:dyDescent="0.35">
      <c r="A1325" t="s">
        <v>4990</v>
      </c>
      <c r="B1325" t="s">
        <v>565</v>
      </c>
      <c r="C1325" t="s">
        <v>124</v>
      </c>
      <c r="D1325" s="685">
        <v>46142</v>
      </c>
      <c r="E1325" t="s">
        <v>80</v>
      </c>
      <c r="F1325" s="685">
        <v>45717</v>
      </c>
      <c r="G1325" s="685">
        <v>46418</v>
      </c>
      <c r="H1325" s="684" t="s">
        <v>4991</v>
      </c>
    </row>
    <row r="1326" spans="1:8" hidden="1" x14ac:dyDescent="0.35">
      <c r="A1326" t="s">
        <v>4992</v>
      </c>
      <c r="B1326" t="s">
        <v>565</v>
      </c>
      <c r="C1326" t="s">
        <v>2475</v>
      </c>
      <c r="D1326" s="685">
        <v>45808</v>
      </c>
      <c r="E1326" t="s">
        <v>80</v>
      </c>
      <c r="F1326" s="685">
        <v>45727</v>
      </c>
      <c r="G1326" s="685">
        <v>45838</v>
      </c>
      <c r="H1326" s="684" t="s">
        <v>4993</v>
      </c>
    </row>
    <row r="1327" spans="1:8" hidden="1" x14ac:dyDescent="0.35">
      <c r="A1327" t="s">
        <v>4994</v>
      </c>
      <c r="B1327" t="s">
        <v>565</v>
      </c>
      <c r="C1327" t="s">
        <v>124</v>
      </c>
      <c r="D1327" s="685">
        <v>45884</v>
      </c>
      <c r="E1327" t="s">
        <v>80</v>
      </c>
      <c r="F1327" s="685">
        <v>45799</v>
      </c>
      <c r="G1327" s="685">
        <v>46021</v>
      </c>
      <c r="H1327" s="684" t="s">
        <v>4995</v>
      </c>
    </row>
    <row r="1328" spans="1:8" hidden="1" x14ac:dyDescent="0.35">
      <c r="A1328" t="s">
        <v>4996</v>
      </c>
      <c r="B1328" t="s">
        <v>565</v>
      </c>
      <c r="C1328" t="s">
        <v>2536</v>
      </c>
      <c r="D1328" s="685">
        <v>45753</v>
      </c>
      <c r="E1328" t="s">
        <v>80</v>
      </c>
      <c r="F1328" s="685">
        <v>45722</v>
      </c>
      <c r="G1328" s="685">
        <v>46057</v>
      </c>
      <c r="H1328" s="684" t="s">
        <v>4997</v>
      </c>
    </row>
    <row r="1329" spans="1:8" ht="29" hidden="1" x14ac:dyDescent="0.35">
      <c r="A1329" t="s">
        <v>4998</v>
      </c>
      <c r="B1329" t="s">
        <v>565</v>
      </c>
      <c r="C1329" t="s">
        <v>2536</v>
      </c>
      <c r="D1329" s="685">
        <v>45869</v>
      </c>
      <c r="E1329" t="s">
        <v>80</v>
      </c>
      <c r="F1329" s="685">
        <v>45761</v>
      </c>
      <c r="G1329" s="685">
        <v>46203</v>
      </c>
      <c r="H1329" s="684" t="s">
        <v>4999</v>
      </c>
    </row>
    <row r="1330" spans="1:8" hidden="1" x14ac:dyDescent="0.35">
      <c r="A1330" t="s">
        <v>5000</v>
      </c>
      <c r="B1330" t="s">
        <v>565</v>
      </c>
      <c r="C1330" t="s">
        <v>124</v>
      </c>
      <c r="D1330" s="685">
        <v>46142</v>
      </c>
      <c r="E1330" t="s">
        <v>80</v>
      </c>
      <c r="F1330" s="685">
        <v>45717</v>
      </c>
      <c r="G1330" s="685">
        <v>46418</v>
      </c>
      <c r="H1330" s="684" t="s">
        <v>5001</v>
      </c>
    </row>
    <row r="1331" spans="1:8" ht="29" hidden="1" x14ac:dyDescent="0.35">
      <c r="A1331" t="s">
        <v>5002</v>
      </c>
      <c r="B1331" t="s">
        <v>565</v>
      </c>
      <c r="C1331" t="s">
        <v>278</v>
      </c>
      <c r="D1331" s="685">
        <v>45991</v>
      </c>
      <c r="E1331" t="s">
        <v>80</v>
      </c>
      <c r="F1331" s="685">
        <v>45814</v>
      </c>
      <c r="G1331" s="685">
        <v>46325</v>
      </c>
      <c r="H1331" s="684" t="s">
        <v>5003</v>
      </c>
    </row>
    <row r="1332" spans="1:8" hidden="1" x14ac:dyDescent="0.35">
      <c r="A1332" t="s">
        <v>5004</v>
      </c>
      <c r="B1332" t="s">
        <v>888</v>
      </c>
      <c r="C1332" t="s">
        <v>2475</v>
      </c>
      <c r="D1332" s="685">
        <v>45869</v>
      </c>
      <c r="E1332" t="s">
        <v>2531</v>
      </c>
      <c r="F1332" s="685">
        <v>45730</v>
      </c>
      <c r="G1332" s="685">
        <v>46022</v>
      </c>
      <c r="H1332" s="684" t="s">
        <v>3169</v>
      </c>
    </row>
    <row r="1333" spans="1:8" hidden="1" x14ac:dyDescent="0.35">
      <c r="A1333" t="s">
        <v>5005</v>
      </c>
      <c r="B1333" t="s">
        <v>124</v>
      </c>
      <c r="C1333" t="s">
        <v>124</v>
      </c>
      <c r="D1333" s="685">
        <v>45752</v>
      </c>
      <c r="E1333" t="s">
        <v>2553</v>
      </c>
      <c r="F1333" s="685">
        <v>45741</v>
      </c>
      <c r="G1333" s="685">
        <v>45856</v>
      </c>
      <c r="H1333" s="684" t="s">
        <v>5006</v>
      </c>
    </row>
    <row r="1334" spans="1:8" ht="29" hidden="1" x14ac:dyDescent="0.35">
      <c r="A1334" t="s">
        <v>5007</v>
      </c>
      <c r="B1334" t="s">
        <v>565</v>
      </c>
      <c r="C1334" t="s">
        <v>124</v>
      </c>
      <c r="D1334" s="685">
        <v>45764</v>
      </c>
      <c r="E1334" t="s">
        <v>80</v>
      </c>
      <c r="F1334" s="685">
        <v>45733</v>
      </c>
      <c r="G1334" s="685">
        <v>46229</v>
      </c>
      <c r="H1334" s="684" t="s">
        <v>5008</v>
      </c>
    </row>
    <row r="1335" spans="1:8" hidden="1" x14ac:dyDescent="0.35">
      <c r="A1335" t="s">
        <v>5009</v>
      </c>
      <c r="B1335" t="s">
        <v>888</v>
      </c>
      <c r="C1335" t="s">
        <v>278</v>
      </c>
      <c r="D1335" s="685">
        <v>45960</v>
      </c>
      <c r="E1335" t="s">
        <v>80</v>
      </c>
      <c r="F1335" s="685">
        <v>45733</v>
      </c>
      <c r="G1335" s="685">
        <v>45992</v>
      </c>
      <c r="H1335" s="684" t="s">
        <v>3054</v>
      </c>
    </row>
    <row r="1336" spans="1:8" ht="29" hidden="1" x14ac:dyDescent="0.35">
      <c r="A1336" t="s">
        <v>5010</v>
      </c>
      <c r="B1336" t="s">
        <v>888</v>
      </c>
      <c r="C1336" t="s">
        <v>278</v>
      </c>
      <c r="D1336" s="685">
        <v>45960</v>
      </c>
      <c r="E1336" t="s">
        <v>2531</v>
      </c>
      <c r="F1336" s="685">
        <v>45734</v>
      </c>
      <c r="G1336" s="685">
        <v>45992</v>
      </c>
      <c r="H1336" s="684" t="s">
        <v>5011</v>
      </c>
    </row>
    <row r="1337" spans="1:8" hidden="1" x14ac:dyDescent="0.35">
      <c r="A1337" t="s">
        <v>5012</v>
      </c>
      <c r="B1337" t="s">
        <v>124</v>
      </c>
      <c r="C1337" t="s">
        <v>124</v>
      </c>
      <c r="D1337" s="685">
        <v>45764</v>
      </c>
      <c r="E1337" t="s">
        <v>80</v>
      </c>
      <c r="F1337" s="685">
        <v>45733</v>
      </c>
      <c r="G1337" s="685">
        <v>45864</v>
      </c>
      <c r="H1337" s="684" t="s">
        <v>5013</v>
      </c>
    </row>
    <row r="1338" spans="1:8" ht="29" hidden="1" x14ac:dyDescent="0.35">
      <c r="A1338" t="s">
        <v>5014</v>
      </c>
      <c r="B1338" t="s">
        <v>888</v>
      </c>
      <c r="C1338" t="s">
        <v>124</v>
      </c>
      <c r="D1338" s="685">
        <v>45824</v>
      </c>
      <c r="E1338" t="s">
        <v>2553</v>
      </c>
      <c r="F1338" s="685">
        <v>45821</v>
      </c>
      <c r="G1338" s="685">
        <v>45899</v>
      </c>
      <c r="H1338" s="684" t="s">
        <v>5015</v>
      </c>
    </row>
    <row r="1339" spans="1:8" hidden="1" x14ac:dyDescent="0.35">
      <c r="A1339" t="s">
        <v>5016</v>
      </c>
      <c r="B1339" t="s">
        <v>565</v>
      </c>
      <c r="C1339" t="s">
        <v>124</v>
      </c>
      <c r="D1339" s="685">
        <v>45808</v>
      </c>
      <c r="E1339" t="s">
        <v>80</v>
      </c>
      <c r="F1339" s="685">
        <v>45727</v>
      </c>
      <c r="G1339" s="685">
        <v>45838</v>
      </c>
      <c r="H1339" s="684" t="s">
        <v>5017</v>
      </c>
    </row>
    <row r="1340" spans="1:8" hidden="1" x14ac:dyDescent="0.35">
      <c r="A1340" t="s">
        <v>5018</v>
      </c>
      <c r="B1340" t="s">
        <v>565</v>
      </c>
      <c r="C1340" t="s">
        <v>124</v>
      </c>
      <c r="D1340" s="685">
        <v>46142</v>
      </c>
      <c r="E1340" t="s">
        <v>80</v>
      </c>
      <c r="F1340" s="685">
        <v>45717</v>
      </c>
      <c r="G1340" s="685">
        <v>46418</v>
      </c>
      <c r="H1340" s="684" t="s">
        <v>5019</v>
      </c>
    </row>
    <row r="1341" spans="1:8" hidden="1" x14ac:dyDescent="0.35">
      <c r="A1341" t="s">
        <v>5020</v>
      </c>
      <c r="B1341" t="s">
        <v>565</v>
      </c>
      <c r="C1341" t="s">
        <v>2536</v>
      </c>
      <c r="D1341" s="685">
        <v>45869</v>
      </c>
      <c r="E1341" t="s">
        <v>80</v>
      </c>
      <c r="F1341" s="685">
        <v>45751</v>
      </c>
      <c r="G1341" s="685">
        <v>46203</v>
      </c>
      <c r="H1341" s="684" t="s">
        <v>5021</v>
      </c>
    </row>
    <row r="1342" spans="1:8" hidden="1" x14ac:dyDescent="0.35">
      <c r="A1342" t="s">
        <v>5022</v>
      </c>
      <c r="B1342" t="s">
        <v>565</v>
      </c>
      <c r="C1342" t="s">
        <v>2536</v>
      </c>
      <c r="D1342" s="685">
        <v>45869</v>
      </c>
      <c r="E1342" t="s">
        <v>80</v>
      </c>
      <c r="F1342" s="685">
        <v>45750</v>
      </c>
      <c r="G1342" s="685">
        <v>46203</v>
      </c>
      <c r="H1342" s="684" t="s">
        <v>5023</v>
      </c>
    </row>
    <row r="1343" spans="1:8" ht="29" hidden="1" x14ac:dyDescent="0.35">
      <c r="A1343" t="s">
        <v>5024</v>
      </c>
      <c r="B1343" t="s">
        <v>565</v>
      </c>
      <c r="C1343" t="s">
        <v>124</v>
      </c>
      <c r="D1343" s="685">
        <v>45764</v>
      </c>
      <c r="E1343" t="s">
        <v>80</v>
      </c>
      <c r="F1343" s="685">
        <v>45733</v>
      </c>
      <c r="G1343" s="685">
        <v>46229</v>
      </c>
      <c r="H1343" s="684" t="s">
        <v>5025</v>
      </c>
    </row>
    <row r="1344" spans="1:8" hidden="1" x14ac:dyDescent="0.35">
      <c r="A1344" t="s">
        <v>5026</v>
      </c>
      <c r="B1344" t="s">
        <v>888</v>
      </c>
      <c r="C1344" t="s">
        <v>124</v>
      </c>
      <c r="D1344" s="685">
        <v>45928</v>
      </c>
      <c r="E1344" t="s">
        <v>2553</v>
      </c>
      <c r="F1344" s="685">
        <v>45861</v>
      </c>
      <c r="G1344" s="685">
        <v>45950</v>
      </c>
      <c r="H1344" s="684" t="s">
        <v>5027</v>
      </c>
    </row>
    <row r="1345" spans="1:8" hidden="1" x14ac:dyDescent="0.35">
      <c r="A1345" t="s">
        <v>5028</v>
      </c>
      <c r="B1345" t="s">
        <v>124</v>
      </c>
      <c r="C1345" t="s">
        <v>124</v>
      </c>
      <c r="D1345" s="685">
        <v>45764</v>
      </c>
      <c r="E1345" t="s">
        <v>80</v>
      </c>
      <c r="F1345" s="685">
        <v>45733</v>
      </c>
      <c r="G1345" s="685">
        <v>45864</v>
      </c>
      <c r="H1345" s="684" t="s">
        <v>5029</v>
      </c>
    </row>
    <row r="1346" spans="1:8" hidden="1" x14ac:dyDescent="0.35">
      <c r="A1346" t="s">
        <v>5030</v>
      </c>
      <c r="B1346" t="s">
        <v>565</v>
      </c>
      <c r="C1346" t="s">
        <v>124</v>
      </c>
      <c r="D1346" s="685">
        <v>46142</v>
      </c>
      <c r="E1346" t="s">
        <v>80</v>
      </c>
      <c r="F1346" s="685">
        <v>45717</v>
      </c>
      <c r="G1346" s="685">
        <v>46052</v>
      </c>
      <c r="H1346" s="684" t="s">
        <v>5031</v>
      </c>
    </row>
    <row r="1347" spans="1:8" hidden="1" x14ac:dyDescent="0.35">
      <c r="A1347" t="s">
        <v>5032</v>
      </c>
      <c r="B1347" t="s">
        <v>565</v>
      </c>
      <c r="C1347" t="s">
        <v>2536</v>
      </c>
      <c r="D1347" s="685">
        <v>45869</v>
      </c>
      <c r="E1347" t="s">
        <v>80</v>
      </c>
      <c r="F1347" s="685">
        <v>45750</v>
      </c>
      <c r="G1347" s="685">
        <v>46203</v>
      </c>
      <c r="H1347" s="684" t="s">
        <v>5033</v>
      </c>
    </row>
    <row r="1348" spans="1:8" hidden="1" x14ac:dyDescent="0.35">
      <c r="A1348" t="s">
        <v>5034</v>
      </c>
      <c r="B1348" t="s">
        <v>565</v>
      </c>
      <c r="C1348" t="s">
        <v>124</v>
      </c>
      <c r="D1348" s="685">
        <v>45991</v>
      </c>
      <c r="E1348" t="s">
        <v>80</v>
      </c>
      <c r="F1348" s="685">
        <v>45728</v>
      </c>
      <c r="G1348" s="685">
        <v>46386</v>
      </c>
      <c r="H1348" s="684" t="s">
        <v>5035</v>
      </c>
    </row>
    <row r="1349" spans="1:8" hidden="1" x14ac:dyDescent="0.35">
      <c r="A1349" t="s">
        <v>5036</v>
      </c>
      <c r="B1349" t="s">
        <v>124</v>
      </c>
      <c r="C1349" t="s">
        <v>2475</v>
      </c>
      <c r="D1349" s="685">
        <v>45809</v>
      </c>
      <c r="E1349" t="s">
        <v>2531</v>
      </c>
      <c r="F1349" s="685">
        <v>45701</v>
      </c>
      <c r="G1349" s="685">
        <v>45869</v>
      </c>
      <c r="H1349" s="684" t="s">
        <v>5037</v>
      </c>
    </row>
    <row r="1350" spans="1:8" hidden="1" x14ac:dyDescent="0.35">
      <c r="A1350" t="s">
        <v>5038</v>
      </c>
      <c r="B1350" t="s">
        <v>565</v>
      </c>
      <c r="C1350" t="s">
        <v>124</v>
      </c>
      <c r="D1350" s="685">
        <v>45991</v>
      </c>
      <c r="E1350" t="s">
        <v>80</v>
      </c>
      <c r="F1350" s="685">
        <v>45728</v>
      </c>
      <c r="G1350" s="685">
        <v>46386</v>
      </c>
      <c r="H1350" s="684" t="s">
        <v>5039</v>
      </c>
    </row>
    <row r="1351" spans="1:8" hidden="1" x14ac:dyDescent="0.35">
      <c r="A1351" t="s">
        <v>2284</v>
      </c>
      <c r="B1351" t="s">
        <v>156</v>
      </c>
      <c r="C1351" t="s">
        <v>2475</v>
      </c>
      <c r="D1351" s="685">
        <v>45809</v>
      </c>
      <c r="E1351" t="s">
        <v>80</v>
      </c>
      <c r="F1351" s="685">
        <v>45709</v>
      </c>
      <c r="G1351" s="685">
        <v>45869</v>
      </c>
      <c r="H1351" s="684" t="s">
        <v>1165</v>
      </c>
    </row>
    <row r="1352" spans="1:8" hidden="1" x14ac:dyDescent="0.35">
      <c r="A1352" t="s">
        <v>5040</v>
      </c>
      <c r="B1352" t="s">
        <v>888</v>
      </c>
      <c r="C1352" t="s">
        <v>124</v>
      </c>
      <c r="D1352" s="685">
        <v>45824</v>
      </c>
      <c r="E1352" t="s">
        <v>2553</v>
      </c>
      <c r="F1352" s="685">
        <v>45821</v>
      </c>
      <c r="G1352" s="685">
        <v>45899</v>
      </c>
      <c r="H1352" s="684" t="s">
        <v>5041</v>
      </c>
    </row>
    <row r="1353" spans="1:8" hidden="1" x14ac:dyDescent="0.35">
      <c r="A1353" t="s">
        <v>5042</v>
      </c>
      <c r="B1353" t="s">
        <v>565</v>
      </c>
      <c r="C1353" t="s">
        <v>278</v>
      </c>
      <c r="D1353" s="685">
        <v>45764</v>
      </c>
      <c r="E1353" t="s">
        <v>135</v>
      </c>
      <c r="F1353" s="685">
        <v>45733</v>
      </c>
      <c r="G1353" s="685">
        <v>46325</v>
      </c>
      <c r="H1353" s="684" t="s">
        <v>5043</v>
      </c>
    </row>
    <row r="1354" spans="1:8" hidden="1" x14ac:dyDescent="0.35">
      <c r="A1354" t="s">
        <v>5044</v>
      </c>
      <c r="B1354" t="s">
        <v>124</v>
      </c>
      <c r="C1354" t="s">
        <v>124</v>
      </c>
      <c r="D1354" s="685">
        <v>45764</v>
      </c>
      <c r="E1354" t="s">
        <v>80</v>
      </c>
      <c r="F1354" s="685">
        <v>45733</v>
      </c>
      <c r="G1354" s="685">
        <v>45864</v>
      </c>
      <c r="H1354" s="684" t="s">
        <v>5045</v>
      </c>
    </row>
    <row r="1355" spans="1:8" hidden="1" x14ac:dyDescent="0.35">
      <c r="A1355" t="s">
        <v>2252</v>
      </c>
      <c r="B1355" t="s">
        <v>888</v>
      </c>
      <c r="C1355" t="s">
        <v>278</v>
      </c>
      <c r="D1355" s="685">
        <v>45961</v>
      </c>
      <c r="E1355" t="s">
        <v>2624</v>
      </c>
      <c r="F1355" s="685">
        <v>45694</v>
      </c>
      <c r="G1355" s="685">
        <v>46021</v>
      </c>
      <c r="H1355" s="684" t="s">
        <v>5046</v>
      </c>
    </row>
    <row r="1356" spans="1:8" hidden="1" x14ac:dyDescent="0.35">
      <c r="A1356" t="s">
        <v>5047</v>
      </c>
      <c r="B1356" t="s">
        <v>565</v>
      </c>
      <c r="C1356" t="s">
        <v>124</v>
      </c>
      <c r="D1356" s="685">
        <v>45765</v>
      </c>
      <c r="E1356" t="s">
        <v>80</v>
      </c>
      <c r="F1356" s="685">
        <v>45734</v>
      </c>
      <c r="G1356" s="685">
        <v>46229</v>
      </c>
      <c r="H1356" s="684" t="s">
        <v>5048</v>
      </c>
    </row>
    <row r="1357" spans="1:8" hidden="1" x14ac:dyDescent="0.35">
      <c r="A1357" t="s">
        <v>5049</v>
      </c>
      <c r="B1357" t="s">
        <v>565</v>
      </c>
      <c r="C1357" t="s">
        <v>278</v>
      </c>
      <c r="D1357" s="685">
        <v>45838</v>
      </c>
      <c r="E1357" t="s">
        <v>80</v>
      </c>
      <c r="F1357" s="685">
        <v>45776</v>
      </c>
      <c r="G1357" s="685">
        <v>46022</v>
      </c>
      <c r="H1357" s="684" t="s">
        <v>5050</v>
      </c>
    </row>
    <row r="1358" spans="1:8" ht="29" hidden="1" x14ac:dyDescent="0.35">
      <c r="A1358" t="s">
        <v>5051</v>
      </c>
      <c r="B1358" t="s">
        <v>888</v>
      </c>
      <c r="C1358" t="s">
        <v>124</v>
      </c>
      <c r="D1358" s="685">
        <v>45836</v>
      </c>
      <c r="E1358" t="s">
        <v>2553</v>
      </c>
      <c r="F1358" s="685">
        <v>45834</v>
      </c>
      <c r="G1358" s="685">
        <v>45864</v>
      </c>
      <c r="H1358" s="684" t="s">
        <v>5052</v>
      </c>
    </row>
    <row r="1359" spans="1:8" hidden="1" x14ac:dyDescent="0.35">
      <c r="A1359" t="s">
        <v>5053</v>
      </c>
      <c r="B1359" t="s">
        <v>124</v>
      </c>
      <c r="C1359" t="s">
        <v>278</v>
      </c>
      <c r="D1359" s="685">
        <v>45730</v>
      </c>
      <c r="E1359" t="s">
        <v>135</v>
      </c>
      <c r="F1359" s="685">
        <v>45702</v>
      </c>
      <c r="G1359" s="685">
        <v>46325</v>
      </c>
      <c r="H1359" s="684" t="s">
        <v>5054</v>
      </c>
    </row>
    <row r="1360" spans="1:8" hidden="1" x14ac:dyDescent="0.35">
      <c r="A1360" t="s">
        <v>5055</v>
      </c>
      <c r="B1360" t="s">
        <v>124</v>
      </c>
      <c r="C1360" t="s">
        <v>2475</v>
      </c>
      <c r="D1360" s="685">
        <v>45809</v>
      </c>
      <c r="E1360" t="s">
        <v>2531</v>
      </c>
      <c r="F1360" s="685">
        <v>45709</v>
      </c>
      <c r="G1360" s="685">
        <v>45869</v>
      </c>
      <c r="H1360" s="684" t="s">
        <v>5056</v>
      </c>
    </row>
    <row r="1361" spans="1:8" hidden="1" x14ac:dyDescent="0.35">
      <c r="A1361" t="s">
        <v>5057</v>
      </c>
      <c r="B1361" t="s">
        <v>565</v>
      </c>
      <c r="C1361" t="s">
        <v>2536</v>
      </c>
      <c r="D1361" s="685">
        <v>45741</v>
      </c>
      <c r="E1361" t="s">
        <v>80</v>
      </c>
      <c r="F1361" s="685">
        <v>45713</v>
      </c>
      <c r="G1361" s="685">
        <v>46057</v>
      </c>
      <c r="H1361" s="684" t="s">
        <v>5058</v>
      </c>
    </row>
    <row r="1362" spans="1:8" hidden="1" x14ac:dyDescent="0.35">
      <c r="A1362" t="s">
        <v>5059</v>
      </c>
      <c r="B1362" t="s">
        <v>565</v>
      </c>
      <c r="C1362" t="s">
        <v>124</v>
      </c>
      <c r="D1362" s="685">
        <v>45765</v>
      </c>
      <c r="E1362" t="s">
        <v>80</v>
      </c>
      <c r="F1362" s="685">
        <v>45734</v>
      </c>
      <c r="G1362" s="685">
        <v>46229</v>
      </c>
      <c r="H1362" s="684" t="s">
        <v>5060</v>
      </c>
    </row>
    <row r="1363" spans="1:8" hidden="1" x14ac:dyDescent="0.35">
      <c r="A1363" t="s">
        <v>5061</v>
      </c>
      <c r="B1363" t="s">
        <v>565</v>
      </c>
      <c r="C1363" t="s">
        <v>278</v>
      </c>
      <c r="D1363" s="685">
        <v>45731</v>
      </c>
      <c r="E1363" t="s">
        <v>2531</v>
      </c>
      <c r="F1363" s="685">
        <v>45706</v>
      </c>
      <c r="G1363" s="685">
        <v>46022</v>
      </c>
      <c r="H1363" s="684" t="s">
        <v>5062</v>
      </c>
    </row>
    <row r="1364" spans="1:8" hidden="1" x14ac:dyDescent="0.35">
      <c r="A1364" t="s">
        <v>5063</v>
      </c>
      <c r="B1364" t="s">
        <v>888</v>
      </c>
      <c r="C1364" t="s">
        <v>2536</v>
      </c>
      <c r="D1364" s="685">
        <v>45731</v>
      </c>
      <c r="E1364" t="s">
        <v>80</v>
      </c>
      <c r="F1364" s="685">
        <v>45715</v>
      </c>
      <c r="G1364" s="685">
        <v>46022</v>
      </c>
      <c r="H1364" s="684" t="s">
        <v>5064</v>
      </c>
    </row>
    <row r="1365" spans="1:8" ht="29" hidden="1" x14ac:dyDescent="0.35">
      <c r="A1365" t="s">
        <v>5065</v>
      </c>
      <c r="B1365" t="s">
        <v>565</v>
      </c>
      <c r="C1365" t="s">
        <v>124</v>
      </c>
      <c r="D1365" s="685">
        <v>46142</v>
      </c>
      <c r="E1365" t="s">
        <v>80</v>
      </c>
      <c r="F1365" s="685">
        <v>45717</v>
      </c>
      <c r="G1365" s="685">
        <v>46418</v>
      </c>
      <c r="H1365" s="684" t="s">
        <v>5066</v>
      </c>
    </row>
    <row r="1366" spans="1:8" hidden="1" x14ac:dyDescent="0.35">
      <c r="A1366" t="s">
        <v>5067</v>
      </c>
      <c r="B1366" t="s">
        <v>565</v>
      </c>
      <c r="C1366" t="s">
        <v>2536</v>
      </c>
      <c r="D1366" s="685">
        <v>45762</v>
      </c>
      <c r="E1366" t="s">
        <v>80</v>
      </c>
      <c r="F1366" s="685">
        <v>45706</v>
      </c>
      <c r="G1366" s="685">
        <v>46022</v>
      </c>
      <c r="H1366" s="684" t="s">
        <v>5068</v>
      </c>
    </row>
    <row r="1367" spans="1:8" hidden="1" x14ac:dyDescent="0.35">
      <c r="A1367" t="s">
        <v>5069</v>
      </c>
      <c r="B1367" t="s">
        <v>156</v>
      </c>
      <c r="C1367" t="s">
        <v>2475</v>
      </c>
      <c r="D1367" s="685">
        <v>45809</v>
      </c>
      <c r="E1367" t="s">
        <v>2531</v>
      </c>
      <c r="F1367" s="685">
        <v>45709</v>
      </c>
      <c r="G1367" s="685">
        <v>45869</v>
      </c>
      <c r="H1367" s="684" t="s">
        <v>5070</v>
      </c>
    </row>
    <row r="1368" spans="1:8" hidden="1" x14ac:dyDescent="0.35">
      <c r="A1368" t="s">
        <v>5071</v>
      </c>
      <c r="B1368" t="s">
        <v>565</v>
      </c>
      <c r="C1368" t="s">
        <v>124</v>
      </c>
      <c r="D1368" s="685">
        <v>46142</v>
      </c>
      <c r="E1368" t="s">
        <v>80</v>
      </c>
      <c r="F1368" s="685">
        <v>45717</v>
      </c>
      <c r="G1368" s="685">
        <v>46418</v>
      </c>
      <c r="H1368" s="684" t="s">
        <v>5072</v>
      </c>
    </row>
    <row r="1369" spans="1:8" ht="29" hidden="1" x14ac:dyDescent="0.35">
      <c r="A1369" t="s">
        <v>5073</v>
      </c>
      <c r="B1369" t="s">
        <v>565</v>
      </c>
      <c r="C1369" t="s">
        <v>124</v>
      </c>
      <c r="D1369" s="685">
        <v>45764</v>
      </c>
      <c r="E1369" t="s">
        <v>80</v>
      </c>
      <c r="F1369" s="685">
        <v>45733</v>
      </c>
      <c r="G1369" s="685">
        <v>46229</v>
      </c>
      <c r="H1369" s="684" t="s">
        <v>5074</v>
      </c>
    </row>
    <row r="1370" spans="1:8" ht="29" hidden="1" x14ac:dyDescent="0.35">
      <c r="A1370" t="s">
        <v>5075</v>
      </c>
      <c r="B1370" t="s">
        <v>2518</v>
      </c>
      <c r="C1370" t="s">
        <v>124</v>
      </c>
      <c r="D1370" s="685">
        <v>45940</v>
      </c>
      <c r="E1370" t="s">
        <v>2624</v>
      </c>
      <c r="F1370" s="685">
        <v>45733</v>
      </c>
      <c r="G1370" s="685">
        <v>46054</v>
      </c>
      <c r="H1370" s="684" t="s">
        <v>5076</v>
      </c>
    </row>
    <row r="1371" spans="1:8" hidden="1" x14ac:dyDescent="0.35">
      <c r="A1371" t="s">
        <v>5077</v>
      </c>
      <c r="B1371" t="s">
        <v>565</v>
      </c>
      <c r="C1371" t="s">
        <v>124</v>
      </c>
      <c r="D1371" s="685">
        <v>46142</v>
      </c>
      <c r="E1371" t="s">
        <v>80</v>
      </c>
      <c r="F1371" s="685">
        <v>45717</v>
      </c>
      <c r="G1371" s="685">
        <v>46418</v>
      </c>
      <c r="H1371" s="684" t="s">
        <v>5078</v>
      </c>
    </row>
    <row r="1372" spans="1:8" hidden="1" x14ac:dyDescent="0.35">
      <c r="A1372" t="s">
        <v>5079</v>
      </c>
      <c r="B1372" t="s">
        <v>565</v>
      </c>
      <c r="C1372" t="s">
        <v>124</v>
      </c>
      <c r="D1372" s="685">
        <v>46142</v>
      </c>
      <c r="E1372" t="s">
        <v>80</v>
      </c>
      <c r="F1372" s="685">
        <v>45717</v>
      </c>
      <c r="G1372" s="685">
        <v>46418</v>
      </c>
      <c r="H1372" s="684" t="s">
        <v>5080</v>
      </c>
    </row>
    <row r="1373" spans="1:8" hidden="1" x14ac:dyDescent="0.35">
      <c r="A1373" t="s">
        <v>5081</v>
      </c>
      <c r="B1373" t="s">
        <v>565</v>
      </c>
      <c r="C1373" t="s">
        <v>278</v>
      </c>
      <c r="D1373" s="685">
        <v>45798</v>
      </c>
      <c r="E1373" t="s">
        <v>135</v>
      </c>
      <c r="F1373" s="685">
        <v>45706</v>
      </c>
      <c r="G1373" s="685">
        <v>45809</v>
      </c>
      <c r="H1373" s="684" t="s">
        <v>5082</v>
      </c>
    </row>
    <row r="1374" spans="1:8" hidden="1" x14ac:dyDescent="0.35">
      <c r="A1374" t="s">
        <v>5083</v>
      </c>
      <c r="B1374" t="s">
        <v>565</v>
      </c>
      <c r="C1374" t="s">
        <v>2536</v>
      </c>
      <c r="D1374" s="685">
        <v>45754</v>
      </c>
      <c r="E1374" t="s">
        <v>80</v>
      </c>
      <c r="F1374" s="685">
        <v>45723</v>
      </c>
      <c r="G1374" s="685">
        <v>46057</v>
      </c>
      <c r="H1374" s="684" t="s">
        <v>5084</v>
      </c>
    </row>
    <row r="1375" spans="1:8" ht="29" hidden="1" x14ac:dyDescent="0.35">
      <c r="A1375" t="s">
        <v>5085</v>
      </c>
      <c r="B1375" t="s">
        <v>888</v>
      </c>
      <c r="C1375" t="s">
        <v>124</v>
      </c>
      <c r="D1375" s="685">
        <v>45729</v>
      </c>
      <c r="E1375" t="s">
        <v>80</v>
      </c>
      <c r="F1375" s="685">
        <v>45517</v>
      </c>
      <c r="G1375" s="685">
        <v>45729</v>
      </c>
      <c r="H1375" s="684" t="s">
        <v>5086</v>
      </c>
    </row>
    <row r="1376" spans="1:8" hidden="1" x14ac:dyDescent="0.35">
      <c r="A1376" t="s">
        <v>5087</v>
      </c>
      <c r="B1376" t="s">
        <v>565</v>
      </c>
      <c r="C1376" t="s">
        <v>124</v>
      </c>
      <c r="D1376" s="685">
        <v>46142</v>
      </c>
      <c r="E1376" t="s">
        <v>80</v>
      </c>
      <c r="F1376" s="685">
        <v>45717</v>
      </c>
      <c r="G1376" s="685">
        <v>46418</v>
      </c>
      <c r="H1376" s="684" t="s">
        <v>5088</v>
      </c>
    </row>
    <row r="1377" spans="1:8" hidden="1" x14ac:dyDescent="0.35">
      <c r="A1377" t="s">
        <v>5089</v>
      </c>
      <c r="B1377" t="s">
        <v>565</v>
      </c>
      <c r="C1377" t="s">
        <v>124</v>
      </c>
      <c r="D1377" s="685">
        <v>46142</v>
      </c>
      <c r="E1377" t="s">
        <v>80</v>
      </c>
      <c r="F1377" s="685">
        <v>45717</v>
      </c>
      <c r="G1377" s="685">
        <v>46418</v>
      </c>
      <c r="H1377" s="684" t="s">
        <v>5090</v>
      </c>
    </row>
    <row r="1378" spans="1:8" hidden="1" x14ac:dyDescent="0.35">
      <c r="A1378" t="s">
        <v>5091</v>
      </c>
      <c r="B1378" t="s">
        <v>565</v>
      </c>
      <c r="C1378" t="s">
        <v>124</v>
      </c>
      <c r="D1378" s="685">
        <v>46142</v>
      </c>
      <c r="E1378" t="s">
        <v>80</v>
      </c>
      <c r="F1378" s="685">
        <v>45717</v>
      </c>
      <c r="G1378" s="685">
        <v>46418</v>
      </c>
      <c r="H1378" s="684" t="s">
        <v>5092</v>
      </c>
    </row>
    <row r="1379" spans="1:8" ht="29" hidden="1" x14ac:dyDescent="0.35">
      <c r="A1379" t="s">
        <v>5093</v>
      </c>
      <c r="B1379" t="s">
        <v>3110</v>
      </c>
      <c r="C1379" t="s">
        <v>278</v>
      </c>
      <c r="D1379" s="685">
        <v>45730</v>
      </c>
      <c r="E1379" t="s">
        <v>80</v>
      </c>
      <c r="F1379" s="685">
        <v>45702</v>
      </c>
      <c r="G1379" s="685">
        <v>46325</v>
      </c>
      <c r="H1379" s="684" t="s">
        <v>5094</v>
      </c>
    </row>
    <row r="1380" spans="1:8" ht="43.5" hidden="1" x14ac:dyDescent="0.35">
      <c r="A1380" t="s">
        <v>5095</v>
      </c>
      <c r="B1380" t="s">
        <v>124</v>
      </c>
      <c r="C1380" t="s">
        <v>278</v>
      </c>
      <c r="D1380" s="685">
        <v>45735</v>
      </c>
      <c r="E1380" t="s">
        <v>135</v>
      </c>
      <c r="F1380" s="685">
        <v>45707</v>
      </c>
      <c r="G1380" s="685">
        <v>46325</v>
      </c>
      <c r="H1380" s="684" t="s">
        <v>5096</v>
      </c>
    </row>
    <row r="1381" spans="1:8" hidden="1" x14ac:dyDescent="0.35">
      <c r="A1381" t="s">
        <v>5097</v>
      </c>
      <c r="B1381" t="s">
        <v>888</v>
      </c>
      <c r="C1381" t="s">
        <v>124</v>
      </c>
      <c r="D1381" s="685">
        <v>45716</v>
      </c>
      <c r="E1381" t="s">
        <v>2553</v>
      </c>
      <c r="F1381" s="685">
        <v>45708</v>
      </c>
      <c r="G1381" s="685">
        <v>45856</v>
      </c>
      <c r="H1381" s="684" t="s">
        <v>5098</v>
      </c>
    </row>
    <row r="1382" spans="1:8" ht="29" hidden="1" x14ac:dyDescent="0.35">
      <c r="A1382" t="s">
        <v>5099</v>
      </c>
      <c r="B1382" t="s">
        <v>565</v>
      </c>
      <c r="C1382" t="s">
        <v>2536</v>
      </c>
      <c r="D1382" s="685">
        <v>45808</v>
      </c>
      <c r="E1382" t="s">
        <v>80</v>
      </c>
      <c r="F1382" s="685">
        <v>45713</v>
      </c>
      <c r="G1382" s="685">
        <v>46203</v>
      </c>
      <c r="H1382" s="684" t="s">
        <v>5100</v>
      </c>
    </row>
    <row r="1383" spans="1:8" hidden="1" x14ac:dyDescent="0.35">
      <c r="A1383" t="s">
        <v>5101</v>
      </c>
      <c r="B1383" t="s">
        <v>888</v>
      </c>
      <c r="C1383" t="s">
        <v>124</v>
      </c>
      <c r="D1383" s="685">
        <v>45824</v>
      </c>
      <c r="E1383" t="s">
        <v>2553</v>
      </c>
      <c r="F1383" s="685">
        <v>45818</v>
      </c>
      <c r="G1383" s="685">
        <v>45853</v>
      </c>
      <c r="H1383" s="684" t="s">
        <v>5102</v>
      </c>
    </row>
    <row r="1384" spans="1:8" hidden="1" x14ac:dyDescent="0.35">
      <c r="A1384" t="s">
        <v>5103</v>
      </c>
      <c r="B1384" t="s">
        <v>565</v>
      </c>
      <c r="C1384" t="s">
        <v>124</v>
      </c>
      <c r="D1384" s="685">
        <v>46142</v>
      </c>
      <c r="E1384" t="s">
        <v>80</v>
      </c>
      <c r="F1384" s="685">
        <v>45717</v>
      </c>
      <c r="G1384" s="685">
        <v>46417</v>
      </c>
      <c r="H1384" s="684" t="s">
        <v>5104</v>
      </c>
    </row>
    <row r="1385" spans="1:8" hidden="1" x14ac:dyDescent="0.35">
      <c r="A1385" t="s">
        <v>5105</v>
      </c>
      <c r="B1385" t="s">
        <v>124</v>
      </c>
      <c r="C1385" t="s">
        <v>124</v>
      </c>
      <c r="D1385" s="685">
        <v>45752</v>
      </c>
      <c r="E1385" t="s">
        <v>2553</v>
      </c>
      <c r="F1385" s="685">
        <v>45741</v>
      </c>
      <c r="G1385" s="685">
        <v>45856</v>
      </c>
      <c r="H1385" s="684" t="s">
        <v>5106</v>
      </c>
    </row>
    <row r="1386" spans="1:8" ht="29" hidden="1" x14ac:dyDescent="0.35">
      <c r="A1386" t="s">
        <v>5107</v>
      </c>
      <c r="B1386" t="s">
        <v>280</v>
      </c>
      <c r="C1386" t="s">
        <v>124</v>
      </c>
      <c r="D1386" s="685">
        <v>45884</v>
      </c>
      <c r="E1386" t="s">
        <v>3470</v>
      </c>
      <c r="F1386" s="685">
        <v>45797</v>
      </c>
      <c r="G1386" s="685">
        <v>46022</v>
      </c>
      <c r="H1386" s="684" t="s">
        <v>5108</v>
      </c>
    </row>
    <row r="1387" spans="1:8" hidden="1" x14ac:dyDescent="0.35">
      <c r="A1387" t="s">
        <v>5109</v>
      </c>
      <c r="B1387" t="s">
        <v>565</v>
      </c>
      <c r="C1387" t="s">
        <v>2536</v>
      </c>
      <c r="D1387" s="685">
        <v>45900</v>
      </c>
      <c r="E1387" t="s">
        <v>2531</v>
      </c>
      <c r="F1387" s="685">
        <v>45785</v>
      </c>
      <c r="G1387" s="685">
        <v>46021</v>
      </c>
      <c r="H1387" s="684" t="s">
        <v>5110</v>
      </c>
    </row>
    <row r="1388" spans="1:8" hidden="1" x14ac:dyDescent="0.35">
      <c r="A1388" t="s">
        <v>5111</v>
      </c>
      <c r="B1388" t="s">
        <v>888</v>
      </c>
      <c r="C1388" t="s">
        <v>278</v>
      </c>
      <c r="D1388" s="685">
        <v>45869</v>
      </c>
      <c r="E1388" t="s">
        <v>80</v>
      </c>
      <c r="F1388" s="685">
        <v>45785</v>
      </c>
      <c r="G1388" s="685">
        <v>46022</v>
      </c>
      <c r="H1388" s="684" t="s">
        <v>5112</v>
      </c>
    </row>
    <row r="1389" spans="1:8" hidden="1" x14ac:dyDescent="0.35">
      <c r="A1389" t="s">
        <v>5113</v>
      </c>
      <c r="B1389" t="s">
        <v>565</v>
      </c>
      <c r="C1389" t="s">
        <v>124</v>
      </c>
      <c r="D1389" s="685">
        <v>45884</v>
      </c>
      <c r="E1389" t="s">
        <v>80</v>
      </c>
      <c r="F1389" s="685">
        <v>45785</v>
      </c>
      <c r="G1389" s="685">
        <v>45971</v>
      </c>
      <c r="H1389" s="684" t="s">
        <v>5114</v>
      </c>
    </row>
    <row r="1390" spans="1:8" hidden="1" x14ac:dyDescent="0.35">
      <c r="A1390" t="s">
        <v>5115</v>
      </c>
      <c r="B1390" t="s">
        <v>565</v>
      </c>
      <c r="C1390" t="s">
        <v>124</v>
      </c>
      <c r="D1390" s="685">
        <v>45884</v>
      </c>
      <c r="E1390" t="s">
        <v>80</v>
      </c>
      <c r="F1390" s="685">
        <v>45807</v>
      </c>
      <c r="G1390" s="685">
        <v>46021</v>
      </c>
      <c r="H1390" s="684" t="s">
        <v>5116</v>
      </c>
    </row>
    <row r="1391" spans="1:8" hidden="1" x14ac:dyDescent="0.35">
      <c r="A1391" t="s">
        <v>5117</v>
      </c>
      <c r="B1391" t="s">
        <v>888</v>
      </c>
      <c r="C1391" t="s">
        <v>124</v>
      </c>
      <c r="D1391" s="685">
        <v>45808</v>
      </c>
      <c r="E1391" t="s">
        <v>2553</v>
      </c>
      <c r="F1391" s="685">
        <v>45800</v>
      </c>
      <c r="G1391" s="685">
        <v>45831</v>
      </c>
      <c r="H1391" s="684" t="s">
        <v>5118</v>
      </c>
    </row>
    <row r="1392" spans="1:8" hidden="1" x14ac:dyDescent="0.35">
      <c r="A1392" t="s">
        <v>5119</v>
      </c>
      <c r="B1392" t="s">
        <v>888</v>
      </c>
      <c r="C1392" t="s">
        <v>124</v>
      </c>
      <c r="D1392" s="685">
        <v>45814</v>
      </c>
      <c r="E1392" t="s">
        <v>2553</v>
      </c>
      <c r="F1392" s="685">
        <v>45805</v>
      </c>
      <c r="G1392" s="685">
        <v>45838</v>
      </c>
      <c r="H1392" s="684" t="s">
        <v>5120</v>
      </c>
    </row>
    <row r="1393" spans="1:8" hidden="1" x14ac:dyDescent="0.35">
      <c r="A1393" t="s">
        <v>5121</v>
      </c>
      <c r="B1393" t="s">
        <v>565</v>
      </c>
      <c r="C1393" t="s">
        <v>124</v>
      </c>
      <c r="D1393" s="685">
        <v>45991</v>
      </c>
      <c r="E1393" t="s">
        <v>80</v>
      </c>
      <c r="F1393" s="685">
        <v>45728</v>
      </c>
      <c r="G1393" s="685">
        <v>46386</v>
      </c>
      <c r="H1393" s="684" t="s">
        <v>5122</v>
      </c>
    </row>
    <row r="1394" spans="1:8" ht="29" hidden="1" x14ac:dyDescent="0.35">
      <c r="A1394" t="s">
        <v>5123</v>
      </c>
      <c r="B1394" t="s">
        <v>565</v>
      </c>
      <c r="C1394" t="s">
        <v>278</v>
      </c>
      <c r="D1394" s="685">
        <v>45719</v>
      </c>
      <c r="E1394" t="s">
        <v>80</v>
      </c>
      <c r="F1394" s="685">
        <v>45691</v>
      </c>
      <c r="G1394" s="685">
        <v>46325</v>
      </c>
      <c r="H1394" s="684" t="s">
        <v>5124</v>
      </c>
    </row>
    <row r="1395" spans="1:8" hidden="1" x14ac:dyDescent="0.35">
      <c r="A1395" t="s">
        <v>5125</v>
      </c>
      <c r="B1395" t="s">
        <v>156</v>
      </c>
      <c r="C1395" t="s">
        <v>2536</v>
      </c>
      <c r="D1395" s="685">
        <v>46016</v>
      </c>
      <c r="E1395" t="s">
        <v>80</v>
      </c>
      <c r="F1395" s="685">
        <v>45779</v>
      </c>
      <c r="G1395" s="685">
        <v>46022</v>
      </c>
      <c r="H1395" s="684" t="s">
        <v>5126</v>
      </c>
    </row>
    <row r="1396" spans="1:8" ht="29" hidden="1" x14ac:dyDescent="0.35">
      <c r="A1396" t="s">
        <v>5127</v>
      </c>
      <c r="B1396" t="s">
        <v>888</v>
      </c>
      <c r="C1396" t="s">
        <v>2475</v>
      </c>
      <c r="D1396" s="685">
        <v>45747</v>
      </c>
      <c r="E1396" t="s">
        <v>80</v>
      </c>
      <c r="F1396" s="685">
        <v>45698</v>
      </c>
      <c r="G1396" s="685">
        <v>45747</v>
      </c>
      <c r="H1396" s="684" t="s">
        <v>5128</v>
      </c>
    </row>
    <row r="1397" spans="1:8" ht="29" hidden="1" x14ac:dyDescent="0.35">
      <c r="A1397" t="s">
        <v>5129</v>
      </c>
      <c r="B1397" t="s">
        <v>124</v>
      </c>
      <c r="C1397" t="s">
        <v>278</v>
      </c>
      <c r="D1397" s="685">
        <v>45736</v>
      </c>
      <c r="E1397" t="s">
        <v>80</v>
      </c>
      <c r="F1397" s="685">
        <v>45708</v>
      </c>
      <c r="G1397" s="685">
        <v>46325</v>
      </c>
      <c r="H1397" s="684" t="s">
        <v>5130</v>
      </c>
    </row>
    <row r="1398" spans="1:8" ht="29" hidden="1" x14ac:dyDescent="0.35">
      <c r="A1398" t="s">
        <v>5131</v>
      </c>
      <c r="B1398" t="s">
        <v>888</v>
      </c>
      <c r="C1398" t="s">
        <v>278</v>
      </c>
      <c r="D1398" s="685">
        <v>45960</v>
      </c>
      <c r="E1398" t="s">
        <v>2531</v>
      </c>
      <c r="F1398" s="685">
        <v>45734</v>
      </c>
      <c r="G1398" s="685">
        <v>45992</v>
      </c>
      <c r="H1398" s="684" t="s">
        <v>5132</v>
      </c>
    </row>
    <row r="1399" spans="1:8" hidden="1" x14ac:dyDescent="0.35">
      <c r="A1399" t="s">
        <v>5133</v>
      </c>
      <c r="B1399" t="s">
        <v>124</v>
      </c>
      <c r="C1399" t="s">
        <v>124</v>
      </c>
      <c r="D1399" s="685">
        <v>45695</v>
      </c>
      <c r="E1399" t="s">
        <v>135</v>
      </c>
      <c r="F1399" s="685">
        <v>45684</v>
      </c>
      <c r="G1399" s="685">
        <v>45856</v>
      </c>
      <c r="H1399" s="684" t="s">
        <v>5134</v>
      </c>
    </row>
    <row r="1400" spans="1:8" hidden="1" x14ac:dyDescent="0.35">
      <c r="A1400" t="s">
        <v>5135</v>
      </c>
      <c r="B1400" t="s">
        <v>124</v>
      </c>
      <c r="C1400" t="s">
        <v>124</v>
      </c>
      <c r="D1400" s="685">
        <v>45729</v>
      </c>
      <c r="E1400" t="s">
        <v>80</v>
      </c>
      <c r="F1400" s="685">
        <v>45517</v>
      </c>
      <c r="G1400" s="685">
        <v>45729</v>
      </c>
      <c r="H1400" s="684" t="s">
        <v>5136</v>
      </c>
    </row>
    <row r="1401" spans="1:8" hidden="1" x14ac:dyDescent="0.35">
      <c r="A1401" t="s">
        <v>5137</v>
      </c>
      <c r="B1401" t="s">
        <v>565</v>
      </c>
      <c r="C1401" t="s">
        <v>278</v>
      </c>
      <c r="D1401" s="685">
        <v>45719</v>
      </c>
      <c r="E1401" t="s">
        <v>80</v>
      </c>
      <c r="F1401" s="685">
        <v>45691</v>
      </c>
      <c r="G1401" s="685">
        <v>46325</v>
      </c>
      <c r="H1401" s="684" t="s">
        <v>5138</v>
      </c>
    </row>
    <row r="1402" spans="1:8" hidden="1" x14ac:dyDescent="0.35">
      <c r="A1402" t="s">
        <v>635</v>
      </c>
      <c r="B1402" t="s">
        <v>156</v>
      </c>
      <c r="C1402" t="s">
        <v>278</v>
      </c>
      <c r="D1402" s="685">
        <v>45869</v>
      </c>
      <c r="E1402" t="s">
        <v>80</v>
      </c>
      <c r="F1402" s="685">
        <v>45672</v>
      </c>
      <c r="G1402" s="685">
        <v>46021</v>
      </c>
      <c r="H1402" s="684" t="s">
        <v>5139</v>
      </c>
    </row>
    <row r="1403" spans="1:8" hidden="1" x14ac:dyDescent="0.35">
      <c r="A1403" t="s">
        <v>5140</v>
      </c>
      <c r="B1403" t="s">
        <v>124</v>
      </c>
      <c r="C1403" t="s">
        <v>2475</v>
      </c>
      <c r="D1403" s="685">
        <v>45809</v>
      </c>
      <c r="E1403" t="s">
        <v>135</v>
      </c>
      <c r="F1403" s="685">
        <v>45701</v>
      </c>
      <c r="G1403" s="685">
        <v>45869</v>
      </c>
      <c r="H1403" s="684" t="s">
        <v>5141</v>
      </c>
    </row>
    <row r="1404" spans="1:8" ht="43.5" hidden="1" x14ac:dyDescent="0.35">
      <c r="A1404" t="s">
        <v>5142</v>
      </c>
      <c r="B1404" t="s">
        <v>124</v>
      </c>
      <c r="C1404" t="s">
        <v>278</v>
      </c>
      <c r="D1404" s="685">
        <v>45736</v>
      </c>
      <c r="E1404" t="s">
        <v>80</v>
      </c>
      <c r="F1404" s="685">
        <v>45708</v>
      </c>
      <c r="G1404" s="685">
        <v>46325</v>
      </c>
      <c r="H1404" s="684" t="s">
        <v>5143</v>
      </c>
    </row>
    <row r="1405" spans="1:8" hidden="1" x14ac:dyDescent="0.35">
      <c r="A1405" t="s">
        <v>5144</v>
      </c>
      <c r="B1405" t="s">
        <v>124</v>
      </c>
      <c r="C1405" t="s">
        <v>278</v>
      </c>
      <c r="D1405" s="685">
        <v>45707</v>
      </c>
      <c r="E1405" t="s">
        <v>80</v>
      </c>
      <c r="F1405" s="685">
        <v>45674</v>
      </c>
      <c r="G1405" s="685">
        <v>46021</v>
      </c>
      <c r="H1405" s="684" t="s">
        <v>5145</v>
      </c>
    </row>
    <row r="1406" spans="1:8" hidden="1" x14ac:dyDescent="0.35">
      <c r="A1406" t="s">
        <v>5146</v>
      </c>
      <c r="B1406" t="s">
        <v>124</v>
      </c>
      <c r="C1406" t="s">
        <v>124</v>
      </c>
      <c r="D1406" s="685">
        <v>45688</v>
      </c>
      <c r="E1406" t="s">
        <v>2553</v>
      </c>
      <c r="F1406" s="685">
        <v>45685</v>
      </c>
      <c r="G1406" s="685">
        <v>45691</v>
      </c>
      <c r="H1406" s="684" t="s">
        <v>5147</v>
      </c>
    </row>
    <row r="1407" spans="1:8" ht="29" hidden="1" x14ac:dyDescent="0.35">
      <c r="A1407" t="s">
        <v>5148</v>
      </c>
      <c r="B1407" t="s">
        <v>124</v>
      </c>
      <c r="C1407" t="s">
        <v>124</v>
      </c>
      <c r="D1407" s="685">
        <v>45681</v>
      </c>
      <c r="E1407" t="s">
        <v>80</v>
      </c>
      <c r="F1407" s="685">
        <v>45674</v>
      </c>
      <c r="G1407" s="685">
        <v>45992</v>
      </c>
      <c r="H1407" s="684" t="s">
        <v>5149</v>
      </c>
    </row>
    <row r="1408" spans="1:8" hidden="1" x14ac:dyDescent="0.35">
      <c r="A1408" t="s">
        <v>5150</v>
      </c>
      <c r="B1408" t="s">
        <v>565</v>
      </c>
      <c r="C1408" t="s">
        <v>124</v>
      </c>
      <c r="D1408" s="685">
        <v>45712</v>
      </c>
      <c r="E1408" t="s">
        <v>80</v>
      </c>
      <c r="F1408" s="685">
        <v>45691</v>
      </c>
      <c r="G1408" s="685">
        <v>45856</v>
      </c>
      <c r="H1408" s="684" t="s">
        <v>5151</v>
      </c>
    </row>
    <row r="1409" spans="1:8" ht="29" hidden="1" x14ac:dyDescent="0.35">
      <c r="A1409" t="s">
        <v>5152</v>
      </c>
      <c r="B1409" t="s">
        <v>888</v>
      </c>
      <c r="C1409" t="s">
        <v>278</v>
      </c>
      <c r="D1409" s="685">
        <v>45960</v>
      </c>
      <c r="E1409" t="s">
        <v>2531</v>
      </c>
      <c r="F1409" s="685">
        <v>45734</v>
      </c>
      <c r="G1409" s="685">
        <v>45992</v>
      </c>
      <c r="H1409" s="684" t="s">
        <v>5153</v>
      </c>
    </row>
    <row r="1410" spans="1:8" hidden="1" x14ac:dyDescent="0.35">
      <c r="A1410" t="s">
        <v>5154</v>
      </c>
      <c r="B1410" t="s">
        <v>124</v>
      </c>
      <c r="C1410" t="s">
        <v>124</v>
      </c>
      <c r="D1410" s="685">
        <v>45702</v>
      </c>
      <c r="E1410" t="s">
        <v>80</v>
      </c>
      <c r="F1410" s="685">
        <v>45671</v>
      </c>
      <c r="G1410" s="685">
        <v>46057</v>
      </c>
      <c r="H1410" s="684" t="s">
        <v>5155</v>
      </c>
    </row>
    <row r="1411" spans="1:8" hidden="1" x14ac:dyDescent="0.35">
      <c r="A1411" t="s">
        <v>5156</v>
      </c>
      <c r="B1411" t="s">
        <v>565</v>
      </c>
      <c r="C1411" t="s">
        <v>2536</v>
      </c>
      <c r="D1411" s="685">
        <v>45753</v>
      </c>
      <c r="E1411" t="s">
        <v>80</v>
      </c>
      <c r="F1411" s="685">
        <v>45722</v>
      </c>
      <c r="G1411" s="685">
        <v>46057</v>
      </c>
      <c r="H1411" s="684" t="s">
        <v>5157</v>
      </c>
    </row>
    <row r="1412" spans="1:8" ht="29" hidden="1" x14ac:dyDescent="0.35">
      <c r="A1412" t="s">
        <v>5158</v>
      </c>
      <c r="B1412" t="s">
        <v>124</v>
      </c>
      <c r="C1412" t="s">
        <v>278</v>
      </c>
      <c r="D1412" s="685">
        <v>45716</v>
      </c>
      <c r="E1412" t="s">
        <v>135</v>
      </c>
      <c r="F1412" s="685">
        <v>45685</v>
      </c>
      <c r="G1412" s="685">
        <v>46325</v>
      </c>
      <c r="H1412" s="684" t="s">
        <v>5159</v>
      </c>
    </row>
    <row r="1413" spans="1:8" hidden="1" x14ac:dyDescent="0.35">
      <c r="A1413" t="s">
        <v>5160</v>
      </c>
      <c r="B1413" t="s">
        <v>565</v>
      </c>
      <c r="C1413" t="s">
        <v>2536</v>
      </c>
      <c r="D1413" s="685">
        <v>45808</v>
      </c>
      <c r="E1413" t="s">
        <v>80</v>
      </c>
      <c r="F1413" s="685">
        <v>45714</v>
      </c>
      <c r="G1413" s="685">
        <v>45838</v>
      </c>
      <c r="H1413" s="684" t="s">
        <v>5161</v>
      </c>
    </row>
    <row r="1414" spans="1:8" ht="29" hidden="1" x14ac:dyDescent="0.35">
      <c r="A1414" t="s">
        <v>5162</v>
      </c>
      <c r="B1414" t="s">
        <v>124</v>
      </c>
      <c r="C1414" t="s">
        <v>124</v>
      </c>
      <c r="D1414" s="685">
        <v>45747</v>
      </c>
      <c r="E1414" t="s">
        <v>80</v>
      </c>
      <c r="F1414" s="685">
        <v>45671</v>
      </c>
      <c r="G1414" s="685">
        <v>45992</v>
      </c>
      <c r="H1414" s="684" t="s">
        <v>5163</v>
      </c>
    </row>
    <row r="1415" spans="1:8" ht="29" hidden="1" x14ac:dyDescent="0.35">
      <c r="A1415" t="s">
        <v>5164</v>
      </c>
      <c r="B1415" t="s">
        <v>565</v>
      </c>
      <c r="C1415" t="s">
        <v>124</v>
      </c>
      <c r="D1415" s="685">
        <v>45681</v>
      </c>
      <c r="E1415" t="s">
        <v>2522</v>
      </c>
      <c r="F1415" s="685">
        <v>45674</v>
      </c>
      <c r="G1415" s="685">
        <v>45992</v>
      </c>
      <c r="H1415" s="684" t="s">
        <v>5165</v>
      </c>
    </row>
    <row r="1416" spans="1:8" ht="43.5" hidden="1" x14ac:dyDescent="0.35">
      <c r="A1416" t="s">
        <v>5166</v>
      </c>
      <c r="B1416" t="s">
        <v>565</v>
      </c>
      <c r="C1416" t="s">
        <v>278</v>
      </c>
      <c r="D1416" s="685">
        <v>45733</v>
      </c>
      <c r="E1416" t="s">
        <v>80</v>
      </c>
      <c r="F1416" s="685">
        <v>45705</v>
      </c>
      <c r="G1416" s="685">
        <v>46325</v>
      </c>
      <c r="H1416" s="684" t="s">
        <v>5167</v>
      </c>
    </row>
    <row r="1417" spans="1:8" ht="29" hidden="1" x14ac:dyDescent="0.35">
      <c r="A1417" t="s">
        <v>5168</v>
      </c>
      <c r="B1417" t="s">
        <v>888</v>
      </c>
      <c r="C1417" t="s">
        <v>124</v>
      </c>
      <c r="D1417" s="685">
        <v>45729</v>
      </c>
      <c r="E1417" t="s">
        <v>80</v>
      </c>
      <c r="F1417" s="685">
        <v>45517</v>
      </c>
      <c r="G1417" s="685">
        <v>45729</v>
      </c>
      <c r="H1417" s="684" t="s">
        <v>5169</v>
      </c>
    </row>
    <row r="1418" spans="1:8" ht="29" hidden="1" x14ac:dyDescent="0.35">
      <c r="A1418" t="s">
        <v>5170</v>
      </c>
      <c r="B1418" t="s">
        <v>565</v>
      </c>
      <c r="C1418" t="s">
        <v>278</v>
      </c>
      <c r="D1418" s="685">
        <v>45716</v>
      </c>
      <c r="E1418" t="s">
        <v>80</v>
      </c>
      <c r="F1418" s="685">
        <v>45685</v>
      </c>
      <c r="G1418" s="685">
        <v>46325</v>
      </c>
      <c r="H1418" s="684" t="s">
        <v>5171</v>
      </c>
    </row>
    <row r="1419" spans="1:8" hidden="1" x14ac:dyDescent="0.35">
      <c r="A1419" t="s">
        <v>983</v>
      </c>
      <c r="B1419" t="s">
        <v>565</v>
      </c>
      <c r="C1419" t="s">
        <v>2536</v>
      </c>
      <c r="D1419" s="685">
        <v>45792</v>
      </c>
      <c r="E1419" t="s">
        <v>80</v>
      </c>
      <c r="F1419" s="685">
        <v>45743</v>
      </c>
      <c r="G1419" s="685">
        <v>45971</v>
      </c>
      <c r="H1419" s="684" t="s">
        <v>5172</v>
      </c>
    </row>
    <row r="1420" spans="1:8" ht="29" hidden="1" x14ac:dyDescent="0.35">
      <c r="A1420" t="s">
        <v>5173</v>
      </c>
      <c r="B1420" t="s">
        <v>888</v>
      </c>
      <c r="C1420" t="s">
        <v>124</v>
      </c>
      <c r="D1420" s="685">
        <v>45893</v>
      </c>
      <c r="E1420" t="s">
        <v>80</v>
      </c>
      <c r="F1420" s="685">
        <v>45674</v>
      </c>
      <c r="G1420" s="685">
        <v>45992</v>
      </c>
      <c r="H1420" s="684" t="s">
        <v>5174</v>
      </c>
    </row>
    <row r="1421" spans="1:8" hidden="1" x14ac:dyDescent="0.35">
      <c r="A1421" t="s">
        <v>5175</v>
      </c>
      <c r="B1421" t="s">
        <v>124</v>
      </c>
      <c r="C1421" t="s">
        <v>124</v>
      </c>
      <c r="D1421" s="685">
        <v>45752</v>
      </c>
      <c r="E1421" t="s">
        <v>2553</v>
      </c>
      <c r="F1421" s="685">
        <v>45741</v>
      </c>
      <c r="G1421" s="685">
        <v>45856</v>
      </c>
      <c r="H1421" s="684" t="s">
        <v>5176</v>
      </c>
    </row>
    <row r="1422" spans="1:8" hidden="1" x14ac:dyDescent="0.35">
      <c r="A1422" t="s">
        <v>5177</v>
      </c>
      <c r="B1422" t="s">
        <v>156</v>
      </c>
      <c r="C1422" t="s">
        <v>2475</v>
      </c>
      <c r="D1422" s="685">
        <v>45777</v>
      </c>
      <c r="E1422" t="s">
        <v>80</v>
      </c>
      <c r="F1422" s="685">
        <v>45685</v>
      </c>
      <c r="G1422" s="685">
        <v>46021</v>
      </c>
      <c r="H1422" s="684" t="s">
        <v>4478</v>
      </c>
    </row>
    <row r="1423" spans="1:8" ht="29" hidden="1" x14ac:dyDescent="0.35">
      <c r="A1423" t="s">
        <v>5178</v>
      </c>
      <c r="B1423" t="s">
        <v>124</v>
      </c>
      <c r="C1423" t="s">
        <v>278</v>
      </c>
      <c r="D1423" s="685">
        <v>45730</v>
      </c>
      <c r="E1423" t="s">
        <v>135</v>
      </c>
      <c r="F1423" s="685">
        <v>45702</v>
      </c>
      <c r="G1423" s="685">
        <v>46325</v>
      </c>
      <c r="H1423" s="684" t="s">
        <v>5179</v>
      </c>
    </row>
    <row r="1424" spans="1:8" hidden="1" x14ac:dyDescent="0.35">
      <c r="A1424" t="s">
        <v>5180</v>
      </c>
      <c r="B1424" t="s">
        <v>124</v>
      </c>
      <c r="C1424" t="s">
        <v>124</v>
      </c>
      <c r="D1424" s="685">
        <v>45702</v>
      </c>
      <c r="E1424" t="s">
        <v>80</v>
      </c>
      <c r="F1424" s="685">
        <v>45671</v>
      </c>
      <c r="G1424" s="685">
        <v>46057</v>
      </c>
      <c r="H1424" s="684" t="s">
        <v>5181</v>
      </c>
    </row>
    <row r="1425" spans="1:8" hidden="1" x14ac:dyDescent="0.35">
      <c r="A1425" t="s">
        <v>2251</v>
      </c>
      <c r="B1425" t="s">
        <v>280</v>
      </c>
      <c r="C1425" t="s">
        <v>278</v>
      </c>
      <c r="D1425" s="685">
        <v>45961</v>
      </c>
      <c r="E1425" t="s">
        <v>80</v>
      </c>
      <c r="F1425" s="685">
        <v>45693</v>
      </c>
      <c r="G1425" s="685">
        <v>46325</v>
      </c>
      <c r="H1425" s="684" t="s">
        <v>5182</v>
      </c>
    </row>
    <row r="1426" spans="1:8" hidden="1" x14ac:dyDescent="0.35">
      <c r="A1426" t="s">
        <v>5183</v>
      </c>
      <c r="B1426" t="s">
        <v>124</v>
      </c>
      <c r="C1426" t="s">
        <v>278</v>
      </c>
      <c r="D1426" s="685">
        <v>45764</v>
      </c>
      <c r="E1426" t="s">
        <v>80</v>
      </c>
      <c r="F1426" s="685">
        <v>45733</v>
      </c>
      <c r="G1426" s="685">
        <v>46021</v>
      </c>
      <c r="H1426" s="684" t="s">
        <v>5184</v>
      </c>
    </row>
    <row r="1427" spans="1:8" hidden="1" x14ac:dyDescent="0.35">
      <c r="A1427" t="s">
        <v>2254</v>
      </c>
      <c r="B1427" t="s">
        <v>156</v>
      </c>
      <c r="C1427" t="s">
        <v>2475</v>
      </c>
      <c r="D1427" s="685">
        <v>45961</v>
      </c>
      <c r="E1427" t="s">
        <v>80</v>
      </c>
      <c r="F1427" s="685">
        <v>45694</v>
      </c>
      <c r="G1427" s="685">
        <v>45961</v>
      </c>
      <c r="H1427" s="684" t="s">
        <v>5185</v>
      </c>
    </row>
    <row r="1428" spans="1:8" ht="29" hidden="1" x14ac:dyDescent="0.35">
      <c r="A1428" t="s">
        <v>5186</v>
      </c>
      <c r="B1428" t="s">
        <v>124</v>
      </c>
      <c r="C1428" t="s">
        <v>124</v>
      </c>
      <c r="D1428" s="685">
        <v>45695</v>
      </c>
      <c r="E1428" t="s">
        <v>135</v>
      </c>
      <c r="F1428" s="685">
        <v>45684</v>
      </c>
      <c r="G1428" s="685">
        <v>45856</v>
      </c>
      <c r="H1428" s="684" t="s">
        <v>5187</v>
      </c>
    </row>
    <row r="1429" spans="1:8" hidden="1" x14ac:dyDescent="0.35">
      <c r="A1429" t="s">
        <v>5188</v>
      </c>
      <c r="B1429" t="s">
        <v>565</v>
      </c>
      <c r="C1429" t="s">
        <v>278</v>
      </c>
      <c r="D1429" s="685">
        <v>45731</v>
      </c>
      <c r="E1429" t="s">
        <v>2522</v>
      </c>
      <c r="F1429" s="685">
        <v>45692</v>
      </c>
      <c r="G1429" s="685">
        <v>46022</v>
      </c>
      <c r="H1429" s="684" t="s">
        <v>5189</v>
      </c>
    </row>
    <row r="1430" spans="1:8" hidden="1" x14ac:dyDescent="0.35">
      <c r="A1430" t="s">
        <v>5190</v>
      </c>
      <c r="B1430" t="s">
        <v>565</v>
      </c>
      <c r="C1430" t="s">
        <v>278</v>
      </c>
      <c r="D1430" s="685">
        <v>45731</v>
      </c>
      <c r="E1430" t="s">
        <v>135</v>
      </c>
      <c r="F1430" s="685">
        <v>45692</v>
      </c>
      <c r="G1430" s="685">
        <v>46022</v>
      </c>
      <c r="H1430" s="684" t="s">
        <v>5191</v>
      </c>
    </row>
    <row r="1431" spans="1:8" hidden="1" x14ac:dyDescent="0.35">
      <c r="A1431" t="s">
        <v>5192</v>
      </c>
      <c r="B1431" t="s">
        <v>565</v>
      </c>
      <c r="C1431" t="s">
        <v>278</v>
      </c>
      <c r="D1431" s="685">
        <v>45731</v>
      </c>
      <c r="E1431" t="s">
        <v>80</v>
      </c>
      <c r="F1431" s="685">
        <v>45692</v>
      </c>
      <c r="G1431" s="685">
        <v>46022</v>
      </c>
      <c r="H1431" s="684" t="s">
        <v>5193</v>
      </c>
    </row>
    <row r="1432" spans="1:8" hidden="1" x14ac:dyDescent="0.35">
      <c r="A1432" t="s">
        <v>5194</v>
      </c>
      <c r="B1432" t="s">
        <v>565</v>
      </c>
      <c r="C1432" t="s">
        <v>278</v>
      </c>
      <c r="D1432" s="685">
        <v>45731</v>
      </c>
      <c r="E1432" t="s">
        <v>80</v>
      </c>
      <c r="F1432" s="685">
        <v>45692</v>
      </c>
      <c r="G1432" s="685">
        <v>46022</v>
      </c>
      <c r="H1432" s="684" t="s">
        <v>5195</v>
      </c>
    </row>
    <row r="1433" spans="1:8" ht="29" hidden="1" x14ac:dyDescent="0.35">
      <c r="A1433" t="s">
        <v>5196</v>
      </c>
      <c r="B1433" t="s">
        <v>565</v>
      </c>
      <c r="C1433" t="s">
        <v>278</v>
      </c>
      <c r="D1433" s="685">
        <v>45730</v>
      </c>
      <c r="E1433" t="s">
        <v>80</v>
      </c>
      <c r="F1433" s="685">
        <v>45702</v>
      </c>
      <c r="G1433" s="685">
        <v>46325</v>
      </c>
      <c r="H1433" s="684" t="s">
        <v>5197</v>
      </c>
    </row>
    <row r="1434" spans="1:8" ht="29" hidden="1" x14ac:dyDescent="0.35">
      <c r="A1434" t="s">
        <v>5198</v>
      </c>
      <c r="B1434" t="s">
        <v>565</v>
      </c>
      <c r="C1434" t="s">
        <v>124</v>
      </c>
      <c r="D1434" s="685">
        <v>45764</v>
      </c>
      <c r="E1434" t="s">
        <v>2640</v>
      </c>
      <c r="F1434" s="685">
        <v>45733</v>
      </c>
      <c r="G1434" s="685">
        <v>46229</v>
      </c>
      <c r="H1434" s="684" t="s">
        <v>5199</v>
      </c>
    </row>
    <row r="1435" spans="1:8" ht="29" hidden="1" x14ac:dyDescent="0.35">
      <c r="A1435" t="s">
        <v>5200</v>
      </c>
      <c r="B1435" t="s">
        <v>124</v>
      </c>
      <c r="C1435" t="s">
        <v>278</v>
      </c>
      <c r="D1435" s="685">
        <v>45679</v>
      </c>
      <c r="E1435" t="s">
        <v>135</v>
      </c>
      <c r="F1435" s="685">
        <v>45679</v>
      </c>
      <c r="G1435" s="685">
        <v>46325</v>
      </c>
      <c r="H1435" s="684" t="s">
        <v>5201</v>
      </c>
    </row>
    <row r="1436" spans="1:8" hidden="1" x14ac:dyDescent="0.35">
      <c r="A1436" t="s">
        <v>2255</v>
      </c>
      <c r="B1436" t="s">
        <v>280</v>
      </c>
      <c r="C1436" t="s">
        <v>278</v>
      </c>
      <c r="D1436" s="685">
        <v>45961</v>
      </c>
      <c r="E1436" t="s">
        <v>80</v>
      </c>
      <c r="F1436" s="685">
        <v>45694</v>
      </c>
      <c r="G1436" s="685">
        <v>46325</v>
      </c>
      <c r="H1436" s="684" t="s">
        <v>5202</v>
      </c>
    </row>
    <row r="1437" spans="1:8" hidden="1" x14ac:dyDescent="0.35">
      <c r="A1437" t="s">
        <v>5203</v>
      </c>
      <c r="B1437" t="s">
        <v>565</v>
      </c>
      <c r="C1437" t="s">
        <v>278</v>
      </c>
      <c r="D1437" s="685">
        <v>45960</v>
      </c>
      <c r="E1437" t="s">
        <v>80</v>
      </c>
      <c r="F1437" s="685">
        <v>45796</v>
      </c>
      <c r="G1437" s="685">
        <v>45827</v>
      </c>
      <c r="H1437" s="684" t="s">
        <v>5204</v>
      </c>
    </row>
    <row r="1438" spans="1:8" ht="29" hidden="1" x14ac:dyDescent="0.35">
      <c r="A1438" t="s">
        <v>5205</v>
      </c>
      <c r="B1438" t="s">
        <v>888</v>
      </c>
      <c r="C1438" t="s">
        <v>278</v>
      </c>
      <c r="D1438" s="685">
        <v>45960</v>
      </c>
      <c r="E1438" t="s">
        <v>2531</v>
      </c>
      <c r="F1438" s="685">
        <v>45733</v>
      </c>
      <c r="G1438" s="685">
        <v>45992</v>
      </c>
      <c r="H1438" s="684" t="s">
        <v>5206</v>
      </c>
    </row>
    <row r="1439" spans="1:8" hidden="1" x14ac:dyDescent="0.35">
      <c r="A1439" t="s">
        <v>5207</v>
      </c>
      <c r="B1439" t="s">
        <v>888</v>
      </c>
      <c r="C1439" t="s">
        <v>278</v>
      </c>
      <c r="D1439" s="685">
        <v>45869</v>
      </c>
      <c r="E1439" t="s">
        <v>80</v>
      </c>
      <c r="F1439" s="685">
        <v>45796</v>
      </c>
      <c r="G1439" s="685">
        <v>46022</v>
      </c>
      <c r="H1439" s="684" t="s">
        <v>5208</v>
      </c>
    </row>
    <row r="1440" spans="1:8" ht="29" hidden="1" x14ac:dyDescent="0.35">
      <c r="A1440" t="s">
        <v>5209</v>
      </c>
      <c r="B1440" t="s">
        <v>565</v>
      </c>
      <c r="C1440" t="s">
        <v>278</v>
      </c>
      <c r="D1440" s="685">
        <v>45736</v>
      </c>
      <c r="E1440" t="s">
        <v>135</v>
      </c>
      <c r="F1440" s="685">
        <v>45770</v>
      </c>
      <c r="G1440" s="685">
        <v>45800</v>
      </c>
      <c r="H1440" s="684" t="s">
        <v>5210</v>
      </c>
    </row>
    <row r="1441" spans="1:8" ht="43.5" hidden="1" x14ac:dyDescent="0.35">
      <c r="A1441" t="s">
        <v>5211</v>
      </c>
      <c r="B1441" t="s">
        <v>888</v>
      </c>
      <c r="C1441" t="s">
        <v>124</v>
      </c>
      <c r="D1441" s="685">
        <v>45796</v>
      </c>
      <c r="E1441" t="s">
        <v>2553</v>
      </c>
      <c r="F1441" s="685">
        <v>45792</v>
      </c>
      <c r="G1441" s="685">
        <v>45856</v>
      </c>
      <c r="H1441" s="684" t="s">
        <v>5212</v>
      </c>
    </row>
    <row r="1442" spans="1:8" hidden="1" x14ac:dyDescent="0.35">
      <c r="A1442" t="s">
        <v>5213</v>
      </c>
      <c r="B1442" t="s">
        <v>565</v>
      </c>
      <c r="C1442" t="s">
        <v>2475</v>
      </c>
      <c r="D1442" s="685">
        <v>45900</v>
      </c>
      <c r="E1442" t="s">
        <v>80</v>
      </c>
      <c r="F1442" s="685">
        <v>45784</v>
      </c>
      <c r="G1442" s="685">
        <v>45900</v>
      </c>
      <c r="H1442" s="684" t="s">
        <v>5214</v>
      </c>
    </row>
    <row r="1443" spans="1:8" hidden="1" x14ac:dyDescent="0.35">
      <c r="A1443" t="s">
        <v>5215</v>
      </c>
      <c r="B1443" t="s">
        <v>565</v>
      </c>
      <c r="C1443" t="s">
        <v>124</v>
      </c>
      <c r="D1443" s="685">
        <v>45671</v>
      </c>
      <c r="E1443" t="s">
        <v>80</v>
      </c>
      <c r="F1443" s="685">
        <v>45671</v>
      </c>
      <c r="G1443" s="685">
        <v>46057</v>
      </c>
      <c r="H1443" s="684" t="s">
        <v>5216</v>
      </c>
    </row>
    <row r="1444" spans="1:8" hidden="1" x14ac:dyDescent="0.35">
      <c r="A1444" t="s">
        <v>5217</v>
      </c>
      <c r="B1444" t="s">
        <v>565</v>
      </c>
      <c r="C1444" t="s">
        <v>124</v>
      </c>
      <c r="D1444" s="685">
        <v>45903</v>
      </c>
      <c r="E1444" t="s">
        <v>2553</v>
      </c>
      <c r="F1444" s="685">
        <v>45891</v>
      </c>
      <c r="G1444" s="685">
        <v>46022</v>
      </c>
      <c r="H1444" s="684" t="s">
        <v>5218</v>
      </c>
    </row>
    <row r="1445" spans="1:8" hidden="1" x14ac:dyDescent="0.35">
      <c r="A1445" t="s">
        <v>5219</v>
      </c>
      <c r="B1445" t="s">
        <v>565</v>
      </c>
      <c r="C1445" t="s">
        <v>124</v>
      </c>
      <c r="D1445" s="685">
        <v>45884</v>
      </c>
      <c r="E1445" t="s">
        <v>80</v>
      </c>
      <c r="F1445" s="685">
        <v>45785</v>
      </c>
      <c r="G1445" s="685">
        <v>45971</v>
      </c>
      <c r="H1445" s="684" t="s">
        <v>5220</v>
      </c>
    </row>
    <row r="1446" spans="1:8" hidden="1" x14ac:dyDescent="0.35">
      <c r="A1446" t="s">
        <v>5221</v>
      </c>
      <c r="B1446" t="s">
        <v>124</v>
      </c>
      <c r="C1446" t="s">
        <v>278</v>
      </c>
      <c r="D1446" s="685">
        <v>45900</v>
      </c>
      <c r="E1446" t="s">
        <v>80</v>
      </c>
      <c r="F1446" s="685">
        <v>45649</v>
      </c>
      <c r="G1446" s="685">
        <v>45900</v>
      </c>
      <c r="H1446" s="684" t="s">
        <v>5222</v>
      </c>
    </row>
    <row r="1447" spans="1:8" hidden="1" x14ac:dyDescent="0.35">
      <c r="A1447" t="s">
        <v>5223</v>
      </c>
      <c r="B1447" t="s">
        <v>565</v>
      </c>
      <c r="C1447" t="s">
        <v>278</v>
      </c>
      <c r="D1447" s="685">
        <v>45900</v>
      </c>
      <c r="E1447" t="s">
        <v>80</v>
      </c>
      <c r="F1447" s="685">
        <v>45785</v>
      </c>
      <c r="G1447" s="685">
        <v>45900</v>
      </c>
      <c r="H1447" s="684" t="s">
        <v>5224</v>
      </c>
    </row>
    <row r="1448" spans="1:8" hidden="1" x14ac:dyDescent="0.35">
      <c r="A1448" t="s">
        <v>5225</v>
      </c>
      <c r="B1448" t="s">
        <v>565</v>
      </c>
      <c r="C1448" t="s">
        <v>2536</v>
      </c>
      <c r="D1448" s="685">
        <v>45869</v>
      </c>
      <c r="E1448" t="s">
        <v>80</v>
      </c>
      <c r="F1448" s="685">
        <v>45751</v>
      </c>
      <c r="G1448" s="685">
        <v>46203</v>
      </c>
      <c r="H1448" s="684" t="s">
        <v>5226</v>
      </c>
    </row>
    <row r="1449" spans="1:8" ht="29" hidden="1" x14ac:dyDescent="0.35">
      <c r="A1449" t="s">
        <v>5227</v>
      </c>
      <c r="B1449" t="s">
        <v>565</v>
      </c>
      <c r="C1449" t="s">
        <v>2536</v>
      </c>
      <c r="D1449" s="685">
        <v>45834</v>
      </c>
      <c r="E1449" t="s">
        <v>135</v>
      </c>
      <c r="F1449" s="685">
        <v>45803</v>
      </c>
      <c r="G1449" s="685">
        <v>45899</v>
      </c>
      <c r="H1449" s="684" t="s">
        <v>5228</v>
      </c>
    </row>
    <row r="1450" spans="1:8" ht="29" hidden="1" x14ac:dyDescent="0.35">
      <c r="A1450" t="s">
        <v>5229</v>
      </c>
      <c r="B1450" t="s">
        <v>565</v>
      </c>
      <c r="C1450" t="s">
        <v>2536</v>
      </c>
      <c r="D1450" s="685">
        <v>45791</v>
      </c>
      <c r="E1450" t="s">
        <v>80</v>
      </c>
      <c r="F1450" s="685">
        <v>45761</v>
      </c>
      <c r="G1450" s="685">
        <v>46057</v>
      </c>
      <c r="H1450" s="684" t="s">
        <v>5230</v>
      </c>
    </row>
    <row r="1451" spans="1:8" ht="29" hidden="1" x14ac:dyDescent="0.35">
      <c r="A1451" t="s">
        <v>5231</v>
      </c>
      <c r="B1451" t="s">
        <v>124</v>
      </c>
      <c r="C1451" t="s">
        <v>124</v>
      </c>
      <c r="D1451" s="685">
        <v>46081</v>
      </c>
      <c r="E1451" t="s">
        <v>80</v>
      </c>
      <c r="F1451" s="685">
        <v>45912</v>
      </c>
      <c r="G1451" s="685">
        <v>46112</v>
      </c>
      <c r="H1451" s="684" t="s">
        <v>5232</v>
      </c>
    </row>
    <row r="1452" spans="1:8" hidden="1" x14ac:dyDescent="0.35">
      <c r="A1452" t="s">
        <v>2323</v>
      </c>
      <c r="B1452" t="s">
        <v>888</v>
      </c>
      <c r="C1452" t="s">
        <v>278</v>
      </c>
      <c r="D1452" s="685">
        <v>45838</v>
      </c>
      <c r="E1452" t="s">
        <v>80</v>
      </c>
      <c r="F1452" s="685">
        <v>45761</v>
      </c>
      <c r="G1452" s="685">
        <v>46021</v>
      </c>
      <c r="H1452" s="684" t="s">
        <v>5233</v>
      </c>
    </row>
    <row r="1453" spans="1:8" hidden="1" x14ac:dyDescent="0.35">
      <c r="A1453" t="s">
        <v>5234</v>
      </c>
      <c r="B1453" t="s">
        <v>888</v>
      </c>
      <c r="C1453" t="s">
        <v>124</v>
      </c>
      <c r="D1453" s="685">
        <v>45758</v>
      </c>
      <c r="E1453" t="s">
        <v>2553</v>
      </c>
      <c r="F1453" s="685">
        <v>45757</v>
      </c>
      <c r="G1453" s="685">
        <v>45869</v>
      </c>
      <c r="H1453" s="684" t="s">
        <v>5235</v>
      </c>
    </row>
    <row r="1454" spans="1:8" hidden="1" x14ac:dyDescent="0.35">
      <c r="A1454" t="s">
        <v>2324</v>
      </c>
      <c r="B1454" t="s">
        <v>565</v>
      </c>
      <c r="C1454" t="s">
        <v>278</v>
      </c>
      <c r="D1454" s="685">
        <v>45838</v>
      </c>
      <c r="E1454" t="s">
        <v>2640</v>
      </c>
      <c r="F1454" s="685">
        <v>45772</v>
      </c>
      <c r="G1454" s="685">
        <v>45869</v>
      </c>
      <c r="H1454" s="684" t="s">
        <v>5236</v>
      </c>
    </row>
    <row r="1455" spans="1:8" hidden="1" x14ac:dyDescent="0.35">
      <c r="A1455" t="s">
        <v>5237</v>
      </c>
      <c r="B1455" t="s">
        <v>565</v>
      </c>
      <c r="C1455" t="s">
        <v>278</v>
      </c>
      <c r="D1455" s="685">
        <v>45960</v>
      </c>
      <c r="E1455" t="s">
        <v>135</v>
      </c>
      <c r="F1455" s="685">
        <v>45770</v>
      </c>
      <c r="G1455" s="685">
        <v>45800</v>
      </c>
      <c r="H1455" s="684" t="s">
        <v>5238</v>
      </c>
    </row>
    <row r="1456" spans="1:8" hidden="1" x14ac:dyDescent="0.35">
      <c r="A1456" t="s">
        <v>5239</v>
      </c>
      <c r="B1456" t="s">
        <v>888</v>
      </c>
      <c r="C1456" t="s">
        <v>124</v>
      </c>
      <c r="D1456" s="685">
        <v>45850</v>
      </c>
      <c r="E1456" t="s">
        <v>80</v>
      </c>
      <c r="F1456" s="685">
        <v>45836</v>
      </c>
      <c r="G1456" s="685">
        <v>45991</v>
      </c>
      <c r="H1456" s="684" t="s">
        <v>5240</v>
      </c>
    </row>
    <row r="1457" spans="1:8" hidden="1" x14ac:dyDescent="0.35">
      <c r="A1457" t="s">
        <v>5241</v>
      </c>
      <c r="B1457" t="s">
        <v>565</v>
      </c>
      <c r="C1457" t="s">
        <v>124</v>
      </c>
      <c r="D1457" s="685">
        <v>45903</v>
      </c>
      <c r="E1457" t="s">
        <v>2553</v>
      </c>
      <c r="F1457" s="685">
        <v>45891</v>
      </c>
      <c r="G1457" s="685">
        <v>46022</v>
      </c>
      <c r="H1457" s="684" t="s">
        <v>5242</v>
      </c>
    </row>
    <row r="1458" spans="1:8" hidden="1" x14ac:dyDescent="0.35">
      <c r="A1458" t="s">
        <v>5243</v>
      </c>
      <c r="B1458" t="s">
        <v>565</v>
      </c>
      <c r="C1458" t="s">
        <v>124</v>
      </c>
      <c r="D1458" s="685">
        <v>45903</v>
      </c>
      <c r="E1458" t="s">
        <v>2553</v>
      </c>
      <c r="F1458" s="685">
        <v>45891</v>
      </c>
      <c r="G1458" s="685">
        <v>46022</v>
      </c>
      <c r="H1458" s="684" t="s">
        <v>5244</v>
      </c>
    </row>
    <row r="1459" spans="1:8" hidden="1" x14ac:dyDescent="0.35">
      <c r="A1459" t="s">
        <v>5245</v>
      </c>
      <c r="B1459" t="s">
        <v>888</v>
      </c>
      <c r="C1459" t="s">
        <v>124</v>
      </c>
      <c r="D1459" s="685">
        <v>45798</v>
      </c>
      <c r="E1459" t="s">
        <v>2553</v>
      </c>
      <c r="F1459" s="685">
        <v>45793</v>
      </c>
      <c r="G1459" s="685">
        <v>45856</v>
      </c>
      <c r="H1459" s="684" t="s">
        <v>5246</v>
      </c>
    </row>
    <row r="1460" spans="1:8" hidden="1" x14ac:dyDescent="0.35">
      <c r="A1460" t="s">
        <v>986</v>
      </c>
      <c r="B1460" t="s">
        <v>280</v>
      </c>
      <c r="C1460" t="s">
        <v>2536</v>
      </c>
      <c r="D1460" s="685">
        <v>45869</v>
      </c>
      <c r="E1460" t="s">
        <v>80</v>
      </c>
      <c r="F1460" s="685">
        <v>45806</v>
      </c>
      <c r="G1460" s="685">
        <v>45992</v>
      </c>
      <c r="H1460" s="684" t="s">
        <v>996</v>
      </c>
    </row>
    <row r="1461" spans="1:8" ht="29" hidden="1" x14ac:dyDescent="0.35">
      <c r="A1461" t="s">
        <v>5247</v>
      </c>
      <c r="B1461" t="s">
        <v>125</v>
      </c>
      <c r="C1461" t="s">
        <v>124</v>
      </c>
      <c r="D1461" s="685">
        <v>45678</v>
      </c>
      <c r="E1461" t="s">
        <v>2640</v>
      </c>
      <c r="F1461" s="685">
        <v>45672</v>
      </c>
      <c r="G1461" s="685">
        <v>45992</v>
      </c>
      <c r="H1461" s="684" t="s">
        <v>5248</v>
      </c>
    </row>
    <row r="1462" spans="1:8" ht="29" hidden="1" x14ac:dyDescent="0.35">
      <c r="A1462" t="s">
        <v>5249</v>
      </c>
      <c r="B1462" t="s">
        <v>888</v>
      </c>
      <c r="C1462" t="s">
        <v>124</v>
      </c>
      <c r="D1462" s="685">
        <v>45793</v>
      </c>
      <c r="E1462" t="s">
        <v>2553</v>
      </c>
      <c r="F1462" s="685">
        <v>45790</v>
      </c>
      <c r="G1462" s="685">
        <v>45856</v>
      </c>
      <c r="H1462" s="684" t="s">
        <v>5250</v>
      </c>
    </row>
    <row r="1463" spans="1:8" ht="29" hidden="1" x14ac:dyDescent="0.35">
      <c r="A1463" t="s">
        <v>5251</v>
      </c>
      <c r="B1463" t="s">
        <v>156</v>
      </c>
      <c r="C1463" t="s">
        <v>278</v>
      </c>
      <c r="D1463" s="685">
        <v>45870</v>
      </c>
      <c r="E1463" t="s">
        <v>80</v>
      </c>
      <c r="F1463" s="685">
        <v>45665</v>
      </c>
      <c r="G1463" s="685">
        <v>45992</v>
      </c>
      <c r="H1463" s="684" t="s">
        <v>5252</v>
      </c>
    </row>
    <row r="1464" spans="1:8" ht="43.5" hidden="1" x14ac:dyDescent="0.35">
      <c r="A1464" t="s">
        <v>5253</v>
      </c>
      <c r="B1464" t="s">
        <v>124</v>
      </c>
      <c r="C1464" t="s">
        <v>124</v>
      </c>
      <c r="D1464" s="685">
        <v>45671</v>
      </c>
      <c r="E1464" t="s">
        <v>135</v>
      </c>
      <c r="F1464" s="685">
        <v>45670</v>
      </c>
      <c r="G1464" s="685">
        <v>45716</v>
      </c>
      <c r="H1464" s="684" t="s">
        <v>5254</v>
      </c>
    </row>
    <row r="1465" spans="1:8" hidden="1" x14ac:dyDescent="0.35">
      <c r="A1465" t="s">
        <v>570</v>
      </c>
      <c r="B1465" t="s">
        <v>124</v>
      </c>
      <c r="C1465" t="s">
        <v>278</v>
      </c>
      <c r="D1465" s="685">
        <v>45869</v>
      </c>
      <c r="E1465" t="s">
        <v>80</v>
      </c>
      <c r="F1465" s="685">
        <v>45667</v>
      </c>
      <c r="G1465" s="685">
        <v>45869</v>
      </c>
      <c r="H1465" s="684" t="s">
        <v>5255</v>
      </c>
    </row>
    <row r="1466" spans="1:8" ht="29" hidden="1" x14ac:dyDescent="0.35">
      <c r="A1466" t="s">
        <v>5256</v>
      </c>
      <c r="B1466" t="s">
        <v>888</v>
      </c>
      <c r="C1466" t="s">
        <v>278</v>
      </c>
      <c r="D1466" s="685">
        <v>45870</v>
      </c>
      <c r="E1466" t="s">
        <v>80</v>
      </c>
      <c r="F1466" s="685">
        <v>45660</v>
      </c>
      <c r="G1466" s="685">
        <v>45992</v>
      </c>
      <c r="H1466" s="684" t="s">
        <v>5257</v>
      </c>
    </row>
    <row r="1467" spans="1:8" hidden="1" x14ac:dyDescent="0.35">
      <c r="A1467" t="s">
        <v>5258</v>
      </c>
      <c r="B1467" t="s">
        <v>124</v>
      </c>
      <c r="C1467" t="s">
        <v>278</v>
      </c>
      <c r="D1467" s="685">
        <v>45656</v>
      </c>
      <c r="E1467" t="s">
        <v>80</v>
      </c>
      <c r="F1467" s="685">
        <v>45656</v>
      </c>
      <c r="G1467" s="685">
        <v>46325</v>
      </c>
      <c r="H1467" s="684" t="s">
        <v>5259</v>
      </c>
    </row>
    <row r="1468" spans="1:8" ht="29" hidden="1" x14ac:dyDescent="0.35">
      <c r="A1468" t="s">
        <v>5260</v>
      </c>
      <c r="B1468" t="s">
        <v>124</v>
      </c>
      <c r="C1468" t="s">
        <v>124</v>
      </c>
      <c r="D1468" s="685">
        <v>45678</v>
      </c>
      <c r="E1468" t="s">
        <v>2522</v>
      </c>
      <c r="F1468" s="685">
        <v>45671</v>
      </c>
      <c r="G1468" s="685">
        <v>45992</v>
      </c>
      <c r="H1468" s="684" t="s">
        <v>5261</v>
      </c>
    </row>
    <row r="1469" spans="1:8" hidden="1" x14ac:dyDescent="0.35">
      <c r="A1469" t="s">
        <v>5262</v>
      </c>
      <c r="B1469" t="s">
        <v>124</v>
      </c>
      <c r="C1469" t="s">
        <v>124</v>
      </c>
      <c r="D1469" s="685">
        <v>45695</v>
      </c>
      <c r="E1469" t="s">
        <v>135</v>
      </c>
      <c r="F1469" s="685">
        <v>45684</v>
      </c>
      <c r="G1469" s="685">
        <v>45856</v>
      </c>
      <c r="H1469" s="684" t="s">
        <v>5263</v>
      </c>
    </row>
    <row r="1470" spans="1:8" hidden="1" x14ac:dyDescent="0.35">
      <c r="A1470" t="s">
        <v>5264</v>
      </c>
      <c r="B1470" t="s">
        <v>280</v>
      </c>
      <c r="C1470" t="s">
        <v>124</v>
      </c>
      <c r="D1470" s="685">
        <v>45794</v>
      </c>
      <c r="E1470" t="s">
        <v>80</v>
      </c>
      <c r="F1470" s="685">
        <v>45758</v>
      </c>
      <c r="G1470" s="685">
        <v>46057</v>
      </c>
      <c r="H1470" s="684" t="s">
        <v>5265</v>
      </c>
    </row>
    <row r="1471" spans="1:8" hidden="1" x14ac:dyDescent="0.35">
      <c r="A1471" t="s">
        <v>5266</v>
      </c>
      <c r="B1471" t="s">
        <v>565</v>
      </c>
      <c r="C1471" t="s">
        <v>124</v>
      </c>
      <c r="D1471" s="685">
        <v>45814</v>
      </c>
      <c r="E1471" t="s">
        <v>80</v>
      </c>
      <c r="F1471" s="685">
        <v>45693</v>
      </c>
      <c r="G1471" s="685">
        <v>46229</v>
      </c>
      <c r="H1471" s="684" t="s">
        <v>5267</v>
      </c>
    </row>
    <row r="1472" spans="1:8" ht="43.5" hidden="1" x14ac:dyDescent="0.35">
      <c r="A1472" t="s">
        <v>5268</v>
      </c>
      <c r="B1472" t="s">
        <v>888</v>
      </c>
      <c r="C1472" t="s">
        <v>124</v>
      </c>
      <c r="D1472" s="685">
        <v>45752</v>
      </c>
      <c r="E1472" t="s">
        <v>2553</v>
      </c>
      <c r="F1472" s="685">
        <v>45741</v>
      </c>
      <c r="G1472" s="685">
        <v>45838</v>
      </c>
      <c r="H1472" s="684" t="s">
        <v>5269</v>
      </c>
    </row>
    <row r="1473" spans="1:8" hidden="1" x14ac:dyDescent="0.35">
      <c r="A1473" t="s">
        <v>5270</v>
      </c>
      <c r="B1473" t="s">
        <v>280</v>
      </c>
      <c r="C1473" t="s">
        <v>124</v>
      </c>
      <c r="D1473" s="685">
        <v>45771</v>
      </c>
      <c r="E1473" t="s">
        <v>80</v>
      </c>
      <c r="F1473" s="685">
        <v>45712</v>
      </c>
      <c r="G1473" s="685">
        <v>46057</v>
      </c>
      <c r="H1473" s="684" t="s">
        <v>5271</v>
      </c>
    </row>
    <row r="1474" spans="1:8" ht="29" hidden="1" x14ac:dyDescent="0.35">
      <c r="A1474" t="s">
        <v>5272</v>
      </c>
      <c r="B1474" t="s">
        <v>565</v>
      </c>
      <c r="C1474" t="s">
        <v>278</v>
      </c>
      <c r="D1474" s="685">
        <v>45737</v>
      </c>
      <c r="E1474" t="s">
        <v>80</v>
      </c>
      <c r="F1474" s="685">
        <v>45709</v>
      </c>
      <c r="G1474" s="685">
        <v>46325</v>
      </c>
      <c r="H1474" s="684" t="s">
        <v>5273</v>
      </c>
    </row>
    <row r="1475" spans="1:8" ht="29" hidden="1" x14ac:dyDescent="0.35">
      <c r="A1475" t="s">
        <v>294</v>
      </c>
      <c r="B1475" t="s">
        <v>2518</v>
      </c>
      <c r="C1475" t="s">
        <v>278</v>
      </c>
      <c r="D1475" s="685">
        <v>45961</v>
      </c>
      <c r="E1475" t="s">
        <v>80</v>
      </c>
      <c r="F1475" s="685">
        <v>45663</v>
      </c>
      <c r="G1475" s="685">
        <v>46325</v>
      </c>
      <c r="H1475" s="684" t="s">
        <v>5274</v>
      </c>
    </row>
    <row r="1476" spans="1:8" ht="29" hidden="1" x14ac:dyDescent="0.35">
      <c r="A1476" t="s">
        <v>5275</v>
      </c>
      <c r="B1476" t="s">
        <v>124</v>
      </c>
      <c r="C1476" t="s">
        <v>278</v>
      </c>
      <c r="D1476" s="685">
        <v>45671</v>
      </c>
      <c r="E1476" t="s">
        <v>80</v>
      </c>
      <c r="F1476" s="685">
        <v>45656</v>
      </c>
      <c r="G1476" s="685">
        <v>45716</v>
      </c>
      <c r="H1476" s="684" t="s">
        <v>5276</v>
      </c>
    </row>
    <row r="1477" spans="1:8" hidden="1" x14ac:dyDescent="0.35">
      <c r="A1477" t="s">
        <v>2280</v>
      </c>
      <c r="B1477" t="s">
        <v>156</v>
      </c>
      <c r="C1477" t="s">
        <v>2475</v>
      </c>
      <c r="D1477" s="685">
        <v>45809</v>
      </c>
      <c r="E1477" t="s">
        <v>80</v>
      </c>
      <c r="F1477" s="685">
        <v>45709</v>
      </c>
      <c r="G1477" s="685">
        <v>46021</v>
      </c>
      <c r="H1477" s="684" t="s">
        <v>5277</v>
      </c>
    </row>
    <row r="1478" spans="1:8" hidden="1" x14ac:dyDescent="0.35">
      <c r="A1478" t="s">
        <v>5278</v>
      </c>
      <c r="B1478" t="s">
        <v>565</v>
      </c>
      <c r="C1478" t="s">
        <v>278</v>
      </c>
      <c r="D1478" s="685">
        <v>45991</v>
      </c>
      <c r="E1478" t="s">
        <v>80</v>
      </c>
      <c r="F1478" s="685">
        <v>45653</v>
      </c>
      <c r="G1478" s="685">
        <v>45991</v>
      </c>
      <c r="H1478" s="684" t="s">
        <v>5279</v>
      </c>
    </row>
    <row r="1479" spans="1:8" hidden="1" x14ac:dyDescent="0.35">
      <c r="A1479" t="s">
        <v>5280</v>
      </c>
      <c r="B1479" t="s">
        <v>280</v>
      </c>
      <c r="C1479" t="s">
        <v>278</v>
      </c>
      <c r="D1479" s="685">
        <v>45800</v>
      </c>
      <c r="E1479" t="s">
        <v>80</v>
      </c>
      <c r="F1479" s="685">
        <v>45667</v>
      </c>
      <c r="G1479" s="685">
        <v>46021</v>
      </c>
      <c r="H1479" s="684" t="s">
        <v>5281</v>
      </c>
    </row>
    <row r="1480" spans="1:8" ht="29" hidden="1" x14ac:dyDescent="0.35">
      <c r="A1480" t="s">
        <v>5282</v>
      </c>
      <c r="B1480" t="s">
        <v>124</v>
      </c>
      <c r="C1480" t="s">
        <v>124</v>
      </c>
      <c r="D1480" s="685">
        <v>45678</v>
      </c>
      <c r="E1480" t="s">
        <v>135</v>
      </c>
      <c r="F1480" s="685">
        <v>45671</v>
      </c>
      <c r="G1480" s="685">
        <v>45716</v>
      </c>
      <c r="H1480" s="684" t="s">
        <v>5283</v>
      </c>
    </row>
    <row r="1481" spans="1:8" hidden="1" x14ac:dyDescent="0.35">
      <c r="A1481" t="s">
        <v>2267</v>
      </c>
      <c r="B1481" t="s">
        <v>124</v>
      </c>
      <c r="C1481" t="s">
        <v>2475</v>
      </c>
      <c r="D1481" s="685">
        <v>45809</v>
      </c>
      <c r="E1481" t="s">
        <v>80</v>
      </c>
      <c r="F1481" s="685">
        <v>45701</v>
      </c>
      <c r="G1481" s="685">
        <v>45869</v>
      </c>
      <c r="H1481" s="684" t="s">
        <v>1128</v>
      </c>
    </row>
    <row r="1482" spans="1:8" ht="29" hidden="1" x14ac:dyDescent="0.35">
      <c r="A1482" t="s">
        <v>5284</v>
      </c>
      <c r="B1482" t="s">
        <v>124</v>
      </c>
      <c r="C1482" t="s">
        <v>124</v>
      </c>
      <c r="D1482" s="685">
        <v>45677</v>
      </c>
      <c r="E1482" t="s">
        <v>80</v>
      </c>
      <c r="F1482" s="685">
        <v>45663</v>
      </c>
      <c r="G1482" s="685">
        <v>45808</v>
      </c>
      <c r="H1482" s="684" t="s">
        <v>5285</v>
      </c>
    </row>
    <row r="1483" spans="1:8" hidden="1" x14ac:dyDescent="0.35">
      <c r="A1483" t="s">
        <v>638</v>
      </c>
      <c r="B1483" t="s">
        <v>156</v>
      </c>
      <c r="C1483" t="s">
        <v>278</v>
      </c>
      <c r="D1483" s="685">
        <v>45869</v>
      </c>
      <c r="E1483" t="s">
        <v>80</v>
      </c>
      <c r="F1483" s="685">
        <v>45672</v>
      </c>
      <c r="G1483" s="685">
        <v>46021</v>
      </c>
      <c r="H1483" s="684" t="s">
        <v>5286</v>
      </c>
    </row>
    <row r="1484" spans="1:8" ht="29" hidden="1" x14ac:dyDescent="0.35">
      <c r="A1484" t="s">
        <v>5287</v>
      </c>
      <c r="B1484" t="s">
        <v>888</v>
      </c>
      <c r="C1484" t="s">
        <v>278</v>
      </c>
      <c r="D1484" s="685">
        <v>45870</v>
      </c>
      <c r="E1484" t="s">
        <v>80</v>
      </c>
      <c r="F1484" s="685">
        <v>45653</v>
      </c>
      <c r="G1484" s="685">
        <v>45992</v>
      </c>
      <c r="H1484" s="684" t="s">
        <v>5288</v>
      </c>
    </row>
    <row r="1485" spans="1:8" hidden="1" x14ac:dyDescent="0.35">
      <c r="A1485" t="s">
        <v>5289</v>
      </c>
      <c r="B1485" t="s">
        <v>565</v>
      </c>
      <c r="C1485" t="s">
        <v>124</v>
      </c>
      <c r="D1485" s="685">
        <v>45991</v>
      </c>
      <c r="E1485" t="s">
        <v>80</v>
      </c>
      <c r="F1485" s="685">
        <v>45728</v>
      </c>
      <c r="G1485" s="685">
        <v>46386</v>
      </c>
      <c r="H1485" s="684" t="s">
        <v>5290</v>
      </c>
    </row>
    <row r="1486" spans="1:8" hidden="1" x14ac:dyDescent="0.35">
      <c r="A1486" t="s">
        <v>5291</v>
      </c>
      <c r="B1486" t="s">
        <v>124</v>
      </c>
      <c r="C1486" t="s">
        <v>278</v>
      </c>
      <c r="D1486" s="685">
        <v>45701</v>
      </c>
      <c r="E1486" t="s">
        <v>80</v>
      </c>
      <c r="F1486" s="685">
        <v>45667</v>
      </c>
      <c r="G1486" s="685">
        <v>46021</v>
      </c>
      <c r="H1486" s="684" t="s">
        <v>5292</v>
      </c>
    </row>
    <row r="1487" spans="1:8" hidden="1" x14ac:dyDescent="0.35">
      <c r="A1487" t="s">
        <v>5293</v>
      </c>
      <c r="B1487" t="s">
        <v>124</v>
      </c>
      <c r="C1487" t="s">
        <v>278</v>
      </c>
      <c r="D1487" s="685">
        <v>45701</v>
      </c>
      <c r="E1487" t="s">
        <v>80</v>
      </c>
      <c r="F1487" s="685">
        <v>45667</v>
      </c>
      <c r="G1487" s="685">
        <v>46021</v>
      </c>
      <c r="H1487" s="684" t="s">
        <v>5294</v>
      </c>
    </row>
    <row r="1488" spans="1:8" ht="29" hidden="1" x14ac:dyDescent="0.35">
      <c r="A1488" t="s">
        <v>5295</v>
      </c>
      <c r="B1488" t="s">
        <v>888</v>
      </c>
      <c r="C1488" t="s">
        <v>124</v>
      </c>
      <c r="D1488" s="685">
        <v>45729</v>
      </c>
      <c r="E1488" t="s">
        <v>80</v>
      </c>
      <c r="F1488" s="685">
        <v>45517</v>
      </c>
      <c r="G1488" s="685">
        <v>45729</v>
      </c>
      <c r="H1488" s="684" t="s">
        <v>5296</v>
      </c>
    </row>
    <row r="1489" spans="1:8" hidden="1" x14ac:dyDescent="0.35">
      <c r="A1489" t="s">
        <v>5297</v>
      </c>
      <c r="B1489" t="s">
        <v>124</v>
      </c>
      <c r="C1489" t="s">
        <v>124</v>
      </c>
      <c r="D1489" s="685">
        <v>45743</v>
      </c>
      <c r="E1489" t="s">
        <v>80</v>
      </c>
      <c r="F1489" s="685">
        <v>45671</v>
      </c>
      <c r="G1489" s="685">
        <v>46057</v>
      </c>
      <c r="H1489" s="684" t="s">
        <v>5298</v>
      </c>
    </row>
    <row r="1490" spans="1:8" hidden="1" x14ac:dyDescent="0.35">
      <c r="A1490" t="s">
        <v>5299</v>
      </c>
      <c r="B1490" t="s">
        <v>565</v>
      </c>
      <c r="C1490" t="s">
        <v>2475</v>
      </c>
      <c r="D1490" s="685">
        <v>45991</v>
      </c>
      <c r="E1490" t="s">
        <v>80</v>
      </c>
      <c r="F1490" s="685">
        <v>45660</v>
      </c>
      <c r="G1490" s="685">
        <v>45991</v>
      </c>
      <c r="H1490" s="684" t="s">
        <v>5300</v>
      </c>
    </row>
    <row r="1491" spans="1:8" hidden="1" x14ac:dyDescent="0.35">
      <c r="A1491" t="s">
        <v>5301</v>
      </c>
      <c r="B1491" t="s">
        <v>124</v>
      </c>
      <c r="C1491" t="s">
        <v>278</v>
      </c>
      <c r="D1491" s="685">
        <v>45691</v>
      </c>
      <c r="E1491" t="s">
        <v>80</v>
      </c>
      <c r="F1491" s="685">
        <v>45660</v>
      </c>
      <c r="G1491" s="685">
        <v>46021</v>
      </c>
      <c r="H1491" s="684" t="s">
        <v>5302</v>
      </c>
    </row>
    <row r="1492" spans="1:8" ht="29" hidden="1" x14ac:dyDescent="0.35">
      <c r="A1492" t="s">
        <v>5303</v>
      </c>
      <c r="B1492" t="s">
        <v>124</v>
      </c>
      <c r="C1492" t="s">
        <v>124</v>
      </c>
      <c r="D1492" s="685">
        <v>45677</v>
      </c>
      <c r="E1492" t="s">
        <v>80</v>
      </c>
      <c r="F1492" s="685">
        <v>45659</v>
      </c>
      <c r="G1492" s="685">
        <v>45747</v>
      </c>
      <c r="H1492" s="684" t="s">
        <v>5304</v>
      </c>
    </row>
    <row r="1493" spans="1:8" hidden="1" x14ac:dyDescent="0.35">
      <c r="A1493" t="s">
        <v>2200</v>
      </c>
      <c r="B1493" t="s">
        <v>888</v>
      </c>
      <c r="C1493" t="s">
        <v>278</v>
      </c>
      <c r="D1493" s="685">
        <v>46021</v>
      </c>
      <c r="E1493" t="s">
        <v>2640</v>
      </c>
      <c r="F1493" s="685">
        <v>45706</v>
      </c>
      <c r="G1493" s="685">
        <v>46021</v>
      </c>
      <c r="H1493" s="684" t="s">
        <v>5305</v>
      </c>
    </row>
    <row r="1494" spans="1:8" hidden="1" x14ac:dyDescent="0.35">
      <c r="A1494" t="s">
        <v>5306</v>
      </c>
      <c r="B1494" t="s">
        <v>565</v>
      </c>
      <c r="C1494" t="s">
        <v>124</v>
      </c>
      <c r="D1494" s="685">
        <v>45716</v>
      </c>
      <c r="E1494" t="s">
        <v>2531</v>
      </c>
      <c r="F1494" s="685">
        <v>45684</v>
      </c>
      <c r="G1494" s="685">
        <v>45838</v>
      </c>
      <c r="H1494" s="684" t="s">
        <v>3169</v>
      </c>
    </row>
    <row r="1495" spans="1:8" hidden="1" x14ac:dyDescent="0.35">
      <c r="A1495" t="s">
        <v>5307</v>
      </c>
      <c r="B1495" t="s">
        <v>124</v>
      </c>
      <c r="C1495" t="s">
        <v>278</v>
      </c>
      <c r="D1495" s="685">
        <v>45701</v>
      </c>
      <c r="E1495" t="s">
        <v>80</v>
      </c>
      <c r="F1495" s="685">
        <v>45667</v>
      </c>
      <c r="G1495" s="685">
        <v>46021</v>
      </c>
      <c r="H1495" s="684" t="s">
        <v>5308</v>
      </c>
    </row>
    <row r="1496" spans="1:8" ht="29" hidden="1" x14ac:dyDescent="0.35">
      <c r="A1496" t="s">
        <v>5309</v>
      </c>
      <c r="B1496" t="s">
        <v>888</v>
      </c>
      <c r="C1496" t="s">
        <v>278</v>
      </c>
      <c r="D1496" s="685">
        <v>45870</v>
      </c>
      <c r="E1496" t="s">
        <v>80</v>
      </c>
      <c r="F1496" s="685">
        <v>45656</v>
      </c>
      <c r="G1496" s="685">
        <v>45992</v>
      </c>
      <c r="H1496" s="684" t="s">
        <v>5310</v>
      </c>
    </row>
    <row r="1497" spans="1:8" hidden="1" x14ac:dyDescent="0.35">
      <c r="A1497" t="s">
        <v>577</v>
      </c>
      <c r="B1497" t="s">
        <v>124</v>
      </c>
      <c r="C1497" t="s">
        <v>278</v>
      </c>
      <c r="D1497" s="685">
        <v>45869</v>
      </c>
      <c r="E1497" t="s">
        <v>80</v>
      </c>
      <c r="F1497" s="685">
        <v>45667</v>
      </c>
      <c r="G1497" s="685">
        <v>45869</v>
      </c>
      <c r="H1497" s="684" t="s">
        <v>5311</v>
      </c>
    </row>
    <row r="1498" spans="1:8" ht="29" hidden="1" x14ac:dyDescent="0.35">
      <c r="A1498" t="s">
        <v>5312</v>
      </c>
      <c r="B1498" t="s">
        <v>124</v>
      </c>
      <c r="C1498" t="s">
        <v>278</v>
      </c>
      <c r="D1498" s="685">
        <v>45716</v>
      </c>
      <c r="E1498" t="s">
        <v>80</v>
      </c>
      <c r="F1498" s="685">
        <v>45685</v>
      </c>
      <c r="G1498" s="685">
        <v>46325</v>
      </c>
      <c r="H1498" s="684" t="s">
        <v>5313</v>
      </c>
    </row>
    <row r="1499" spans="1:8" hidden="1" x14ac:dyDescent="0.35">
      <c r="A1499" t="s">
        <v>5314</v>
      </c>
      <c r="B1499" t="s">
        <v>565</v>
      </c>
      <c r="C1499" t="s">
        <v>278</v>
      </c>
      <c r="D1499" s="685">
        <v>45862</v>
      </c>
      <c r="E1499" t="s">
        <v>80</v>
      </c>
      <c r="F1499" s="685">
        <v>45646</v>
      </c>
      <c r="G1499" s="685">
        <v>46021</v>
      </c>
      <c r="H1499" s="684" t="s">
        <v>5315</v>
      </c>
    </row>
    <row r="1500" spans="1:8" hidden="1" x14ac:dyDescent="0.35">
      <c r="A1500" t="s">
        <v>5316</v>
      </c>
      <c r="B1500" t="s">
        <v>888</v>
      </c>
      <c r="C1500" t="s">
        <v>124</v>
      </c>
      <c r="D1500" s="685">
        <v>45900</v>
      </c>
      <c r="E1500" t="s">
        <v>80</v>
      </c>
      <c r="F1500" s="685">
        <v>45785</v>
      </c>
      <c r="G1500" s="685">
        <v>45991</v>
      </c>
      <c r="H1500" s="684" t="s">
        <v>5317</v>
      </c>
    </row>
    <row r="1501" spans="1:8" hidden="1" x14ac:dyDescent="0.35">
      <c r="A1501" t="s">
        <v>5318</v>
      </c>
      <c r="B1501" t="s">
        <v>565</v>
      </c>
      <c r="C1501" t="s">
        <v>278</v>
      </c>
      <c r="D1501" s="685">
        <v>45712</v>
      </c>
      <c r="E1501" t="s">
        <v>80</v>
      </c>
      <c r="F1501" s="685">
        <v>45681</v>
      </c>
      <c r="G1501" s="685">
        <v>46325</v>
      </c>
      <c r="H1501" s="684" t="s">
        <v>5319</v>
      </c>
    </row>
    <row r="1502" spans="1:8" hidden="1" x14ac:dyDescent="0.35">
      <c r="A1502" t="s">
        <v>2225</v>
      </c>
      <c r="B1502" t="s">
        <v>280</v>
      </c>
      <c r="C1502" t="s">
        <v>278</v>
      </c>
      <c r="D1502" s="685">
        <v>45961</v>
      </c>
      <c r="E1502" t="s">
        <v>80</v>
      </c>
      <c r="F1502" s="685">
        <v>45673</v>
      </c>
      <c r="G1502" s="685">
        <v>46325</v>
      </c>
      <c r="H1502" s="684" t="s">
        <v>5320</v>
      </c>
    </row>
    <row r="1503" spans="1:8" hidden="1" x14ac:dyDescent="0.35">
      <c r="A1503" t="s">
        <v>5321</v>
      </c>
      <c r="B1503" t="s">
        <v>124</v>
      </c>
      <c r="C1503" t="s">
        <v>278</v>
      </c>
      <c r="D1503" s="685">
        <v>45684</v>
      </c>
      <c r="E1503" t="s">
        <v>80</v>
      </c>
      <c r="F1503" s="685">
        <v>45652</v>
      </c>
      <c r="G1503" s="685">
        <v>46325</v>
      </c>
      <c r="H1503" s="684" t="s">
        <v>5322</v>
      </c>
    </row>
    <row r="1504" spans="1:8" hidden="1" x14ac:dyDescent="0.35">
      <c r="A1504" t="s">
        <v>5323</v>
      </c>
      <c r="B1504" t="s">
        <v>888</v>
      </c>
      <c r="C1504" t="s">
        <v>2475</v>
      </c>
      <c r="D1504" s="685">
        <v>45900</v>
      </c>
      <c r="E1504" t="s">
        <v>2531</v>
      </c>
      <c r="F1504" s="685">
        <v>45715</v>
      </c>
      <c r="G1504" s="685">
        <v>46022</v>
      </c>
      <c r="H1504" s="684" t="s">
        <v>3169</v>
      </c>
    </row>
    <row r="1505" spans="1:8" hidden="1" x14ac:dyDescent="0.35">
      <c r="A1505" t="s">
        <v>5324</v>
      </c>
      <c r="B1505" t="s">
        <v>280</v>
      </c>
      <c r="C1505" t="s">
        <v>2536</v>
      </c>
      <c r="D1505" s="685">
        <v>45869</v>
      </c>
      <c r="E1505" t="s">
        <v>80</v>
      </c>
      <c r="F1505" s="685">
        <v>45777</v>
      </c>
      <c r="G1505" s="685">
        <v>46022</v>
      </c>
      <c r="H1505" s="684" t="s">
        <v>5325</v>
      </c>
    </row>
    <row r="1506" spans="1:8" hidden="1" x14ac:dyDescent="0.35">
      <c r="A1506" t="s">
        <v>5326</v>
      </c>
      <c r="B1506" t="s">
        <v>565</v>
      </c>
      <c r="C1506" t="s">
        <v>124</v>
      </c>
      <c r="D1506" s="685">
        <v>45991</v>
      </c>
      <c r="E1506" t="s">
        <v>80</v>
      </c>
      <c r="F1506" s="685">
        <v>45728</v>
      </c>
      <c r="G1506" s="685">
        <v>46386</v>
      </c>
      <c r="H1506" s="684" t="s">
        <v>5327</v>
      </c>
    </row>
    <row r="1507" spans="1:8" ht="29" hidden="1" x14ac:dyDescent="0.35">
      <c r="A1507" t="s">
        <v>5328</v>
      </c>
      <c r="B1507" t="s">
        <v>888</v>
      </c>
      <c r="C1507" t="s">
        <v>278</v>
      </c>
      <c r="D1507" s="685">
        <v>45884</v>
      </c>
      <c r="E1507" t="s">
        <v>80</v>
      </c>
      <c r="F1507" s="685">
        <v>45666</v>
      </c>
      <c r="G1507" s="685">
        <v>45971</v>
      </c>
      <c r="H1507" s="684" t="s">
        <v>5329</v>
      </c>
    </row>
    <row r="1508" spans="1:8" ht="29" hidden="1" x14ac:dyDescent="0.35">
      <c r="A1508" t="s">
        <v>5330</v>
      </c>
      <c r="B1508" t="s">
        <v>124</v>
      </c>
      <c r="C1508" t="s">
        <v>278</v>
      </c>
      <c r="D1508" s="685">
        <v>45671</v>
      </c>
      <c r="E1508" t="s">
        <v>80</v>
      </c>
      <c r="F1508" s="685">
        <v>45670</v>
      </c>
      <c r="G1508" s="685">
        <v>45716</v>
      </c>
      <c r="H1508" s="684" t="s">
        <v>5331</v>
      </c>
    </row>
    <row r="1509" spans="1:8" hidden="1" x14ac:dyDescent="0.35">
      <c r="A1509" t="s">
        <v>5332</v>
      </c>
      <c r="B1509" t="s">
        <v>565</v>
      </c>
      <c r="C1509" t="s">
        <v>2536</v>
      </c>
      <c r="D1509" s="685">
        <v>45900</v>
      </c>
      <c r="E1509" t="s">
        <v>2531</v>
      </c>
      <c r="F1509" s="685">
        <v>45785</v>
      </c>
      <c r="G1509" s="685">
        <v>46021</v>
      </c>
      <c r="H1509" s="684" t="s">
        <v>5333</v>
      </c>
    </row>
    <row r="1510" spans="1:8" hidden="1" x14ac:dyDescent="0.35">
      <c r="A1510" t="s">
        <v>5334</v>
      </c>
      <c r="B1510" t="s">
        <v>565</v>
      </c>
      <c r="C1510" t="s">
        <v>2536</v>
      </c>
      <c r="D1510" s="685">
        <v>46142</v>
      </c>
      <c r="E1510" t="s">
        <v>80</v>
      </c>
      <c r="F1510" s="685">
        <v>45727</v>
      </c>
      <c r="G1510" s="685">
        <v>46418</v>
      </c>
      <c r="H1510" s="684" t="s">
        <v>5335</v>
      </c>
    </row>
    <row r="1511" spans="1:8" hidden="1" x14ac:dyDescent="0.35">
      <c r="A1511" t="s">
        <v>5336</v>
      </c>
      <c r="B1511" t="s">
        <v>565</v>
      </c>
      <c r="C1511" t="s">
        <v>2475</v>
      </c>
      <c r="D1511" s="685">
        <v>46142</v>
      </c>
      <c r="E1511" t="s">
        <v>80</v>
      </c>
      <c r="F1511" s="685">
        <v>45727</v>
      </c>
      <c r="G1511" s="685">
        <v>46418</v>
      </c>
      <c r="H1511" s="684" t="s">
        <v>5337</v>
      </c>
    </row>
    <row r="1512" spans="1:8" ht="29" hidden="1" x14ac:dyDescent="0.35">
      <c r="A1512" t="s">
        <v>5338</v>
      </c>
      <c r="B1512" t="s">
        <v>888</v>
      </c>
      <c r="C1512" t="s">
        <v>278</v>
      </c>
      <c r="D1512" s="685">
        <v>45852</v>
      </c>
      <c r="E1512" t="s">
        <v>80</v>
      </c>
      <c r="F1512" s="685">
        <v>45653</v>
      </c>
      <c r="G1512" s="685">
        <v>45989</v>
      </c>
      <c r="H1512" s="684" t="s">
        <v>5339</v>
      </c>
    </row>
    <row r="1513" spans="1:8" hidden="1" x14ac:dyDescent="0.35">
      <c r="A1513" t="s">
        <v>5340</v>
      </c>
      <c r="B1513" t="s">
        <v>124</v>
      </c>
      <c r="C1513" t="s">
        <v>124</v>
      </c>
      <c r="D1513" s="685">
        <v>45767</v>
      </c>
      <c r="E1513" t="s">
        <v>80</v>
      </c>
      <c r="F1513" s="685">
        <v>45736</v>
      </c>
      <c r="G1513" s="685">
        <v>46229</v>
      </c>
      <c r="H1513" s="684" t="s">
        <v>5341</v>
      </c>
    </row>
    <row r="1514" spans="1:8" ht="29" hidden="1" x14ac:dyDescent="0.35">
      <c r="A1514" t="s">
        <v>5342</v>
      </c>
      <c r="B1514" t="s">
        <v>565</v>
      </c>
      <c r="C1514" t="s">
        <v>124</v>
      </c>
      <c r="D1514" s="685">
        <v>45930</v>
      </c>
      <c r="E1514" t="s">
        <v>2553</v>
      </c>
      <c r="F1514" s="685">
        <v>45890</v>
      </c>
      <c r="G1514" s="685">
        <v>46111</v>
      </c>
      <c r="H1514" s="684" t="s">
        <v>5343</v>
      </c>
    </row>
    <row r="1515" spans="1:8" hidden="1" x14ac:dyDescent="0.35">
      <c r="A1515" t="s">
        <v>5344</v>
      </c>
      <c r="B1515" t="s">
        <v>565</v>
      </c>
      <c r="C1515" t="s">
        <v>124</v>
      </c>
      <c r="D1515" s="685">
        <v>46142</v>
      </c>
      <c r="E1515" t="s">
        <v>2553</v>
      </c>
      <c r="F1515" s="685">
        <v>45717</v>
      </c>
      <c r="G1515" s="685">
        <v>46477</v>
      </c>
      <c r="H1515" s="684" t="s">
        <v>5345</v>
      </c>
    </row>
    <row r="1516" spans="1:8" hidden="1" x14ac:dyDescent="0.35">
      <c r="A1516" t="s">
        <v>5346</v>
      </c>
      <c r="B1516" t="s">
        <v>124</v>
      </c>
      <c r="C1516" t="s">
        <v>278</v>
      </c>
      <c r="D1516" s="685">
        <v>45691</v>
      </c>
      <c r="E1516" t="s">
        <v>80</v>
      </c>
      <c r="F1516" s="685">
        <v>45660</v>
      </c>
      <c r="G1516" s="685">
        <v>46021</v>
      </c>
      <c r="H1516" s="684" t="s">
        <v>5347</v>
      </c>
    </row>
    <row r="1517" spans="1:8" hidden="1" x14ac:dyDescent="0.35">
      <c r="A1517" t="s">
        <v>5348</v>
      </c>
      <c r="B1517" t="s">
        <v>124</v>
      </c>
      <c r="C1517" t="s">
        <v>124</v>
      </c>
      <c r="D1517" s="685">
        <v>45589</v>
      </c>
      <c r="E1517" t="s">
        <v>80</v>
      </c>
      <c r="F1517" s="685">
        <v>45540</v>
      </c>
      <c r="G1517" s="685">
        <v>45815</v>
      </c>
      <c r="H1517" s="684" t="s">
        <v>5349</v>
      </c>
    </row>
    <row r="1518" spans="1:8" hidden="1" x14ac:dyDescent="0.35">
      <c r="A1518" t="s">
        <v>5350</v>
      </c>
      <c r="B1518" t="s">
        <v>280</v>
      </c>
      <c r="C1518" t="s">
        <v>2475</v>
      </c>
      <c r="D1518" s="685">
        <v>45900</v>
      </c>
      <c r="E1518" t="s">
        <v>80</v>
      </c>
      <c r="F1518" s="685">
        <v>45566</v>
      </c>
      <c r="G1518" s="685">
        <v>45900</v>
      </c>
      <c r="H1518" s="684" t="s">
        <v>5351</v>
      </c>
    </row>
    <row r="1519" spans="1:8" hidden="1" x14ac:dyDescent="0.35">
      <c r="A1519" t="s">
        <v>2298</v>
      </c>
      <c r="B1519" t="s">
        <v>280</v>
      </c>
      <c r="C1519" t="s">
        <v>2475</v>
      </c>
      <c r="D1519" s="685">
        <v>45961</v>
      </c>
      <c r="E1519" t="s">
        <v>80</v>
      </c>
      <c r="F1519" s="685">
        <v>45544</v>
      </c>
      <c r="G1519" s="685">
        <v>45961</v>
      </c>
      <c r="H1519" s="684" t="s">
        <v>5352</v>
      </c>
    </row>
    <row r="1520" spans="1:8" hidden="1" x14ac:dyDescent="0.35">
      <c r="A1520" t="s">
        <v>5353</v>
      </c>
      <c r="B1520" t="s">
        <v>888</v>
      </c>
      <c r="C1520" t="s">
        <v>2475</v>
      </c>
      <c r="D1520" s="685">
        <v>45809</v>
      </c>
      <c r="E1520" t="s">
        <v>80</v>
      </c>
      <c r="F1520" s="685">
        <v>45544</v>
      </c>
      <c r="G1520" s="685">
        <v>45992</v>
      </c>
      <c r="H1520" s="684" t="s">
        <v>5354</v>
      </c>
    </row>
    <row r="1521" spans="1:8" hidden="1" x14ac:dyDescent="0.35">
      <c r="A1521" t="s">
        <v>5355</v>
      </c>
      <c r="B1521" t="s">
        <v>888</v>
      </c>
      <c r="C1521" t="s">
        <v>278</v>
      </c>
      <c r="D1521" s="685">
        <v>45838</v>
      </c>
      <c r="E1521" t="s">
        <v>80</v>
      </c>
      <c r="F1521" s="685">
        <v>45709</v>
      </c>
      <c r="G1521" s="685">
        <v>46021</v>
      </c>
      <c r="H1521" s="684" t="s">
        <v>5356</v>
      </c>
    </row>
    <row r="1522" spans="1:8" hidden="1" x14ac:dyDescent="0.35">
      <c r="A1522" t="s">
        <v>5357</v>
      </c>
      <c r="B1522" t="s">
        <v>124</v>
      </c>
      <c r="C1522" t="s">
        <v>278</v>
      </c>
      <c r="D1522" s="685">
        <v>45595</v>
      </c>
      <c r="E1522" t="s">
        <v>80</v>
      </c>
      <c r="F1522" s="685">
        <v>45555</v>
      </c>
      <c r="G1522" s="685">
        <v>45656</v>
      </c>
      <c r="H1522" s="684" t="s">
        <v>5358</v>
      </c>
    </row>
    <row r="1523" spans="1:8" hidden="1" x14ac:dyDescent="0.35">
      <c r="A1523" t="s">
        <v>5359</v>
      </c>
      <c r="B1523" t="s">
        <v>124</v>
      </c>
      <c r="C1523" t="s">
        <v>278</v>
      </c>
      <c r="D1523" s="685">
        <v>45579</v>
      </c>
      <c r="E1523" t="s">
        <v>135</v>
      </c>
      <c r="F1523" s="685">
        <v>45542</v>
      </c>
      <c r="G1523" s="685">
        <v>46325</v>
      </c>
      <c r="H1523" s="684" t="s">
        <v>5360</v>
      </c>
    </row>
    <row r="1524" spans="1:8" hidden="1" x14ac:dyDescent="0.35">
      <c r="A1524" t="s">
        <v>5361</v>
      </c>
      <c r="B1524" t="s">
        <v>280</v>
      </c>
      <c r="C1524" t="s">
        <v>2475</v>
      </c>
      <c r="D1524" s="685">
        <v>45900</v>
      </c>
      <c r="E1524" t="s">
        <v>80</v>
      </c>
      <c r="F1524" s="685">
        <v>45540</v>
      </c>
      <c r="G1524" s="685">
        <v>45900</v>
      </c>
      <c r="H1524" s="684" t="s">
        <v>5362</v>
      </c>
    </row>
    <row r="1525" spans="1:8" hidden="1" x14ac:dyDescent="0.35">
      <c r="A1525" t="s">
        <v>850</v>
      </c>
      <c r="B1525" t="s">
        <v>124</v>
      </c>
      <c r="C1525" t="s">
        <v>124</v>
      </c>
      <c r="D1525" s="685">
        <v>45619</v>
      </c>
      <c r="E1525" t="s">
        <v>80</v>
      </c>
      <c r="F1525" s="685">
        <v>45496</v>
      </c>
      <c r="G1525" s="685">
        <v>45649</v>
      </c>
      <c r="H1525" s="684" t="s">
        <v>5363</v>
      </c>
    </row>
    <row r="1526" spans="1:8" hidden="1" x14ac:dyDescent="0.35">
      <c r="A1526" t="s">
        <v>5364</v>
      </c>
      <c r="B1526" t="s">
        <v>124</v>
      </c>
      <c r="C1526" t="s">
        <v>278</v>
      </c>
      <c r="D1526" s="685">
        <v>45579</v>
      </c>
      <c r="E1526" t="s">
        <v>135</v>
      </c>
      <c r="F1526" s="685">
        <v>45542</v>
      </c>
      <c r="G1526" s="685">
        <v>45656</v>
      </c>
      <c r="H1526" s="684" t="s">
        <v>5365</v>
      </c>
    </row>
    <row r="1527" spans="1:8" hidden="1" x14ac:dyDescent="0.35">
      <c r="A1527" t="s">
        <v>2199</v>
      </c>
      <c r="B1527" t="s">
        <v>124</v>
      </c>
      <c r="C1527" t="s">
        <v>278</v>
      </c>
      <c r="D1527" s="685">
        <v>45869</v>
      </c>
      <c r="E1527" t="s">
        <v>80</v>
      </c>
      <c r="F1527" s="685">
        <v>45666</v>
      </c>
      <c r="G1527" s="685">
        <v>45869</v>
      </c>
      <c r="H1527" s="684" t="s">
        <v>5366</v>
      </c>
    </row>
    <row r="1528" spans="1:8" hidden="1" x14ac:dyDescent="0.35">
      <c r="A1528" t="s">
        <v>5367</v>
      </c>
      <c r="B1528" t="s">
        <v>124</v>
      </c>
      <c r="C1528" t="s">
        <v>278</v>
      </c>
      <c r="D1528" s="685">
        <v>45579</v>
      </c>
      <c r="E1528" t="s">
        <v>135</v>
      </c>
      <c r="F1528" s="685">
        <v>45542</v>
      </c>
      <c r="G1528" s="685">
        <v>46325</v>
      </c>
      <c r="H1528" s="684" t="s">
        <v>5368</v>
      </c>
    </row>
    <row r="1529" spans="1:8" ht="29" hidden="1" x14ac:dyDescent="0.35">
      <c r="A1529" t="s">
        <v>5369</v>
      </c>
      <c r="B1529" t="s">
        <v>124</v>
      </c>
      <c r="C1529" t="s">
        <v>124</v>
      </c>
      <c r="D1529" s="685">
        <v>45533</v>
      </c>
      <c r="E1529" t="s">
        <v>80</v>
      </c>
      <c r="F1529" s="685">
        <v>45526</v>
      </c>
      <c r="G1529" s="685">
        <v>45815</v>
      </c>
      <c r="H1529" s="684" t="s">
        <v>5370</v>
      </c>
    </row>
    <row r="1530" spans="1:8" hidden="1" x14ac:dyDescent="0.35">
      <c r="A1530" t="s">
        <v>5371</v>
      </c>
      <c r="B1530" t="s">
        <v>888</v>
      </c>
      <c r="C1530" t="s">
        <v>278</v>
      </c>
      <c r="D1530" s="685">
        <v>45838</v>
      </c>
      <c r="E1530" t="s">
        <v>80</v>
      </c>
      <c r="F1530" s="685">
        <v>45555</v>
      </c>
      <c r="G1530" s="685">
        <v>46021</v>
      </c>
      <c r="H1530" s="684" t="s">
        <v>5372</v>
      </c>
    </row>
    <row r="1531" spans="1:8" hidden="1" x14ac:dyDescent="0.35">
      <c r="A1531" t="s">
        <v>5373</v>
      </c>
      <c r="B1531" t="s">
        <v>124</v>
      </c>
      <c r="C1531" t="s">
        <v>124</v>
      </c>
      <c r="D1531" s="685">
        <v>45588</v>
      </c>
      <c r="E1531" t="s">
        <v>80</v>
      </c>
      <c r="F1531" s="685">
        <v>45540</v>
      </c>
      <c r="G1531" s="685">
        <v>45815</v>
      </c>
      <c r="H1531" s="684" t="s">
        <v>5374</v>
      </c>
    </row>
    <row r="1532" spans="1:8" ht="43.5" hidden="1" x14ac:dyDescent="0.35">
      <c r="A1532" t="s">
        <v>5375</v>
      </c>
      <c r="B1532" t="s">
        <v>124</v>
      </c>
      <c r="C1532" t="s">
        <v>124</v>
      </c>
      <c r="D1532" s="685">
        <v>45600</v>
      </c>
      <c r="E1532" t="s">
        <v>80</v>
      </c>
      <c r="F1532" s="685">
        <v>45569</v>
      </c>
      <c r="G1532" s="685">
        <v>45746</v>
      </c>
      <c r="H1532" s="684" t="s">
        <v>5376</v>
      </c>
    </row>
    <row r="1533" spans="1:8" hidden="1" x14ac:dyDescent="0.35">
      <c r="A1533" t="s">
        <v>5377</v>
      </c>
      <c r="B1533" t="s">
        <v>565</v>
      </c>
      <c r="C1533" t="s">
        <v>278</v>
      </c>
      <c r="D1533" s="685">
        <v>45838</v>
      </c>
      <c r="E1533" t="s">
        <v>80</v>
      </c>
      <c r="F1533" s="685">
        <v>45555</v>
      </c>
      <c r="G1533" s="685">
        <v>45869</v>
      </c>
      <c r="H1533" s="684" t="s">
        <v>5378</v>
      </c>
    </row>
    <row r="1534" spans="1:8" hidden="1" x14ac:dyDescent="0.35">
      <c r="A1534" t="s">
        <v>5379</v>
      </c>
      <c r="B1534" t="s">
        <v>124</v>
      </c>
      <c r="C1534" t="s">
        <v>278</v>
      </c>
      <c r="D1534" s="685">
        <v>45579</v>
      </c>
      <c r="E1534" t="s">
        <v>135</v>
      </c>
      <c r="F1534" s="685">
        <v>45542</v>
      </c>
      <c r="G1534" s="685">
        <v>45656</v>
      </c>
      <c r="H1534" s="684" t="s">
        <v>5380</v>
      </c>
    </row>
    <row r="1535" spans="1:8" hidden="1" x14ac:dyDescent="0.35">
      <c r="A1535" t="s">
        <v>5381</v>
      </c>
      <c r="B1535" t="s">
        <v>124</v>
      </c>
      <c r="C1535" t="s">
        <v>2475</v>
      </c>
      <c r="D1535" s="685">
        <v>45565</v>
      </c>
      <c r="E1535" t="s">
        <v>135</v>
      </c>
      <c r="F1535" s="685">
        <v>45561</v>
      </c>
      <c r="G1535" s="685">
        <v>45656</v>
      </c>
      <c r="H1535" s="684" t="s">
        <v>5382</v>
      </c>
    </row>
    <row r="1536" spans="1:8" hidden="1" x14ac:dyDescent="0.35">
      <c r="A1536" t="s">
        <v>5383</v>
      </c>
      <c r="B1536" t="s">
        <v>124</v>
      </c>
      <c r="C1536" t="s">
        <v>278</v>
      </c>
      <c r="D1536" s="685">
        <v>45569</v>
      </c>
      <c r="E1536" t="s">
        <v>80</v>
      </c>
      <c r="F1536" s="685">
        <v>45531</v>
      </c>
      <c r="G1536" s="685">
        <v>45656</v>
      </c>
      <c r="H1536" s="684" t="s">
        <v>5384</v>
      </c>
    </row>
    <row r="1537" spans="1:8" hidden="1" x14ac:dyDescent="0.35">
      <c r="A1537" t="s">
        <v>5385</v>
      </c>
      <c r="B1537" t="s">
        <v>280</v>
      </c>
      <c r="C1537" t="s">
        <v>278</v>
      </c>
      <c r="D1537" s="685">
        <v>45960</v>
      </c>
      <c r="E1537" t="s">
        <v>80</v>
      </c>
      <c r="F1537" s="685">
        <v>45750</v>
      </c>
      <c r="G1537" s="685">
        <v>46356</v>
      </c>
      <c r="H1537" s="684" t="s">
        <v>5386</v>
      </c>
    </row>
    <row r="1538" spans="1:8" hidden="1" x14ac:dyDescent="0.35">
      <c r="A1538" t="s">
        <v>2315</v>
      </c>
      <c r="B1538" t="s">
        <v>124</v>
      </c>
      <c r="C1538" t="s">
        <v>278</v>
      </c>
      <c r="D1538" s="685">
        <v>45838</v>
      </c>
      <c r="E1538" t="s">
        <v>80</v>
      </c>
      <c r="F1538" s="685">
        <v>45555</v>
      </c>
      <c r="G1538" s="685">
        <v>45869</v>
      </c>
      <c r="H1538" s="684" t="s">
        <v>5387</v>
      </c>
    </row>
    <row r="1539" spans="1:8" hidden="1" x14ac:dyDescent="0.35">
      <c r="A1539" t="s">
        <v>5388</v>
      </c>
      <c r="B1539" t="s">
        <v>280</v>
      </c>
      <c r="C1539" t="s">
        <v>278</v>
      </c>
      <c r="D1539" s="685">
        <v>45960</v>
      </c>
      <c r="E1539" t="s">
        <v>80</v>
      </c>
      <c r="F1539" s="685">
        <v>45749</v>
      </c>
      <c r="G1539" s="685">
        <v>46356</v>
      </c>
      <c r="H1539" s="684" t="s">
        <v>5389</v>
      </c>
    </row>
    <row r="1540" spans="1:8" hidden="1" x14ac:dyDescent="0.35">
      <c r="A1540" t="s">
        <v>5390</v>
      </c>
      <c r="B1540" t="s">
        <v>124</v>
      </c>
      <c r="C1540" t="s">
        <v>2475</v>
      </c>
      <c r="D1540" s="685">
        <v>45519</v>
      </c>
      <c r="E1540" t="s">
        <v>80</v>
      </c>
      <c r="F1540" s="685">
        <v>45498</v>
      </c>
      <c r="G1540" s="685">
        <v>45838</v>
      </c>
      <c r="H1540" s="684" t="s">
        <v>5391</v>
      </c>
    </row>
    <row r="1541" spans="1:8" ht="29" hidden="1" x14ac:dyDescent="0.35">
      <c r="A1541" t="s">
        <v>5392</v>
      </c>
      <c r="B1541" t="s">
        <v>124</v>
      </c>
      <c r="C1541" t="s">
        <v>2475</v>
      </c>
      <c r="D1541" s="685">
        <v>45519</v>
      </c>
      <c r="E1541" t="s">
        <v>135</v>
      </c>
      <c r="F1541" s="685">
        <v>45498</v>
      </c>
      <c r="G1541" s="685">
        <v>45838</v>
      </c>
      <c r="H1541" s="684" t="s">
        <v>5393</v>
      </c>
    </row>
    <row r="1542" spans="1:8" ht="29" hidden="1" x14ac:dyDescent="0.35">
      <c r="A1542" t="s">
        <v>5394</v>
      </c>
      <c r="B1542" t="s">
        <v>124</v>
      </c>
      <c r="C1542" t="s">
        <v>2475</v>
      </c>
      <c r="D1542" s="685">
        <v>45519</v>
      </c>
      <c r="E1542" t="s">
        <v>80</v>
      </c>
      <c r="F1542" s="685">
        <v>45498</v>
      </c>
      <c r="G1542" s="685">
        <v>45838</v>
      </c>
      <c r="H1542" s="684" t="s">
        <v>5395</v>
      </c>
    </row>
    <row r="1543" spans="1:8" ht="29" hidden="1" x14ac:dyDescent="0.35">
      <c r="A1543" t="s">
        <v>5396</v>
      </c>
      <c r="B1543" t="s">
        <v>124</v>
      </c>
      <c r="C1543" t="s">
        <v>2536</v>
      </c>
      <c r="D1543" s="685">
        <v>45580</v>
      </c>
      <c r="E1543" t="s">
        <v>135</v>
      </c>
      <c r="F1543" s="685">
        <v>45551</v>
      </c>
      <c r="G1543" s="685">
        <v>45657</v>
      </c>
      <c r="H1543" s="684" t="s">
        <v>5397</v>
      </c>
    </row>
    <row r="1544" spans="1:8" ht="29" hidden="1" x14ac:dyDescent="0.35">
      <c r="A1544" t="s">
        <v>5398</v>
      </c>
      <c r="B1544" t="s">
        <v>124</v>
      </c>
      <c r="C1544" t="s">
        <v>2536</v>
      </c>
      <c r="D1544" s="685">
        <v>45580</v>
      </c>
      <c r="E1544" t="s">
        <v>80</v>
      </c>
      <c r="F1544" s="685">
        <v>45551</v>
      </c>
      <c r="G1544" s="685">
        <v>45657</v>
      </c>
      <c r="H1544" s="684" t="s">
        <v>5399</v>
      </c>
    </row>
    <row r="1545" spans="1:8" ht="29" hidden="1" x14ac:dyDescent="0.35">
      <c r="A1545" t="s">
        <v>5400</v>
      </c>
      <c r="B1545" t="s">
        <v>565</v>
      </c>
      <c r="C1545" t="s">
        <v>2536</v>
      </c>
      <c r="D1545" s="685">
        <v>45971</v>
      </c>
      <c r="E1545" t="s">
        <v>80</v>
      </c>
      <c r="F1545" s="685">
        <v>45551</v>
      </c>
      <c r="G1545" s="685">
        <v>45989</v>
      </c>
      <c r="H1545" s="684" t="s">
        <v>5401</v>
      </c>
    </row>
    <row r="1546" spans="1:8" hidden="1" x14ac:dyDescent="0.35">
      <c r="A1546" t="s">
        <v>5402</v>
      </c>
      <c r="B1546" t="s">
        <v>565</v>
      </c>
      <c r="C1546" t="s">
        <v>124</v>
      </c>
      <c r="D1546" s="685">
        <v>46142</v>
      </c>
      <c r="E1546" t="s">
        <v>80</v>
      </c>
      <c r="F1546" s="685">
        <v>45717</v>
      </c>
      <c r="G1546" s="685">
        <v>46418</v>
      </c>
      <c r="H1546" s="684" t="s">
        <v>5403</v>
      </c>
    </row>
    <row r="1547" spans="1:8" hidden="1" x14ac:dyDescent="0.35">
      <c r="A1547" t="s">
        <v>5404</v>
      </c>
      <c r="B1547" t="s">
        <v>2518</v>
      </c>
      <c r="C1547" t="s">
        <v>124</v>
      </c>
      <c r="D1547" s="685">
        <v>45936</v>
      </c>
      <c r="E1547" t="s">
        <v>2624</v>
      </c>
      <c r="F1547" s="685">
        <v>45518</v>
      </c>
      <c r="G1547" s="685">
        <v>46054</v>
      </c>
      <c r="H1547" s="684" t="s">
        <v>5405</v>
      </c>
    </row>
    <row r="1548" spans="1:8" hidden="1" x14ac:dyDescent="0.35">
      <c r="A1548" t="s">
        <v>5406</v>
      </c>
      <c r="B1548" t="s">
        <v>124</v>
      </c>
      <c r="C1548" t="s">
        <v>124</v>
      </c>
      <c r="D1548" s="685">
        <v>45590</v>
      </c>
      <c r="E1548" t="s">
        <v>80</v>
      </c>
      <c r="F1548" s="685">
        <v>45569</v>
      </c>
      <c r="G1548" s="685">
        <v>45815</v>
      </c>
      <c r="H1548" s="684" t="s">
        <v>5407</v>
      </c>
    </row>
    <row r="1549" spans="1:8" hidden="1" x14ac:dyDescent="0.35">
      <c r="A1549" t="s">
        <v>5408</v>
      </c>
      <c r="B1549" t="s">
        <v>124</v>
      </c>
      <c r="C1549" t="s">
        <v>124</v>
      </c>
      <c r="D1549" s="685">
        <v>45589</v>
      </c>
      <c r="E1549" t="s">
        <v>80</v>
      </c>
      <c r="F1549" s="685">
        <v>45540</v>
      </c>
      <c r="G1549" s="685">
        <v>45815</v>
      </c>
      <c r="H1549" s="684" t="s">
        <v>5409</v>
      </c>
    </row>
    <row r="1550" spans="1:8" ht="29" hidden="1" x14ac:dyDescent="0.35">
      <c r="A1550" t="s">
        <v>5410</v>
      </c>
      <c r="B1550" t="s">
        <v>124</v>
      </c>
      <c r="C1550" t="s">
        <v>124</v>
      </c>
      <c r="D1550" s="685">
        <v>45590</v>
      </c>
      <c r="E1550" t="s">
        <v>80</v>
      </c>
      <c r="F1550" s="685">
        <v>45569</v>
      </c>
      <c r="G1550" s="685">
        <v>45815</v>
      </c>
      <c r="H1550" s="684" t="s">
        <v>5411</v>
      </c>
    </row>
    <row r="1551" spans="1:8" hidden="1" x14ac:dyDescent="0.35">
      <c r="A1551" t="s">
        <v>5412</v>
      </c>
      <c r="B1551" t="s">
        <v>124</v>
      </c>
      <c r="C1551" t="s">
        <v>278</v>
      </c>
      <c r="D1551" s="685">
        <v>45579</v>
      </c>
      <c r="E1551" t="s">
        <v>135</v>
      </c>
      <c r="F1551" s="685">
        <v>45542</v>
      </c>
      <c r="G1551" s="685">
        <v>46356</v>
      </c>
      <c r="H1551" s="684" t="s">
        <v>5413</v>
      </c>
    </row>
    <row r="1552" spans="1:8" hidden="1" x14ac:dyDescent="0.35">
      <c r="A1552" t="s">
        <v>5414</v>
      </c>
      <c r="B1552" t="s">
        <v>124</v>
      </c>
      <c r="C1552" t="s">
        <v>278</v>
      </c>
      <c r="D1552" s="685">
        <v>45579</v>
      </c>
      <c r="E1552" t="s">
        <v>80</v>
      </c>
      <c r="F1552" s="685">
        <v>45542</v>
      </c>
      <c r="G1552" s="685">
        <v>45656</v>
      </c>
      <c r="H1552" s="684" t="s">
        <v>5415</v>
      </c>
    </row>
    <row r="1553" spans="1:8" hidden="1" x14ac:dyDescent="0.35">
      <c r="A1553" t="s">
        <v>5416</v>
      </c>
      <c r="B1553" t="s">
        <v>124</v>
      </c>
      <c r="C1553" t="s">
        <v>278</v>
      </c>
      <c r="D1553" s="685">
        <v>45569</v>
      </c>
      <c r="E1553" t="s">
        <v>135</v>
      </c>
      <c r="F1553" s="685">
        <v>45531</v>
      </c>
      <c r="G1553" s="685">
        <v>45656</v>
      </c>
      <c r="H1553" s="684" t="s">
        <v>5417</v>
      </c>
    </row>
    <row r="1554" spans="1:8" hidden="1" x14ac:dyDescent="0.35">
      <c r="A1554" t="s">
        <v>5418</v>
      </c>
      <c r="B1554" t="s">
        <v>124</v>
      </c>
      <c r="C1554" t="s">
        <v>278</v>
      </c>
      <c r="D1554" s="685">
        <v>45561</v>
      </c>
      <c r="E1554" t="s">
        <v>80</v>
      </c>
      <c r="F1554" s="685">
        <v>45524</v>
      </c>
      <c r="G1554" s="685">
        <v>45656</v>
      </c>
      <c r="H1554" s="684" t="s">
        <v>5419</v>
      </c>
    </row>
    <row r="1555" spans="1:8" hidden="1" x14ac:dyDescent="0.35">
      <c r="A1555" t="s">
        <v>558</v>
      </c>
      <c r="B1555" t="s">
        <v>156</v>
      </c>
      <c r="C1555" t="s">
        <v>2475</v>
      </c>
      <c r="D1555" s="685">
        <v>45961</v>
      </c>
      <c r="E1555" t="s">
        <v>80</v>
      </c>
      <c r="F1555" s="685">
        <v>45539</v>
      </c>
      <c r="G1555" s="685">
        <v>45961</v>
      </c>
      <c r="H1555" s="684" t="s">
        <v>5420</v>
      </c>
    </row>
    <row r="1556" spans="1:8" hidden="1" x14ac:dyDescent="0.35">
      <c r="A1556" t="s">
        <v>5421</v>
      </c>
      <c r="B1556" t="s">
        <v>280</v>
      </c>
      <c r="C1556" t="s">
        <v>2475</v>
      </c>
      <c r="D1556" s="685">
        <v>45565</v>
      </c>
      <c r="E1556" t="s">
        <v>80</v>
      </c>
      <c r="F1556" s="685">
        <v>45545</v>
      </c>
      <c r="G1556" s="685">
        <v>45838</v>
      </c>
      <c r="H1556" s="684" t="s">
        <v>5422</v>
      </c>
    </row>
    <row r="1557" spans="1:8" ht="29" hidden="1" x14ac:dyDescent="0.35">
      <c r="A1557" t="s">
        <v>5423</v>
      </c>
      <c r="B1557" t="s">
        <v>124</v>
      </c>
      <c r="C1557" t="s">
        <v>278</v>
      </c>
      <c r="D1557" s="685">
        <v>45579</v>
      </c>
      <c r="E1557" t="s">
        <v>135</v>
      </c>
      <c r="F1557" s="685">
        <v>45542</v>
      </c>
      <c r="G1557" s="685">
        <v>45656</v>
      </c>
      <c r="H1557" s="684" t="s">
        <v>5424</v>
      </c>
    </row>
    <row r="1558" spans="1:8" ht="43.5" hidden="1" x14ac:dyDescent="0.35">
      <c r="A1558" t="s">
        <v>5425</v>
      </c>
      <c r="B1558" t="s">
        <v>124</v>
      </c>
      <c r="C1558" t="s">
        <v>124</v>
      </c>
      <c r="D1558" s="685">
        <v>45595</v>
      </c>
      <c r="E1558" t="s">
        <v>80</v>
      </c>
      <c r="F1558" s="685">
        <v>45565</v>
      </c>
      <c r="G1558" s="685">
        <v>45746</v>
      </c>
      <c r="H1558" s="684" t="s">
        <v>5426</v>
      </c>
    </row>
    <row r="1559" spans="1:8" hidden="1" x14ac:dyDescent="0.35">
      <c r="A1559" t="s">
        <v>2243</v>
      </c>
      <c r="B1559" t="s">
        <v>156</v>
      </c>
      <c r="C1559" t="s">
        <v>278</v>
      </c>
      <c r="D1559" s="685">
        <v>45991</v>
      </c>
      <c r="E1559" t="s">
        <v>80</v>
      </c>
      <c r="F1559" s="685">
        <v>45477</v>
      </c>
      <c r="G1559" s="685">
        <v>45991</v>
      </c>
      <c r="H1559" s="684" t="s">
        <v>5427</v>
      </c>
    </row>
    <row r="1560" spans="1:8" hidden="1" x14ac:dyDescent="0.35">
      <c r="A1560" t="s">
        <v>5428</v>
      </c>
      <c r="B1560" t="s">
        <v>565</v>
      </c>
      <c r="C1560" t="s">
        <v>278</v>
      </c>
      <c r="D1560" s="685">
        <v>45807</v>
      </c>
      <c r="E1560" t="s">
        <v>80</v>
      </c>
      <c r="F1560" s="685">
        <v>45524</v>
      </c>
      <c r="G1560" s="685">
        <v>46325</v>
      </c>
      <c r="H1560" s="684" t="s">
        <v>5429</v>
      </c>
    </row>
    <row r="1561" spans="1:8" hidden="1" x14ac:dyDescent="0.35">
      <c r="A1561" t="s">
        <v>5430</v>
      </c>
      <c r="B1561" t="s">
        <v>124</v>
      </c>
      <c r="C1561" t="s">
        <v>124</v>
      </c>
      <c r="D1561" s="685">
        <v>45537</v>
      </c>
      <c r="E1561" t="s">
        <v>80</v>
      </c>
      <c r="F1561" s="685">
        <v>45516</v>
      </c>
      <c r="G1561" s="685">
        <v>45815</v>
      </c>
      <c r="H1561" s="684" t="s">
        <v>5431</v>
      </c>
    </row>
    <row r="1562" spans="1:8" hidden="1" x14ac:dyDescent="0.35">
      <c r="A1562" t="s">
        <v>5432</v>
      </c>
      <c r="B1562" t="s">
        <v>124</v>
      </c>
      <c r="C1562" t="s">
        <v>278</v>
      </c>
      <c r="D1562" s="685">
        <v>45595</v>
      </c>
      <c r="E1562" t="s">
        <v>2640</v>
      </c>
      <c r="F1562" s="685">
        <v>45555</v>
      </c>
      <c r="G1562" s="685">
        <v>45656</v>
      </c>
      <c r="H1562" s="684" t="s">
        <v>5433</v>
      </c>
    </row>
    <row r="1563" spans="1:8" hidden="1" x14ac:dyDescent="0.35">
      <c r="A1563" t="s">
        <v>5434</v>
      </c>
      <c r="B1563" t="s">
        <v>124</v>
      </c>
      <c r="C1563" t="s">
        <v>278</v>
      </c>
      <c r="D1563" s="685">
        <v>45523</v>
      </c>
      <c r="E1563" t="s">
        <v>135</v>
      </c>
      <c r="F1563" s="685">
        <v>45492</v>
      </c>
      <c r="G1563" s="685">
        <v>45565</v>
      </c>
      <c r="H1563" s="684" t="s">
        <v>5435</v>
      </c>
    </row>
    <row r="1564" spans="1:8" hidden="1" x14ac:dyDescent="0.35">
      <c r="A1564" t="s">
        <v>2271</v>
      </c>
      <c r="B1564" t="s">
        <v>156</v>
      </c>
      <c r="C1564" t="s">
        <v>2475</v>
      </c>
      <c r="D1564" s="685">
        <v>45900</v>
      </c>
      <c r="E1564" t="s">
        <v>80</v>
      </c>
      <c r="F1564" s="685">
        <v>45495</v>
      </c>
      <c r="G1564" s="685">
        <v>45900</v>
      </c>
      <c r="H1564" s="684" t="s">
        <v>1141</v>
      </c>
    </row>
    <row r="1565" spans="1:8" hidden="1" x14ac:dyDescent="0.35">
      <c r="A1565" t="s">
        <v>5436</v>
      </c>
      <c r="B1565" t="s">
        <v>888</v>
      </c>
      <c r="C1565" t="s">
        <v>278</v>
      </c>
      <c r="D1565" s="685">
        <v>45838</v>
      </c>
      <c r="E1565" t="s">
        <v>80</v>
      </c>
      <c r="F1565" s="685">
        <v>45495</v>
      </c>
      <c r="G1565" s="685">
        <v>46022</v>
      </c>
      <c r="H1565" s="684" t="s">
        <v>5437</v>
      </c>
    </row>
    <row r="1566" spans="1:8" ht="29" hidden="1" x14ac:dyDescent="0.35">
      <c r="A1566" t="s">
        <v>5438</v>
      </c>
      <c r="B1566" t="s">
        <v>124</v>
      </c>
      <c r="C1566" t="s">
        <v>124</v>
      </c>
      <c r="D1566" s="685">
        <v>45510</v>
      </c>
      <c r="E1566" t="s">
        <v>135</v>
      </c>
      <c r="F1566" s="685">
        <v>45489</v>
      </c>
      <c r="G1566" s="685">
        <v>45656</v>
      </c>
      <c r="H1566" s="684" t="s">
        <v>5439</v>
      </c>
    </row>
    <row r="1567" spans="1:8" ht="43.5" hidden="1" x14ac:dyDescent="0.35">
      <c r="A1567" t="s">
        <v>5440</v>
      </c>
      <c r="B1567" t="s">
        <v>124</v>
      </c>
      <c r="C1567" t="s">
        <v>124</v>
      </c>
      <c r="D1567" s="685">
        <v>45512</v>
      </c>
      <c r="E1567" t="s">
        <v>80</v>
      </c>
      <c r="F1567" s="685">
        <v>45491</v>
      </c>
      <c r="G1567" s="685">
        <v>45656</v>
      </c>
      <c r="H1567" s="684" t="s">
        <v>5441</v>
      </c>
    </row>
    <row r="1568" spans="1:8" hidden="1" x14ac:dyDescent="0.35">
      <c r="A1568" t="s">
        <v>5442</v>
      </c>
      <c r="B1568" t="s">
        <v>280</v>
      </c>
      <c r="C1568" t="s">
        <v>2475</v>
      </c>
      <c r="D1568" s="685">
        <v>45870</v>
      </c>
      <c r="E1568" t="s">
        <v>80</v>
      </c>
      <c r="F1568" s="685">
        <v>45495</v>
      </c>
      <c r="G1568" s="685">
        <v>45870</v>
      </c>
      <c r="H1568" s="684" t="s">
        <v>5443</v>
      </c>
    </row>
    <row r="1569" spans="1:8" hidden="1" x14ac:dyDescent="0.35">
      <c r="A1569" t="s">
        <v>5444</v>
      </c>
      <c r="B1569" t="s">
        <v>124</v>
      </c>
      <c r="C1569" t="s">
        <v>278</v>
      </c>
      <c r="D1569" s="685">
        <v>45534</v>
      </c>
      <c r="E1569" t="s">
        <v>80</v>
      </c>
      <c r="F1569" s="685">
        <v>45504</v>
      </c>
      <c r="G1569" s="685">
        <v>45656</v>
      </c>
      <c r="H1569" s="684" t="s">
        <v>5445</v>
      </c>
    </row>
    <row r="1570" spans="1:8" ht="29" hidden="1" x14ac:dyDescent="0.35">
      <c r="A1570" t="s">
        <v>5446</v>
      </c>
      <c r="B1570" t="s">
        <v>2518</v>
      </c>
      <c r="C1570" t="s">
        <v>124</v>
      </c>
      <c r="D1570" s="685">
        <v>45936</v>
      </c>
      <c r="E1570" t="s">
        <v>2624</v>
      </c>
      <c r="F1570" s="685">
        <v>45518</v>
      </c>
      <c r="G1570" s="685">
        <v>46054</v>
      </c>
      <c r="H1570" s="684" t="s">
        <v>5447</v>
      </c>
    </row>
    <row r="1571" spans="1:8" ht="43.5" hidden="1" x14ac:dyDescent="0.35">
      <c r="A1571" t="s">
        <v>5448</v>
      </c>
      <c r="B1571" t="s">
        <v>124</v>
      </c>
      <c r="C1571" t="s">
        <v>124</v>
      </c>
      <c r="D1571" s="685">
        <v>45558</v>
      </c>
      <c r="E1571" t="s">
        <v>80</v>
      </c>
      <c r="F1571" s="685">
        <v>45539</v>
      </c>
      <c r="G1571" s="685">
        <v>45717</v>
      </c>
      <c r="H1571" s="684" t="s">
        <v>5449</v>
      </c>
    </row>
    <row r="1572" spans="1:8" hidden="1" x14ac:dyDescent="0.35">
      <c r="A1572" t="s">
        <v>5450</v>
      </c>
      <c r="B1572" t="s">
        <v>124</v>
      </c>
      <c r="C1572" t="s">
        <v>124</v>
      </c>
      <c r="D1572" s="685">
        <v>45538</v>
      </c>
      <c r="E1572" t="s">
        <v>80</v>
      </c>
      <c r="F1572" s="685">
        <v>45517</v>
      </c>
      <c r="G1572" s="685">
        <v>45815</v>
      </c>
      <c r="H1572" s="684" t="s">
        <v>5451</v>
      </c>
    </row>
    <row r="1573" spans="1:8" hidden="1" x14ac:dyDescent="0.35">
      <c r="A1573" t="s">
        <v>5452</v>
      </c>
      <c r="B1573" t="s">
        <v>124</v>
      </c>
      <c r="C1573" t="s">
        <v>278</v>
      </c>
      <c r="D1573" s="685">
        <v>45569</v>
      </c>
      <c r="E1573" t="s">
        <v>80</v>
      </c>
      <c r="F1573" s="685">
        <v>45531</v>
      </c>
      <c r="G1573" s="685">
        <v>45656</v>
      </c>
      <c r="H1573" s="684" t="s">
        <v>5453</v>
      </c>
    </row>
    <row r="1574" spans="1:8" ht="29" hidden="1" x14ac:dyDescent="0.35">
      <c r="A1574" t="s">
        <v>5454</v>
      </c>
      <c r="B1574" t="s">
        <v>124</v>
      </c>
      <c r="C1574" t="s">
        <v>124</v>
      </c>
      <c r="D1574" s="685">
        <v>45503</v>
      </c>
      <c r="E1574" t="s">
        <v>135</v>
      </c>
      <c r="F1574" s="685">
        <v>45484</v>
      </c>
      <c r="G1574" s="685">
        <v>45656</v>
      </c>
      <c r="H1574" s="684" t="s">
        <v>5455</v>
      </c>
    </row>
    <row r="1575" spans="1:8" hidden="1" x14ac:dyDescent="0.35">
      <c r="A1575" t="s">
        <v>5456</v>
      </c>
      <c r="B1575" t="s">
        <v>565</v>
      </c>
      <c r="C1575" t="s">
        <v>278</v>
      </c>
      <c r="D1575" s="685">
        <v>45854</v>
      </c>
      <c r="E1575" t="s">
        <v>80</v>
      </c>
      <c r="F1575" s="685">
        <v>45481</v>
      </c>
      <c r="G1575" s="685">
        <v>46021</v>
      </c>
      <c r="H1575" s="684" t="s">
        <v>5457</v>
      </c>
    </row>
    <row r="1576" spans="1:8" hidden="1" x14ac:dyDescent="0.35">
      <c r="A1576" t="s">
        <v>5458</v>
      </c>
      <c r="B1576" t="s">
        <v>888</v>
      </c>
      <c r="C1576" t="s">
        <v>278</v>
      </c>
      <c r="D1576" s="685">
        <v>45534</v>
      </c>
      <c r="E1576" t="s">
        <v>80</v>
      </c>
      <c r="F1576" s="685">
        <v>45504</v>
      </c>
      <c r="G1576" s="685">
        <v>45656</v>
      </c>
      <c r="H1576" s="684" t="s">
        <v>5459</v>
      </c>
    </row>
    <row r="1577" spans="1:8" hidden="1" x14ac:dyDescent="0.35">
      <c r="A1577" t="s">
        <v>5460</v>
      </c>
      <c r="B1577" t="s">
        <v>280</v>
      </c>
      <c r="C1577" t="s">
        <v>278</v>
      </c>
      <c r="D1577" s="685">
        <v>46325</v>
      </c>
      <c r="E1577" t="s">
        <v>80</v>
      </c>
      <c r="F1577" s="685">
        <v>45743</v>
      </c>
      <c r="G1577" s="685">
        <v>46325</v>
      </c>
      <c r="H1577" s="684" t="s">
        <v>5461</v>
      </c>
    </row>
    <row r="1578" spans="1:8" hidden="1" x14ac:dyDescent="0.35">
      <c r="A1578" t="s">
        <v>5462</v>
      </c>
      <c r="B1578" t="s">
        <v>888</v>
      </c>
      <c r="C1578" t="s">
        <v>278</v>
      </c>
      <c r="D1578" s="685">
        <v>45677</v>
      </c>
      <c r="E1578" t="s">
        <v>2624</v>
      </c>
      <c r="F1578" s="685">
        <v>45492</v>
      </c>
      <c r="G1578" s="685">
        <v>46021</v>
      </c>
      <c r="H1578" s="684" t="s">
        <v>5463</v>
      </c>
    </row>
    <row r="1579" spans="1:8" hidden="1" x14ac:dyDescent="0.35">
      <c r="A1579" t="s">
        <v>2248</v>
      </c>
      <c r="B1579" t="s">
        <v>280</v>
      </c>
      <c r="C1579" t="s">
        <v>2475</v>
      </c>
      <c r="D1579" s="685">
        <v>45565</v>
      </c>
      <c r="E1579" t="s">
        <v>80</v>
      </c>
      <c r="F1579" s="685">
        <v>45471</v>
      </c>
      <c r="G1579" s="685">
        <v>45960</v>
      </c>
      <c r="H1579" s="684" t="s">
        <v>5464</v>
      </c>
    </row>
    <row r="1580" spans="1:8" hidden="1" x14ac:dyDescent="0.35">
      <c r="A1580" t="s">
        <v>5465</v>
      </c>
      <c r="B1580" t="s">
        <v>888</v>
      </c>
      <c r="C1580" t="s">
        <v>2475</v>
      </c>
      <c r="D1580" s="685">
        <v>45882</v>
      </c>
      <c r="E1580" t="s">
        <v>80</v>
      </c>
      <c r="F1580" s="685">
        <v>45503</v>
      </c>
      <c r="G1580" s="685">
        <v>45971</v>
      </c>
      <c r="H1580" s="684" t="s">
        <v>5466</v>
      </c>
    </row>
    <row r="1581" spans="1:8" hidden="1" x14ac:dyDescent="0.35">
      <c r="A1581" t="s">
        <v>5467</v>
      </c>
      <c r="B1581" t="s">
        <v>565</v>
      </c>
      <c r="C1581" t="s">
        <v>124</v>
      </c>
      <c r="D1581" s="685">
        <v>45554</v>
      </c>
      <c r="E1581" t="s">
        <v>80</v>
      </c>
      <c r="F1581" s="685">
        <v>45506</v>
      </c>
      <c r="G1581" s="685">
        <v>46021</v>
      </c>
      <c r="H1581" s="684" t="s">
        <v>5468</v>
      </c>
    </row>
    <row r="1582" spans="1:8" hidden="1" x14ac:dyDescent="0.35">
      <c r="A1582" t="s">
        <v>5469</v>
      </c>
      <c r="B1582" t="s">
        <v>565</v>
      </c>
      <c r="C1582" t="s">
        <v>278</v>
      </c>
      <c r="D1582" s="685">
        <v>45546</v>
      </c>
      <c r="E1582" t="s">
        <v>80</v>
      </c>
      <c r="F1582" s="685">
        <v>45506</v>
      </c>
      <c r="G1582" s="685">
        <v>45992</v>
      </c>
      <c r="H1582" s="684" t="s">
        <v>5470</v>
      </c>
    </row>
    <row r="1583" spans="1:8" hidden="1" x14ac:dyDescent="0.35">
      <c r="A1583" t="s">
        <v>5471</v>
      </c>
      <c r="B1583" t="s">
        <v>124</v>
      </c>
      <c r="C1583" t="s">
        <v>278</v>
      </c>
      <c r="D1583" s="685">
        <v>45553</v>
      </c>
      <c r="E1583" t="s">
        <v>135</v>
      </c>
      <c r="F1583" s="685">
        <v>45516</v>
      </c>
      <c r="G1583" s="685">
        <v>45656</v>
      </c>
      <c r="H1583" s="684" t="s">
        <v>5472</v>
      </c>
    </row>
    <row r="1584" spans="1:8" hidden="1" x14ac:dyDescent="0.35">
      <c r="A1584" t="s">
        <v>5473</v>
      </c>
      <c r="B1584" t="s">
        <v>280</v>
      </c>
      <c r="C1584" t="s">
        <v>2475</v>
      </c>
      <c r="D1584" s="685">
        <v>45930</v>
      </c>
      <c r="E1584" t="s">
        <v>80</v>
      </c>
      <c r="F1584" s="685">
        <v>45541</v>
      </c>
      <c r="G1584" s="685">
        <v>45930</v>
      </c>
      <c r="H1584" s="684" t="s">
        <v>5474</v>
      </c>
    </row>
    <row r="1585" spans="1:8" hidden="1" x14ac:dyDescent="0.35">
      <c r="A1585" t="s">
        <v>5475</v>
      </c>
      <c r="B1585" t="s">
        <v>565</v>
      </c>
      <c r="C1585" t="s">
        <v>124</v>
      </c>
      <c r="D1585" s="685">
        <v>45797</v>
      </c>
      <c r="E1585" t="s">
        <v>80</v>
      </c>
      <c r="F1585" s="685">
        <v>45518</v>
      </c>
      <c r="G1585" s="685">
        <v>45822</v>
      </c>
      <c r="H1585" s="684" t="s">
        <v>5476</v>
      </c>
    </row>
    <row r="1586" spans="1:8" hidden="1" x14ac:dyDescent="0.35">
      <c r="A1586" t="s">
        <v>5477</v>
      </c>
      <c r="B1586" t="s">
        <v>565</v>
      </c>
      <c r="C1586" t="s">
        <v>124</v>
      </c>
      <c r="D1586" s="685">
        <v>46142</v>
      </c>
      <c r="E1586" t="s">
        <v>135</v>
      </c>
      <c r="F1586" s="685">
        <v>45717</v>
      </c>
      <c r="G1586" s="685">
        <v>46418</v>
      </c>
      <c r="H1586" s="684" t="s">
        <v>5478</v>
      </c>
    </row>
    <row r="1587" spans="1:8" ht="29" hidden="1" x14ac:dyDescent="0.35">
      <c r="A1587" t="s">
        <v>5479</v>
      </c>
      <c r="B1587" t="s">
        <v>124</v>
      </c>
      <c r="C1587" t="s">
        <v>278</v>
      </c>
      <c r="D1587" s="685">
        <v>45595</v>
      </c>
      <c r="E1587" t="s">
        <v>80</v>
      </c>
      <c r="F1587" s="685">
        <v>45545</v>
      </c>
      <c r="G1587" s="685">
        <v>45991</v>
      </c>
      <c r="H1587" s="684" t="s">
        <v>5480</v>
      </c>
    </row>
    <row r="1588" spans="1:8" hidden="1" x14ac:dyDescent="0.35">
      <c r="A1588" t="s">
        <v>5481</v>
      </c>
      <c r="B1588" t="s">
        <v>124</v>
      </c>
      <c r="C1588" t="s">
        <v>278</v>
      </c>
      <c r="D1588" s="685">
        <v>45579</v>
      </c>
      <c r="E1588" t="s">
        <v>135</v>
      </c>
      <c r="F1588" s="685">
        <v>45542</v>
      </c>
      <c r="G1588" s="685">
        <v>46356</v>
      </c>
      <c r="H1588" s="684" t="s">
        <v>5482</v>
      </c>
    </row>
    <row r="1589" spans="1:8" hidden="1" x14ac:dyDescent="0.35">
      <c r="A1589" t="s">
        <v>5483</v>
      </c>
      <c r="B1589" t="s">
        <v>124</v>
      </c>
      <c r="C1589" t="s">
        <v>278</v>
      </c>
      <c r="D1589" s="685">
        <v>45579</v>
      </c>
      <c r="E1589" t="s">
        <v>135</v>
      </c>
      <c r="F1589" s="685">
        <v>45542</v>
      </c>
      <c r="G1589" s="685">
        <v>45656</v>
      </c>
      <c r="H1589" s="684" t="s">
        <v>5484</v>
      </c>
    </row>
    <row r="1590" spans="1:8" hidden="1" x14ac:dyDescent="0.35">
      <c r="A1590" t="s">
        <v>5485</v>
      </c>
      <c r="B1590" t="s">
        <v>280</v>
      </c>
      <c r="C1590" t="s">
        <v>278</v>
      </c>
      <c r="D1590" s="685">
        <v>45960</v>
      </c>
      <c r="E1590" t="s">
        <v>80</v>
      </c>
      <c r="F1590" s="685">
        <v>45751</v>
      </c>
      <c r="G1590" s="685">
        <v>46325</v>
      </c>
      <c r="H1590" s="684" t="s">
        <v>5486</v>
      </c>
    </row>
    <row r="1591" spans="1:8" hidden="1" x14ac:dyDescent="0.35">
      <c r="A1591" t="s">
        <v>5487</v>
      </c>
      <c r="B1591" t="s">
        <v>124</v>
      </c>
      <c r="C1591" t="s">
        <v>278</v>
      </c>
      <c r="D1591" s="685">
        <v>45547</v>
      </c>
      <c r="E1591" t="s">
        <v>135</v>
      </c>
      <c r="F1591" s="685">
        <v>45512</v>
      </c>
      <c r="G1591" s="685">
        <v>45656</v>
      </c>
      <c r="H1591" s="684" t="s">
        <v>5488</v>
      </c>
    </row>
    <row r="1592" spans="1:8" hidden="1" x14ac:dyDescent="0.35">
      <c r="A1592" t="s">
        <v>5489</v>
      </c>
      <c r="B1592" t="s">
        <v>280</v>
      </c>
      <c r="C1592" t="s">
        <v>2475</v>
      </c>
      <c r="D1592" s="685">
        <v>45900</v>
      </c>
      <c r="E1592" t="s">
        <v>80</v>
      </c>
      <c r="F1592" s="685">
        <v>45544</v>
      </c>
      <c r="G1592" s="685">
        <v>45900</v>
      </c>
      <c r="H1592" s="684" t="s">
        <v>5490</v>
      </c>
    </row>
    <row r="1593" spans="1:8" ht="29" hidden="1" x14ac:dyDescent="0.35">
      <c r="A1593" t="s">
        <v>5491</v>
      </c>
      <c r="B1593" t="s">
        <v>124</v>
      </c>
      <c r="C1593" t="s">
        <v>124</v>
      </c>
      <c r="D1593" s="685">
        <v>45553</v>
      </c>
      <c r="E1593" t="s">
        <v>80</v>
      </c>
      <c r="F1593" s="685">
        <v>45532</v>
      </c>
      <c r="G1593" s="685">
        <v>45815</v>
      </c>
      <c r="H1593" s="684" t="s">
        <v>5492</v>
      </c>
    </row>
    <row r="1594" spans="1:8" hidden="1" x14ac:dyDescent="0.35">
      <c r="A1594" t="s">
        <v>5493</v>
      </c>
      <c r="B1594" t="s">
        <v>888</v>
      </c>
      <c r="C1594" t="s">
        <v>2475</v>
      </c>
      <c r="D1594" s="685">
        <v>45960</v>
      </c>
      <c r="E1594" t="s">
        <v>80</v>
      </c>
      <c r="F1594" s="685">
        <v>45503</v>
      </c>
      <c r="G1594" s="685">
        <v>46019</v>
      </c>
      <c r="H1594" s="684" t="s">
        <v>5494</v>
      </c>
    </row>
    <row r="1595" spans="1:8" ht="43.5" hidden="1" x14ac:dyDescent="0.35">
      <c r="A1595" t="s">
        <v>5495</v>
      </c>
      <c r="B1595" t="s">
        <v>124</v>
      </c>
      <c r="C1595" t="s">
        <v>124</v>
      </c>
      <c r="D1595" s="685">
        <v>45600</v>
      </c>
      <c r="E1595" t="s">
        <v>80</v>
      </c>
      <c r="F1595" s="685">
        <v>45569</v>
      </c>
      <c r="G1595" s="685">
        <v>45746</v>
      </c>
      <c r="H1595" s="684" t="s">
        <v>5496</v>
      </c>
    </row>
    <row r="1596" spans="1:8" hidden="1" x14ac:dyDescent="0.35">
      <c r="A1596" t="s">
        <v>5497</v>
      </c>
      <c r="B1596" t="s">
        <v>888</v>
      </c>
      <c r="C1596" t="s">
        <v>278</v>
      </c>
      <c r="D1596" s="685">
        <v>45838</v>
      </c>
      <c r="E1596" t="s">
        <v>80</v>
      </c>
      <c r="F1596" s="685">
        <v>45555</v>
      </c>
      <c r="G1596" s="685">
        <v>46021</v>
      </c>
      <c r="H1596" s="684" t="s">
        <v>3126</v>
      </c>
    </row>
    <row r="1597" spans="1:8" hidden="1" x14ac:dyDescent="0.35">
      <c r="A1597" t="s">
        <v>5498</v>
      </c>
      <c r="B1597" t="s">
        <v>888</v>
      </c>
      <c r="C1597" t="s">
        <v>2475</v>
      </c>
      <c r="D1597" s="685">
        <v>45881</v>
      </c>
      <c r="E1597" t="s">
        <v>80</v>
      </c>
      <c r="F1597" s="685">
        <v>45503</v>
      </c>
      <c r="G1597" s="685">
        <v>46006</v>
      </c>
      <c r="H1597" s="684" t="s">
        <v>5499</v>
      </c>
    </row>
    <row r="1598" spans="1:8" ht="43.5" hidden="1" x14ac:dyDescent="0.35">
      <c r="A1598" t="s">
        <v>5500</v>
      </c>
      <c r="B1598" t="s">
        <v>124</v>
      </c>
      <c r="C1598" t="s">
        <v>124</v>
      </c>
      <c r="D1598" s="685">
        <v>45595</v>
      </c>
      <c r="E1598" t="s">
        <v>80</v>
      </c>
      <c r="F1598" s="685">
        <v>45565</v>
      </c>
      <c r="G1598" s="685">
        <v>45746</v>
      </c>
      <c r="H1598" s="684" t="s">
        <v>5501</v>
      </c>
    </row>
    <row r="1599" spans="1:8" ht="43.5" hidden="1" x14ac:dyDescent="0.35">
      <c r="A1599" t="s">
        <v>5502</v>
      </c>
      <c r="B1599" t="s">
        <v>124</v>
      </c>
      <c r="C1599" t="s">
        <v>124</v>
      </c>
      <c r="D1599" s="685">
        <v>45600</v>
      </c>
      <c r="E1599" t="s">
        <v>80</v>
      </c>
      <c r="F1599" s="685">
        <v>45569</v>
      </c>
      <c r="G1599" s="685">
        <v>45746</v>
      </c>
      <c r="H1599" s="684" t="s">
        <v>5503</v>
      </c>
    </row>
    <row r="1600" spans="1:8" hidden="1" x14ac:dyDescent="0.35">
      <c r="A1600" t="s">
        <v>5504</v>
      </c>
      <c r="B1600" t="s">
        <v>124</v>
      </c>
      <c r="C1600" t="s">
        <v>278</v>
      </c>
      <c r="D1600" s="685">
        <v>45688</v>
      </c>
      <c r="E1600" t="s">
        <v>135</v>
      </c>
      <c r="F1600" s="685">
        <v>45663</v>
      </c>
      <c r="G1600" s="685">
        <v>46021</v>
      </c>
      <c r="H1600" s="684" t="s">
        <v>5505</v>
      </c>
    </row>
    <row r="1601" spans="1:8" hidden="1" x14ac:dyDescent="0.35">
      <c r="A1601" t="s">
        <v>5506</v>
      </c>
      <c r="B1601" t="s">
        <v>124</v>
      </c>
      <c r="C1601" t="s">
        <v>2475</v>
      </c>
      <c r="D1601" s="685">
        <v>45593</v>
      </c>
      <c r="E1601" t="s">
        <v>80</v>
      </c>
      <c r="F1601" s="685">
        <v>45498</v>
      </c>
      <c r="G1601" s="685">
        <v>45838</v>
      </c>
      <c r="H1601" s="684" t="s">
        <v>5507</v>
      </c>
    </row>
    <row r="1602" spans="1:8" hidden="1" x14ac:dyDescent="0.35">
      <c r="A1602" t="s">
        <v>5508</v>
      </c>
      <c r="B1602" t="s">
        <v>124</v>
      </c>
      <c r="C1602" t="s">
        <v>278</v>
      </c>
      <c r="D1602" s="685">
        <v>45838</v>
      </c>
      <c r="E1602" t="s">
        <v>80</v>
      </c>
      <c r="F1602" s="685">
        <v>45555</v>
      </c>
      <c r="G1602" s="685">
        <v>45869</v>
      </c>
      <c r="H1602" s="684" t="s">
        <v>5509</v>
      </c>
    </row>
    <row r="1603" spans="1:8" hidden="1" x14ac:dyDescent="0.35">
      <c r="A1603" t="s">
        <v>5510</v>
      </c>
      <c r="B1603" t="s">
        <v>280</v>
      </c>
      <c r="C1603" t="s">
        <v>278</v>
      </c>
      <c r="D1603" s="685">
        <v>45960</v>
      </c>
      <c r="E1603" t="s">
        <v>80</v>
      </c>
      <c r="F1603" s="685">
        <v>45750</v>
      </c>
      <c r="G1603" s="685">
        <v>46356</v>
      </c>
      <c r="H1603" s="684" t="s">
        <v>5511</v>
      </c>
    </row>
    <row r="1604" spans="1:8" hidden="1" x14ac:dyDescent="0.35">
      <c r="A1604" t="s">
        <v>5512</v>
      </c>
      <c r="B1604" t="s">
        <v>888</v>
      </c>
      <c r="C1604" t="s">
        <v>2578</v>
      </c>
      <c r="D1604" s="685">
        <v>45809</v>
      </c>
      <c r="E1604" t="s">
        <v>80</v>
      </c>
      <c r="F1604" s="685">
        <v>45504</v>
      </c>
      <c r="G1604" s="685">
        <v>45992</v>
      </c>
      <c r="H1604" s="684" t="s">
        <v>5513</v>
      </c>
    </row>
    <row r="1605" spans="1:8" hidden="1" x14ac:dyDescent="0.35">
      <c r="A1605" t="s">
        <v>5514</v>
      </c>
      <c r="B1605" t="s">
        <v>124</v>
      </c>
      <c r="C1605" t="s">
        <v>2578</v>
      </c>
      <c r="D1605" s="685">
        <v>45626</v>
      </c>
      <c r="E1605" t="s">
        <v>80</v>
      </c>
      <c r="F1605" s="685">
        <v>45482</v>
      </c>
      <c r="G1605" s="685">
        <v>45657</v>
      </c>
      <c r="H1605" s="684" t="s">
        <v>5515</v>
      </c>
    </row>
    <row r="1606" spans="1:8" hidden="1" x14ac:dyDescent="0.35">
      <c r="A1606" t="s">
        <v>5516</v>
      </c>
      <c r="B1606" t="s">
        <v>565</v>
      </c>
      <c r="C1606" t="s">
        <v>278</v>
      </c>
      <c r="D1606" s="685">
        <v>45835</v>
      </c>
      <c r="E1606" t="s">
        <v>80</v>
      </c>
      <c r="F1606" s="685">
        <v>45475</v>
      </c>
      <c r="G1606" s="685">
        <v>46021</v>
      </c>
      <c r="H1606" s="684" t="s">
        <v>5517</v>
      </c>
    </row>
    <row r="1607" spans="1:8" hidden="1" x14ac:dyDescent="0.35">
      <c r="A1607" t="s">
        <v>5518</v>
      </c>
      <c r="B1607" t="s">
        <v>124</v>
      </c>
      <c r="C1607" t="s">
        <v>278</v>
      </c>
      <c r="D1607" s="685">
        <v>45765</v>
      </c>
      <c r="E1607" t="s">
        <v>80</v>
      </c>
      <c r="F1607" s="685">
        <v>45506</v>
      </c>
      <c r="G1607" s="685">
        <v>46021</v>
      </c>
      <c r="H1607" s="684" t="s">
        <v>5519</v>
      </c>
    </row>
    <row r="1608" spans="1:8" ht="29" hidden="1" x14ac:dyDescent="0.35">
      <c r="A1608" t="s">
        <v>5520</v>
      </c>
      <c r="B1608" t="s">
        <v>565</v>
      </c>
      <c r="C1608" t="s">
        <v>124</v>
      </c>
      <c r="D1608" s="685">
        <v>45892</v>
      </c>
      <c r="E1608" t="s">
        <v>80</v>
      </c>
      <c r="F1608" s="685">
        <v>45526</v>
      </c>
      <c r="G1608" s="685">
        <v>46008</v>
      </c>
      <c r="H1608" s="684" t="s">
        <v>5521</v>
      </c>
    </row>
    <row r="1609" spans="1:8" hidden="1" x14ac:dyDescent="0.35">
      <c r="A1609" t="s">
        <v>5522</v>
      </c>
      <c r="B1609" t="s">
        <v>124</v>
      </c>
      <c r="C1609" t="s">
        <v>278</v>
      </c>
      <c r="D1609" s="685">
        <v>45838</v>
      </c>
      <c r="E1609" t="s">
        <v>80</v>
      </c>
      <c r="F1609" s="685">
        <v>45555</v>
      </c>
      <c r="G1609" s="685">
        <v>45869</v>
      </c>
      <c r="H1609" s="684" t="s">
        <v>5523</v>
      </c>
    </row>
    <row r="1610" spans="1:8" hidden="1" x14ac:dyDescent="0.35">
      <c r="A1610" t="s">
        <v>5524</v>
      </c>
      <c r="B1610" t="s">
        <v>124</v>
      </c>
      <c r="C1610" t="s">
        <v>278</v>
      </c>
      <c r="D1610" s="685">
        <v>45579</v>
      </c>
      <c r="E1610" t="s">
        <v>135</v>
      </c>
      <c r="F1610" s="685">
        <v>45542</v>
      </c>
      <c r="G1610" s="685">
        <v>46356</v>
      </c>
      <c r="H1610" s="684" t="s">
        <v>5525</v>
      </c>
    </row>
    <row r="1611" spans="1:8" hidden="1" x14ac:dyDescent="0.35">
      <c r="A1611" t="s">
        <v>5526</v>
      </c>
      <c r="B1611" t="s">
        <v>124</v>
      </c>
      <c r="C1611" t="s">
        <v>124</v>
      </c>
      <c r="D1611" s="685">
        <v>45552</v>
      </c>
      <c r="E1611" t="s">
        <v>80</v>
      </c>
      <c r="F1611" s="685">
        <v>45531</v>
      </c>
      <c r="G1611" s="685">
        <v>45815</v>
      </c>
      <c r="H1611" s="684" t="s">
        <v>5527</v>
      </c>
    </row>
    <row r="1612" spans="1:8" hidden="1" x14ac:dyDescent="0.35">
      <c r="A1612" t="s">
        <v>5528</v>
      </c>
      <c r="B1612" t="s">
        <v>156</v>
      </c>
      <c r="C1612" t="s">
        <v>278</v>
      </c>
      <c r="D1612" s="685">
        <v>45814</v>
      </c>
      <c r="E1612" t="s">
        <v>80</v>
      </c>
      <c r="F1612" s="685">
        <v>45512</v>
      </c>
      <c r="G1612" s="685">
        <v>46021</v>
      </c>
      <c r="H1612" s="684" t="s">
        <v>5529</v>
      </c>
    </row>
    <row r="1613" spans="1:8" hidden="1" x14ac:dyDescent="0.35">
      <c r="A1613" t="s">
        <v>5530</v>
      </c>
      <c r="B1613" t="s">
        <v>124</v>
      </c>
      <c r="C1613" t="s">
        <v>124</v>
      </c>
      <c r="D1613" s="685">
        <v>45552</v>
      </c>
      <c r="E1613" t="s">
        <v>80</v>
      </c>
      <c r="F1613" s="685">
        <v>45531</v>
      </c>
      <c r="G1613" s="685">
        <v>45815</v>
      </c>
      <c r="H1613" s="684" t="s">
        <v>5531</v>
      </c>
    </row>
    <row r="1614" spans="1:8" hidden="1" x14ac:dyDescent="0.35">
      <c r="A1614" t="s">
        <v>5532</v>
      </c>
      <c r="B1614" t="s">
        <v>124</v>
      </c>
      <c r="C1614" t="s">
        <v>278</v>
      </c>
      <c r="D1614" s="685">
        <v>45602</v>
      </c>
      <c r="E1614" t="s">
        <v>135</v>
      </c>
      <c r="F1614" s="685">
        <v>45562</v>
      </c>
      <c r="G1614" s="685">
        <v>45656</v>
      </c>
      <c r="H1614" s="684" t="s">
        <v>5533</v>
      </c>
    </row>
    <row r="1615" spans="1:8" ht="29" hidden="1" x14ac:dyDescent="0.35">
      <c r="A1615" t="s">
        <v>5534</v>
      </c>
      <c r="B1615" t="s">
        <v>124</v>
      </c>
      <c r="C1615" t="s">
        <v>278</v>
      </c>
      <c r="D1615" s="685">
        <v>45579</v>
      </c>
      <c r="E1615" t="s">
        <v>135</v>
      </c>
      <c r="F1615" s="685">
        <v>45542</v>
      </c>
      <c r="G1615" s="685">
        <v>45656</v>
      </c>
      <c r="H1615" s="684" t="s">
        <v>5535</v>
      </c>
    </row>
    <row r="1616" spans="1:8" hidden="1" x14ac:dyDescent="0.35">
      <c r="A1616" t="s">
        <v>5536</v>
      </c>
      <c r="B1616" t="s">
        <v>124</v>
      </c>
      <c r="C1616" t="s">
        <v>2475</v>
      </c>
      <c r="D1616" s="685">
        <v>45900</v>
      </c>
      <c r="E1616" t="s">
        <v>80</v>
      </c>
      <c r="F1616" s="685">
        <v>45496</v>
      </c>
      <c r="G1616" s="685">
        <v>45900</v>
      </c>
      <c r="H1616" s="684" t="s">
        <v>5537</v>
      </c>
    </row>
    <row r="1617" spans="1:8" hidden="1" x14ac:dyDescent="0.35">
      <c r="A1617" t="s">
        <v>5538</v>
      </c>
      <c r="B1617" t="s">
        <v>124</v>
      </c>
      <c r="C1617" t="s">
        <v>2475</v>
      </c>
      <c r="D1617" s="685">
        <v>45565</v>
      </c>
      <c r="E1617" t="s">
        <v>80</v>
      </c>
      <c r="F1617" s="685">
        <v>45561</v>
      </c>
      <c r="G1617" s="685">
        <v>45656</v>
      </c>
      <c r="H1617" s="684" t="s">
        <v>5539</v>
      </c>
    </row>
    <row r="1618" spans="1:8" ht="29" hidden="1" x14ac:dyDescent="0.35">
      <c r="A1618" t="s">
        <v>5540</v>
      </c>
      <c r="B1618" t="s">
        <v>124</v>
      </c>
      <c r="C1618" t="s">
        <v>124</v>
      </c>
      <c r="D1618" s="685">
        <v>45510</v>
      </c>
      <c r="E1618" t="s">
        <v>135</v>
      </c>
      <c r="F1618" s="685">
        <v>45489</v>
      </c>
      <c r="G1618" s="685">
        <v>45656</v>
      </c>
      <c r="H1618" s="684" t="s">
        <v>5541</v>
      </c>
    </row>
    <row r="1619" spans="1:8" hidden="1" x14ac:dyDescent="0.35">
      <c r="A1619" t="s">
        <v>5542</v>
      </c>
      <c r="B1619" t="s">
        <v>124</v>
      </c>
      <c r="C1619" t="s">
        <v>278</v>
      </c>
      <c r="D1619" s="685">
        <v>45576</v>
      </c>
      <c r="E1619" t="s">
        <v>80</v>
      </c>
      <c r="F1619" s="685">
        <v>45540</v>
      </c>
      <c r="G1619" s="685">
        <v>45656</v>
      </c>
      <c r="H1619" s="684" t="s">
        <v>5543</v>
      </c>
    </row>
    <row r="1620" spans="1:8" ht="29" hidden="1" x14ac:dyDescent="0.35">
      <c r="A1620" t="s">
        <v>5544</v>
      </c>
      <c r="B1620" t="s">
        <v>565</v>
      </c>
      <c r="C1620" t="s">
        <v>124</v>
      </c>
      <c r="D1620" s="685">
        <v>45991</v>
      </c>
      <c r="E1620" t="s">
        <v>2531</v>
      </c>
      <c r="F1620" s="685">
        <v>45728</v>
      </c>
      <c r="G1620" s="685">
        <v>46386</v>
      </c>
      <c r="H1620" s="684" t="s">
        <v>5545</v>
      </c>
    </row>
    <row r="1621" spans="1:8" hidden="1" x14ac:dyDescent="0.35">
      <c r="A1621" t="s">
        <v>5546</v>
      </c>
      <c r="B1621" t="s">
        <v>124</v>
      </c>
      <c r="C1621" t="s">
        <v>278</v>
      </c>
      <c r="D1621" s="685">
        <v>45684</v>
      </c>
      <c r="E1621" t="s">
        <v>135</v>
      </c>
      <c r="F1621" s="685">
        <v>45652</v>
      </c>
      <c r="G1621" s="685">
        <v>46325</v>
      </c>
      <c r="H1621" s="684" t="s">
        <v>2738</v>
      </c>
    </row>
    <row r="1622" spans="1:8" ht="29" hidden="1" x14ac:dyDescent="0.35">
      <c r="A1622" t="s">
        <v>5547</v>
      </c>
      <c r="B1622" t="s">
        <v>124</v>
      </c>
      <c r="C1622" t="s">
        <v>278</v>
      </c>
      <c r="D1622" s="685">
        <v>45671</v>
      </c>
      <c r="E1622" t="s">
        <v>80</v>
      </c>
      <c r="F1622" s="685">
        <v>45670</v>
      </c>
      <c r="G1622" s="685">
        <v>45716</v>
      </c>
      <c r="H1622" s="684" t="s">
        <v>5548</v>
      </c>
    </row>
    <row r="1623" spans="1:8" hidden="1" x14ac:dyDescent="0.35">
      <c r="A1623" t="s">
        <v>5549</v>
      </c>
      <c r="B1623" t="s">
        <v>124</v>
      </c>
      <c r="C1623" t="s">
        <v>278</v>
      </c>
      <c r="D1623" s="685">
        <v>45707</v>
      </c>
      <c r="E1623" t="s">
        <v>80</v>
      </c>
      <c r="F1623" s="685">
        <v>45674</v>
      </c>
      <c r="G1623" s="685">
        <v>46021</v>
      </c>
      <c r="H1623" s="684" t="s">
        <v>5550</v>
      </c>
    </row>
    <row r="1624" spans="1:8" hidden="1" x14ac:dyDescent="0.35">
      <c r="A1624" t="s">
        <v>5551</v>
      </c>
      <c r="B1624" t="s">
        <v>565</v>
      </c>
      <c r="C1624" t="s">
        <v>124</v>
      </c>
      <c r="D1624" s="685">
        <v>45765</v>
      </c>
      <c r="E1624" t="s">
        <v>80</v>
      </c>
      <c r="F1624" s="685">
        <v>45734</v>
      </c>
      <c r="G1624" s="685">
        <v>46229</v>
      </c>
      <c r="H1624" s="684" t="s">
        <v>5552</v>
      </c>
    </row>
    <row r="1625" spans="1:8" hidden="1" x14ac:dyDescent="0.35">
      <c r="A1625" t="s">
        <v>5553</v>
      </c>
      <c r="B1625" t="s">
        <v>3110</v>
      </c>
      <c r="C1625" t="s">
        <v>124</v>
      </c>
      <c r="D1625" s="685">
        <v>45954</v>
      </c>
      <c r="E1625" t="s">
        <v>80</v>
      </c>
      <c r="F1625" s="685">
        <v>45846</v>
      </c>
      <c r="G1625" s="685">
        <v>45969</v>
      </c>
      <c r="H1625" s="684" t="s">
        <v>5554</v>
      </c>
    </row>
    <row r="1626" spans="1:8" hidden="1" x14ac:dyDescent="0.35">
      <c r="A1626" t="s">
        <v>5555</v>
      </c>
      <c r="B1626" t="s">
        <v>124</v>
      </c>
      <c r="C1626" t="s">
        <v>2578</v>
      </c>
      <c r="D1626" s="685">
        <v>45638</v>
      </c>
      <c r="E1626" t="s">
        <v>80</v>
      </c>
      <c r="F1626" s="685">
        <v>45638</v>
      </c>
      <c r="G1626" s="685">
        <v>46325</v>
      </c>
      <c r="H1626" s="684" t="s">
        <v>5556</v>
      </c>
    </row>
    <row r="1627" spans="1:8" ht="29" hidden="1" x14ac:dyDescent="0.35">
      <c r="A1627" t="s">
        <v>5557</v>
      </c>
      <c r="B1627" t="s">
        <v>124</v>
      </c>
      <c r="C1627" t="s">
        <v>278</v>
      </c>
      <c r="D1627" s="685">
        <v>45680</v>
      </c>
      <c r="E1627" t="s">
        <v>135</v>
      </c>
      <c r="F1627" s="685">
        <v>45649</v>
      </c>
      <c r="G1627" s="685">
        <v>46325</v>
      </c>
      <c r="H1627" s="684" t="s">
        <v>5558</v>
      </c>
    </row>
    <row r="1628" spans="1:8" hidden="1" x14ac:dyDescent="0.35">
      <c r="A1628" t="s">
        <v>5559</v>
      </c>
      <c r="B1628" t="s">
        <v>280</v>
      </c>
      <c r="C1628" t="s">
        <v>278</v>
      </c>
      <c r="D1628" s="685">
        <v>45870</v>
      </c>
      <c r="E1628" t="s">
        <v>80</v>
      </c>
      <c r="F1628" s="685">
        <v>45649</v>
      </c>
      <c r="G1628" s="685">
        <v>45870</v>
      </c>
      <c r="H1628" s="684" t="s">
        <v>5560</v>
      </c>
    </row>
    <row r="1629" spans="1:8" ht="29" hidden="1" x14ac:dyDescent="0.35">
      <c r="A1629" t="s">
        <v>5561</v>
      </c>
      <c r="B1629" t="s">
        <v>124</v>
      </c>
      <c r="C1629" t="s">
        <v>124</v>
      </c>
      <c r="D1629" s="685">
        <v>45681</v>
      </c>
      <c r="E1629" t="s">
        <v>80</v>
      </c>
      <c r="F1629" s="685">
        <v>45674</v>
      </c>
      <c r="G1629" s="685">
        <v>45992</v>
      </c>
      <c r="H1629" s="684" t="s">
        <v>5562</v>
      </c>
    </row>
    <row r="1630" spans="1:8" hidden="1" x14ac:dyDescent="0.35">
      <c r="A1630" t="s">
        <v>5563</v>
      </c>
      <c r="B1630" t="s">
        <v>565</v>
      </c>
      <c r="C1630" t="s">
        <v>2536</v>
      </c>
      <c r="D1630" s="685">
        <v>45734</v>
      </c>
      <c r="E1630" t="s">
        <v>80</v>
      </c>
      <c r="F1630" s="685">
        <v>45706</v>
      </c>
      <c r="G1630" s="685">
        <v>46057</v>
      </c>
      <c r="H1630" s="684" t="s">
        <v>5564</v>
      </c>
    </row>
    <row r="1631" spans="1:8" hidden="1" x14ac:dyDescent="0.35">
      <c r="A1631" t="s">
        <v>5565</v>
      </c>
      <c r="B1631" t="s">
        <v>888</v>
      </c>
      <c r="C1631" t="s">
        <v>278</v>
      </c>
      <c r="D1631" s="685">
        <v>45681</v>
      </c>
      <c r="E1631" t="s">
        <v>80</v>
      </c>
      <c r="F1631" s="685">
        <v>45639</v>
      </c>
      <c r="G1631" s="685">
        <v>46022</v>
      </c>
      <c r="H1631" s="684" t="s">
        <v>5566</v>
      </c>
    </row>
    <row r="1632" spans="1:8" ht="29" hidden="1" x14ac:dyDescent="0.35">
      <c r="A1632" t="s">
        <v>5567</v>
      </c>
      <c r="B1632" t="s">
        <v>124</v>
      </c>
      <c r="C1632" t="s">
        <v>2536</v>
      </c>
      <c r="D1632" s="685">
        <v>45658</v>
      </c>
      <c r="E1632" t="s">
        <v>135</v>
      </c>
      <c r="F1632" s="685">
        <v>45642</v>
      </c>
      <c r="G1632" s="685">
        <v>45992</v>
      </c>
      <c r="H1632" s="684" t="s">
        <v>5568</v>
      </c>
    </row>
    <row r="1633" spans="1:8" hidden="1" x14ac:dyDescent="0.35">
      <c r="A1633" t="s">
        <v>5569</v>
      </c>
      <c r="B1633" t="s">
        <v>280</v>
      </c>
      <c r="C1633" t="s">
        <v>278</v>
      </c>
      <c r="D1633" s="685">
        <v>45900</v>
      </c>
      <c r="E1633" t="s">
        <v>80</v>
      </c>
      <c r="F1633" s="685">
        <v>45646</v>
      </c>
      <c r="G1633" s="685">
        <v>45900</v>
      </c>
      <c r="H1633" s="684" t="s">
        <v>5570</v>
      </c>
    </row>
    <row r="1634" spans="1:8" hidden="1" x14ac:dyDescent="0.35">
      <c r="A1634" t="s">
        <v>5571</v>
      </c>
      <c r="B1634" t="s">
        <v>280</v>
      </c>
      <c r="C1634" t="s">
        <v>278</v>
      </c>
      <c r="D1634" s="685">
        <v>45704</v>
      </c>
      <c r="E1634" t="s">
        <v>80</v>
      </c>
      <c r="F1634" s="685">
        <v>45645</v>
      </c>
      <c r="G1634" s="685">
        <v>45900</v>
      </c>
      <c r="H1634" s="684" t="s">
        <v>1243</v>
      </c>
    </row>
    <row r="1635" spans="1:8" hidden="1" x14ac:dyDescent="0.35">
      <c r="A1635" t="s">
        <v>5572</v>
      </c>
      <c r="B1635" t="s">
        <v>565</v>
      </c>
      <c r="C1635" t="s">
        <v>278</v>
      </c>
      <c r="D1635" s="685">
        <v>45681</v>
      </c>
      <c r="E1635" t="s">
        <v>80</v>
      </c>
      <c r="F1635" s="685">
        <v>45636</v>
      </c>
      <c r="G1635" s="685">
        <v>46022</v>
      </c>
      <c r="H1635" s="684" t="s">
        <v>5573</v>
      </c>
    </row>
    <row r="1636" spans="1:8" ht="29" hidden="1" x14ac:dyDescent="0.35">
      <c r="A1636" t="s">
        <v>5574</v>
      </c>
      <c r="B1636" t="s">
        <v>565</v>
      </c>
      <c r="C1636" t="s">
        <v>278</v>
      </c>
      <c r="D1636" s="685">
        <v>45656</v>
      </c>
      <c r="E1636" t="s">
        <v>80</v>
      </c>
      <c r="F1636" s="685">
        <v>45656</v>
      </c>
      <c r="G1636" s="685">
        <v>46325</v>
      </c>
      <c r="H1636" s="684" t="s">
        <v>5575</v>
      </c>
    </row>
    <row r="1637" spans="1:8" hidden="1" x14ac:dyDescent="0.35">
      <c r="A1637" t="s">
        <v>5576</v>
      </c>
      <c r="B1637" t="s">
        <v>124</v>
      </c>
      <c r="C1637" t="s">
        <v>278</v>
      </c>
      <c r="D1637" s="685">
        <v>45681</v>
      </c>
      <c r="E1637" t="s">
        <v>135</v>
      </c>
      <c r="F1637" s="685">
        <v>45636</v>
      </c>
      <c r="G1637" s="685">
        <v>45716</v>
      </c>
      <c r="H1637" s="684" t="s">
        <v>5577</v>
      </c>
    </row>
    <row r="1638" spans="1:8" hidden="1" x14ac:dyDescent="0.35">
      <c r="A1638" t="s">
        <v>5578</v>
      </c>
      <c r="B1638" t="s">
        <v>280</v>
      </c>
      <c r="C1638" t="s">
        <v>278</v>
      </c>
      <c r="D1638" s="685">
        <v>45960</v>
      </c>
      <c r="E1638" t="s">
        <v>80</v>
      </c>
      <c r="F1638" s="685">
        <v>45763</v>
      </c>
      <c r="G1638" s="685">
        <v>46325</v>
      </c>
      <c r="H1638" s="684" t="s">
        <v>5579</v>
      </c>
    </row>
    <row r="1639" spans="1:8" hidden="1" x14ac:dyDescent="0.35">
      <c r="A1639" t="s">
        <v>5580</v>
      </c>
      <c r="B1639" t="s">
        <v>124</v>
      </c>
      <c r="C1639" t="s">
        <v>278</v>
      </c>
      <c r="D1639" s="685">
        <v>45666</v>
      </c>
      <c r="E1639" t="s">
        <v>135</v>
      </c>
      <c r="F1639" s="685">
        <v>45635</v>
      </c>
      <c r="G1639" s="685">
        <v>46325</v>
      </c>
      <c r="H1639" s="684" t="s">
        <v>5581</v>
      </c>
    </row>
    <row r="1640" spans="1:8" hidden="1" x14ac:dyDescent="0.35">
      <c r="A1640" t="s">
        <v>5582</v>
      </c>
      <c r="B1640" t="s">
        <v>565</v>
      </c>
      <c r="C1640" t="s">
        <v>124</v>
      </c>
      <c r="D1640" s="685">
        <v>46142</v>
      </c>
      <c r="E1640" t="s">
        <v>80</v>
      </c>
      <c r="F1640" s="685">
        <v>45717</v>
      </c>
      <c r="G1640" s="685">
        <v>46418</v>
      </c>
      <c r="H1640" s="684" t="s">
        <v>5583</v>
      </c>
    </row>
    <row r="1641" spans="1:8" hidden="1" x14ac:dyDescent="0.35">
      <c r="A1641" t="s">
        <v>5584</v>
      </c>
      <c r="B1641" t="s">
        <v>565</v>
      </c>
      <c r="C1641" t="s">
        <v>278</v>
      </c>
      <c r="D1641" s="685">
        <v>45834</v>
      </c>
      <c r="E1641" t="s">
        <v>135</v>
      </c>
      <c r="F1641" s="685">
        <v>45656</v>
      </c>
      <c r="G1641" s="685">
        <v>46021</v>
      </c>
      <c r="H1641" s="684" t="s">
        <v>5585</v>
      </c>
    </row>
    <row r="1642" spans="1:8" hidden="1" x14ac:dyDescent="0.35">
      <c r="A1642" t="s">
        <v>5586</v>
      </c>
      <c r="B1642" t="s">
        <v>565</v>
      </c>
      <c r="C1642" t="s">
        <v>124</v>
      </c>
      <c r="D1642" s="685">
        <v>45991</v>
      </c>
      <c r="E1642" t="s">
        <v>80</v>
      </c>
      <c r="F1642" s="685">
        <v>45728</v>
      </c>
      <c r="G1642" s="685">
        <v>46386</v>
      </c>
      <c r="H1642" s="684" t="s">
        <v>5587</v>
      </c>
    </row>
    <row r="1643" spans="1:8" hidden="1" x14ac:dyDescent="0.35">
      <c r="A1643" t="s">
        <v>5588</v>
      </c>
      <c r="B1643" t="s">
        <v>124</v>
      </c>
      <c r="C1643" t="s">
        <v>2475</v>
      </c>
      <c r="D1643" s="685">
        <v>45697</v>
      </c>
      <c r="E1643" t="s">
        <v>80</v>
      </c>
      <c r="F1643" s="685">
        <v>45631</v>
      </c>
      <c r="G1643" s="685">
        <v>45747</v>
      </c>
      <c r="H1643" s="684" t="s">
        <v>5589</v>
      </c>
    </row>
    <row r="1644" spans="1:8" hidden="1" x14ac:dyDescent="0.35">
      <c r="A1644" t="s">
        <v>5590</v>
      </c>
      <c r="B1644" t="s">
        <v>124</v>
      </c>
      <c r="C1644" t="s">
        <v>278</v>
      </c>
      <c r="D1644" s="685">
        <v>45684</v>
      </c>
      <c r="E1644" t="s">
        <v>135</v>
      </c>
      <c r="F1644" s="685">
        <v>45652</v>
      </c>
      <c r="G1644" s="685">
        <v>46325</v>
      </c>
      <c r="H1644" s="684" t="s">
        <v>5591</v>
      </c>
    </row>
    <row r="1645" spans="1:8" hidden="1" x14ac:dyDescent="0.35">
      <c r="A1645" t="s">
        <v>5592</v>
      </c>
      <c r="B1645" t="s">
        <v>280</v>
      </c>
      <c r="C1645" t="s">
        <v>278</v>
      </c>
      <c r="D1645" s="685">
        <v>45960</v>
      </c>
      <c r="E1645" t="s">
        <v>80</v>
      </c>
      <c r="F1645" s="685">
        <v>45750</v>
      </c>
      <c r="G1645" s="685">
        <v>46325</v>
      </c>
      <c r="H1645" s="684" t="s">
        <v>5593</v>
      </c>
    </row>
    <row r="1646" spans="1:8" hidden="1" x14ac:dyDescent="0.35">
      <c r="A1646" t="s">
        <v>5594</v>
      </c>
      <c r="B1646" t="s">
        <v>565</v>
      </c>
      <c r="C1646" t="s">
        <v>124</v>
      </c>
      <c r="D1646" s="685">
        <v>45991</v>
      </c>
      <c r="E1646" t="s">
        <v>80</v>
      </c>
      <c r="F1646" s="685">
        <v>45728</v>
      </c>
      <c r="G1646" s="685">
        <v>46386</v>
      </c>
      <c r="H1646" s="684" t="s">
        <v>5595</v>
      </c>
    </row>
    <row r="1647" spans="1:8" hidden="1" x14ac:dyDescent="0.35">
      <c r="A1647" t="s">
        <v>5596</v>
      </c>
      <c r="B1647" t="s">
        <v>280</v>
      </c>
      <c r="C1647" t="s">
        <v>2475</v>
      </c>
      <c r="D1647" s="685">
        <v>45899</v>
      </c>
      <c r="E1647" t="s">
        <v>80</v>
      </c>
      <c r="F1647" s="685">
        <v>45631</v>
      </c>
      <c r="G1647" s="685">
        <v>45899</v>
      </c>
      <c r="H1647" s="684" t="s">
        <v>5597</v>
      </c>
    </row>
    <row r="1648" spans="1:8" hidden="1" x14ac:dyDescent="0.35">
      <c r="A1648" t="s">
        <v>5598</v>
      </c>
      <c r="B1648" t="s">
        <v>280</v>
      </c>
      <c r="C1648" t="s">
        <v>278</v>
      </c>
      <c r="D1648" s="685">
        <v>45900</v>
      </c>
      <c r="E1648" t="s">
        <v>80</v>
      </c>
      <c r="F1648" s="685">
        <v>45637</v>
      </c>
      <c r="G1648" s="685">
        <v>45900</v>
      </c>
      <c r="H1648" s="684" t="s">
        <v>5599</v>
      </c>
    </row>
    <row r="1649" spans="1:8" hidden="1" x14ac:dyDescent="0.35">
      <c r="A1649" t="s">
        <v>5600</v>
      </c>
      <c r="B1649" t="s">
        <v>888</v>
      </c>
      <c r="C1649" t="s">
        <v>278</v>
      </c>
      <c r="D1649" s="685">
        <v>45688</v>
      </c>
      <c r="E1649" t="s">
        <v>80</v>
      </c>
      <c r="F1649" s="685">
        <v>45637</v>
      </c>
      <c r="G1649" s="685">
        <v>46022</v>
      </c>
      <c r="H1649" s="684" t="s">
        <v>5601</v>
      </c>
    </row>
    <row r="1650" spans="1:8" hidden="1" x14ac:dyDescent="0.35">
      <c r="A1650" t="s">
        <v>5602</v>
      </c>
      <c r="B1650" t="s">
        <v>280</v>
      </c>
      <c r="C1650" t="s">
        <v>278</v>
      </c>
      <c r="D1650" s="685">
        <v>46325</v>
      </c>
      <c r="E1650" t="s">
        <v>80</v>
      </c>
      <c r="F1650" s="685">
        <v>45744</v>
      </c>
      <c r="G1650" s="685">
        <v>46325</v>
      </c>
      <c r="H1650" s="684" t="s">
        <v>5603</v>
      </c>
    </row>
    <row r="1651" spans="1:8" hidden="1" x14ac:dyDescent="0.35">
      <c r="A1651" t="s">
        <v>5604</v>
      </c>
      <c r="B1651" t="s">
        <v>124</v>
      </c>
      <c r="C1651" t="s">
        <v>278</v>
      </c>
      <c r="D1651" s="685">
        <v>45663</v>
      </c>
      <c r="E1651" t="s">
        <v>80</v>
      </c>
      <c r="F1651" s="685">
        <v>45632</v>
      </c>
      <c r="G1651" s="685">
        <v>46325</v>
      </c>
      <c r="H1651" s="684" t="s">
        <v>5605</v>
      </c>
    </row>
    <row r="1652" spans="1:8" hidden="1" x14ac:dyDescent="0.35">
      <c r="A1652" t="s">
        <v>5606</v>
      </c>
      <c r="B1652" t="s">
        <v>565</v>
      </c>
      <c r="C1652" t="s">
        <v>278</v>
      </c>
      <c r="D1652" s="685">
        <v>45684</v>
      </c>
      <c r="E1652" t="s">
        <v>80</v>
      </c>
      <c r="F1652" s="685">
        <v>45653</v>
      </c>
      <c r="G1652" s="685">
        <v>46325</v>
      </c>
      <c r="H1652" s="684" t="s">
        <v>5607</v>
      </c>
    </row>
    <row r="1653" spans="1:8" hidden="1" x14ac:dyDescent="0.35">
      <c r="A1653" t="s">
        <v>5608</v>
      </c>
      <c r="B1653" t="s">
        <v>565</v>
      </c>
      <c r="C1653" t="s">
        <v>278</v>
      </c>
      <c r="D1653" s="685">
        <v>45712</v>
      </c>
      <c r="E1653" t="s">
        <v>80</v>
      </c>
      <c r="F1653" s="685">
        <v>45681</v>
      </c>
      <c r="G1653" s="685">
        <v>46325</v>
      </c>
      <c r="H1653" s="684" t="s">
        <v>5609</v>
      </c>
    </row>
    <row r="1654" spans="1:8" ht="29" hidden="1" x14ac:dyDescent="0.35">
      <c r="A1654" t="s">
        <v>5610</v>
      </c>
      <c r="B1654" t="s">
        <v>565</v>
      </c>
      <c r="C1654" t="s">
        <v>124</v>
      </c>
      <c r="D1654" s="685">
        <v>45716</v>
      </c>
      <c r="E1654" t="s">
        <v>80</v>
      </c>
      <c r="F1654" s="685">
        <v>45686</v>
      </c>
      <c r="G1654" s="685">
        <v>45777</v>
      </c>
      <c r="H1654" s="684" t="s">
        <v>5611</v>
      </c>
    </row>
    <row r="1655" spans="1:8" hidden="1" x14ac:dyDescent="0.35">
      <c r="A1655" t="s">
        <v>5612</v>
      </c>
      <c r="B1655" t="s">
        <v>280</v>
      </c>
      <c r="C1655" t="s">
        <v>2475</v>
      </c>
      <c r="D1655" s="685">
        <v>45900</v>
      </c>
      <c r="E1655" t="s">
        <v>80</v>
      </c>
      <c r="F1655" s="685">
        <v>45631</v>
      </c>
      <c r="G1655" s="685">
        <v>45900</v>
      </c>
      <c r="H1655" s="684" t="s">
        <v>5613</v>
      </c>
    </row>
    <row r="1656" spans="1:8" hidden="1" x14ac:dyDescent="0.35">
      <c r="A1656" t="s">
        <v>5614</v>
      </c>
      <c r="B1656" t="s">
        <v>280</v>
      </c>
      <c r="C1656" t="s">
        <v>2475</v>
      </c>
      <c r="D1656" s="685">
        <v>45961</v>
      </c>
      <c r="E1656" t="s">
        <v>80</v>
      </c>
      <c r="F1656" s="685">
        <v>45631</v>
      </c>
      <c r="G1656" s="685">
        <v>45961</v>
      </c>
      <c r="H1656" s="684" t="s">
        <v>5615</v>
      </c>
    </row>
    <row r="1657" spans="1:8" hidden="1" x14ac:dyDescent="0.35">
      <c r="A1657" t="s">
        <v>5616</v>
      </c>
      <c r="B1657" t="s">
        <v>280</v>
      </c>
      <c r="C1657" t="s">
        <v>278</v>
      </c>
      <c r="D1657" s="685">
        <v>45900</v>
      </c>
      <c r="E1657" t="s">
        <v>80</v>
      </c>
      <c r="F1657" s="685">
        <v>45645</v>
      </c>
      <c r="G1657" s="685">
        <v>45900</v>
      </c>
      <c r="H1657" s="684" t="s">
        <v>5617</v>
      </c>
    </row>
    <row r="1658" spans="1:8" hidden="1" x14ac:dyDescent="0.35">
      <c r="A1658" t="s">
        <v>5618</v>
      </c>
      <c r="B1658" t="s">
        <v>124</v>
      </c>
      <c r="C1658" t="s">
        <v>278</v>
      </c>
      <c r="D1658" s="685">
        <v>45663</v>
      </c>
      <c r="E1658" t="s">
        <v>135</v>
      </c>
      <c r="F1658" s="685">
        <v>45630</v>
      </c>
      <c r="G1658" s="685">
        <v>46325</v>
      </c>
      <c r="H1658" s="684" t="s">
        <v>5619</v>
      </c>
    </row>
    <row r="1659" spans="1:8" ht="29" hidden="1" x14ac:dyDescent="0.35">
      <c r="A1659" t="s">
        <v>5620</v>
      </c>
      <c r="B1659" t="s">
        <v>124</v>
      </c>
      <c r="C1659" t="s">
        <v>278</v>
      </c>
      <c r="D1659" s="685">
        <v>45699</v>
      </c>
      <c r="E1659" t="s">
        <v>80</v>
      </c>
      <c r="F1659" s="685">
        <v>45692</v>
      </c>
      <c r="G1659" s="685">
        <v>45716</v>
      </c>
      <c r="H1659" s="684" t="s">
        <v>5621</v>
      </c>
    </row>
    <row r="1660" spans="1:8" hidden="1" x14ac:dyDescent="0.35">
      <c r="A1660" t="s">
        <v>5622</v>
      </c>
      <c r="B1660" t="s">
        <v>565</v>
      </c>
      <c r="C1660" t="s">
        <v>278</v>
      </c>
      <c r="D1660" s="685">
        <v>45842</v>
      </c>
      <c r="E1660" t="s">
        <v>80</v>
      </c>
      <c r="F1660" s="685">
        <v>45645</v>
      </c>
      <c r="G1660" s="685">
        <v>46021</v>
      </c>
      <c r="H1660" s="684" t="s">
        <v>5623</v>
      </c>
    </row>
    <row r="1661" spans="1:8" hidden="1" x14ac:dyDescent="0.35">
      <c r="A1661" t="s">
        <v>5624</v>
      </c>
      <c r="B1661" t="s">
        <v>280</v>
      </c>
      <c r="C1661" t="s">
        <v>2475</v>
      </c>
      <c r="D1661" s="685">
        <v>45900</v>
      </c>
      <c r="E1661" t="s">
        <v>80</v>
      </c>
      <c r="F1661" s="685">
        <v>45649</v>
      </c>
      <c r="G1661" s="685">
        <v>45900</v>
      </c>
      <c r="H1661" s="684" t="s">
        <v>5625</v>
      </c>
    </row>
    <row r="1662" spans="1:8" hidden="1" x14ac:dyDescent="0.35">
      <c r="A1662" t="s">
        <v>5626</v>
      </c>
      <c r="B1662" t="s">
        <v>565</v>
      </c>
      <c r="C1662" t="s">
        <v>278</v>
      </c>
      <c r="D1662" s="685">
        <v>45663</v>
      </c>
      <c r="E1662" t="s">
        <v>80</v>
      </c>
      <c r="F1662" s="685">
        <v>45632</v>
      </c>
      <c r="G1662" s="685">
        <v>46325</v>
      </c>
      <c r="H1662" s="684" t="s">
        <v>5627</v>
      </c>
    </row>
    <row r="1663" spans="1:8" ht="29" hidden="1" x14ac:dyDescent="0.35">
      <c r="A1663" t="s">
        <v>5628</v>
      </c>
      <c r="B1663" t="s">
        <v>124</v>
      </c>
      <c r="C1663" t="s">
        <v>278</v>
      </c>
      <c r="D1663" s="685">
        <v>45684</v>
      </c>
      <c r="E1663" t="s">
        <v>135</v>
      </c>
      <c r="F1663" s="685">
        <v>45653</v>
      </c>
      <c r="G1663" s="685">
        <v>46325</v>
      </c>
      <c r="H1663" s="684" t="s">
        <v>5629</v>
      </c>
    </row>
    <row r="1664" spans="1:8" hidden="1" x14ac:dyDescent="0.35">
      <c r="A1664" t="s">
        <v>5630</v>
      </c>
      <c r="B1664" t="s">
        <v>280</v>
      </c>
      <c r="C1664" t="s">
        <v>278</v>
      </c>
      <c r="D1664" s="685">
        <v>45751</v>
      </c>
      <c r="E1664" t="s">
        <v>80</v>
      </c>
      <c r="F1664" s="685">
        <v>45656</v>
      </c>
      <c r="G1664" s="685">
        <v>46021</v>
      </c>
      <c r="H1664" s="684" t="s">
        <v>5631</v>
      </c>
    </row>
    <row r="1665" spans="1:8" ht="29" hidden="1" x14ac:dyDescent="0.35">
      <c r="A1665" t="s">
        <v>5632</v>
      </c>
      <c r="B1665" t="s">
        <v>124</v>
      </c>
      <c r="C1665" t="s">
        <v>278</v>
      </c>
      <c r="D1665" s="685">
        <v>45684</v>
      </c>
      <c r="E1665" t="s">
        <v>135</v>
      </c>
      <c r="F1665" s="685">
        <v>45652</v>
      </c>
      <c r="G1665" s="685">
        <v>46325</v>
      </c>
      <c r="H1665" s="684" t="s">
        <v>5633</v>
      </c>
    </row>
    <row r="1666" spans="1:8" hidden="1" x14ac:dyDescent="0.35">
      <c r="A1666" t="s">
        <v>5634</v>
      </c>
      <c r="B1666" t="s">
        <v>565</v>
      </c>
      <c r="C1666" t="s">
        <v>278</v>
      </c>
      <c r="D1666" s="685">
        <v>45961</v>
      </c>
      <c r="E1666" t="s">
        <v>80</v>
      </c>
      <c r="F1666" s="685">
        <v>45643</v>
      </c>
      <c r="G1666" s="685">
        <v>45961</v>
      </c>
      <c r="H1666" s="684" t="s">
        <v>5635</v>
      </c>
    </row>
    <row r="1667" spans="1:8" hidden="1" x14ac:dyDescent="0.35">
      <c r="A1667" t="s">
        <v>5636</v>
      </c>
      <c r="B1667" t="s">
        <v>888</v>
      </c>
      <c r="C1667" t="s">
        <v>278</v>
      </c>
      <c r="D1667" s="685">
        <v>45681</v>
      </c>
      <c r="E1667" t="s">
        <v>80</v>
      </c>
      <c r="F1667" s="685">
        <v>45636</v>
      </c>
      <c r="G1667" s="685">
        <v>46021</v>
      </c>
      <c r="H1667" s="684" t="s">
        <v>5637</v>
      </c>
    </row>
    <row r="1668" spans="1:8" hidden="1" x14ac:dyDescent="0.35">
      <c r="A1668" t="s">
        <v>5638</v>
      </c>
      <c r="B1668" t="s">
        <v>124</v>
      </c>
      <c r="C1668" t="s">
        <v>278</v>
      </c>
      <c r="D1668" s="685">
        <v>45698</v>
      </c>
      <c r="E1668" t="s">
        <v>80</v>
      </c>
      <c r="F1668" s="685">
        <v>45639</v>
      </c>
      <c r="G1668" s="685">
        <v>45747</v>
      </c>
      <c r="H1668" s="684" t="s">
        <v>5639</v>
      </c>
    </row>
    <row r="1669" spans="1:8" hidden="1" x14ac:dyDescent="0.35">
      <c r="A1669" t="s">
        <v>5640</v>
      </c>
      <c r="B1669" t="s">
        <v>565</v>
      </c>
      <c r="C1669" t="s">
        <v>124</v>
      </c>
      <c r="D1669" s="685">
        <v>46142</v>
      </c>
      <c r="E1669" t="s">
        <v>80</v>
      </c>
      <c r="F1669" s="685">
        <v>45717</v>
      </c>
      <c r="G1669" s="685">
        <v>46418</v>
      </c>
      <c r="H1669" s="684" t="s">
        <v>5641</v>
      </c>
    </row>
    <row r="1670" spans="1:8" hidden="1" x14ac:dyDescent="0.35">
      <c r="A1670" t="s">
        <v>5642</v>
      </c>
      <c r="B1670" t="s">
        <v>124</v>
      </c>
      <c r="C1670" t="s">
        <v>278</v>
      </c>
      <c r="D1670" s="685">
        <v>45712</v>
      </c>
      <c r="E1670" t="s">
        <v>80</v>
      </c>
      <c r="F1670" s="685">
        <v>45712</v>
      </c>
      <c r="G1670" s="685">
        <v>46325</v>
      </c>
      <c r="H1670" s="684" t="s">
        <v>5643</v>
      </c>
    </row>
    <row r="1671" spans="1:8" hidden="1" x14ac:dyDescent="0.35">
      <c r="A1671" t="s">
        <v>5644</v>
      </c>
      <c r="B1671" t="s">
        <v>888</v>
      </c>
      <c r="C1671" t="s">
        <v>124</v>
      </c>
      <c r="D1671" s="685">
        <v>45790</v>
      </c>
      <c r="E1671" t="s">
        <v>2531</v>
      </c>
      <c r="F1671" s="685">
        <v>45517</v>
      </c>
      <c r="G1671" s="685">
        <v>45790</v>
      </c>
      <c r="H1671" s="684" t="s">
        <v>5645</v>
      </c>
    </row>
    <row r="1672" spans="1:8" hidden="1" x14ac:dyDescent="0.35">
      <c r="A1672" t="s">
        <v>5646</v>
      </c>
      <c r="B1672" t="s">
        <v>124</v>
      </c>
      <c r="C1672" t="s">
        <v>278</v>
      </c>
      <c r="D1672" s="685">
        <v>45707</v>
      </c>
      <c r="E1672" t="s">
        <v>80</v>
      </c>
      <c r="F1672" s="685">
        <v>45674</v>
      </c>
      <c r="G1672" s="685">
        <v>46021</v>
      </c>
      <c r="H1672" s="684" t="s">
        <v>5647</v>
      </c>
    </row>
    <row r="1673" spans="1:8" hidden="1" x14ac:dyDescent="0.35">
      <c r="A1673" t="s">
        <v>5648</v>
      </c>
      <c r="B1673" t="s">
        <v>124</v>
      </c>
      <c r="C1673" t="s">
        <v>278</v>
      </c>
      <c r="D1673" s="685">
        <v>45663</v>
      </c>
      <c r="E1673" t="s">
        <v>80</v>
      </c>
      <c r="F1673" s="685">
        <v>45632</v>
      </c>
      <c r="G1673" s="685">
        <v>46325</v>
      </c>
      <c r="H1673" s="684" t="s">
        <v>5649</v>
      </c>
    </row>
    <row r="1674" spans="1:8" hidden="1" x14ac:dyDescent="0.35">
      <c r="A1674" t="s">
        <v>5650</v>
      </c>
      <c r="B1674" t="s">
        <v>888</v>
      </c>
      <c r="C1674" t="s">
        <v>278</v>
      </c>
      <c r="D1674" s="685">
        <v>45870</v>
      </c>
      <c r="E1674" t="s">
        <v>80</v>
      </c>
      <c r="F1674" s="685">
        <v>45646</v>
      </c>
      <c r="G1674" s="685">
        <v>45992</v>
      </c>
      <c r="H1674" s="684" t="s">
        <v>5651</v>
      </c>
    </row>
    <row r="1675" spans="1:8" hidden="1" x14ac:dyDescent="0.35">
      <c r="A1675" t="s">
        <v>2268</v>
      </c>
      <c r="B1675" t="s">
        <v>124</v>
      </c>
      <c r="C1675" t="s">
        <v>2475</v>
      </c>
      <c r="D1675" s="685">
        <v>45809</v>
      </c>
      <c r="E1675" t="s">
        <v>80</v>
      </c>
      <c r="F1675" s="685">
        <v>45701</v>
      </c>
      <c r="G1675" s="685">
        <v>45869</v>
      </c>
      <c r="H1675" s="684" t="s">
        <v>1131</v>
      </c>
    </row>
    <row r="1676" spans="1:8" ht="29" hidden="1" x14ac:dyDescent="0.35">
      <c r="A1676" t="s">
        <v>5652</v>
      </c>
      <c r="B1676" t="s">
        <v>124</v>
      </c>
      <c r="C1676" t="s">
        <v>124</v>
      </c>
      <c r="D1676" s="685">
        <v>45677</v>
      </c>
      <c r="E1676" t="s">
        <v>80</v>
      </c>
      <c r="F1676" s="685">
        <v>45659</v>
      </c>
      <c r="G1676" s="685">
        <v>45747</v>
      </c>
      <c r="H1676" s="684" t="s">
        <v>5653</v>
      </c>
    </row>
    <row r="1677" spans="1:8" hidden="1" x14ac:dyDescent="0.35">
      <c r="A1677" t="s">
        <v>5654</v>
      </c>
      <c r="B1677" t="s">
        <v>124</v>
      </c>
      <c r="C1677" t="s">
        <v>278</v>
      </c>
      <c r="D1677" s="685">
        <v>45663</v>
      </c>
      <c r="E1677" t="s">
        <v>80</v>
      </c>
      <c r="F1677" s="685">
        <v>45632</v>
      </c>
      <c r="G1677" s="685">
        <v>45688</v>
      </c>
      <c r="H1677" s="684" t="s">
        <v>5655</v>
      </c>
    </row>
    <row r="1678" spans="1:8" ht="29" hidden="1" x14ac:dyDescent="0.35">
      <c r="A1678" t="s">
        <v>5656</v>
      </c>
      <c r="B1678" t="s">
        <v>124</v>
      </c>
      <c r="C1678" t="s">
        <v>124</v>
      </c>
      <c r="D1678" s="685">
        <v>45509</v>
      </c>
      <c r="E1678" t="s">
        <v>80</v>
      </c>
      <c r="F1678" s="685">
        <v>45448</v>
      </c>
      <c r="G1678" s="685">
        <v>45622</v>
      </c>
      <c r="H1678" s="684" t="s">
        <v>5657</v>
      </c>
    </row>
    <row r="1679" spans="1:8" ht="29" hidden="1" x14ac:dyDescent="0.35">
      <c r="A1679" t="s">
        <v>5658</v>
      </c>
      <c r="B1679" t="s">
        <v>124</v>
      </c>
      <c r="C1679" t="s">
        <v>278</v>
      </c>
      <c r="D1679" s="685">
        <v>45565</v>
      </c>
      <c r="E1679" t="s">
        <v>135</v>
      </c>
      <c r="F1679" s="685">
        <v>45434</v>
      </c>
      <c r="G1679" s="685">
        <v>45565</v>
      </c>
      <c r="H1679" s="684" t="s">
        <v>5659</v>
      </c>
    </row>
    <row r="1680" spans="1:8" ht="29" hidden="1" x14ac:dyDescent="0.35">
      <c r="A1680" t="s">
        <v>5660</v>
      </c>
      <c r="B1680" t="s">
        <v>124</v>
      </c>
      <c r="C1680" t="s">
        <v>2475</v>
      </c>
      <c r="D1680" s="685">
        <v>45457</v>
      </c>
      <c r="E1680" t="s">
        <v>135</v>
      </c>
      <c r="F1680" s="685">
        <v>45434</v>
      </c>
      <c r="G1680" s="685">
        <v>45457</v>
      </c>
      <c r="H1680" s="684" t="s">
        <v>5661</v>
      </c>
    </row>
    <row r="1681" spans="1:8" hidden="1" x14ac:dyDescent="0.35">
      <c r="A1681" t="s">
        <v>5662</v>
      </c>
      <c r="B1681" t="s">
        <v>124</v>
      </c>
      <c r="C1681" t="s">
        <v>278</v>
      </c>
      <c r="D1681" s="685">
        <v>45565</v>
      </c>
      <c r="E1681" t="s">
        <v>135</v>
      </c>
      <c r="F1681" s="685">
        <v>45434</v>
      </c>
      <c r="G1681" s="685">
        <v>45565</v>
      </c>
      <c r="H1681" s="684" t="s">
        <v>5663</v>
      </c>
    </row>
    <row r="1682" spans="1:8" ht="29" hidden="1" x14ac:dyDescent="0.35">
      <c r="A1682" t="s">
        <v>5664</v>
      </c>
      <c r="B1682" t="s">
        <v>124</v>
      </c>
      <c r="C1682" t="s">
        <v>124</v>
      </c>
      <c r="D1682" s="685">
        <v>45475</v>
      </c>
      <c r="E1682" t="s">
        <v>135</v>
      </c>
      <c r="F1682" s="685">
        <v>45443</v>
      </c>
      <c r="G1682" s="685">
        <v>45565</v>
      </c>
      <c r="H1682" s="684" t="s">
        <v>2888</v>
      </c>
    </row>
    <row r="1683" spans="1:8" hidden="1" x14ac:dyDescent="0.35">
      <c r="A1683" t="s">
        <v>5665</v>
      </c>
      <c r="B1683" t="s">
        <v>124</v>
      </c>
      <c r="C1683" t="s">
        <v>278</v>
      </c>
      <c r="D1683" s="685">
        <v>45565</v>
      </c>
      <c r="E1683" t="s">
        <v>135</v>
      </c>
      <c r="F1683" s="685">
        <v>45434</v>
      </c>
      <c r="G1683" s="685">
        <v>45565</v>
      </c>
      <c r="H1683" s="684" t="s">
        <v>5666</v>
      </c>
    </row>
    <row r="1684" spans="1:8" hidden="1" x14ac:dyDescent="0.35">
      <c r="A1684" t="s">
        <v>5667</v>
      </c>
      <c r="B1684" t="s">
        <v>124</v>
      </c>
      <c r="C1684" t="s">
        <v>124</v>
      </c>
      <c r="D1684" s="685">
        <v>45565</v>
      </c>
      <c r="E1684" t="s">
        <v>135</v>
      </c>
      <c r="F1684" s="685">
        <v>45434</v>
      </c>
      <c r="G1684" s="685">
        <v>45565</v>
      </c>
      <c r="H1684" s="684" t="s">
        <v>5668</v>
      </c>
    </row>
    <row r="1685" spans="1:8" hidden="1" x14ac:dyDescent="0.35">
      <c r="A1685" t="s">
        <v>5669</v>
      </c>
      <c r="B1685" t="s">
        <v>888</v>
      </c>
      <c r="C1685" t="s">
        <v>2475</v>
      </c>
      <c r="D1685" s="685">
        <v>45900</v>
      </c>
      <c r="E1685" t="s">
        <v>80</v>
      </c>
      <c r="F1685" s="685">
        <v>45460</v>
      </c>
      <c r="G1685" s="685">
        <v>46022</v>
      </c>
      <c r="H1685" s="684" t="s">
        <v>5670</v>
      </c>
    </row>
    <row r="1686" spans="1:8" hidden="1" x14ac:dyDescent="0.35">
      <c r="A1686" t="s">
        <v>5671</v>
      </c>
      <c r="B1686" t="s">
        <v>124</v>
      </c>
      <c r="C1686" t="s">
        <v>278</v>
      </c>
      <c r="D1686" s="685">
        <v>45751</v>
      </c>
      <c r="E1686" t="s">
        <v>80</v>
      </c>
      <c r="F1686" s="685">
        <v>45453</v>
      </c>
      <c r="G1686" s="685">
        <v>46021</v>
      </c>
      <c r="H1686" s="684" t="s">
        <v>5672</v>
      </c>
    </row>
    <row r="1687" spans="1:8" hidden="1" x14ac:dyDescent="0.35">
      <c r="A1687" t="s">
        <v>5673</v>
      </c>
      <c r="B1687" t="s">
        <v>565</v>
      </c>
      <c r="C1687" t="s">
        <v>278</v>
      </c>
      <c r="D1687" s="685">
        <v>45490</v>
      </c>
      <c r="E1687" t="s">
        <v>80</v>
      </c>
      <c r="F1687" s="685">
        <v>45460</v>
      </c>
      <c r="G1687" s="685">
        <v>46021</v>
      </c>
      <c r="H1687" s="684" t="s">
        <v>5674</v>
      </c>
    </row>
    <row r="1688" spans="1:8" ht="29" hidden="1" x14ac:dyDescent="0.35">
      <c r="A1688" t="s">
        <v>5675</v>
      </c>
      <c r="B1688" t="s">
        <v>124</v>
      </c>
      <c r="C1688" t="s">
        <v>124</v>
      </c>
      <c r="D1688" s="685">
        <v>45509</v>
      </c>
      <c r="E1688" t="s">
        <v>80</v>
      </c>
      <c r="F1688" s="685">
        <v>45448</v>
      </c>
      <c r="G1688" s="685">
        <v>45622</v>
      </c>
      <c r="H1688" s="684" t="s">
        <v>5676</v>
      </c>
    </row>
    <row r="1689" spans="1:8" ht="43.5" hidden="1" x14ac:dyDescent="0.35">
      <c r="A1689" t="s">
        <v>5677</v>
      </c>
      <c r="B1689" t="s">
        <v>124</v>
      </c>
      <c r="C1689" t="s">
        <v>124</v>
      </c>
      <c r="D1689" s="685">
        <v>45512</v>
      </c>
      <c r="E1689" t="s">
        <v>80</v>
      </c>
      <c r="F1689" s="685">
        <v>45491</v>
      </c>
      <c r="G1689" s="685">
        <v>45656</v>
      </c>
      <c r="H1689" s="684" t="s">
        <v>5678</v>
      </c>
    </row>
    <row r="1690" spans="1:8" hidden="1" x14ac:dyDescent="0.35">
      <c r="A1690" t="s">
        <v>5679</v>
      </c>
      <c r="B1690" t="s">
        <v>888</v>
      </c>
      <c r="C1690" t="s">
        <v>278</v>
      </c>
      <c r="D1690" s="685">
        <v>45677</v>
      </c>
      <c r="E1690" t="s">
        <v>2624</v>
      </c>
      <c r="F1690" s="685">
        <v>45453</v>
      </c>
      <c r="G1690" s="685">
        <v>46022</v>
      </c>
      <c r="H1690" s="684" t="s">
        <v>5680</v>
      </c>
    </row>
    <row r="1691" spans="1:8" hidden="1" x14ac:dyDescent="0.35">
      <c r="A1691" t="s">
        <v>5681</v>
      </c>
      <c r="B1691" t="s">
        <v>124</v>
      </c>
      <c r="C1691" t="s">
        <v>278</v>
      </c>
      <c r="D1691" s="685">
        <v>45722</v>
      </c>
      <c r="E1691" t="s">
        <v>80</v>
      </c>
      <c r="F1691" s="685">
        <v>45467</v>
      </c>
      <c r="G1691" s="685">
        <v>46022</v>
      </c>
      <c r="H1691" s="684" t="s">
        <v>5682</v>
      </c>
    </row>
    <row r="1692" spans="1:8" ht="29" hidden="1" x14ac:dyDescent="0.35">
      <c r="A1692" t="s">
        <v>5683</v>
      </c>
      <c r="B1692" t="s">
        <v>124</v>
      </c>
      <c r="C1692" t="s">
        <v>124</v>
      </c>
      <c r="D1692" s="685">
        <v>45509</v>
      </c>
      <c r="E1692" t="s">
        <v>80</v>
      </c>
      <c r="F1692" s="685">
        <v>45448</v>
      </c>
      <c r="G1692" s="685">
        <v>45622</v>
      </c>
      <c r="H1692" s="684" t="s">
        <v>5684</v>
      </c>
    </row>
    <row r="1693" spans="1:8" ht="29" hidden="1" x14ac:dyDescent="0.35">
      <c r="A1693" t="s">
        <v>5685</v>
      </c>
      <c r="B1693" t="s">
        <v>124</v>
      </c>
      <c r="C1693" t="s">
        <v>124</v>
      </c>
      <c r="D1693" s="685">
        <v>45572</v>
      </c>
      <c r="E1693" t="s">
        <v>80</v>
      </c>
      <c r="F1693" s="685">
        <v>45453</v>
      </c>
      <c r="G1693" s="685">
        <v>45746</v>
      </c>
      <c r="H1693" s="684" t="s">
        <v>5686</v>
      </c>
    </row>
    <row r="1694" spans="1:8" ht="29" hidden="1" x14ac:dyDescent="0.35">
      <c r="A1694" t="s">
        <v>5687</v>
      </c>
      <c r="B1694" t="s">
        <v>124</v>
      </c>
      <c r="C1694" t="s">
        <v>124</v>
      </c>
      <c r="D1694" s="685">
        <v>45503</v>
      </c>
      <c r="E1694" t="s">
        <v>135</v>
      </c>
      <c r="F1694" s="685">
        <v>45484</v>
      </c>
      <c r="G1694" s="685">
        <v>45656</v>
      </c>
      <c r="H1694" s="684" t="s">
        <v>5688</v>
      </c>
    </row>
    <row r="1695" spans="1:8" hidden="1" x14ac:dyDescent="0.35">
      <c r="A1695" t="s">
        <v>5689</v>
      </c>
      <c r="B1695" t="s">
        <v>888</v>
      </c>
      <c r="C1695" t="s">
        <v>278</v>
      </c>
      <c r="D1695" s="685">
        <v>45565</v>
      </c>
      <c r="E1695" t="s">
        <v>80</v>
      </c>
      <c r="F1695" s="685">
        <v>45460</v>
      </c>
      <c r="G1695" s="685">
        <v>46021</v>
      </c>
      <c r="H1695" s="684" t="s">
        <v>5690</v>
      </c>
    </row>
    <row r="1696" spans="1:8" hidden="1" x14ac:dyDescent="0.35">
      <c r="A1696" t="s">
        <v>5691</v>
      </c>
      <c r="B1696" t="s">
        <v>124</v>
      </c>
      <c r="C1696" t="s">
        <v>2475</v>
      </c>
      <c r="D1696" s="685">
        <v>45930</v>
      </c>
      <c r="E1696" t="s">
        <v>80</v>
      </c>
      <c r="F1696" s="685">
        <v>45496</v>
      </c>
      <c r="G1696" s="685">
        <v>45930</v>
      </c>
      <c r="H1696" s="684" t="s">
        <v>5692</v>
      </c>
    </row>
    <row r="1697" spans="1:8" hidden="1" x14ac:dyDescent="0.35">
      <c r="A1697" t="s">
        <v>2224</v>
      </c>
      <c r="B1697" t="s">
        <v>888</v>
      </c>
      <c r="C1697" t="s">
        <v>278</v>
      </c>
      <c r="D1697" s="685">
        <v>45838</v>
      </c>
      <c r="E1697" t="s">
        <v>80</v>
      </c>
      <c r="F1697" s="685">
        <v>45460</v>
      </c>
      <c r="G1697" s="685">
        <v>46022</v>
      </c>
      <c r="H1697" s="684" t="s">
        <v>5693</v>
      </c>
    </row>
    <row r="1698" spans="1:8" hidden="1" x14ac:dyDescent="0.35">
      <c r="A1698" t="s">
        <v>5694</v>
      </c>
      <c r="B1698" t="s">
        <v>124</v>
      </c>
      <c r="C1698" t="s">
        <v>2475</v>
      </c>
      <c r="D1698" s="685">
        <v>45565</v>
      </c>
      <c r="E1698" t="s">
        <v>135</v>
      </c>
      <c r="F1698" s="685">
        <v>45496</v>
      </c>
      <c r="G1698" s="685">
        <v>45656</v>
      </c>
      <c r="H1698" s="684" t="s">
        <v>5695</v>
      </c>
    </row>
    <row r="1699" spans="1:8" ht="29" hidden="1" x14ac:dyDescent="0.35">
      <c r="A1699" t="s">
        <v>5696</v>
      </c>
      <c r="B1699" t="s">
        <v>124</v>
      </c>
      <c r="C1699" t="s">
        <v>278</v>
      </c>
      <c r="D1699" s="685">
        <v>45565</v>
      </c>
      <c r="E1699" t="s">
        <v>80</v>
      </c>
      <c r="F1699" s="685">
        <v>45464</v>
      </c>
      <c r="G1699" s="685">
        <v>45656</v>
      </c>
      <c r="H1699" s="684" t="s">
        <v>5697</v>
      </c>
    </row>
    <row r="1700" spans="1:8" hidden="1" x14ac:dyDescent="0.35">
      <c r="A1700" t="s">
        <v>5698</v>
      </c>
      <c r="B1700" t="s">
        <v>124</v>
      </c>
      <c r="C1700" t="s">
        <v>2475</v>
      </c>
      <c r="D1700" s="685">
        <v>45565</v>
      </c>
      <c r="E1700" t="s">
        <v>135</v>
      </c>
      <c r="F1700" s="685">
        <v>45491</v>
      </c>
      <c r="G1700" s="685">
        <v>45656</v>
      </c>
      <c r="H1700" s="684" t="s">
        <v>5699</v>
      </c>
    </row>
    <row r="1701" spans="1:8" hidden="1" x14ac:dyDescent="0.35">
      <c r="A1701" t="s">
        <v>2207</v>
      </c>
      <c r="B1701" t="s">
        <v>888</v>
      </c>
      <c r="C1701" t="s">
        <v>278</v>
      </c>
      <c r="D1701" s="685">
        <v>45838</v>
      </c>
      <c r="E1701" t="s">
        <v>80</v>
      </c>
      <c r="F1701" s="685">
        <v>45453</v>
      </c>
      <c r="G1701" s="685">
        <v>46022</v>
      </c>
      <c r="H1701" s="684" t="s">
        <v>5700</v>
      </c>
    </row>
    <row r="1702" spans="1:8" hidden="1" x14ac:dyDescent="0.35">
      <c r="A1702" t="s">
        <v>5701</v>
      </c>
      <c r="B1702" t="s">
        <v>888</v>
      </c>
      <c r="C1702" t="s">
        <v>2475</v>
      </c>
      <c r="D1702" s="685">
        <v>45884</v>
      </c>
      <c r="E1702" t="s">
        <v>80</v>
      </c>
      <c r="F1702" s="685">
        <v>45504</v>
      </c>
      <c r="G1702" s="685">
        <v>45971</v>
      </c>
      <c r="H1702" s="684" t="s">
        <v>5702</v>
      </c>
    </row>
    <row r="1703" spans="1:8" hidden="1" x14ac:dyDescent="0.35">
      <c r="A1703" t="s">
        <v>5703</v>
      </c>
      <c r="B1703" t="s">
        <v>888</v>
      </c>
      <c r="C1703" t="s">
        <v>278</v>
      </c>
      <c r="D1703" s="685">
        <v>45677</v>
      </c>
      <c r="E1703" t="s">
        <v>80</v>
      </c>
      <c r="F1703" s="685">
        <v>45495</v>
      </c>
      <c r="G1703" s="685">
        <v>46021</v>
      </c>
      <c r="H1703" s="684" t="s">
        <v>4580</v>
      </c>
    </row>
    <row r="1704" spans="1:8" hidden="1" x14ac:dyDescent="0.35">
      <c r="A1704" t="s">
        <v>2236</v>
      </c>
      <c r="B1704" t="s">
        <v>888</v>
      </c>
      <c r="C1704" t="s">
        <v>278</v>
      </c>
      <c r="D1704" s="685">
        <v>45838</v>
      </c>
      <c r="E1704" t="s">
        <v>80</v>
      </c>
      <c r="F1704" s="685">
        <v>45461</v>
      </c>
      <c r="G1704" s="685">
        <v>46022</v>
      </c>
      <c r="H1704" s="684" t="s">
        <v>1081</v>
      </c>
    </row>
    <row r="1705" spans="1:8" hidden="1" x14ac:dyDescent="0.35">
      <c r="A1705" t="s">
        <v>5704</v>
      </c>
      <c r="B1705" t="s">
        <v>565</v>
      </c>
      <c r="C1705" t="s">
        <v>278</v>
      </c>
      <c r="D1705" s="685">
        <v>45786</v>
      </c>
      <c r="E1705" t="s">
        <v>80</v>
      </c>
      <c r="F1705" s="685">
        <v>45464</v>
      </c>
      <c r="G1705" s="685">
        <v>46021</v>
      </c>
      <c r="H1705" s="684" t="s">
        <v>5705</v>
      </c>
    </row>
    <row r="1706" spans="1:8" hidden="1" x14ac:dyDescent="0.35">
      <c r="A1706" t="s">
        <v>5706</v>
      </c>
      <c r="B1706" t="s">
        <v>124</v>
      </c>
      <c r="C1706" t="s">
        <v>2536</v>
      </c>
      <c r="D1706" s="685">
        <v>45580</v>
      </c>
      <c r="E1706" t="s">
        <v>80</v>
      </c>
      <c r="F1706" s="685">
        <v>45916</v>
      </c>
      <c r="G1706" s="685">
        <v>46022</v>
      </c>
      <c r="H1706" s="684" t="s">
        <v>5707</v>
      </c>
    </row>
    <row r="1707" spans="1:8" hidden="1" x14ac:dyDescent="0.35">
      <c r="A1707" t="s">
        <v>5708</v>
      </c>
      <c r="B1707" t="s">
        <v>124</v>
      </c>
      <c r="C1707" t="s">
        <v>2536</v>
      </c>
      <c r="D1707" s="685">
        <v>45471</v>
      </c>
      <c r="E1707" t="s">
        <v>80</v>
      </c>
      <c r="F1707" s="685">
        <v>45440</v>
      </c>
      <c r="G1707" s="685">
        <v>46053</v>
      </c>
      <c r="H1707" s="684" t="s">
        <v>5709</v>
      </c>
    </row>
    <row r="1708" spans="1:8" ht="29" hidden="1" x14ac:dyDescent="0.35">
      <c r="A1708" t="s">
        <v>5710</v>
      </c>
      <c r="B1708" t="s">
        <v>124</v>
      </c>
      <c r="C1708" t="s">
        <v>124</v>
      </c>
      <c r="D1708" s="685">
        <v>45508</v>
      </c>
      <c r="E1708" t="s">
        <v>80</v>
      </c>
      <c r="F1708" s="685">
        <v>45447</v>
      </c>
      <c r="G1708" s="685">
        <v>45622</v>
      </c>
      <c r="H1708" s="684" t="s">
        <v>5711</v>
      </c>
    </row>
    <row r="1709" spans="1:8" ht="29" hidden="1" x14ac:dyDescent="0.35">
      <c r="A1709" t="s">
        <v>5712</v>
      </c>
      <c r="B1709" t="s">
        <v>124</v>
      </c>
      <c r="C1709" t="s">
        <v>124</v>
      </c>
      <c r="D1709" s="685">
        <v>45509</v>
      </c>
      <c r="E1709" t="s">
        <v>80</v>
      </c>
      <c r="F1709" s="685">
        <v>45448</v>
      </c>
      <c r="G1709" s="685">
        <v>45622</v>
      </c>
      <c r="H1709" s="684" t="s">
        <v>5713</v>
      </c>
    </row>
    <row r="1710" spans="1:8" hidden="1" x14ac:dyDescent="0.35">
      <c r="A1710" t="s">
        <v>5714</v>
      </c>
      <c r="B1710" t="s">
        <v>888</v>
      </c>
      <c r="C1710" t="s">
        <v>278</v>
      </c>
      <c r="D1710" s="685">
        <v>45565</v>
      </c>
      <c r="E1710" t="s">
        <v>80</v>
      </c>
      <c r="F1710" s="685">
        <v>45477</v>
      </c>
      <c r="G1710" s="685">
        <v>46022</v>
      </c>
      <c r="H1710" s="684" t="s">
        <v>5715</v>
      </c>
    </row>
    <row r="1711" spans="1:8" hidden="1" x14ac:dyDescent="0.35">
      <c r="A1711" t="s">
        <v>5716</v>
      </c>
      <c r="B1711" t="s">
        <v>124</v>
      </c>
      <c r="C1711" t="s">
        <v>278</v>
      </c>
      <c r="D1711" s="685">
        <v>45565</v>
      </c>
      <c r="E1711" t="s">
        <v>135</v>
      </c>
      <c r="F1711" s="685">
        <v>45434</v>
      </c>
      <c r="G1711" s="685">
        <v>45565</v>
      </c>
      <c r="H1711" s="684" t="s">
        <v>5717</v>
      </c>
    </row>
    <row r="1712" spans="1:8" hidden="1" x14ac:dyDescent="0.35">
      <c r="A1712" t="s">
        <v>5718</v>
      </c>
      <c r="B1712" t="s">
        <v>124</v>
      </c>
      <c r="C1712" t="s">
        <v>278</v>
      </c>
      <c r="D1712" s="685">
        <v>45490</v>
      </c>
      <c r="E1712" t="s">
        <v>135</v>
      </c>
      <c r="F1712" s="685">
        <v>45453</v>
      </c>
      <c r="G1712" s="685">
        <v>45656</v>
      </c>
      <c r="H1712" s="684" t="s">
        <v>5719</v>
      </c>
    </row>
    <row r="1713" spans="1:8" ht="29" hidden="1" x14ac:dyDescent="0.35">
      <c r="A1713" t="s">
        <v>5720</v>
      </c>
      <c r="B1713" t="s">
        <v>124</v>
      </c>
      <c r="C1713" t="s">
        <v>124</v>
      </c>
      <c r="D1713" s="685">
        <v>45803</v>
      </c>
      <c r="E1713" t="s">
        <v>80</v>
      </c>
      <c r="F1713" s="685">
        <v>45457</v>
      </c>
      <c r="G1713" s="685">
        <v>45838</v>
      </c>
      <c r="H1713" s="684" t="s">
        <v>5721</v>
      </c>
    </row>
    <row r="1714" spans="1:8" hidden="1" x14ac:dyDescent="0.35">
      <c r="A1714" t="s">
        <v>5722</v>
      </c>
      <c r="B1714" t="s">
        <v>124</v>
      </c>
      <c r="C1714" t="s">
        <v>278</v>
      </c>
      <c r="D1714" s="685">
        <v>45565</v>
      </c>
      <c r="E1714" t="s">
        <v>135</v>
      </c>
      <c r="F1714" s="685">
        <v>45434</v>
      </c>
      <c r="G1714" s="685">
        <v>45565</v>
      </c>
      <c r="H1714" s="684" t="s">
        <v>5723</v>
      </c>
    </row>
    <row r="1715" spans="1:8" hidden="1" x14ac:dyDescent="0.35">
      <c r="A1715" t="s">
        <v>5724</v>
      </c>
      <c r="B1715" t="s">
        <v>124</v>
      </c>
      <c r="C1715" t="s">
        <v>2475</v>
      </c>
      <c r="D1715" s="685">
        <v>45697</v>
      </c>
      <c r="E1715" t="s">
        <v>80</v>
      </c>
      <c r="F1715" s="685">
        <v>45632</v>
      </c>
      <c r="G1715" s="685">
        <v>45747</v>
      </c>
      <c r="H1715" s="684" t="s">
        <v>5725</v>
      </c>
    </row>
    <row r="1716" spans="1:8" hidden="1" x14ac:dyDescent="0.35">
      <c r="A1716" t="s">
        <v>5726</v>
      </c>
      <c r="B1716" t="s">
        <v>888</v>
      </c>
      <c r="C1716" t="s">
        <v>278</v>
      </c>
      <c r="D1716" s="685">
        <v>45565</v>
      </c>
      <c r="E1716" t="s">
        <v>80</v>
      </c>
      <c r="F1716" s="685">
        <v>45460</v>
      </c>
      <c r="G1716" s="685">
        <v>46022</v>
      </c>
      <c r="H1716" s="684" t="s">
        <v>5727</v>
      </c>
    </row>
    <row r="1717" spans="1:8" hidden="1" x14ac:dyDescent="0.35">
      <c r="A1717" t="s">
        <v>5728</v>
      </c>
      <c r="B1717" t="s">
        <v>124</v>
      </c>
      <c r="C1717" t="s">
        <v>2536</v>
      </c>
      <c r="D1717" s="685">
        <v>46804</v>
      </c>
      <c r="E1717" t="s">
        <v>80</v>
      </c>
      <c r="F1717" s="685">
        <v>45556</v>
      </c>
      <c r="G1717" s="685">
        <v>46864</v>
      </c>
      <c r="H1717" s="684" t="s">
        <v>5729</v>
      </c>
    </row>
    <row r="1718" spans="1:8" hidden="1" x14ac:dyDescent="0.35">
      <c r="A1718" t="s">
        <v>5730</v>
      </c>
      <c r="B1718" t="s">
        <v>565</v>
      </c>
      <c r="C1718" t="s">
        <v>2475</v>
      </c>
      <c r="D1718" s="685">
        <v>45887</v>
      </c>
      <c r="E1718" t="s">
        <v>2522</v>
      </c>
      <c r="F1718" s="685">
        <v>45498</v>
      </c>
      <c r="G1718" s="685">
        <v>45992</v>
      </c>
      <c r="H1718" s="684" t="s">
        <v>5731</v>
      </c>
    </row>
    <row r="1719" spans="1:8" hidden="1" x14ac:dyDescent="0.35">
      <c r="A1719" t="s">
        <v>5732</v>
      </c>
      <c r="B1719" t="s">
        <v>888</v>
      </c>
      <c r="C1719" t="s">
        <v>278</v>
      </c>
      <c r="D1719" s="685">
        <v>45565</v>
      </c>
      <c r="E1719" t="s">
        <v>80</v>
      </c>
      <c r="F1719" s="685">
        <v>45460</v>
      </c>
      <c r="G1719" s="685">
        <v>46021</v>
      </c>
      <c r="H1719" s="684" t="s">
        <v>5733</v>
      </c>
    </row>
    <row r="1720" spans="1:8" hidden="1" x14ac:dyDescent="0.35">
      <c r="A1720" t="s">
        <v>5734</v>
      </c>
      <c r="B1720" t="s">
        <v>888</v>
      </c>
      <c r="C1720" t="s">
        <v>278</v>
      </c>
      <c r="D1720" s="685">
        <v>45565</v>
      </c>
      <c r="E1720" t="s">
        <v>80</v>
      </c>
      <c r="F1720" s="685">
        <v>45464</v>
      </c>
      <c r="G1720" s="685">
        <v>46021</v>
      </c>
      <c r="H1720" s="684" t="s">
        <v>5735</v>
      </c>
    </row>
    <row r="1721" spans="1:8" hidden="1" x14ac:dyDescent="0.35">
      <c r="A1721" t="s">
        <v>5736</v>
      </c>
      <c r="B1721" t="s">
        <v>124</v>
      </c>
      <c r="C1721" t="s">
        <v>278</v>
      </c>
      <c r="D1721" s="685">
        <v>45565</v>
      </c>
      <c r="E1721" t="s">
        <v>135</v>
      </c>
      <c r="F1721" s="685">
        <v>45434</v>
      </c>
      <c r="G1721" s="685">
        <v>45565</v>
      </c>
      <c r="H1721" s="684" t="s">
        <v>5737</v>
      </c>
    </row>
    <row r="1722" spans="1:8" ht="29" hidden="1" x14ac:dyDescent="0.35">
      <c r="A1722" t="s">
        <v>5738</v>
      </c>
      <c r="B1722" t="s">
        <v>124</v>
      </c>
      <c r="C1722" t="s">
        <v>278</v>
      </c>
      <c r="D1722" s="685">
        <v>45565</v>
      </c>
      <c r="E1722" t="s">
        <v>135</v>
      </c>
      <c r="F1722" s="685">
        <v>45434</v>
      </c>
      <c r="G1722" s="685">
        <v>45565</v>
      </c>
      <c r="H1722" s="684" t="s">
        <v>5739</v>
      </c>
    </row>
    <row r="1723" spans="1:8" ht="29" hidden="1" x14ac:dyDescent="0.35">
      <c r="A1723" t="s">
        <v>5740</v>
      </c>
      <c r="B1723" t="s">
        <v>124</v>
      </c>
      <c r="C1723" t="s">
        <v>278</v>
      </c>
      <c r="D1723" s="685">
        <v>45565</v>
      </c>
      <c r="E1723" t="s">
        <v>135</v>
      </c>
      <c r="F1723" s="685">
        <v>45434</v>
      </c>
      <c r="G1723" s="685">
        <v>45565</v>
      </c>
      <c r="H1723" s="684" t="s">
        <v>5741</v>
      </c>
    </row>
    <row r="1724" spans="1:8" hidden="1" x14ac:dyDescent="0.35">
      <c r="A1724" t="s">
        <v>5742</v>
      </c>
      <c r="B1724" t="s">
        <v>124</v>
      </c>
      <c r="C1724" t="s">
        <v>278</v>
      </c>
      <c r="D1724" s="685">
        <v>45565</v>
      </c>
      <c r="E1724" t="s">
        <v>135</v>
      </c>
      <c r="F1724" s="685">
        <v>45434</v>
      </c>
      <c r="G1724" s="685">
        <v>45565</v>
      </c>
      <c r="H1724" s="684" t="s">
        <v>5743</v>
      </c>
    </row>
    <row r="1725" spans="1:8" hidden="1" x14ac:dyDescent="0.35">
      <c r="A1725" t="s">
        <v>5744</v>
      </c>
      <c r="B1725" t="s">
        <v>888</v>
      </c>
      <c r="C1725" t="s">
        <v>278</v>
      </c>
      <c r="D1725" s="685">
        <v>45565</v>
      </c>
      <c r="E1725" t="s">
        <v>80</v>
      </c>
      <c r="F1725" s="685">
        <v>45464</v>
      </c>
      <c r="G1725" s="685">
        <v>46021</v>
      </c>
      <c r="H1725" s="684" t="s">
        <v>5745</v>
      </c>
    </row>
    <row r="1726" spans="1:8" ht="29" hidden="1" x14ac:dyDescent="0.35">
      <c r="A1726" t="s">
        <v>5746</v>
      </c>
      <c r="B1726" t="s">
        <v>124</v>
      </c>
      <c r="C1726" t="s">
        <v>2536</v>
      </c>
      <c r="D1726" s="685">
        <v>45580</v>
      </c>
      <c r="E1726" t="s">
        <v>80</v>
      </c>
      <c r="F1726" s="685">
        <v>45916</v>
      </c>
      <c r="G1726" s="685">
        <v>46022</v>
      </c>
      <c r="H1726" s="684" t="s">
        <v>5747</v>
      </c>
    </row>
    <row r="1727" spans="1:8" ht="29" hidden="1" x14ac:dyDescent="0.35">
      <c r="A1727" t="s">
        <v>5748</v>
      </c>
      <c r="B1727" t="s">
        <v>124</v>
      </c>
      <c r="C1727" t="s">
        <v>124</v>
      </c>
      <c r="D1727" s="685">
        <v>45509</v>
      </c>
      <c r="E1727" t="s">
        <v>80</v>
      </c>
      <c r="F1727" s="685">
        <v>45448</v>
      </c>
      <c r="G1727" s="685">
        <v>45622</v>
      </c>
      <c r="H1727" s="684" t="s">
        <v>5749</v>
      </c>
    </row>
    <row r="1728" spans="1:8" hidden="1" x14ac:dyDescent="0.35">
      <c r="A1728" t="s">
        <v>5750</v>
      </c>
      <c r="B1728" t="s">
        <v>124</v>
      </c>
      <c r="C1728" t="s">
        <v>278</v>
      </c>
      <c r="D1728" s="685">
        <v>45490</v>
      </c>
      <c r="E1728" t="s">
        <v>135</v>
      </c>
      <c r="F1728" s="685">
        <v>45453</v>
      </c>
      <c r="G1728" s="685">
        <v>45656</v>
      </c>
      <c r="H1728" s="684" t="s">
        <v>5751</v>
      </c>
    </row>
    <row r="1729" spans="1:8" hidden="1" x14ac:dyDescent="0.35">
      <c r="A1729" t="s">
        <v>5752</v>
      </c>
      <c r="B1729" t="s">
        <v>888</v>
      </c>
      <c r="C1729" t="s">
        <v>2536</v>
      </c>
      <c r="D1729" s="685">
        <v>45884</v>
      </c>
      <c r="E1729" t="s">
        <v>80</v>
      </c>
      <c r="F1729" s="685">
        <v>45672</v>
      </c>
      <c r="G1729" s="685">
        <v>46022</v>
      </c>
      <c r="H1729" s="684" t="s">
        <v>5753</v>
      </c>
    </row>
    <row r="1730" spans="1:8" hidden="1" x14ac:dyDescent="0.35">
      <c r="A1730" t="s">
        <v>5754</v>
      </c>
      <c r="B1730" t="s">
        <v>124</v>
      </c>
      <c r="C1730" t="s">
        <v>278</v>
      </c>
      <c r="D1730" s="685">
        <v>45490</v>
      </c>
      <c r="E1730" t="s">
        <v>80</v>
      </c>
      <c r="F1730" s="685">
        <v>45453</v>
      </c>
      <c r="G1730" s="685">
        <v>45656</v>
      </c>
      <c r="H1730" s="684" t="s">
        <v>5755</v>
      </c>
    </row>
    <row r="1731" spans="1:8" hidden="1" x14ac:dyDescent="0.35">
      <c r="A1731" t="s">
        <v>5756</v>
      </c>
      <c r="B1731" t="s">
        <v>124</v>
      </c>
      <c r="C1731" t="s">
        <v>124</v>
      </c>
      <c r="D1731" s="685">
        <v>45572</v>
      </c>
      <c r="E1731" t="s">
        <v>80</v>
      </c>
      <c r="F1731" s="685">
        <v>45453</v>
      </c>
      <c r="G1731" s="685">
        <v>45746</v>
      </c>
      <c r="H1731" s="684" t="s">
        <v>5757</v>
      </c>
    </row>
    <row r="1732" spans="1:8" hidden="1" x14ac:dyDescent="0.35">
      <c r="A1732" t="s">
        <v>5758</v>
      </c>
      <c r="B1732" t="s">
        <v>565</v>
      </c>
      <c r="C1732" t="s">
        <v>278</v>
      </c>
      <c r="D1732" s="685">
        <v>45558</v>
      </c>
      <c r="E1732" t="s">
        <v>80</v>
      </c>
      <c r="F1732" s="685">
        <v>45453</v>
      </c>
      <c r="G1732" s="685">
        <v>45960</v>
      </c>
      <c r="H1732" s="684" t="s">
        <v>5759</v>
      </c>
    </row>
    <row r="1733" spans="1:8" hidden="1" x14ac:dyDescent="0.35">
      <c r="A1733" t="s">
        <v>5760</v>
      </c>
      <c r="B1733" t="s">
        <v>124</v>
      </c>
      <c r="C1733" t="s">
        <v>2475</v>
      </c>
      <c r="D1733" s="685">
        <v>45565</v>
      </c>
      <c r="E1733" t="s">
        <v>135</v>
      </c>
      <c r="F1733" s="685">
        <v>45434</v>
      </c>
      <c r="G1733" s="685">
        <v>45565</v>
      </c>
      <c r="H1733" s="684" t="s">
        <v>5761</v>
      </c>
    </row>
    <row r="1734" spans="1:8" hidden="1" x14ac:dyDescent="0.35">
      <c r="A1734" t="s">
        <v>5762</v>
      </c>
      <c r="B1734" t="s">
        <v>565</v>
      </c>
      <c r="C1734" t="s">
        <v>124</v>
      </c>
      <c r="D1734" s="685">
        <v>45991</v>
      </c>
      <c r="E1734" t="s">
        <v>80</v>
      </c>
      <c r="F1734" s="685">
        <v>45728</v>
      </c>
      <c r="G1734" s="685">
        <v>46386</v>
      </c>
      <c r="H1734" s="684" t="s">
        <v>5763</v>
      </c>
    </row>
    <row r="1735" spans="1:8" hidden="1" x14ac:dyDescent="0.35">
      <c r="A1735" t="s">
        <v>5764</v>
      </c>
      <c r="B1735" t="s">
        <v>565</v>
      </c>
      <c r="C1735" t="s">
        <v>124</v>
      </c>
      <c r="D1735" s="685">
        <v>45991</v>
      </c>
      <c r="E1735" t="s">
        <v>80</v>
      </c>
      <c r="F1735" s="685">
        <v>45728</v>
      </c>
      <c r="G1735" s="685">
        <v>46386</v>
      </c>
      <c r="H1735" s="684" t="s">
        <v>5765</v>
      </c>
    </row>
    <row r="1736" spans="1:8" ht="29" hidden="1" x14ac:dyDescent="0.35">
      <c r="A1736" t="s">
        <v>5766</v>
      </c>
      <c r="B1736" t="s">
        <v>280</v>
      </c>
      <c r="C1736" t="s">
        <v>278</v>
      </c>
      <c r="D1736" s="685">
        <v>45961</v>
      </c>
      <c r="E1736" t="s">
        <v>80</v>
      </c>
      <c r="F1736" s="685">
        <v>45695</v>
      </c>
      <c r="G1736" s="685">
        <v>46325</v>
      </c>
      <c r="H1736" s="684" t="s">
        <v>5767</v>
      </c>
    </row>
    <row r="1737" spans="1:8" hidden="1" x14ac:dyDescent="0.35">
      <c r="A1737" t="s">
        <v>5768</v>
      </c>
      <c r="B1737" t="s">
        <v>124</v>
      </c>
      <c r="C1737" t="s">
        <v>278</v>
      </c>
      <c r="D1737" s="685">
        <v>45663</v>
      </c>
      <c r="E1737" t="s">
        <v>80</v>
      </c>
      <c r="F1737" s="685">
        <v>45631</v>
      </c>
      <c r="G1737" s="685">
        <v>45688</v>
      </c>
      <c r="H1737" s="684" t="s">
        <v>5769</v>
      </c>
    </row>
    <row r="1738" spans="1:8" hidden="1" x14ac:dyDescent="0.35">
      <c r="A1738" t="s">
        <v>5770</v>
      </c>
      <c r="B1738" t="s">
        <v>124</v>
      </c>
      <c r="C1738" t="s">
        <v>278</v>
      </c>
      <c r="D1738" s="685">
        <v>45736</v>
      </c>
      <c r="E1738" t="s">
        <v>80</v>
      </c>
      <c r="F1738" s="685">
        <v>45708</v>
      </c>
      <c r="G1738" s="685">
        <v>46325</v>
      </c>
      <c r="H1738" s="684" t="s">
        <v>5771</v>
      </c>
    </row>
    <row r="1739" spans="1:8" hidden="1" x14ac:dyDescent="0.35">
      <c r="A1739" t="s">
        <v>5772</v>
      </c>
      <c r="B1739" t="s">
        <v>280</v>
      </c>
      <c r="C1739" t="s">
        <v>124</v>
      </c>
      <c r="D1739" s="685">
        <v>45771</v>
      </c>
      <c r="E1739" t="s">
        <v>80</v>
      </c>
      <c r="F1739" s="685">
        <v>45712</v>
      </c>
      <c r="G1739" s="685">
        <v>46057</v>
      </c>
      <c r="H1739" s="684" t="s">
        <v>5773</v>
      </c>
    </row>
    <row r="1740" spans="1:8" hidden="1" x14ac:dyDescent="0.35">
      <c r="A1740" t="s">
        <v>199</v>
      </c>
      <c r="B1740" t="s">
        <v>156</v>
      </c>
      <c r="C1740" t="s">
        <v>278</v>
      </c>
      <c r="D1740" s="685">
        <v>45657</v>
      </c>
      <c r="E1740" t="s">
        <v>2624</v>
      </c>
      <c r="F1740" s="685">
        <v>45637</v>
      </c>
      <c r="G1740" s="685">
        <v>45950</v>
      </c>
      <c r="H1740" s="684" t="s">
        <v>5774</v>
      </c>
    </row>
    <row r="1741" spans="1:8" ht="29" hidden="1" x14ac:dyDescent="0.35">
      <c r="A1741" t="s">
        <v>5775</v>
      </c>
      <c r="B1741" t="s">
        <v>124</v>
      </c>
      <c r="C1741" t="s">
        <v>124</v>
      </c>
      <c r="D1741" s="685">
        <v>45644</v>
      </c>
      <c r="E1741" t="s">
        <v>80</v>
      </c>
      <c r="F1741" s="685">
        <v>45630</v>
      </c>
      <c r="G1741" s="685">
        <v>45688</v>
      </c>
      <c r="H1741" s="684" t="s">
        <v>5776</v>
      </c>
    </row>
    <row r="1742" spans="1:8" hidden="1" x14ac:dyDescent="0.35">
      <c r="A1742" t="s">
        <v>5777</v>
      </c>
      <c r="B1742" t="s">
        <v>565</v>
      </c>
      <c r="C1742" t="s">
        <v>124</v>
      </c>
      <c r="D1742" s="685">
        <v>46142</v>
      </c>
      <c r="E1742" t="s">
        <v>80</v>
      </c>
      <c r="F1742" s="685">
        <v>45717</v>
      </c>
      <c r="G1742" s="685">
        <v>46418</v>
      </c>
      <c r="H1742" s="684" t="s">
        <v>5778</v>
      </c>
    </row>
    <row r="1743" spans="1:8" hidden="1" x14ac:dyDescent="0.35">
      <c r="A1743" t="s">
        <v>309</v>
      </c>
      <c r="B1743" t="s">
        <v>280</v>
      </c>
      <c r="C1743" t="s">
        <v>278</v>
      </c>
      <c r="D1743" s="685">
        <v>45961</v>
      </c>
      <c r="E1743" t="s">
        <v>80</v>
      </c>
      <c r="F1743" s="685">
        <v>45629</v>
      </c>
      <c r="G1743" s="685">
        <v>46325</v>
      </c>
      <c r="H1743" s="684" t="s">
        <v>5779</v>
      </c>
    </row>
    <row r="1744" spans="1:8" hidden="1" x14ac:dyDescent="0.35">
      <c r="A1744" t="s">
        <v>5780</v>
      </c>
      <c r="B1744" t="s">
        <v>280</v>
      </c>
      <c r="C1744" t="s">
        <v>278</v>
      </c>
      <c r="D1744" s="685">
        <v>45960</v>
      </c>
      <c r="E1744" t="s">
        <v>80</v>
      </c>
      <c r="F1744" s="685">
        <v>45748</v>
      </c>
      <c r="G1744" s="685">
        <v>46325</v>
      </c>
      <c r="H1744" s="684" t="s">
        <v>5781</v>
      </c>
    </row>
    <row r="1745" spans="1:8" hidden="1" x14ac:dyDescent="0.35">
      <c r="A1745" t="s">
        <v>5782</v>
      </c>
      <c r="B1745" t="s">
        <v>124</v>
      </c>
      <c r="C1745" t="s">
        <v>278</v>
      </c>
      <c r="D1745" s="685">
        <v>45659</v>
      </c>
      <c r="E1745" t="s">
        <v>80</v>
      </c>
      <c r="F1745" s="685">
        <v>45628</v>
      </c>
      <c r="G1745" s="685">
        <v>46325</v>
      </c>
      <c r="H1745" s="684" t="s">
        <v>5783</v>
      </c>
    </row>
    <row r="1746" spans="1:8" ht="29" hidden="1" x14ac:dyDescent="0.35">
      <c r="A1746" t="s">
        <v>5784</v>
      </c>
      <c r="B1746" t="s">
        <v>565</v>
      </c>
      <c r="C1746" t="s">
        <v>2536</v>
      </c>
      <c r="D1746" s="685">
        <v>45791</v>
      </c>
      <c r="E1746" t="s">
        <v>80</v>
      </c>
      <c r="F1746" s="685">
        <v>45761</v>
      </c>
      <c r="G1746" s="685">
        <v>46057</v>
      </c>
      <c r="H1746" s="684" t="s">
        <v>5785</v>
      </c>
    </row>
    <row r="1747" spans="1:8" hidden="1" x14ac:dyDescent="0.35">
      <c r="A1747" t="s">
        <v>5786</v>
      </c>
      <c r="B1747" t="s">
        <v>565</v>
      </c>
      <c r="C1747" t="s">
        <v>124</v>
      </c>
      <c r="D1747" s="685">
        <v>45991</v>
      </c>
      <c r="E1747" t="s">
        <v>80</v>
      </c>
      <c r="F1747" s="685">
        <v>45728</v>
      </c>
      <c r="G1747" s="685">
        <v>46386</v>
      </c>
      <c r="H1747" s="684" t="s">
        <v>5787</v>
      </c>
    </row>
    <row r="1748" spans="1:8" hidden="1" x14ac:dyDescent="0.35">
      <c r="A1748" t="s">
        <v>5788</v>
      </c>
      <c r="B1748" t="s">
        <v>124</v>
      </c>
      <c r="C1748" t="s">
        <v>278</v>
      </c>
      <c r="D1748" s="685">
        <v>45670</v>
      </c>
      <c r="E1748" t="s">
        <v>80</v>
      </c>
      <c r="F1748" s="685">
        <v>45639</v>
      </c>
      <c r="G1748" s="685">
        <v>46325</v>
      </c>
      <c r="H1748" s="684" t="s">
        <v>5789</v>
      </c>
    </row>
    <row r="1749" spans="1:8" ht="29" hidden="1" x14ac:dyDescent="0.35">
      <c r="A1749" t="s">
        <v>5790</v>
      </c>
      <c r="B1749" t="s">
        <v>565</v>
      </c>
      <c r="C1749" t="s">
        <v>124</v>
      </c>
      <c r="D1749" s="685">
        <v>45991</v>
      </c>
      <c r="E1749" t="s">
        <v>80</v>
      </c>
      <c r="F1749" s="685">
        <v>45728</v>
      </c>
      <c r="G1749" s="685">
        <v>46386</v>
      </c>
      <c r="H1749" s="684" t="s">
        <v>5791</v>
      </c>
    </row>
    <row r="1750" spans="1:8" hidden="1" x14ac:dyDescent="0.35">
      <c r="A1750" t="s">
        <v>5792</v>
      </c>
      <c r="B1750" t="s">
        <v>888</v>
      </c>
      <c r="C1750" t="s">
        <v>124</v>
      </c>
      <c r="D1750" s="685">
        <v>45833</v>
      </c>
      <c r="E1750" t="s">
        <v>2553</v>
      </c>
      <c r="F1750" s="685">
        <v>45833</v>
      </c>
      <c r="G1750" s="685">
        <v>45834</v>
      </c>
      <c r="H1750" s="684" t="s">
        <v>5793</v>
      </c>
    </row>
    <row r="1751" spans="1:8" hidden="1" x14ac:dyDescent="0.35">
      <c r="A1751" t="s">
        <v>5794</v>
      </c>
      <c r="B1751" t="s">
        <v>280</v>
      </c>
      <c r="C1751" t="s">
        <v>2475</v>
      </c>
      <c r="D1751" s="685">
        <v>45870</v>
      </c>
      <c r="E1751" t="s">
        <v>80</v>
      </c>
      <c r="F1751" s="685">
        <v>45635</v>
      </c>
      <c r="G1751" s="685">
        <v>45870</v>
      </c>
      <c r="H1751" s="684" t="s">
        <v>5795</v>
      </c>
    </row>
    <row r="1752" spans="1:8" ht="29" hidden="1" x14ac:dyDescent="0.35">
      <c r="A1752" t="s">
        <v>5796</v>
      </c>
      <c r="B1752" t="s">
        <v>124</v>
      </c>
      <c r="C1752" t="s">
        <v>2475</v>
      </c>
      <c r="D1752" s="685">
        <v>45667</v>
      </c>
      <c r="E1752" t="s">
        <v>135</v>
      </c>
      <c r="F1752" s="685">
        <v>45629</v>
      </c>
      <c r="G1752" s="685">
        <v>45713</v>
      </c>
      <c r="H1752" s="684" t="s">
        <v>5797</v>
      </c>
    </row>
    <row r="1753" spans="1:8" hidden="1" x14ac:dyDescent="0.35">
      <c r="A1753" t="s">
        <v>5798</v>
      </c>
      <c r="B1753" t="s">
        <v>280</v>
      </c>
      <c r="C1753" t="s">
        <v>278</v>
      </c>
      <c r="D1753" s="685">
        <v>45870</v>
      </c>
      <c r="E1753" t="s">
        <v>80</v>
      </c>
      <c r="F1753" s="685">
        <v>45636</v>
      </c>
      <c r="G1753" s="685">
        <v>45870</v>
      </c>
      <c r="H1753" s="684" t="s">
        <v>5799</v>
      </c>
    </row>
    <row r="1754" spans="1:8" hidden="1" x14ac:dyDescent="0.35">
      <c r="A1754" t="s">
        <v>5800</v>
      </c>
      <c r="B1754" t="s">
        <v>565</v>
      </c>
      <c r="C1754" t="s">
        <v>124</v>
      </c>
      <c r="D1754" s="685">
        <v>45991</v>
      </c>
      <c r="E1754" t="s">
        <v>80</v>
      </c>
      <c r="F1754" s="685">
        <v>45728</v>
      </c>
      <c r="G1754" s="685">
        <v>46386</v>
      </c>
      <c r="H1754" s="684" t="s">
        <v>5801</v>
      </c>
    </row>
    <row r="1755" spans="1:8" hidden="1" x14ac:dyDescent="0.35">
      <c r="A1755" t="s">
        <v>5802</v>
      </c>
      <c r="B1755" t="s">
        <v>565</v>
      </c>
      <c r="C1755" t="s">
        <v>278</v>
      </c>
      <c r="D1755" s="685">
        <v>45798</v>
      </c>
      <c r="E1755" t="s">
        <v>135</v>
      </c>
      <c r="F1755" s="685">
        <v>45706</v>
      </c>
      <c r="G1755" s="685">
        <v>45809</v>
      </c>
      <c r="H1755" s="684" t="s">
        <v>5803</v>
      </c>
    </row>
    <row r="1756" spans="1:8" hidden="1" x14ac:dyDescent="0.35">
      <c r="A1756" t="s">
        <v>5804</v>
      </c>
      <c r="B1756" t="s">
        <v>280</v>
      </c>
      <c r="C1756" t="s">
        <v>278</v>
      </c>
      <c r="D1756" s="685">
        <v>46325</v>
      </c>
      <c r="E1756" t="s">
        <v>80</v>
      </c>
      <c r="F1756" s="685">
        <v>45743</v>
      </c>
      <c r="G1756" s="685">
        <v>46325</v>
      </c>
      <c r="H1756" s="684" t="s">
        <v>5805</v>
      </c>
    </row>
    <row r="1757" spans="1:8" hidden="1" x14ac:dyDescent="0.35">
      <c r="A1757" t="s">
        <v>5806</v>
      </c>
      <c r="B1757" t="s">
        <v>565</v>
      </c>
      <c r="C1757" t="s">
        <v>124</v>
      </c>
      <c r="D1757" s="685">
        <v>45991</v>
      </c>
      <c r="E1757" t="s">
        <v>80</v>
      </c>
      <c r="F1757" s="685">
        <v>45728</v>
      </c>
      <c r="G1757" s="685">
        <v>46386</v>
      </c>
      <c r="H1757" s="684" t="s">
        <v>5807</v>
      </c>
    </row>
    <row r="1758" spans="1:8" hidden="1" x14ac:dyDescent="0.35">
      <c r="A1758" t="s">
        <v>5808</v>
      </c>
      <c r="B1758" t="s">
        <v>124</v>
      </c>
      <c r="C1758" t="s">
        <v>278</v>
      </c>
      <c r="D1758" s="685">
        <v>45765</v>
      </c>
      <c r="E1758" t="s">
        <v>80</v>
      </c>
      <c r="F1758" s="685">
        <v>45656</v>
      </c>
      <c r="G1758" s="685">
        <v>46021</v>
      </c>
      <c r="H1758" s="684" t="s">
        <v>5809</v>
      </c>
    </row>
    <row r="1759" spans="1:8" ht="29" hidden="1" x14ac:dyDescent="0.35">
      <c r="A1759" t="s">
        <v>5810</v>
      </c>
      <c r="B1759" t="s">
        <v>565</v>
      </c>
      <c r="C1759" t="s">
        <v>278</v>
      </c>
      <c r="D1759" s="685">
        <v>45737</v>
      </c>
      <c r="E1759" t="s">
        <v>80</v>
      </c>
      <c r="F1759" s="685">
        <v>45709</v>
      </c>
      <c r="G1759" s="685">
        <v>46325</v>
      </c>
      <c r="H1759" s="684" t="s">
        <v>5811</v>
      </c>
    </row>
    <row r="1760" spans="1:8" hidden="1" x14ac:dyDescent="0.35">
      <c r="A1760" t="s">
        <v>5812</v>
      </c>
      <c r="B1760" t="s">
        <v>888</v>
      </c>
      <c r="C1760" t="s">
        <v>278</v>
      </c>
      <c r="D1760" s="685">
        <v>45838</v>
      </c>
      <c r="E1760" t="s">
        <v>80</v>
      </c>
      <c r="F1760" s="685">
        <v>45461</v>
      </c>
      <c r="G1760" s="685">
        <v>46021</v>
      </c>
      <c r="H1760" s="684" t="s">
        <v>5813</v>
      </c>
    </row>
    <row r="1761" spans="1:8" ht="29" hidden="1" x14ac:dyDescent="0.35">
      <c r="A1761" t="s">
        <v>5814</v>
      </c>
      <c r="B1761" t="s">
        <v>124</v>
      </c>
      <c r="C1761" t="s">
        <v>124</v>
      </c>
      <c r="D1761" s="685">
        <v>45579</v>
      </c>
      <c r="E1761" t="s">
        <v>80</v>
      </c>
      <c r="F1761" s="685">
        <v>45560</v>
      </c>
      <c r="G1761" s="685">
        <v>45746</v>
      </c>
      <c r="H1761" s="684" t="s">
        <v>5815</v>
      </c>
    </row>
    <row r="1762" spans="1:8" hidden="1" x14ac:dyDescent="0.35">
      <c r="A1762" t="s">
        <v>5816</v>
      </c>
      <c r="B1762" t="s">
        <v>565</v>
      </c>
      <c r="C1762" t="s">
        <v>278</v>
      </c>
      <c r="D1762" s="685">
        <v>45677</v>
      </c>
      <c r="E1762" t="s">
        <v>80</v>
      </c>
      <c r="F1762" s="685">
        <v>45453</v>
      </c>
      <c r="G1762" s="685">
        <v>46022</v>
      </c>
      <c r="H1762" s="684" t="s">
        <v>5817</v>
      </c>
    </row>
    <row r="1763" spans="1:8" hidden="1" x14ac:dyDescent="0.35">
      <c r="A1763" t="s">
        <v>5818</v>
      </c>
      <c r="B1763" t="s">
        <v>565</v>
      </c>
      <c r="C1763" t="s">
        <v>278</v>
      </c>
      <c r="D1763" s="685">
        <v>45677</v>
      </c>
      <c r="E1763" t="s">
        <v>80</v>
      </c>
      <c r="F1763" s="685">
        <v>45453</v>
      </c>
      <c r="G1763" s="685">
        <v>46022</v>
      </c>
      <c r="H1763" s="684" t="s">
        <v>4250</v>
      </c>
    </row>
    <row r="1764" spans="1:8" hidden="1" x14ac:dyDescent="0.35">
      <c r="A1764" t="s">
        <v>5819</v>
      </c>
      <c r="B1764" t="s">
        <v>565</v>
      </c>
      <c r="C1764" t="s">
        <v>278</v>
      </c>
      <c r="D1764" s="685">
        <v>45677</v>
      </c>
      <c r="E1764" t="s">
        <v>80</v>
      </c>
      <c r="F1764" s="685">
        <v>45453</v>
      </c>
      <c r="G1764" s="685">
        <v>46022</v>
      </c>
      <c r="H1764" s="684" t="s">
        <v>5820</v>
      </c>
    </row>
    <row r="1765" spans="1:8" ht="29" hidden="1" x14ac:dyDescent="0.35">
      <c r="A1765" t="s">
        <v>5821</v>
      </c>
      <c r="B1765" t="s">
        <v>565</v>
      </c>
      <c r="C1765" t="s">
        <v>124</v>
      </c>
      <c r="D1765" s="685">
        <v>45930</v>
      </c>
      <c r="E1765" t="s">
        <v>2553</v>
      </c>
      <c r="F1765" s="685">
        <v>45890</v>
      </c>
      <c r="G1765" s="685">
        <v>46111</v>
      </c>
      <c r="H1765" s="684" t="s">
        <v>5822</v>
      </c>
    </row>
    <row r="1766" spans="1:8" hidden="1" x14ac:dyDescent="0.35">
      <c r="A1766" t="s">
        <v>5823</v>
      </c>
      <c r="B1766" t="s">
        <v>124</v>
      </c>
      <c r="C1766" t="s">
        <v>278</v>
      </c>
      <c r="D1766" s="685">
        <v>45765</v>
      </c>
      <c r="E1766" t="s">
        <v>80</v>
      </c>
      <c r="F1766" s="685">
        <v>45632</v>
      </c>
      <c r="G1766" s="685">
        <v>46021</v>
      </c>
      <c r="H1766" s="684" t="s">
        <v>5824</v>
      </c>
    </row>
    <row r="1767" spans="1:8" hidden="1" x14ac:dyDescent="0.35">
      <c r="A1767" t="s">
        <v>5825</v>
      </c>
      <c r="B1767" t="s">
        <v>124</v>
      </c>
      <c r="C1767" t="s">
        <v>278</v>
      </c>
      <c r="D1767" s="685">
        <v>45635</v>
      </c>
      <c r="E1767" t="s">
        <v>135</v>
      </c>
      <c r="F1767" s="685">
        <v>45603</v>
      </c>
      <c r="G1767" s="685">
        <v>46325</v>
      </c>
      <c r="H1767" s="684" t="s">
        <v>5826</v>
      </c>
    </row>
    <row r="1768" spans="1:8" hidden="1" x14ac:dyDescent="0.35">
      <c r="A1768" t="s">
        <v>5827</v>
      </c>
      <c r="B1768" t="s">
        <v>124</v>
      </c>
      <c r="C1768" t="s">
        <v>124</v>
      </c>
      <c r="D1768" s="685">
        <v>45698</v>
      </c>
      <c r="E1768" t="s">
        <v>2553</v>
      </c>
      <c r="F1768" s="685">
        <v>45691</v>
      </c>
      <c r="G1768" s="685">
        <v>45856</v>
      </c>
      <c r="H1768" s="684" t="s">
        <v>5828</v>
      </c>
    </row>
    <row r="1769" spans="1:8" ht="29" hidden="1" x14ac:dyDescent="0.35">
      <c r="A1769" t="s">
        <v>5829</v>
      </c>
      <c r="B1769" t="s">
        <v>280</v>
      </c>
      <c r="C1769" t="s">
        <v>278</v>
      </c>
      <c r="D1769" s="685">
        <v>45961</v>
      </c>
      <c r="E1769" t="s">
        <v>80</v>
      </c>
      <c r="F1769" s="685">
        <v>45653</v>
      </c>
      <c r="G1769" s="685">
        <v>46325</v>
      </c>
      <c r="H1769" s="684" t="s">
        <v>5830</v>
      </c>
    </row>
    <row r="1770" spans="1:8" ht="29" hidden="1" x14ac:dyDescent="0.35">
      <c r="A1770" t="s">
        <v>5831</v>
      </c>
      <c r="B1770" t="s">
        <v>124</v>
      </c>
      <c r="C1770" t="s">
        <v>124</v>
      </c>
      <c r="D1770" s="685">
        <v>45617</v>
      </c>
      <c r="E1770" t="s">
        <v>80</v>
      </c>
      <c r="F1770" s="685">
        <v>45596</v>
      </c>
      <c r="G1770" s="685">
        <v>45809</v>
      </c>
      <c r="H1770" s="684" t="s">
        <v>5832</v>
      </c>
    </row>
    <row r="1771" spans="1:8" hidden="1" x14ac:dyDescent="0.35">
      <c r="A1771" t="s">
        <v>5833</v>
      </c>
      <c r="B1771" t="s">
        <v>124</v>
      </c>
      <c r="C1771" t="s">
        <v>124</v>
      </c>
      <c r="D1771" s="685">
        <v>45670</v>
      </c>
      <c r="E1771" t="s">
        <v>2531</v>
      </c>
      <c r="F1771" s="685">
        <v>45517</v>
      </c>
      <c r="G1771" s="685">
        <v>45670</v>
      </c>
      <c r="H1771" s="684" t="s">
        <v>5834</v>
      </c>
    </row>
    <row r="1772" spans="1:8" hidden="1" x14ac:dyDescent="0.35">
      <c r="A1772" t="s">
        <v>5835</v>
      </c>
      <c r="B1772" t="s">
        <v>280</v>
      </c>
      <c r="C1772" t="s">
        <v>278</v>
      </c>
      <c r="D1772" s="685">
        <v>46325</v>
      </c>
      <c r="E1772" t="s">
        <v>135</v>
      </c>
      <c r="F1772" s="685">
        <v>45743</v>
      </c>
      <c r="G1772" s="685">
        <v>46325</v>
      </c>
      <c r="H1772" s="684" t="s">
        <v>5836</v>
      </c>
    </row>
    <row r="1773" spans="1:8" hidden="1" x14ac:dyDescent="0.35">
      <c r="A1773" t="s">
        <v>5837</v>
      </c>
      <c r="B1773" t="s">
        <v>124</v>
      </c>
      <c r="C1773" t="s">
        <v>278</v>
      </c>
      <c r="D1773" s="685">
        <v>45631</v>
      </c>
      <c r="E1773" t="s">
        <v>80</v>
      </c>
      <c r="F1773" s="685">
        <v>45601</v>
      </c>
      <c r="G1773" s="685">
        <v>46325</v>
      </c>
      <c r="H1773" s="684" t="s">
        <v>5838</v>
      </c>
    </row>
    <row r="1774" spans="1:8" ht="29" hidden="1" x14ac:dyDescent="0.35">
      <c r="A1774" t="s">
        <v>5839</v>
      </c>
      <c r="B1774" t="s">
        <v>124</v>
      </c>
      <c r="C1774" t="s">
        <v>278</v>
      </c>
      <c r="D1774" s="685">
        <v>45684</v>
      </c>
      <c r="E1774" t="s">
        <v>80</v>
      </c>
      <c r="F1774" s="685">
        <v>45653</v>
      </c>
      <c r="G1774" s="685">
        <v>46325</v>
      </c>
      <c r="H1774" s="684" t="s">
        <v>5840</v>
      </c>
    </row>
    <row r="1775" spans="1:8" hidden="1" x14ac:dyDescent="0.35">
      <c r="A1775" t="s">
        <v>5841</v>
      </c>
      <c r="B1775" t="s">
        <v>124</v>
      </c>
      <c r="C1775" t="s">
        <v>278</v>
      </c>
      <c r="D1775" s="685">
        <v>45684</v>
      </c>
      <c r="E1775" t="s">
        <v>135</v>
      </c>
      <c r="F1775" s="685">
        <v>45653</v>
      </c>
      <c r="G1775" s="685">
        <v>46325</v>
      </c>
      <c r="H1775" s="684" t="s">
        <v>5842</v>
      </c>
    </row>
    <row r="1776" spans="1:8" ht="29" hidden="1" x14ac:dyDescent="0.35">
      <c r="A1776" t="s">
        <v>5843</v>
      </c>
      <c r="B1776" t="s">
        <v>124</v>
      </c>
      <c r="C1776" t="s">
        <v>278</v>
      </c>
      <c r="D1776" s="685">
        <v>45707</v>
      </c>
      <c r="E1776" t="s">
        <v>135</v>
      </c>
      <c r="F1776" s="685">
        <v>45674</v>
      </c>
      <c r="G1776" s="685">
        <v>46021</v>
      </c>
      <c r="H1776" s="684" t="s">
        <v>5844</v>
      </c>
    </row>
    <row r="1777" spans="1:8" hidden="1" x14ac:dyDescent="0.35">
      <c r="A1777" t="s">
        <v>5845</v>
      </c>
      <c r="B1777" t="s">
        <v>124</v>
      </c>
      <c r="C1777" t="s">
        <v>278</v>
      </c>
      <c r="D1777" s="685">
        <v>45659</v>
      </c>
      <c r="E1777" t="s">
        <v>80</v>
      </c>
      <c r="F1777" s="685">
        <v>45628</v>
      </c>
      <c r="G1777" s="685">
        <v>46325</v>
      </c>
      <c r="H1777" s="684" t="s">
        <v>5846</v>
      </c>
    </row>
    <row r="1778" spans="1:8" hidden="1" x14ac:dyDescent="0.35">
      <c r="A1778" t="s">
        <v>5847</v>
      </c>
      <c r="B1778" t="s">
        <v>280</v>
      </c>
      <c r="C1778" t="s">
        <v>278</v>
      </c>
      <c r="D1778" s="685">
        <v>45900</v>
      </c>
      <c r="E1778" t="s">
        <v>80</v>
      </c>
      <c r="F1778" s="685">
        <v>45642</v>
      </c>
      <c r="G1778" s="685">
        <v>45900</v>
      </c>
      <c r="H1778" s="684" t="s">
        <v>5848</v>
      </c>
    </row>
    <row r="1779" spans="1:8" ht="29" hidden="1" x14ac:dyDescent="0.35">
      <c r="A1779" t="s">
        <v>5849</v>
      </c>
      <c r="B1779" t="s">
        <v>565</v>
      </c>
      <c r="C1779" t="s">
        <v>2475</v>
      </c>
      <c r="D1779" s="685">
        <v>45808</v>
      </c>
      <c r="E1779" t="s">
        <v>80</v>
      </c>
      <c r="F1779" s="685">
        <v>45740</v>
      </c>
      <c r="G1779" s="685">
        <v>45809</v>
      </c>
      <c r="H1779" s="684" t="s">
        <v>5850</v>
      </c>
    </row>
    <row r="1780" spans="1:8" hidden="1" x14ac:dyDescent="0.35">
      <c r="A1780" t="s">
        <v>5851</v>
      </c>
      <c r="B1780" t="s">
        <v>124</v>
      </c>
      <c r="C1780" t="s">
        <v>278</v>
      </c>
      <c r="D1780" s="685">
        <v>45625</v>
      </c>
      <c r="E1780" t="s">
        <v>80</v>
      </c>
      <c r="F1780" s="685">
        <v>45594</v>
      </c>
      <c r="G1780" s="685">
        <v>46325</v>
      </c>
      <c r="H1780" s="684" t="s">
        <v>5852</v>
      </c>
    </row>
    <row r="1781" spans="1:8" hidden="1" x14ac:dyDescent="0.35">
      <c r="A1781" t="s">
        <v>345</v>
      </c>
      <c r="B1781" t="s">
        <v>280</v>
      </c>
      <c r="C1781" t="s">
        <v>278</v>
      </c>
      <c r="D1781" s="685">
        <v>45961</v>
      </c>
      <c r="E1781" t="s">
        <v>80</v>
      </c>
      <c r="F1781" s="685">
        <v>45597</v>
      </c>
      <c r="G1781" s="685">
        <v>46325</v>
      </c>
      <c r="H1781" s="684" t="s">
        <v>5853</v>
      </c>
    </row>
    <row r="1782" spans="1:8" hidden="1" x14ac:dyDescent="0.35">
      <c r="A1782" t="s">
        <v>5854</v>
      </c>
      <c r="B1782" t="s">
        <v>280</v>
      </c>
      <c r="C1782" t="s">
        <v>278</v>
      </c>
      <c r="D1782" s="685">
        <v>46325</v>
      </c>
      <c r="E1782" t="s">
        <v>80</v>
      </c>
      <c r="F1782" s="685">
        <v>45744</v>
      </c>
      <c r="G1782" s="685">
        <v>46325</v>
      </c>
      <c r="H1782" s="684" t="s">
        <v>5855</v>
      </c>
    </row>
    <row r="1783" spans="1:8" hidden="1" x14ac:dyDescent="0.35">
      <c r="A1783" t="s">
        <v>5856</v>
      </c>
      <c r="B1783" t="s">
        <v>888</v>
      </c>
      <c r="C1783" t="s">
        <v>278</v>
      </c>
      <c r="D1783" s="685">
        <v>45884</v>
      </c>
      <c r="E1783" t="s">
        <v>80</v>
      </c>
      <c r="F1783" s="685">
        <v>45666</v>
      </c>
      <c r="G1783" s="685">
        <v>46021</v>
      </c>
      <c r="H1783" s="684" t="s">
        <v>2684</v>
      </c>
    </row>
    <row r="1784" spans="1:8" ht="43.5" hidden="1" x14ac:dyDescent="0.35">
      <c r="A1784" t="s">
        <v>5857</v>
      </c>
      <c r="B1784" t="s">
        <v>124</v>
      </c>
      <c r="C1784" t="s">
        <v>124</v>
      </c>
      <c r="D1784" s="685">
        <v>45603</v>
      </c>
      <c r="E1784" t="s">
        <v>80</v>
      </c>
      <c r="F1784" s="685">
        <v>45588</v>
      </c>
      <c r="G1784" s="685">
        <v>45746</v>
      </c>
      <c r="H1784" s="684" t="s">
        <v>5858</v>
      </c>
    </row>
    <row r="1785" spans="1:8" hidden="1" x14ac:dyDescent="0.35">
      <c r="A1785" t="s">
        <v>5859</v>
      </c>
      <c r="B1785" t="s">
        <v>565</v>
      </c>
      <c r="C1785" t="s">
        <v>2536</v>
      </c>
      <c r="D1785" s="685">
        <v>45701</v>
      </c>
      <c r="E1785" t="s">
        <v>80</v>
      </c>
      <c r="F1785" s="685">
        <v>45670</v>
      </c>
      <c r="G1785" s="685">
        <v>46057</v>
      </c>
      <c r="H1785" s="684" t="s">
        <v>5860</v>
      </c>
    </row>
    <row r="1786" spans="1:8" ht="43.5" hidden="1" x14ac:dyDescent="0.35">
      <c r="A1786" t="s">
        <v>5861</v>
      </c>
      <c r="B1786" t="s">
        <v>124</v>
      </c>
      <c r="C1786" t="s">
        <v>124</v>
      </c>
      <c r="D1786" s="685">
        <v>45679</v>
      </c>
      <c r="E1786" t="s">
        <v>80</v>
      </c>
      <c r="F1786" s="685">
        <v>45665</v>
      </c>
      <c r="G1786" s="685">
        <v>45746</v>
      </c>
      <c r="H1786" s="684" t="s">
        <v>5862</v>
      </c>
    </row>
    <row r="1787" spans="1:8" hidden="1" x14ac:dyDescent="0.35">
      <c r="A1787" t="s">
        <v>5863</v>
      </c>
      <c r="B1787" t="s">
        <v>124</v>
      </c>
      <c r="C1787" t="s">
        <v>2475</v>
      </c>
      <c r="D1787" s="685">
        <v>45698</v>
      </c>
      <c r="E1787" t="s">
        <v>80</v>
      </c>
      <c r="F1787" s="685">
        <v>45632</v>
      </c>
      <c r="G1787" s="685">
        <v>45747</v>
      </c>
      <c r="H1787" s="684" t="s">
        <v>5864</v>
      </c>
    </row>
    <row r="1788" spans="1:8" hidden="1" x14ac:dyDescent="0.35">
      <c r="A1788" t="s">
        <v>5865</v>
      </c>
      <c r="B1788" t="s">
        <v>565</v>
      </c>
      <c r="C1788" t="s">
        <v>278</v>
      </c>
      <c r="D1788" s="685">
        <v>45870</v>
      </c>
      <c r="E1788" t="s">
        <v>80</v>
      </c>
      <c r="F1788" s="685">
        <v>45649</v>
      </c>
      <c r="G1788" s="685">
        <v>45870</v>
      </c>
      <c r="H1788" s="684" t="s">
        <v>5866</v>
      </c>
    </row>
    <row r="1789" spans="1:8" hidden="1" x14ac:dyDescent="0.35">
      <c r="A1789" t="s">
        <v>2331</v>
      </c>
      <c r="B1789" t="s">
        <v>124</v>
      </c>
      <c r="C1789" t="s">
        <v>278</v>
      </c>
      <c r="D1789" s="685">
        <v>45621</v>
      </c>
      <c r="E1789" t="s">
        <v>135</v>
      </c>
      <c r="F1789" s="685">
        <v>45590</v>
      </c>
      <c r="G1789" s="685">
        <v>45651</v>
      </c>
      <c r="H1789" s="684" t="s">
        <v>257</v>
      </c>
    </row>
    <row r="1790" spans="1:8" hidden="1" x14ac:dyDescent="0.35">
      <c r="A1790" t="s">
        <v>5867</v>
      </c>
      <c r="B1790" t="s">
        <v>565</v>
      </c>
      <c r="C1790" t="s">
        <v>2475</v>
      </c>
      <c r="D1790" s="685">
        <v>45535</v>
      </c>
      <c r="E1790" t="s">
        <v>80</v>
      </c>
      <c r="F1790" s="685">
        <v>45474</v>
      </c>
      <c r="G1790" s="685">
        <v>46022</v>
      </c>
      <c r="H1790" s="684" t="s">
        <v>5868</v>
      </c>
    </row>
    <row r="1791" spans="1:8" ht="29" hidden="1" x14ac:dyDescent="0.35">
      <c r="A1791" t="s">
        <v>5869</v>
      </c>
      <c r="B1791" t="s">
        <v>565</v>
      </c>
      <c r="C1791" t="s">
        <v>278</v>
      </c>
      <c r="D1791" s="685">
        <v>45737</v>
      </c>
      <c r="E1791" t="s">
        <v>80</v>
      </c>
      <c r="F1791" s="685">
        <v>45709</v>
      </c>
      <c r="G1791" s="685">
        <v>46325</v>
      </c>
      <c r="H1791" s="684" t="s">
        <v>5870</v>
      </c>
    </row>
    <row r="1792" spans="1:8" ht="29" hidden="1" x14ac:dyDescent="0.35">
      <c r="A1792" t="s">
        <v>5871</v>
      </c>
      <c r="B1792" t="s">
        <v>888</v>
      </c>
      <c r="C1792" t="s">
        <v>278</v>
      </c>
      <c r="D1792" s="685">
        <v>46113</v>
      </c>
      <c r="E1792" t="s">
        <v>80</v>
      </c>
      <c r="F1792" s="685">
        <v>45656</v>
      </c>
      <c r="G1792" s="685">
        <v>46134</v>
      </c>
      <c r="H1792" s="684" t="s">
        <v>5872</v>
      </c>
    </row>
    <row r="1793" spans="1:8" ht="29" hidden="1" x14ac:dyDescent="0.35">
      <c r="A1793" t="s">
        <v>5873</v>
      </c>
      <c r="B1793" t="s">
        <v>124</v>
      </c>
      <c r="C1793" t="s">
        <v>278</v>
      </c>
      <c r="D1793" s="685">
        <v>45628</v>
      </c>
      <c r="E1793" t="s">
        <v>80</v>
      </c>
      <c r="F1793" s="685">
        <v>45596</v>
      </c>
      <c r="G1793" s="685">
        <v>46325</v>
      </c>
      <c r="H1793" s="684" t="s">
        <v>5874</v>
      </c>
    </row>
    <row r="1794" spans="1:8" hidden="1" x14ac:dyDescent="0.35">
      <c r="A1794" t="s">
        <v>5875</v>
      </c>
      <c r="B1794" t="s">
        <v>124</v>
      </c>
      <c r="C1794" t="s">
        <v>124</v>
      </c>
      <c r="D1794" s="685">
        <v>45729</v>
      </c>
      <c r="E1794" t="s">
        <v>80</v>
      </c>
      <c r="F1794" s="685">
        <v>45517</v>
      </c>
      <c r="G1794" s="685">
        <v>45729</v>
      </c>
      <c r="H1794" s="684" t="s">
        <v>5876</v>
      </c>
    </row>
    <row r="1795" spans="1:8" hidden="1" x14ac:dyDescent="0.35">
      <c r="A1795" t="s">
        <v>5877</v>
      </c>
      <c r="B1795" t="s">
        <v>124</v>
      </c>
      <c r="C1795" t="s">
        <v>278</v>
      </c>
      <c r="D1795" s="685">
        <v>45630</v>
      </c>
      <c r="E1795" t="s">
        <v>80</v>
      </c>
      <c r="F1795" s="685">
        <v>45600</v>
      </c>
      <c r="G1795" s="685">
        <v>46325</v>
      </c>
      <c r="H1795" s="684" t="s">
        <v>5878</v>
      </c>
    </row>
    <row r="1796" spans="1:8" hidden="1" x14ac:dyDescent="0.35">
      <c r="A1796" t="s">
        <v>5879</v>
      </c>
      <c r="B1796" t="s">
        <v>124</v>
      </c>
      <c r="C1796" t="s">
        <v>278</v>
      </c>
      <c r="D1796" s="685">
        <v>45625</v>
      </c>
      <c r="E1796" t="s">
        <v>80</v>
      </c>
      <c r="F1796" s="685">
        <v>45594</v>
      </c>
      <c r="G1796" s="685">
        <v>46325</v>
      </c>
      <c r="H1796" s="684" t="s">
        <v>5880</v>
      </c>
    </row>
    <row r="1797" spans="1:8" hidden="1" x14ac:dyDescent="0.35">
      <c r="A1797" t="s">
        <v>5881</v>
      </c>
      <c r="B1797" t="s">
        <v>565</v>
      </c>
      <c r="C1797" t="s">
        <v>2475</v>
      </c>
      <c r="D1797" s="685">
        <v>45961</v>
      </c>
      <c r="E1797" t="s">
        <v>5882</v>
      </c>
      <c r="F1797" s="685">
        <v>45891</v>
      </c>
      <c r="G1797" s="685">
        <v>45961</v>
      </c>
      <c r="H1797" s="684" t="s">
        <v>5883</v>
      </c>
    </row>
    <row r="1798" spans="1:8" hidden="1" x14ac:dyDescent="0.35">
      <c r="A1798" t="s">
        <v>5884</v>
      </c>
      <c r="B1798" t="s">
        <v>565</v>
      </c>
      <c r="C1798" t="s">
        <v>278</v>
      </c>
      <c r="D1798" s="685">
        <v>45870</v>
      </c>
      <c r="E1798" t="s">
        <v>80</v>
      </c>
      <c r="F1798" s="685">
        <v>45666</v>
      </c>
      <c r="G1798" s="685">
        <v>46022</v>
      </c>
      <c r="H1798" s="684" t="s">
        <v>5885</v>
      </c>
    </row>
    <row r="1799" spans="1:8" ht="29" hidden="1" x14ac:dyDescent="0.35">
      <c r="A1799" t="s">
        <v>2326</v>
      </c>
      <c r="B1799" t="s">
        <v>124</v>
      </c>
      <c r="C1799" t="s">
        <v>278</v>
      </c>
      <c r="D1799" s="685">
        <v>45621</v>
      </c>
      <c r="E1799" t="s">
        <v>135</v>
      </c>
      <c r="F1799" s="685">
        <v>45590</v>
      </c>
      <c r="G1799" s="685">
        <v>45651</v>
      </c>
      <c r="H1799" s="684" t="s">
        <v>259</v>
      </c>
    </row>
    <row r="1800" spans="1:8" hidden="1" x14ac:dyDescent="0.35">
      <c r="A1800" t="s">
        <v>5886</v>
      </c>
      <c r="B1800" t="s">
        <v>565</v>
      </c>
      <c r="C1800" t="s">
        <v>124</v>
      </c>
      <c r="D1800" s="685">
        <v>45991</v>
      </c>
      <c r="E1800" t="s">
        <v>80</v>
      </c>
      <c r="F1800" s="685">
        <v>45728</v>
      </c>
      <c r="G1800" s="685">
        <v>46386</v>
      </c>
      <c r="H1800" s="684" t="s">
        <v>5887</v>
      </c>
    </row>
    <row r="1801" spans="1:8" hidden="1" x14ac:dyDescent="0.35">
      <c r="A1801" t="s">
        <v>5888</v>
      </c>
      <c r="B1801" t="s">
        <v>565</v>
      </c>
      <c r="C1801" t="s">
        <v>124</v>
      </c>
      <c r="D1801" s="685">
        <v>46142</v>
      </c>
      <c r="E1801" t="s">
        <v>80</v>
      </c>
      <c r="F1801" s="685">
        <v>45717</v>
      </c>
      <c r="G1801" s="685">
        <v>46418</v>
      </c>
      <c r="H1801" s="684" t="s">
        <v>5889</v>
      </c>
    </row>
    <row r="1802" spans="1:8" hidden="1" x14ac:dyDescent="0.35">
      <c r="A1802" t="s">
        <v>5890</v>
      </c>
      <c r="B1802" t="s">
        <v>565</v>
      </c>
      <c r="C1802" t="s">
        <v>2536</v>
      </c>
      <c r="D1802" s="685">
        <v>45869</v>
      </c>
      <c r="E1802" t="s">
        <v>80</v>
      </c>
      <c r="F1802" s="685">
        <v>45751</v>
      </c>
      <c r="G1802" s="685">
        <v>45838</v>
      </c>
      <c r="H1802" s="684" t="s">
        <v>5891</v>
      </c>
    </row>
    <row r="1803" spans="1:8" ht="29" hidden="1" x14ac:dyDescent="0.35">
      <c r="A1803" t="s">
        <v>5892</v>
      </c>
      <c r="B1803" t="s">
        <v>888</v>
      </c>
      <c r="C1803" t="s">
        <v>124</v>
      </c>
      <c r="D1803" s="685">
        <v>45752</v>
      </c>
      <c r="E1803" t="s">
        <v>2553</v>
      </c>
      <c r="F1803" s="685">
        <v>45741</v>
      </c>
      <c r="G1803" s="685">
        <v>45838</v>
      </c>
      <c r="H1803" s="684" t="s">
        <v>5893</v>
      </c>
    </row>
    <row r="1804" spans="1:8" ht="29" hidden="1" x14ac:dyDescent="0.35">
      <c r="A1804" t="s">
        <v>5894</v>
      </c>
      <c r="B1804" t="s">
        <v>565</v>
      </c>
      <c r="C1804" t="s">
        <v>124</v>
      </c>
      <c r="D1804" s="685">
        <v>45991</v>
      </c>
      <c r="E1804" t="s">
        <v>80</v>
      </c>
      <c r="F1804" s="685">
        <v>45728</v>
      </c>
      <c r="G1804" s="685">
        <v>46386</v>
      </c>
      <c r="H1804" s="684" t="s">
        <v>5895</v>
      </c>
    </row>
    <row r="1805" spans="1:8" hidden="1" x14ac:dyDescent="0.35">
      <c r="A1805" t="s">
        <v>5896</v>
      </c>
      <c r="B1805" t="s">
        <v>565</v>
      </c>
      <c r="C1805" t="s">
        <v>124</v>
      </c>
      <c r="D1805" s="685">
        <v>45991</v>
      </c>
      <c r="E1805" t="s">
        <v>80</v>
      </c>
      <c r="F1805" s="685">
        <v>45728</v>
      </c>
      <c r="G1805" s="685">
        <v>46386</v>
      </c>
      <c r="H1805" s="684" t="s">
        <v>5897</v>
      </c>
    </row>
    <row r="1806" spans="1:8" hidden="1" x14ac:dyDescent="0.35">
      <c r="A1806" t="s">
        <v>5898</v>
      </c>
      <c r="B1806" t="s">
        <v>888</v>
      </c>
      <c r="C1806" t="s">
        <v>278</v>
      </c>
      <c r="D1806" s="685">
        <v>45960</v>
      </c>
      <c r="E1806" t="s">
        <v>2531</v>
      </c>
      <c r="F1806" s="685">
        <v>45734</v>
      </c>
      <c r="G1806" s="685">
        <v>45992</v>
      </c>
      <c r="H1806" s="684" t="s">
        <v>5899</v>
      </c>
    </row>
    <row r="1807" spans="1:8" hidden="1" x14ac:dyDescent="0.35">
      <c r="A1807" t="s">
        <v>5900</v>
      </c>
      <c r="B1807" t="s">
        <v>565</v>
      </c>
      <c r="C1807" t="s">
        <v>2536</v>
      </c>
      <c r="D1807" s="685">
        <v>45991</v>
      </c>
      <c r="E1807" t="s">
        <v>80</v>
      </c>
      <c r="F1807" s="685">
        <v>45728</v>
      </c>
      <c r="G1807" s="685">
        <v>46386</v>
      </c>
      <c r="H1807" s="684" t="s">
        <v>5901</v>
      </c>
    </row>
    <row r="1808" spans="1:8" hidden="1" x14ac:dyDescent="0.35">
      <c r="A1808" t="s">
        <v>5902</v>
      </c>
      <c r="B1808" t="s">
        <v>124</v>
      </c>
      <c r="C1808" t="s">
        <v>124</v>
      </c>
      <c r="D1808" s="685">
        <v>45764</v>
      </c>
      <c r="E1808" t="s">
        <v>80</v>
      </c>
      <c r="F1808" s="685">
        <v>45733</v>
      </c>
      <c r="G1808" s="685">
        <v>45864</v>
      </c>
      <c r="H1808" s="684" t="s">
        <v>5903</v>
      </c>
    </row>
    <row r="1809" spans="1:8" hidden="1" x14ac:dyDescent="0.35">
      <c r="A1809" t="s">
        <v>5904</v>
      </c>
      <c r="B1809" t="s">
        <v>565</v>
      </c>
      <c r="C1809" t="s">
        <v>124</v>
      </c>
      <c r="D1809" s="685">
        <v>45991</v>
      </c>
      <c r="E1809" t="s">
        <v>80</v>
      </c>
      <c r="F1809" s="685">
        <v>45728</v>
      </c>
      <c r="G1809" s="685">
        <v>46386</v>
      </c>
      <c r="H1809" s="684" t="s">
        <v>5905</v>
      </c>
    </row>
    <row r="1810" spans="1:8" hidden="1" x14ac:dyDescent="0.35">
      <c r="A1810" t="s">
        <v>5906</v>
      </c>
      <c r="B1810" t="s">
        <v>3110</v>
      </c>
      <c r="C1810" t="s">
        <v>2475</v>
      </c>
      <c r="D1810" s="685">
        <v>46007</v>
      </c>
      <c r="E1810" t="s">
        <v>2531</v>
      </c>
      <c r="F1810" s="685">
        <v>45883</v>
      </c>
      <c r="G1810" s="685">
        <v>46071</v>
      </c>
      <c r="H1810" s="684" t="s">
        <v>5907</v>
      </c>
    </row>
    <row r="1811" spans="1:8" hidden="1" x14ac:dyDescent="0.35">
      <c r="A1811" t="s">
        <v>5908</v>
      </c>
      <c r="B1811" t="s">
        <v>124</v>
      </c>
      <c r="C1811" t="s">
        <v>124</v>
      </c>
      <c r="D1811" s="685">
        <v>45764</v>
      </c>
      <c r="E1811" t="s">
        <v>80</v>
      </c>
      <c r="F1811" s="685">
        <v>45733</v>
      </c>
      <c r="G1811" s="685">
        <v>45864</v>
      </c>
      <c r="H1811" s="684" t="s">
        <v>5909</v>
      </c>
    </row>
    <row r="1812" spans="1:8" hidden="1" x14ac:dyDescent="0.35">
      <c r="A1812" t="s">
        <v>5910</v>
      </c>
      <c r="B1812" t="s">
        <v>565</v>
      </c>
      <c r="C1812" t="s">
        <v>124</v>
      </c>
      <c r="D1812" s="685">
        <v>45991</v>
      </c>
      <c r="E1812" t="s">
        <v>80</v>
      </c>
      <c r="F1812" s="685">
        <v>45728</v>
      </c>
      <c r="G1812" s="685">
        <v>46386</v>
      </c>
      <c r="H1812" s="684" t="s">
        <v>5911</v>
      </c>
    </row>
    <row r="1813" spans="1:8" hidden="1" x14ac:dyDescent="0.35">
      <c r="A1813" t="s">
        <v>5912</v>
      </c>
      <c r="B1813" t="s">
        <v>565</v>
      </c>
      <c r="C1813" t="s">
        <v>124</v>
      </c>
      <c r="D1813" s="685">
        <v>45991</v>
      </c>
      <c r="E1813" t="s">
        <v>80</v>
      </c>
      <c r="F1813" s="685">
        <v>45728</v>
      </c>
      <c r="G1813" s="685">
        <v>46386</v>
      </c>
      <c r="H1813" s="684" t="s">
        <v>5913</v>
      </c>
    </row>
    <row r="1814" spans="1:8" hidden="1" x14ac:dyDescent="0.35">
      <c r="A1814" t="s">
        <v>5914</v>
      </c>
      <c r="B1814" t="s">
        <v>565</v>
      </c>
      <c r="C1814" t="s">
        <v>124</v>
      </c>
      <c r="D1814" s="685">
        <v>46142</v>
      </c>
      <c r="E1814" t="s">
        <v>80</v>
      </c>
      <c r="F1814" s="685">
        <v>45717</v>
      </c>
      <c r="G1814" s="685">
        <v>46418</v>
      </c>
      <c r="H1814" s="684" t="s">
        <v>5915</v>
      </c>
    </row>
    <row r="1815" spans="1:8" ht="29" hidden="1" x14ac:dyDescent="0.35">
      <c r="A1815" t="s">
        <v>5916</v>
      </c>
      <c r="B1815" t="s">
        <v>565</v>
      </c>
      <c r="C1815" t="s">
        <v>124</v>
      </c>
      <c r="D1815" s="685">
        <v>45765</v>
      </c>
      <c r="E1815" t="s">
        <v>80</v>
      </c>
      <c r="F1815" s="685">
        <v>45734</v>
      </c>
      <c r="G1815" s="685">
        <v>46229</v>
      </c>
      <c r="H1815" s="684" t="s">
        <v>5917</v>
      </c>
    </row>
    <row r="1816" spans="1:8" hidden="1" x14ac:dyDescent="0.35">
      <c r="A1816" t="s">
        <v>5918</v>
      </c>
      <c r="B1816" t="s">
        <v>565</v>
      </c>
      <c r="C1816" t="s">
        <v>124</v>
      </c>
      <c r="D1816" s="685">
        <v>46142</v>
      </c>
      <c r="E1816" t="s">
        <v>80</v>
      </c>
      <c r="F1816" s="685">
        <v>45717</v>
      </c>
      <c r="G1816" s="685">
        <v>46418</v>
      </c>
      <c r="H1816" s="684" t="s">
        <v>5919</v>
      </c>
    </row>
    <row r="1817" spans="1:8" hidden="1" x14ac:dyDescent="0.35">
      <c r="A1817" t="s">
        <v>5920</v>
      </c>
      <c r="B1817" t="s">
        <v>565</v>
      </c>
      <c r="C1817" t="s">
        <v>124</v>
      </c>
      <c r="D1817" s="685">
        <v>45991</v>
      </c>
      <c r="E1817" t="s">
        <v>80</v>
      </c>
      <c r="F1817" s="685">
        <v>45728</v>
      </c>
      <c r="G1817" s="685">
        <v>46386</v>
      </c>
      <c r="H1817" s="684" t="s">
        <v>5921</v>
      </c>
    </row>
    <row r="1818" spans="1:8" hidden="1" x14ac:dyDescent="0.35">
      <c r="A1818" t="s">
        <v>5922</v>
      </c>
      <c r="B1818" t="s">
        <v>565</v>
      </c>
      <c r="C1818" t="s">
        <v>278</v>
      </c>
      <c r="D1818" s="685">
        <v>45764</v>
      </c>
      <c r="E1818" t="s">
        <v>80</v>
      </c>
      <c r="F1818" s="685">
        <v>45733</v>
      </c>
      <c r="G1818" s="685">
        <v>46325</v>
      </c>
      <c r="H1818" s="684" t="s">
        <v>5923</v>
      </c>
    </row>
    <row r="1819" spans="1:8" hidden="1" x14ac:dyDescent="0.35">
      <c r="A1819" t="s">
        <v>5924</v>
      </c>
      <c r="B1819" t="s">
        <v>565</v>
      </c>
      <c r="C1819" t="s">
        <v>124</v>
      </c>
      <c r="D1819" s="685">
        <v>45884</v>
      </c>
      <c r="E1819" t="s">
        <v>80</v>
      </c>
      <c r="F1819" s="685">
        <v>45785</v>
      </c>
      <c r="G1819" s="685">
        <v>45971</v>
      </c>
      <c r="H1819" s="684" t="s">
        <v>5925</v>
      </c>
    </row>
    <row r="1820" spans="1:8" hidden="1" x14ac:dyDescent="0.35">
      <c r="A1820" t="s">
        <v>5926</v>
      </c>
      <c r="B1820" t="s">
        <v>888</v>
      </c>
      <c r="C1820" t="s">
        <v>278</v>
      </c>
      <c r="D1820" s="685">
        <v>45960</v>
      </c>
      <c r="E1820" t="s">
        <v>2640</v>
      </c>
      <c r="F1820" s="685">
        <v>45733</v>
      </c>
      <c r="G1820" s="685">
        <v>45992</v>
      </c>
      <c r="H1820" s="684" t="s">
        <v>3169</v>
      </c>
    </row>
    <row r="1821" spans="1:8" hidden="1" x14ac:dyDescent="0.35">
      <c r="A1821" t="s">
        <v>5927</v>
      </c>
      <c r="B1821" t="s">
        <v>565</v>
      </c>
      <c r="C1821" t="s">
        <v>124</v>
      </c>
      <c r="D1821" s="685">
        <v>45991</v>
      </c>
      <c r="E1821" t="s">
        <v>80</v>
      </c>
      <c r="F1821" s="685">
        <v>45728</v>
      </c>
      <c r="G1821" s="685">
        <v>46386</v>
      </c>
      <c r="H1821" s="684" t="s">
        <v>5928</v>
      </c>
    </row>
    <row r="1822" spans="1:8" hidden="1" x14ac:dyDescent="0.35">
      <c r="A1822" t="s">
        <v>5929</v>
      </c>
      <c r="B1822" t="s">
        <v>565</v>
      </c>
      <c r="C1822" t="s">
        <v>124</v>
      </c>
      <c r="D1822" s="685">
        <v>45991</v>
      </c>
      <c r="E1822" t="s">
        <v>80</v>
      </c>
      <c r="F1822" s="685">
        <v>45728</v>
      </c>
      <c r="G1822" s="685">
        <v>46386</v>
      </c>
      <c r="H1822" s="684" t="s">
        <v>5930</v>
      </c>
    </row>
    <row r="1823" spans="1:8" hidden="1" x14ac:dyDescent="0.35">
      <c r="A1823" t="s">
        <v>5931</v>
      </c>
      <c r="B1823" t="s">
        <v>565</v>
      </c>
      <c r="C1823" t="s">
        <v>124</v>
      </c>
      <c r="D1823" s="685">
        <v>45991</v>
      </c>
      <c r="E1823" t="s">
        <v>80</v>
      </c>
      <c r="F1823" s="685">
        <v>45728</v>
      </c>
      <c r="G1823" s="685">
        <v>46386</v>
      </c>
      <c r="H1823" s="684" t="s">
        <v>5932</v>
      </c>
    </row>
    <row r="1824" spans="1:8" hidden="1" x14ac:dyDescent="0.35">
      <c r="A1824" t="s">
        <v>5933</v>
      </c>
      <c r="B1824" t="s">
        <v>565</v>
      </c>
      <c r="C1824" t="s">
        <v>278</v>
      </c>
      <c r="D1824" s="685">
        <v>45765</v>
      </c>
      <c r="E1824" t="s">
        <v>80</v>
      </c>
      <c r="F1824" s="685">
        <v>45734</v>
      </c>
      <c r="G1824" s="685">
        <v>46325</v>
      </c>
      <c r="H1824" s="684" t="s">
        <v>5934</v>
      </c>
    </row>
    <row r="1825" spans="1:8" hidden="1" x14ac:dyDescent="0.35">
      <c r="A1825" t="s">
        <v>5935</v>
      </c>
      <c r="B1825" t="s">
        <v>565</v>
      </c>
      <c r="C1825" t="s">
        <v>124</v>
      </c>
      <c r="D1825" s="685">
        <v>45765</v>
      </c>
      <c r="E1825" t="s">
        <v>80</v>
      </c>
      <c r="F1825" s="685">
        <v>45734</v>
      </c>
      <c r="G1825" s="685">
        <v>46229</v>
      </c>
      <c r="H1825" s="684" t="s">
        <v>5936</v>
      </c>
    </row>
    <row r="1826" spans="1:8" hidden="1" x14ac:dyDescent="0.35">
      <c r="A1826" t="s">
        <v>5937</v>
      </c>
      <c r="B1826" t="s">
        <v>124</v>
      </c>
      <c r="C1826" t="s">
        <v>124</v>
      </c>
      <c r="D1826" s="685">
        <v>45764</v>
      </c>
      <c r="E1826" t="s">
        <v>80</v>
      </c>
      <c r="F1826" s="685">
        <v>45733</v>
      </c>
      <c r="G1826" s="685">
        <v>45864</v>
      </c>
      <c r="H1826" s="684" t="s">
        <v>5938</v>
      </c>
    </row>
    <row r="1827" spans="1:8" hidden="1" x14ac:dyDescent="0.35">
      <c r="A1827" t="s">
        <v>5939</v>
      </c>
      <c r="B1827" t="s">
        <v>565</v>
      </c>
      <c r="C1827" t="s">
        <v>124</v>
      </c>
      <c r="D1827" s="685">
        <v>46142</v>
      </c>
      <c r="E1827" t="s">
        <v>80</v>
      </c>
      <c r="F1827" s="685">
        <v>45728</v>
      </c>
      <c r="G1827" s="685">
        <v>46418</v>
      </c>
      <c r="H1827" s="684" t="s">
        <v>5940</v>
      </c>
    </row>
    <row r="1828" spans="1:8" hidden="1" x14ac:dyDescent="0.35">
      <c r="A1828" t="s">
        <v>5941</v>
      </c>
      <c r="B1828" t="s">
        <v>565</v>
      </c>
      <c r="C1828" t="s">
        <v>124</v>
      </c>
      <c r="D1828" s="685">
        <v>46142</v>
      </c>
      <c r="E1828" t="s">
        <v>80</v>
      </c>
      <c r="F1828" s="685">
        <v>45717</v>
      </c>
      <c r="G1828" s="685">
        <v>46418</v>
      </c>
      <c r="H1828" s="684" t="s">
        <v>5942</v>
      </c>
    </row>
    <row r="1829" spans="1:8" hidden="1" x14ac:dyDescent="0.35">
      <c r="A1829" t="s">
        <v>5943</v>
      </c>
      <c r="B1829" t="s">
        <v>565</v>
      </c>
      <c r="C1829" t="s">
        <v>2536</v>
      </c>
      <c r="D1829" s="685">
        <v>45869</v>
      </c>
      <c r="E1829" t="s">
        <v>80</v>
      </c>
      <c r="F1829" s="685">
        <v>45751</v>
      </c>
      <c r="G1829" s="685">
        <v>46203</v>
      </c>
      <c r="H1829" s="684" t="s">
        <v>5944</v>
      </c>
    </row>
    <row r="1830" spans="1:8" hidden="1" x14ac:dyDescent="0.35">
      <c r="A1830" t="s">
        <v>5945</v>
      </c>
      <c r="B1830" t="s">
        <v>124</v>
      </c>
      <c r="C1830" t="s">
        <v>124</v>
      </c>
      <c r="D1830" s="685">
        <v>45764</v>
      </c>
      <c r="E1830" t="s">
        <v>80</v>
      </c>
      <c r="F1830" s="685">
        <v>45733</v>
      </c>
      <c r="G1830" s="685">
        <v>45864</v>
      </c>
      <c r="H1830" s="684" t="s">
        <v>5946</v>
      </c>
    </row>
    <row r="1831" spans="1:8" ht="29" hidden="1" x14ac:dyDescent="0.35">
      <c r="A1831" t="s">
        <v>5947</v>
      </c>
      <c r="B1831" t="s">
        <v>565</v>
      </c>
      <c r="C1831" t="s">
        <v>2475</v>
      </c>
      <c r="D1831" s="685">
        <v>45808</v>
      </c>
      <c r="E1831" t="s">
        <v>80</v>
      </c>
      <c r="F1831" s="685">
        <v>45740</v>
      </c>
      <c r="G1831" s="685">
        <v>45809</v>
      </c>
      <c r="H1831" s="684" t="s">
        <v>5948</v>
      </c>
    </row>
    <row r="1832" spans="1:8" ht="29" hidden="1" x14ac:dyDescent="0.35">
      <c r="A1832" t="s">
        <v>5949</v>
      </c>
      <c r="B1832" t="s">
        <v>565</v>
      </c>
      <c r="C1832" t="s">
        <v>2475</v>
      </c>
      <c r="D1832" s="685">
        <v>45808</v>
      </c>
      <c r="E1832" t="s">
        <v>80</v>
      </c>
      <c r="F1832" s="685">
        <v>45740</v>
      </c>
      <c r="G1832" s="685">
        <v>45809</v>
      </c>
      <c r="H1832" s="684" t="s">
        <v>5950</v>
      </c>
    </row>
    <row r="1833" spans="1:8" ht="29" hidden="1" x14ac:dyDescent="0.35">
      <c r="A1833" t="s">
        <v>5951</v>
      </c>
      <c r="B1833" t="s">
        <v>565</v>
      </c>
      <c r="C1833" t="s">
        <v>278</v>
      </c>
      <c r="D1833" s="685">
        <v>45960</v>
      </c>
      <c r="E1833" t="s">
        <v>135</v>
      </c>
      <c r="F1833" s="685">
        <v>45748</v>
      </c>
      <c r="G1833" s="685">
        <v>45779</v>
      </c>
      <c r="H1833" s="684" t="s">
        <v>5952</v>
      </c>
    </row>
    <row r="1834" spans="1:8" hidden="1" x14ac:dyDescent="0.35">
      <c r="A1834" t="s">
        <v>5953</v>
      </c>
      <c r="B1834" t="s">
        <v>565</v>
      </c>
      <c r="C1834" t="s">
        <v>278</v>
      </c>
      <c r="D1834" s="685">
        <v>45900</v>
      </c>
      <c r="E1834" t="s">
        <v>80</v>
      </c>
      <c r="F1834" s="685">
        <v>45880</v>
      </c>
      <c r="G1834" s="685">
        <v>46021</v>
      </c>
      <c r="H1834" s="684" t="s">
        <v>5954</v>
      </c>
    </row>
    <row r="1835" spans="1:8" hidden="1" x14ac:dyDescent="0.35">
      <c r="A1835" t="s">
        <v>5955</v>
      </c>
      <c r="B1835" t="s">
        <v>565</v>
      </c>
      <c r="C1835" t="s">
        <v>124</v>
      </c>
      <c r="D1835" s="685">
        <v>45991</v>
      </c>
      <c r="E1835" t="s">
        <v>80</v>
      </c>
      <c r="F1835" s="685">
        <v>45728</v>
      </c>
      <c r="G1835" s="685">
        <v>46386</v>
      </c>
      <c r="H1835" s="684" t="s">
        <v>5956</v>
      </c>
    </row>
    <row r="1836" spans="1:8" hidden="1" x14ac:dyDescent="0.35">
      <c r="A1836" t="s">
        <v>5957</v>
      </c>
      <c r="B1836" t="s">
        <v>565</v>
      </c>
      <c r="C1836" t="s">
        <v>124</v>
      </c>
      <c r="D1836" s="685">
        <v>45991</v>
      </c>
      <c r="E1836" t="s">
        <v>80</v>
      </c>
      <c r="F1836" s="685">
        <v>45728</v>
      </c>
      <c r="G1836" s="685">
        <v>46386</v>
      </c>
      <c r="H1836" s="684" t="s">
        <v>5958</v>
      </c>
    </row>
    <row r="1837" spans="1:8" hidden="1" x14ac:dyDescent="0.35">
      <c r="A1837" t="s">
        <v>5959</v>
      </c>
      <c r="B1837" t="s">
        <v>565</v>
      </c>
      <c r="C1837" t="s">
        <v>2536</v>
      </c>
      <c r="D1837" s="685">
        <v>45869</v>
      </c>
      <c r="E1837" t="s">
        <v>80</v>
      </c>
      <c r="F1837" s="685">
        <v>45749</v>
      </c>
      <c r="G1837" s="685">
        <v>46203</v>
      </c>
      <c r="H1837" s="684" t="s">
        <v>5960</v>
      </c>
    </row>
    <row r="1838" spans="1:8" ht="29" hidden="1" x14ac:dyDescent="0.35">
      <c r="A1838" t="s">
        <v>5961</v>
      </c>
      <c r="B1838" t="s">
        <v>565</v>
      </c>
      <c r="C1838" t="s">
        <v>124</v>
      </c>
      <c r="D1838" s="685">
        <v>45764</v>
      </c>
      <c r="E1838" t="s">
        <v>80</v>
      </c>
      <c r="F1838" s="685">
        <v>45733</v>
      </c>
      <c r="G1838" s="685">
        <v>46229</v>
      </c>
      <c r="H1838" s="684" t="s">
        <v>5962</v>
      </c>
    </row>
    <row r="1839" spans="1:8" hidden="1" x14ac:dyDescent="0.35">
      <c r="A1839" t="s">
        <v>5963</v>
      </c>
      <c r="B1839" t="s">
        <v>565</v>
      </c>
      <c r="C1839" t="s">
        <v>124</v>
      </c>
      <c r="D1839" s="685">
        <v>45716</v>
      </c>
      <c r="E1839" t="s">
        <v>80</v>
      </c>
      <c r="F1839" s="685">
        <v>45684</v>
      </c>
      <c r="G1839" s="685">
        <v>45838</v>
      </c>
      <c r="H1839" s="684" t="s">
        <v>5964</v>
      </c>
    </row>
    <row r="1840" spans="1:8" ht="29" hidden="1" x14ac:dyDescent="0.35">
      <c r="A1840" t="s">
        <v>5965</v>
      </c>
      <c r="B1840" t="s">
        <v>888</v>
      </c>
      <c r="C1840" t="s">
        <v>124</v>
      </c>
      <c r="D1840" s="685">
        <v>45714</v>
      </c>
      <c r="E1840" t="s">
        <v>2553</v>
      </c>
      <c r="F1840" s="685">
        <v>45700</v>
      </c>
      <c r="G1840" s="685">
        <v>45856</v>
      </c>
      <c r="H1840" s="684" t="s">
        <v>5966</v>
      </c>
    </row>
    <row r="1841" spans="1:8" hidden="1" x14ac:dyDescent="0.35">
      <c r="A1841" t="s">
        <v>5967</v>
      </c>
      <c r="B1841" t="s">
        <v>3110</v>
      </c>
      <c r="C1841" t="s">
        <v>2475</v>
      </c>
      <c r="D1841" s="685">
        <v>46005</v>
      </c>
      <c r="E1841" t="s">
        <v>2531</v>
      </c>
      <c r="F1841" s="685">
        <v>45883</v>
      </c>
      <c r="G1841" s="685">
        <v>46071</v>
      </c>
      <c r="H1841" s="684" t="s">
        <v>5968</v>
      </c>
    </row>
    <row r="1842" spans="1:8" hidden="1" x14ac:dyDescent="0.35">
      <c r="A1842" t="s">
        <v>5969</v>
      </c>
      <c r="B1842" t="s">
        <v>565</v>
      </c>
      <c r="C1842" t="s">
        <v>124</v>
      </c>
      <c r="D1842" s="685">
        <v>45991</v>
      </c>
      <c r="E1842" t="s">
        <v>80</v>
      </c>
      <c r="F1842" s="685">
        <v>45728</v>
      </c>
      <c r="G1842" s="685">
        <v>46386</v>
      </c>
      <c r="H1842" s="684" t="s">
        <v>5970</v>
      </c>
    </row>
    <row r="1843" spans="1:8" ht="29" hidden="1" x14ac:dyDescent="0.35">
      <c r="A1843" t="s">
        <v>5971</v>
      </c>
      <c r="B1843" t="s">
        <v>565</v>
      </c>
      <c r="C1843" t="s">
        <v>124</v>
      </c>
      <c r="D1843" s="685">
        <v>45765</v>
      </c>
      <c r="E1843" t="s">
        <v>80</v>
      </c>
      <c r="F1843" s="685">
        <v>45734</v>
      </c>
      <c r="G1843" s="685">
        <v>46229</v>
      </c>
      <c r="H1843" s="684" t="s">
        <v>5972</v>
      </c>
    </row>
    <row r="1844" spans="1:8" hidden="1" x14ac:dyDescent="0.35">
      <c r="A1844" t="s">
        <v>5973</v>
      </c>
      <c r="B1844" t="s">
        <v>565</v>
      </c>
      <c r="C1844" t="s">
        <v>278</v>
      </c>
      <c r="D1844" s="685">
        <v>45712</v>
      </c>
      <c r="E1844" t="s">
        <v>2531</v>
      </c>
      <c r="F1844" s="685">
        <v>45680</v>
      </c>
      <c r="G1844" s="685">
        <v>46325</v>
      </c>
      <c r="H1844" s="684" t="s">
        <v>5974</v>
      </c>
    </row>
    <row r="1845" spans="1:8" ht="29" hidden="1" x14ac:dyDescent="0.35">
      <c r="A1845" t="s">
        <v>5975</v>
      </c>
      <c r="B1845" t="s">
        <v>565</v>
      </c>
      <c r="C1845" t="s">
        <v>278</v>
      </c>
      <c r="D1845" s="685">
        <v>45733</v>
      </c>
      <c r="E1845" t="s">
        <v>80</v>
      </c>
      <c r="F1845" s="685">
        <v>45705</v>
      </c>
      <c r="G1845" s="685">
        <v>46325</v>
      </c>
      <c r="H1845" s="684" t="s">
        <v>5976</v>
      </c>
    </row>
    <row r="1846" spans="1:8" hidden="1" x14ac:dyDescent="0.35">
      <c r="A1846" t="s">
        <v>5977</v>
      </c>
      <c r="B1846" t="s">
        <v>888</v>
      </c>
      <c r="C1846" t="s">
        <v>124</v>
      </c>
      <c r="D1846" s="685">
        <v>45879</v>
      </c>
      <c r="E1846" t="s">
        <v>80</v>
      </c>
      <c r="F1846" s="685">
        <v>45796</v>
      </c>
      <c r="G1846" s="685">
        <v>45971</v>
      </c>
      <c r="H1846" s="684" t="s">
        <v>5978</v>
      </c>
    </row>
    <row r="1847" spans="1:8" hidden="1" x14ac:dyDescent="0.35">
      <c r="A1847" t="s">
        <v>5979</v>
      </c>
      <c r="B1847" t="s">
        <v>565</v>
      </c>
      <c r="C1847" t="s">
        <v>124</v>
      </c>
      <c r="D1847" s="685">
        <v>45991</v>
      </c>
      <c r="E1847" t="s">
        <v>80</v>
      </c>
      <c r="F1847" s="685">
        <v>45728</v>
      </c>
      <c r="G1847" s="685">
        <v>46386</v>
      </c>
      <c r="H1847" s="684" t="s">
        <v>5980</v>
      </c>
    </row>
    <row r="1848" spans="1:8" ht="29" hidden="1" x14ac:dyDescent="0.35">
      <c r="A1848" t="s">
        <v>5981</v>
      </c>
      <c r="B1848" t="s">
        <v>156</v>
      </c>
      <c r="C1848" t="s">
        <v>2475</v>
      </c>
      <c r="D1848" s="685">
        <v>45900</v>
      </c>
      <c r="E1848" t="s">
        <v>135</v>
      </c>
      <c r="F1848" s="685">
        <v>45712</v>
      </c>
      <c r="G1848" s="685">
        <v>46022</v>
      </c>
      <c r="H1848" s="684" t="s">
        <v>5982</v>
      </c>
    </row>
    <row r="1849" spans="1:8" ht="29" hidden="1" x14ac:dyDescent="0.35">
      <c r="A1849" t="s">
        <v>5983</v>
      </c>
      <c r="B1849" t="s">
        <v>565</v>
      </c>
      <c r="C1849" t="s">
        <v>124</v>
      </c>
      <c r="D1849" s="685">
        <v>45991</v>
      </c>
      <c r="E1849" t="s">
        <v>135</v>
      </c>
      <c r="F1849" s="685">
        <v>45728</v>
      </c>
      <c r="G1849" s="685">
        <v>46021</v>
      </c>
      <c r="H1849" s="684" t="s">
        <v>5984</v>
      </c>
    </row>
    <row r="1850" spans="1:8" hidden="1" x14ac:dyDescent="0.35">
      <c r="A1850" t="s">
        <v>5985</v>
      </c>
      <c r="B1850" t="s">
        <v>888</v>
      </c>
      <c r="C1850" t="s">
        <v>124</v>
      </c>
      <c r="D1850" s="685">
        <v>45824</v>
      </c>
      <c r="E1850" t="s">
        <v>2553</v>
      </c>
      <c r="F1850" s="685">
        <v>45821</v>
      </c>
      <c r="G1850" s="685">
        <v>45899</v>
      </c>
      <c r="H1850" s="684" t="s">
        <v>5986</v>
      </c>
    </row>
    <row r="1851" spans="1:8" ht="29" hidden="1" x14ac:dyDescent="0.35">
      <c r="A1851" t="s">
        <v>5987</v>
      </c>
      <c r="B1851" t="s">
        <v>124</v>
      </c>
      <c r="C1851" t="s">
        <v>278</v>
      </c>
      <c r="D1851" s="685">
        <v>45740</v>
      </c>
      <c r="E1851" t="s">
        <v>135</v>
      </c>
      <c r="F1851" s="685">
        <v>45712</v>
      </c>
      <c r="G1851" s="685">
        <v>46325</v>
      </c>
      <c r="H1851" s="684" t="s">
        <v>5988</v>
      </c>
    </row>
    <row r="1852" spans="1:8" hidden="1" x14ac:dyDescent="0.35">
      <c r="A1852" t="s">
        <v>5989</v>
      </c>
      <c r="B1852" t="s">
        <v>124</v>
      </c>
      <c r="C1852" t="s">
        <v>2475</v>
      </c>
      <c r="D1852" s="685">
        <v>45809</v>
      </c>
      <c r="E1852" t="s">
        <v>2531</v>
      </c>
      <c r="F1852" s="685">
        <v>45701</v>
      </c>
      <c r="G1852" s="685">
        <v>45869</v>
      </c>
      <c r="H1852" s="684" t="s">
        <v>5990</v>
      </c>
    </row>
    <row r="1853" spans="1:8" hidden="1" x14ac:dyDescent="0.35">
      <c r="A1853" t="s">
        <v>2272</v>
      </c>
      <c r="B1853" t="s">
        <v>888</v>
      </c>
      <c r="C1853" t="s">
        <v>278</v>
      </c>
      <c r="D1853" s="685">
        <v>45798</v>
      </c>
      <c r="E1853" t="s">
        <v>80</v>
      </c>
      <c r="F1853" s="685">
        <v>45706</v>
      </c>
      <c r="G1853" s="685">
        <v>46022</v>
      </c>
      <c r="H1853" s="684" t="s">
        <v>5991</v>
      </c>
    </row>
    <row r="1854" spans="1:8" hidden="1" x14ac:dyDescent="0.35">
      <c r="A1854" t="s">
        <v>5992</v>
      </c>
      <c r="B1854" t="s">
        <v>565</v>
      </c>
      <c r="C1854" t="s">
        <v>2536</v>
      </c>
      <c r="D1854" s="685">
        <v>45869</v>
      </c>
      <c r="E1854" t="s">
        <v>80</v>
      </c>
      <c r="F1854" s="685">
        <v>45750</v>
      </c>
      <c r="G1854" s="685">
        <v>46203</v>
      </c>
      <c r="H1854" s="684" t="s">
        <v>5993</v>
      </c>
    </row>
    <row r="1855" spans="1:8" ht="29" hidden="1" x14ac:dyDescent="0.35">
      <c r="A1855" t="s">
        <v>5994</v>
      </c>
      <c r="B1855" t="s">
        <v>565</v>
      </c>
      <c r="C1855" t="s">
        <v>278</v>
      </c>
      <c r="D1855" s="685">
        <v>45712</v>
      </c>
      <c r="E1855" t="s">
        <v>80</v>
      </c>
      <c r="F1855" s="685">
        <v>45712</v>
      </c>
      <c r="G1855" s="685">
        <v>46325</v>
      </c>
      <c r="H1855" s="684" t="s">
        <v>5995</v>
      </c>
    </row>
    <row r="1856" spans="1:8" hidden="1" x14ac:dyDescent="0.35">
      <c r="A1856" t="s">
        <v>5996</v>
      </c>
      <c r="B1856" t="s">
        <v>565</v>
      </c>
      <c r="C1856" t="s">
        <v>278</v>
      </c>
      <c r="D1856" s="685">
        <v>46142</v>
      </c>
      <c r="E1856" t="s">
        <v>80</v>
      </c>
      <c r="F1856" s="685">
        <v>46174</v>
      </c>
      <c r="G1856" s="685">
        <v>46386</v>
      </c>
      <c r="H1856" s="684" t="s">
        <v>5997</v>
      </c>
    </row>
    <row r="1857" spans="1:8" ht="29" hidden="1" x14ac:dyDescent="0.35">
      <c r="A1857" t="s">
        <v>5998</v>
      </c>
      <c r="B1857" t="s">
        <v>888</v>
      </c>
      <c r="C1857" t="s">
        <v>124</v>
      </c>
      <c r="D1857" s="685">
        <v>45729</v>
      </c>
      <c r="E1857" t="s">
        <v>80</v>
      </c>
      <c r="F1857" s="685">
        <v>45517</v>
      </c>
      <c r="G1857" s="685">
        <v>45729</v>
      </c>
      <c r="H1857" s="684" t="s">
        <v>5999</v>
      </c>
    </row>
    <row r="1858" spans="1:8" ht="43.5" hidden="1" x14ac:dyDescent="0.35">
      <c r="A1858" t="s">
        <v>6000</v>
      </c>
      <c r="B1858" t="s">
        <v>565</v>
      </c>
      <c r="C1858" t="s">
        <v>124</v>
      </c>
      <c r="D1858" s="685">
        <v>45866</v>
      </c>
      <c r="E1858" t="s">
        <v>80</v>
      </c>
      <c r="F1858" s="685">
        <v>45684</v>
      </c>
      <c r="G1858" s="685">
        <v>45989</v>
      </c>
      <c r="H1858" s="684" t="s">
        <v>6001</v>
      </c>
    </row>
    <row r="1859" spans="1:8" ht="29" hidden="1" x14ac:dyDescent="0.35">
      <c r="A1859" t="s">
        <v>6002</v>
      </c>
      <c r="B1859" t="s">
        <v>565</v>
      </c>
      <c r="C1859" t="s">
        <v>124</v>
      </c>
      <c r="D1859" s="685">
        <v>45991</v>
      </c>
      <c r="E1859" t="s">
        <v>80</v>
      </c>
      <c r="F1859" s="685">
        <v>45728</v>
      </c>
      <c r="G1859" s="685">
        <v>46386</v>
      </c>
      <c r="H1859" s="684" t="s">
        <v>6003</v>
      </c>
    </row>
    <row r="1860" spans="1:8" hidden="1" x14ac:dyDescent="0.35">
      <c r="A1860" t="s">
        <v>6004</v>
      </c>
      <c r="B1860" t="s">
        <v>124</v>
      </c>
      <c r="C1860" t="s">
        <v>124</v>
      </c>
      <c r="D1860" s="685">
        <v>45752</v>
      </c>
      <c r="E1860" t="s">
        <v>2553</v>
      </c>
      <c r="F1860" s="685">
        <v>45741</v>
      </c>
      <c r="G1860" s="685">
        <v>45856</v>
      </c>
      <c r="H1860" s="684" t="s">
        <v>6005</v>
      </c>
    </row>
    <row r="1861" spans="1:8" ht="29" hidden="1" x14ac:dyDescent="0.35">
      <c r="A1861" t="s">
        <v>6006</v>
      </c>
      <c r="B1861" t="s">
        <v>565</v>
      </c>
      <c r="C1861" t="s">
        <v>124</v>
      </c>
      <c r="D1861" s="685">
        <v>45764</v>
      </c>
      <c r="E1861" t="s">
        <v>80</v>
      </c>
      <c r="F1861" s="685">
        <v>45733</v>
      </c>
      <c r="G1861" s="685">
        <v>46229</v>
      </c>
      <c r="H1861" s="684" t="s">
        <v>6007</v>
      </c>
    </row>
    <row r="1862" spans="1:8" hidden="1" x14ac:dyDescent="0.35">
      <c r="A1862" t="s">
        <v>6008</v>
      </c>
      <c r="B1862" t="s">
        <v>565</v>
      </c>
      <c r="C1862" t="s">
        <v>2475</v>
      </c>
      <c r="D1862" s="685">
        <v>45808</v>
      </c>
      <c r="E1862" t="s">
        <v>2531</v>
      </c>
      <c r="F1862" s="685">
        <v>45740</v>
      </c>
      <c r="G1862" s="685">
        <v>45809</v>
      </c>
      <c r="H1862" s="684" t="s">
        <v>6009</v>
      </c>
    </row>
    <row r="1863" spans="1:8" hidden="1" x14ac:dyDescent="0.35">
      <c r="A1863" t="s">
        <v>6010</v>
      </c>
      <c r="B1863" t="s">
        <v>565</v>
      </c>
      <c r="C1863" t="s">
        <v>2475</v>
      </c>
      <c r="D1863" s="685">
        <v>45808</v>
      </c>
      <c r="E1863" t="s">
        <v>80</v>
      </c>
      <c r="F1863" s="685">
        <v>45740</v>
      </c>
      <c r="G1863" s="685">
        <v>45809</v>
      </c>
      <c r="H1863" s="684" t="s">
        <v>6011</v>
      </c>
    </row>
    <row r="1864" spans="1:8" hidden="1" x14ac:dyDescent="0.35">
      <c r="A1864" t="s">
        <v>6012</v>
      </c>
      <c r="B1864" t="s">
        <v>124</v>
      </c>
      <c r="C1864" t="s">
        <v>278</v>
      </c>
      <c r="D1864" s="685">
        <v>45621</v>
      </c>
      <c r="E1864" t="s">
        <v>2531</v>
      </c>
      <c r="F1864" s="685">
        <v>45590</v>
      </c>
      <c r="G1864" s="685">
        <v>45992</v>
      </c>
      <c r="H1864" s="684" t="s">
        <v>152</v>
      </c>
    </row>
    <row r="1865" spans="1:8" hidden="1" x14ac:dyDescent="0.35">
      <c r="A1865" t="s">
        <v>6013</v>
      </c>
      <c r="B1865" t="s">
        <v>565</v>
      </c>
      <c r="C1865" t="s">
        <v>2475</v>
      </c>
      <c r="D1865" s="685">
        <v>46022</v>
      </c>
      <c r="E1865" t="s">
        <v>80</v>
      </c>
      <c r="F1865" s="685">
        <v>45474</v>
      </c>
      <c r="G1865" s="685">
        <v>46142</v>
      </c>
      <c r="H1865" s="684" t="s">
        <v>6014</v>
      </c>
    </row>
    <row r="1866" spans="1:8" hidden="1" x14ac:dyDescent="0.35">
      <c r="A1866" t="s">
        <v>6015</v>
      </c>
      <c r="B1866" t="s">
        <v>565</v>
      </c>
      <c r="C1866" t="s">
        <v>124</v>
      </c>
      <c r="D1866" s="685">
        <v>46142</v>
      </c>
      <c r="E1866" t="s">
        <v>80</v>
      </c>
      <c r="F1866" s="685">
        <v>45717</v>
      </c>
      <c r="G1866" s="685">
        <v>46418</v>
      </c>
      <c r="H1866" s="684" t="s">
        <v>6016</v>
      </c>
    </row>
    <row r="1867" spans="1:8" ht="29" hidden="1" x14ac:dyDescent="0.35">
      <c r="A1867" t="s">
        <v>6017</v>
      </c>
      <c r="B1867" t="s">
        <v>565</v>
      </c>
      <c r="C1867" t="s">
        <v>2536</v>
      </c>
      <c r="D1867" s="685">
        <v>45753</v>
      </c>
      <c r="E1867" t="s">
        <v>80</v>
      </c>
      <c r="F1867" s="685">
        <v>45722</v>
      </c>
      <c r="G1867" s="685">
        <v>46057</v>
      </c>
      <c r="H1867" s="684" t="s">
        <v>6018</v>
      </c>
    </row>
    <row r="1868" spans="1:8" hidden="1" x14ac:dyDescent="0.35">
      <c r="A1868" t="s">
        <v>6019</v>
      </c>
      <c r="B1868" t="s">
        <v>888</v>
      </c>
      <c r="C1868" t="s">
        <v>124</v>
      </c>
      <c r="D1868" s="685">
        <v>45808</v>
      </c>
      <c r="E1868" t="s">
        <v>2553</v>
      </c>
      <c r="F1868" s="685">
        <v>45800</v>
      </c>
      <c r="G1868" s="685">
        <v>45831</v>
      </c>
      <c r="H1868" s="684" t="s">
        <v>6020</v>
      </c>
    </row>
    <row r="1869" spans="1:8" hidden="1" x14ac:dyDescent="0.35">
      <c r="A1869" t="s">
        <v>6021</v>
      </c>
      <c r="B1869" t="s">
        <v>565</v>
      </c>
      <c r="C1869" t="s">
        <v>124</v>
      </c>
      <c r="D1869" s="685">
        <v>46142</v>
      </c>
      <c r="E1869" t="s">
        <v>80</v>
      </c>
      <c r="F1869" s="685">
        <v>45717</v>
      </c>
      <c r="G1869" s="685">
        <v>46418</v>
      </c>
      <c r="H1869" s="684" t="s">
        <v>6022</v>
      </c>
    </row>
    <row r="1870" spans="1:8" hidden="1" x14ac:dyDescent="0.35">
      <c r="A1870" t="s">
        <v>6023</v>
      </c>
      <c r="B1870" t="s">
        <v>888</v>
      </c>
      <c r="C1870" t="s">
        <v>124</v>
      </c>
      <c r="D1870" s="685">
        <v>45824</v>
      </c>
      <c r="E1870" t="s">
        <v>2553</v>
      </c>
      <c r="F1870" s="685">
        <v>45814</v>
      </c>
      <c r="G1870" s="685">
        <v>45844</v>
      </c>
      <c r="H1870" s="684" t="s">
        <v>6024</v>
      </c>
    </row>
    <row r="1871" spans="1:8" hidden="1" x14ac:dyDescent="0.35">
      <c r="A1871" t="s">
        <v>6025</v>
      </c>
      <c r="B1871" t="s">
        <v>565</v>
      </c>
      <c r="C1871" t="s">
        <v>124</v>
      </c>
      <c r="D1871" s="685">
        <v>46142</v>
      </c>
      <c r="E1871" t="s">
        <v>80</v>
      </c>
      <c r="F1871" s="685">
        <v>45717</v>
      </c>
      <c r="G1871" s="685">
        <v>46418</v>
      </c>
      <c r="H1871" s="684" t="s">
        <v>6026</v>
      </c>
    </row>
    <row r="1872" spans="1:8" ht="29" hidden="1" x14ac:dyDescent="0.35">
      <c r="A1872" t="s">
        <v>6027</v>
      </c>
      <c r="B1872" t="s">
        <v>280</v>
      </c>
      <c r="C1872" t="s">
        <v>278</v>
      </c>
      <c r="D1872" s="685">
        <v>45898</v>
      </c>
      <c r="E1872" t="s">
        <v>80</v>
      </c>
      <c r="F1872" s="685">
        <v>45684</v>
      </c>
      <c r="G1872" s="685">
        <v>46021</v>
      </c>
      <c r="H1872" s="684" t="s">
        <v>6028</v>
      </c>
    </row>
    <row r="1873" spans="1:8" hidden="1" x14ac:dyDescent="0.35">
      <c r="A1873" t="s">
        <v>6029</v>
      </c>
      <c r="B1873" t="s">
        <v>888</v>
      </c>
      <c r="C1873" t="s">
        <v>2475</v>
      </c>
      <c r="D1873" s="685">
        <v>45869</v>
      </c>
      <c r="E1873" t="s">
        <v>80</v>
      </c>
      <c r="F1873" s="685">
        <v>45733</v>
      </c>
      <c r="G1873" s="685">
        <v>46022</v>
      </c>
      <c r="H1873" s="684" t="s">
        <v>6030</v>
      </c>
    </row>
    <row r="1874" spans="1:8" hidden="1" x14ac:dyDescent="0.35">
      <c r="A1874" t="s">
        <v>6031</v>
      </c>
      <c r="B1874" t="s">
        <v>565</v>
      </c>
      <c r="C1874" t="s">
        <v>124</v>
      </c>
      <c r="D1874" s="685">
        <v>46142</v>
      </c>
      <c r="E1874" t="s">
        <v>80</v>
      </c>
      <c r="F1874" s="685">
        <v>45717</v>
      </c>
      <c r="G1874" s="685">
        <v>46418</v>
      </c>
      <c r="H1874" s="684" t="s">
        <v>6032</v>
      </c>
    </row>
    <row r="1875" spans="1:8" hidden="1" x14ac:dyDescent="0.35">
      <c r="A1875" t="s">
        <v>6033</v>
      </c>
      <c r="B1875" t="s">
        <v>565</v>
      </c>
      <c r="C1875" t="s">
        <v>124</v>
      </c>
      <c r="D1875" s="685">
        <v>46054</v>
      </c>
      <c r="E1875" t="s">
        <v>80</v>
      </c>
      <c r="F1875" s="685">
        <v>46174</v>
      </c>
      <c r="G1875" s="685">
        <v>46386</v>
      </c>
      <c r="H1875" s="684" t="s">
        <v>6034</v>
      </c>
    </row>
    <row r="1876" spans="1:8" hidden="1" x14ac:dyDescent="0.35">
      <c r="A1876" t="s">
        <v>6035</v>
      </c>
      <c r="B1876" t="s">
        <v>888</v>
      </c>
      <c r="C1876" t="s">
        <v>124</v>
      </c>
      <c r="D1876" s="685">
        <v>45824</v>
      </c>
      <c r="E1876" t="s">
        <v>2553</v>
      </c>
      <c r="F1876" s="685">
        <v>45818</v>
      </c>
      <c r="G1876" s="685">
        <v>45853</v>
      </c>
      <c r="H1876" s="684" t="s">
        <v>6036</v>
      </c>
    </row>
    <row r="1877" spans="1:8" hidden="1" x14ac:dyDescent="0.35">
      <c r="A1877" t="s">
        <v>6037</v>
      </c>
      <c r="B1877" t="s">
        <v>565</v>
      </c>
      <c r="C1877" t="s">
        <v>2475</v>
      </c>
      <c r="D1877" s="685">
        <v>45808</v>
      </c>
      <c r="E1877" t="s">
        <v>80</v>
      </c>
      <c r="F1877" s="685">
        <v>45740</v>
      </c>
      <c r="G1877" s="685">
        <v>45809</v>
      </c>
      <c r="H1877" s="684" t="s">
        <v>6038</v>
      </c>
    </row>
    <row r="1878" spans="1:8" hidden="1" x14ac:dyDescent="0.35">
      <c r="A1878" t="s">
        <v>2279</v>
      </c>
      <c r="B1878" t="s">
        <v>156</v>
      </c>
      <c r="C1878" t="s">
        <v>2475</v>
      </c>
      <c r="D1878" s="685">
        <v>45809</v>
      </c>
      <c r="E1878" t="s">
        <v>80</v>
      </c>
      <c r="F1878" s="685">
        <v>45709</v>
      </c>
      <c r="G1878" s="685">
        <v>46021</v>
      </c>
      <c r="H1878" s="684" t="s">
        <v>6039</v>
      </c>
    </row>
    <row r="1879" spans="1:8" hidden="1" x14ac:dyDescent="0.35">
      <c r="A1879" t="s">
        <v>6040</v>
      </c>
      <c r="B1879" t="s">
        <v>565</v>
      </c>
      <c r="C1879" t="s">
        <v>124</v>
      </c>
      <c r="D1879" s="685">
        <v>46142</v>
      </c>
      <c r="E1879" t="s">
        <v>80</v>
      </c>
      <c r="F1879" s="685">
        <v>45717</v>
      </c>
      <c r="G1879" s="685">
        <v>46418</v>
      </c>
      <c r="H1879" s="684" t="s">
        <v>6041</v>
      </c>
    </row>
    <row r="1880" spans="1:8" ht="29" hidden="1" x14ac:dyDescent="0.35">
      <c r="A1880" t="s">
        <v>6042</v>
      </c>
      <c r="B1880" t="s">
        <v>888</v>
      </c>
      <c r="C1880" t="s">
        <v>124</v>
      </c>
      <c r="D1880" s="685">
        <v>45796</v>
      </c>
      <c r="E1880" t="s">
        <v>2553</v>
      </c>
      <c r="F1880" s="685">
        <v>45791</v>
      </c>
      <c r="G1880" s="685">
        <v>45856</v>
      </c>
      <c r="H1880" s="684" t="s">
        <v>6043</v>
      </c>
    </row>
    <row r="1881" spans="1:8" hidden="1" x14ac:dyDescent="0.35">
      <c r="A1881" t="s">
        <v>6044</v>
      </c>
      <c r="B1881" t="s">
        <v>888</v>
      </c>
      <c r="C1881" t="s">
        <v>124</v>
      </c>
      <c r="D1881" s="685">
        <v>45808</v>
      </c>
      <c r="E1881" t="s">
        <v>2553</v>
      </c>
      <c r="F1881" s="685">
        <v>45803</v>
      </c>
      <c r="G1881" s="685">
        <v>45834</v>
      </c>
      <c r="H1881" s="684" t="s">
        <v>6045</v>
      </c>
    </row>
    <row r="1882" spans="1:8" ht="29" hidden="1" x14ac:dyDescent="0.35">
      <c r="A1882" t="s">
        <v>6046</v>
      </c>
      <c r="B1882" t="s">
        <v>565</v>
      </c>
      <c r="C1882" t="s">
        <v>124</v>
      </c>
      <c r="D1882" s="685">
        <v>45884</v>
      </c>
      <c r="E1882" t="s">
        <v>80</v>
      </c>
      <c r="F1882" s="685">
        <v>45798</v>
      </c>
      <c r="G1882" s="685">
        <v>46022</v>
      </c>
      <c r="H1882" s="684" t="s">
        <v>6047</v>
      </c>
    </row>
    <row r="1883" spans="1:8" hidden="1" x14ac:dyDescent="0.35">
      <c r="A1883" t="s">
        <v>6048</v>
      </c>
      <c r="B1883" t="s">
        <v>888</v>
      </c>
      <c r="C1883" t="s">
        <v>124</v>
      </c>
      <c r="D1883" s="685">
        <v>45839</v>
      </c>
      <c r="E1883" t="s">
        <v>80</v>
      </c>
      <c r="F1883" s="685">
        <v>45838</v>
      </c>
      <c r="G1883" s="685">
        <v>45848</v>
      </c>
      <c r="H1883" s="684" t="s">
        <v>6049</v>
      </c>
    </row>
    <row r="1884" spans="1:8" ht="29" hidden="1" x14ac:dyDescent="0.35">
      <c r="A1884" t="s">
        <v>6050</v>
      </c>
      <c r="B1884" t="s">
        <v>888</v>
      </c>
      <c r="C1884" t="s">
        <v>124</v>
      </c>
      <c r="D1884" s="685">
        <v>45798</v>
      </c>
      <c r="E1884" t="s">
        <v>2553</v>
      </c>
      <c r="F1884" s="685">
        <v>45793</v>
      </c>
      <c r="G1884" s="685">
        <v>45856</v>
      </c>
      <c r="H1884" s="684" t="s">
        <v>6051</v>
      </c>
    </row>
    <row r="1885" spans="1:8" hidden="1" x14ac:dyDescent="0.35">
      <c r="A1885" t="s">
        <v>6052</v>
      </c>
      <c r="B1885" t="s">
        <v>888</v>
      </c>
      <c r="C1885" t="s">
        <v>124</v>
      </c>
      <c r="D1885" s="685">
        <v>45808</v>
      </c>
      <c r="E1885" t="s">
        <v>2553</v>
      </c>
      <c r="F1885" s="685">
        <v>45803</v>
      </c>
      <c r="G1885" s="685">
        <v>45834</v>
      </c>
      <c r="H1885" s="684" t="s">
        <v>6053</v>
      </c>
    </row>
    <row r="1886" spans="1:8" hidden="1" x14ac:dyDescent="0.35">
      <c r="A1886" t="s">
        <v>6054</v>
      </c>
      <c r="B1886" t="s">
        <v>888</v>
      </c>
      <c r="C1886" t="s">
        <v>278</v>
      </c>
      <c r="D1886" s="685">
        <v>45869</v>
      </c>
      <c r="E1886" t="s">
        <v>80</v>
      </c>
      <c r="F1886" s="685">
        <v>45796</v>
      </c>
      <c r="G1886" s="685">
        <v>46022</v>
      </c>
      <c r="H1886" s="684" t="s">
        <v>6055</v>
      </c>
    </row>
    <row r="1887" spans="1:8" hidden="1" x14ac:dyDescent="0.35">
      <c r="A1887" t="s">
        <v>6056</v>
      </c>
      <c r="B1887" t="s">
        <v>888</v>
      </c>
      <c r="C1887" t="s">
        <v>124</v>
      </c>
      <c r="D1887" s="685">
        <v>45814</v>
      </c>
      <c r="E1887" t="s">
        <v>2553</v>
      </c>
      <c r="F1887" s="685">
        <v>45805</v>
      </c>
      <c r="G1887" s="685">
        <v>45838</v>
      </c>
      <c r="H1887" s="684" t="s">
        <v>6057</v>
      </c>
    </row>
    <row r="1888" spans="1:8" ht="29" hidden="1" x14ac:dyDescent="0.35">
      <c r="A1888" t="s">
        <v>6058</v>
      </c>
      <c r="B1888" t="s">
        <v>565</v>
      </c>
      <c r="C1888" t="s">
        <v>124</v>
      </c>
      <c r="D1888" s="685">
        <v>45884</v>
      </c>
      <c r="E1888" t="s">
        <v>80</v>
      </c>
      <c r="F1888" s="685">
        <v>45805</v>
      </c>
      <c r="G1888" s="685">
        <v>46021</v>
      </c>
      <c r="H1888" s="684" t="s">
        <v>6059</v>
      </c>
    </row>
    <row r="1889" spans="1:8" hidden="1" x14ac:dyDescent="0.35">
      <c r="A1889" t="s">
        <v>989</v>
      </c>
      <c r="B1889" t="s">
        <v>124</v>
      </c>
      <c r="C1889" t="s">
        <v>2475</v>
      </c>
      <c r="D1889" s="685">
        <v>45809</v>
      </c>
      <c r="E1889" t="s">
        <v>80</v>
      </c>
      <c r="F1889" s="685">
        <v>45694</v>
      </c>
      <c r="G1889" s="685">
        <v>45869</v>
      </c>
      <c r="H1889" s="684" t="s">
        <v>999</v>
      </c>
    </row>
    <row r="1890" spans="1:8" hidden="1" x14ac:dyDescent="0.35">
      <c r="A1890" t="s">
        <v>2245</v>
      </c>
      <c r="B1890" t="s">
        <v>156</v>
      </c>
      <c r="C1890" t="s">
        <v>2475</v>
      </c>
      <c r="D1890" s="685">
        <v>45777</v>
      </c>
      <c r="E1890" t="s">
        <v>80</v>
      </c>
      <c r="F1890" s="685">
        <v>45685</v>
      </c>
      <c r="G1890" s="685">
        <v>45869</v>
      </c>
      <c r="H1890" s="684" t="s">
        <v>2827</v>
      </c>
    </row>
    <row r="1891" spans="1:8" hidden="1" x14ac:dyDescent="0.35">
      <c r="A1891" t="s">
        <v>2330</v>
      </c>
      <c r="B1891" t="s">
        <v>888</v>
      </c>
      <c r="C1891" t="s">
        <v>278</v>
      </c>
      <c r="D1891" s="685">
        <v>45838</v>
      </c>
      <c r="E1891" t="s">
        <v>80</v>
      </c>
      <c r="F1891" s="685">
        <v>45779</v>
      </c>
      <c r="G1891" s="685">
        <v>46022</v>
      </c>
      <c r="H1891" s="684" t="s">
        <v>6060</v>
      </c>
    </row>
    <row r="1892" spans="1:8" hidden="1" x14ac:dyDescent="0.35">
      <c r="A1892" t="s">
        <v>6061</v>
      </c>
      <c r="B1892" t="s">
        <v>3110</v>
      </c>
      <c r="C1892" t="s">
        <v>124</v>
      </c>
      <c r="D1892" s="685">
        <v>46005</v>
      </c>
      <c r="E1892" t="s">
        <v>2640</v>
      </c>
      <c r="F1892" s="685">
        <v>45883</v>
      </c>
      <c r="G1892" s="685">
        <v>46057</v>
      </c>
      <c r="H1892" s="684" t="s">
        <v>6062</v>
      </c>
    </row>
    <row r="1893" spans="1:8" ht="29" hidden="1" x14ac:dyDescent="0.35">
      <c r="A1893" t="s">
        <v>6063</v>
      </c>
      <c r="B1893" t="s">
        <v>565</v>
      </c>
      <c r="C1893" t="s">
        <v>124</v>
      </c>
      <c r="D1893" s="685">
        <v>46142</v>
      </c>
      <c r="E1893" t="s">
        <v>80</v>
      </c>
      <c r="F1893" s="685">
        <v>45717</v>
      </c>
      <c r="G1893" s="685">
        <v>46418</v>
      </c>
      <c r="H1893" s="684" t="s">
        <v>6064</v>
      </c>
    </row>
    <row r="1894" spans="1:8" ht="29" hidden="1" x14ac:dyDescent="0.35">
      <c r="A1894" t="s">
        <v>6065</v>
      </c>
      <c r="B1894" t="s">
        <v>888</v>
      </c>
      <c r="C1894" t="s">
        <v>124</v>
      </c>
      <c r="D1894" s="685">
        <v>45795</v>
      </c>
      <c r="E1894" t="s">
        <v>80</v>
      </c>
      <c r="F1894" s="685">
        <v>45734</v>
      </c>
      <c r="G1894" s="685">
        <v>46057</v>
      </c>
      <c r="H1894" s="684" t="s">
        <v>6066</v>
      </c>
    </row>
    <row r="1895" spans="1:8" hidden="1" x14ac:dyDescent="0.35">
      <c r="A1895" t="s">
        <v>6067</v>
      </c>
      <c r="B1895" t="s">
        <v>565</v>
      </c>
      <c r="C1895" t="s">
        <v>278</v>
      </c>
      <c r="D1895" s="685">
        <v>45712</v>
      </c>
      <c r="E1895" t="s">
        <v>80</v>
      </c>
      <c r="F1895" s="685">
        <v>45680</v>
      </c>
      <c r="G1895" s="685">
        <v>46325</v>
      </c>
      <c r="H1895" s="684" t="s">
        <v>6068</v>
      </c>
    </row>
    <row r="1896" spans="1:8" hidden="1" x14ac:dyDescent="0.35">
      <c r="A1896" t="s">
        <v>6069</v>
      </c>
      <c r="B1896" t="s">
        <v>565</v>
      </c>
      <c r="C1896" t="s">
        <v>278</v>
      </c>
      <c r="D1896" s="685">
        <v>45731</v>
      </c>
      <c r="E1896" t="s">
        <v>2531</v>
      </c>
      <c r="F1896" s="685">
        <v>45692</v>
      </c>
      <c r="G1896" s="685">
        <v>46022</v>
      </c>
      <c r="H1896" s="684" t="s">
        <v>6070</v>
      </c>
    </row>
    <row r="1897" spans="1:8" hidden="1" x14ac:dyDescent="0.35">
      <c r="A1897" t="s">
        <v>6071</v>
      </c>
      <c r="B1897" t="s">
        <v>565</v>
      </c>
      <c r="C1897" t="s">
        <v>278</v>
      </c>
      <c r="D1897" s="685">
        <v>45877</v>
      </c>
      <c r="E1897" t="s">
        <v>80</v>
      </c>
      <c r="F1897" s="685">
        <v>45692</v>
      </c>
      <c r="G1897" s="685">
        <v>46022</v>
      </c>
      <c r="H1897" s="684" t="s">
        <v>6072</v>
      </c>
    </row>
    <row r="1898" spans="1:8" hidden="1" x14ac:dyDescent="0.35">
      <c r="A1898" t="s">
        <v>6073</v>
      </c>
      <c r="B1898" t="s">
        <v>565</v>
      </c>
      <c r="C1898" t="s">
        <v>278</v>
      </c>
      <c r="D1898" s="685">
        <v>45731</v>
      </c>
      <c r="E1898" t="s">
        <v>80</v>
      </c>
      <c r="F1898" s="685">
        <v>45692</v>
      </c>
      <c r="G1898" s="685">
        <v>46022</v>
      </c>
      <c r="H1898" s="684" t="s">
        <v>6074</v>
      </c>
    </row>
    <row r="1899" spans="1:8" ht="29" hidden="1" x14ac:dyDescent="0.35">
      <c r="A1899" t="s">
        <v>6075</v>
      </c>
      <c r="B1899" t="s">
        <v>124</v>
      </c>
      <c r="C1899" t="s">
        <v>278</v>
      </c>
      <c r="D1899" s="685">
        <v>45679</v>
      </c>
      <c r="E1899" t="s">
        <v>80</v>
      </c>
      <c r="F1899" s="685">
        <v>45679</v>
      </c>
      <c r="G1899" s="685">
        <v>46325</v>
      </c>
      <c r="H1899" s="684" t="s">
        <v>6076</v>
      </c>
    </row>
    <row r="1900" spans="1:8" ht="29" hidden="1" x14ac:dyDescent="0.35">
      <c r="A1900" t="s">
        <v>520</v>
      </c>
      <c r="B1900" t="s">
        <v>280</v>
      </c>
      <c r="C1900" t="s">
        <v>278</v>
      </c>
      <c r="D1900" s="685">
        <v>45961</v>
      </c>
      <c r="E1900" t="s">
        <v>80</v>
      </c>
      <c r="F1900" s="685">
        <v>45684</v>
      </c>
      <c r="G1900" s="685">
        <v>46325</v>
      </c>
      <c r="H1900" s="684" t="s">
        <v>6077</v>
      </c>
    </row>
    <row r="1901" spans="1:8" hidden="1" x14ac:dyDescent="0.35">
      <c r="A1901" t="s">
        <v>6078</v>
      </c>
      <c r="B1901" t="s">
        <v>565</v>
      </c>
      <c r="C1901" t="s">
        <v>124</v>
      </c>
      <c r="D1901" s="685">
        <v>45991</v>
      </c>
      <c r="E1901" t="s">
        <v>80</v>
      </c>
      <c r="F1901" s="685">
        <v>45728</v>
      </c>
      <c r="G1901" s="685">
        <v>46386</v>
      </c>
      <c r="H1901" s="684" t="s">
        <v>6079</v>
      </c>
    </row>
    <row r="1902" spans="1:8" ht="29" hidden="1" x14ac:dyDescent="0.35">
      <c r="A1902" t="s">
        <v>6080</v>
      </c>
      <c r="B1902" t="s">
        <v>124</v>
      </c>
      <c r="C1902" t="s">
        <v>278</v>
      </c>
      <c r="D1902" s="685">
        <v>45679</v>
      </c>
      <c r="E1902" t="s">
        <v>135</v>
      </c>
      <c r="F1902" s="685">
        <v>45679</v>
      </c>
      <c r="G1902" s="685">
        <v>46325</v>
      </c>
      <c r="H1902" s="684" t="s">
        <v>6081</v>
      </c>
    </row>
    <row r="1903" spans="1:8" hidden="1" x14ac:dyDescent="0.35">
      <c r="A1903" t="s">
        <v>6082</v>
      </c>
      <c r="B1903" t="s">
        <v>565</v>
      </c>
      <c r="C1903" t="s">
        <v>2536</v>
      </c>
      <c r="D1903" s="685">
        <v>45716</v>
      </c>
      <c r="E1903" t="s">
        <v>80</v>
      </c>
      <c r="F1903" s="685">
        <v>45680</v>
      </c>
      <c r="G1903" s="685">
        <v>45838</v>
      </c>
      <c r="H1903" s="684" t="s">
        <v>6083</v>
      </c>
    </row>
    <row r="1904" spans="1:8" ht="29" hidden="1" x14ac:dyDescent="0.35">
      <c r="A1904" t="s">
        <v>6084</v>
      </c>
      <c r="B1904" t="s">
        <v>156</v>
      </c>
      <c r="C1904" t="s">
        <v>2536</v>
      </c>
      <c r="D1904" s="685">
        <v>45884</v>
      </c>
      <c r="E1904" t="s">
        <v>2522</v>
      </c>
      <c r="F1904" s="685">
        <v>45687</v>
      </c>
      <c r="G1904" s="685">
        <v>45992</v>
      </c>
      <c r="H1904" s="684" t="s">
        <v>6085</v>
      </c>
    </row>
    <row r="1905" spans="1:8" hidden="1" x14ac:dyDescent="0.35">
      <c r="A1905" t="s">
        <v>6086</v>
      </c>
      <c r="B1905" t="s">
        <v>888</v>
      </c>
      <c r="C1905" t="s">
        <v>278</v>
      </c>
      <c r="D1905" s="685">
        <v>45884</v>
      </c>
      <c r="E1905" t="s">
        <v>80</v>
      </c>
      <c r="F1905" s="685">
        <v>45692</v>
      </c>
      <c r="G1905" s="685">
        <v>46022</v>
      </c>
      <c r="H1905" s="684" t="s">
        <v>6087</v>
      </c>
    </row>
    <row r="1906" spans="1:8" ht="29" hidden="1" x14ac:dyDescent="0.35">
      <c r="A1906" t="s">
        <v>6088</v>
      </c>
      <c r="B1906" t="s">
        <v>888</v>
      </c>
      <c r="C1906" t="s">
        <v>278</v>
      </c>
      <c r="D1906" s="685">
        <v>45960</v>
      </c>
      <c r="E1906" t="s">
        <v>2531</v>
      </c>
      <c r="F1906" s="685">
        <v>45733</v>
      </c>
      <c r="G1906" s="685">
        <v>45992</v>
      </c>
      <c r="H1906" s="684" t="s">
        <v>6089</v>
      </c>
    </row>
    <row r="1907" spans="1:8" ht="29" hidden="1" x14ac:dyDescent="0.35">
      <c r="A1907" t="s">
        <v>6090</v>
      </c>
      <c r="B1907" t="s">
        <v>565</v>
      </c>
      <c r="C1907" t="s">
        <v>2475</v>
      </c>
      <c r="D1907" s="685">
        <v>45808</v>
      </c>
      <c r="E1907" t="s">
        <v>80</v>
      </c>
      <c r="F1907" s="685">
        <v>45740</v>
      </c>
      <c r="G1907" s="685">
        <v>45809</v>
      </c>
      <c r="H1907" s="684" t="s">
        <v>6091</v>
      </c>
    </row>
    <row r="1908" spans="1:8" ht="29" hidden="1" x14ac:dyDescent="0.35">
      <c r="A1908" t="s">
        <v>985</v>
      </c>
      <c r="B1908" t="s">
        <v>280</v>
      </c>
      <c r="C1908" t="s">
        <v>2475</v>
      </c>
      <c r="D1908" s="685">
        <v>45869</v>
      </c>
      <c r="E1908" t="s">
        <v>80</v>
      </c>
      <c r="F1908" s="685">
        <v>45691</v>
      </c>
      <c r="G1908" s="685">
        <v>46022</v>
      </c>
      <c r="H1908" s="684" t="s">
        <v>995</v>
      </c>
    </row>
    <row r="1909" spans="1:8" hidden="1" x14ac:dyDescent="0.35">
      <c r="A1909" t="s">
        <v>6092</v>
      </c>
      <c r="B1909" t="s">
        <v>124</v>
      </c>
      <c r="C1909" t="s">
        <v>124</v>
      </c>
      <c r="D1909" s="685">
        <v>45695</v>
      </c>
      <c r="E1909" t="s">
        <v>135</v>
      </c>
      <c r="F1909" s="685">
        <v>45684</v>
      </c>
      <c r="G1909" s="685">
        <v>45856</v>
      </c>
      <c r="H1909" s="684" t="s">
        <v>6093</v>
      </c>
    </row>
    <row r="1910" spans="1:8" ht="29" hidden="1" x14ac:dyDescent="0.35">
      <c r="A1910" t="s">
        <v>479</v>
      </c>
      <c r="B1910" t="s">
        <v>280</v>
      </c>
      <c r="C1910" t="s">
        <v>278</v>
      </c>
      <c r="D1910" s="685">
        <v>45961</v>
      </c>
      <c r="E1910" t="s">
        <v>80</v>
      </c>
      <c r="F1910" s="685">
        <v>45677</v>
      </c>
      <c r="G1910" s="685">
        <v>46325</v>
      </c>
      <c r="H1910" s="684" t="s">
        <v>6094</v>
      </c>
    </row>
    <row r="1911" spans="1:8" ht="29" hidden="1" x14ac:dyDescent="0.35">
      <c r="A1911" t="s">
        <v>6095</v>
      </c>
      <c r="B1911" t="s">
        <v>888</v>
      </c>
      <c r="C1911" t="s">
        <v>124</v>
      </c>
      <c r="D1911" s="685">
        <v>45706</v>
      </c>
      <c r="E1911" t="s">
        <v>2553</v>
      </c>
      <c r="F1911" s="685">
        <v>45692</v>
      </c>
      <c r="G1911" s="685">
        <v>45856</v>
      </c>
      <c r="H1911" s="684" t="s">
        <v>6096</v>
      </c>
    </row>
    <row r="1912" spans="1:8" hidden="1" x14ac:dyDescent="0.35">
      <c r="A1912" t="s">
        <v>6097</v>
      </c>
      <c r="B1912" t="s">
        <v>565</v>
      </c>
      <c r="C1912" t="s">
        <v>124</v>
      </c>
      <c r="D1912" s="685">
        <v>45991</v>
      </c>
      <c r="E1912" t="s">
        <v>80</v>
      </c>
      <c r="F1912" s="685">
        <v>45728</v>
      </c>
      <c r="G1912" s="685">
        <v>46386</v>
      </c>
      <c r="H1912" s="684" t="s">
        <v>6098</v>
      </c>
    </row>
    <row r="1913" spans="1:8" hidden="1" x14ac:dyDescent="0.35">
      <c r="A1913" t="s">
        <v>6099</v>
      </c>
      <c r="B1913" t="s">
        <v>3110</v>
      </c>
      <c r="C1913" t="s">
        <v>124</v>
      </c>
      <c r="D1913" s="685">
        <v>46005</v>
      </c>
      <c r="E1913" t="s">
        <v>2640</v>
      </c>
      <c r="F1913" s="685">
        <v>45883</v>
      </c>
      <c r="G1913" s="685">
        <v>46057</v>
      </c>
      <c r="H1913" s="684" t="s">
        <v>6100</v>
      </c>
    </row>
    <row r="1914" spans="1:8" ht="29" hidden="1" x14ac:dyDescent="0.35">
      <c r="A1914" t="s">
        <v>6101</v>
      </c>
      <c r="B1914" t="s">
        <v>124</v>
      </c>
      <c r="C1914" t="s">
        <v>278</v>
      </c>
      <c r="D1914" s="685">
        <v>45716</v>
      </c>
      <c r="E1914" t="s">
        <v>80</v>
      </c>
      <c r="F1914" s="685">
        <v>45685</v>
      </c>
      <c r="G1914" s="685">
        <v>46325</v>
      </c>
      <c r="H1914" s="684" t="s">
        <v>6102</v>
      </c>
    </row>
    <row r="1915" spans="1:8" ht="29" hidden="1" x14ac:dyDescent="0.35">
      <c r="A1915" t="s">
        <v>718</v>
      </c>
      <c r="B1915" t="s">
        <v>156</v>
      </c>
      <c r="C1915" t="s">
        <v>124</v>
      </c>
      <c r="D1915" s="685">
        <v>45809</v>
      </c>
      <c r="E1915" t="s">
        <v>2640</v>
      </c>
      <c r="F1915" s="685">
        <v>45684</v>
      </c>
      <c r="G1915" s="685">
        <v>45992</v>
      </c>
      <c r="H1915" s="684" t="s">
        <v>1953</v>
      </c>
    </row>
    <row r="1916" spans="1:8" hidden="1" x14ac:dyDescent="0.35">
      <c r="A1916" t="s">
        <v>6103</v>
      </c>
      <c r="B1916" t="s">
        <v>565</v>
      </c>
      <c r="C1916" t="s">
        <v>124</v>
      </c>
      <c r="D1916" s="685">
        <v>45991</v>
      </c>
      <c r="E1916" t="s">
        <v>80</v>
      </c>
      <c r="F1916" s="685">
        <v>45728</v>
      </c>
      <c r="G1916" s="685">
        <v>46386</v>
      </c>
      <c r="H1916" s="684" t="s">
        <v>6104</v>
      </c>
    </row>
    <row r="1917" spans="1:8" ht="29" hidden="1" x14ac:dyDescent="0.35">
      <c r="A1917" t="s">
        <v>6105</v>
      </c>
      <c r="B1917" t="s">
        <v>888</v>
      </c>
      <c r="C1917" t="s">
        <v>124</v>
      </c>
      <c r="D1917" s="685">
        <v>45729</v>
      </c>
      <c r="E1917" t="s">
        <v>80</v>
      </c>
      <c r="F1917" s="685">
        <v>45517</v>
      </c>
      <c r="G1917" s="685">
        <v>45729</v>
      </c>
      <c r="H1917" s="684" t="s">
        <v>6106</v>
      </c>
    </row>
    <row r="1918" spans="1:8" hidden="1" x14ac:dyDescent="0.35">
      <c r="A1918" t="s">
        <v>6107</v>
      </c>
      <c r="B1918" t="s">
        <v>565</v>
      </c>
      <c r="C1918" t="s">
        <v>124</v>
      </c>
      <c r="D1918" s="685">
        <v>45991</v>
      </c>
      <c r="E1918" t="s">
        <v>135</v>
      </c>
      <c r="F1918" s="685">
        <v>45728</v>
      </c>
      <c r="G1918" s="685">
        <v>46386</v>
      </c>
      <c r="H1918" s="684" t="s">
        <v>6108</v>
      </c>
    </row>
    <row r="1919" spans="1:8" hidden="1" x14ac:dyDescent="0.35">
      <c r="A1919" t="s">
        <v>6109</v>
      </c>
      <c r="B1919" t="s">
        <v>3110</v>
      </c>
      <c r="C1919" t="s">
        <v>124</v>
      </c>
      <c r="D1919" s="685">
        <v>46005</v>
      </c>
      <c r="E1919" t="s">
        <v>2640</v>
      </c>
      <c r="F1919" s="685">
        <v>45883</v>
      </c>
      <c r="G1919" s="685">
        <v>46057</v>
      </c>
      <c r="H1919" s="684" t="s">
        <v>6110</v>
      </c>
    </row>
    <row r="1920" spans="1:8" hidden="1" x14ac:dyDescent="0.35">
      <c r="A1920" t="s">
        <v>6111</v>
      </c>
      <c r="B1920" t="s">
        <v>124</v>
      </c>
      <c r="C1920" t="s">
        <v>124</v>
      </c>
      <c r="D1920" s="685">
        <v>45702</v>
      </c>
      <c r="E1920" t="s">
        <v>80</v>
      </c>
      <c r="F1920" s="685">
        <v>45671</v>
      </c>
      <c r="G1920" s="685">
        <v>46057</v>
      </c>
      <c r="H1920" s="684" t="s">
        <v>6112</v>
      </c>
    </row>
    <row r="1921" spans="1:8" hidden="1" x14ac:dyDescent="0.35">
      <c r="A1921" t="s">
        <v>6113</v>
      </c>
      <c r="B1921" t="s">
        <v>565</v>
      </c>
      <c r="C1921" t="s">
        <v>2536</v>
      </c>
      <c r="D1921" s="685">
        <v>45753</v>
      </c>
      <c r="E1921" t="s">
        <v>80</v>
      </c>
      <c r="F1921" s="685">
        <v>45722</v>
      </c>
      <c r="G1921" s="685">
        <v>46057</v>
      </c>
      <c r="H1921" s="684" t="s">
        <v>6114</v>
      </c>
    </row>
    <row r="1922" spans="1:8" hidden="1" x14ac:dyDescent="0.35">
      <c r="A1922" t="s">
        <v>6115</v>
      </c>
      <c r="B1922" t="s">
        <v>124</v>
      </c>
      <c r="C1922" t="s">
        <v>124</v>
      </c>
      <c r="D1922" s="685">
        <v>45688</v>
      </c>
      <c r="E1922" t="s">
        <v>2553</v>
      </c>
      <c r="F1922" s="685">
        <v>45685</v>
      </c>
      <c r="G1922" s="685">
        <v>45691</v>
      </c>
      <c r="H1922" s="684" t="s">
        <v>6116</v>
      </c>
    </row>
    <row r="1923" spans="1:8" hidden="1" x14ac:dyDescent="0.35">
      <c r="A1923" t="s">
        <v>6117</v>
      </c>
      <c r="B1923" t="s">
        <v>888</v>
      </c>
      <c r="C1923" t="s">
        <v>278</v>
      </c>
      <c r="D1923" s="685">
        <v>45740</v>
      </c>
      <c r="E1923" t="s">
        <v>80</v>
      </c>
      <c r="F1923" s="685">
        <v>45671</v>
      </c>
      <c r="G1923" s="685">
        <v>46022</v>
      </c>
      <c r="H1923" s="684" t="s">
        <v>6118</v>
      </c>
    </row>
    <row r="1924" spans="1:8" hidden="1" x14ac:dyDescent="0.35">
      <c r="A1924" t="s">
        <v>6119</v>
      </c>
      <c r="B1924" t="s">
        <v>565</v>
      </c>
      <c r="C1924" t="s">
        <v>124</v>
      </c>
      <c r="D1924" s="685">
        <v>45991</v>
      </c>
      <c r="E1924" t="s">
        <v>80</v>
      </c>
      <c r="F1924" s="685">
        <v>45728</v>
      </c>
      <c r="G1924" s="685">
        <v>46386</v>
      </c>
      <c r="H1924" s="684" t="s">
        <v>6120</v>
      </c>
    </row>
    <row r="1925" spans="1:8" hidden="1" x14ac:dyDescent="0.35">
      <c r="A1925" t="s">
        <v>6121</v>
      </c>
      <c r="B1925" t="s">
        <v>565</v>
      </c>
      <c r="C1925" t="s">
        <v>124</v>
      </c>
      <c r="D1925" s="685">
        <v>46142</v>
      </c>
      <c r="E1925" t="s">
        <v>80</v>
      </c>
      <c r="F1925" s="685">
        <v>45717</v>
      </c>
      <c r="G1925" s="685">
        <v>46418</v>
      </c>
      <c r="H1925" s="684" t="s">
        <v>6122</v>
      </c>
    </row>
    <row r="1926" spans="1:8" ht="29" hidden="1" x14ac:dyDescent="0.35">
      <c r="A1926" t="s">
        <v>6123</v>
      </c>
      <c r="B1926" t="s">
        <v>124</v>
      </c>
      <c r="C1926" t="s">
        <v>124</v>
      </c>
      <c r="D1926" s="685">
        <v>45809</v>
      </c>
      <c r="E1926" t="s">
        <v>2553</v>
      </c>
      <c r="F1926" s="685">
        <v>45399</v>
      </c>
      <c r="G1926" s="685">
        <v>46177</v>
      </c>
      <c r="H1926" s="684" t="s">
        <v>6124</v>
      </c>
    </row>
    <row r="1927" spans="1:8" hidden="1" x14ac:dyDescent="0.35">
      <c r="A1927" t="s">
        <v>6125</v>
      </c>
      <c r="B1927" t="s">
        <v>280</v>
      </c>
      <c r="C1927" t="s">
        <v>278</v>
      </c>
      <c r="D1927" s="685">
        <v>45931</v>
      </c>
      <c r="E1927" t="s">
        <v>80</v>
      </c>
      <c r="F1927" s="685">
        <v>45786</v>
      </c>
      <c r="G1927" s="685">
        <v>45931</v>
      </c>
      <c r="H1927" s="684" t="s">
        <v>6126</v>
      </c>
    </row>
    <row r="1928" spans="1:8" hidden="1" x14ac:dyDescent="0.35">
      <c r="A1928" t="s">
        <v>6127</v>
      </c>
      <c r="B1928" t="s">
        <v>565</v>
      </c>
      <c r="C1928" t="s">
        <v>2475</v>
      </c>
      <c r="D1928" s="685">
        <v>46295</v>
      </c>
      <c r="E1928" t="s">
        <v>80</v>
      </c>
      <c r="F1928" s="685">
        <v>45784</v>
      </c>
      <c r="G1928" s="685">
        <v>45930</v>
      </c>
      <c r="H1928" s="684" t="s">
        <v>6128</v>
      </c>
    </row>
    <row r="1929" spans="1:8" ht="43.5" hidden="1" x14ac:dyDescent="0.35">
      <c r="A1929" t="s">
        <v>6129</v>
      </c>
      <c r="B1929" t="s">
        <v>565</v>
      </c>
      <c r="C1929" t="s">
        <v>124</v>
      </c>
      <c r="D1929" s="685">
        <v>45930</v>
      </c>
      <c r="E1929" t="s">
        <v>2553</v>
      </c>
      <c r="F1929" s="685">
        <v>45890</v>
      </c>
      <c r="G1929" s="685">
        <v>46111</v>
      </c>
      <c r="H1929" s="684" t="s">
        <v>6130</v>
      </c>
    </row>
    <row r="1930" spans="1:8" ht="29" hidden="1" x14ac:dyDescent="0.35">
      <c r="A1930" t="s">
        <v>6131</v>
      </c>
      <c r="B1930" t="s">
        <v>888</v>
      </c>
      <c r="C1930" t="s">
        <v>124</v>
      </c>
      <c r="D1930" s="685">
        <v>45798</v>
      </c>
      <c r="E1930" t="s">
        <v>2553</v>
      </c>
      <c r="F1930" s="685">
        <v>45793</v>
      </c>
      <c r="G1930" s="685">
        <v>45856</v>
      </c>
      <c r="H1930" s="684" t="s">
        <v>6132</v>
      </c>
    </row>
    <row r="1931" spans="1:8" hidden="1" x14ac:dyDescent="0.35">
      <c r="A1931" t="s">
        <v>6133</v>
      </c>
      <c r="B1931" t="s">
        <v>124</v>
      </c>
      <c r="C1931" t="s">
        <v>124</v>
      </c>
      <c r="D1931" s="685">
        <v>45930</v>
      </c>
      <c r="E1931" t="s">
        <v>2640</v>
      </c>
      <c r="F1931" s="685">
        <v>45809</v>
      </c>
      <c r="G1931" s="685">
        <v>45961</v>
      </c>
      <c r="H1931" s="684" t="s">
        <v>6134</v>
      </c>
    </row>
    <row r="1932" spans="1:8" hidden="1" x14ac:dyDescent="0.35">
      <c r="A1932" t="s">
        <v>6135</v>
      </c>
      <c r="B1932" t="s">
        <v>888</v>
      </c>
      <c r="C1932" t="s">
        <v>124</v>
      </c>
      <c r="D1932" s="685">
        <v>45834</v>
      </c>
      <c r="E1932" t="s">
        <v>2553</v>
      </c>
      <c r="F1932" s="685">
        <v>45828</v>
      </c>
      <c r="G1932" s="685">
        <v>45910</v>
      </c>
      <c r="H1932" s="684" t="s">
        <v>6136</v>
      </c>
    </row>
    <row r="1933" spans="1:8" hidden="1" x14ac:dyDescent="0.35">
      <c r="A1933" t="s">
        <v>6137</v>
      </c>
      <c r="B1933" t="s">
        <v>280</v>
      </c>
      <c r="C1933" t="s">
        <v>278</v>
      </c>
      <c r="D1933" s="685">
        <v>45961</v>
      </c>
      <c r="E1933" t="s">
        <v>80</v>
      </c>
      <c r="F1933" s="685">
        <v>45785</v>
      </c>
      <c r="G1933" s="685">
        <v>45961</v>
      </c>
      <c r="H1933" s="684" t="s">
        <v>6138</v>
      </c>
    </row>
    <row r="1934" spans="1:8" hidden="1" x14ac:dyDescent="0.35">
      <c r="A1934" t="s">
        <v>6139</v>
      </c>
      <c r="B1934" t="s">
        <v>565</v>
      </c>
      <c r="C1934" t="s">
        <v>2475</v>
      </c>
      <c r="D1934" s="685">
        <v>45961</v>
      </c>
      <c r="E1934" t="s">
        <v>2553</v>
      </c>
      <c r="F1934" s="685">
        <v>45891</v>
      </c>
      <c r="G1934" s="685">
        <v>45961</v>
      </c>
      <c r="H1934" s="684" t="s">
        <v>6140</v>
      </c>
    </row>
    <row r="1935" spans="1:8" hidden="1" x14ac:dyDescent="0.35">
      <c r="A1935" t="s">
        <v>6141</v>
      </c>
      <c r="B1935" t="s">
        <v>888</v>
      </c>
      <c r="C1935" t="s">
        <v>124</v>
      </c>
      <c r="D1935" s="685">
        <v>45824</v>
      </c>
      <c r="E1935" t="s">
        <v>2553</v>
      </c>
      <c r="F1935" s="685">
        <v>45821</v>
      </c>
      <c r="G1935" s="685">
        <v>45899</v>
      </c>
      <c r="H1935" s="684" t="s">
        <v>6142</v>
      </c>
    </row>
    <row r="1936" spans="1:8" hidden="1" x14ac:dyDescent="0.35">
      <c r="A1936" t="s">
        <v>6143</v>
      </c>
      <c r="B1936" t="s">
        <v>565</v>
      </c>
      <c r="C1936" t="s">
        <v>2536</v>
      </c>
      <c r="D1936" s="685">
        <v>45900</v>
      </c>
      <c r="E1936" t="s">
        <v>2531</v>
      </c>
      <c r="F1936" s="685">
        <v>45785</v>
      </c>
      <c r="G1936" s="685">
        <v>46021</v>
      </c>
      <c r="H1936" s="684" t="s">
        <v>6144</v>
      </c>
    </row>
    <row r="1937" spans="1:8" hidden="1" x14ac:dyDescent="0.35">
      <c r="A1937" t="s">
        <v>6145</v>
      </c>
      <c r="B1937" t="s">
        <v>888</v>
      </c>
      <c r="C1937" t="s">
        <v>124</v>
      </c>
      <c r="D1937" s="685">
        <v>45955</v>
      </c>
      <c r="E1937" t="s">
        <v>2553</v>
      </c>
      <c r="F1937" s="685">
        <v>45861</v>
      </c>
      <c r="G1937" s="685">
        <v>45981</v>
      </c>
      <c r="H1937" s="684" t="s">
        <v>6146</v>
      </c>
    </row>
    <row r="1938" spans="1:8" hidden="1" x14ac:dyDescent="0.35">
      <c r="A1938" t="s">
        <v>6147</v>
      </c>
      <c r="B1938" t="s">
        <v>888</v>
      </c>
      <c r="C1938" t="s">
        <v>124</v>
      </c>
      <c r="D1938" s="685">
        <v>45824</v>
      </c>
      <c r="E1938" t="s">
        <v>2553</v>
      </c>
      <c r="F1938" s="685">
        <v>45818</v>
      </c>
      <c r="G1938" s="685">
        <v>45853</v>
      </c>
      <c r="H1938" s="684" t="s">
        <v>6148</v>
      </c>
    </row>
    <row r="1939" spans="1:8" hidden="1" x14ac:dyDescent="0.35">
      <c r="A1939" t="s">
        <v>6149</v>
      </c>
      <c r="B1939" t="s">
        <v>888</v>
      </c>
      <c r="C1939" t="s">
        <v>124</v>
      </c>
      <c r="D1939" s="685">
        <v>45850</v>
      </c>
      <c r="E1939" t="s">
        <v>80</v>
      </c>
      <c r="F1939" s="685">
        <v>45836</v>
      </c>
      <c r="G1939" s="685">
        <v>45991</v>
      </c>
      <c r="H1939" s="684" t="s">
        <v>6150</v>
      </c>
    </row>
    <row r="1940" spans="1:8" hidden="1" x14ac:dyDescent="0.35">
      <c r="A1940" t="s">
        <v>6151</v>
      </c>
      <c r="B1940" t="s">
        <v>888</v>
      </c>
      <c r="C1940" t="s">
        <v>124</v>
      </c>
      <c r="D1940" s="685">
        <v>45846</v>
      </c>
      <c r="E1940" t="s">
        <v>2553</v>
      </c>
      <c r="F1940" s="685">
        <v>45846</v>
      </c>
      <c r="G1940" s="685">
        <v>45849</v>
      </c>
      <c r="H1940" s="684" t="s">
        <v>6152</v>
      </c>
    </row>
    <row r="1941" spans="1:8" ht="43.5" hidden="1" x14ac:dyDescent="0.35">
      <c r="A1941" t="s">
        <v>6153</v>
      </c>
      <c r="B1941" t="s">
        <v>565</v>
      </c>
      <c r="C1941" t="s">
        <v>124</v>
      </c>
      <c r="D1941" s="685">
        <v>45930</v>
      </c>
      <c r="E1941" t="s">
        <v>2553</v>
      </c>
      <c r="F1941" s="685">
        <v>45890</v>
      </c>
      <c r="G1941" s="685">
        <v>46111</v>
      </c>
      <c r="H1941" s="684" t="s">
        <v>6154</v>
      </c>
    </row>
    <row r="1942" spans="1:8" hidden="1" x14ac:dyDescent="0.35">
      <c r="A1942" t="s">
        <v>6155</v>
      </c>
      <c r="B1942" t="s">
        <v>565</v>
      </c>
      <c r="C1942" t="s">
        <v>2578</v>
      </c>
      <c r="D1942" s="685">
        <v>45884</v>
      </c>
      <c r="E1942" t="s">
        <v>80</v>
      </c>
      <c r="F1942" s="685">
        <v>45806</v>
      </c>
      <c r="G1942" s="685">
        <v>46022</v>
      </c>
      <c r="H1942" s="684" t="s">
        <v>6156</v>
      </c>
    </row>
    <row r="1943" spans="1:8" hidden="1" x14ac:dyDescent="0.35">
      <c r="A1943" t="s">
        <v>6157</v>
      </c>
      <c r="B1943" t="s">
        <v>565</v>
      </c>
      <c r="C1943" t="s">
        <v>124</v>
      </c>
      <c r="D1943" s="685">
        <v>45903</v>
      </c>
      <c r="E1943" t="s">
        <v>2553</v>
      </c>
      <c r="F1943" s="685">
        <v>45891</v>
      </c>
      <c r="G1943" s="685">
        <v>46022</v>
      </c>
      <c r="H1943" s="684" t="s">
        <v>6158</v>
      </c>
    </row>
    <row r="1944" spans="1:8" ht="43.5" hidden="1" x14ac:dyDescent="0.35">
      <c r="A1944" t="s">
        <v>6159</v>
      </c>
      <c r="B1944" t="s">
        <v>565</v>
      </c>
      <c r="C1944" t="s">
        <v>124</v>
      </c>
      <c r="D1944" s="685">
        <v>45930</v>
      </c>
      <c r="E1944" t="s">
        <v>2553</v>
      </c>
      <c r="F1944" s="685">
        <v>45890</v>
      </c>
      <c r="G1944" s="685">
        <v>46111</v>
      </c>
      <c r="H1944" s="684" t="s">
        <v>6160</v>
      </c>
    </row>
    <row r="1945" spans="1:8" hidden="1" x14ac:dyDescent="0.35">
      <c r="A1945" t="s">
        <v>6161</v>
      </c>
      <c r="B1945" t="s">
        <v>565</v>
      </c>
      <c r="C1945" t="s">
        <v>2536</v>
      </c>
      <c r="D1945" s="685">
        <v>45900</v>
      </c>
      <c r="E1945" t="s">
        <v>2531</v>
      </c>
      <c r="F1945" s="685">
        <v>45785</v>
      </c>
      <c r="G1945" s="685">
        <v>46021</v>
      </c>
      <c r="H1945" s="684" t="s">
        <v>6162</v>
      </c>
    </row>
    <row r="1946" spans="1:8" hidden="1" x14ac:dyDescent="0.35">
      <c r="A1946" t="s">
        <v>6163</v>
      </c>
      <c r="B1946" t="s">
        <v>565</v>
      </c>
      <c r="C1946" t="s">
        <v>278</v>
      </c>
      <c r="D1946" s="685">
        <v>45909</v>
      </c>
      <c r="E1946" t="s">
        <v>80</v>
      </c>
      <c r="F1946" s="685">
        <v>45645</v>
      </c>
      <c r="G1946" s="685">
        <v>46021</v>
      </c>
      <c r="H1946" s="684" t="s">
        <v>6164</v>
      </c>
    </row>
    <row r="1947" spans="1:8" hidden="1" x14ac:dyDescent="0.35">
      <c r="A1947" t="s">
        <v>6165</v>
      </c>
      <c r="B1947" t="s">
        <v>124</v>
      </c>
      <c r="C1947" t="s">
        <v>278</v>
      </c>
      <c r="D1947" s="685">
        <v>45701</v>
      </c>
      <c r="E1947" t="s">
        <v>80</v>
      </c>
      <c r="F1947" s="685">
        <v>45667</v>
      </c>
      <c r="G1947" s="685">
        <v>46021</v>
      </c>
      <c r="H1947" s="684" t="s">
        <v>6166</v>
      </c>
    </row>
    <row r="1948" spans="1:8" ht="29" hidden="1" x14ac:dyDescent="0.35">
      <c r="A1948" t="s">
        <v>6167</v>
      </c>
      <c r="B1948" t="s">
        <v>124</v>
      </c>
      <c r="C1948" t="s">
        <v>278</v>
      </c>
      <c r="D1948" s="685">
        <v>45671</v>
      </c>
      <c r="E1948" t="s">
        <v>80</v>
      </c>
      <c r="F1948" s="685">
        <v>45670</v>
      </c>
      <c r="G1948" s="685">
        <v>45716</v>
      </c>
      <c r="H1948" s="684" t="s">
        <v>6168</v>
      </c>
    </row>
    <row r="1949" spans="1:8" ht="29" hidden="1" x14ac:dyDescent="0.35">
      <c r="A1949" t="s">
        <v>6169</v>
      </c>
      <c r="B1949" t="s">
        <v>565</v>
      </c>
      <c r="C1949" t="s">
        <v>2475</v>
      </c>
      <c r="D1949" s="685">
        <v>45892</v>
      </c>
      <c r="E1949" t="s">
        <v>80</v>
      </c>
      <c r="F1949" s="685">
        <v>45672</v>
      </c>
      <c r="G1949" s="685">
        <v>45969</v>
      </c>
      <c r="H1949" s="684" t="s">
        <v>6170</v>
      </c>
    </row>
    <row r="1950" spans="1:8" hidden="1" x14ac:dyDescent="0.35">
      <c r="A1950" t="s">
        <v>6171</v>
      </c>
      <c r="B1950" t="s">
        <v>565</v>
      </c>
      <c r="C1950" t="s">
        <v>2536</v>
      </c>
      <c r="D1950" s="685">
        <v>45701</v>
      </c>
      <c r="E1950" t="s">
        <v>80</v>
      </c>
      <c r="F1950" s="685">
        <v>45670</v>
      </c>
      <c r="G1950" s="685">
        <v>46057</v>
      </c>
      <c r="H1950" s="684" t="s">
        <v>6172</v>
      </c>
    </row>
    <row r="1951" spans="1:8" ht="29" hidden="1" x14ac:dyDescent="0.35">
      <c r="A1951" t="s">
        <v>6173</v>
      </c>
      <c r="B1951" t="s">
        <v>124</v>
      </c>
      <c r="C1951" t="s">
        <v>124</v>
      </c>
      <c r="D1951" s="685">
        <v>45677</v>
      </c>
      <c r="E1951" t="s">
        <v>80</v>
      </c>
      <c r="F1951" s="685">
        <v>45663</v>
      </c>
      <c r="G1951" s="685">
        <v>45808</v>
      </c>
      <c r="H1951" s="684" t="s">
        <v>6174</v>
      </c>
    </row>
    <row r="1952" spans="1:8" ht="29" hidden="1" x14ac:dyDescent="0.35">
      <c r="A1952" t="s">
        <v>6175</v>
      </c>
      <c r="B1952" t="s">
        <v>124</v>
      </c>
      <c r="C1952" t="s">
        <v>124</v>
      </c>
      <c r="D1952" s="685">
        <v>45678</v>
      </c>
      <c r="E1952" t="s">
        <v>135</v>
      </c>
      <c r="F1952" s="685">
        <v>45671</v>
      </c>
      <c r="G1952" s="685">
        <v>45716</v>
      </c>
      <c r="H1952" s="684" t="s">
        <v>6176</v>
      </c>
    </row>
    <row r="1953" spans="1:8" hidden="1" x14ac:dyDescent="0.35">
      <c r="A1953" t="s">
        <v>591</v>
      </c>
      <c r="B1953" t="s">
        <v>124</v>
      </c>
      <c r="C1953" t="s">
        <v>278</v>
      </c>
      <c r="D1953" s="685">
        <v>45869</v>
      </c>
      <c r="E1953" t="s">
        <v>80</v>
      </c>
      <c r="F1953" s="685">
        <v>45670</v>
      </c>
      <c r="G1953" s="685">
        <v>45869</v>
      </c>
      <c r="H1953" s="684" t="s">
        <v>6177</v>
      </c>
    </row>
    <row r="1954" spans="1:8" hidden="1" x14ac:dyDescent="0.35">
      <c r="A1954" t="s">
        <v>6178</v>
      </c>
      <c r="B1954" t="s">
        <v>124</v>
      </c>
      <c r="C1954" t="s">
        <v>278</v>
      </c>
      <c r="D1954" s="685">
        <v>45765</v>
      </c>
      <c r="E1954" t="s">
        <v>80</v>
      </c>
      <c r="F1954" s="685">
        <v>45645</v>
      </c>
      <c r="G1954" s="685">
        <v>46021</v>
      </c>
      <c r="H1954" s="684" t="s">
        <v>6179</v>
      </c>
    </row>
    <row r="1955" spans="1:8" ht="29" hidden="1" x14ac:dyDescent="0.35">
      <c r="A1955" t="s">
        <v>6180</v>
      </c>
      <c r="B1955" t="s">
        <v>565</v>
      </c>
      <c r="C1955" t="s">
        <v>2536</v>
      </c>
      <c r="D1955" s="685">
        <v>45701</v>
      </c>
      <c r="E1955" t="s">
        <v>80</v>
      </c>
      <c r="F1955" s="685">
        <v>45670</v>
      </c>
      <c r="G1955" s="685">
        <v>46057</v>
      </c>
      <c r="H1955" s="684" t="s">
        <v>6181</v>
      </c>
    </row>
    <row r="1956" spans="1:8" ht="29" hidden="1" x14ac:dyDescent="0.35">
      <c r="A1956" t="s">
        <v>6182</v>
      </c>
      <c r="B1956" t="s">
        <v>124</v>
      </c>
      <c r="C1956" t="s">
        <v>278</v>
      </c>
      <c r="D1956" s="685">
        <v>45681</v>
      </c>
      <c r="E1956" t="s">
        <v>135</v>
      </c>
      <c r="F1956" s="685">
        <v>45650</v>
      </c>
      <c r="G1956" s="685">
        <v>46325</v>
      </c>
      <c r="H1956" s="684" t="s">
        <v>6183</v>
      </c>
    </row>
    <row r="1957" spans="1:8" hidden="1" x14ac:dyDescent="0.35">
      <c r="A1957" t="s">
        <v>6184</v>
      </c>
      <c r="B1957" t="s">
        <v>124</v>
      </c>
      <c r="C1957" t="s">
        <v>124</v>
      </c>
      <c r="D1957" s="685">
        <v>45702</v>
      </c>
      <c r="E1957" t="s">
        <v>80</v>
      </c>
      <c r="F1957" s="685">
        <v>45671</v>
      </c>
      <c r="G1957" s="685">
        <v>46057</v>
      </c>
      <c r="H1957" s="684" t="s">
        <v>6185</v>
      </c>
    </row>
    <row r="1958" spans="1:8" ht="29" hidden="1" x14ac:dyDescent="0.35">
      <c r="A1958" t="s">
        <v>6186</v>
      </c>
      <c r="B1958" t="s">
        <v>565</v>
      </c>
      <c r="C1958" t="s">
        <v>2536</v>
      </c>
      <c r="D1958" s="685">
        <v>45701</v>
      </c>
      <c r="E1958" t="s">
        <v>80</v>
      </c>
      <c r="F1958" s="685">
        <v>45670</v>
      </c>
      <c r="G1958" s="685">
        <v>46057</v>
      </c>
      <c r="H1958" s="684" t="s">
        <v>6187</v>
      </c>
    </row>
    <row r="1959" spans="1:8" hidden="1" x14ac:dyDescent="0.35">
      <c r="A1959" t="s">
        <v>6188</v>
      </c>
      <c r="B1959" t="s">
        <v>565</v>
      </c>
      <c r="C1959" t="s">
        <v>2536</v>
      </c>
      <c r="D1959" s="685">
        <v>45701</v>
      </c>
      <c r="E1959" t="s">
        <v>80</v>
      </c>
      <c r="F1959" s="685">
        <v>45670</v>
      </c>
      <c r="G1959" s="685">
        <v>46057</v>
      </c>
      <c r="H1959" s="684" t="s">
        <v>6189</v>
      </c>
    </row>
    <row r="1960" spans="1:8" ht="29" hidden="1" x14ac:dyDescent="0.35">
      <c r="A1960" t="s">
        <v>6190</v>
      </c>
      <c r="B1960" t="s">
        <v>565</v>
      </c>
      <c r="C1960" t="s">
        <v>278</v>
      </c>
      <c r="D1960" s="685">
        <v>45735</v>
      </c>
      <c r="E1960" t="s">
        <v>80</v>
      </c>
      <c r="F1960" s="685">
        <v>45707</v>
      </c>
      <c r="G1960" s="685">
        <v>46325</v>
      </c>
      <c r="H1960" s="684" t="s">
        <v>6191</v>
      </c>
    </row>
    <row r="1961" spans="1:8" ht="29" hidden="1" x14ac:dyDescent="0.35">
      <c r="A1961" t="s">
        <v>6192</v>
      </c>
      <c r="B1961" t="s">
        <v>565</v>
      </c>
      <c r="C1961" t="s">
        <v>124</v>
      </c>
      <c r="D1961" s="685">
        <v>45678</v>
      </c>
      <c r="E1961" t="s">
        <v>80</v>
      </c>
      <c r="F1961" s="685">
        <v>45671</v>
      </c>
      <c r="G1961" s="685">
        <v>45992</v>
      </c>
      <c r="H1961" s="684" t="s">
        <v>6193</v>
      </c>
    </row>
    <row r="1962" spans="1:8" hidden="1" x14ac:dyDescent="0.35">
      <c r="A1962" t="s">
        <v>6194</v>
      </c>
      <c r="B1962" t="s">
        <v>124</v>
      </c>
      <c r="C1962" t="s">
        <v>278</v>
      </c>
      <c r="D1962" s="685">
        <v>45684</v>
      </c>
      <c r="E1962" t="s">
        <v>135</v>
      </c>
      <c r="F1962" s="685">
        <v>45653</v>
      </c>
      <c r="G1962" s="685">
        <v>46325</v>
      </c>
      <c r="H1962" s="684" t="s">
        <v>6195</v>
      </c>
    </row>
    <row r="1963" spans="1:8" hidden="1" x14ac:dyDescent="0.35">
      <c r="A1963" t="s">
        <v>984</v>
      </c>
      <c r="B1963" t="s">
        <v>280</v>
      </c>
      <c r="C1963" t="s">
        <v>2536</v>
      </c>
      <c r="D1963" s="685">
        <v>45807</v>
      </c>
      <c r="E1963" t="s">
        <v>80</v>
      </c>
      <c r="F1963" s="685">
        <v>45754</v>
      </c>
      <c r="G1963" s="685">
        <v>46022</v>
      </c>
      <c r="H1963" s="684" t="s">
        <v>6196</v>
      </c>
    </row>
    <row r="1964" spans="1:8" ht="29" hidden="1" x14ac:dyDescent="0.35">
      <c r="A1964" t="s">
        <v>6197</v>
      </c>
      <c r="B1964" t="s">
        <v>124</v>
      </c>
      <c r="C1964" t="s">
        <v>278</v>
      </c>
      <c r="D1964" s="685">
        <v>45671</v>
      </c>
      <c r="E1964" t="s">
        <v>80</v>
      </c>
      <c r="F1964" s="685">
        <v>45670</v>
      </c>
      <c r="G1964" s="685">
        <v>45716</v>
      </c>
      <c r="H1964" s="684" t="s">
        <v>6198</v>
      </c>
    </row>
    <row r="1965" spans="1:8" hidden="1" x14ac:dyDescent="0.35">
      <c r="A1965" t="s">
        <v>6199</v>
      </c>
      <c r="B1965" t="s">
        <v>124</v>
      </c>
      <c r="C1965" t="s">
        <v>278</v>
      </c>
      <c r="D1965" s="685">
        <v>45671</v>
      </c>
      <c r="E1965" t="s">
        <v>80</v>
      </c>
      <c r="F1965" s="685">
        <v>45666</v>
      </c>
      <c r="G1965" s="685">
        <v>45716</v>
      </c>
      <c r="H1965" s="684" t="s">
        <v>6200</v>
      </c>
    </row>
    <row r="1966" spans="1:8" hidden="1" x14ac:dyDescent="0.35">
      <c r="A1966" t="s">
        <v>6201</v>
      </c>
      <c r="B1966" t="s">
        <v>888</v>
      </c>
      <c r="C1966" t="s">
        <v>124</v>
      </c>
      <c r="D1966" s="685">
        <v>45824</v>
      </c>
      <c r="E1966" t="s">
        <v>2531</v>
      </c>
      <c r="F1966" s="685">
        <v>45818</v>
      </c>
      <c r="G1966" s="685">
        <v>45853</v>
      </c>
      <c r="H1966" s="684" t="s">
        <v>4072</v>
      </c>
    </row>
    <row r="1967" spans="1:8" ht="29" hidden="1" x14ac:dyDescent="0.35">
      <c r="A1967" t="s">
        <v>6202</v>
      </c>
      <c r="B1967" t="s">
        <v>565</v>
      </c>
      <c r="C1967" t="s">
        <v>278</v>
      </c>
      <c r="D1967" s="685">
        <v>45680</v>
      </c>
      <c r="E1967" t="s">
        <v>80</v>
      </c>
      <c r="F1967" s="685">
        <v>45649</v>
      </c>
      <c r="G1967" s="685">
        <v>46325</v>
      </c>
      <c r="H1967" s="684" t="s">
        <v>6203</v>
      </c>
    </row>
    <row r="1968" spans="1:8" hidden="1" x14ac:dyDescent="0.35">
      <c r="A1968" t="s">
        <v>6204</v>
      </c>
      <c r="B1968" t="s">
        <v>124</v>
      </c>
      <c r="C1968" t="s">
        <v>278</v>
      </c>
      <c r="D1968" s="685">
        <v>45688</v>
      </c>
      <c r="E1968" t="s">
        <v>135</v>
      </c>
      <c r="F1968" s="685">
        <v>45657</v>
      </c>
      <c r="G1968" s="685">
        <v>46325</v>
      </c>
      <c r="H1968" s="684" t="s">
        <v>2738</v>
      </c>
    </row>
    <row r="1969" spans="1:8" hidden="1" x14ac:dyDescent="0.35">
      <c r="A1969" t="s">
        <v>654</v>
      </c>
      <c r="B1969" t="s">
        <v>156</v>
      </c>
      <c r="C1969" t="s">
        <v>278</v>
      </c>
      <c r="D1969" s="685">
        <v>45869</v>
      </c>
      <c r="E1969" t="s">
        <v>80</v>
      </c>
      <c r="F1969" s="685">
        <v>45673</v>
      </c>
      <c r="G1969" s="685">
        <v>46021</v>
      </c>
      <c r="H1969" s="684" t="s">
        <v>3740</v>
      </c>
    </row>
    <row r="1970" spans="1:8" hidden="1" x14ac:dyDescent="0.35">
      <c r="A1970" t="s">
        <v>6205</v>
      </c>
      <c r="B1970" t="s">
        <v>565</v>
      </c>
      <c r="C1970" t="s">
        <v>124</v>
      </c>
      <c r="D1970" s="685">
        <v>46142</v>
      </c>
      <c r="E1970" t="s">
        <v>80</v>
      </c>
      <c r="F1970" s="685">
        <v>45717</v>
      </c>
      <c r="G1970" s="685">
        <v>46418</v>
      </c>
      <c r="H1970" s="684" t="s">
        <v>6206</v>
      </c>
    </row>
    <row r="1971" spans="1:8" hidden="1" x14ac:dyDescent="0.35">
      <c r="A1971" t="s">
        <v>6207</v>
      </c>
      <c r="B1971" t="s">
        <v>565</v>
      </c>
      <c r="C1971" t="s">
        <v>124</v>
      </c>
      <c r="D1971" s="685">
        <v>46142</v>
      </c>
      <c r="E1971" t="s">
        <v>80</v>
      </c>
      <c r="F1971" s="685">
        <v>45717</v>
      </c>
      <c r="G1971" s="685">
        <v>46418</v>
      </c>
      <c r="H1971" s="684" t="s">
        <v>6208</v>
      </c>
    </row>
    <row r="1972" spans="1:8" hidden="1" x14ac:dyDescent="0.35">
      <c r="A1972" t="s">
        <v>6209</v>
      </c>
      <c r="B1972" t="s">
        <v>280</v>
      </c>
      <c r="C1972" t="s">
        <v>2475</v>
      </c>
      <c r="D1972" s="685">
        <v>45900</v>
      </c>
      <c r="E1972" t="s">
        <v>80</v>
      </c>
      <c r="F1972" s="685">
        <v>45646</v>
      </c>
      <c r="G1972" s="685">
        <v>45900</v>
      </c>
      <c r="H1972" s="684" t="s">
        <v>6210</v>
      </c>
    </row>
    <row r="1973" spans="1:8" hidden="1" x14ac:dyDescent="0.35">
      <c r="A1973" t="s">
        <v>6211</v>
      </c>
      <c r="B1973" t="s">
        <v>565</v>
      </c>
      <c r="C1973" t="s">
        <v>278</v>
      </c>
      <c r="D1973" s="685">
        <v>45960</v>
      </c>
      <c r="E1973" t="s">
        <v>135</v>
      </c>
      <c r="F1973" s="685">
        <v>45748</v>
      </c>
      <c r="G1973" s="685">
        <v>45779</v>
      </c>
      <c r="H1973" s="684" t="s">
        <v>6212</v>
      </c>
    </row>
    <row r="1974" spans="1:8" hidden="1" x14ac:dyDescent="0.35">
      <c r="A1974" t="s">
        <v>6213</v>
      </c>
      <c r="B1974" t="s">
        <v>565</v>
      </c>
      <c r="C1974" t="s">
        <v>278</v>
      </c>
      <c r="D1974" s="685">
        <v>45712</v>
      </c>
      <c r="E1974" t="s">
        <v>80</v>
      </c>
      <c r="F1974" s="685">
        <v>45681</v>
      </c>
      <c r="G1974" s="685">
        <v>46325</v>
      </c>
      <c r="H1974" s="684" t="s">
        <v>6214</v>
      </c>
    </row>
    <row r="1975" spans="1:8" hidden="1" x14ac:dyDescent="0.35">
      <c r="A1975" t="s">
        <v>637</v>
      </c>
      <c r="B1975" t="s">
        <v>156</v>
      </c>
      <c r="C1975" t="s">
        <v>278</v>
      </c>
      <c r="D1975" s="685">
        <v>45869</v>
      </c>
      <c r="E1975" t="s">
        <v>80</v>
      </c>
      <c r="F1975" s="685">
        <v>45672</v>
      </c>
      <c r="G1975" s="685">
        <v>46022</v>
      </c>
      <c r="H1975" s="684" t="s">
        <v>6215</v>
      </c>
    </row>
    <row r="1976" spans="1:8" ht="29" hidden="1" x14ac:dyDescent="0.35">
      <c r="A1976" t="s">
        <v>6216</v>
      </c>
      <c r="B1976" t="s">
        <v>565</v>
      </c>
      <c r="C1976" t="s">
        <v>2536</v>
      </c>
      <c r="D1976" s="685">
        <v>45701</v>
      </c>
      <c r="E1976" t="s">
        <v>80</v>
      </c>
      <c r="F1976" s="685">
        <v>45670</v>
      </c>
      <c r="G1976" s="685">
        <v>46057</v>
      </c>
      <c r="H1976" s="684" t="s">
        <v>6217</v>
      </c>
    </row>
    <row r="1977" spans="1:8" hidden="1" x14ac:dyDescent="0.35">
      <c r="A1977" t="s">
        <v>6218</v>
      </c>
      <c r="B1977" t="s">
        <v>124</v>
      </c>
      <c r="C1977" t="s">
        <v>124</v>
      </c>
      <c r="D1977" s="685">
        <v>45671</v>
      </c>
      <c r="E1977" t="s">
        <v>80</v>
      </c>
      <c r="F1977" s="685">
        <v>45671</v>
      </c>
      <c r="G1977" s="685">
        <v>46057</v>
      </c>
      <c r="H1977" s="684" t="s">
        <v>6219</v>
      </c>
    </row>
    <row r="1978" spans="1:8" hidden="1" x14ac:dyDescent="0.35">
      <c r="A1978" t="s">
        <v>6220</v>
      </c>
      <c r="B1978" t="s">
        <v>565</v>
      </c>
      <c r="C1978" t="s">
        <v>124</v>
      </c>
      <c r="D1978" s="685">
        <v>45991</v>
      </c>
      <c r="E1978" t="s">
        <v>80</v>
      </c>
      <c r="F1978" s="685">
        <v>45728</v>
      </c>
      <c r="G1978" s="685">
        <v>46386</v>
      </c>
      <c r="H1978" s="684" t="s">
        <v>6221</v>
      </c>
    </row>
    <row r="1979" spans="1:8" ht="29" hidden="1" x14ac:dyDescent="0.35">
      <c r="A1979" t="s">
        <v>6222</v>
      </c>
      <c r="B1979" t="s">
        <v>124</v>
      </c>
      <c r="C1979" t="s">
        <v>124</v>
      </c>
      <c r="D1979" s="685">
        <v>45677</v>
      </c>
      <c r="E1979" t="s">
        <v>80</v>
      </c>
      <c r="F1979" s="685">
        <v>45659</v>
      </c>
      <c r="G1979" s="685">
        <v>45747</v>
      </c>
      <c r="H1979" s="684" t="s">
        <v>6223</v>
      </c>
    </row>
    <row r="1980" spans="1:8" hidden="1" x14ac:dyDescent="0.35">
      <c r="A1980" t="s">
        <v>6224</v>
      </c>
      <c r="B1980" t="s">
        <v>124</v>
      </c>
      <c r="C1980" t="s">
        <v>278</v>
      </c>
      <c r="D1980" s="685">
        <v>45701</v>
      </c>
      <c r="E1980" t="s">
        <v>80</v>
      </c>
      <c r="F1980" s="685">
        <v>45667</v>
      </c>
      <c r="G1980" s="685">
        <v>46021</v>
      </c>
      <c r="H1980" s="684" t="s">
        <v>6225</v>
      </c>
    </row>
    <row r="1981" spans="1:8" hidden="1" x14ac:dyDescent="0.35">
      <c r="A1981" t="s">
        <v>6226</v>
      </c>
      <c r="B1981" t="s">
        <v>124</v>
      </c>
      <c r="C1981" t="s">
        <v>278</v>
      </c>
      <c r="D1981" s="685">
        <v>45701</v>
      </c>
      <c r="E1981" t="s">
        <v>80</v>
      </c>
      <c r="F1981" s="685">
        <v>45667</v>
      </c>
      <c r="G1981" s="685">
        <v>46021</v>
      </c>
      <c r="H1981" s="684" t="s">
        <v>6227</v>
      </c>
    </row>
    <row r="1982" spans="1:8" ht="29" hidden="1" x14ac:dyDescent="0.35">
      <c r="A1982" t="s">
        <v>6228</v>
      </c>
      <c r="B1982" t="s">
        <v>124</v>
      </c>
      <c r="C1982" t="s">
        <v>278</v>
      </c>
      <c r="D1982" s="685">
        <v>45730</v>
      </c>
      <c r="E1982" t="s">
        <v>80</v>
      </c>
      <c r="F1982" s="685">
        <v>45702</v>
      </c>
      <c r="G1982" s="685">
        <v>46325</v>
      </c>
      <c r="H1982" s="684" t="s">
        <v>6229</v>
      </c>
    </row>
    <row r="1983" spans="1:8" ht="43.5" hidden="1" x14ac:dyDescent="0.35">
      <c r="A1983" t="s">
        <v>6230</v>
      </c>
      <c r="B1983" t="s">
        <v>124</v>
      </c>
      <c r="C1983" t="s">
        <v>124</v>
      </c>
      <c r="D1983" s="685">
        <v>45678</v>
      </c>
      <c r="E1983" t="s">
        <v>135</v>
      </c>
      <c r="F1983" s="685">
        <v>45671</v>
      </c>
      <c r="G1983" s="685">
        <v>45716</v>
      </c>
      <c r="H1983" s="684" t="s">
        <v>6231</v>
      </c>
    </row>
    <row r="1984" spans="1:8" ht="29" hidden="1" x14ac:dyDescent="0.35">
      <c r="A1984" t="s">
        <v>84</v>
      </c>
      <c r="B1984" t="s">
        <v>124</v>
      </c>
      <c r="C1984" t="s">
        <v>278</v>
      </c>
      <c r="D1984" s="685">
        <v>45672</v>
      </c>
      <c r="E1984" t="s">
        <v>80</v>
      </c>
      <c r="F1984" s="685">
        <v>45670</v>
      </c>
      <c r="G1984" s="685">
        <v>45747</v>
      </c>
      <c r="H1984" s="684" t="s">
        <v>6232</v>
      </c>
    </row>
    <row r="1985" spans="1:8" ht="43.5" hidden="1" x14ac:dyDescent="0.35">
      <c r="A1985" t="s">
        <v>6233</v>
      </c>
      <c r="B1985" t="s">
        <v>888</v>
      </c>
      <c r="C1985" t="s">
        <v>124</v>
      </c>
      <c r="D1985" s="685">
        <v>45790</v>
      </c>
      <c r="E1985" t="s">
        <v>2553</v>
      </c>
      <c r="F1985" s="685">
        <v>45517</v>
      </c>
      <c r="G1985" s="685">
        <v>45790</v>
      </c>
      <c r="H1985" s="684" t="s">
        <v>6234</v>
      </c>
    </row>
    <row r="1986" spans="1:8" ht="29" hidden="1" x14ac:dyDescent="0.35">
      <c r="A1986" t="s">
        <v>6235</v>
      </c>
      <c r="B1986" t="s">
        <v>124</v>
      </c>
      <c r="C1986" t="s">
        <v>278</v>
      </c>
      <c r="D1986" s="685">
        <v>45701</v>
      </c>
      <c r="E1986" t="s">
        <v>80</v>
      </c>
      <c r="F1986" s="685">
        <v>45667</v>
      </c>
      <c r="G1986" s="685">
        <v>46021</v>
      </c>
      <c r="H1986" s="684" t="s">
        <v>6236</v>
      </c>
    </row>
    <row r="1987" spans="1:8" ht="29" hidden="1" x14ac:dyDescent="0.35">
      <c r="A1987" t="s">
        <v>6237</v>
      </c>
      <c r="B1987" t="s">
        <v>888</v>
      </c>
      <c r="C1987" t="s">
        <v>124</v>
      </c>
      <c r="D1987" s="685">
        <v>45729</v>
      </c>
      <c r="E1987" t="s">
        <v>80</v>
      </c>
      <c r="F1987" s="685">
        <v>45517</v>
      </c>
      <c r="G1987" s="685">
        <v>45729</v>
      </c>
      <c r="H1987" s="684" t="s">
        <v>6238</v>
      </c>
    </row>
    <row r="1988" spans="1:8" ht="29" hidden="1" x14ac:dyDescent="0.35">
      <c r="A1988" t="s">
        <v>6239</v>
      </c>
      <c r="B1988" t="s">
        <v>565</v>
      </c>
      <c r="C1988" t="s">
        <v>2536</v>
      </c>
      <c r="D1988" s="685">
        <v>45701</v>
      </c>
      <c r="E1988" t="s">
        <v>80</v>
      </c>
      <c r="F1988" s="685">
        <v>45670</v>
      </c>
      <c r="G1988" s="685">
        <v>46057</v>
      </c>
      <c r="H1988" s="684" t="s">
        <v>6240</v>
      </c>
    </row>
    <row r="1989" spans="1:8" ht="29" hidden="1" x14ac:dyDescent="0.35">
      <c r="A1989" t="s">
        <v>6241</v>
      </c>
      <c r="B1989" t="s">
        <v>124</v>
      </c>
      <c r="C1989" t="s">
        <v>278</v>
      </c>
      <c r="D1989" s="685">
        <v>45684</v>
      </c>
      <c r="E1989" t="s">
        <v>135</v>
      </c>
      <c r="F1989" s="685">
        <v>45653</v>
      </c>
      <c r="G1989" s="685">
        <v>46325</v>
      </c>
      <c r="H1989" s="684" t="s">
        <v>6242</v>
      </c>
    </row>
    <row r="1990" spans="1:8" hidden="1" x14ac:dyDescent="0.35">
      <c r="A1990" t="s">
        <v>6243</v>
      </c>
      <c r="B1990" t="s">
        <v>156</v>
      </c>
      <c r="C1990" t="s">
        <v>2475</v>
      </c>
      <c r="D1990" s="685">
        <v>45809</v>
      </c>
      <c r="E1990" t="s">
        <v>2531</v>
      </c>
      <c r="F1990" s="685">
        <v>45709</v>
      </c>
      <c r="G1990" s="685">
        <v>45869</v>
      </c>
      <c r="H1990" s="684" t="s">
        <v>6244</v>
      </c>
    </row>
    <row r="1991" spans="1:8" ht="29" hidden="1" x14ac:dyDescent="0.35">
      <c r="A1991" t="s">
        <v>515</v>
      </c>
      <c r="B1991" t="s">
        <v>156</v>
      </c>
      <c r="C1991" t="s">
        <v>278</v>
      </c>
      <c r="D1991" s="685">
        <v>45961</v>
      </c>
      <c r="E1991" t="s">
        <v>80</v>
      </c>
      <c r="F1991" s="685">
        <v>45667</v>
      </c>
      <c r="G1991" s="685">
        <v>46325</v>
      </c>
      <c r="H1991" s="684" t="s">
        <v>6245</v>
      </c>
    </row>
    <row r="1992" spans="1:8" ht="43.5" hidden="1" x14ac:dyDescent="0.35">
      <c r="A1992" t="s">
        <v>6246</v>
      </c>
      <c r="B1992" t="s">
        <v>124</v>
      </c>
      <c r="C1992" t="s">
        <v>124</v>
      </c>
      <c r="D1992" s="685">
        <v>45684</v>
      </c>
      <c r="E1992" t="s">
        <v>80</v>
      </c>
      <c r="F1992" s="685">
        <v>45670</v>
      </c>
      <c r="G1992" s="685">
        <v>45747</v>
      </c>
      <c r="H1992" s="684" t="s">
        <v>6247</v>
      </c>
    </row>
    <row r="1993" spans="1:8" ht="29" hidden="1" x14ac:dyDescent="0.35">
      <c r="A1993" t="s">
        <v>6248</v>
      </c>
      <c r="B1993" t="s">
        <v>124</v>
      </c>
      <c r="C1993" t="s">
        <v>124</v>
      </c>
      <c r="D1993" s="685">
        <v>45678</v>
      </c>
      <c r="E1993" t="s">
        <v>80</v>
      </c>
      <c r="F1993" s="685">
        <v>45671</v>
      </c>
      <c r="G1993" s="685">
        <v>45992</v>
      </c>
      <c r="H1993" s="684" t="s">
        <v>6249</v>
      </c>
    </row>
    <row r="1994" spans="1:8" hidden="1" x14ac:dyDescent="0.35">
      <c r="A1994" t="s">
        <v>6250</v>
      </c>
      <c r="B1994" t="s">
        <v>124</v>
      </c>
      <c r="C1994" t="s">
        <v>278</v>
      </c>
      <c r="D1994" s="685">
        <v>45684</v>
      </c>
      <c r="E1994" t="s">
        <v>135</v>
      </c>
      <c r="F1994" s="685">
        <v>45653</v>
      </c>
      <c r="G1994" s="685">
        <v>46325</v>
      </c>
      <c r="H1994" s="684" t="s">
        <v>6251</v>
      </c>
    </row>
    <row r="1995" spans="1:8" hidden="1" x14ac:dyDescent="0.35">
      <c r="A1995" t="s">
        <v>6252</v>
      </c>
      <c r="B1995" t="s">
        <v>124</v>
      </c>
      <c r="C1995" t="s">
        <v>278</v>
      </c>
      <c r="D1995" s="685">
        <v>45701</v>
      </c>
      <c r="E1995" t="s">
        <v>80</v>
      </c>
      <c r="F1995" s="685">
        <v>45667</v>
      </c>
      <c r="G1995" s="685">
        <v>46021</v>
      </c>
      <c r="H1995" s="684" t="s">
        <v>6253</v>
      </c>
    </row>
    <row r="1996" spans="1:8" ht="29" hidden="1" x14ac:dyDescent="0.35">
      <c r="A1996" t="s">
        <v>6254</v>
      </c>
      <c r="B1996" t="s">
        <v>565</v>
      </c>
      <c r="C1996" t="s">
        <v>2475</v>
      </c>
      <c r="D1996" s="685">
        <v>45930</v>
      </c>
      <c r="E1996" t="s">
        <v>80</v>
      </c>
      <c r="F1996" s="685">
        <v>45785</v>
      </c>
      <c r="G1996" s="685">
        <v>46022</v>
      </c>
      <c r="H1996" s="684" t="s">
        <v>6255</v>
      </c>
    </row>
    <row r="1997" spans="1:8" ht="29" hidden="1" x14ac:dyDescent="0.35">
      <c r="A1997" t="s">
        <v>6256</v>
      </c>
      <c r="B1997" t="s">
        <v>565</v>
      </c>
      <c r="C1997" t="s">
        <v>124</v>
      </c>
      <c r="D1997" s="685">
        <v>45764</v>
      </c>
      <c r="E1997" t="s">
        <v>80</v>
      </c>
      <c r="F1997" s="685">
        <v>45733</v>
      </c>
      <c r="G1997" s="685">
        <v>46229</v>
      </c>
      <c r="H1997" s="684" t="s">
        <v>6257</v>
      </c>
    </row>
    <row r="1998" spans="1:8" ht="29" hidden="1" x14ac:dyDescent="0.35">
      <c r="A1998" t="s">
        <v>6258</v>
      </c>
      <c r="B1998" t="s">
        <v>888</v>
      </c>
      <c r="C1998" t="s">
        <v>278</v>
      </c>
      <c r="D1998" s="685">
        <v>45870</v>
      </c>
      <c r="E1998" t="s">
        <v>80</v>
      </c>
      <c r="F1998" s="685">
        <v>45660</v>
      </c>
      <c r="G1998" s="685">
        <v>45992</v>
      </c>
      <c r="H1998" s="684" t="s">
        <v>6259</v>
      </c>
    </row>
    <row r="1999" spans="1:8" hidden="1" x14ac:dyDescent="0.35">
      <c r="A1999" t="s">
        <v>6260</v>
      </c>
      <c r="B1999" t="s">
        <v>565</v>
      </c>
      <c r="C1999" t="s">
        <v>278</v>
      </c>
      <c r="D1999" s="685">
        <v>45629</v>
      </c>
      <c r="E1999" t="s">
        <v>80</v>
      </c>
      <c r="F1999" s="685">
        <v>45597</v>
      </c>
      <c r="G1999" s="685">
        <v>46325</v>
      </c>
      <c r="H1999" s="684" t="s">
        <v>6261</v>
      </c>
    </row>
    <row r="2000" spans="1:8" hidden="1" x14ac:dyDescent="0.35">
      <c r="A2000" t="s">
        <v>6262</v>
      </c>
      <c r="B2000" t="s">
        <v>565</v>
      </c>
      <c r="C2000" t="s">
        <v>278</v>
      </c>
      <c r="D2000" s="685">
        <v>45712</v>
      </c>
      <c r="E2000" t="s">
        <v>80</v>
      </c>
      <c r="F2000" s="685">
        <v>45680</v>
      </c>
      <c r="G2000" s="685">
        <v>46325</v>
      </c>
      <c r="H2000" s="684" t="s">
        <v>6263</v>
      </c>
    </row>
    <row r="2001" spans="1:8" ht="29" hidden="1" x14ac:dyDescent="0.35">
      <c r="A2001" t="s">
        <v>6264</v>
      </c>
      <c r="B2001" t="s">
        <v>124</v>
      </c>
      <c r="C2001" t="s">
        <v>278</v>
      </c>
      <c r="D2001" s="685">
        <v>45681</v>
      </c>
      <c r="E2001" t="s">
        <v>135</v>
      </c>
      <c r="F2001" s="685">
        <v>45650</v>
      </c>
      <c r="G2001" s="685">
        <v>46325</v>
      </c>
      <c r="H2001" s="684" t="s">
        <v>6265</v>
      </c>
    </row>
    <row r="2002" spans="1:8" ht="29" hidden="1" x14ac:dyDescent="0.35">
      <c r="A2002" t="s">
        <v>6266</v>
      </c>
      <c r="B2002" t="s">
        <v>124</v>
      </c>
      <c r="C2002" t="s">
        <v>278</v>
      </c>
      <c r="D2002" s="685">
        <v>45719</v>
      </c>
      <c r="E2002" t="s">
        <v>135</v>
      </c>
      <c r="F2002" s="685">
        <v>45691</v>
      </c>
      <c r="G2002" s="685">
        <v>46325</v>
      </c>
      <c r="H2002" s="684" t="s">
        <v>6267</v>
      </c>
    </row>
    <row r="2003" spans="1:8" ht="29" hidden="1" x14ac:dyDescent="0.35">
      <c r="A2003" t="s">
        <v>6268</v>
      </c>
      <c r="B2003" t="s">
        <v>124</v>
      </c>
      <c r="C2003" t="s">
        <v>278</v>
      </c>
      <c r="D2003" s="685">
        <v>45671</v>
      </c>
      <c r="E2003" t="s">
        <v>80</v>
      </c>
      <c r="F2003" s="685">
        <v>45653</v>
      </c>
      <c r="G2003" s="685">
        <v>45716</v>
      </c>
      <c r="H2003" s="684" t="s">
        <v>6269</v>
      </c>
    </row>
    <row r="2004" spans="1:8" ht="29" hidden="1" x14ac:dyDescent="0.35">
      <c r="A2004" t="s">
        <v>527</v>
      </c>
      <c r="B2004" t="s">
        <v>280</v>
      </c>
      <c r="C2004" t="s">
        <v>278</v>
      </c>
      <c r="D2004" s="685">
        <v>45961</v>
      </c>
      <c r="E2004" t="s">
        <v>80</v>
      </c>
      <c r="F2004" s="685">
        <v>45684</v>
      </c>
      <c r="G2004" s="685">
        <v>46325</v>
      </c>
      <c r="H2004" s="684" t="s">
        <v>6270</v>
      </c>
    </row>
    <row r="2005" spans="1:8" hidden="1" x14ac:dyDescent="0.35">
      <c r="A2005" t="s">
        <v>6271</v>
      </c>
      <c r="B2005" t="s">
        <v>124</v>
      </c>
      <c r="C2005" t="s">
        <v>2475</v>
      </c>
      <c r="D2005" s="685">
        <v>45697</v>
      </c>
      <c r="E2005" t="s">
        <v>80</v>
      </c>
      <c r="F2005" s="685">
        <v>45660</v>
      </c>
      <c r="G2005" s="685">
        <v>45747</v>
      </c>
      <c r="H2005" s="684" t="s">
        <v>6272</v>
      </c>
    </row>
    <row r="2006" spans="1:8" hidden="1" x14ac:dyDescent="0.35">
      <c r="A2006" t="s">
        <v>6273</v>
      </c>
      <c r="B2006" t="s">
        <v>124</v>
      </c>
      <c r="C2006" t="s">
        <v>278</v>
      </c>
      <c r="D2006" s="685">
        <v>45691</v>
      </c>
      <c r="E2006" t="s">
        <v>135</v>
      </c>
      <c r="F2006" s="685">
        <v>45660</v>
      </c>
      <c r="G2006" s="685">
        <v>46021</v>
      </c>
      <c r="H2006" s="684" t="s">
        <v>6274</v>
      </c>
    </row>
    <row r="2007" spans="1:8" ht="29" hidden="1" x14ac:dyDescent="0.35">
      <c r="A2007" t="s">
        <v>2196</v>
      </c>
      <c r="B2007" t="s">
        <v>2518</v>
      </c>
      <c r="C2007" t="s">
        <v>278</v>
      </c>
      <c r="D2007" s="685">
        <v>45961</v>
      </c>
      <c r="E2007" t="s">
        <v>80</v>
      </c>
      <c r="F2007" s="685">
        <v>45663</v>
      </c>
      <c r="G2007" s="685">
        <v>46325</v>
      </c>
      <c r="H2007" s="684" t="s">
        <v>6275</v>
      </c>
    </row>
    <row r="2008" spans="1:8" hidden="1" x14ac:dyDescent="0.35">
      <c r="A2008" t="s">
        <v>6276</v>
      </c>
      <c r="B2008" t="s">
        <v>280</v>
      </c>
      <c r="C2008" t="s">
        <v>278</v>
      </c>
      <c r="D2008" s="685">
        <v>45869</v>
      </c>
      <c r="E2008" t="s">
        <v>80</v>
      </c>
      <c r="F2008" s="685">
        <v>45653</v>
      </c>
      <c r="G2008" s="685">
        <v>45869</v>
      </c>
      <c r="H2008" s="684" t="s">
        <v>6277</v>
      </c>
    </row>
    <row r="2009" spans="1:8" ht="29" hidden="1" x14ac:dyDescent="0.35">
      <c r="A2009" t="s">
        <v>6278</v>
      </c>
      <c r="B2009" t="s">
        <v>565</v>
      </c>
      <c r="C2009" t="s">
        <v>124</v>
      </c>
      <c r="D2009" s="685">
        <v>45764</v>
      </c>
      <c r="E2009" t="s">
        <v>80</v>
      </c>
      <c r="F2009" s="685">
        <v>45733</v>
      </c>
      <c r="G2009" s="685">
        <v>46229</v>
      </c>
      <c r="H2009" s="684" t="s">
        <v>6279</v>
      </c>
    </row>
    <row r="2010" spans="1:8" ht="29" hidden="1" x14ac:dyDescent="0.35">
      <c r="A2010" t="s">
        <v>6280</v>
      </c>
      <c r="B2010" t="s">
        <v>124</v>
      </c>
      <c r="C2010" t="s">
        <v>278</v>
      </c>
      <c r="D2010" s="685">
        <v>45680</v>
      </c>
      <c r="E2010" t="s">
        <v>135</v>
      </c>
      <c r="F2010" s="685">
        <v>45649</v>
      </c>
      <c r="G2010" s="685">
        <v>46325</v>
      </c>
      <c r="H2010" s="684" t="s">
        <v>6281</v>
      </c>
    </row>
    <row r="2011" spans="1:8" hidden="1" x14ac:dyDescent="0.35">
      <c r="A2011" t="s">
        <v>6282</v>
      </c>
      <c r="B2011" t="s">
        <v>124</v>
      </c>
      <c r="C2011" t="s">
        <v>278</v>
      </c>
      <c r="D2011" s="685">
        <v>45707</v>
      </c>
      <c r="E2011" t="s">
        <v>80</v>
      </c>
      <c r="F2011" s="685">
        <v>45674</v>
      </c>
      <c r="G2011" s="685">
        <v>46021</v>
      </c>
      <c r="H2011" s="684" t="s">
        <v>6283</v>
      </c>
    </row>
    <row r="2012" spans="1:8" ht="29" hidden="1" x14ac:dyDescent="0.35">
      <c r="A2012" t="s">
        <v>6284</v>
      </c>
      <c r="B2012" t="s">
        <v>124</v>
      </c>
      <c r="C2012" t="s">
        <v>124</v>
      </c>
      <c r="D2012" s="685">
        <v>45685</v>
      </c>
      <c r="E2012" t="s">
        <v>80</v>
      </c>
      <c r="F2012" s="685">
        <v>45671</v>
      </c>
      <c r="G2012" s="685">
        <v>45747</v>
      </c>
      <c r="H2012" s="684" t="s">
        <v>6285</v>
      </c>
    </row>
    <row r="2013" spans="1:8" hidden="1" x14ac:dyDescent="0.35">
      <c r="A2013" t="s">
        <v>6286</v>
      </c>
      <c r="B2013" t="s">
        <v>888</v>
      </c>
      <c r="C2013" t="s">
        <v>278</v>
      </c>
      <c r="D2013" s="685">
        <v>45740</v>
      </c>
      <c r="E2013" t="s">
        <v>80</v>
      </c>
      <c r="F2013" s="685">
        <v>45671</v>
      </c>
      <c r="G2013" s="685">
        <v>46022</v>
      </c>
      <c r="H2013" s="684" t="s">
        <v>6287</v>
      </c>
    </row>
    <row r="2014" spans="1:8" hidden="1" x14ac:dyDescent="0.35">
      <c r="A2014" t="s">
        <v>6288</v>
      </c>
      <c r="B2014" t="s">
        <v>124</v>
      </c>
      <c r="C2014" t="s">
        <v>124</v>
      </c>
      <c r="D2014" s="685">
        <v>45593</v>
      </c>
      <c r="E2014" t="s">
        <v>80</v>
      </c>
      <c r="F2014" s="685">
        <v>45572</v>
      </c>
      <c r="G2014" s="685">
        <v>45815</v>
      </c>
      <c r="H2014" s="684" t="s">
        <v>6289</v>
      </c>
    </row>
    <row r="2015" spans="1:8" ht="43.5" hidden="1" x14ac:dyDescent="0.35">
      <c r="A2015" t="s">
        <v>6290</v>
      </c>
      <c r="B2015" t="s">
        <v>124</v>
      </c>
      <c r="C2015" t="s">
        <v>124</v>
      </c>
      <c r="D2015" s="685">
        <v>45583</v>
      </c>
      <c r="E2015" t="s">
        <v>80</v>
      </c>
      <c r="F2015" s="685">
        <v>45568</v>
      </c>
      <c r="G2015" s="685">
        <v>45746</v>
      </c>
      <c r="H2015" s="684" t="s">
        <v>6291</v>
      </c>
    </row>
    <row r="2016" spans="1:8" hidden="1" x14ac:dyDescent="0.35">
      <c r="A2016" t="s">
        <v>6292</v>
      </c>
      <c r="B2016" t="s">
        <v>124</v>
      </c>
      <c r="C2016" t="s">
        <v>278</v>
      </c>
      <c r="D2016" s="685">
        <v>45569</v>
      </c>
      <c r="E2016" t="s">
        <v>135</v>
      </c>
      <c r="F2016" s="685">
        <v>45530</v>
      </c>
      <c r="G2016" s="685">
        <v>45656</v>
      </c>
      <c r="H2016" s="684" t="s">
        <v>4482</v>
      </c>
    </row>
    <row r="2017" spans="1:8" ht="29" hidden="1" x14ac:dyDescent="0.35">
      <c r="A2017" t="s">
        <v>6293</v>
      </c>
      <c r="B2017" t="s">
        <v>124</v>
      </c>
      <c r="C2017" t="s">
        <v>278</v>
      </c>
      <c r="D2017" s="685">
        <v>45657</v>
      </c>
      <c r="E2017" t="s">
        <v>80</v>
      </c>
      <c r="F2017" s="685">
        <v>45492</v>
      </c>
      <c r="G2017" s="685">
        <v>45838</v>
      </c>
      <c r="H2017" s="684" t="s">
        <v>6294</v>
      </c>
    </row>
    <row r="2018" spans="1:8" ht="29" hidden="1" x14ac:dyDescent="0.35">
      <c r="A2018" t="s">
        <v>6295</v>
      </c>
      <c r="B2018" t="s">
        <v>124</v>
      </c>
      <c r="C2018" t="s">
        <v>124</v>
      </c>
      <c r="D2018" s="685">
        <v>45596</v>
      </c>
      <c r="E2018" t="s">
        <v>80</v>
      </c>
      <c r="F2018" s="685">
        <v>45581</v>
      </c>
      <c r="G2018" s="685">
        <v>45746</v>
      </c>
      <c r="H2018" s="684" t="s">
        <v>6296</v>
      </c>
    </row>
    <row r="2019" spans="1:8" ht="29" hidden="1" x14ac:dyDescent="0.35">
      <c r="A2019" t="s">
        <v>6297</v>
      </c>
      <c r="B2019" t="s">
        <v>124</v>
      </c>
      <c r="C2019" t="s">
        <v>124</v>
      </c>
      <c r="D2019" s="685">
        <v>45602</v>
      </c>
      <c r="E2019" t="s">
        <v>80</v>
      </c>
      <c r="F2019" s="685">
        <v>45540</v>
      </c>
      <c r="G2019" s="685">
        <v>45717</v>
      </c>
      <c r="H2019" s="684" t="s">
        <v>6298</v>
      </c>
    </row>
    <row r="2020" spans="1:8" hidden="1" x14ac:dyDescent="0.35">
      <c r="A2020" t="s">
        <v>6299</v>
      </c>
      <c r="B2020" t="s">
        <v>124</v>
      </c>
      <c r="C2020" t="s">
        <v>2475</v>
      </c>
      <c r="D2020" s="685">
        <v>45519</v>
      </c>
      <c r="E2020" t="s">
        <v>80</v>
      </c>
      <c r="F2020" s="685">
        <v>45498</v>
      </c>
      <c r="G2020" s="685">
        <v>45838</v>
      </c>
      <c r="H2020" s="684" t="s">
        <v>6300</v>
      </c>
    </row>
    <row r="2021" spans="1:8" ht="43.5" hidden="1" x14ac:dyDescent="0.35">
      <c r="A2021" t="s">
        <v>6301</v>
      </c>
      <c r="B2021" t="s">
        <v>124</v>
      </c>
      <c r="C2021" t="s">
        <v>124</v>
      </c>
      <c r="D2021" s="685">
        <v>45590</v>
      </c>
      <c r="E2021" t="s">
        <v>80</v>
      </c>
      <c r="F2021" s="685">
        <v>45561</v>
      </c>
      <c r="G2021" s="685">
        <v>45746</v>
      </c>
      <c r="H2021" s="684" t="s">
        <v>6302</v>
      </c>
    </row>
    <row r="2022" spans="1:8" ht="29" hidden="1" x14ac:dyDescent="0.35">
      <c r="A2022" t="s">
        <v>6303</v>
      </c>
      <c r="B2022" t="s">
        <v>124</v>
      </c>
      <c r="C2022" t="s">
        <v>278</v>
      </c>
      <c r="D2022" s="685">
        <v>45579</v>
      </c>
      <c r="E2022" t="s">
        <v>135</v>
      </c>
      <c r="F2022" s="685">
        <v>45542</v>
      </c>
      <c r="G2022" s="685">
        <v>45656</v>
      </c>
      <c r="H2022" s="684" t="s">
        <v>6304</v>
      </c>
    </row>
    <row r="2023" spans="1:8" x14ac:dyDescent="0.35">
      <c r="A2023" t="s">
        <v>538</v>
      </c>
      <c r="B2023" t="s">
        <v>156</v>
      </c>
      <c r="C2023" t="s">
        <v>124</v>
      </c>
      <c r="D2023" s="685">
        <v>45711</v>
      </c>
      <c r="E2023" t="s">
        <v>80</v>
      </c>
      <c r="F2023" s="685">
        <v>45496</v>
      </c>
      <c r="G2023" s="685">
        <v>45711</v>
      </c>
      <c r="H2023" s="684" t="s">
        <v>6305</v>
      </c>
    </row>
    <row r="2024" spans="1:8" hidden="1" x14ac:dyDescent="0.35">
      <c r="A2024" t="s">
        <v>6306</v>
      </c>
      <c r="B2024" t="s">
        <v>124</v>
      </c>
      <c r="C2024" t="s">
        <v>124</v>
      </c>
      <c r="D2024" s="685">
        <v>45553</v>
      </c>
      <c r="E2024" t="s">
        <v>80</v>
      </c>
      <c r="F2024" s="685">
        <v>45532</v>
      </c>
      <c r="G2024" s="685">
        <v>45815</v>
      </c>
      <c r="H2024" s="684" t="s">
        <v>6307</v>
      </c>
    </row>
    <row r="2025" spans="1:8" hidden="1" x14ac:dyDescent="0.35">
      <c r="A2025" t="s">
        <v>6308</v>
      </c>
      <c r="B2025" t="s">
        <v>124</v>
      </c>
      <c r="C2025" t="s">
        <v>278</v>
      </c>
      <c r="D2025" s="685">
        <v>45671</v>
      </c>
      <c r="E2025" t="s">
        <v>135</v>
      </c>
      <c r="F2025" s="685">
        <v>45666</v>
      </c>
      <c r="G2025" s="685">
        <v>45716</v>
      </c>
      <c r="H2025" s="684" t="s">
        <v>6309</v>
      </c>
    </row>
    <row r="2026" spans="1:8" ht="43.5" hidden="1" x14ac:dyDescent="0.35">
      <c r="A2026" t="s">
        <v>6310</v>
      </c>
      <c r="B2026" t="s">
        <v>124</v>
      </c>
      <c r="C2026" t="s">
        <v>124</v>
      </c>
      <c r="D2026" s="685">
        <v>45603</v>
      </c>
      <c r="E2026" t="s">
        <v>80</v>
      </c>
      <c r="F2026" s="685">
        <v>45588</v>
      </c>
      <c r="G2026" s="685">
        <v>45746</v>
      </c>
      <c r="H2026" s="684" t="s">
        <v>6311</v>
      </c>
    </row>
    <row r="2027" spans="1:8" hidden="1" x14ac:dyDescent="0.35">
      <c r="A2027" t="s">
        <v>6312</v>
      </c>
      <c r="B2027" t="s">
        <v>124</v>
      </c>
      <c r="C2027" t="s">
        <v>2536</v>
      </c>
      <c r="D2027" s="685">
        <v>46804</v>
      </c>
      <c r="E2027" t="s">
        <v>80</v>
      </c>
      <c r="F2027" s="685">
        <v>45593</v>
      </c>
      <c r="G2027" s="685">
        <v>46864</v>
      </c>
      <c r="H2027" s="684" t="s">
        <v>6313</v>
      </c>
    </row>
    <row r="2028" spans="1:8" ht="29" hidden="1" x14ac:dyDescent="0.35">
      <c r="A2028" t="s">
        <v>6314</v>
      </c>
      <c r="B2028" t="s">
        <v>124</v>
      </c>
      <c r="C2028" t="s">
        <v>278</v>
      </c>
      <c r="D2028" s="685">
        <v>45561</v>
      </c>
      <c r="E2028" t="s">
        <v>80</v>
      </c>
      <c r="F2028" s="685">
        <v>45524</v>
      </c>
      <c r="G2028" s="685">
        <v>45656</v>
      </c>
      <c r="H2028" s="684" t="s">
        <v>6315</v>
      </c>
    </row>
    <row r="2029" spans="1:8" hidden="1" x14ac:dyDescent="0.35">
      <c r="A2029" t="s">
        <v>6316</v>
      </c>
      <c r="B2029" t="s">
        <v>888</v>
      </c>
      <c r="C2029" t="s">
        <v>124</v>
      </c>
      <c r="D2029" s="685">
        <v>45853</v>
      </c>
      <c r="E2029" t="s">
        <v>80</v>
      </c>
      <c r="F2029" s="685">
        <v>45839</v>
      </c>
      <c r="G2029" s="685">
        <v>46022</v>
      </c>
      <c r="H2029" s="684" t="s">
        <v>6317</v>
      </c>
    </row>
    <row r="2030" spans="1:8" hidden="1" x14ac:dyDescent="0.35">
      <c r="A2030" t="s">
        <v>6318</v>
      </c>
      <c r="B2030" t="s">
        <v>280</v>
      </c>
      <c r="C2030" t="s">
        <v>278</v>
      </c>
      <c r="D2030" s="685">
        <v>45960</v>
      </c>
      <c r="E2030" t="s">
        <v>80</v>
      </c>
      <c r="F2030" s="685">
        <v>45750</v>
      </c>
      <c r="G2030" s="685">
        <v>46325</v>
      </c>
      <c r="H2030" s="684" t="s">
        <v>6319</v>
      </c>
    </row>
    <row r="2031" spans="1:8" hidden="1" x14ac:dyDescent="0.35">
      <c r="A2031" t="s">
        <v>6320</v>
      </c>
      <c r="B2031" t="s">
        <v>124</v>
      </c>
      <c r="C2031" t="s">
        <v>2536</v>
      </c>
      <c r="D2031" s="685">
        <v>45899</v>
      </c>
      <c r="E2031" t="s">
        <v>80</v>
      </c>
      <c r="F2031" s="685">
        <v>45582</v>
      </c>
      <c r="G2031" s="685">
        <v>45930</v>
      </c>
      <c r="H2031" s="684" t="s">
        <v>6321</v>
      </c>
    </row>
    <row r="2032" spans="1:8" hidden="1" x14ac:dyDescent="0.35">
      <c r="A2032" t="s">
        <v>6322</v>
      </c>
      <c r="B2032" t="s">
        <v>280</v>
      </c>
      <c r="C2032" t="s">
        <v>2475</v>
      </c>
      <c r="D2032" s="685">
        <v>45565</v>
      </c>
      <c r="E2032" t="s">
        <v>80</v>
      </c>
      <c r="F2032" s="685">
        <v>45547</v>
      </c>
      <c r="G2032" s="685">
        <v>45869</v>
      </c>
      <c r="H2032" s="684" t="s">
        <v>6323</v>
      </c>
    </row>
    <row r="2033" spans="1:8" hidden="1" x14ac:dyDescent="0.35">
      <c r="A2033" t="s">
        <v>6324</v>
      </c>
      <c r="B2033" t="s">
        <v>565</v>
      </c>
      <c r="C2033" t="s">
        <v>278</v>
      </c>
      <c r="D2033" s="685">
        <v>45595</v>
      </c>
      <c r="E2033" t="s">
        <v>80</v>
      </c>
      <c r="F2033" s="685">
        <v>45555</v>
      </c>
      <c r="G2033" s="685">
        <v>46022</v>
      </c>
      <c r="H2033" s="684" t="s">
        <v>6325</v>
      </c>
    </row>
    <row r="2034" spans="1:8" hidden="1" x14ac:dyDescent="0.35">
      <c r="A2034" t="s">
        <v>6326</v>
      </c>
      <c r="B2034" t="s">
        <v>565</v>
      </c>
      <c r="C2034" t="s">
        <v>2475</v>
      </c>
      <c r="D2034" s="685">
        <v>45808</v>
      </c>
      <c r="E2034" t="s">
        <v>80</v>
      </c>
      <c r="F2034" s="685">
        <v>45727</v>
      </c>
      <c r="G2034" s="685">
        <v>45838</v>
      </c>
      <c r="H2034" s="684" t="s">
        <v>6327</v>
      </c>
    </row>
    <row r="2035" spans="1:8" hidden="1" x14ac:dyDescent="0.35">
      <c r="A2035" t="s">
        <v>6328</v>
      </c>
      <c r="B2035" t="s">
        <v>280</v>
      </c>
      <c r="C2035" t="s">
        <v>278</v>
      </c>
      <c r="D2035" s="685">
        <v>46326</v>
      </c>
      <c r="E2035" t="s">
        <v>80</v>
      </c>
      <c r="F2035" s="685">
        <v>45742</v>
      </c>
      <c r="G2035" s="685">
        <v>46325</v>
      </c>
      <c r="H2035" s="684" t="s">
        <v>6329</v>
      </c>
    </row>
    <row r="2036" spans="1:8" hidden="1" x14ac:dyDescent="0.35">
      <c r="A2036" t="s">
        <v>6330</v>
      </c>
      <c r="B2036" t="s">
        <v>124</v>
      </c>
      <c r="C2036" t="s">
        <v>2475</v>
      </c>
      <c r="D2036" s="685">
        <v>45657</v>
      </c>
      <c r="E2036" t="s">
        <v>80</v>
      </c>
      <c r="F2036" s="685">
        <v>45498</v>
      </c>
      <c r="G2036" s="685">
        <v>45838</v>
      </c>
      <c r="H2036" s="684" t="s">
        <v>6331</v>
      </c>
    </row>
    <row r="2037" spans="1:8" hidden="1" x14ac:dyDescent="0.35">
      <c r="A2037" t="s">
        <v>6332</v>
      </c>
      <c r="B2037" t="s">
        <v>124</v>
      </c>
      <c r="C2037" t="s">
        <v>278</v>
      </c>
      <c r="D2037" s="685">
        <v>45576</v>
      </c>
      <c r="E2037" t="s">
        <v>80</v>
      </c>
      <c r="F2037" s="685">
        <v>45540</v>
      </c>
      <c r="G2037" s="685">
        <v>45656</v>
      </c>
      <c r="H2037" s="684" t="s">
        <v>6333</v>
      </c>
    </row>
    <row r="2038" spans="1:8" hidden="1" x14ac:dyDescent="0.35">
      <c r="A2038" t="s">
        <v>6334</v>
      </c>
      <c r="B2038" t="s">
        <v>124</v>
      </c>
      <c r="C2038" t="s">
        <v>278</v>
      </c>
      <c r="D2038" s="685">
        <v>45583</v>
      </c>
      <c r="E2038" t="s">
        <v>135</v>
      </c>
      <c r="F2038" s="685">
        <v>45546</v>
      </c>
      <c r="G2038" s="685">
        <v>45656</v>
      </c>
      <c r="H2038" s="684" t="s">
        <v>6335</v>
      </c>
    </row>
    <row r="2039" spans="1:8" hidden="1" x14ac:dyDescent="0.35">
      <c r="A2039" t="s">
        <v>6336</v>
      </c>
      <c r="B2039" t="s">
        <v>124</v>
      </c>
      <c r="C2039" t="s">
        <v>2475</v>
      </c>
      <c r="D2039" s="685">
        <v>45565</v>
      </c>
      <c r="E2039" t="s">
        <v>80</v>
      </c>
      <c r="F2039" s="685">
        <v>45547</v>
      </c>
      <c r="G2039" s="685">
        <v>45656</v>
      </c>
      <c r="H2039" s="684" t="s">
        <v>6337</v>
      </c>
    </row>
    <row r="2040" spans="1:8" ht="29" hidden="1" x14ac:dyDescent="0.35">
      <c r="A2040" t="s">
        <v>6338</v>
      </c>
      <c r="B2040" t="s">
        <v>565</v>
      </c>
      <c r="C2040" t="s">
        <v>124</v>
      </c>
      <c r="D2040" s="685">
        <v>45797</v>
      </c>
      <c r="E2040" t="s">
        <v>80</v>
      </c>
      <c r="F2040" s="685">
        <v>45540</v>
      </c>
      <c r="G2040" s="685">
        <v>45822</v>
      </c>
      <c r="H2040" s="684" t="s">
        <v>6339</v>
      </c>
    </row>
    <row r="2041" spans="1:8" hidden="1" x14ac:dyDescent="0.35">
      <c r="A2041" t="s">
        <v>6340</v>
      </c>
      <c r="B2041" t="s">
        <v>124</v>
      </c>
      <c r="C2041" t="s">
        <v>278</v>
      </c>
      <c r="D2041" s="685">
        <v>45579</v>
      </c>
      <c r="E2041" t="s">
        <v>135</v>
      </c>
      <c r="F2041" s="685">
        <v>45542</v>
      </c>
      <c r="G2041" s="685">
        <v>46356</v>
      </c>
      <c r="H2041" s="684" t="s">
        <v>6341</v>
      </c>
    </row>
    <row r="2042" spans="1:8" ht="29" hidden="1" x14ac:dyDescent="0.35">
      <c r="A2042" t="s">
        <v>6342</v>
      </c>
      <c r="B2042" t="s">
        <v>280</v>
      </c>
      <c r="C2042" t="s">
        <v>2536</v>
      </c>
      <c r="D2042" s="685">
        <v>45884</v>
      </c>
      <c r="E2042" t="s">
        <v>80</v>
      </c>
      <c r="F2042" s="685">
        <v>45551</v>
      </c>
      <c r="G2042" s="685">
        <v>45971</v>
      </c>
      <c r="H2042" s="684" t="s">
        <v>6343</v>
      </c>
    </row>
    <row r="2043" spans="1:8" hidden="1" x14ac:dyDescent="0.35">
      <c r="A2043" t="s">
        <v>6344</v>
      </c>
      <c r="B2043" t="s">
        <v>124</v>
      </c>
      <c r="C2043" t="s">
        <v>2536</v>
      </c>
      <c r="D2043" s="685">
        <v>45580</v>
      </c>
      <c r="E2043" t="s">
        <v>135</v>
      </c>
      <c r="F2043" s="685">
        <v>45551</v>
      </c>
      <c r="G2043" s="685">
        <v>45657</v>
      </c>
      <c r="H2043" s="684" t="s">
        <v>6345</v>
      </c>
    </row>
    <row r="2044" spans="1:8" hidden="1" x14ac:dyDescent="0.35">
      <c r="A2044" t="s">
        <v>6346</v>
      </c>
      <c r="B2044" t="s">
        <v>124</v>
      </c>
      <c r="C2044" t="s">
        <v>2536</v>
      </c>
      <c r="D2044" s="685">
        <v>45580</v>
      </c>
      <c r="E2044" t="s">
        <v>80</v>
      </c>
      <c r="F2044" s="685">
        <v>45551</v>
      </c>
      <c r="G2044" s="685">
        <v>45747</v>
      </c>
      <c r="H2044" s="684" t="s">
        <v>6347</v>
      </c>
    </row>
    <row r="2045" spans="1:8" ht="29" hidden="1" x14ac:dyDescent="0.35">
      <c r="A2045" t="s">
        <v>6348</v>
      </c>
      <c r="B2045" t="s">
        <v>124</v>
      </c>
      <c r="C2045" t="s">
        <v>124</v>
      </c>
      <c r="D2045" s="685">
        <v>45537</v>
      </c>
      <c r="E2045" t="s">
        <v>80</v>
      </c>
      <c r="F2045" s="685">
        <v>45520</v>
      </c>
      <c r="G2045" s="685">
        <v>45656</v>
      </c>
      <c r="H2045" s="684" t="s">
        <v>6349</v>
      </c>
    </row>
    <row r="2046" spans="1:8" hidden="1" x14ac:dyDescent="0.35">
      <c r="A2046" t="s">
        <v>6350</v>
      </c>
      <c r="B2046" t="s">
        <v>124</v>
      </c>
      <c r="C2046" t="s">
        <v>124</v>
      </c>
      <c r="D2046" s="685">
        <v>45561</v>
      </c>
      <c r="E2046" t="s">
        <v>80</v>
      </c>
      <c r="F2046" s="685">
        <v>45540</v>
      </c>
      <c r="G2046" s="685">
        <v>45815</v>
      </c>
      <c r="H2046" s="684" t="s">
        <v>6351</v>
      </c>
    </row>
    <row r="2047" spans="1:8" hidden="1" x14ac:dyDescent="0.35">
      <c r="A2047" t="s">
        <v>6352</v>
      </c>
      <c r="B2047" t="s">
        <v>124</v>
      </c>
      <c r="C2047" t="s">
        <v>2475</v>
      </c>
      <c r="D2047" s="685">
        <v>45657</v>
      </c>
      <c r="E2047" t="s">
        <v>80</v>
      </c>
      <c r="F2047" s="685">
        <v>45498</v>
      </c>
      <c r="G2047" s="685">
        <v>45838</v>
      </c>
      <c r="H2047" s="684" t="s">
        <v>6353</v>
      </c>
    </row>
    <row r="2048" spans="1:8" ht="29" hidden="1" x14ac:dyDescent="0.35">
      <c r="A2048" t="s">
        <v>6354</v>
      </c>
      <c r="B2048" t="s">
        <v>565</v>
      </c>
      <c r="C2048" t="s">
        <v>124</v>
      </c>
      <c r="D2048" s="685">
        <v>45836</v>
      </c>
      <c r="E2048" t="s">
        <v>80</v>
      </c>
      <c r="F2048" s="685">
        <v>45805</v>
      </c>
      <c r="G2048" s="685">
        <v>46058</v>
      </c>
      <c r="H2048" s="684" t="s">
        <v>6355</v>
      </c>
    </row>
    <row r="2049" spans="1:8" hidden="1" x14ac:dyDescent="0.35">
      <c r="A2049" t="s">
        <v>6356</v>
      </c>
      <c r="B2049" t="s">
        <v>124</v>
      </c>
      <c r="C2049" t="s">
        <v>278</v>
      </c>
      <c r="D2049" s="685">
        <v>45657</v>
      </c>
      <c r="E2049" t="s">
        <v>80</v>
      </c>
      <c r="F2049" s="685">
        <v>45492</v>
      </c>
      <c r="G2049" s="685">
        <v>45838</v>
      </c>
      <c r="H2049" s="684" t="s">
        <v>6357</v>
      </c>
    </row>
    <row r="2050" spans="1:8" hidden="1" x14ac:dyDescent="0.35">
      <c r="A2050" t="s">
        <v>6358</v>
      </c>
      <c r="B2050" t="s">
        <v>124</v>
      </c>
      <c r="C2050" t="s">
        <v>124</v>
      </c>
      <c r="D2050" s="685">
        <v>45588</v>
      </c>
      <c r="E2050" t="s">
        <v>80</v>
      </c>
      <c r="F2050" s="685">
        <v>45540</v>
      </c>
      <c r="G2050" s="685">
        <v>45815</v>
      </c>
      <c r="H2050" s="684" t="s">
        <v>6359</v>
      </c>
    </row>
    <row r="2051" spans="1:8" hidden="1" x14ac:dyDescent="0.35">
      <c r="A2051" t="s">
        <v>2299</v>
      </c>
      <c r="B2051" t="s">
        <v>156</v>
      </c>
      <c r="C2051" t="s">
        <v>2475</v>
      </c>
      <c r="D2051" s="685">
        <v>45961</v>
      </c>
      <c r="E2051" t="s">
        <v>80</v>
      </c>
      <c r="F2051" s="685">
        <v>45545</v>
      </c>
      <c r="G2051" s="685">
        <v>45961</v>
      </c>
      <c r="H2051" s="684" t="s">
        <v>6360</v>
      </c>
    </row>
    <row r="2052" spans="1:8" hidden="1" x14ac:dyDescent="0.35">
      <c r="A2052" t="s">
        <v>2321</v>
      </c>
      <c r="B2052" t="s">
        <v>280</v>
      </c>
      <c r="C2052" t="s">
        <v>2475</v>
      </c>
      <c r="D2052" s="685">
        <v>45565</v>
      </c>
      <c r="E2052" t="s">
        <v>80</v>
      </c>
      <c r="F2052" s="685">
        <v>45561</v>
      </c>
      <c r="G2052" s="685">
        <v>45942</v>
      </c>
      <c r="H2052" s="684" t="s">
        <v>6361</v>
      </c>
    </row>
    <row r="2053" spans="1:8" hidden="1" x14ac:dyDescent="0.35">
      <c r="A2053" t="s">
        <v>6362</v>
      </c>
      <c r="B2053" t="s">
        <v>280</v>
      </c>
      <c r="C2053" t="s">
        <v>278</v>
      </c>
      <c r="D2053" s="685">
        <v>45960</v>
      </c>
      <c r="E2053" t="s">
        <v>80</v>
      </c>
      <c r="F2053" s="685">
        <v>45754</v>
      </c>
      <c r="G2053" s="685">
        <v>46356</v>
      </c>
      <c r="H2053" s="684" t="s">
        <v>6363</v>
      </c>
    </row>
    <row r="2054" spans="1:8" ht="29" hidden="1" x14ac:dyDescent="0.35">
      <c r="A2054" t="s">
        <v>6364</v>
      </c>
      <c r="B2054" t="s">
        <v>124</v>
      </c>
      <c r="C2054" t="s">
        <v>2475</v>
      </c>
      <c r="D2054" s="685">
        <v>45657</v>
      </c>
      <c r="E2054" t="s">
        <v>80</v>
      </c>
      <c r="F2054" s="685">
        <v>45498</v>
      </c>
      <c r="G2054" s="685">
        <v>45838</v>
      </c>
      <c r="H2054" s="684" t="s">
        <v>6365</v>
      </c>
    </row>
    <row r="2055" spans="1:8" hidden="1" x14ac:dyDescent="0.35">
      <c r="A2055" t="s">
        <v>6366</v>
      </c>
      <c r="B2055" t="s">
        <v>124</v>
      </c>
      <c r="C2055" t="s">
        <v>124</v>
      </c>
      <c r="D2055" s="685">
        <v>45561</v>
      </c>
      <c r="E2055" t="s">
        <v>80</v>
      </c>
      <c r="F2055" s="685">
        <v>45540</v>
      </c>
      <c r="G2055" s="685">
        <v>45815</v>
      </c>
      <c r="H2055" s="684" t="s">
        <v>6367</v>
      </c>
    </row>
    <row r="2056" spans="1:8" ht="29" hidden="1" x14ac:dyDescent="0.35">
      <c r="A2056" t="s">
        <v>6368</v>
      </c>
      <c r="B2056" t="s">
        <v>124</v>
      </c>
      <c r="C2056" t="s">
        <v>124</v>
      </c>
      <c r="D2056" s="685">
        <v>45559</v>
      </c>
      <c r="E2056" t="s">
        <v>80</v>
      </c>
      <c r="F2056" s="685">
        <v>45538</v>
      </c>
      <c r="G2056" s="685">
        <v>45815</v>
      </c>
      <c r="H2056" s="684" t="s">
        <v>6369</v>
      </c>
    </row>
    <row r="2057" spans="1:8" ht="29" hidden="1" x14ac:dyDescent="0.35">
      <c r="A2057" t="s">
        <v>6370</v>
      </c>
      <c r="B2057" t="s">
        <v>124</v>
      </c>
      <c r="C2057" t="s">
        <v>124</v>
      </c>
      <c r="D2057" s="685">
        <v>45552</v>
      </c>
      <c r="E2057" t="s">
        <v>80</v>
      </c>
      <c r="F2057" s="685">
        <v>45531</v>
      </c>
      <c r="G2057" s="685">
        <v>45815</v>
      </c>
      <c r="H2057" s="684" t="s">
        <v>6371</v>
      </c>
    </row>
    <row r="2058" spans="1:8" hidden="1" x14ac:dyDescent="0.35">
      <c r="A2058" t="s">
        <v>6372</v>
      </c>
      <c r="B2058" t="s">
        <v>124</v>
      </c>
      <c r="C2058" t="s">
        <v>278</v>
      </c>
      <c r="D2058" s="685">
        <v>45579</v>
      </c>
      <c r="E2058" t="s">
        <v>135</v>
      </c>
      <c r="F2058" s="685">
        <v>45542</v>
      </c>
      <c r="G2058" s="685">
        <v>46356</v>
      </c>
      <c r="H2058" s="684" t="s">
        <v>6373</v>
      </c>
    </row>
    <row r="2059" spans="1:8" hidden="1" x14ac:dyDescent="0.35">
      <c r="A2059" t="s">
        <v>796</v>
      </c>
      <c r="B2059" t="s">
        <v>156</v>
      </c>
      <c r="C2059" t="s">
        <v>2475</v>
      </c>
      <c r="D2059" s="685">
        <v>45961</v>
      </c>
      <c r="E2059" t="s">
        <v>80</v>
      </c>
      <c r="F2059" s="685">
        <v>45539</v>
      </c>
      <c r="G2059" s="685">
        <v>45961</v>
      </c>
      <c r="H2059" s="684" t="s">
        <v>6374</v>
      </c>
    </row>
    <row r="2060" spans="1:8" hidden="1" x14ac:dyDescent="0.35">
      <c r="A2060" t="s">
        <v>2302</v>
      </c>
      <c r="B2060" t="s">
        <v>888</v>
      </c>
      <c r="C2060" t="s">
        <v>278</v>
      </c>
      <c r="D2060" s="685">
        <v>45838</v>
      </c>
      <c r="E2060" t="s">
        <v>80</v>
      </c>
      <c r="F2060" s="685">
        <v>45555</v>
      </c>
      <c r="G2060" s="685">
        <v>46022</v>
      </c>
      <c r="H2060" s="684" t="s">
        <v>6375</v>
      </c>
    </row>
    <row r="2061" spans="1:8" hidden="1" x14ac:dyDescent="0.35">
      <c r="A2061" t="s">
        <v>6376</v>
      </c>
      <c r="B2061" t="s">
        <v>124</v>
      </c>
      <c r="C2061" t="s">
        <v>2475</v>
      </c>
      <c r="D2061" s="685">
        <v>45707</v>
      </c>
      <c r="E2061" t="s">
        <v>135</v>
      </c>
      <c r="F2061" s="685">
        <v>45545</v>
      </c>
      <c r="G2061" s="685">
        <v>45747</v>
      </c>
      <c r="H2061" s="684" t="s">
        <v>6377</v>
      </c>
    </row>
    <row r="2062" spans="1:8" hidden="1" x14ac:dyDescent="0.35">
      <c r="A2062" t="s">
        <v>6378</v>
      </c>
      <c r="B2062" t="s">
        <v>124</v>
      </c>
      <c r="C2062" t="s">
        <v>124</v>
      </c>
      <c r="D2062" s="685">
        <v>45554</v>
      </c>
      <c r="E2062" t="s">
        <v>80</v>
      </c>
      <c r="F2062" s="685">
        <v>45533</v>
      </c>
      <c r="G2062" s="685">
        <v>45815</v>
      </c>
      <c r="H2062" s="684" t="s">
        <v>6379</v>
      </c>
    </row>
    <row r="2063" spans="1:8" hidden="1" x14ac:dyDescent="0.35">
      <c r="A2063" t="s">
        <v>6380</v>
      </c>
      <c r="B2063" t="s">
        <v>124</v>
      </c>
      <c r="C2063" t="s">
        <v>278</v>
      </c>
      <c r="D2063" s="685">
        <v>45579</v>
      </c>
      <c r="E2063" t="s">
        <v>135</v>
      </c>
      <c r="F2063" s="685">
        <v>45542</v>
      </c>
      <c r="G2063" s="685">
        <v>46356</v>
      </c>
      <c r="H2063" s="684" t="s">
        <v>6381</v>
      </c>
    </row>
    <row r="2064" spans="1:8" hidden="1" x14ac:dyDescent="0.35">
      <c r="A2064" t="s">
        <v>2311</v>
      </c>
      <c r="B2064" t="s">
        <v>156</v>
      </c>
      <c r="C2064" t="s">
        <v>278</v>
      </c>
      <c r="D2064" s="685">
        <v>45838</v>
      </c>
      <c r="E2064" t="s">
        <v>80</v>
      </c>
      <c r="F2064" s="685">
        <v>45555</v>
      </c>
      <c r="G2064" s="685">
        <v>46021</v>
      </c>
      <c r="H2064" s="684" t="s">
        <v>6382</v>
      </c>
    </row>
    <row r="2065" spans="1:8" hidden="1" x14ac:dyDescent="0.35">
      <c r="A2065" t="s">
        <v>6383</v>
      </c>
      <c r="B2065" t="s">
        <v>565</v>
      </c>
      <c r="C2065" t="s">
        <v>278</v>
      </c>
      <c r="D2065" s="685">
        <v>45842</v>
      </c>
      <c r="E2065" t="s">
        <v>80</v>
      </c>
      <c r="F2065" s="685">
        <v>45512</v>
      </c>
      <c r="G2065" s="685">
        <v>46021</v>
      </c>
      <c r="H2065" s="684" t="s">
        <v>6384</v>
      </c>
    </row>
    <row r="2066" spans="1:8" hidden="1" x14ac:dyDescent="0.35">
      <c r="A2066" t="s">
        <v>6385</v>
      </c>
      <c r="B2066" t="s">
        <v>124</v>
      </c>
      <c r="C2066" t="s">
        <v>278</v>
      </c>
      <c r="D2066" s="685">
        <v>45561</v>
      </c>
      <c r="E2066" t="s">
        <v>80</v>
      </c>
      <c r="F2066" s="685">
        <v>45524</v>
      </c>
      <c r="G2066" s="685">
        <v>45656</v>
      </c>
      <c r="H2066" s="684" t="s">
        <v>6386</v>
      </c>
    </row>
    <row r="2067" spans="1:8" ht="29" hidden="1" x14ac:dyDescent="0.35">
      <c r="A2067" t="s">
        <v>6387</v>
      </c>
      <c r="B2067" t="s">
        <v>124</v>
      </c>
      <c r="C2067" t="s">
        <v>124</v>
      </c>
      <c r="D2067" s="685">
        <v>45589</v>
      </c>
      <c r="E2067" t="s">
        <v>80</v>
      </c>
      <c r="F2067" s="685">
        <v>45540</v>
      </c>
      <c r="G2067" s="685">
        <v>45815</v>
      </c>
      <c r="H2067" s="684" t="s">
        <v>6388</v>
      </c>
    </row>
    <row r="2068" spans="1:8" hidden="1" x14ac:dyDescent="0.35">
      <c r="A2068" t="s">
        <v>6389</v>
      </c>
      <c r="B2068" t="s">
        <v>888</v>
      </c>
      <c r="C2068" t="s">
        <v>278</v>
      </c>
      <c r="D2068" s="685">
        <v>45838</v>
      </c>
      <c r="E2068" t="s">
        <v>80</v>
      </c>
      <c r="F2068" s="685">
        <v>45516</v>
      </c>
      <c r="G2068" s="685">
        <v>46021</v>
      </c>
      <c r="H2068" s="684" t="s">
        <v>6390</v>
      </c>
    </row>
    <row r="2069" spans="1:8" ht="29" hidden="1" x14ac:dyDescent="0.35">
      <c r="A2069" t="s">
        <v>6391</v>
      </c>
      <c r="B2069" t="s">
        <v>124</v>
      </c>
      <c r="C2069" t="s">
        <v>124</v>
      </c>
      <c r="D2069" s="685">
        <v>45503</v>
      </c>
      <c r="E2069" t="s">
        <v>135</v>
      </c>
      <c r="F2069" s="685">
        <v>45484</v>
      </c>
      <c r="G2069" s="685">
        <v>45656</v>
      </c>
      <c r="H2069" s="684" t="s">
        <v>6392</v>
      </c>
    </row>
    <row r="2070" spans="1:8" hidden="1" x14ac:dyDescent="0.35">
      <c r="A2070" t="s">
        <v>6393</v>
      </c>
      <c r="B2070" t="s">
        <v>124</v>
      </c>
      <c r="C2070" t="s">
        <v>278</v>
      </c>
      <c r="D2070" s="685">
        <v>45561</v>
      </c>
      <c r="E2070" t="s">
        <v>80</v>
      </c>
      <c r="F2070" s="685">
        <v>45524</v>
      </c>
      <c r="G2070" s="685">
        <v>45656</v>
      </c>
      <c r="H2070" s="684" t="s">
        <v>6394</v>
      </c>
    </row>
    <row r="2071" spans="1:8" hidden="1" x14ac:dyDescent="0.35">
      <c r="A2071" t="s">
        <v>6395</v>
      </c>
      <c r="B2071" t="s">
        <v>124</v>
      </c>
      <c r="C2071" t="s">
        <v>2475</v>
      </c>
      <c r="D2071" s="685">
        <v>45565</v>
      </c>
      <c r="E2071" t="s">
        <v>135</v>
      </c>
      <c r="F2071" s="685">
        <v>45522</v>
      </c>
      <c r="G2071" s="685">
        <v>45656</v>
      </c>
      <c r="H2071" s="684" t="s">
        <v>6396</v>
      </c>
    </row>
    <row r="2072" spans="1:8" hidden="1" x14ac:dyDescent="0.35">
      <c r="A2072" t="s">
        <v>6397</v>
      </c>
      <c r="B2072" t="s">
        <v>124</v>
      </c>
      <c r="C2072" t="s">
        <v>124</v>
      </c>
      <c r="D2072" s="685">
        <v>45538</v>
      </c>
      <c r="E2072" t="s">
        <v>80</v>
      </c>
      <c r="F2072" s="685">
        <v>45531</v>
      </c>
      <c r="G2072" s="685">
        <v>45815</v>
      </c>
      <c r="H2072" s="684" t="s">
        <v>6398</v>
      </c>
    </row>
    <row r="2073" spans="1:8" hidden="1" x14ac:dyDescent="0.35">
      <c r="A2073" t="s">
        <v>6399</v>
      </c>
      <c r="B2073" t="s">
        <v>124</v>
      </c>
      <c r="C2073" t="s">
        <v>278</v>
      </c>
      <c r="D2073" s="685">
        <v>45523</v>
      </c>
      <c r="E2073" t="s">
        <v>135</v>
      </c>
      <c r="F2073" s="685">
        <v>45492</v>
      </c>
      <c r="G2073" s="685">
        <v>45565</v>
      </c>
      <c r="H2073" s="684" t="s">
        <v>6400</v>
      </c>
    </row>
    <row r="2074" spans="1:8" hidden="1" x14ac:dyDescent="0.35">
      <c r="A2074" t="s">
        <v>6401</v>
      </c>
      <c r="B2074" t="s">
        <v>280</v>
      </c>
      <c r="C2074" t="s">
        <v>2475</v>
      </c>
      <c r="D2074" s="685">
        <v>45870</v>
      </c>
      <c r="E2074" t="s">
        <v>80</v>
      </c>
      <c r="F2074" s="685">
        <v>45491</v>
      </c>
      <c r="G2074" s="685">
        <v>45870</v>
      </c>
      <c r="H2074" s="684" t="s">
        <v>6402</v>
      </c>
    </row>
    <row r="2075" spans="1:8" hidden="1" x14ac:dyDescent="0.35">
      <c r="A2075" t="s">
        <v>6403</v>
      </c>
      <c r="B2075" t="s">
        <v>156</v>
      </c>
      <c r="C2075" t="s">
        <v>2475</v>
      </c>
      <c r="D2075" s="685">
        <v>45900</v>
      </c>
      <c r="E2075" t="s">
        <v>80</v>
      </c>
      <c r="F2075" s="685">
        <v>45495</v>
      </c>
      <c r="G2075" s="685">
        <v>45900</v>
      </c>
      <c r="H2075" s="684" t="s">
        <v>6404</v>
      </c>
    </row>
    <row r="2076" spans="1:8" hidden="1" x14ac:dyDescent="0.35">
      <c r="A2076" t="s">
        <v>6405</v>
      </c>
      <c r="B2076" t="s">
        <v>888</v>
      </c>
      <c r="C2076" t="s">
        <v>278</v>
      </c>
      <c r="D2076" s="685">
        <v>45838</v>
      </c>
      <c r="E2076" t="s">
        <v>80</v>
      </c>
      <c r="F2076" s="685">
        <v>45495</v>
      </c>
      <c r="G2076" s="685">
        <v>46021</v>
      </c>
      <c r="H2076" s="684" t="s">
        <v>6406</v>
      </c>
    </row>
    <row r="2077" spans="1:8" hidden="1" x14ac:dyDescent="0.35">
      <c r="A2077" t="s">
        <v>6407</v>
      </c>
      <c r="B2077" t="s">
        <v>124</v>
      </c>
      <c r="C2077" t="s">
        <v>278</v>
      </c>
      <c r="D2077" s="685">
        <v>45579</v>
      </c>
      <c r="E2077" t="s">
        <v>135</v>
      </c>
      <c r="F2077" s="685">
        <v>45542</v>
      </c>
      <c r="G2077" s="685">
        <v>46325</v>
      </c>
      <c r="H2077" s="684" t="s">
        <v>6408</v>
      </c>
    </row>
    <row r="2078" spans="1:8" hidden="1" x14ac:dyDescent="0.35">
      <c r="A2078" t="s">
        <v>6409</v>
      </c>
      <c r="B2078" t="s">
        <v>124</v>
      </c>
      <c r="C2078" t="s">
        <v>124</v>
      </c>
      <c r="D2078" s="685">
        <v>45559</v>
      </c>
      <c r="E2078" t="s">
        <v>80</v>
      </c>
      <c r="F2078" s="685">
        <v>45538</v>
      </c>
      <c r="G2078" s="685">
        <v>45815</v>
      </c>
      <c r="H2078" s="684" t="s">
        <v>6410</v>
      </c>
    </row>
    <row r="2079" spans="1:8" ht="29" hidden="1" x14ac:dyDescent="0.35">
      <c r="A2079" t="s">
        <v>6411</v>
      </c>
      <c r="B2079" t="s">
        <v>124</v>
      </c>
      <c r="C2079" t="s">
        <v>278</v>
      </c>
      <c r="D2079" s="685">
        <v>45579</v>
      </c>
      <c r="E2079" t="s">
        <v>135</v>
      </c>
      <c r="F2079" s="685">
        <v>45542</v>
      </c>
      <c r="G2079" s="685">
        <v>45656</v>
      </c>
      <c r="H2079" s="684" t="s">
        <v>6412</v>
      </c>
    </row>
    <row r="2080" spans="1:8" hidden="1" x14ac:dyDescent="0.35">
      <c r="A2080" t="s">
        <v>6413</v>
      </c>
      <c r="B2080" t="s">
        <v>124</v>
      </c>
      <c r="C2080" t="s">
        <v>278</v>
      </c>
      <c r="D2080" s="685">
        <v>45569</v>
      </c>
      <c r="E2080" t="s">
        <v>80</v>
      </c>
      <c r="F2080" s="685">
        <v>45531</v>
      </c>
      <c r="G2080" s="685">
        <v>45656</v>
      </c>
      <c r="H2080" s="684" t="s">
        <v>6414</v>
      </c>
    </row>
    <row r="2081" spans="1:8" ht="29" hidden="1" x14ac:dyDescent="0.35">
      <c r="A2081" t="s">
        <v>6415</v>
      </c>
      <c r="B2081" t="s">
        <v>565</v>
      </c>
      <c r="C2081" t="s">
        <v>2475</v>
      </c>
      <c r="D2081" s="685">
        <v>45985</v>
      </c>
      <c r="E2081" t="s">
        <v>80</v>
      </c>
      <c r="F2081" s="685">
        <v>45491</v>
      </c>
      <c r="G2081" s="685">
        <v>45988</v>
      </c>
      <c r="H2081" s="684" t="s">
        <v>6416</v>
      </c>
    </row>
    <row r="2082" spans="1:8" hidden="1" x14ac:dyDescent="0.35">
      <c r="A2082" t="s">
        <v>6417</v>
      </c>
      <c r="B2082" t="s">
        <v>565</v>
      </c>
      <c r="C2082" t="s">
        <v>278</v>
      </c>
      <c r="D2082" s="685">
        <v>45570</v>
      </c>
      <c r="E2082" t="s">
        <v>80</v>
      </c>
      <c r="F2082" s="685">
        <v>45540</v>
      </c>
      <c r="G2082" s="685">
        <v>45929</v>
      </c>
      <c r="H2082" s="684" t="s">
        <v>6418</v>
      </c>
    </row>
    <row r="2083" spans="1:8" hidden="1" x14ac:dyDescent="0.35">
      <c r="A2083" t="s">
        <v>6419</v>
      </c>
      <c r="B2083" t="s">
        <v>888</v>
      </c>
      <c r="C2083" t="s">
        <v>278</v>
      </c>
      <c r="D2083" s="685">
        <v>45884</v>
      </c>
      <c r="E2083" t="s">
        <v>80</v>
      </c>
      <c r="F2083" s="685">
        <v>45504</v>
      </c>
      <c r="G2083" s="685">
        <v>45971</v>
      </c>
      <c r="H2083" s="684" t="s">
        <v>6420</v>
      </c>
    </row>
    <row r="2084" spans="1:8" hidden="1" x14ac:dyDescent="0.35">
      <c r="A2084" t="s">
        <v>6421</v>
      </c>
      <c r="B2084" t="s">
        <v>124</v>
      </c>
      <c r="C2084" t="s">
        <v>278</v>
      </c>
      <c r="D2084" s="685">
        <v>45576</v>
      </c>
      <c r="E2084" t="s">
        <v>80</v>
      </c>
      <c r="F2084" s="685">
        <v>45540</v>
      </c>
      <c r="G2084" s="685">
        <v>45656</v>
      </c>
      <c r="H2084" s="684" t="s">
        <v>6422</v>
      </c>
    </row>
    <row r="2085" spans="1:8" hidden="1" x14ac:dyDescent="0.35">
      <c r="A2085" t="s">
        <v>6423</v>
      </c>
      <c r="B2085" t="s">
        <v>124</v>
      </c>
      <c r="C2085" t="s">
        <v>278</v>
      </c>
      <c r="D2085" s="685">
        <v>45569</v>
      </c>
      <c r="E2085" t="s">
        <v>80</v>
      </c>
      <c r="F2085" s="685">
        <v>45530</v>
      </c>
      <c r="G2085" s="685">
        <v>45656</v>
      </c>
      <c r="H2085" s="684" t="s">
        <v>6424</v>
      </c>
    </row>
    <row r="2086" spans="1:8" ht="29" hidden="1" x14ac:dyDescent="0.35">
      <c r="A2086" t="s">
        <v>6425</v>
      </c>
      <c r="B2086" t="s">
        <v>124</v>
      </c>
      <c r="C2086" t="s">
        <v>278</v>
      </c>
      <c r="D2086" s="685">
        <v>45579</v>
      </c>
      <c r="E2086" t="s">
        <v>135</v>
      </c>
      <c r="F2086" s="685">
        <v>45542</v>
      </c>
      <c r="G2086" s="685">
        <v>45656</v>
      </c>
      <c r="H2086" s="684" t="s">
        <v>6426</v>
      </c>
    </row>
    <row r="2087" spans="1:8" hidden="1" x14ac:dyDescent="0.35">
      <c r="A2087" t="s">
        <v>6427</v>
      </c>
      <c r="B2087" t="s">
        <v>124</v>
      </c>
      <c r="C2087" t="s">
        <v>278</v>
      </c>
      <c r="D2087" s="685">
        <v>45565</v>
      </c>
      <c r="E2087" t="s">
        <v>135</v>
      </c>
      <c r="F2087" s="685">
        <v>45476</v>
      </c>
      <c r="G2087" s="685">
        <v>45656</v>
      </c>
      <c r="H2087" s="684" t="s">
        <v>6428</v>
      </c>
    </row>
    <row r="2088" spans="1:8" hidden="1" x14ac:dyDescent="0.35">
      <c r="A2088" t="s">
        <v>6429</v>
      </c>
      <c r="B2088" t="s">
        <v>124</v>
      </c>
      <c r="C2088" t="s">
        <v>124</v>
      </c>
      <c r="D2088" s="685">
        <v>45553</v>
      </c>
      <c r="E2088" t="s">
        <v>80</v>
      </c>
      <c r="F2088" s="685">
        <v>45532</v>
      </c>
      <c r="G2088" s="685">
        <v>45815</v>
      </c>
      <c r="H2088" s="684" t="s">
        <v>6430</v>
      </c>
    </row>
    <row r="2089" spans="1:8" hidden="1" x14ac:dyDescent="0.35">
      <c r="A2089" t="s">
        <v>6431</v>
      </c>
      <c r="B2089" t="s">
        <v>124</v>
      </c>
      <c r="C2089" t="s">
        <v>278</v>
      </c>
      <c r="D2089" s="685">
        <v>45518</v>
      </c>
      <c r="E2089" t="s">
        <v>135</v>
      </c>
      <c r="F2089" s="685">
        <v>45478</v>
      </c>
      <c r="G2089" s="685">
        <v>45656</v>
      </c>
      <c r="H2089" s="684" t="s">
        <v>6432</v>
      </c>
    </row>
    <row r="2090" spans="1:8" hidden="1" x14ac:dyDescent="0.35">
      <c r="A2090" t="s">
        <v>6433</v>
      </c>
      <c r="B2090" t="s">
        <v>124</v>
      </c>
      <c r="C2090" t="s">
        <v>124</v>
      </c>
      <c r="D2090" s="685">
        <v>45539</v>
      </c>
      <c r="E2090" t="s">
        <v>80</v>
      </c>
      <c r="F2090" s="685">
        <v>45518</v>
      </c>
      <c r="G2090" s="685">
        <v>45815</v>
      </c>
      <c r="H2090" s="684" t="s">
        <v>6434</v>
      </c>
    </row>
    <row r="2091" spans="1:8" ht="43.5" hidden="1" x14ac:dyDescent="0.35">
      <c r="A2091" t="s">
        <v>6435</v>
      </c>
      <c r="B2091" t="s">
        <v>124</v>
      </c>
      <c r="C2091" t="s">
        <v>124</v>
      </c>
      <c r="D2091" s="685">
        <v>45600</v>
      </c>
      <c r="E2091" t="s">
        <v>80</v>
      </c>
      <c r="F2091" s="685">
        <v>45569</v>
      </c>
      <c r="G2091" s="685">
        <v>45746</v>
      </c>
      <c r="H2091" s="684" t="s">
        <v>6436</v>
      </c>
    </row>
    <row r="2092" spans="1:8" hidden="1" x14ac:dyDescent="0.35">
      <c r="A2092" t="s">
        <v>682</v>
      </c>
      <c r="B2092" t="s">
        <v>888</v>
      </c>
      <c r="C2092" t="s">
        <v>278</v>
      </c>
      <c r="D2092" s="685">
        <v>45838</v>
      </c>
      <c r="E2092" t="s">
        <v>2624</v>
      </c>
      <c r="F2092" s="685">
        <v>45516</v>
      </c>
      <c r="G2092" s="685">
        <v>46021</v>
      </c>
      <c r="H2092" s="684" t="s">
        <v>6437</v>
      </c>
    </row>
    <row r="2093" spans="1:8" hidden="1" x14ac:dyDescent="0.35">
      <c r="A2093" t="s">
        <v>6438</v>
      </c>
      <c r="B2093" t="s">
        <v>888</v>
      </c>
      <c r="C2093" t="s">
        <v>278</v>
      </c>
      <c r="D2093" s="685">
        <v>45838</v>
      </c>
      <c r="E2093" t="s">
        <v>80</v>
      </c>
      <c r="F2093" s="685">
        <v>45516</v>
      </c>
      <c r="G2093" s="685">
        <v>46021</v>
      </c>
      <c r="H2093" s="684" t="s">
        <v>6439</v>
      </c>
    </row>
    <row r="2094" spans="1:8" hidden="1" x14ac:dyDescent="0.35">
      <c r="A2094" t="s">
        <v>6440</v>
      </c>
      <c r="B2094" t="s">
        <v>156</v>
      </c>
      <c r="C2094" t="s">
        <v>278</v>
      </c>
      <c r="D2094" s="685">
        <v>45786</v>
      </c>
      <c r="E2094" t="s">
        <v>80</v>
      </c>
      <c r="F2094" s="685">
        <v>45481</v>
      </c>
      <c r="G2094" s="685">
        <v>46021</v>
      </c>
      <c r="H2094" s="684" t="s">
        <v>6441</v>
      </c>
    </row>
    <row r="2095" spans="1:8" hidden="1" x14ac:dyDescent="0.35">
      <c r="A2095" t="s">
        <v>6442</v>
      </c>
      <c r="B2095" t="s">
        <v>124</v>
      </c>
      <c r="C2095" t="s">
        <v>278</v>
      </c>
      <c r="D2095" s="685">
        <v>45576</v>
      </c>
      <c r="E2095" t="s">
        <v>80</v>
      </c>
      <c r="F2095" s="685">
        <v>45540</v>
      </c>
      <c r="G2095" s="685">
        <v>45656</v>
      </c>
      <c r="H2095" s="684" t="s">
        <v>6443</v>
      </c>
    </row>
    <row r="2096" spans="1:8" hidden="1" x14ac:dyDescent="0.35">
      <c r="A2096" t="s">
        <v>6444</v>
      </c>
      <c r="B2096" t="s">
        <v>124</v>
      </c>
      <c r="C2096" t="s">
        <v>2475</v>
      </c>
      <c r="D2096" s="685">
        <v>45565</v>
      </c>
      <c r="E2096" t="s">
        <v>80</v>
      </c>
      <c r="F2096" s="685">
        <v>45491</v>
      </c>
      <c r="G2096" s="685">
        <v>45656</v>
      </c>
      <c r="H2096" s="684" t="s">
        <v>6445</v>
      </c>
    </row>
    <row r="2097" spans="1:8" hidden="1" x14ac:dyDescent="0.35">
      <c r="A2097" t="s">
        <v>6446</v>
      </c>
      <c r="B2097" t="s">
        <v>565</v>
      </c>
      <c r="C2097" t="s">
        <v>124</v>
      </c>
      <c r="D2097" s="685">
        <v>46142</v>
      </c>
      <c r="E2097" t="s">
        <v>80</v>
      </c>
      <c r="F2097" s="685">
        <v>45717</v>
      </c>
      <c r="G2097" s="685">
        <v>46418</v>
      </c>
      <c r="H2097" s="684" t="s">
        <v>6447</v>
      </c>
    </row>
    <row r="2098" spans="1:8" ht="29" hidden="1" x14ac:dyDescent="0.35">
      <c r="A2098" t="s">
        <v>6448</v>
      </c>
      <c r="B2098" t="s">
        <v>124</v>
      </c>
      <c r="C2098" t="s">
        <v>278</v>
      </c>
      <c r="D2098" s="685">
        <v>45579</v>
      </c>
      <c r="E2098" t="s">
        <v>135</v>
      </c>
      <c r="F2098" s="685">
        <v>45542</v>
      </c>
      <c r="G2098" s="685">
        <v>45656</v>
      </c>
      <c r="H2098" s="684" t="s">
        <v>6449</v>
      </c>
    </row>
    <row r="2099" spans="1:8" ht="29" hidden="1" x14ac:dyDescent="0.35">
      <c r="A2099" t="s">
        <v>6450</v>
      </c>
      <c r="B2099" t="s">
        <v>124</v>
      </c>
      <c r="C2099" t="s">
        <v>278</v>
      </c>
      <c r="D2099" s="685">
        <v>45569</v>
      </c>
      <c r="E2099" t="s">
        <v>80</v>
      </c>
      <c r="F2099" s="685">
        <v>45531</v>
      </c>
      <c r="G2099" s="685">
        <v>45656</v>
      </c>
      <c r="H2099" s="684" t="s">
        <v>6451</v>
      </c>
    </row>
    <row r="2100" spans="1:8" hidden="1" x14ac:dyDescent="0.35">
      <c r="A2100" t="s">
        <v>6452</v>
      </c>
      <c r="B2100" t="s">
        <v>565</v>
      </c>
      <c r="C2100" t="s">
        <v>278</v>
      </c>
      <c r="D2100" s="685">
        <v>45799</v>
      </c>
      <c r="E2100" t="s">
        <v>80</v>
      </c>
      <c r="F2100" s="685">
        <v>45506</v>
      </c>
      <c r="G2100" s="685">
        <v>46021</v>
      </c>
      <c r="H2100" s="684" t="s">
        <v>6453</v>
      </c>
    </row>
    <row r="2101" spans="1:8" ht="29" hidden="1" x14ac:dyDescent="0.35">
      <c r="A2101" t="s">
        <v>6454</v>
      </c>
      <c r="B2101" t="s">
        <v>124</v>
      </c>
      <c r="C2101" t="s">
        <v>278</v>
      </c>
      <c r="D2101" s="685">
        <v>45595</v>
      </c>
      <c r="E2101" t="s">
        <v>135</v>
      </c>
      <c r="F2101" s="685">
        <v>45516</v>
      </c>
      <c r="G2101" s="685">
        <v>45656</v>
      </c>
      <c r="H2101" s="684" t="s">
        <v>6455</v>
      </c>
    </row>
    <row r="2102" spans="1:8" hidden="1" x14ac:dyDescent="0.35">
      <c r="A2102" t="s">
        <v>6456</v>
      </c>
      <c r="B2102" t="s">
        <v>124</v>
      </c>
      <c r="C2102" t="s">
        <v>278</v>
      </c>
      <c r="D2102" s="685">
        <v>45583</v>
      </c>
      <c r="E2102" t="s">
        <v>135</v>
      </c>
      <c r="F2102" s="685">
        <v>45546</v>
      </c>
      <c r="G2102" s="685">
        <v>45656</v>
      </c>
      <c r="H2102" s="684" t="s">
        <v>6457</v>
      </c>
    </row>
    <row r="2103" spans="1:8" hidden="1" x14ac:dyDescent="0.35">
      <c r="A2103" t="s">
        <v>6458</v>
      </c>
      <c r="B2103" t="s">
        <v>124</v>
      </c>
      <c r="C2103" t="s">
        <v>278</v>
      </c>
      <c r="D2103" s="685">
        <v>45579</v>
      </c>
      <c r="E2103" t="s">
        <v>135</v>
      </c>
      <c r="F2103" s="685">
        <v>45542</v>
      </c>
      <c r="G2103" s="685">
        <v>45656</v>
      </c>
      <c r="H2103" s="684" t="s">
        <v>6459</v>
      </c>
    </row>
    <row r="2104" spans="1:8" hidden="1" x14ac:dyDescent="0.35">
      <c r="A2104" t="s">
        <v>6460</v>
      </c>
      <c r="B2104" t="s">
        <v>124</v>
      </c>
      <c r="C2104" t="s">
        <v>278</v>
      </c>
      <c r="D2104" s="685">
        <v>45579</v>
      </c>
      <c r="E2104" t="s">
        <v>135</v>
      </c>
      <c r="F2104" s="685">
        <v>45542</v>
      </c>
      <c r="G2104" s="685">
        <v>45656</v>
      </c>
      <c r="H2104" s="684" t="s">
        <v>6461</v>
      </c>
    </row>
    <row r="2105" spans="1:8" ht="29" hidden="1" x14ac:dyDescent="0.35">
      <c r="A2105" t="s">
        <v>6462</v>
      </c>
      <c r="B2105" t="s">
        <v>124</v>
      </c>
      <c r="C2105" t="s">
        <v>278</v>
      </c>
      <c r="D2105" s="685">
        <v>45765</v>
      </c>
      <c r="E2105" t="s">
        <v>80</v>
      </c>
      <c r="F2105" s="685">
        <v>45502</v>
      </c>
      <c r="G2105" s="685">
        <v>46021</v>
      </c>
      <c r="H2105" s="684" t="s">
        <v>6463</v>
      </c>
    </row>
    <row r="2106" spans="1:8" ht="43.5" hidden="1" x14ac:dyDescent="0.35">
      <c r="A2106" t="s">
        <v>6464</v>
      </c>
      <c r="B2106" t="s">
        <v>124</v>
      </c>
      <c r="C2106" t="s">
        <v>124</v>
      </c>
      <c r="D2106" s="685">
        <v>45595</v>
      </c>
      <c r="E2106" t="s">
        <v>80</v>
      </c>
      <c r="F2106" s="685">
        <v>45566</v>
      </c>
      <c r="G2106" s="685">
        <v>45746</v>
      </c>
      <c r="H2106" s="684" t="s">
        <v>6465</v>
      </c>
    </row>
    <row r="2107" spans="1:8" hidden="1" x14ac:dyDescent="0.35">
      <c r="A2107" t="s">
        <v>6466</v>
      </c>
      <c r="B2107" t="s">
        <v>565</v>
      </c>
      <c r="C2107" t="s">
        <v>278</v>
      </c>
      <c r="D2107" s="685">
        <v>45547</v>
      </c>
      <c r="E2107" t="s">
        <v>80</v>
      </c>
      <c r="F2107" s="685">
        <v>45512</v>
      </c>
      <c r="G2107" s="685">
        <v>46021</v>
      </c>
      <c r="H2107" s="684" t="s">
        <v>6467</v>
      </c>
    </row>
    <row r="2108" spans="1:8" ht="43.5" hidden="1" x14ac:dyDescent="0.35">
      <c r="A2108" t="s">
        <v>6468</v>
      </c>
      <c r="B2108" t="s">
        <v>124</v>
      </c>
      <c r="C2108" t="s">
        <v>124</v>
      </c>
      <c r="D2108" s="685">
        <v>45600</v>
      </c>
      <c r="E2108" t="s">
        <v>80</v>
      </c>
      <c r="F2108" s="685">
        <v>45569</v>
      </c>
      <c r="G2108" s="685">
        <v>45746</v>
      </c>
      <c r="H2108" s="684" t="s">
        <v>6469</v>
      </c>
    </row>
    <row r="2109" spans="1:8" hidden="1" x14ac:dyDescent="0.35">
      <c r="A2109" t="s">
        <v>6470</v>
      </c>
      <c r="B2109" t="s">
        <v>124</v>
      </c>
      <c r="C2109" t="s">
        <v>278</v>
      </c>
      <c r="D2109" s="685">
        <v>45596</v>
      </c>
      <c r="E2109" t="s">
        <v>80</v>
      </c>
      <c r="F2109" s="685">
        <v>45484</v>
      </c>
      <c r="G2109" s="685">
        <v>46325</v>
      </c>
      <c r="H2109" s="684" t="s">
        <v>6471</v>
      </c>
    </row>
    <row r="2110" spans="1:8" hidden="1" x14ac:dyDescent="0.35">
      <c r="A2110" t="s">
        <v>6472</v>
      </c>
      <c r="B2110" t="s">
        <v>888</v>
      </c>
      <c r="C2110" t="s">
        <v>278</v>
      </c>
      <c r="D2110" s="685">
        <v>45838</v>
      </c>
      <c r="E2110" t="s">
        <v>80</v>
      </c>
      <c r="F2110" s="685">
        <v>45492</v>
      </c>
      <c r="G2110" s="685">
        <v>46022</v>
      </c>
      <c r="H2110" s="684" t="s">
        <v>3683</v>
      </c>
    </row>
    <row r="2111" spans="1:8" hidden="1" x14ac:dyDescent="0.35">
      <c r="A2111" t="s">
        <v>2276</v>
      </c>
      <c r="B2111" t="s">
        <v>124</v>
      </c>
      <c r="C2111" t="s">
        <v>2475</v>
      </c>
      <c r="D2111" s="685">
        <v>45565</v>
      </c>
      <c r="E2111" t="s">
        <v>135</v>
      </c>
      <c r="F2111" s="685">
        <v>45496</v>
      </c>
      <c r="G2111" s="685">
        <v>45656</v>
      </c>
      <c r="H2111" s="684" t="s">
        <v>6473</v>
      </c>
    </row>
    <row r="2112" spans="1:8" hidden="1" x14ac:dyDescent="0.35">
      <c r="A2112" t="s">
        <v>6474</v>
      </c>
      <c r="B2112" t="s">
        <v>888</v>
      </c>
      <c r="C2112" t="s">
        <v>2475</v>
      </c>
      <c r="D2112" s="685">
        <v>45899</v>
      </c>
      <c r="E2112" t="s">
        <v>80</v>
      </c>
      <c r="F2112" s="685">
        <v>45504</v>
      </c>
      <c r="G2112" s="685">
        <v>45989</v>
      </c>
      <c r="H2112" s="684" t="s">
        <v>6475</v>
      </c>
    </row>
    <row r="2113" spans="1:8" ht="29" hidden="1" x14ac:dyDescent="0.35">
      <c r="A2113" t="s">
        <v>6476</v>
      </c>
      <c r="B2113" t="s">
        <v>124</v>
      </c>
      <c r="C2113" t="s">
        <v>278</v>
      </c>
      <c r="D2113" s="685">
        <v>45576</v>
      </c>
      <c r="E2113" t="s">
        <v>80</v>
      </c>
      <c r="F2113" s="685">
        <v>45540</v>
      </c>
      <c r="G2113" s="685">
        <v>45656</v>
      </c>
      <c r="H2113" s="684" t="s">
        <v>6477</v>
      </c>
    </row>
    <row r="2114" spans="1:8" hidden="1" x14ac:dyDescent="0.35">
      <c r="A2114" t="s">
        <v>6478</v>
      </c>
      <c r="B2114" t="s">
        <v>124</v>
      </c>
      <c r="C2114" t="s">
        <v>2578</v>
      </c>
      <c r="D2114" s="685">
        <v>45534</v>
      </c>
      <c r="E2114" t="s">
        <v>135</v>
      </c>
      <c r="F2114" s="685">
        <v>45504</v>
      </c>
      <c r="G2114" s="685">
        <v>45550</v>
      </c>
      <c r="H2114" s="684" t="s">
        <v>6479</v>
      </c>
    </row>
    <row r="2115" spans="1:8" ht="29" hidden="1" x14ac:dyDescent="0.35">
      <c r="A2115" t="s">
        <v>6480</v>
      </c>
      <c r="B2115" t="s">
        <v>124</v>
      </c>
      <c r="C2115" t="s">
        <v>124</v>
      </c>
      <c r="D2115" s="685">
        <v>45524</v>
      </c>
      <c r="E2115" t="s">
        <v>80</v>
      </c>
      <c r="F2115" s="685">
        <v>45503</v>
      </c>
      <c r="G2115" s="685">
        <v>45656</v>
      </c>
      <c r="H2115" s="684" t="s">
        <v>6481</v>
      </c>
    </row>
    <row r="2116" spans="1:8" hidden="1" x14ac:dyDescent="0.35">
      <c r="A2116" t="s">
        <v>6482</v>
      </c>
      <c r="B2116" t="s">
        <v>124</v>
      </c>
      <c r="C2116" t="s">
        <v>278</v>
      </c>
      <c r="D2116" s="685">
        <v>45611</v>
      </c>
      <c r="E2116" t="s">
        <v>80</v>
      </c>
      <c r="F2116" s="685">
        <v>45573</v>
      </c>
      <c r="G2116" s="685">
        <v>45656</v>
      </c>
      <c r="H2116" s="684" t="s">
        <v>6483</v>
      </c>
    </row>
    <row r="2117" spans="1:8" ht="29" hidden="1" x14ac:dyDescent="0.35">
      <c r="A2117" t="s">
        <v>6484</v>
      </c>
      <c r="B2117" t="s">
        <v>565</v>
      </c>
      <c r="C2117" t="s">
        <v>124</v>
      </c>
      <c r="D2117" s="685">
        <v>45817</v>
      </c>
      <c r="E2117" t="s">
        <v>80</v>
      </c>
      <c r="F2117" s="685">
        <v>45540</v>
      </c>
      <c r="G2117" s="685">
        <v>45838</v>
      </c>
      <c r="H2117" s="684" t="s">
        <v>6485</v>
      </c>
    </row>
    <row r="2118" spans="1:8" hidden="1" x14ac:dyDescent="0.35">
      <c r="A2118" t="s">
        <v>6486</v>
      </c>
      <c r="B2118" t="s">
        <v>124</v>
      </c>
      <c r="C2118" t="s">
        <v>124</v>
      </c>
      <c r="D2118" s="685">
        <v>45527</v>
      </c>
      <c r="E2118" t="s">
        <v>80</v>
      </c>
      <c r="F2118" s="685">
        <v>45506</v>
      </c>
      <c r="G2118" s="685">
        <v>45656</v>
      </c>
      <c r="H2118" s="684" t="s">
        <v>6487</v>
      </c>
    </row>
    <row r="2119" spans="1:8" ht="29" hidden="1" x14ac:dyDescent="0.35">
      <c r="A2119" t="s">
        <v>6488</v>
      </c>
      <c r="B2119" t="s">
        <v>124</v>
      </c>
      <c r="C2119" t="s">
        <v>278</v>
      </c>
      <c r="D2119" s="685">
        <v>45583</v>
      </c>
      <c r="E2119" t="s">
        <v>80</v>
      </c>
      <c r="F2119" s="685">
        <v>45546</v>
      </c>
      <c r="G2119" s="685">
        <v>45656</v>
      </c>
      <c r="H2119" s="684" t="s">
        <v>6489</v>
      </c>
    </row>
    <row r="2120" spans="1:8" hidden="1" x14ac:dyDescent="0.35">
      <c r="A2120" t="s">
        <v>2269</v>
      </c>
      <c r="B2120" t="s">
        <v>156</v>
      </c>
      <c r="C2120" t="s">
        <v>2475</v>
      </c>
      <c r="D2120" s="685">
        <v>45900</v>
      </c>
      <c r="E2120" t="s">
        <v>80</v>
      </c>
      <c r="F2120" s="685">
        <v>45495</v>
      </c>
      <c r="G2120" s="685">
        <v>45900</v>
      </c>
      <c r="H2120" s="684" t="s">
        <v>1135</v>
      </c>
    </row>
    <row r="2121" spans="1:8" ht="29" hidden="1" x14ac:dyDescent="0.35">
      <c r="A2121" t="s">
        <v>6490</v>
      </c>
      <c r="B2121" t="s">
        <v>124</v>
      </c>
      <c r="C2121" t="s">
        <v>278</v>
      </c>
      <c r="D2121" s="685">
        <v>45671</v>
      </c>
      <c r="E2121" t="s">
        <v>80</v>
      </c>
      <c r="F2121" s="685">
        <v>45656</v>
      </c>
      <c r="G2121" s="685">
        <v>45716</v>
      </c>
      <c r="H2121" s="684" t="s">
        <v>6491</v>
      </c>
    </row>
    <row r="2122" spans="1:8" ht="29" hidden="1" x14ac:dyDescent="0.35">
      <c r="A2122" t="s">
        <v>6492</v>
      </c>
      <c r="B2122" t="s">
        <v>565</v>
      </c>
      <c r="C2122" t="s">
        <v>124</v>
      </c>
      <c r="D2122" s="685">
        <v>45991</v>
      </c>
      <c r="E2122" t="s">
        <v>80</v>
      </c>
      <c r="F2122" s="685">
        <v>45728</v>
      </c>
      <c r="G2122" s="685">
        <v>46386</v>
      </c>
      <c r="H2122" s="684" t="s">
        <v>6493</v>
      </c>
    </row>
    <row r="2123" spans="1:8" hidden="1" x14ac:dyDescent="0.35">
      <c r="A2123" t="s">
        <v>6494</v>
      </c>
      <c r="B2123" t="s">
        <v>124</v>
      </c>
      <c r="C2123" t="s">
        <v>278</v>
      </c>
      <c r="D2123" s="685">
        <v>45765</v>
      </c>
      <c r="E2123" t="s">
        <v>80</v>
      </c>
      <c r="F2123" s="685">
        <v>45646</v>
      </c>
      <c r="G2123" s="685">
        <v>46021</v>
      </c>
      <c r="H2123" s="684" t="s">
        <v>6495</v>
      </c>
    </row>
    <row r="2124" spans="1:8" hidden="1" x14ac:dyDescent="0.35">
      <c r="A2124" t="s">
        <v>6496</v>
      </c>
      <c r="B2124" t="s">
        <v>124</v>
      </c>
      <c r="C2124" t="s">
        <v>278</v>
      </c>
      <c r="D2124" s="685">
        <v>45670</v>
      </c>
      <c r="E2124" t="s">
        <v>80</v>
      </c>
      <c r="F2124" s="685">
        <v>45639</v>
      </c>
      <c r="G2124" s="685">
        <v>46325</v>
      </c>
      <c r="H2124" s="684" t="s">
        <v>6497</v>
      </c>
    </row>
    <row r="2125" spans="1:8" hidden="1" x14ac:dyDescent="0.35">
      <c r="A2125" t="s">
        <v>6498</v>
      </c>
      <c r="B2125" t="s">
        <v>565</v>
      </c>
      <c r="C2125" t="s">
        <v>278</v>
      </c>
      <c r="D2125" s="685">
        <v>45834</v>
      </c>
      <c r="E2125" t="s">
        <v>80</v>
      </c>
      <c r="F2125" s="685">
        <v>45645</v>
      </c>
      <c r="G2125" s="685">
        <v>46021</v>
      </c>
      <c r="H2125" s="684" t="s">
        <v>6499</v>
      </c>
    </row>
    <row r="2126" spans="1:8" ht="29" hidden="1" x14ac:dyDescent="0.35">
      <c r="A2126" t="s">
        <v>6500</v>
      </c>
      <c r="B2126" t="s">
        <v>565</v>
      </c>
      <c r="C2126" t="s">
        <v>124</v>
      </c>
      <c r="D2126" s="685">
        <v>45656</v>
      </c>
      <c r="E2126" t="s">
        <v>80</v>
      </c>
      <c r="F2126" s="685">
        <v>45624</v>
      </c>
      <c r="G2126" s="685">
        <v>46325</v>
      </c>
      <c r="H2126" s="684" t="s">
        <v>6501</v>
      </c>
    </row>
    <row r="2127" spans="1:8" hidden="1" x14ac:dyDescent="0.35">
      <c r="A2127" t="s">
        <v>6502</v>
      </c>
      <c r="B2127" t="s">
        <v>124</v>
      </c>
      <c r="C2127" t="s">
        <v>124</v>
      </c>
      <c r="D2127" s="685">
        <v>45716</v>
      </c>
      <c r="E2127" t="s">
        <v>2553</v>
      </c>
      <c r="F2127" s="685">
        <v>45706</v>
      </c>
      <c r="G2127" s="685">
        <v>45746</v>
      </c>
      <c r="H2127" s="684" t="s">
        <v>6503</v>
      </c>
    </row>
    <row r="2128" spans="1:8" hidden="1" x14ac:dyDescent="0.35">
      <c r="A2128" t="s">
        <v>6504</v>
      </c>
      <c r="B2128" t="s">
        <v>565</v>
      </c>
      <c r="C2128" t="s">
        <v>124</v>
      </c>
      <c r="D2128" s="685">
        <v>46142</v>
      </c>
      <c r="E2128" t="s">
        <v>80</v>
      </c>
      <c r="F2128" s="685">
        <v>45717</v>
      </c>
      <c r="G2128" s="685">
        <v>46418</v>
      </c>
      <c r="H2128" s="684" t="s">
        <v>6505</v>
      </c>
    </row>
    <row r="2129" spans="1:8" hidden="1" x14ac:dyDescent="0.35">
      <c r="A2129" t="s">
        <v>6506</v>
      </c>
      <c r="B2129" t="s">
        <v>124</v>
      </c>
      <c r="C2129" t="s">
        <v>278</v>
      </c>
      <c r="D2129" s="685">
        <v>45705</v>
      </c>
      <c r="E2129" t="s">
        <v>80</v>
      </c>
      <c r="F2129" s="685">
        <v>45649</v>
      </c>
      <c r="G2129" s="685">
        <v>45747</v>
      </c>
      <c r="H2129" s="684" t="s">
        <v>6507</v>
      </c>
    </row>
    <row r="2130" spans="1:8" hidden="1" x14ac:dyDescent="0.35">
      <c r="A2130" t="s">
        <v>6508</v>
      </c>
      <c r="B2130" t="s">
        <v>156</v>
      </c>
      <c r="C2130" t="s">
        <v>2475</v>
      </c>
      <c r="D2130" s="685">
        <v>45961</v>
      </c>
      <c r="E2130" t="s">
        <v>80</v>
      </c>
      <c r="F2130" s="685">
        <v>45786</v>
      </c>
      <c r="G2130" s="685">
        <v>45961</v>
      </c>
      <c r="H2130" s="684" t="s">
        <v>6509</v>
      </c>
    </row>
    <row r="2131" spans="1:8" hidden="1" x14ac:dyDescent="0.35">
      <c r="A2131" t="s">
        <v>6510</v>
      </c>
      <c r="B2131" t="s">
        <v>565</v>
      </c>
      <c r="C2131" t="s">
        <v>278</v>
      </c>
      <c r="D2131" s="685">
        <v>45678</v>
      </c>
      <c r="E2131" t="s">
        <v>80</v>
      </c>
      <c r="F2131" s="685">
        <v>45646</v>
      </c>
      <c r="G2131" s="685">
        <v>45992</v>
      </c>
      <c r="H2131" s="684" t="s">
        <v>6511</v>
      </c>
    </row>
    <row r="2132" spans="1:8" hidden="1" x14ac:dyDescent="0.35">
      <c r="A2132" t="s">
        <v>6512</v>
      </c>
      <c r="B2132" t="s">
        <v>565</v>
      </c>
      <c r="C2132" t="s">
        <v>124</v>
      </c>
      <c r="D2132" s="685">
        <v>45991</v>
      </c>
      <c r="E2132" t="s">
        <v>80</v>
      </c>
      <c r="F2132" s="685">
        <v>45728</v>
      </c>
      <c r="G2132" s="685">
        <v>46386</v>
      </c>
      <c r="H2132" s="684" t="s">
        <v>6513</v>
      </c>
    </row>
    <row r="2133" spans="1:8" hidden="1" x14ac:dyDescent="0.35">
      <c r="A2133" t="s">
        <v>6514</v>
      </c>
      <c r="B2133" t="s">
        <v>565</v>
      </c>
      <c r="C2133" t="s">
        <v>124</v>
      </c>
      <c r="D2133" s="685">
        <v>45991</v>
      </c>
      <c r="E2133" t="s">
        <v>80</v>
      </c>
      <c r="F2133" s="685">
        <v>45728</v>
      </c>
      <c r="G2133" s="685">
        <v>46386</v>
      </c>
      <c r="H2133" s="684" t="s">
        <v>6515</v>
      </c>
    </row>
    <row r="2134" spans="1:8" ht="29" hidden="1" x14ac:dyDescent="0.35">
      <c r="A2134" t="s">
        <v>6516</v>
      </c>
      <c r="B2134" t="s">
        <v>124</v>
      </c>
      <c r="C2134" t="s">
        <v>278</v>
      </c>
      <c r="D2134" s="685">
        <v>45656</v>
      </c>
      <c r="E2134" t="s">
        <v>80</v>
      </c>
      <c r="F2134" s="685">
        <v>45656</v>
      </c>
      <c r="G2134" s="685">
        <v>46325</v>
      </c>
      <c r="H2134" s="684" t="s">
        <v>6517</v>
      </c>
    </row>
    <row r="2135" spans="1:8" ht="29" hidden="1" x14ac:dyDescent="0.35">
      <c r="A2135" t="s">
        <v>6518</v>
      </c>
      <c r="B2135" t="s">
        <v>888</v>
      </c>
      <c r="C2135" t="s">
        <v>278</v>
      </c>
      <c r="D2135" s="685">
        <v>45870</v>
      </c>
      <c r="E2135" t="s">
        <v>80</v>
      </c>
      <c r="F2135" s="685">
        <v>45656</v>
      </c>
      <c r="G2135" s="685">
        <v>45992</v>
      </c>
      <c r="H2135" s="684" t="s">
        <v>6519</v>
      </c>
    </row>
    <row r="2136" spans="1:8" ht="29" hidden="1" x14ac:dyDescent="0.35">
      <c r="A2136" t="s">
        <v>6520</v>
      </c>
      <c r="B2136" t="s">
        <v>124</v>
      </c>
      <c r="C2136" t="s">
        <v>278</v>
      </c>
      <c r="D2136" s="685">
        <v>45671</v>
      </c>
      <c r="E2136" t="s">
        <v>135</v>
      </c>
      <c r="F2136" s="685">
        <v>45656</v>
      </c>
      <c r="G2136" s="685">
        <v>45716</v>
      </c>
      <c r="H2136" s="684" t="s">
        <v>6521</v>
      </c>
    </row>
    <row r="2137" spans="1:8" hidden="1" x14ac:dyDescent="0.35">
      <c r="A2137" t="s">
        <v>6522</v>
      </c>
      <c r="B2137" t="s">
        <v>565</v>
      </c>
      <c r="C2137" t="s">
        <v>278</v>
      </c>
      <c r="D2137" s="685">
        <v>45909</v>
      </c>
      <c r="E2137" t="s">
        <v>80</v>
      </c>
      <c r="F2137" s="685">
        <v>45632</v>
      </c>
      <c r="G2137" s="685">
        <v>46021</v>
      </c>
      <c r="H2137" s="684" t="s">
        <v>6523</v>
      </c>
    </row>
    <row r="2138" spans="1:8" hidden="1" x14ac:dyDescent="0.35">
      <c r="A2138" t="s">
        <v>2327</v>
      </c>
      <c r="B2138" t="s">
        <v>888</v>
      </c>
      <c r="C2138" t="s">
        <v>278</v>
      </c>
      <c r="D2138" s="685">
        <v>45838</v>
      </c>
      <c r="E2138" t="s">
        <v>80</v>
      </c>
      <c r="F2138" s="685">
        <v>45772</v>
      </c>
      <c r="G2138" s="685">
        <v>46022</v>
      </c>
      <c r="H2138" s="684" t="s">
        <v>1956</v>
      </c>
    </row>
    <row r="2139" spans="1:8" hidden="1" x14ac:dyDescent="0.35">
      <c r="A2139" t="s">
        <v>6524</v>
      </c>
      <c r="B2139" t="s">
        <v>280</v>
      </c>
      <c r="C2139" t="s">
        <v>278</v>
      </c>
      <c r="D2139" s="685">
        <v>45900</v>
      </c>
      <c r="E2139" t="s">
        <v>80</v>
      </c>
      <c r="F2139" s="685">
        <v>45689</v>
      </c>
      <c r="G2139" s="685">
        <v>45900</v>
      </c>
      <c r="H2139" s="684" t="s">
        <v>6525</v>
      </c>
    </row>
    <row r="2140" spans="1:8" hidden="1" x14ac:dyDescent="0.35">
      <c r="A2140" t="s">
        <v>6526</v>
      </c>
      <c r="B2140" t="s">
        <v>124</v>
      </c>
      <c r="C2140" t="s">
        <v>278</v>
      </c>
      <c r="D2140" s="685">
        <v>45681</v>
      </c>
      <c r="E2140" t="s">
        <v>80</v>
      </c>
      <c r="F2140" s="685">
        <v>45650</v>
      </c>
      <c r="G2140" s="685">
        <v>46325</v>
      </c>
      <c r="H2140" s="684" t="s">
        <v>6527</v>
      </c>
    </row>
    <row r="2141" spans="1:8" hidden="1" x14ac:dyDescent="0.35">
      <c r="A2141" t="s">
        <v>6528</v>
      </c>
      <c r="B2141" t="s">
        <v>124</v>
      </c>
      <c r="C2141" t="s">
        <v>2536</v>
      </c>
      <c r="D2141" s="685">
        <v>45688</v>
      </c>
      <c r="E2141" t="s">
        <v>135</v>
      </c>
      <c r="F2141" s="685">
        <v>45657</v>
      </c>
      <c r="G2141" s="685">
        <v>46325</v>
      </c>
      <c r="H2141" s="684" t="s">
        <v>6529</v>
      </c>
    </row>
    <row r="2142" spans="1:8" hidden="1" x14ac:dyDescent="0.35">
      <c r="A2142" t="s">
        <v>6530</v>
      </c>
      <c r="B2142" t="s">
        <v>888</v>
      </c>
      <c r="C2142" t="s">
        <v>278</v>
      </c>
      <c r="D2142" s="685">
        <v>45681</v>
      </c>
      <c r="E2142" t="s">
        <v>80</v>
      </c>
      <c r="F2142" s="685">
        <v>45636</v>
      </c>
      <c r="G2142" s="685">
        <v>46021</v>
      </c>
      <c r="H2142" s="684" t="s">
        <v>6531</v>
      </c>
    </row>
    <row r="2143" spans="1:8" hidden="1" x14ac:dyDescent="0.35">
      <c r="A2143" t="s">
        <v>6532</v>
      </c>
      <c r="B2143" t="s">
        <v>280</v>
      </c>
      <c r="C2143" t="s">
        <v>278</v>
      </c>
      <c r="D2143" s="685">
        <v>45670</v>
      </c>
      <c r="E2143" t="s">
        <v>80</v>
      </c>
      <c r="F2143" s="685">
        <v>45637</v>
      </c>
      <c r="G2143" s="685">
        <v>46325</v>
      </c>
      <c r="H2143" s="684" t="s">
        <v>6533</v>
      </c>
    </row>
    <row r="2144" spans="1:8" ht="29" hidden="1" x14ac:dyDescent="0.35">
      <c r="A2144" t="s">
        <v>6534</v>
      </c>
      <c r="B2144" t="s">
        <v>124</v>
      </c>
      <c r="C2144" t="s">
        <v>278</v>
      </c>
      <c r="D2144" s="685">
        <v>45671</v>
      </c>
      <c r="E2144" t="s">
        <v>80</v>
      </c>
      <c r="F2144" s="685">
        <v>45659</v>
      </c>
      <c r="G2144" s="685">
        <v>45716</v>
      </c>
      <c r="H2144" s="684" t="s">
        <v>6535</v>
      </c>
    </row>
    <row r="2145" spans="1:8" hidden="1" x14ac:dyDescent="0.35">
      <c r="A2145" t="s">
        <v>6536</v>
      </c>
      <c r="B2145" t="s">
        <v>280</v>
      </c>
      <c r="C2145" t="s">
        <v>278</v>
      </c>
      <c r="D2145" s="685">
        <v>45900</v>
      </c>
      <c r="E2145" t="s">
        <v>80</v>
      </c>
      <c r="F2145" s="685">
        <v>45642</v>
      </c>
      <c r="G2145" s="685">
        <v>45900</v>
      </c>
      <c r="H2145" s="684" t="s">
        <v>6537</v>
      </c>
    </row>
    <row r="2146" spans="1:8" hidden="1" x14ac:dyDescent="0.35">
      <c r="A2146" t="s">
        <v>6538</v>
      </c>
      <c r="B2146" t="s">
        <v>888</v>
      </c>
      <c r="C2146" t="s">
        <v>278</v>
      </c>
      <c r="D2146" s="685">
        <v>45681</v>
      </c>
      <c r="E2146" t="s">
        <v>80</v>
      </c>
      <c r="F2146" s="685">
        <v>45639</v>
      </c>
      <c r="G2146" s="685">
        <v>46022</v>
      </c>
      <c r="H2146" s="684" t="s">
        <v>6539</v>
      </c>
    </row>
    <row r="2147" spans="1:8" hidden="1" x14ac:dyDescent="0.35">
      <c r="A2147" t="s">
        <v>6540</v>
      </c>
      <c r="B2147" t="s">
        <v>124</v>
      </c>
      <c r="C2147" t="s">
        <v>278</v>
      </c>
      <c r="D2147" s="685">
        <v>45659</v>
      </c>
      <c r="E2147" t="s">
        <v>80</v>
      </c>
      <c r="F2147" s="685">
        <v>45628</v>
      </c>
      <c r="G2147" s="685">
        <v>46325</v>
      </c>
      <c r="H2147" s="684" t="s">
        <v>6541</v>
      </c>
    </row>
    <row r="2148" spans="1:8" hidden="1" x14ac:dyDescent="0.35">
      <c r="A2148" t="s">
        <v>6542</v>
      </c>
      <c r="B2148" t="s">
        <v>565</v>
      </c>
      <c r="C2148" t="s">
        <v>124</v>
      </c>
      <c r="D2148" s="685">
        <v>46142</v>
      </c>
      <c r="E2148" t="s">
        <v>80</v>
      </c>
      <c r="F2148" s="685">
        <v>45717</v>
      </c>
      <c r="G2148" s="685">
        <v>46418</v>
      </c>
      <c r="H2148" s="684" t="s">
        <v>6543</v>
      </c>
    </row>
    <row r="2149" spans="1:8" hidden="1" x14ac:dyDescent="0.35">
      <c r="A2149" t="s">
        <v>6544</v>
      </c>
      <c r="B2149" t="s">
        <v>280</v>
      </c>
      <c r="C2149" t="s">
        <v>2475</v>
      </c>
      <c r="D2149" s="685">
        <v>45900</v>
      </c>
      <c r="E2149" t="s">
        <v>80</v>
      </c>
      <c r="F2149" s="685">
        <v>45635</v>
      </c>
      <c r="G2149" s="685">
        <v>45900</v>
      </c>
      <c r="H2149" s="684" t="s">
        <v>6545</v>
      </c>
    </row>
    <row r="2150" spans="1:8" ht="29" hidden="1" x14ac:dyDescent="0.35">
      <c r="A2150" t="s">
        <v>6546</v>
      </c>
      <c r="B2150" t="s">
        <v>124</v>
      </c>
      <c r="C2150" t="s">
        <v>278</v>
      </c>
      <c r="D2150" s="685">
        <v>45671</v>
      </c>
      <c r="E2150" t="s">
        <v>80</v>
      </c>
      <c r="F2150" s="685">
        <v>45670</v>
      </c>
      <c r="G2150" s="685">
        <v>45716</v>
      </c>
      <c r="H2150" s="684" t="s">
        <v>6547</v>
      </c>
    </row>
    <row r="2151" spans="1:8" hidden="1" x14ac:dyDescent="0.35">
      <c r="A2151" t="s">
        <v>6548</v>
      </c>
      <c r="B2151" t="s">
        <v>888</v>
      </c>
      <c r="C2151" t="s">
        <v>278</v>
      </c>
      <c r="D2151" s="685">
        <v>45688</v>
      </c>
      <c r="E2151" t="s">
        <v>80</v>
      </c>
      <c r="F2151" s="685">
        <v>45637</v>
      </c>
      <c r="G2151" s="685">
        <v>46022</v>
      </c>
      <c r="H2151" s="684" t="s">
        <v>6549</v>
      </c>
    </row>
    <row r="2152" spans="1:8" ht="29" hidden="1" x14ac:dyDescent="0.35">
      <c r="A2152" t="s">
        <v>6550</v>
      </c>
      <c r="B2152" t="s">
        <v>565</v>
      </c>
      <c r="C2152" t="s">
        <v>2536</v>
      </c>
      <c r="D2152" s="685">
        <v>45900</v>
      </c>
      <c r="E2152" t="s">
        <v>2531</v>
      </c>
      <c r="F2152" s="685">
        <v>45785</v>
      </c>
      <c r="G2152" s="685">
        <v>46021</v>
      </c>
      <c r="H2152" s="684" t="s">
        <v>6551</v>
      </c>
    </row>
    <row r="2153" spans="1:8" hidden="1" x14ac:dyDescent="0.35">
      <c r="A2153" t="s">
        <v>6552</v>
      </c>
      <c r="B2153" t="s">
        <v>888</v>
      </c>
      <c r="C2153" t="s">
        <v>124</v>
      </c>
      <c r="D2153" s="685">
        <v>45762</v>
      </c>
      <c r="E2153" t="s">
        <v>2553</v>
      </c>
      <c r="F2153" s="685">
        <v>45757</v>
      </c>
      <c r="G2153" s="685">
        <v>45869</v>
      </c>
      <c r="H2153" s="684" t="s">
        <v>6553</v>
      </c>
    </row>
    <row r="2154" spans="1:8" ht="29" hidden="1" x14ac:dyDescent="0.35">
      <c r="A2154" t="s">
        <v>6554</v>
      </c>
      <c r="B2154" t="s">
        <v>565</v>
      </c>
      <c r="C2154" t="s">
        <v>2536</v>
      </c>
      <c r="D2154" s="685">
        <v>45701</v>
      </c>
      <c r="E2154" t="s">
        <v>80</v>
      </c>
      <c r="F2154" s="685">
        <v>45670</v>
      </c>
      <c r="G2154" s="685">
        <v>46057</v>
      </c>
      <c r="H2154" s="684" t="s">
        <v>6555</v>
      </c>
    </row>
    <row r="2155" spans="1:8" ht="29" hidden="1" x14ac:dyDescent="0.35">
      <c r="A2155" t="s">
        <v>6556</v>
      </c>
      <c r="B2155" t="s">
        <v>124</v>
      </c>
      <c r="C2155" t="s">
        <v>278</v>
      </c>
      <c r="D2155" s="685">
        <v>45684</v>
      </c>
      <c r="E2155" t="s">
        <v>135</v>
      </c>
      <c r="F2155" s="685">
        <v>45652</v>
      </c>
      <c r="G2155" s="685">
        <v>46325</v>
      </c>
      <c r="H2155" s="684" t="s">
        <v>6557</v>
      </c>
    </row>
    <row r="2156" spans="1:8" hidden="1" x14ac:dyDescent="0.35">
      <c r="A2156" t="s">
        <v>6558</v>
      </c>
      <c r="B2156" t="s">
        <v>124</v>
      </c>
      <c r="C2156" t="s">
        <v>2475</v>
      </c>
      <c r="D2156" s="685">
        <v>45698</v>
      </c>
      <c r="E2156" t="s">
        <v>80</v>
      </c>
      <c r="F2156" s="685">
        <v>45632</v>
      </c>
      <c r="G2156" s="685">
        <v>45747</v>
      </c>
      <c r="H2156" s="684" t="s">
        <v>6559</v>
      </c>
    </row>
    <row r="2157" spans="1:8" hidden="1" x14ac:dyDescent="0.35">
      <c r="A2157" t="s">
        <v>6560</v>
      </c>
      <c r="B2157" t="s">
        <v>565</v>
      </c>
      <c r="C2157" t="s">
        <v>278</v>
      </c>
      <c r="D2157" s="685">
        <v>45900</v>
      </c>
      <c r="E2157" t="s">
        <v>80</v>
      </c>
      <c r="F2157" s="685">
        <v>45642</v>
      </c>
      <c r="G2157" s="685">
        <v>45900</v>
      </c>
      <c r="H2157" s="684" t="s">
        <v>6561</v>
      </c>
    </row>
    <row r="2158" spans="1:8" ht="43.5" hidden="1" x14ac:dyDescent="0.35">
      <c r="A2158" t="s">
        <v>6562</v>
      </c>
      <c r="B2158" t="s">
        <v>124</v>
      </c>
      <c r="C2158" t="s">
        <v>124</v>
      </c>
      <c r="D2158" s="685">
        <v>45681</v>
      </c>
      <c r="E2158" t="s">
        <v>135</v>
      </c>
      <c r="F2158" s="685">
        <v>45674</v>
      </c>
      <c r="G2158" s="685">
        <v>45992</v>
      </c>
      <c r="H2158" s="684" t="s">
        <v>6563</v>
      </c>
    </row>
    <row r="2159" spans="1:8" hidden="1" x14ac:dyDescent="0.35">
      <c r="A2159" t="s">
        <v>6564</v>
      </c>
      <c r="B2159" t="s">
        <v>124</v>
      </c>
      <c r="C2159" t="s">
        <v>278</v>
      </c>
      <c r="D2159" s="685">
        <v>45707</v>
      </c>
      <c r="E2159" t="s">
        <v>80</v>
      </c>
      <c r="F2159" s="685">
        <v>45674</v>
      </c>
      <c r="G2159" s="685">
        <v>46021</v>
      </c>
      <c r="H2159" s="684" t="s">
        <v>6565</v>
      </c>
    </row>
    <row r="2160" spans="1:8" ht="29" hidden="1" x14ac:dyDescent="0.35">
      <c r="A2160" t="s">
        <v>6566</v>
      </c>
      <c r="B2160" t="s">
        <v>124</v>
      </c>
      <c r="C2160" t="s">
        <v>124</v>
      </c>
      <c r="D2160" s="685">
        <v>45644</v>
      </c>
      <c r="E2160" t="s">
        <v>80</v>
      </c>
      <c r="F2160" s="685">
        <v>45630</v>
      </c>
      <c r="G2160" s="685">
        <v>45688</v>
      </c>
      <c r="H2160" s="684" t="s">
        <v>6567</v>
      </c>
    </row>
    <row r="2161" spans="1:8" hidden="1" x14ac:dyDescent="0.35">
      <c r="A2161" t="s">
        <v>6568</v>
      </c>
      <c r="B2161" t="s">
        <v>280</v>
      </c>
      <c r="C2161" t="s">
        <v>2475</v>
      </c>
      <c r="D2161" s="685">
        <v>45899</v>
      </c>
      <c r="E2161" t="s">
        <v>80</v>
      </c>
      <c r="F2161" s="685">
        <v>45631</v>
      </c>
      <c r="G2161" s="685">
        <v>45899</v>
      </c>
      <c r="H2161" s="684" t="s">
        <v>6569</v>
      </c>
    </row>
    <row r="2162" spans="1:8" hidden="1" x14ac:dyDescent="0.35">
      <c r="A2162" t="s">
        <v>6570</v>
      </c>
      <c r="B2162" t="s">
        <v>124</v>
      </c>
      <c r="C2162" t="s">
        <v>124</v>
      </c>
      <c r="D2162" s="685">
        <v>45702</v>
      </c>
      <c r="E2162" t="s">
        <v>80</v>
      </c>
      <c r="F2162" s="685">
        <v>45671</v>
      </c>
      <c r="G2162" s="685">
        <v>46057</v>
      </c>
      <c r="H2162" s="684" t="s">
        <v>6571</v>
      </c>
    </row>
    <row r="2163" spans="1:8" ht="29" hidden="1" x14ac:dyDescent="0.35">
      <c r="A2163" t="s">
        <v>6572</v>
      </c>
      <c r="B2163" t="s">
        <v>565</v>
      </c>
      <c r="C2163" t="s">
        <v>278</v>
      </c>
      <c r="D2163" s="685">
        <v>45731</v>
      </c>
      <c r="E2163" t="s">
        <v>80</v>
      </c>
      <c r="F2163" s="685">
        <v>45692</v>
      </c>
      <c r="G2163" s="685">
        <v>46022</v>
      </c>
      <c r="H2163" s="684" t="s">
        <v>6573</v>
      </c>
    </row>
    <row r="2164" spans="1:8" hidden="1" x14ac:dyDescent="0.35">
      <c r="A2164" t="s">
        <v>6574</v>
      </c>
      <c r="B2164" t="s">
        <v>565</v>
      </c>
      <c r="C2164" t="s">
        <v>278</v>
      </c>
      <c r="D2164" s="685">
        <v>45842</v>
      </c>
      <c r="E2164" t="s">
        <v>80</v>
      </c>
      <c r="F2164" s="685">
        <v>45645</v>
      </c>
      <c r="G2164" s="685">
        <v>46021</v>
      </c>
      <c r="H2164" s="684" t="s">
        <v>6575</v>
      </c>
    </row>
    <row r="2165" spans="1:8" hidden="1" x14ac:dyDescent="0.35">
      <c r="A2165" t="s">
        <v>6576</v>
      </c>
      <c r="B2165" t="s">
        <v>888</v>
      </c>
      <c r="C2165" t="s">
        <v>278</v>
      </c>
      <c r="D2165" s="685">
        <v>45681</v>
      </c>
      <c r="E2165" t="s">
        <v>80</v>
      </c>
      <c r="F2165" s="685">
        <v>45639</v>
      </c>
      <c r="G2165" s="685">
        <v>46022</v>
      </c>
      <c r="H2165" s="684" t="s">
        <v>6577</v>
      </c>
    </row>
    <row r="2166" spans="1:8" hidden="1" x14ac:dyDescent="0.35">
      <c r="A2166" t="s">
        <v>6578</v>
      </c>
      <c r="B2166" t="s">
        <v>124</v>
      </c>
      <c r="C2166" t="s">
        <v>278</v>
      </c>
      <c r="D2166" s="685">
        <v>45663</v>
      </c>
      <c r="E2166" t="s">
        <v>135</v>
      </c>
      <c r="F2166" s="685">
        <v>45630</v>
      </c>
      <c r="G2166" s="685">
        <v>46325</v>
      </c>
      <c r="H2166" s="684" t="s">
        <v>6579</v>
      </c>
    </row>
    <row r="2167" spans="1:8" hidden="1" x14ac:dyDescent="0.35">
      <c r="A2167" t="s">
        <v>6580</v>
      </c>
      <c r="B2167" t="s">
        <v>280</v>
      </c>
      <c r="C2167" t="s">
        <v>278</v>
      </c>
      <c r="D2167" s="685">
        <v>45960</v>
      </c>
      <c r="E2167" t="s">
        <v>80</v>
      </c>
      <c r="F2167" s="685">
        <v>45771</v>
      </c>
      <c r="G2167" s="685">
        <v>46325</v>
      </c>
      <c r="H2167" s="684" t="s">
        <v>6581</v>
      </c>
    </row>
    <row r="2168" spans="1:8" hidden="1" x14ac:dyDescent="0.35">
      <c r="A2168" t="s">
        <v>6582</v>
      </c>
      <c r="B2168" t="s">
        <v>124</v>
      </c>
      <c r="C2168" t="s">
        <v>278</v>
      </c>
      <c r="D2168" s="685">
        <v>45725</v>
      </c>
      <c r="E2168" t="s">
        <v>80</v>
      </c>
      <c r="F2168" s="685">
        <v>45666</v>
      </c>
      <c r="G2168" s="685">
        <v>45839</v>
      </c>
      <c r="H2168" s="684" t="s">
        <v>6583</v>
      </c>
    </row>
    <row r="2169" spans="1:8" hidden="1" x14ac:dyDescent="0.35">
      <c r="A2169" t="s">
        <v>2242</v>
      </c>
      <c r="B2169" t="s">
        <v>888</v>
      </c>
      <c r="C2169" t="s">
        <v>278</v>
      </c>
      <c r="D2169" s="685">
        <v>45838</v>
      </c>
      <c r="E2169" t="s">
        <v>80</v>
      </c>
      <c r="F2169" s="685">
        <v>45461</v>
      </c>
      <c r="G2169" s="685">
        <v>46022</v>
      </c>
      <c r="H2169" s="684" t="s">
        <v>1085</v>
      </c>
    </row>
    <row r="2170" spans="1:8" hidden="1" x14ac:dyDescent="0.35">
      <c r="A2170" t="s">
        <v>6584</v>
      </c>
      <c r="B2170" t="s">
        <v>124</v>
      </c>
      <c r="C2170" t="s">
        <v>278</v>
      </c>
      <c r="D2170" s="685">
        <v>45565</v>
      </c>
      <c r="E2170" t="s">
        <v>135</v>
      </c>
      <c r="F2170" s="685">
        <v>45434</v>
      </c>
      <c r="G2170" s="685">
        <v>45565</v>
      </c>
      <c r="H2170" s="684" t="s">
        <v>6585</v>
      </c>
    </row>
    <row r="2171" spans="1:8" hidden="1" x14ac:dyDescent="0.35">
      <c r="A2171" t="s">
        <v>6586</v>
      </c>
      <c r="B2171" t="s">
        <v>124</v>
      </c>
      <c r="C2171" t="s">
        <v>124</v>
      </c>
      <c r="D2171" s="685">
        <v>45565</v>
      </c>
      <c r="E2171" t="s">
        <v>135</v>
      </c>
      <c r="F2171" s="685">
        <v>45434</v>
      </c>
      <c r="G2171" s="685">
        <v>45565</v>
      </c>
      <c r="H2171" s="684" t="s">
        <v>6587</v>
      </c>
    </row>
    <row r="2172" spans="1:8" hidden="1" x14ac:dyDescent="0.35">
      <c r="A2172" t="s">
        <v>6588</v>
      </c>
      <c r="B2172" t="s">
        <v>156</v>
      </c>
      <c r="C2172" t="s">
        <v>278</v>
      </c>
      <c r="D2172" s="685">
        <v>45814</v>
      </c>
      <c r="E2172" t="s">
        <v>80</v>
      </c>
      <c r="F2172" s="685">
        <v>45509</v>
      </c>
      <c r="G2172" s="685">
        <v>46021</v>
      </c>
      <c r="H2172" s="684" t="s">
        <v>6589</v>
      </c>
    </row>
    <row r="2173" spans="1:8" hidden="1" x14ac:dyDescent="0.35">
      <c r="A2173" t="s">
        <v>6590</v>
      </c>
      <c r="B2173" t="s">
        <v>124</v>
      </c>
      <c r="C2173" t="s">
        <v>278</v>
      </c>
      <c r="D2173" s="685">
        <v>45670</v>
      </c>
      <c r="E2173" t="s">
        <v>80</v>
      </c>
      <c r="F2173" s="685">
        <v>45639</v>
      </c>
      <c r="G2173" s="685">
        <v>46325</v>
      </c>
      <c r="H2173" s="684" t="s">
        <v>6591</v>
      </c>
    </row>
    <row r="2174" spans="1:8" hidden="1" x14ac:dyDescent="0.35">
      <c r="A2174" t="s">
        <v>6592</v>
      </c>
      <c r="B2174" t="s">
        <v>124</v>
      </c>
      <c r="C2174" t="s">
        <v>2536</v>
      </c>
      <c r="D2174" s="685">
        <v>45797</v>
      </c>
      <c r="E2174" t="s">
        <v>80</v>
      </c>
      <c r="F2174" s="685">
        <v>45387</v>
      </c>
      <c r="G2174" s="685">
        <v>46021</v>
      </c>
      <c r="H2174" s="684" t="s">
        <v>6593</v>
      </c>
    </row>
    <row r="2175" spans="1:8" ht="29" hidden="1" x14ac:dyDescent="0.35">
      <c r="A2175" t="s">
        <v>6594</v>
      </c>
      <c r="B2175" t="s">
        <v>124</v>
      </c>
      <c r="C2175" t="s">
        <v>124</v>
      </c>
      <c r="D2175" s="685">
        <v>45565</v>
      </c>
      <c r="E2175" t="s">
        <v>135</v>
      </c>
      <c r="F2175" s="685">
        <v>45434</v>
      </c>
      <c r="G2175" s="685">
        <v>45565</v>
      </c>
      <c r="H2175" s="684" t="s">
        <v>6595</v>
      </c>
    </row>
    <row r="2176" spans="1:8" hidden="1" x14ac:dyDescent="0.35">
      <c r="A2176" t="s">
        <v>6596</v>
      </c>
      <c r="B2176" t="s">
        <v>124</v>
      </c>
      <c r="C2176" t="s">
        <v>278</v>
      </c>
      <c r="D2176" s="685">
        <v>45565</v>
      </c>
      <c r="E2176" t="s">
        <v>135</v>
      </c>
      <c r="F2176" s="685">
        <v>45434</v>
      </c>
      <c r="G2176" s="685">
        <v>45565</v>
      </c>
      <c r="H2176" s="684" t="s">
        <v>6597</v>
      </c>
    </row>
    <row r="2177" spans="1:8" hidden="1" x14ac:dyDescent="0.35">
      <c r="A2177" t="s">
        <v>6598</v>
      </c>
      <c r="B2177" t="s">
        <v>124</v>
      </c>
      <c r="C2177" t="s">
        <v>278</v>
      </c>
      <c r="D2177" s="685">
        <v>45565</v>
      </c>
      <c r="E2177" t="s">
        <v>135</v>
      </c>
      <c r="F2177" s="685">
        <v>45434</v>
      </c>
      <c r="G2177" s="685">
        <v>45565</v>
      </c>
      <c r="H2177" s="684" t="s">
        <v>6599</v>
      </c>
    </row>
    <row r="2178" spans="1:8" hidden="1" x14ac:dyDescent="0.35">
      <c r="A2178" t="s">
        <v>6600</v>
      </c>
      <c r="B2178" t="s">
        <v>124</v>
      </c>
      <c r="C2178" t="s">
        <v>278</v>
      </c>
      <c r="D2178" s="685">
        <v>45565</v>
      </c>
      <c r="E2178" t="s">
        <v>135</v>
      </c>
      <c r="F2178" s="685">
        <v>45434</v>
      </c>
      <c r="G2178" s="685">
        <v>45565</v>
      </c>
      <c r="H2178" s="684" t="s">
        <v>6601</v>
      </c>
    </row>
    <row r="2179" spans="1:8" hidden="1" x14ac:dyDescent="0.35">
      <c r="A2179" t="s">
        <v>6602</v>
      </c>
      <c r="B2179" t="s">
        <v>124</v>
      </c>
      <c r="C2179" t="s">
        <v>278</v>
      </c>
      <c r="D2179" s="685">
        <v>45565</v>
      </c>
      <c r="E2179" t="s">
        <v>80</v>
      </c>
      <c r="F2179" s="685">
        <v>45453</v>
      </c>
      <c r="G2179" s="685">
        <v>45656</v>
      </c>
      <c r="H2179" s="684" t="s">
        <v>6603</v>
      </c>
    </row>
    <row r="2180" spans="1:8" hidden="1" x14ac:dyDescent="0.35">
      <c r="A2180" t="s">
        <v>6604</v>
      </c>
      <c r="B2180" t="s">
        <v>565</v>
      </c>
      <c r="C2180" t="s">
        <v>124</v>
      </c>
      <c r="D2180" s="685">
        <v>45892</v>
      </c>
      <c r="E2180" t="s">
        <v>80</v>
      </c>
      <c r="F2180" s="685">
        <v>45532</v>
      </c>
      <c r="G2180" s="685">
        <v>46008</v>
      </c>
      <c r="H2180" s="684" t="s">
        <v>6605</v>
      </c>
    </row>
    <row r="2181" spans="1:8" ht="29" hidden="1" x14ac:dyDescent="0.35">
      <c r="A2181" t="s">
        <v>6606</v>
      </c>
      <c r="B2181" t="s">
        <v>124</v>
      </c>
      <c r="C2181" t="s">
        <v>124</v>
      </c>
      <c r="D2181" s="685">
        <v>45509</v>
      </c>
      <c r="E2181" t="s">
        <v>80</v>
      </c>
      <c r="F2181" s="685">
        <v>45448</v>
      </c>
      <c r="G2181" s="685">
        <v>45622</v>
      </c>
      <c r="H2181" s="684" t="s">
        <v>6607</v>
      </c>
    </row>
    <row r="2182" spans="1:8" hidden="1" x14ac:dyDescent="0.35">
      <c r="A2182" t="s">
        <v>6608</v>
      </c>
      <c r="B2182" t="s">
        <v>124</v>
      </c>
      <c r="C2182" t="s">
        <v>278</v>
      </c>
      <c r="D2182" s="685">
        <v>45565</v>
      </c>
      <c r="E2182" t="s">
        <v>135</v>
      </c>
      <c r="F2182" s="685">
        <v>45464</v>
      </c>
      <c r="G2182" s="685">
        <v>45656</v>
      </c>
      <c r="H2182" s="684" t="s">
        <v>6609</v>
      </c>
    </row>
    <row r="2183" spans="1:8" hidden="1" x14ac:dyDescent="0.35">
      <c r="A2183" t="s">
        <v>6610</v>
      </c>
      <c r="B2183" t="s">
        <v>124</v>
      </c>
      <c r="C2183" t="s">
        <v>278</v>
      </c>
      <c r="D2183" s="685">
        <v>45751</v>
      </c>
      <c r="E2183" t="s">
        <v>80</v>
      </c>
      <c r="F2183" s="685">
        <v>45467</v>
      </c>
      <c r="G2183" s="685">
        <v>46021</v>
      </c>
      <c r="H2183" s="684" t="s">
        <v>6611</v>
      </c>
    </row>
    <row r="2184" spans="1:8" hidden="1" x14ac:dyDescent="0.35">
      <c r="A2184" t="s">
        <v>2208</v>
      </c>
      <c r="B2184" t="s">
        <v>888</v>
      </c>
      <c r="C2184" t="s">
        <v>278</v>
      </c>
      <c r="D2184" s="685">
        <v>45677</v>
      </c>
      <c r="E2184" t="s">
        <v>2640</v>
      </c>
      <c r="F2184" s="685">
        <v>45453</v>
      </c>
      <c r="G2184" s="685">
        <v>46022</v>
      </c>
      <c r="H2184" s="684" t="s">
        <v>1065</v>
      </c>
    </row>
    <row r="2185" spans="1:8" ht="29" hidden="1" x14ac:dyDescent="0.35">
      <c r="A2185" t="s">
        <v>6612</v>
      </c>
      <c r="B2185" t="s">
        <v>124</v>
      </c>
      <c r="C2185" t="s">
        <v>278</v>
      </c>
      <c r="D2185" s="685">
        <v>45565</v>
      </c>
      <c r="E2185" t="s">
        <v>135</v>
      </c>
      <c r="F2185" s="685">
        <v>45453</v>
      </c>
      <c r="G2185" s="685">
        <v>45656</v>
      </c>
      <c r="H2185" s="684" t="s">
        <v>6613</v>
      </c>
    </row>
    <row r="2186" spans="1:8" hidden="1" x14ac:dyDescent="0.35">
      <c r="A2186" t="s">
        <v>6614</v>
      </c>
      <c r="B2186" t="s">
        <v>156</v>
      </c>
      <c r="C2186" t="s">
        <v>278</v>
      </c>
      <c r="D2186" s="685">
        <v>45814</v>
      </c>
      <c r="E2186" t="s">
        <v>80</v>
      </c>
      <c r="F2186" s="685">
        <v>45453</v>
      </c>
      <c r="G2186" s="685">
        <v>46021</v>
      </c>
      <c r="H2186" s="684" t="s">
        <v>6615</v>
      </c>
    </row>
    <row r="2187" spans="1:8" ht="29" hidden="1" x14ac:dyDescent="0.35">
      <c r="A2187" t="s">
        <v>6616</v>
      </c>
      <c r="B2187" t="s">
        <v>124</v>
      </c>
      <c r="C2187" t="s">
        <v>124</v>
      </c>
      <c r="D2187" s="685">
        <v>45508</v>
      </c>
      <c r="E2187" t="s">
        <v>80</v>
      </c>
      <c r="F2187" s="685">
        <v>45447</v>
      </c>
      <c r="G2187" s="685">
        <v>45622</v>
      </c>
      <c r="H2187" s="684" t="s">
        <v>6617</v>
      </c>
    </row>
    <row r="2188" spans="1:8" hidden="1" x14ac:dyDescent="0.35">
      <c r="A2188" t="s">
        <v>6618</v>
      </c>
      <c r="B2188" t="s">
        <v>124</v>
      </c>
      <c r="C2188" t="s">
        <v>278</v>
      </c>
      <c r="D2188" s="685">
        <v>45519</v>
      </c>
      <c r="E2188" t="s">
        <v>80</v>
      </c>
      <c r="F2188" s="685">
        <v>45481</v>
      </c>
      <c r="G2188" s="685">
        <v>46022</v>
      </c>
      <c r="H2188" s="684" t="s">
        <v>6619</v>
      </c>
    </row>
    <row r="2189" spans="1:8" ht="29" hidden="1" x14ac:dyDescent="0.35">
      <c r="A2189" t="s">
        <v>6620</v>
      </c>
      <c r="B2189" t="s">
        <v>124</v>
      </c>
      <c r="C2189" t="s">
        <v>124</v>
      </c>
      <c r="D2189" s="685">
        <v>45572</v>
      </c>
      <c r="E2189" t="s">
        <v>80</v>
      </c>
      <c r="F2189" s="685">
        <v>45453</v>
      </c>
      <c r="G2189" s="685">
        <v>45746</v>
      </c>
      <c r="H2189" s="684" t="s">
        <v>6621</v>
      </c>
    </row>
    <row r="2190" spans="1:8" hidden="1" x14ac:dyDescent="0.35">
      <c r="A2190" t="s">
        <v>6622</v>
      </c>
      <c r="B2190" t="s">
        <v>565</v>
      </c>
      <c r="C2190" t="s">
        <v>278</v>
      </c>
      <c r="D2190" s="685">
        <v>45772</v>
      </c>
      <c r="E2190" t="s">
        <v>80</v>
      </c>
      <c r="F2190" s="685">
        <v>45475</v>
      </c>
      <c r="G2190" s="685">
        <v>46021</v>
      </c>
      <c r="H2190" s="684" t="s">
        <v>6623</v>
      </c>
    </row>
    <row r="2191" spans="1:8" ht="43.5" hidden="1" x14ac:dyDescent="0.35">
      <c r="A2191" t="s">
        <v>6624</v>
      </c>
      <c r="B2191" t="s">
        <v>124</v>
      </c>
      <c r="C2191" t="s">
        <v>124</v>
      </c>
      <c r="D2191" s="685">
        <v>45512</v>
      </c>
      <c r="E2191" t="s">
        <v>80</v>
      </c>
      <c r="F2191" s="685">
        <v>45491</v>
      </c>
      <c r="G2191" s="685">
        <v>45656</v>
      </c>
      <c r="H2191" s="684" t="s">
        <v>6625</v>
      </c>
    </row>
    <row r="2192" spans="1:8" hidden="1" x14ac:dyDescent="0.35">
      <c r="A2192" t="s">
        <v>6626</v>
      </c>
      <c r="B2192" t="s">
        <v>565</v>
      </c>
      <c r="C2192" t="s">
        <v>278</v>
      </c>
      <c r="D2192" s="685">
        <v>45842</v>
      </c>
      <c r="E2192" t="s">
        <v>80</v>
      </c>
      <c r="F2192" s="685">
        <v>45467</v>
      </c>
      <c r="G2192" s="685">
        <v>46021</v>
      </c>
      <c r="H2192" s="684" t="s">
        <v>6627</v>
      </c>
    </row>
    <row r="2193" spans="1:8" hidden="1" x14ac:dyDescent="0.35">
      <c r="A2193" t="s">
        <v>2296</v>
      </c>
      <c r="B2193" t="s">
        <v>888</v>
      </c>
      <c r="C2193" t="s">
        <v>2475</v>
      </c>
      <c r="D2193" s="685">
        <v>45928</v>
      </c>
      <c r="E2193" t="s">
        <v>80</v>
      </c>
      <c r="F2193" s="685">
        <v>45492</v>
      </c>
      <c r="G2193" s="685">
        <v>45992</v>
      </c>
      <c r="H2193" s="684" t="s">
        <v>6628</v>
      </c>
    </row>
    <row r="2194" spans="1:8" ht="43.5" hidden="1" x14ac:dyDescent="0.35">
      <c r="A2194" t="s">
        <v>6629</v>
      </c>
      <c r="B2194" t="s">
        <v>124</v>
      </c>
      <c r="C2194" t="s">
        <v>124</v>
      </c>
      <c r="D2194" s="685">
        <v>45509</v>
      </c>
      <c r="E2194" t="s">
        <v>80</v>
      </c>
      <c r="F2194" s="685">
        <v>45448</v>
      </c>
      <c r="G2194" s="685">
        <v>45622</v>
      </c>
      <c r="H2194" s="684" t="s">
        <v>6630</v>
      </c>
    </row>
    <row r="2195" spans="1:8" ht="29" hidden="1" x14ac:dyDescent="0.35">
      <c r="A2195" t="s">
        <v>6631</v>
      </c>
      <c r="B2195" t="s">
        <v>156</v>
      </c>
      <c r="C2195" t="s">
        <v>278</v>
      </c>
      <c r="D2195" s="685">
        <v>45820</v>
      </c>
      <c r="E2195" t="s">
        <v>80</v>
      </c>
      <c r="F2195" s="685">
        <v>45484</v>
      </c>
      <c r="G2195" s="685">
        <v>46021</v>
      </c>
      <c r="H2195" s="684" t="s">
        <v>6632</v>
      </c>
    </row>
    <row r="2196" spans="1:8" hidden="1" x14ac:dyDescent="0.35">
      <c r="A2196" t="s">
        <v>2229</v>
      </c>
      <c r="B2196" t="s">
        <v>888</v>
      </c>
      <c r="C2196" t="s">
        <v>278</v>
      </c>
      <c r="D2196" s="685">
        <v>45838</v>
      </c>
      <c r="E2196" t="s">
        <v>2624</v>
      </c>
      <c r="F2196" s="685">
        <v>45460</v>
      </c>
      <c r="G2196" s="685">
        <v>46021</v>
      </c>
      <c r="H2196" s="684" t="s">
        <v>6633</v>
      </c>
    </row>
    <row r="2197" spans="1:8" ht="29" hidden="1" x14ac:dyDescent="0.35">
      <c r="A2197" t="s">
        <v>6634</v>
      </c>
      <c r="B2197" t="s">
        <v>280</v>
      </c>
      <c r="C2197" t="s">
        <v>278</v>
      </c>
      <c r="D2197" s="685">
        <v>46325</v>
      </c>
      <c r="E2197" t="s">
        <v>80</v>
      </c>
      <c r="F2197" s="685">
        <v>45742</v>
      </c>
      <c r="G2197" s="685">
        <v>46325</v>
      </c>
      <c r="H2197" s="684" t="s">
        <v>6635</v>
      </c>
    </row>
    <row r="2198" spans="1:8" hidden="1" x14ac:dyDescent="0.35">
      <c r="A2198" t="s">
        <v>6636</v>
      </c>
      <c r="B2198" t="s">
        <v>124</v>
      </c>
      <c r="C2198" t="s">
        <v>124</v>
      </c>
      <c r="D2198" s="685">
        <v>45699</v>
      </c>
      <c r="E2198" t="s">
        <v>80</v>
      </c>
      <c r="F2198" s="685">
        <v>45467</v>
      </c>
      <c r="G2198" s="685">
        <v>45829</v>
      </c>
      <c r="H2198" s="684" t="s">
        <v>6637</v>
      </c>
    </row>
    <row r="2199" spans="1:8" hidden="1" x14ac:dyDescent="0.35">
      <c r="A2199" t="s">
        <v>6638</v>
      </c>
      <c r="B2199" t="s">
        <v>124</v>
      </c>
      <c r="C2199" t="s">
        <v>124</v>
      </c>
      <c r="D2199" s="685">
        <v>45484</v>
      </c>
      <c r="E2199" t="s">
        <v>80</v>
      </c>
      <c r="F2199" s="685">
        <v>45467</v>
      </c>
      <c r="G2199" s="685">
        <v>45688</v>
      </c>
      <c r="H2199" s="684" t="s">
        <v>6639</v>
      </c>
    </row>
    <row r="2200" spans="1:8" hidden="1" x14ac:dyDescent="0.35">
      <c r="A2200" t="s">
        <v>6640</v>
      </c>
      <c r="B2200" t="s">
        <v>888</v>
      </c>
      <c r="C2200" t="s">
        <v>2475</v>
      </c>
      <c r="D2200" s="685">
        <v>45870</v>
      </c>
      <c r="E2200" t="s">
        <v>80</v>
      </c>
      <c r="F2200" s="685">
        <v>45504</v>
      </c>
      <c r="G2200" s="685">
        <v>45992</v>
      </c>
      <c r="H2200" s="684" t="s">
        <v>6641</v>
      </c>
    </row>
    <row r="2201" spans="1:8" ht="29" hidden="1" x14ac:dyDescent="0.35">
      <c r="A2201" t="s">
        <v>6642</v>
      </c>
      <c r="B2201" t="s">
        <v>124</v>
      </c>
      <c r="C2201" t="s">
        <v>124</v>
      </c>
      <c r="D2201" s="685">
        <v>45509</v>
      </c>
      <c r="E2201" t="s">
        <v>80</v>
      </c>
      <c r="F2201" s="685">
        <v>45448</v>
      </c>
      <c r="G2201" s="685">
        <v>45622</v>
      </c>
      <c r="H2201" s="684" t="s">
        <v>6643</v>
      </c>
    </row>
    <row r="2202" spans="1:8" ht="29" hidden="1" x14ac:dyDescent="0.35">
      <c r="A2202" t="s">
        <v>6644</v>
      </c>
      <c r="B2202" t="s">
        <v>124</v>
      </c>
      <c r="C2202" t="s">
        <v>124</v>
      </c>
      <c r="D2202" s="685">
        <v>45516</v>
      </c>
      <c r="E2202" t="s">
        <v>80</v>
      </c>
      <c r="F2202" s="685">
        <v>45455</v>
      </c>
      <c r="G2202" s="685">
        <v>45622</v>
      </c>
      <c r="H2202" s="684" t="s">
        <v>6645</v>
      </c>
    </row>
    <row r="2203" spans="1:8" hidden="1" x14ac:dyDescent="0.35">
      <c r="A2203" t="s">
        <v>6646</v>
      </c>
      <c r="B2203" t="s">
        <v>565</v>
      </c>
      <c r="C2203" t="s">
        <v>2475</v>
      </c>
      <c r="D2203" s="685">
        <v>45954</v>
      </c>
      <c r="E2203" t="s">
        <v>80</v>
      </c>
      <c r="F2203" s="685">
        <v>45492</v>
      </c>
      <c r="G2203" s="685">
        <v>45989</v>
      </c>
      <c r="H2203" s="684" t="s">
        <v>6647</v>
      </c>
    </row>
    <row r="2204" spans="1:8" ht="29" hidden="1" x14ac:dyDescent="0.35">
      <c r="A2204" t="s">
        <v>6648</v>
      </c>
      <c r="B2204" t="s">
        <v>124</v>
      </c>
      <c r="C2204" t="s">
        <v>124</v>
      </c>
      <c r="D2204" s="685">
        <v>45509</v>
      </c>
      <c r="E2204" t="s">
        <v>80</v>
      </c>
      <c r="F2204" s="685">
        <v>45448</v>
      </c>
      <c r="G2204" s="685">
        <v>45622</v>
      </c>
      <c r="H2204" s="684" t="s">
        <v>6649</v>
      </c>
    </row>
    <row r="2205" spans="1:8" hidden="1" x14ac:dyDescent="0.35">
      <c r="A2205" t="s">
        <v>2239</v>
      </c>
      <c r="B2205" t="s">
        <v>888</v>
      </c>
      <c r="C2205" t="s">
        <v>278</v>
      </c>
      <c r="D2205" s="685">
        <v>45861</v>
      </c>
      <c r="E2205" t="s">
        <v>2624</v>
      </c>
      <c r="F2205" s="685">
        <v>45461</v>
      </c>
      <c r="G2205" s="685">
        <v>46021</v>
      </c>
      <c r="H2205" s="684" t="s">
        <v>6650</v>
      </c>
    </row>
    <row r="2206" spans="1:8" hidden="1" x14ac:dyDescent="0.35">
      <c r="A2206" t="s">
        <v>6651</v>
      </c>
      <c r="B2206" t="s">
        <v>124</v>
      </c>
      <c r="C2206" t="s">
        <v>278</v>
      </c>
      <c r="D2206" s="685">
        <v>45565</v>
      </c>
      <c r="E2206" t="s">
        <v>135</v>
      </c>
      <c r="F2206" s="685">
        <v>45476</v>
      </c>
      <c r="G2206" s="685">
        <v>45656</v>
      </c>
      <c r="H2206" s="684" t="s">
        <v>6652</v>
      </c>
    </row>
    <row r="2207" spans="1:8" hidden="1" x14ac:dyDescent="0.35">
      <c r="A2207" t="s">
        <v>6653</v>
      </c>
      <c r="B2207" t="s">
        <v>124</v>
      </c>
      <c r="C2207" t="s">
        <v>278</v>
      </c>
      <c r="D2207" s="685">
        <v>45518</v>
      </c>
      <c r="E2207" t="s">
        <v>80</v>
      </c>
      <c r="F2207" s="685">
        <v>45478</v>
      </c>
      <c r="G2207" s="685">
        <v>45656</v>
      </c>
      <c r="H2207" s="684" t="s">
        <v>6654</v>
      </c>
    </row>
    <row r="2208" spans="1:8" hidden="1" x14ac:dyDescent="0.35">
      <c r="A2208" t="s">
        <v>6655</v>
      </c>
      <c r="B2208" t="s">
        <v>124</v>
      </c>
      <c r="C2208" t="s">
        <v>278</v>
      </c>
      <c r="D2208" s="685">
        <v>45838</v>
      </c>
      <c r="E2208" t="s">
        <v>80</v>
      </c>
      <c r="F2208" s="685">
        <v>45464</v>
      </c>
      <c r="G2208" s="685">
        <v>45869</v>
      </c>
      <c r="H2208" s="684" t="s">
        <v>6656</v>
      </c>
    </row>
    <row r="2209" spans="1:8" hidden="1" x14ac:dyDescent="0.35">
      <c r="A2209" t="s">
        <v>6657</v>
      </c>
      <c r="B2209" t="s">
        <v>124</v>
      </c>
      <c r="C2209" t="s">
        <v>278</v>
      </c>
      <c r="D2209" s="685">
        <v>45838</v>
      </c>
      <c r="E2209" t="s">
        <v>80</v>
      </c>
      <c r="F2209" s="685">
        <v>45453</v>
      </c>
      <c r="G2209" s="685">
        <v>45869</v>
      </c>
      <c r="H2209" s="684" t="s">
        <v>6658</v>
      </c>
    </row>
    <row r="2210" spans="1:8" hidden="1" x14ac:dyDescent="0.35">
      <c r="A2210" t="s">
        <v>6659</v>
      </c>
      <c r="B2210" t="s">
        <v>124</v>
      </c>
      <c r="C2210" t="s">
        <v>278</v>
      </c>
      <c r="D2210" s="685">
        <v>45565</v>
      </c>
      <c r="E2210" t="s">
        <v>135</v>
      </c>
      <c r="F2210" s="685">
        <v>45427</v>
      </c>
      <c r="G2210" s="685">
        <v>45565</v>
      </c>
      <c r="H2210" s="684" t="s">
        <v>6660</v>
      </c>
    </row>
    <row r="2211" spans="1:8" hidden="1" x14ac:dyDescent="0.35">
      <c r="A2211" t="s">
        <v>6661</v>
      </c>
      <c r="B2211" t="s">
        <v>124</v>
      </c>
      <c r="C2211" t="s">
        <v>278</v>
      </c>
      <c r="D2211" s="685">
        <v>45565</v>
      </c>
      <c r="E2211" t="s">
        <v>135</v>
      </c>
      <c r="F2211" s="685">
        <v>45476</v>
      </c>
      <c r="G2211" s="685">
        <v>45656</v>
      </c>
      <c r="H2211" s="684" t="s">
        <v>6662</v>
      </c>
    </row>
    <row r="2212" spans="1:8" hidden="1" x14ac:dyDescent="0.35">
      <c r="A2212" t="s">
        <v>6663</v>
      </c>
      <c r="B2212" t="s">
        <v>124</v>
      </c>
      <c r="C2212" t="s">
        <v>278</v>
      </c>
      <c r="D2212" s="685">
        <v>45765</v>
      </c>
      <c r="E2212" t="s">
        <v>135</v>
      </c>
      <c r="F2212" s="685">
        <v>45478</v>
      </c>
      <c r="G2212" s="685">
        <v>46021</v>
      </c>
      <c r="H2212" s="684" t="s">
        <v>6664</v>
      </c>
    </row>
    <row r="2213" spans="1:8" hidden="1" x14ac:dyDescent="0.35">
      <c r="A2213" t="s">
        <v>6665</v>
      </c>
      <c r="B2213" t="s">
        <v>124</v>
      </c>
      <c r="C2213" t="s">
        <v>278</v>
      </c>
      <c r="D2213" s="685">
        <v>45565</v>
      </c>
      <c r="E2213" t="s">
        <v>2522</v>
      </c>
      <c r="F2213" s="685">
        <v>45464</v>
      </c>
      <c r="G2213" s="685">
        <v>45656</v>
      </c>
      <c r="H2213" s="684" t="s">
        <v>6666</v>
      </c>
    </row>
    <row r="2214" spans="1:8" hidden="1" x14ac:dyDescent="0.35">
      <c r="A2214" t="s">
        <v>2211</v>
      </c>
      <c r="B2214" t="s">
        <v>888</v>
      </c>
      <c r="C2214" t="s">
        <v>278</v>
      </c>
      <c r="D2214" s="685">
        <v>45838</v>
      </c>
      <c r="E2214" t="s">
        <v>80</v>
      </c>
      <c r="F2214" s="685">
        <v>45453</v>
      </c>
      <c r="G2214" s="685">
        <v>46021</v>
      </c>
      <c r="H2214" s="684" t="s">
        <v>6667</v>
      </c>
    </row>
    <row r="2215" spans="1:8" ht="29" hidden="1" x14ac:dyDescent="0.35">
      <c r="A2215" t="s">
        <v>6668</v>
      </c>
      <c r="B2215" t="s">
        <v>124</v>
      </c>
      <c r="C2215" t="s">
        <v>124</v>
      </c>
      <c r="D2215" s="685">
        <v>45516</v>
      </c>
      <c r="E2215" t="s">
        <v>80</v>
      </c>
      <c r="F2215" s="685">
        <v>45455</v>
      </c>
      <c r="G2215" s="685">
        <v>45622</v>
      </c>
      <c r="H2215" s="684" t="s">
        <v>6669</v>
      </c>
    </row>
    <row r="2216" spans="1:8" ht="29" hidden="1" x14ac:dyDescent="0.35">
      <c r="A2216" t="s">
        <v>6670</v>
      </c>
      <c r="B2216" t="s">
        <v>124</v>
      </c>
      <c r="C2216" t="s">
        <v>124</v>
      </c>
      <c r="D2216" s="685">
        <v>45516</v>
      </c>
      <c r="E2216" t="s">
        <v>80</v>
      </c>
      <c r="F2216" s="685">
        <v>45455</v>
      </c>
      <c r="G2216" s="685">
        <v>45622</v>
      </c>
      <c r="H2216" s="684" t="s">
        <v>6671</v>
      </c>
    </row>
    <row r="2217" spans="1:8" hidden="1" x14ac:dyDescent="0.35">
      <c r="A2217" t="s">
        <v>6672</v>
      </c>
      <c r="B2217" t="s">
        <v>124</v>
      </c>
      <c r="C2217" t="s">
        <v>278</v>
      </c>
      <c r="D2217" s="685">
        <v>45565</v>
      </c>
      <c r="E2217" t="s">
        <v>135</v>
      </c>
      <c r="F2217" s="685">
        <v>45477</v>
      </c>
      <c r="G2217" s="685">
        <v>45656</v>
      </c>
      <c r="H2217" s="684" t="s">
        <v>6673</v>
      </c>
    </row>
    <row r="2218" spans="1:8" hidden="1" x14ac:dyDescent="0.35">
      <c r="A2218" t="s">
        <v>6674</v>
      </c>
      <c r="B2218" t="s">
        <v>124</v>
      </c>
      <c r="C2218" t="s">
        <v>278</v>
      </c>
      <c r="D2218" s="685">
        <v>45565</v>
      </c>
      <c r="E2218" t="s">
        <v>135</v>
      </c>
      <c r="F2218" s="685">
        <v>45434</v>
      </c>
      <c r="G2218" s="685">
        <v>45565</v>
      </c>
      <c r="H2218" s="684" t="s">
        <v>6675</v>
      </c>
    </row>
    <row r="2219" spans="1:8" hidden="1" x14ac:dyDescent="0.35">
      <c r="A2219" t="s">
        <v>6676</v>
      </c>
      <c r="B2219" t="s">
        <v>124</v>
      </c>
      <c r="C2219" t="s">
        <v>278</v>
      </c>
      <c r="D2219" s="685">
        <v>45565</v>
      </c>
      <c r="E2219" t="s">
        <v>135</v>
      </c>
      <c r="F2219" s="685">
        <v>45434</v>
      </c>
      <c r="G2219" s="685">
        <v>45565</v>
      </c>
      <c r="H2219" s="684" t="s">
        <v>6677</v>
      </c>
    </row>
    <row r="2220" spans="1:8" ht="29" hidden="1" x14ac:dyDescent="0.35">
      <c r="A2220" t="s">
        <v>6678</v>
      </c>
      <c r="B2220" t="s">
        <v>124</v>
      </c>
      <c r="C2220" t="s">
        <v>278</v>
      </c>
      <c r="D2220" s="685">
        <v>45838</v>
      </c>
      <c r="E2220" t="s">
        <v>80</v>
      </c>
      <c r="F2220" s="685">
        <v>45464</v>
      </c>
      <c r="G2220" s="685">
        <v>45869</v>
      </c>
      <c r="H2220" s="684" t="s">
        <v>6679</v>
      </c>
    </row>
    <row r="2221" spans="1:8" ht="29" hidden="1" x14ac:dyDescent="0.35">
      <c r="A2221" t="s">
        <v>6680</v>
      </c>
      <c r="B2221" t="s">
        <v>124</v>
      </c>
      <c r="C2221" t="s">
        <v>278</v>
      </c>
      <c r="D2221" s="685">
        <v>45565</v>
      </c>
      <c r="E2221" t="s">
        <v>135</v>
      </c>
      <c r="F2221" s="685">
        <v>45434</v>
      </c>
      <c r="G2221" s="685">
        <v>45565</v>
      </c>
      <c r="H2221" s="684" t="s">
        <v>6681</v>
      </c>
    </row>
    <row r="2222" spans="1:8" hidden="1" x14ac:dyDescent="0.35">
      <c r="A2222" t="s">
        <v>6682</v>
      </c>
      <c r="B2222" t="s">
        <v>565</v>
      </c>
      <c r="C2222" t="s">
        <v>278</v>
      </c>
      <c r="D2222" s="685">
        <v>45525</v>
      </c>
      <c r="E2222" t="s">
        <v>80</v>
      </c>
      <c r="F2222" s="685">
        <v>45488</v>
      </c>
      <c r="G2222" s="685">
        <v>46021</v>
      </c>
      <c r="H2222" s="684" t="s">
        <v>6683</v>
      </c>
    </row>
    <row r="2223" spans="1:8" hidden="1" x14ac:dyDescent="0.35">
      <c r="A2223" t="s">
        <v>6684</v>
      </c>
      <c r="B2223" t="s">
        <v>124</v>
      </c>
      <c r="C2223" t="s">
        <v>124</v>
      </c>
      <c r="D2223" s="685">
        <v>45565</v>
      </c>
      <c r="E2223" t="s">
        <v>135</v>
      </c>
      <c r="F2223" s="685">
        <v>45434</v>
      </c>
      <c r="G2223" s="685">
        <v>45565</v>
      </c>
      <c r="H2223" s="684" t="s">
        <v>6685</v>
      </c>
    </row>
    <row r="2224" spans="1:8" hidden="1" x14ac:dyDescent="0.35">
      <c r="A2224" t="s">
        <v>6686</v>
      </c>
      <c r="B2224" t="s">
        <v>124</v>
      </c>
      <c r="C2224" t="s">
        <v>278</v>
      </c>
      <c r="D2224" s="685">
        <v>45565</v>
      </c>
      <c r="E2224" t="s">
        <v>135</v>
      </c>
      <c r="F2224" s="685">
        <v>45476</v>
      </c>
      <c r="G2224" s="685">
        <v>45656</v>
      </c>
      <c r="H2224" s="684" t="s">
        <v>6687</v>
      </c>
    </row>
    <row r="2225" spans="1:8" hidden="1" x14ac:dyDescent="0.35">
      <c r="A2225" t="s">
        <v>6688</v>
      </c>
      <c r="B2225" t="s">
        <v>888</v>
      </c>
      <c r="C2225" t="s">
        <v>278</v>
      </c>
      <c r="D2225" s="685">
        <v>45565</v>
      </c>
      <c r="E2225" t="s">
        <v>80</v>
      </c>
      <c r="F2225" s="685">
        <v>45477</v>
      </c>
      <c r="G2225" s="685">
        <v>46021</v>
      </c>
      <c r="H2225" s="684" t="s">
        <v>6689</v>
      </c>
    </row>
    <row r="2226" spans="1:8" hidden="1" x14ac:dyDescent="0.35">
      <c r="A2226" t="s">
        <v>6690</v>
      </c>
      <c r="B2226" t="s">
        <v>124</v>
      </c>
      <c r="C2226" t="s">
        <v>278</v>
      </c>
      <c r="D2226" s="685">
        <v>45565</v>
      </c>
      <c r="E2226" t="s">
        <v>80</v>
      </c>
      <c r="F2226" s="685">
        <v>45476</v>
      </c>
      <c r="G2226" s="685">
        <v>45656</v>
      </c>
      <c r="H2226" s="684" t="s">
        <v>6691</v>
      </c>
    </row>
    <row r="2227" spans="1:8" hidden="1" x14ac:dyDescent="0.35">
      <c r="A2227" t="s">
        <v>6692</v>
      </c>
      <c r="B2227" t="s">
        <v>888</v>
      </c>
      <c r="C2227" t="s">
        <v>278</v>
      </c>
      <c r="D2227" s="685">
        <v>45838</v>
      </c>
      <c r="E2227" t="s">
        <v>80</v>
      </c>
      <c r="F2227" s="685">
        <v>45453</v>
      </c>
      <c r="G2227" s="685">
        <v>46021</v>
      </c>
      <c r="H2227" s="684" t="s">
        <v>6693</v>
      </c>
    </row>
    <row r="2228" spans="1:8" ht="29" hidden="1" x14ac:dyDescent="0.35">
      <c r="A2228" t="s">
        <v>6694</v>
      </c>
      <c r="B2228" t="s">
        <v>124</v>
      </c>
      <c r="C2228" t="s">
        <v>124</v>
      </c>
      <c r="D2228" s="685">
        <v>45572</v>
      </c>
      <c r="E2228" t="s">
        <v>80</v>
      </c>
      <c r="F2228" s="685">
        <v>45453</v>
      </c>
      <c r="G2228" s="685">
        <v>45746</v>
      </c>
      <c r="H2228" s="684" t="s">
        <v>6695</v>
      </c>
    </row>
    <row r="2229" spans="1:8" hidden="1" x14ac:dyDescent="0.35">
      <c r="A2229" t="s">
        <v>6696</v>
      </c>
      <c r="B2229" t="s">
        <v>124</v>
      </c>
      <c r="C2229" t="s">
        <v>278</v>
      </c>
      <c r="D2229" s="685">
        <v>45565</v>
      </c>
      <c r="E2229" t="s">
        <v>135</v>
      </c>
      <c r="F2229" s="685">
        <v>45434</v>
      </c>
      <c r="G2229" s="685">
        <v>45565</v>
      </c>
      <c r="H2229" s="684" t="s">
        <v>6697</v>
      </c>
    </row>
    <row r="2230" spans="1:8" hidden="1" x14ac:dyDescent="0.35">
      <c r="A2230" t="s">
        <v>6698</v>
      </c>
      <c r="B2230" t="s">
        <v>124</v>
      </c>
      <c r="C2230" t="s">
        <v>124</v>
      </c>
      <c r="D2230" s="685">
        <v>45565</v>
      </c>
      <c r="E2230" t="s">
        <v>135</v>
      </c>
      <c r="F2230" s="685">
        <v>45434</v>
      </c>
      <c r="G2230" s="685">
        <v>45565</v>
      </c>
      <c r="H2230" s="684" t="s">
        <v>6699</v>
      </c>
    </row>
    <row r="2231" spans="1:8" hidden="1" x14ac:dyDescent="0.35">
      <c r="A2231" t="s">
        <v>6700</v>
      </c>
      <c r="B2231" t="s">
        <v>124</v>
      </c>
      <c r="C2231" t="s">
        <v>278</v>
      </c>
      <c r="D2231" s="685">
        <v>45565</v>
      </c>
      <c r="E2231" t="s">
        <v>135</v>
      </c>
      <c r="F2231" s="685">
        <v>45434</v>
      </c>
      <c r="G2231" s="685">
        <v>45565</v>
      </c>
      <c r="H2231" s="684" t="s">
        <v>6701</v>
      </c>
    </row>
    <row r="2232" spans="1:8" hidden="1" x14ac:dyDescent="0.35">
      <c r="A2232" t="s">
        <v>6702</v>
      </c>
      <c r="B2232" t="s">
        <v>156</v>
      </c>
      <c r="C2232" t="s">
        <v>278</v>
      </c>
      <c r="D2232" s="685">
        <v>45765</v>
      </c>
      <c r="E2232" t="s">
        <v>80</v>
      </c>
      <c r="F2232" s="685">
        <v>45786</v>
      </c>
      <c r="G2232" s="685">
        <v>46021</v>
      </c>
      <c r="H2232" s="684" t="s">
        <v>6703</v>
      </c>
    </row>
    <row r="2233" spans="1:8" hidden="1" x14ac:dyDescent="0.35">
      <c r="A2233" t="s">
        <v>2195</v>
      </c>
      <c r="B2233" t="s">
        <v>156</v>
      </c>
      <c r="C2233" t="s">
        <v>2475</v>
      </c>
      <c r="D2233" s="685">
        <v>45900</v>
      </c>
      <c r="E2233" t="s">
        <v>80</v>
      </c>
      <c r="F2233" s="685">
        <v>45474</v>
      </c>
      <c r="G2233" s="685">
        <v>46013</v>
      </c>
      <c r="H2233" s="684" t="s">
        <v>6704</v>
      </c>
    </row>
    <row r="2234" spans="1:8" hidden="1" x14ac:dyDescent="0.35">
      <c r="A2234" t="s">
        <v>6705</v>
      </c>
      <c r="B2234" t="s">
        <v>124</v>
      </c>
      <c r="C2234" t="s">
        <v>278</v>
      </c>
      <c r="D2234" s="685">
        <v>45565</v>
      </c>
      <c r="E2234" t="s">
        <v>135</v>
      </c>
      <c r="F2234" s="685">
        <v>45453</v>
      </c>
      <c r="G2234" s="685">
        <v>45656</v>
      </c>
      <c r="H2234" s="684" t="s">
        <v>6706</v>
      </c>
    </row>
    <row r="2235" spans="1:8" hidden="1" x14ac:dyDescent="0.35">
      <c r="A2235" t="s">
        <v>6707</v>
      </c>
      <c r="B2235" t="s">
        <v>124</v>
      </c>
      <c r="C2235" t="s">
        <v>278</v>
      </c>
      <c r="D2235" s="685">
        <v>45490</v>
      </c>
      <c r="E2235" t="s">
        <v>80</v>
      </c>
      <c r="F2235" s="685">
        <v>45453</v>
      </c>
      <c r="G2235" s="685">
        <v>45656</v>
      </c>
      <c r="H2235" s="684" t="s">
        <v>6708</v>
      </c>
    </row>
    <row r="2236" spans="1:8" hidden="1" x14ac:dyDescent="0.35">
      <c r="A2236" t="s">
        <v>6709</v>
      </c>
      <c r="B2236" t="s">
        <v>124</v>
      </c>
      <c r="C2236" t="s">
        <v>124</v>
      </c>
      <c r="D2236" s="685">
        <v>45565</v>
      </c>
      <c r="E2236" t="s">
        <v>135</v>
      </c>
      <c r="F2236" s="685">
        <v>45434</v>
      </c>
      <c r="G2236" s="685">
        <v>45565</v>
      </c>
      <c r="H2236" s="684" t="s">
        <v>6710</v>
      </c>
    </row>
    <row r="2237" spans="1:8" hidden="1" x14ac:dyDescent="0.35">
      <c r="A2237" t="s">
        <v>6711</v>
      </c>
      <c r="B2237" t="s">
        <v>124</v>
      </c>
      <c r="C2237" t="s">
        <v>278</v>
      </c>
      <c r="D2237" s="685">
        <v>45565</v>
      </c>
      <c r="E2237" t="s">
        <v>135</v>
      </c>
      <c r="F2237" s="685">
        <v>45434</v>
      </c>
      <c r="G2237" s="685">
        <v>45565</v>
      </c>
      <c r="H2237" s="684" t="s">
        <v>6712</v>
      </c>
    </row>
    <row r="2238" spans="1:8" hidden="1" x14ac:dyDescent="0.35">
      <c r="A2238" t="s">
        <v>6713</v>
      </c>
      <c r="B2238" t="s">
        <v>124</v>
      </c>
      <c r="C2238" t="s">
        <v>278</v>
      </c>
      <c r="D2238" s="685">
        <v>45490</v>
      </c>
      <c r="E2238" t="s">
        <v>135</v>
      </c>
      <c r="F2238" s="685">
        <v>45453</v>
      </c>
      <c r="G2238" s="685">
        <v>45656</v>
      </c>
      <c r="H2238" s="684" t="s">
        <v>6714</v>
      </c>
    </row>
    <row r="2239" spans="1:8" hidden="1" x14ac:dyDescent="0.35">
      <c r="A2239" t="s">
        <v>6715</v>
      </c>
      <c r="B2239" t="s">
        <v>124</v>
      </c>
      <c r="C2239" t="s">
        <v>278</v>
      </c>
      <c r="D2239" s="685">
        <v>45765</v>
      </c>
      <c r="E2239" t="s">
        <v>80</v>
      </c>
      <c r="F2239" s="685">
        <v>45478</v>
      </c>
      <c r="G2239" s="685">
        <v>46021</v>
      </c>
      <c r="H2239" s="684" t="s">
        <v>6716</v>
      </c>
    </row>
    <row r="2240" spans="1:8" hidden="1" x14ac:dyDescent="0.35">
      <c r="A2240" t="s">
        <v>6717</v>
      </c>
      <c r="B2240" t="s">
        <v>888</v>
      </c>
      <c r="C2240" t="s">
        <v>278</v>
      </c>
      <c r="D2240" s="685">
        <v>45565</v>
      </c>
      <c r="E2240" t="s">
        <v>80</v>
      </c>
      <c r="F2240" s="685">
        <v>45481</v>
      </c>
      <c r="G2240" s="685">
        <v>46021</v>
      </c>
      <c r="H2240" s="684" t="s">
        <v>6718</v>
      </c>
    </row>
    <row r="2241" spans="1:8" hidden="1" x14ac:dyDescent="0.35">
      <c r="A2241" t="s">
        <v>6719</v>
      </c>
      <c r="B2241" t="s">
        <v>124</v>
      </c>
      <c r="C2241" t="s">
        <v>124</v>
      </c>
      <c r="D2241" s="685">
        <v>45589</v>
      </c>
      <c r="E2241" t="s">
        <v>80</v>
      </c>
      <c r="F2241" s="685">
        <v>45540</v>
      </c>
      <c r="G2241" s="685">
        <v>45815</v>
      </c>
      <c r="H2241" s="684" t="s">
        <v>6720</v>
      </c>
    </row>
    <row r="2242" spans="1:8" hidden="1" x14ac:dyDescent="0.35">
      <c r="A2242" t="s">
        <v>6721</v>
      </c>
      <c r="B2242" t="s">
        <v>124</v>
      </c>
      <c r="C2242" t="s">
        <v>278</v>
      </c>
      <c r="D2242" s="685">
        <v>45765</v>
      </c>
      <c r="E2242" t="s">
        <v>80</v>
      </c>
      <c r="F2242" s="685">
        <v>45478</v>
      </c>
      <c r="G2242" s="685">
        <v>46021</v>
      </c>
      <c r="H2242" s="684" t="s">
        <v>6722</v>
      </c>
    </row>
    <row r="2243" spans="1:8" hidden="1" x14ac:dyDescent="0.35">
      <c r="A2243" t="s">
        <v>6723</v>
      </c>
      <c r="B2243" t="s">
        <v>124</v>
      </c>
      <c r="C2243" t="s">
        <v>278</v>
      </c>
      <c r="D2243" s="685">
        <v>45677</v>
      </c>
      <c r="E2243" t="s">
        <v>80</v>
      </c>
      <c r="F2243" s="685">
        <v>45453</v>
      </c>
      <c r="G2243" s="685">
        <v>45950</v>
      </c>
      <c r="H2243" s="684" t="s">
        <v>6724</v>
      </c>
    </row>
    <row r="2244" spans="1:8" hidden="1" x14ac:dyDescent="0.35">
      <c r="A2244" t="s">
        <v>6725</v>
      </c>
      <c r="B2244" t="s">
        <v>124</v>
      </c>
      <c r="C2244" t="s">
        <v>124</v>
      </c>
      <c r="D2244" s="685">
        <v>45565</v>
      </c>
      <c r="E2244" t="s">
        <v>135</v>
      </c>
      <c r="F2244" s="685">
        <v>45434</v>
      </c>
      <c r="G2244" s="685">
        <v>45565</v>
      </c>
      <c r="H2244" s="684" t="s">
        <v>6726</v>
      </c>
    </row>
    <row r="2245" spans="1:8" hidden="1" x14ac:dyDescent="0.35">
      <c r="A2245" t="s">
        <v>6727</v>
      </c>
      <c r="B2245" t="s">
        <v>124</v>
      </c>
      <c r="C2245" t="s">
        <v>2578</v>
      </c>
      <c r="D2245" s="685">
        <v>45534</v>
      </c>
      <c r="E2245" t="s">
        <v>80</v>
      </c>
      <c r="F2245" s="685">
        <v>45482</v>
      </c>
      <c r="G2245" s="685">
        <v>45716</v>
      </c>
      <c r="H2245" s="684" t="s">
        <v>6728</v>
      </c>
    </row>
    <row r="2246" spans="1:8" ht="29" hidden="1" x14ac:dyDescent="0.35">
      <c r="A2246" t="s">
        <v>6729</v>
      </c>
      <c r="B2246" t="s">
        <v>124</v>
      </c>
      <c r="C2246" t="s">
        <v>124</v>
      </c>
      <c r="D2246" s="685">
        <v>45509</v>
      </c>
      <c r="E2246" t="s">
        <v>80</v>
      </c>
      <c r="F2246" s="685">
        <v>45448</v>
      </c>
      <c r="G2246" s="685">
        <v>45622</v>
      </c>
      <c r="H2246" s="684" t="s">
        <v>6730</v>
      </c>
    </row>
    <row r="2247" spans="1:8" hidden="1" x14ac:dyDescent="0.35">
      <c r="A2247" t="s">
        <v>6731</v>
      </c>
      <c r="B2247" t="s">
        <v>280</v>
      </c>
      <c r="C2247" t="s">
        <v>124</v>
      </c>
      <c r="D2247" s="685">
        <v>45406</v>
      </c>
      <c r="E2247" t="s">
        <v>80</v>
      </c>
      <c r="F2247" s="685">
        <v>45712</v>
      </c>
      <c r="G2247" s="685">
        <v>46055</v>
      </c>
      <c r="H2247" s="684" t="s">
        <v>6732</v>
      </c>
    </row>
    <row r="2248" spans="1:8" hidden="1" x14ac:dyDescent="0.35">
      <c r="A2248" t="s">
        <v>6733</v>
      </c>
      <c r="B2248" t="s">
        <v>124</v>
      </c>
      <c r="C2248" t="s">
        <v>278</v>
      </c>
      <c r="D2248" s="685">
        <v>45707</v>
      </c>
      <c r="E2248" t="s">
        <v>80</v>
      </c>
      <c r="F2248" s="685">
        <v>45674</v>
      </c>
      <c r="G2248" s="685">
        <v>46021</v>
      </c>
      <c r="H2248" s="684" t="s">
        <v>6734</v>
      </c>
    </row>
    <row r="2249" spans="1:8" hidden="1" x14ac:dyDescent="0.35">
      <c r="A2249" t="s">
        <v>6735</v>
      </c>
      <c r="B2249" t="s">
        <v>124</v>
      </c>
      <c r="C2249" t="s">
        <v>2475</v>
      </c>
      <c r="D2249" s="685">
        <v>45657</v>
      </c>
      <c r="E2249" t="s">
        <v>135</v>
      </c>
      <c r="F2249" s="685">
        <v>45621</v>
      </c>
      <c r="G2249" s="685">
        <v>45703</v>
      </c>
      <c r="H2249" s="684" t="s">
        <v>6736</v>
      </c>
    </row>
    <row r="2250" spans="1:8" hidden="1" x14ac:dyDescent="0.35">
      <c r="A2250" t="s">
        <v>6737</v>
      </c>
      <c r="B2250" t="s">
        <v>124</v>
      </c>
      <c r="C2250" t="s">
        <v>278</v>
      </c>
      <c r="D2250" s="685">
        <v>45656</v>
      </c>
      <c r="E2250" t="s">
        <v>80</v>
      </c>
      <c r="F2250" s="685">
        <v>45624</v>
      </c>
      <c r="G2250" s="685">
        <v>46325</v>
      </c>
      <c r="H2250" s="684" t="s">
        <v>6738</v>
      </c>
    </row>
    <row r="2251" spans="1:8" ht="29" hidden="1" x14ac:dyDescent="0.35">
      <c r="A2251" t="s">
        <v>6739</v>
      </c>
      <c r="B2251" t="s">
        <v>565</v>
      </c>
      <c r="C2251" t="s">
        <v>278</v>
      </c>
      <c r="D2251" s="685">
        <v>45656</v>
      </c>
      <c r="E2251" t="s">
        <v>80</v>
      </c>
      <c r="F2251" s="685">
        <v>45624</v>
      </c>
      <c r="G2251" s="685">
        <v>46325</v>
      </c>
      <c r="H2251" s="684" t="s">
        <v>6740</v>
      </c>
    </row>
    <row r="2252" spans="1:8" hidden="1" x14ac:dyDescent="0.35">
      <c r="A2252" t="s">
        <v>6741</v>
      </c>
      <c r="B2252" t="s">
        <v>888</v>
      </c>
      <c r="C2252" t="s">
        <v>124</v>
      </c>
      <c r="D2252" s="685">
        <v>45729</v>
      </c>
      <c r="E2252" t="s">
        <v>80</v>
      </c>
      <c r="F2252" s="685">
        <v>45517</v>
      </c>
      <c r="G2252" s="685">
        <v>45729</v>
      </c>
      <c r="H2252" s="684" t="s">
        <v>6742</v>
      </c>
    </row>
    <row r="2253" spans="1:8" hidden="1" x14ac:dyDescent="0.35">
      <c r="A2253" t="s">
        <v>6743</v>
      </c>
      <c r="B2253" t="s">
        <v>565</v>
      </c>
      <c r="C2253" t="s">
        <v>2536</v>
      </c>
      <c r="D2253" s="685">
        <v>45900</v>
      </c>
      <c r="E2253" t="s">
        <v>2531</v>
      </c>
      <c r="F2253" s="685">
        <v>45785</v>
      </c>
      <c r="G2253" s="685">
        <v>46021</v>
      </c>
      <c r="H2253" s="684" t="s">
        <v>6744</v>
      </c>
    </row>
    <row r="2254" spans="1:8" hidden="1" x14ac:dyDescent="0.35">
      <c r="A2254" t="s">
        <v>6745</v>
      </c>
      <c r="B2254" t="s">
        <v>565</v>
      </c>
      <c r="C2254" t="s">
        <v>124</v>
      </c>
      <c r="D2254" s="685">
        <v>45991</v>
      </c>
      <c r="E2254" t="s">
        <v>80</v>
      </c>
      <c r="F2254" s="685">
        <v>45728</v>
      </c>
      <c r="G2254" s="685">
        <v>46386</v>
      </c>
      <c r="H2254" s="684" t="s">
        <v>6746</v>
      </c>
    </row>
    <row r="2255" spans="1:8" ht="29" hidden="1" x14ac:dyDescent="0.35">
      <c r="A2255" t="s">
        <v>6747</v>
      </c>
      <c r="B2255" t="s">
        <v>124</v>
      </c>
      <c r="C2255" t="s">
        <v>278</v>
      </c>
      <c r="D2255" s="685">
        <v>45642</v>
      </c>
      <c r="E2255" t="s">
        <v>80</v>
      </c>
      <c r="F2255" s="685">
        <v>45610</v>
      </c>
      <c r="G2255" s="685">
        <v>46325</v>
      </c>
      <c r="H2255" s="684" t="s">
        <v>6748</v>
      </c>
    </row>
    <row r="2256" spans="1:8" hidden="1" x14ac:dyDescent="0.35">
      <c r="A2256" t="s">
        <v>6749</v>
      </c>
      <c r="B2256" t="s">
        <v>124</v>
      </c>
      <c r="C2256" t="s">
        <v>278</v>
      </c>
      <c r="D2256" s="685">
        <v>45666</v>
      </c>
      <c r="E2256" t="s">
        <v>135</v>
      </c>
      <c r="F2256" s="685">
        <v>45635</v>
      </c>
      <c r="G2256" s="685">
        <v>46325</v>
      </c>
      <c r="H2256" s="684" t="s">
        <v>6750</v>
      </c>
    </row>
    <row r="2257" spans="1:8" hidden="1" x14ac:dyDescent="0.35">
      <c r="A2257" t="s">
        <v>6751</v>
      </c>
      <c r="B2257" t="s">
        <v>124</v>
      </c>
      <c r="C2257" t="s">
        <v>278</v>
      </c>
      <c r="D2257" s="685">
        <v>45735</v>
      </c>
      <c r="E2257" t="s">
        <v>135</v>
      </c>
      <c r="F2257" s="685">
        <v>45707</v>
      </c>
      <c r="G2257" s="685">
        <v>46325</v>
      </c>
      <c r="H2257" s="684" t="s">
        <v>6752</v>
      </c>
    </row>
    <row r="2258" spans="1:8" ht="29" hidden="1" x14ac:dyDescent="0.35">
      <c r="A2258" t="s">
        <v>6753</v>
      </c>
      <c r="B2258" t="s">
        <v>565</v>
      </c>
      <c r="C2258" t="s">
        <v>278</v>
      </c>
      <c r="D2258" s="685">
        <v>45652</v>
      </c>
      <c r="E2258" t="s">
        <v>80</v>
      </c>
      <c r="F2258" s="685">
        <v>45621</v>
      </c>
      <c r="G2258" s="685">
        <v>46325</v>
      </c>
      <c r="H2258" s="684" t="s">
        <v>6754</v>
      </c>
    </row>
    <row r="2259" spans="1:8" hidden="1" x14ac:dyDescent="0.35">
      <c r="A2259" t="s">
        <v>6755</v>
      </c>
      <c r="B2259" t="s">
        <v>280</v>
      </c>
      <c r="C2259" t="s">
        <v>278</v>
      </c>
      <c r="D2259" s="685">
        <v>45960</v>
      </c>
      <c r="E2259" t="s">
        <v>80</v>
      </c>
      <c r="F2259" s="685">
        <v>45771</v>
      </c>
      <c r="G2259" s="685">
        <v>46325</v>
      </c>
      <c r="H2259" s="684" t="s">
        <v>6756</v>
      </c>
    </row>
    <row r="2260" spans="1:8" hidden="1" x14ac:dyDescent="0.35">
      <c r="A2260" t="s">
        <v>6757</v>
      </c>
      <c r="B2260" t="s">
        <v>124</v>
      </c>
      <c r="C2260" t="s">
        <v>2475</v>
      </c>
      <c r="D2260" s="685">
        <v>45657</v>
      </c>
      <c r="E2260" t="s">
        <v>135</v>
      </c>
      <c r="F2260" s="685">
        <v>45623</v>
      </c>
      <c r="G2260" s="685">
        <v>45747</v>
      </c>
      <c r="H2260" s="684" t="s">
        <v>6758</v>
      </c>
    </row>
    <row r="2261" spans="1:8" hidden="1" x14ac:dyDescent="0.35">
      <c r="A2261" t="s">
        <v>6759</v>
      </c>
      <c r="B2261" t="s">
        <v>280</v>
      </c>
      <c r="C2261" t="s">
        <v>278</v>
      </c>
      <c r="D2261" s="685">
        <v>45960</v>
      </c>
      <c r="E2261" t="s">
        <v>80</v>
      </c>
      <c r="F2261" s="685">
        <v>45748</v>
      </c>
      <c r="G2261" s="685">
        <v>46325</v>
      </c>
      <c r="H2261" s="684" t="s">
        <v>6760</v>
      </c>
    </row>
    <row r="2262" spans="1:8" hidden="1" x14ac:dyDescent="0.35">
      <c r="A2262" t="s">
        <v>6761</v>
      </c>
      <c r="B2262" t="s">
        <v>565</v>
      </c>
      <c r="C2262" t="s">
        <v>124</v>
      </c>
      <c r="D2262" s="685">
        <v>45766</v>
      </c>
      <c r="E2262" t="s">
        <v>80</v>
      </c>
      <c r="F2262" s="685">
        <v>45735</v>
      </c>
      <c r="G2262" s="685">
        <v>46229</v>
      </c>
      <c r="H2262" s="684" t="s">
        <v>6762</v>
      </c>
    </row>
    <row r="2263" spans="1:8" hidden="1" x14ac:dyDescent="0.35">
      <c r="A2263" t="s">
        <v>6763</v>
      </c>
      <c r="B2263" t="s">
        <v>888</v>
      </c>
      <c r="C2263" t="s">
        <v>124</v>
      </c>
      <c r="D2263" s="685">
        <v>45808</v>
      </c>
      <c r="E2263" t="s">
        <v>2553</v>
      </c>
      <c r="F2263" s="685">
        <v>45803</v>
      </c>
      <c r="G2263" s="685">
        <v>45834</v>
      </c>
      <c r="H2263" s="684" t="s">
        <v>6764</v>
      </c>
    </row>
    <row r="2264" spans="1:8" ht="29" hidden="1" x14ac:dyDescent="0.35">
      <c r="A2264" t="s">
        <v>157</v>
      </c>
      <c r="B2264" t="s">
        <v>156</v>
      </c>
      <c r="C2264" t="s">
        <v>278</v>
      </c>
      <c r="D2264" s="685">
        <v>45870</v>
      </c>
      <c r="E2264" t="s">
        <v>80</v>
      </c>
      <c r="F2264" s="685">
        <v>45590</v>
      </c>
      <c r="G2264" s="685">
        <v>45992</v>
      </c>
      <c r="H2264" s="684" t="s">
        <v>6765</v>
      </c>
    </row>
    <row r="2265" spans="1:8" hidden="1" x14ac:dyDescent="0.35">
      <c r="A2265" t="s">
        <v>6766</v>
      </c>
      <c r="B2265" t="s">
        <v>124</v>
      </c>
      <c r="C2265" t="s">
        <v>2475</v>
      </c>
      <c r="D2265" s="685">
        <v>45705</v>
      </c>
      <c r="E2265" t="s">
        <v>135</v>
      </c>
      <c r="F2265" s="685">
        <v>45643</v>
      </c>
      <c r="G2265" s="685">
        <v>45747</v>
      </c>
      <c r="H2265" s="684" t="s">
        <v>6767</v>
      </c>
    </row>
    <row r="2266" spans="1:8" hidden="1" x14ac:dyDescent="0.35">
      <c r="A2266" t="s">
        <v>6768</v>
      </c>
      <c r="B2266" t="s">
        <v>565</v>
      </c>
      <c r="C2266" t="s">
        <v>278</v>
      </c>
      <c r="D2266" s="685">
        <v>45826</v>
      </c>
      <c r="E2266" t="s">
        <v>80</v>
      </c>
      <c r="F2266" s="685">
        <v>45632</v>
      </c>
      <c r="G2266" s="685">
        <v>46021</v>
      </c>
      <c r="H2266" s="684" t="s">
        <v>6769</v>
      </c>
    </row>
    <row r="2267" spans="1:8" hidden="1" x14ac:dyDescent="0.35">
      <c r="A2267" t="s">
        <v>6770</v>
      </c>
      <c r="B2267" t="s">
        <v>565</v>
      </c>
      <c r="C2267" t="s">
        <v>124</v>
      </c>
      <c r="D2267" s="685">
        <v>45991</v>
      </c>
      <c r="E2267" t="s">
        <v>80</v>
      </c>
      <c r="F2267" s="685">
        <v>45728</v>
      </c>
      <c r="G2267" s="685">
        <v>46386</v>
      </c>
      <c r="H2267" s="684" t="s">
        <v>6771</v>
      </c>
    </row>
    <row r="2268" spans="1:8" ht="43.5" hidden="1" x14ac:dyDescent="0.35">
      <c r="A2268" t="s">
        <v>6772</v>
      </c>
      <c r="B2268" t="s">
        <v>565</v>
      </c>
      <c r="C2268" t="s">
        <v>278</v>
      </c>
      <c r="D2268" s="685">
        <v>45736</v>
      </c>
      <c r="E2268" t="s">
        <v>80</v>
      </c>
      <c r="F2268" s="685">
        <v>45708</v>
      </c>
      <c r="G2268" s="685">
        <v>46325</v>
      </c>
      <c r="H2268" s="684" t="s">
        <v>6773</v>
      </c>
    </row>
    <row r="2269" spans="1:8" ht="29" hidden="1" x14ac:dyDescent="0.35">
      <c r="A2269" t="s">
        <v>6774</v>
      </c>
      <c r="B2269" t="s">
        <v>124</v>
      </c>
      <c r="C2269" t="s">
        <v>278</v>
      </c>
      <c r="D2269" s="685">
        <v>45642</v>
      </c>
      <c r="E2269" t="s">
        <v>80</v>
      </c>
      <c r="F2269" s="685">
        <v>45610</v>
      </c>
      <c r="G2269" s="685">
        <v>46325</v>
      </c>
      <c r="H2269" s="684" t="s">
        <v>6775</v>
      </c>
    </row>
    <row r="2270" spans="1:8" ht="29" hidden="1" x14ac:dyDescent="0.35">
      <c r="A2270" t="s">
        <v>6776</v>
      </c>
      <c r="B2270" t="s">
        <v>124</v>
      </c>
      <c r="C2270" t="s">
        <v>2475</v>
      </c>
      <c r="D2270" s="685">
        <v>45657</v>
      </c>
      <c r="E2270" t="s">
        <v>135</v>
      </c>
      <c r="F2270" s="685">
        <v>45623</v>
      </c>
      <c r="G2270" s="685">
        <v>45747</v>
      </c>
      <c r="H2270" s="684" t="s">
        <v>6777</v>
      </c>
    </row>
    <row r="2271" spans="1:8" hidden="1" x14ac:dyDescent="0.35">
      <c r="A2271" t="s">
        <v>6778</v>
      </c>
      <c r="B2271" t="s">
        <v>124</v>
      </c>
      <c r="C2271" t="s">
        <v>278</v>
      </c>
      <c r="D2271" s="685">
        <v>45656</v>
      </c>
      <c r="E2271" t="s">
        <v>80</v>
      </c>
      <c r="F2271" s="685">
        <v>45625</v>
      </c>
      <c r="G2271" s="685">
        <v>46325</v>
      </c>
      <c r="H2271" s="684" t="s">
        <v>6779</v>
      </c>
    </row>
    <row r="2272" spans="1:8" hidden="1" x14ac:dyDescent="0.35">
      <c r="A2272" t="s">
        <v>6780</v>
      </c>
      <c r="B2272" t="s">
        <v>888</v>
      </c>
      <c r="C2272" t="s">
        <v>278</v>
      </c>
      <c r="D2272" s="685">
        <v>45991</v>
      </c>
      <c r="E2272" t="s">
        <v>80</v>
      </c>
      <c r="F2272" s="685">
        <v>45642</v>
      </c>
      <c r="G2272" s="685">
        <v>45991</v>
      </c>
      <c r="H2272" s="684" t="s">
        <v>6781</v>
      </c>
    </row>
    <row r="2273" spans="1:8" ht="29" hidden="1" x14ac:dyDescent="0.35">
      <c r="A2273" t="s">
        <v>6782</v>
      </c>
      <c r="B2273" t="s">
        <v>124</v>
      </c>
      <c r="C2273" t="s">
        <v>124</v>
      </c>
      <c r="D2273" s="685">
        <v>45637</v>
      </c>
      <c r="E2273" t="s">
        <v>80</v>
      </c>
      <c r="F2273" s="685">
        <v>45623</v>
      </c>
      <c r="G2273" s="685">
        <v>45746</v>
      </c>
      <c r="H2273" s="684" t="s">
        <v>6783</v>
      </c>
    </row>
    <row r="2274" spans="1:8" hidden="1" x14ac:dyDescent="0.35">
      <c r="A2274" t="s">
        <v>6784</v>
      </c>
      <c r="B2274" t="s">
        <v>124</v>
      </c>
      <c r="C2274" t="s">
        <v>278</v>
      </c>
      <c r="D2274" s="685">
        <v>45644</v>
      </c>
      <c r="E2274" t="s">
        <v>80</v>
      </c>
      <c r="F2274" s="685">
        <v>45625</v>
      </c>
      <c r="G2274" s="685">
        <v>45688</v>
      </c>
      <c r="H2274" s="684" t="s">
        <v>6785</v>
      </c>
    </row>
    <row r="2275" spans="1:8" hidden="1" x14ac:dyDescent="0.35">
      <c r="A2275" t="s">
        <v>6786</v>
      </c>
      <c r="B2275" t="s">
        <v>280</v>
      </c>
      <c r="C2275" t="s">
        <v>2475</v>
      </c>
      <c r="D2275" s="685">
        <v>45870</v>
      </c>
      <c r="E2275" t="s">
        <v>80</v>
      </c>
      <c r="F2275" s="685">
        <v>45632</v>
      </c>
      <c r="G2275" s="685">
        <v>45870</v>
      </c>
      <c r="H2275" s="684" t="s">
        <v>1225</v>
      </c>
    </row>
    <row r="2276" spans="1:8" hidden="1" x14ac:dyDescent="0.35">
      <c r="A2276" t="s">
        <v>624</v>
      </c>
      <c r="B2276" t="s">
        <v>124</v>
      </c>
      <c r="C2276" t="s">
        <v>278</v>
      </c>
      <c r="D2276" s="685">
        <v>45869</v>
      </c>
      <c r="E2276" t="s">
        <v>80</v>
      </c>
      <c r="F2276" s="685">
        <v>45672</v>
      </c>
      <c r="G2276" s="685">
        <v>45869</v>
      </c>
      <c r="H2276" s="684" t="s">
        <v>6787</v>
      </c>
    </row>
    <row r="2277" spans="1:8" hidden="1" x14ac:dyDescent="0.35">
      <c r="A2277" t="s">
        <v>6788</v>
      </c>
      <c r="B2277" t="s">
        <v>888</v>
      </c>
      <c r="C2277" t="s">
        <v>278</v>
      </c>
      <c r="D2277" s="685">
        <v>45838</v>
      </c>
      <c r="E2277" t="s">
        <v>80</v>
      </c>
      <c r="F2277" s="685">
        <v>45492</v>
      </c>
      <c r="G2277" s="685">
        <v>46021</v>
      </c>
      <c r="H2277" s="684" t="s">
        <v>5139</v>
      </c>
    </row>
    <row r="2278" spans="1:8" ht="29" hidden="1" x14ac:dyDescent="0.35">
      <c r="A2278" t="s">
        <v>6789</v>
      </c>
      <c r="B2278" t="s">
        <v>124</v>
      </c>
      <c r="C2278" t="s">
        <v>124</v>
      </c>
      <c r="D2278" s="685">
        <v>45681</v>
      </c>
      <c r="E2278" t="s">
        <v>135</v>
      </c>
      <c r="F2278" s="685">
        <v>45674</v>
      </c>
      <c r="G2278" s="685">
        <v>45992</v>
      </c>
      <c r="H2278" s="684" t="s">
        <v>6790</v>
      </c>
    </row>
    <row r="2279" spans="1:8" ht="29" hidden="1" x14ac:dyDescent="0.35">
      <c r="A2279" t="s">
        <v>6791</v>
      </c>
      <c r="B2279" t="s">
        <v>124</v>
      </c>
      <c r="C2279" t="s">
        <v>124</v>
      </c>
      <c r="D2279" s="685">
        <v>45747</v>
      </c>
      <c r="E2279" t="s">
        <v>135</v>
      </c>
      <c r="F2279" s="685">
        <v>45671</v>
      </c>
      <c r="G2279" s="685">
        <v>45992</v>
      </c>
      <c r="H2279" s="684" t="s">
        <v>6792</v>
      </c>
    </row>
    <row r="2280" spans="1:8" hidden="1" x14ac:dyDescent="0.35">
      <c r="A2280" t="s">
        <v>6793</v>
      </c>
      <c r="B2280" t="s">
        <v>124</v>
      </c>
      <c r="C2280" t="s">
        <v>124</v>
      </c>
      <c r="D2280" s="685">
        <v>45670</v>
      </c>
      <c r="E2280" t="s">
        <v>2531</v>
      </c>
      <c r="F2280" s="685">
        <v>45517</v>
      </c>
      <c r="G2280" s="685">
        <v>45670</v>
      </c>
      <c r="H2280" s="684" t="s">
        <v>5834</v>
      </c>
    </row>
    <row r="2281" spans="1:8" hidden="1" x14ac:dyDescent="0.35">
      <c r="A2281" t="s">
        <v>6794</v>
      </c>
      <c r="B2281" t="s">
        <v>888</v>
      </c>
      <c r="C2281" t="s">
        <v>2475</v>
      </c>
      <c r="D2281" s="685">
        <v>45849</v>
      </c>
      <c r="E2281" t="s">
        <v>80</v>
      </c>
      <c r="F2281" s="685">
        <v>45607</v>
      </c>
      <c r="G2281" s="685">
        <v>46021</v>
      </c>
      <c r="H2281" s="684" t="s">
        <v>6795</v>
      </c>
    </row>
    <row r="2282" spans="1:8" hidden="1" x14ac:dyDescent="0.35">
      <c r="A2282" t="s">
        <v>128</v>
      </c>
      <c r="B2282" t="s">
        <v>156</v>
      </c>
      <c r="C2282" t="s">
        <v>278</v>
      </c>
      <c r="D2282" s="685">
        <v>45809</v>
      </c>
      <c r="E2282" t="s">
        <v>80</v>
      </c>
      <c r="F2282" s="685">
        <v>45590</v>
      </c>
      <c r="G2282" s="685">
        <v>45992</v>
      </c>
      <c r="H2282" s="684" t="s">
        <v>6796</v>
      </c>
    </row>
    <row r="2283" spans="1:8" ht="29" hidden="1" x14ac:dyDescent="0.35">
      <c r="A2283" t="s">
        <v>6797</v>
      </c>
      <c r="B2283" t="s">
        <v>124</v>
      </c>
      <c r="C2283" t="s">
        <v>278</v>
      </c>
      <c r="D2283" s="685">
        <v>45632</v>
      </c>
      <c r="E2283" t="s">
        <v>135</v>
      </c>
      <c r="F2283" s="685">
        <v>45602</v>
      </c>
      <c r="G2283" s="685">
        <v>46325</v>
      </c>
      <c r="H2283" s="684" t="s">
        <v>6798</v>
      </c>
    </row>
    <row r="2284" spans="1:8" hidden="1" x14ac:dyDescent="0.35">
      <c r="A2284" t="s">
        <v>6799</v>
      </c>
      <c r="B2284" t="s">
        <v>124</v>
      </c>
      <c r="C2284" t="s">
        <v>124</v>
      </c>
      <c r="D2284" s="685">
        <v>45670</v>
      </c>
      <c r="E2284" t="s">
        <v>80</v>
      </c>
      <c r="F2284" s="685">
        <v>45517</v>
      </c>
      <c r="G2284" s="685">
        <v>45670</v>
      </c>
      <c r="H2284" s="684" t="s">
        <v>6800</v>
      </c>
    </row>
    <row r="2285" spans="1:8" hidden="1" x14ac:dyDescent="0.35">
      <c r="A2285" t="s">
        <v>6801</v>
      </c>
      <c r="B2285" t="s">
        <v>280</v>
      </c>
      <c r="C2285" t="s">
        <v>278</v>
      </c>
      <c r="D2285" s="685">
        <v>46325</v>
      </c>
      <c r="E2285" t="s">
        <v>80</v>
      </c>
      <c r="F2285" s="685">
        <v>45742</v>
      </c>
      <c r="G2285" s="685">
        <v>46325</v>
      </c>
      <c r="H2285" s="684" t="s">
        <v>6802</v>
      </c>
    </row>
    <row r="2286" spans="1:8" ht="29" hidden="1" x14ac:dyDescent="0.35">
      <c r="A2286" t="s">
        <v>6803</v>
      </c>
      <c r="B2286" t="s">
        <v>124</v>
      </c>
      <c r="C2286" t="s">
        <v>278</v>
      </c>
      <c r="D2286" s="685">
        <v>45628</v>
      </c>
      <c r="E2286" t="s">
        <v>80</v>
      </c>
      <c r="F2286" s="685">
        <v>45596</v>
      </c>
      <c r="G2286" s="685">
        <v>46325</v>
      </c>
      <c r="H2286" s="684" t="s">
        <v>6804</v>
      </c>
    </row>
    <row r="2287" spans="1:8" hidden="1" x14ac:dyDescent="0.35">
      <c r="A2287" t="s">
        <v>6805</v>
      </c>
      <c r="B2287" t="s">
        <v>124</v>
      </c>
      <c r="C2287" t="s">
        <v>278</v>
      </c>
      <c r="D2287" s="685">
        <v>45717</v>
      </c>
      <c r="E2287" t="s">
        <v>80</v>
      </c>
      <c r="F2287" s="685">
        <v>45686</v>
      </c>
      <c r="G2287" s="685">
        <v>46325</v>
      </c>
      <c r="H2287" s="684" t="s">
        <v>6806</v>
      </c>
    </row>
    <row r="2288" spans="1:8" hidden="1" x14ac:dyDescent="0.35">
      <c r="A2288" t="s">
        <v>6807</v>
      </c>
      <c r="B2288" t="s">
        <v>280</v>
      </c>
      <c r="C2288" t="s">
        <v>278</v>
      </c>
      <c r="D2288" s="685">
        <v>45960</v>
      </c>
      <c r="E2288" t="s">
        <v>80</v>
      </c>
      <c r="F2288" s="685">
        <v>45776</v>
      </c>
      <c r="G2288" s="685">
        <v>46325</v>
      </c>
      <c r="H2288" s="684" t="s">
        <v>6808</v>
      </c>
    </row>
    <row r="2289" spans="1:8" hidden="1" x14ac:dyDescent="0.35">
      <c r="A2289" t="s">
        <v>6809</v>
      </c>
      <c r="B2289" t="s">
        <v>124</v>
      </c>
      <c r="C2289" t="s">
        <v>278</v>
      </c>
      <c r="D2289" s="685">
        <v>45629</v>
      </c>
      <c r="E2289" t="s">
        <v>135</v>
      </c>
      <c r="F2289" s="685">
        <v>45597</v>
      </c>
      <c r="G2289" s="685">
        <v>46325</v>
      </c>
      <c r="H2289" s="684" t="s">
        <v>6810</v>
      </c>
    </row>
    <row r="2290" spans="1:8" hidden="1" x14ac:dyDescent="0.35">
      <c r="A2290" t="s">
        <v>596</v>
      </c>
      <c r="B2290" t="s">
        <v>124</v>
      </c>
      <c r="C2290" t="s">
        <v>278</v>
      </c>
      <c r="D2290" s="685">
        <v>45869</v>
      </c>
      <c r="E2290" t="s">
        <v>2640</v>
      </c>
      <c r="F2290" s="685">
        <v>45671</v>
      </c>
      <c r="G2290" s="685">
        <v>45869</v>
      </c>
      <c r="H2290" s="684" t="s">
        <v>6811</v>
      </c>
    </row>
    <row r="2291" spans="1:8" hidden="1" x14ac:dyDescent="0.35">
      <c r="A2291" t="s">
        <v>6812</v>
      </c>
      <c r="B2291" t="s">
        <v>124</v>
      </c>
      <c r="C2291" t="s">
        <v>278</v>
      </c>
      <c r="D2291" s="685">
        <v>45632</v>
      </c>
      <c r="E2291" t="s">
        <v>135</v>
      </c>
      <c r="F2291" s="685">
        <v>45602</v>
      </c>
      <c r="G2291" s="685">
        <v>46325</v>
      </c>
      <c r="H2291" s="684" t="s">
        <v>6813</v>
      </c>
    </row>
    <row r="2292" spans="1:8" hidden="1" x14ac:dyDescent="0.35">
      <c r="A2292" t="s">
        <v>6814</v>
      </c>
      <c r="B2292" t="s">
        <v>124</v>
      </c>
      <c r="C2292" t="s">
        <v>124</v>
      </c>
      <c r="D2292" s="685">
        <v>45764</v>
      </c>
      <c r="E2292" t="s">
        <v>80</v>
      </c>
      <c r="F2292" s="685">
        <v>45733</v>
      </c>
      <c r="G2292" s="685">
        <v>45864</v>
      </c>
      <c r="H2292" s="684" t="s">
        <v>6815</v>
      </c>
    </row>
    <row r="2293" spans="1:8" hidden="1" x14ac:dyDescent="0.35">
      <c r="A2293" t="s">
        <v>6816</v>
      </c>
      <c r="B2293" t="s">
        <v>124</v>
      </c>
      <c r="C2293" t="s">
        <v>278</v>
      </c>
      <c r="D2293" s="685">
        <v>45638</v>
      </c>
      <c r="E2293" t="s">
        <v>135</v>
      </c>
      <c r="F2293" s="685">
        <v>45608</v>
      </c>
      <c r="G2293" s="685">
        <v>46325</v>
      </c>
      <c r="H2293" s="684" t="s">
        <v>6817</v>
      </c>
    </row>
    <row r="2294" spans="1:8" hidden="1" x14ac:dyDescent="0.35">
      <c r="A2294" t="s">
        <v>399</v>
      </c>
      <c r="B2294" t="s">
        <v>2518</v>
      </c>
      <c r="C2294" t="s">
        <v>278</v>
      </c>
      <c r="D2294" s="685">
        <v>45961</v>
      </c>
      <c r="E2294" t="s">
        <v>80</v>
      </c>
      <c r="F2294" s="685">
        <v>45586</v>
      </c>
      <c r="G2294" s="685">
        <v>46325</v>
      </c>
      <c r="H2294" s="684" t="s">
        <v>6818</v>
      </c>
    </row>
    <row r="2295" spans="1:8" ht="29" hidden="1" x14ac:dyDescent="0.35">
      <c r="A2295" t="s">
        <v>6819</v>
      </c>
      <c r="B2295" t="s">
        <v>124</v>
      </c>
      <c r="C2295" t="s">
        <v>278</v>
      </c>
      <c r="D2295" s="685">
        <v>45625</v>
      </c>
      <c r="E2295" t="s">
        <v>80</v>
      </c>
      <c r="F2295" s="685">
        <v>45594</v>
      </c>
      <c r="G2295" s="685">
        <v>46325</v>
      </c>
      <c r="H2295" s="684" t="s">
        <v>6820</v>
      </c>
    </row>
    <row r="2296" spans="1:8" ht="29" hidden="1" x14ac:dyDescent="0.35">
      <c r="A2296" t="s">
        <v>6821</v>
      </c>
      <c r="B2296" t="s">
        <v>124</v>
      </c>
      <c r="C2296" t="s">
        <v>278</v>
      </c>
      <c r="D2296" s="685">
        <v>45733</v>
      </c>
      <c r="E2296" t="s">
        <v>80</v>
      </c>
      <c r="F2296" s="685">
        <v>45705</v>
      </c>
      <c r="G2296" s="685">
        <v>46325</v>
      </c>
      <c r="H2296" s="684" t="s">
        <v>6822</v>
      </c>
    </row>
    <row r="2297" spans="1:8" hidden="1" x14ac:dyDescent="0.35">
      <c r="A2297" t="s">
        <v>6823</v>
      </c>
      <c r="B2297" t="s">
        <v>124</v>
      </c>
      <c r="C2297" t="s">
        <v>278</v>
      </c>
      <c r="D2297" s="685">
        <v>45629</v>
      </c>
      <c r="E2297" t="s">
        <v>135</v>
      </c>
      <c r="F2297" s="685">
        <v>45597</v>
      </c>
      <c r="G2297" s="685">
        <v>46325</v>
      </c>
      <c r="H2297" s="684" t="s">
        <v>6824</v>
      </c>
    </row>
    <row r="2298" spans="1:8" hidden="1" x14ac:dyDescent="0.35">
      <c r="A2298" t="s">
        <v>6825</v>
      </c>
      <c r="B2298" t="s">
        <v>280</v>
      </c>
      <c r="C2298" t="s">
        <v>278</v>
      </c>
      <c r="D2298" s="685">
        <v>45870</v>
      </c>
      <c r="E2298" t="s">
        <v>80</v>
      </c>
      <c r="F2298" s="685">
        <v>45653</v>
      </c>
      <c r="G2298" s="685">
        <v>45870</v>
      </c>
      <c r="H2298" s="684" t="s">
        <v>6826</v>
      </c>
    </row>
    <row r="2299" spans="1:8" hidden="1" x14ac:dyDescent="0.35">
      <c r="A2299" t="s">
        <v>6827</v>
      </c>
      <c r="B2299" t="s">
        <v>888</v>
      </c>
      <c r="C2299" t="s">
        <v>278</v>
      </c>
      <c r="D2299" s="685">
        <v>45681</v>
      </c>
      <c r="E2299" t="s">
        <v>80</v>
      </c>
      <c r="F2299" s="685">
        <v>45636</v>
      </c>
      <c r="G2299" s="685">
        <v>46021</v>
      </c>
      <c r="H2299" s="684" t="s">
        <v>6828</v>
      </c>
    </row>
    <row r="2300" spans="1:8" ht="29" hidden="1" x14ac:dyDescent="0.35">
      <c r="A2300" t="s">
        <v>6829</v>
      </c>
      <c r="B2300" t="s">
        <v>124</v>
      </c>
      <c r="C2300" t="s">
        <v>124</v>
      </c>
      <c r="D2300" s="685">
        <v>45617</v>
      </c>
      <c r="E2300" t="s">
        <v>80</v>
      </c>
      <c r="F2300" s="685">
        <v>45596</v>
      </c>
      <c r="G2300" s="685">
        <v>45809</v>
      </c>
      <c r="H2300" s="684" t="s">
        <v>2949</v>
      </c>
    </row>
    <row r="2301" spans="1:8" hidden="1" x14ac:dyDescent="0.35">
      <c r="A2301" t="s">
        <v>6830</v>
      </c>
      <c r="B2301" t="s">
        <v>280</v>
      </c>
      <c r="C2301" t="s">
        <v>2475</v>
      </c>
      <c r="D2301" s="685">
        <v>45870</v>
      </c>
      <c r="E2301" t="s">
        <v>80</v>
      </c>
      <c r="F2301" s="685">
        <v>45649</v>
      </c>
      <c r="G2301" s="685">
        <v>45870</v>
      </c>
      <c r="H2301" s="684" t="s">
        <v>6831</v>
      </c>
    </row>
    <row r="2302" spans="1:8" ht="29" hidden="1" x14ac:dyDescent="0.35">
      <c r="A2302" t="s">
        <v>6832</v>
      </c>
      <c r="B2302" t="s">
        <v>124</v>
      </c>
      <c r="C2302" t="s">
        <v>278</v>
      </c>
      <c r="D2302" s="685">
        <v>45631</v>
      </c>
      <c r="E2302" t="s">
        <v>135</v>
      </c>
      <c r="F2302" s="685">
        <v>45601</v>
      </c>
      <c r="G2302" s="685">
        <v>46325</v>
      </c>
      <c r="H2302" s="684" t="s">
        <v>6833</v>
      </c>
    </row>
    <row r="2303" spans="1:8" hidden="1" x14ac:dyDescent="0.35">
      <c r="A2303" t="s">
        <v>6834</v>
      </c>
      <c r="B2303" t="s">
        <v>124</v>
      </c>
      <c r="C2303" t="s">
        <v>278</v>
      </c>
      <c r="D2303" s="685">
        <v>45628</v>
      </c>
      <c r="E2303" t="s">
        <v>80</v>
      </c>
      <c r="F2303" s="685">
        <v>45596</v>
      </c>
      <c r="G2303" s="685">
        <v>46325</v>
      </c>
      <c r="H2303" s="684" t="s">
        <v>6835</v>
      </c>
    </row>
    <row r="2304" spans="1:8" hidden="1" x14ac:dyDescent="0.35">
      <c r="A2304" t="s">
        <v>6836</v>
      </c>
      <c r="B2304" t="s">
        <v>124</v>
      </c>
      <c r="C2304" t="s">
        <v>278</v>
      </c>
      <c r="D2304" s="685">
        <v>45631</v>
      </c>
      <c r="E2304" t="s">
        <v>80</v>
      </c>
      <c r="F2304" s="685">
        <v>45601</v>
      </c>
      <c r="G2304" s="685">
        <v>46325</v>
      </c>
      <c r="H2304" s="684" t="s">
        <v>6837</v>
      </c>
    </row>
    <row r="2305" spans="1:8" ht="29" hidden="1" x14ac:dyDescent="0.35">
      <c r="A2305" t="s">
        <v>441</v>
      </c>
      <c r="B2305" t="s">
        <v>280</v>
      </c>
      <c r="C2305" t="s">
        <v>278</v>
      </c>
      <c r="D2305" s="685">
        <v>45961</v>
      </c>
      <c r="E2305" t="s">
        <v>80</v>
      </c>
      <c r="F2305" s="685">
        <v>45621</v>
      </c>
      <c r="G2305" s="685">
        <v>46325</v>
      </c>
      <c r="H2305" s="684" t="s">
        <v>6838</v>
      </c>
    </row>
    <row r="2306" spans="1:8" ht="43.5" hidden="1" x14ac:dyDescent="0.35">
      <c r="A2306" t="s">
        <v>6839</v>
      </c>
      <c r="B2306" t="s">
        <v>124</v>
      </c>
      <c r="C2306" t="s">
        <v>124</v>
      </c>
      <c r="D2306" s="685">
        <v>45658</v>
      </c>
      <c r="E2306" t="s">
        <v>80</v>
      </c>
      <c r="F2306" s="685">
        <v>45642</v>
      </c>
      <c r="G2306" s="685">
        <v>46057</v>
      </c>
      <c r="H2306" s="684" t="s">
        <v>6840</v>
      </c>
    </row>
    <row r="2307" spans="1:8" ht="29" hidden="1" x14ac:dyDescent="0.35">
      <c r="A2307" t="s">
        <v>6841</v>
      </c>
      <c r="B2307" t="s">
        <v>124</v>
      </c>
      <c r="C2307" t="s">
        <v>124</v>
      </c>
      <c r="D2307" s="685">
        <v>45603</v>
      </c>
      <c r="E2307" t="s">
        <v>80</v>
      </c>
      <c r="F2307" s="685">
        <v>45588</v>
      </c>
      <c r="G2307" s="685">
        <v>45746</v>
      </c>
      <c r="H2307" s="684" t="s">
        <v>6842</v>
      </c>
    </row>
    <row r="2308" spans="1:8" hidden="1" x14ac:dyDescent="0.35">
      <c r="A2308" t="s">
        <v>6843</v>
      </c>
      <c r="B2308" t="s">
        <v>565</v>
      </c>
      <c r="C2308" t="s">
        <v>278</v>
      </c>
      <c r="D2308" s="685">
        <v>45629</v>
      </c>
      <c r="E2308" t="s">
        <v>80</v>
      </c>
      <c r="F2308" s="685">
        <v>45597</v>
      </c>
      <c r="G2308" s="685">
        <v>46325</v>
      </c>
      <c r="H2308" s="684" t="s">
        <v>6844</v>
      </c>
    </row>
    <row r="2309" spans="1:8" hidden="1" x14ac:dyDescent="0.35">
      <c r="A2309" t="s">
        <v>6845</v>
      </c>
      <c r="B2309" t="s">
        <v>124</v>
      </c>
      <c r="C2309" t="s">
        <v>278</v>
      </c>
      <c r="D2309" s="685">
        <v>45629</v>
      </c>
      <c r="E2309" t="s">
        <v>135</v>
      </c>
      <c r="F2309" s="685">
        <v>45597</v>
      </c>
      <c r="G2309" s="685">
        <v>46325</v>
      </c>
      <c r="H2309" s="684" t="s">
        <v>6846</v>
      </c>
    </row>
    <row r="2310" spans="1:8" hidden="1" x14ac:dyDescent="0.35">
      <c r="A2310" t="s">
        <v>6847</v>
      </c>
      <c r="B2310" t="s">
        <v>280</v>
      </c>
      <c r="C2310" t="s">
        <v>278</v>
      </c>
      <c r="D2310" s="685">
        <v>46325</v>
      </c>
      <c r="E2310" t="s">
        <v>80</v>
      </c>
      <c r="F2310" s="685">
        <v>45747</v>
      </c>
      <c r="G2310" s="685">
        <v>46325</v>
      </c>
      <c r="H2310" s="684" t="s">
        <v>6848</v>
      </c>
    </row>
    <row r="2311" spans="1:8" ht="29" hidden="1" x14ac:dyDescent="0.35">
      <c r="A2311" t="s">
        <v>6849</v>
      </c>
      <c r="B2311" t="s">
        <v>124</v>
      </c>
      <c r="C2311" t="s">
        <v>278</v>
      </c>
      <c r="D2311" s="685">
        <v>45625</v>
      </c>
      <c r="E2311" t="s">
        <v>80</v>
      </c>
      <c r="F2311" s="685">
        <v>45594</v>
      </c>
      <c r="G2311" s="685">
        <v>46325</v>
      </c>
      <c r="H2311" s="684" t="s">
        <v>6850</v>
      </c>
    </row>
    <row r="2312" spans="1:8" hidden="1" x14ac:dyDescent="0.35">
      <c r="A2312" t="s">
        <v>6851</v>
      </c>
      <c r="B2312" t="s">
        <v>124</v>
      </c>
      <c r="C2312" t="s">
        <v>278</v>
      </c>
      <c r="D2312" s="685">
        <v>45629</v>
      </c>
      <c r="E2312" t="s">
        <v>135</v>
      </c>
      <c r="F2312" s="685">
        <v>45597</v>
      </c>
      <c r="G2312" s="685">
        <v>46325</v>
      </c>
      <c r="H2312" s="684" t="s">
        <v>6852</v>
      </c>
    </row>
    <row r="2313" spans="1:8" hidden="1" x14ac:dyDescent="0.35">
      <c r="A2313" t="s">
        <v>6853</v>
      </c>
      <c r="B2313" t="s">
        <v>124</v>
      </c>
      <c r="C2313" t="s">
        <v>278</v>
      </c>
      <c r="D2313" s="685">
        <v>45639</v>
      </c>
      <c r="E2313" t="s">
        <v>80</v>
      </c>
      <c r="F2313" s="685">
        <v>45609</v>
      </c>
      <c r="G2313" s="685">
        <v>46325</v>
      </c>
      <c r="H2313" s="684" t="s">
        <v>6854</v>
      </c>
    </row>
    <row r="2314" spans="1:8" ht="29" hidden="1" x14ac:dyDescent="0.35">
      <c r="A2314" t="s">
        <v>6855</v>
      </c>
      <c r="B2314" t="s">
        <v>124</v>
      </c>
      <c r="C2314" t="s">
        <v>124</v>
      </c>
      <c r="D2314" s="685">
        <v>45678</v>
      </c>
      <c r="E2314" t="s">
        <v>80</v>
      </c>
      <c r="F2314" s="685">
        <v>45671</v>
      </c>
      <c r="G2314" s="685">
        <v>45992</v>
      </c>
      <c r="H2314" s="684" t="s">
        <v>6856</v>
      </c>
    </row>
    <row r="2315" spans="1:8" hidden="1" x14ac:dyDescent="0.35">
      <c r="A2315" t="s">
        <v>403</v>
      </c>
      <c r="B2315" t="s">
        <v>280</v>
      </c>
      <c r="C2315" t="s">
        <v>278</v>
      </c>
      <c r="D2315" s="685">
        <v>45961</v>
      </c>
      <c r="E2315" t="s">
        <v>80</v>
      </c>
      <c r="F2315" s="685">
        <v>45597</v>
      </c>
      <c r="G2315" s="685">
        <v>46325</v>
      </c>
      <c r="H2315" s="684" t="s">
        <v>6857</v>
      </c>
    </row>
    <row r="2316" spans="1:8" ht="29" hidden="1" x14ac:dyDescent="0.35">
      <c r="A2316" t="s">
        <v>6858</v>
      </c>
      <c r="B2316" t="s">
        <v>124</v>
      </c>
      <c r="C2316" t="s">
        <v>2475</v>
      </c>
      <c r="D2316" s="685">
        <v>45657</v>
      </c>
      <c r="E2316" t="s">
        <v>135</v>
      </c>
      <c r="F2316" s="685">
        <v>45623</v>
      </c>
      <c r="G2316" s="685">
        <v>45747</v>
      </c>
      <c r="H2316" s="684" t="s">
        <v>6859</v>
      </c>
    </row>
    <row r="2317" spans="1:8" ht="29" hidden="1" x14ac:dyDescent="0.35">
      <c r="A2317" t="s">
        <v>6860</v>
      </c>
      <c r="B2317" t="s">
        <v>124</v>
      </c>
      <c r="C2317" t="s">
        <v>124</v>
      </c>
      <c r="D2317" s="685">
        <v>45617</v>
      </c>
      <c r="E2317" t="s">
        <v>80</v>
      </c>
      <c r="F2317" s="685">
        <v>45596</v>
      </c>
      <c r="G2317" s="685">
        <v>45809</v>
      </c>
      <c r="H2317" s="684" t="s">
        <v>6861</v>
      </c>
    </row>
    <row r="2318" spans="1:8" ht="29" hidden="1" x14ac:dyDescent="0.35">
      <c r="A2318" t="s">
        <v>6862</v>
      </c>
      <c r="B2318" t="s">
        <v>888</v>
      </c>
      <c r="C2318" t="s">
        <v>278</v>
      </c>
      <c r="D2318" s="685">
        <v>45960</v>
      </c>
      <c r="E2318" t="s">
        <v>2531</v>
      </c>
      <c r="F2318" s="685">
        <v>45734</v>
      </c>
      <c r="G2318" s="685">
        <v>45992</v>
      </c>
      <c r="H2318" s="684" t="s">
        <v>6863</v>
      </c>
    </row>
    <row r="2319" spans="1:8" hidden="1" x14ac:dyDescent="0.35">
      <c r="A2319" t="s">
        <v>6864</v>
      </c>
      <c r="B2319" t="s">
        <v>565</v>
      </c>
      <c r="C2319" t="s">
        <v>124</v>
      </c>
      <c r="D2319" s="685">
        <v>45991</v>
      </c>
      <c r="E2319" t="s">
        <v>80</v>
      </c>
      <c r="F2319" s="685">
        <v>45728</v>
      </c>
      <c r="G2319" s="685">
        <v>46386</v>
      </c>
      <c r="H2319" s="684" t="s">
        <v>6865</v>
      </c>
    </row>
    <row r="2320" spans="1:8" hidden="1" x14ac:dyDescent="0.35">
      <c r="A2320" t="s">
        <v>6866</v>
      </c>
      <c r="B2320" t="s">
        <v>565</v>
      </c>
      <c r="C2320" t="s">
        <v>124</v>
      </c>
      <c r="D2320" s="685">
        <v>46142</v>
      </c>
      <c r="E2320" t="s">
        <v>80</v>
      </c>
      <c r="F2320" s="685">
        <v>45717</v>
      </c>
      <c r="G2320" s="685">
        <v>46418</v>
      </c>
      <c r="H2320" s="684" t="s">
        <v>6867</v>
      </c>
    </row>
    <row r="2321" spans="1:8" hidden="1" x14ac:dyDescent="0.35">
      <c r="A2321" t="s">
        <v>6868</v>
      </c>
      <c r="B2321" t="s">
        <v>565</v>
      </c>
      <c r="C2321" t="s">
        <v>124</v>
      </c>
      <c r="D2321" s="685">
        <v>45991</v>
      </c>
      <c r="E2321" t="s">
        <v>80</v>
      </c>
      <c r="F2321" s="685">
        <v>45728</v>
      </c>
      <c r="G2321" s="685">
        <v>46386</v>
      </c>
      <c r="H2321" s="684" t="s">
        <v>6869</v>
      </c>
    </row>
    <row r="2322" spans="1:8" hidden="1" x14ac:dyDescent="0.35">
      <c r="A2322" t="s">
        <v>6870</v>
      </c>
      <c r="B2322" t="s">
        <v>565</v>
      </c>
      <c r="C2322" t="s">
        <v>124</v>
      </c>
      <c r="D2322" s="685">
        <v>46142</v>
      </c>
      <c r="E2322" t="s">
        <v>80</v>
      </c>
      <c r="F2322" s="685">
        <v>45717</v>
      </c>
      <c r="G2322" s="685">
        <v>46418</v>
      </c>
      <c r="H2322" s="684" t="s">
        <v>6871</v>
      </c>
    </row>
    <row r="2323" spans="1:8" hidden="1" x14ac:dyDescent="0.35">
      <c r="A2323" t="s">
        <v>6872</v>
      </c>
      <c r="B2323" t="s">
        <v>888</v>
      </c>
      <c r="C2323" t="s">
        <v>278</v>
      </c>
      <c r="D2323" s="685">
        <v>45960</v>
      </c>
      <c r="E2323" t="s">
        <v>2531</v>
      </c>
      <c r="F2323" s="685">
        <v>45492</v>
      </c>
      <c r="G2323" s="685">
        <v>45958</v>
      </c>
      <c r="H2323" s="684" t="s">
        <v>6873</v>
      </c>
    </row>
    <row r="2324" spans="1:8" hidden="1" x14ac:dyDescent="0.35">
      <c r="A2324" t="s">
        <v>6874</v>
      </c>
      <c r="B2324" t="s">
        <v>156</v>
      </c>
      <c r="C2324" t="s">
        <v>2475</v>
      </c>
      <c r="D2324" s="685">
        <v>45808</v>
      </c>
      <c r="E2324" t="s">
        <v>80</v>
      </c>
      <c r="F2324" s="685">
        <v>45492</v>
      </c>
      <c r="G2324" s="685">
        <v>45992</v>
      </c>
      <c r="H2324" s="684" t="s">
        <v>6875</v>
      </c>
    </row>
    <row r="2325" spans="1:8" hidden="1" x14ac:dyDescent="0.35">
      <c r="A2325" t="s">
        <v>6876</v>
      </c>
      <c r="B2325" t="s">
        <v>565</v>
      </c>
      <c r="C2325" t="s">
        <v>124</v>
      </c>
      <c r="D2325" s="685">
        <v>46142</v>
      </c>
      <c r="E2325" t="s">
        <v>80</v>
      </c>
      <c r="F2325" s="685">
        <v>45717</v>
      </c>
      <c r="G2325" s="685">
        <v>46417</v>
      </c>
      <c r="H2325" s="684" t="s">
        <v>6877</v>
      </c>
    </row>
    <row r="2326" spans="1:8" ht="29" hidden="1" x14ac:dyDescent="0.35">
      <c r="A2326" t="s">
        <v>6878</v>
      </c>
      <c r="B2326" t="s">
        <v>565</v>
      </c>
      <c r="C2326" t="s">
        <v>124</v>
      </c>
      <c r="D2326" s="685">
        <v>45764</v>
      </c>
      <c r="E2326" t="s">
        <v>80</v>
      </c>
      <c r="F2326" s="685">
        <v>45733</v>
      </c>
      <c r="G2326" s="685">
        <v>46229</v>
      </c>
      <c r="H2326" s="684" t="s">
        <v>6879</v>
      </c>
    </row>
    <row r="2327" spans="1:8" hidden="1" x14ac:dyDescent="0.35">
      <c r="A2327" t="s">
        <v>6880</v>
      </c>
      <c r="B2327" t="s">
        <v>565</v>
      </c>
      <c r="C2327" t="s">
        <v>124</v>
      </c>
      <c r="D2327" s="685">
        <v>45991</v>
      </c>
      <c r="E2327" t="s">
        <v>80</v>
      </c>
      <c r="F2327" s="685">
        <v>45728</v>
      </c>
      <c r="G2327" s="685">
        <v>46386</v>
      </c>
      <c r="H2327" s="684" t="s">
        <v>6881</v>
      </c>
    </row>
    <row r="2328" spans="1:8" hidden="1" x14ac:dyDescent="0.35">
      <c r="A2328" t="s">
        <v>6882</v>
      </c>
      <c r="B2328" t="s">
        <v>565</v>
      </c>
      <c r="C2328" t="s">
        <v>124</v>
      </c>
      <c r="D2328" s="685">
        <v>46142</v>
      </c>
      <c r="E2328" t="s">
        <v>80</v>
      </c>
      <c r="F2328" s="685">
        <v>45717</v>
      </c>
      <c r="G2328" s="685">
        <v>46417</v>
      </c>
      <c r="H2328" s="684" t="s">
        <v>6883</v>
      </c>
    </row>
    <row r="2329" spans="1:8" hidden="1" x14ac:dyDescent="0.35">
      <c r="A2329" t="s">
        <v>6884</v>
      </c>
      <c r="B2329" t="s">
        <v>565</v>
      </c>
      <c r="C2329" t="s">
        <v>2475</v>
      </c>
      <c r="D2329" s="685">
        <v>45808</v>
      </c>
      <c r="E2329" t="s">
        <v>80</v>
      </c>
      <c r="F2329" s="685">
        <v>45727</v>
      </c>
      <c r="G2329" s="685">
        <v>45838</v>
      </c>
      <c r="H2329" s="684" t="s">
        <v>6885</v>
      </c>
    </row>
    <row r="2330" spans="1:8" hidden="1" x14ac:dyDescent="0.35">
      <c r="A2330" t="s">
        <v>6886</v>
      </c>
      <c r="B2330" t="s">
        <v>124</v>
      </c>
      <c r="C2330" t="s">
        <v>124</v>
      </c>
      <c r="D2330" s="685">
        <v>45792</v>
      </c>
      <c r="E2330" t="s">
        <v>135</v>
      </c>
      <c r="F2330" s="685">
        <v>45748</v>
      </c>
      <c r="G2330" s="685">
        <v>45808</v>
      </c>
      <c r="H2330" s="684" t="s">
        <v>6887</v>
      </c>
    </row>
    <row r="2331" spans="1:8" ht="29" hidden="1" x14ac:dyDescent="0.35">
      <c r="A2331" t="s">
        <v>6888</v>
      </c>
      <c r="B2331" t="s">
        <v>565</v>
      </c>
      <c r="C2331" t="s">
        <v>124</v>
      </c>
      <c r="D2331" s="685">
        <v>45991</v>
      </c>
      <c r="E2331" t="s">
        <v>80</v>
      </c>
      <c r="F2331" s="685">
        <v>45728</v>
      </c>
      <c r="G2331" s="685">
        <v>46386</v>
      </c>
      <c r="H2331" s="684" t="s">
        <v>6889</v>
      </c>
    </row>
    <row r="2332" spans="1:8" hidden="1" x14ac:dyDescent="0.35">
      <c r="A2332" t="s">
        <v>6890</v>
      </c>
      <c r="B2332" t="s">
        <v>565</v>
      </c>
      <c r="C2332" t="s">
        <v>124</v>
      </c>
      <c r="D2332" s="685">
        <v>45991</v>
      </c>
      <c r="E2332" t="s">
        <v>80</v>
      </c>
      <c r="F2332" s="685">
        <v>45728</v>
      </c>
      <c r="G2332" s="685">
        <v>46386</v>
      </c>
      <c r="H2332" s="684" t="s">
        <v>6891</v>
      </c>
    </row>
    <row r="2333" spans="1:8" hidden="1" x14ac:dyDescent="0.35">
      <c r="A2333" t="s">
        <v>6892</v>
      </c>
      <c r="B2333" t="s">
        <v>565</v>
      </c>
      <c r="C2333" t="s">
        <v>124</v>
      </c>
      <c r="D2333" s="685">
        <v>45764</v>
      </c>
      <c r="E2333" t="s">
        <v>80</v>
      </c>
      <c r="F2333" s="685">
        <v>45733</v>
      </c>
      <c r="G2333" s="685">
        <v>46229</v>
      </c>
      <c r="H2333" s="684" t="s">
        <v>6893</v>
      </c>
    </row>
    <row r="2334" spans="1:8" hidden="1" x14ac:dyDescent="0.35">
      <c r="A2334" t="s">
        <v>6894</v>
      </c>
      <c r="B2334" t="s">
        <v>565</v>
      </c>
      <c r="C2334" t="s">
        <v>124</v>
      </c>
      <c r="D2334" s="685">
        <v>46142</v>
      </c>
      <c r="E2334" t="s">
        <v>80</v>
      </c>
      <c r="F2334" s="685">
        <v>45717</v>
      </c>
      <c r="G2334" s="685">
        <v>46418</v>
      </c>
      <c r="H2334" s="684" t="s">
        <v>6895</v>
      </c>
    </row>
    <row r="2335" spans="1:8" ht="29" hidden="1" x14ac:dyDescent="0.35">
      <c r="A2335" t="s">
        <v>6896</v>
      </c>
      <c r="B2335" t="s">
        <v>565</v>
      </c>
      <c r="C2335" t="s">
        <v>124</v>
      </c>
      <c r="D2335" s="685">
        <v>45764</v>
      </c>
      <c r="E2335" t="s">
        <v>80</v>
      </c>
      <c r="F2335" s="685">
        <v>45733</v>
      </c>
      <c r="G2335" s="685">
        <v>46229</v>
      </c>
      <c r="H2335" s="684" t="s">
        <v>6897</v>
      </c>
    </row>
    <row r="2336" spans="1:8" hidden="1" x14ac:dyDescent="0.35">
      <c r="A2336" t="s">
        <v>6898</v>
      </c>
      <c r="B2336" t="s">
        <v>565</v>
      </c>
      <c r="C2336" t="s">
        <v>124</v>
      </c>
      <c r="D2336" s="685">
        <v>45765</v>
      </c>
      <c r="E2336" t="s">
        <v>80</v>
      </c>
      <c r="F2336" s="685">
        <v>45734</v>
      </c>
      <c r="G2336" s="685">
        <v>46229</v>
      </c>
      <c r="H2336" s="684" t="s">
        <v>6899</v>
      </c>
    </row>
    <row r="2337" spans="1:8" hidden="1" x14ac:dyDescent="0.35">
      <c r="A2337" t="s">
        <v>6900</v>
      </c>
      <c r="B2337" t="s">
        <v>565</v>
      </c>
      <c r="C2337" t="s">
        <v>278</v>
      </c>
      <c r="D2337" s="685">
        <v>45768</v>
      </c>
      <c r="E2337" t="s">
        <v>80</v>
      </c>
      <c r="F2337" s="685">
        <v>45735</v>
      </c>
      <c r="G2337" s="685">
        <v>46325</v>
      </c>
      <c r="H2337" s="684" t="s">
        <v>6901</v>
      </c>
    </row>
    <row r="2338" spans="1:8" hidden="1" x14ac:dyDescent="0.35">
      <c r="A2338" t="s">
        <v>6902</v>
      </c>
      <c r="B2338" t="s">
        <v>565</v>
      </c>
      <c r="C2338" t="s">
        <v>124</v>
      </c>
      <c r="D2338" s="685">
        <v>46142</v>
      </c>
      <c r="E2338" t="s">
        <v>80</v>
      </c>
      <c r="F2338" s="685">
        <v>45717</v>
      </c>
      <c r="G2338" s="685">
        <v>46418</v>
      </c>
      <c r="H2338" s="684" t="s">
        <v>6903</v>
      </c>
    </row>
    <row r="2339" spans="1:8" hidden="1" x14ac:dyDescent="0.35">
      <c r="A2339" t="s">
        <v>6904</v>
      </c>
      <c r="B2339" t="s">
        <v>565</v>
      </c>
      <c r="C2339" t="s">
        <v>124</v>
      </c>
      <c r="D2339" s="685">
        <v>45991</v>
      </c>
      <c r="E2339" t="s">
        <v>80</v>
      </c>
      <c r="F2339" s="685">
        <v>45728</v>
      </c>
      <c r="G2339" s="685">
        <v>46386</v>
      </c>
      <c r="H2339" s="684" t="s">
        <v>6905</v>
      </c>
    </row>
    <row r="2340" spans="1:8" hidden="1" x14ac:dyDescent="0.35">
      <c r="A2340" t="s">
        <v>6906</v>
      </c>
      <c r="B2340" t="s">
        <v>565</v>
      </c>
      <c r="C2340" t="s">
        <v>278</v>
      </c>
      <c r="D2340" s="685">
        <v>45768</v>
      </c>
      <c r="E2340" t="s">
        <v>80</v>
      </c>
      <c r="F2340" s="685">
        <v>45735</v>
      </c>
      <c r="G2340" s="685">
        <v>46325</v>
      </c>
      <c r="H2340" s="684" t="s">
        <v>6907</v>
      </c>
    </row>
    <row r="2341" spans="1:8" ht="29" hidden="1" x14ac:dyDescent="0.35">
      <c r="A2341" t="s">
        <v>6908</v>
      </c>
      <c r="B2341" t="s">
        <v>888</v>
      </c>
      <c r="C2341" t="s">
        <v>2475</v>
      </c>
      <c r="D2341" s="685">
        <v>45869</v>
      </c>
      <c r="E2341" t="s">
        <v>80</v>
      </c>
      <c r="F2341" s="685">
        <v>45730</v>
      </c>
      <c r="G2341" s="685">
        <v>46022</v>
      </c>
      <c r="H2341" s="684" t="s">
        <v>6909</v>
      </c>
    </row>
    <row r="2342" spans="1:8" ht="29" hidden="1" x14ac:dyDescent="0.35">
      <c r="A2342" t="s">
        <v>6910</v>
      </c>
      <c r="B2342" t="s">
        <v>2518</v>
      </c>
      <c r="C2342" t="s">
        <v>124</v>
      </c>
      <c r="D2342" s="685">
        <v>45940</v>
      </c>
      <c r="E2342" t="s">
        <v>2624</v>
      </c>
      <c r="F2342" s="685">
        <v>45689</v>
      </c>
      <c r="G2342" s="685">
        <v>46054</v>
      </c>
      <c r="H2342" s="684" t="s">
        <v>6911</v>
      </c>
    </row>
    <row r="2343" spans="1:8" hidden="1" x14ac:dyDescent="0.35">
      <c r="A2343" t="s">
        <v>6912</v>
      </c>
      <c r="B2343" t="s">
        <v>565</v>
      </c>
      <c r="C2343" t="s">
        <v>2475</v>
      </c>
      <c r="D2343" s="685">
        <v>46142</v>
      </c>
      <c r="E2343" t="s">
        <v>80</v>
      </c>
      <c r="F2343" s="685">
        <v>45717</v>
      </c>
      <c r="G2343" s="685">
        <v>46418</v>
      </c>
      <c r="H2343" s="684" t="s">
        <v>6913</v>
      </c>
    </row>
    <row r="2344" spans="1:8" hidden="1" x14ac:dyDescent="0.35">
      <c r="A2344" t="s">
        <v>6914</v>
      </c>
      <c r="B2344" t="s">
        <v>565</v>
      </c>
      <c r="C2344" t="s">
        <v>124</v>
      </c>
      <c r="D2344" s="685">
        <v>45991</v>
      </c>
      <c r="E2344" t="s">
        <v>80</v>
      </c>
      <c r="F2344" s="685">
        <v>45728</v>
      </c>
      <c r="G2344" s="685">
        <v>46386</v>
      </c>
      <c r="H2344" s="684" t="s">
        <v>6915</v>
      </c>
    </row>
    <row r="2345" spans="1:8" hidden="1" x14ac:dyDescent="0.35">
      <c r="A2345" t="s">
        <v>6916</v>
      </c>
      <c r="B2345" t="s">
        <v>124</v>
      </c>
      <c r="C2345" t="s">
        <v>124</v>
      </c>
      <c r="D2345" s="685">
        <v>45764</v>
      </c>
      <c r="E2345" t="s">
        <v>80</v>
      </c>
      <c r="F2345" s="685">
        <v>45733</v>
      </c>
      <c r="G2345" s="685">
        <v>45864</v>
      </c>
      <c r="H2345" s="684" t="s">
        <v>6917</v>
      </c>
    </row>
    <row r="2346" spans="1:8" ht="29" hidden="1" x14ac:dyDescent="0.35">
      <c r="A2346" t="s">
        <v>6918</v>
      </c>
      <c r="B2346" t="s">
        <v>2518</v>
      </c>
      <c r="C2346" t="s">
        <v>124</v>
      </c>
      <c r="D2346" s="685">
        <v>45940</v>
      </c>
      <c r="E2346" t="s">
        <v>2624</v>
      </c>
      <c r="F2346" s="685">
        <v>45734</v>
      </c>
      <c r="G2346" s="685">
        <v>46054</v>
      </c>
      <c r="H2346" s="684" t="s">
        <v>6919</v>
      </c>
    </row>
    <row r="2347" spans="1:8" hidden="1" x14ac:dyDescent="0.35">
      <c r="A2347" t="s">
        <v>6920</v>
      </c>
      <c r="B2347" t="s">
        <v>565</v>
      </c>
      <c r="C2347" t="s">
        <v>124</v>
      </c>
      <c r="D2347" s="685">
        <v>46142</v>
      </c>
      <c r="E2347" t="s">
        <v>80</v>
      </c>
      <c r="F2347" s="685">
        <v>46174</v>
      </c>
      <c r="G2347" s="685">
        <v>46386</v>
      </c>
      <c r="H2347" s="684" t="s">
        <v>6921</v>
      </c>
    </row>
    <row r="2348" spans="1:8" hidden="1" x14ac:dyDescent="0.35">
      <c r="A2348" t="s">
        <v>6922</v>
      </c>
      <c r="B2348" t="s">
        <v>565</v>
      </c>
      <c r="C2348" t="s">
        <v>124</v>
      </c>
      <c r="D2348" s="685">
        <v>45991</v>
      </c>
      <c r="E2348" t="s">
        <v>80</v>
      </c>
      <c r="F2348" s="685">
        <v>45728</v>
      </c>
      <c r="G2348" s="685">
        <v>46386</v>
      </c>
      <c r="H2348" s="684" t="s">
        <v>6923</v>
      </c>
    </row>
    <row r="2349" spans="1:8" hidden="1" x14ac:dyDescent="0.35">
      <c r="A2349" t="s">
        <v>6924</v>
      </c>
      <c r="B2349" t="s">
        <v>565</v>
      </c>
      <c r="C2349" t="s">
        <v>124</v>
      </c>
      <c r="D2349" s="685">
        <v>45991</v>
      </c>
      <c r="E2349" t="s">
        <v>80</v>
      </c>
      <c r="F2349" s="685">
        <v>45728</v>
      </c>
      <c r="G2349" s="685">
        <v>46386</v>
      </c>
      <c r="H2349" s="684" t="s">
        <v>6925</v>
      </c>
    </row>
    <row r="2350" spans="1:8" hidden="1" x14ac:dyDescent="0.35">
      <c r="A2350" t="s">
        <v>6926</v>
      </c>
      <c r="B2350" t="s">
        <v>565</v>
      </c>
      <c r="C2350" t="s">
        <v>124</v>
      </c>
      <c r="D2350" s="685">
        <v>45991</v>
      </c>
      <c r="E2350" t="s">
        <v>80</v>
      </c>
      <c r="F2350" s="685">
        <v>45728</v>
      </c>
      <c r="G2350" s="685">
        <v>46386</v>
      </c>
      <c r="H2350" s="684" t="s">
        <v>6927</v>
      </c>
    </row>
    <row r="2351" spans="1:8" hidden="1" x14ac:dyDescent="0.35">
      <c r="A2351" t="s">
        <v>6928</v>
      </c>
      <c r="B2351" t="s">
        <v>565</v>
      </c>
      <c r="C2351" t="s">
        <v>2536</v>
      </c>
      <c r="D2351" s="685">
        <v>45753</v>
      </c>
      <c r="E2351" t="s">
        <v>80</v>
      </c>
      <c r="F2351" s="685">
        <v>45722</v>
      </c>
      <c r="G2351" s="685">
        <v>46057</v>
      </c>
      <c r="H2351" s="684" t="s">
        <v>6929</v>
      </c>
    </row>
    <row r="2352" spans="1:8" ht="29" hidden="1" x14ac:dyDescent="0.35">
      <c r="A2352" t="s">
        <v>6930</v>
      </c>
      <c r="B2352" t="s">
        <v>888</v>
      </c>
      <c r="C2352" t="s">
        <v>124</v>
      </c>
      <c r="D2352" s="685">
        <v>45862</v>
      </c>
      <c r="E2352" t="s">
        <v>2553</v>
      </c>
      <c r="F2352" s="685">
        <v>45862</v>
      </c>
      <c r="G2352" s="685">
        <v>45899</v>
      </c>
      <c r="H2352" s="684" t="s">
        <v>5052</v>
      </c>
    </row>
    <row r="2353" spans="1:8" hidden="1" x14ac:dyDescent="0.35">
      <c r="A2353" t="s">
        <v>6931</v>
      </c>
      <c r="B2353" t="s">
        <v>565</v>
      </c>
      <c r="C2353" t="s">
        <v>2536</v>
      </c>
      <c r="D2353" s="685">
        <v>45900</v>
      </c>
      <c r="E2353" t="s">
        <v>2531</v>
      </c>
      <c r="F2353" s="685">
        <v>45785</v>
      </c>
      <c r="G2353" s="685">
        <v>46021</v>
      </c>
      <c r="H2353" s="684" t="s">
        <v>6932</v>
      </c>
    </row>
    <row r="2354" spans="1:8" ht="43.5" hidden="1" x14ac:dyDescent="0.35">
      <c r="A2354" t="s">
        <v>6933</v>
      </c>
      <c r="B2354" t="s">
        <v>888</v>
      </c>
      <c r="C2354" t="s">
        <v>124</v>
      </c>
      <c r="D2354" s="685">
        <v>45790</v>
      </c>
      <c r="E2354" t="s">
        <v>2553</v>
      </c>
      <c r="F2354" s="685">
        <v>45517</v>
      </c>
      <c r="G2354" s="685">
        <v>45790</v>
      </c>
      <c r="H2354" s="684" t="s">
        <v>6934</v>
      </c>
    </row>
    <row r="2355" spans="1:8" ht="43.5" hidden="1" x14ac:dyDescent="0.35">
      <c r="A2355" t="s">
        <v>6935</v>
      </c>
      <c r="B2355" t="s">
        <v>565</v>
      </c>
      <c r="C2355" t="s">
        <v>278</v>
      </c>
      <c r="D2355" s="685">
        <v>45712</v>
      </c>
      <c r="E2355" t="s">
        <v>80</v>
      </c>
      <c r="F2355" s="685">
        <v>45712</v>
      </c>
      <c r="G2355" s="685">
        <v>46325</v>
      </c>
      <c r="H2355" s="684" t="s">
        <v>6936</v>
      </c>
    </row>
    <row r="2356" spans="1:8" ht="29" hidden="1" x14ac:dyDescent="0.35">
      <c r="A2356" t="s">
        <v>6937</v>
      </c>
      <c r="B2356" t="s">
        <v>565</v>
      </c>
      <c r="C2356" t="s">
        <v>2536</v>
      </c>
      <c r="D2356" s="685">
        <v>45900</v>
      </c>
      <c r="E2356" t="s">
        <v>2531</v>
      </c>
      <c r="F2356" s="685">
        <v>45785</v>
      </c>
      <c r="G2356" s="685">
        <v>46021</v>
      </c>
      <c r="H2356" s="684" t="s">
        <v>6938</v>
      </c>
    </row>
    <row r="2357" spans="1:8" hidden="1" x14ac:dyDescent="0.35">
      <c r="A2357" t="s">
        <v>2329</v>
      </c>
      <c r="B2357" t="s">
        <v>888</v>
      </c>
      <c r="C2357" t="s">
        <v>278</v>
      </c>
      <c r="D2357" s="685">
        <v>45838</v>
      </c>
      <c r="E2357" t="s">
        <v>2624</v>
      </c>
      <c r="F2357" s="685">
        <v>45776</v>
      </c>
      <c r="G2357" s="685">
        <v>46022</v>
      </c>
      <c r="H2357" s="684" t="s">
        <v>6939</v>
      </c>
    </row>
    <row r="2358" spans="1:8" hidden="1" x14ac:dyDescent="0.35">
      <c r="A2358" t="s">
        <v>6940</v>
      </c>
      <c r="B2358" t="s">
        <v>565</v>
      </c>
      <c r="C2358" t="s">
        <v>124</v>
      </c>
      <c r="D2358" s="685">
        <v>45991</v>
      </c>
      <c r="E2358" t="s">
        <v>80</v>
      </c>
      <c r="F2358" s="685">
        <v>45728</v>
      </c>
      <c r="G2358" s="685">
        <v>46386</v>
      </c>
      <c r="H2358" s="684" t="s">
        <v>6941</v>
      </c>
    </row>
    <row r="2359" spans="1:8" hidden="1" x14ac:dyDescent="0.35">
      <c r="A2359" t="s">
        <v>2258</v>
      </c>
      <c r="B2359" t="s">
        <v>124</v>
      </c>
      <c r="C2359" t="s">
        <v>2475</v>
      </c>
      <c r="D2359" s="685">
        <v>45809</v>
      </c>
      <c r="E2359" t="s">
        <v>80</v>
      </c>
      <c r="F2359" s="685">
        <v>45694</v>
      </c>
      <c r="G2359" s="685">
        <v>45869</v>
      </c>
      <c r="H2359" s="684" t="s">
        <v>1112</v>
      </c>
    </row>
    <row r="2360" spans="1:8" ht="29" hidden="1" x14ac:dyDescent="0.35">
      <c r="A2360" t="s">
        <v>6942</v>
      </c>
      <c r="B2360" t="s">
        <v>124</v>
      </c>
      <c r="C2360" t="s">
        <v>278</v>
      </c>
      <c r="D2360" s="685">
        <v>45712</v>
      </c>
      <c r="E2360" t="s">
        <v>80</v>
      </c>
      <c r="F2360" s="685">
        <v>45712</v>
      </c>
      <c r="G2360" s="685">
        <v>46325</v>
      </c>
      <c r="H2360" s="684" t="s">
        <v>6943</v>
      </c>
    </row>
    <row r="2361" spans="1:8" ht="29" hidden="1" x14ac:dyDescent="0.35">
      <c r="A2361" t="s">
        <v>6944</v>
      </c>
      <c r="B2361" t="s">
        <v>565</v>
      </c>
      <c r="C2361" t="s">
        <v>278</v>
      </c>
      <c r="D2361" s="685">
        <v>45737</v>
      </c>
      <c r="E2361" t="s">
        <v>80</v>
      </c>
      <c r="F2361" s="685">
        <v>45709</v>
      </c>
      <c r="G2361" s="685">
        <v>46325</v>
      </c>
      <c r="H2361" s="684" t="s">
        <v>6945</v>
      </c>
    </row>
    <row r="2362" spans="1:8" ht="29" hidden="1" x14ac:dyDescent="0.35">
      <c r="A2362" t="s">
        <v>6946</v>
      </c>
      <c r="B2362" t="s">
        <v>888</v>
      </c>
      <c r="C2362" t="s">
        <v>124</v>
      </c>
      <c r="D2362" s="685">
        <v>45723</v>
      </c>
      <c r="E2362" t="s">
        <v>2553</v>
      </c>
      <c r="F2362" s="685">
        <v>45713</v>
      </c>
      <c r="G2362" s="685">
        <v>45856</v>
      </c>
      <c r="H2362" s="684" t="s">
        <v>6947</v>
      </c>
    </row>
    <row r="2363" spans="1:8" ht="29" hidden="1" x14ac:dyDescent="0.35">
      <c r="A2363" t="s">
        <v>6948</v>
      </c>
      <c r="B2363" t="s">
        <v>565</v>
      </c>
      <c r="C2363" t="s">
        <v>2475</v>
      </c>
      <c r="D2363" s="685">
        <v>45900</v>
      </c>
      <c r="E2363" t="s">
        <v>2531</v>
      </c>
      <c r="F2363" s="685">
        <v>45713</v>
      </c>
      <c r="G2363" s="685">
        <v>46022</v>
      </c>
      <c r="H2363" s="684" t="s">
        <v>6949</v>
      </c>
    </row>
    <row r="2364" spans="1:8" ht="29" hidden="1" x14ac:dyDescent="0.35">
      <c r="A2364" t="s">
        <v>6950</v>
      </c>
      <c r="B2364" t="s">
        <v>124</v>
      </c>
      <c r="C2364" t="s">
        <v>278</v>
      </c>
      <c r="D2364" s="685">
        <v>45736</v>
      </c>
      <c r="E2364" t="s">
        <v>80</v>
      </c>
      <c r="F2364" s="685">
        <v>45708</v>
      </c>
      <c r="G2364" s="685">
        <v>46325</v>
      </c>
      <c r="H2364" s="684" t="s">
        <v>6951</v>
      </c>
    </row>
    <row r="2365" spans="1:8" ht="29" hidden="1" x14ac:dyDescent="0.35">
      <c r="A2365" t="s">
        <v>6952</v>
      </c>
      <c r="B2365" t="s">
        <v>888</v>
      </c>
      <c r="C2365" t="s">
        <v>2475</v>
      </c>
      <c r="D2365" s="685">
        <v>45869</v>
      </c>
      <c r="E2365" t="s">
        <v>80</v>
      </c>
      <c r="F2365" s="685">
        <v>45730</v>
      </c>
      <c r="G2365" s="685">
        <v>46022</v>
      </c>
      <c r="H2365" s="684" t="s">
        <v>6953</v>
      </c>
    </row>
    <row r="2366" spans="1:8" hidden="1" x14ac:dyDescent="0.35">
      <c r="A2366" t="s">
        <v>6954</v>
      </c>
      <c r="B2366" t="s">
        <v>888</v>
      </c>
      <c r="C2366" t="s">
        <v>124</v>
      </c>
      <c r="D2366" s="685">
        <v>45723</v>
      </c>
      <c r="E2366" t="s">
        <v>2553</v>
      </c>
      <c r="F2366" s="685">
        <v>45713</v>
      </c>
      <c r="G2366" s="685">
        <v>45856</v>
      </c>
      <c r="H2366" s="684" t="s">
        <v>6955</v>
      </c>
    </row>
    <row r="2367" spans="1:8" hidden="1" x14ac:dyDescent="0.35">
      <c r="A2367" t="s">
        <v>6956</v>
      </c>
      <c r="B2367" t="s">
        <v>888</v>
      </c>
      <c r="C2367" t="s">
        <v>2475</v>
      </c>
      <c r="D2367" s="685">
        <v>45747</v>
      </c>
      <c r="E2367" t="s">
        <v>80</v>
      </c>
      <c r="F2367" s="685">
        <v>45698</v>
      </c>
      <c r="G2367" s="685">
        <v>45747</v>
      </c>
      <c r="H2367" s="684" t="s">
        <v>6957</v>
      </c>
    </row>
    <row r="2368" spans="1:8" hidden="1" x14ac:dyDescent="0.35">
      <c r="A2368" t="s">
        <v>6958</v>
      </c>
      <c r="B2368" t="s">
        <v>124</v>
      </c>
      <c r="C2368" t="s">
        <v>124</v>
      </c>
      <c r="D2368" s="685">
        <v>45728</v>
      </c>
      <c r="E2368" t="s">
        <v>2553</v>
      </c>
      <c r="F2368" s="685">
        <v>45716</v>
      </c>
      <c r="G2368" s="685">
        <v>45856</v>
      </c>
      <c r="H2368" s="684" t="s">
        <v>6959</v>
      </c>
    </row>
    <row r="2369" spans="1:8" ht="29" hidden="1" x14ac:dyDescent="0.35">
      <c r="A2369" t="s">
        <v>6960</v>
      </c>
      <c r="B2369" t="s">
        <v>2518</v>
      </c>
      <c r="C2369" t="s">
        <v>124</v>
      </c>
      <c r="D2369" s="685">
        <v>45940</v>
      </c>
      <c r="E2369" t="s">
        <v>2624</v>
      </c>
      <c r="F2369" s="685">
        <v>45734</v>
      </c>
      <c r="G2369" s="685">
        <v>46054</v>
      </c>
      <c r="H2369" s="684" t="s">
        <v>6961</v>
      </c>
    </row>
    <row r="2370" spans="1:8" hidden="1" x14ac:dyDescent="0.35">
      <c r="A2370" t="s">
        <v>6962</v>
      </c>
      <c r="B2370" t="s">
        <v>565</v>
      </c>
      <c r="C2370" t="s">
        <v>124</v>
      </c>
      <c r="D2370" s="685">
        <v>45671</v>
      </c>
      <c r="E2370" t="s">
        <v>80</v>
      </c>
      <c r="F2370" s="685">
        <v>45671</v>
      </c>
      <c r="G2370" s="685">
        <v>46057</v>
      </c>
      <c r="H2370" s="684" t="s">
        <v>6963</v>
      </c>
    </row>
    <row r="2371" spans="1:8" ht="29" hidden="1" x14ac:dyDescent="0.35">
      <c r="A2371" t="s">
        <v>6964</v>
      </c>
      <c r="B2371" t="s">
        <v>888</v>
      </c>
      <c r="C2371" t="s">
        <v>124</v>
      </c>
      <c r="D2371" s="685">
        <v>45723</v>
      </c>
      <c r="E2371" t="s">
        <v>2553</v>
      </c>
      <c r="F2371" s="685">
        <v>45713</v>
      </c>
      <c r="G2371" s="685">
        <v>45856</v>
      </c>
      <c r="H2371" s="684" t="s">
        <v>6965</v>
      </c>
    </row>
    <row r="2372" spans="1:8" ht="29" hidden="1" x14ac:dyDescent="0.35">
      <c r="A2372" t="s">
        <v>6966</v>
      </c>
      <c r="B2372" t="s">
        <v>565</v>
      </c>
      <c r="C2372" t="s">
        <v>278</v>
      </c>
      <c r="D2372" s="685">
        <v>45733</v>
      </c>
      <c r="E2372" t="s">
        <v>80</v>
      </c>
      <c r="F2372" s="685">
        <v>45705</v>
      </c>
      <c r="G2372" s="685">
        <v>46325</v>
      </c>
      <c r="H2372" s="684" t="s">
        <v>6967</v>
      </c>
    </row>
    <row r="2373" spans="1:8" hidden="1" x14ac:dyDescent="0.35">
      <c r="A2373" t="s">
        <v>6968</v>
      </c>
      <c r="B2373" t="s">
        <v>565</v>
      </c>
      <c r="C2373" t="s">
        <v>124</v>
      </c>
      <c r="D2373" s="685">
        <v>45991</v>
      </c>
      <c r="E2373" t="s">
        <v>80</v>
      </c>
      <c r="F2373" s="685">
        <v>45728</v>
      </c>
      <c r="G2373" s="685">
        <v>46386</v>
      </c>
      <c r="H2373" s="684" t="s">
        <v>6969</v>
      </c>
    </row>
    <row r="2374" spans="1:8" hidden="1" x14ac:dyDescent="0.35">
      <c r="A2374" t="s">
        <v>731</v>
      </c>
      <c r="B2374" t="s">
        <v>156</v>
      </c>
      <c r="C2374" t="s">
        <v>2475</v>
      </c>
      <c r="D2374" s="685">
        <v>45809</v>
      </c>
      <c r="E2374" t="s">
        <v>80</v>
      </c>
      <c r="F2374" s="685">
        <v>45709</v>
      </c>
      <c r="G2374" s="685">
        <v>45869</v>
      </c>
      <c r="H2374" s="684" t="s">
        <v>6970</v>
      </c>
    </row>
    <row r="2375" spans="1:8" hidden="1" x14ac:dyDescent="0.35">
      <c r="A2375" t="s">
        <v>6971</v>
      </c>
      <c r="B2375" t="s">
        <v>565</v>
      </c>
      <c r="C2375" t="s">
        <v>124</v>
      </c>
      <c r="D2375" s="685">
        <v>45991</v>
      </c>
      <c r="E2375" t="s">
        <v>80</v>
      </c>
      <c r="F2375" s="685">
        <v>45728</v>
      </c>
      <c r="G2375" s="685">
        <v>46418</v>
      </c>
      <c r="H2375" s="684" t="s">
        <v>6972</v>
      </c>
    </row>
    <row r="2376" spans="1:8" ht="29" hidden="1" x14ac:dyDescent="0.35">
      <c r="A2376" t="s">
        <v>6973</v>
      </c>
      <c r="B2376" t="s">
        <v>280</v>
      </c>
      <c r="C2376" t="s">
        <v>278</v>
      </c>
      <c r="D2376" s="685">
        <v>45898</v>
      </c>
      <c r="E2376" t="s">
        <v>80</v>
      </c>
      <c r="F2376" s="685">
        <v>45733</v>
      </c>
      <c r="G2376" s="685">
        <v>46022</v>
      </c>
      <c r="H2376" s="684" t="s">
        <v>6974</v>
      </c>
    </row>
    <row r="2377" spans="1:8" hidden="1" x14ac:dyDescent="0.35">
      <c r="A2377" t="s">
        <v>6975</v>
      </c>
      <c r="B2377" t="s">
        <v>124</v>
      </c>
      <c r="C2377" t="s">
        <v>124</v>
      </c>
      <c r="D2377" s="685">
        <v>45764</v>
      </c>
      <c r="E2377" t="s">
        <v>80</v>
      </c>
      <c r="F2377" s="685">
        <v>45733</v>
      </c>
      <c r="G2377" s="685">
        <v>45864</v>
      </c>
      <c r="H2377" s="684" t="s">
        <v>6976</v>
      </c>
    </row>
    <row r="2378" spans="1:8" hidden="1" x14ac:dyDescent="0.35">
      <c r="A2378" t="s">
        <v>6977</v>
      </c>
      <c r="B2378" t="s">
        <v>565</v>
      </c>
      <c r="C2378" t="s">
        <v>124</v>
      </c>
      <c r="D2378" s="685">
        <v>45765</v>
      </c>
      <c r="E2378" t="s">
        <v>80</v>
      </c>
      <c r="F2378" s="685">
        <v>45734</v>
      </c>
      <c r="G2378" s="685">
        <v>46229</v>
      </c>
      <c r="H2378" s="684" t="s">
        <v>6978</v>
      </c>
    </row>
    <row r="2379" spans="1:8" hidden="1" x14ac:dyDescent="0.35">
      <c r="A2379" t="s">
        <v>6979</v>
      </c>
      <c r="B2379" t="s">
        <v>565</v>
      </c>
      <c r="C2379" t="s">
        <v>2536</v>
      </c>
      <c r="D2379" s="685">
        <v>45741</v>
      </c>
      <c r="E2379" t="s">
        <v>2553</v>
      </c>
      <c r="F2379" s="685">
        <v>45713</v>
      </c>
      <c r="G2379" s="685">
        <v>46057</v>
      </c>
      <c r="H2379" s="684" t="s">
        <v>6980</v>
      </c>
    </row>
    <row r="2380" spans="1:8" hidden="1" x14ac:dyDescent="0.35">
      <c r="A2380" t="s">
        <v>6981</v>
      </c>
      <c r="B2380" t="s">
        <v>156</v>
      </c>
      <c r="C2380" t="s">
        <v>2475</v>
      </c>
      <c r="D2380" s="685">
        <v>45809</v>
      </c>
      <c r="E2380" t="s">
        <v>2531</v>
      </c>
      <c r="F2380" s="685">
        <v>45709</v>
      </c>
      <c r="G2380" s="685">
        <v>45869</v>
      </c>
      <c r="H2380" s="684" t="s">
        <v>6982</v>
      </c>
    </row>
    <row r="2381" spans="1:8" hidden="1" x14ac:dyDescent="0.35">
      <c r="A2381" t="s">
        <v>6983</v>
      </c>
      <c r="B2381" t="s">
        <v>565</v>
      </c>
      <c r="C2381" t="s">
        <v>2475</v>
      </c>
      <c r="D2381" s="685">
        <v>45808</v>
      </c>
      <c r="E2381" t="s">
        <v>80</v>
      </c>
      <c r="F2381" s="685">
        <v>45727</v>
      </c>
      <c r="G2381" s="685">
        <v>45838</v>
      </c>
      <c r="H2381" s="684" t="s">
        <v>6984</v>
      </c>
    </row>
    <row r="2382" spans="1:8" hidden="1" x14ac:dyDescent="0.35">
      <c r="A2382" t="s">
        <v>6985</v>
      </c>
      <c r="B2382" t="s">
        <v>124</v>
      </c>
      <c r="C2382" t="s">
        <v>124</v>
      </c>
      <c r="D2382" s="685">
        <v>45892</v>
      </c>
      <c r="E2382" t="s">
        <v>80</v>
      </c>
      <c r="F2382" s="685">
        <v>45733</v>
      </c>
      <c r="G2382" s="685">
        <v>46008</v>
      </c>
      <c r="H2382" s="684" t="s">
        <v>6986</v>
      </c>
    </row>
    <row r="2383" spans="1:8" hidden="1" x14ac:dyDescent="0.35">
      <c r="A2383" t="s">
        <v>6987</v>
      </c>
      <c r="B2383" t="s">
        <v>565</v>
      </c>
      <c r="C2383" t="s">
        <v>2536</v>
      </c>
      <c r="D2383" s="685">
        <v>45900</v>
      </c>
      <c r="E2383" t="s">
        <v>2531</v>
      </c>
      <c r="F2383" s="685">
        <v>45785</v>
      </c>
      <c r="G2383" s="685">
        <v>46021</v>
      </c>
      <c r="H2383" s="684" t="s">
        <v>6988</v>
      </c>
    </row>
    <row r="2384" spans="1:8" hidden="1" x14ac:dyDescent="0.35">
      <c r="A2384" t="s">
        <v>2289</v>
      </c>
      <c r="B2384" t="s">
        <v>156</v>
      </c>
      <c r="C2384" t="s">
        <v>2475</v>
      </c>
      <c r="D2384" s="685">
        <v>45809</v>
      </c>
      <c r="E2384" t="s">
        <v>80</v>
      </c>
      <c r="F2384" s="685">
        <v>45709</v>
      </c>
      <c r="G2384" s="685">
        <v>45869</v>
      </c>
      <c r="H2384" s="684" t="s">
        <v>6989</v>
      </c>
    </row>
    <row r="2385" spans="1:8" ht="43.5" hidden="1" x14ac:dyDescent="0.35">
      <c r="A2385" t="s">
        <v>6990</v>
      </c>
      <c r="B2385" t="s">
        <v>565</v>
      </c>
      <c r="C2385" t="s">
        <v>124</v>
      </c>
      <c r="D2385" s="685">
        <v>45716</v>
      </c>
      <c r="E2385" t="s">
        <v>80</v>
      </c>
      <c r="F2385" s="685">
        <v>45684</v>
      </c>
      <c r="G2385" s="685">
        <v>45838</v>
      </c>
      <c r="H2385" s="684" t="s">
        <v>6991</v>
      </c>
    </row>
    <row r="2386" spans="1:8" hidden="1" x14ac:dyDescent="0.35">
      <c r="A2386" t="s">
        <v>6992</v>
      </c>
      <c r="B2386" t="s">
        <v>124</v>
      </c>
      <c r="C2386" t="s">
        <v>278</v>
      </c>
      <c r="D2386" s="685">
        <v>45736</v>
      </c>
      <c r="E2386" t="s">
        <v>80</v>
      </c>
      <c r="F2386" s="685">
        <v>45708</v>
      </c>
      <c r="G2386" s="685">
        <v>46325</v>
      </c>
      <c r="H2386" s="684" t="s">
        <v>6993</v>
      </c>
    </row>
    <row r="2387" spans="1:8" hidden="1" x14ac:dyDescent="0.35">
      <c r="A2387" t="s">
        <v>6994</v>
      </c>
      <c r="B2387" t="s">
        <v>565</v>
      </c>
      <c r="C2387" t="s">
        <v>124</v>
      </c>
      <c r="D2387" s="685">
        <v>45991</v>
      </c>
      <c r="E2387" t="s">
        <v>80</v>
      </c>
      <c r="F2387" s="685">
        <v>45728</v>
      </c>
      <c r="G2387" s="685">
        <v>46386</v>
      </c>
      <c r="H2387" s="684" t="s">
        <v>6995</v>
      </c>
    </row>
    <row r="2388" spans="1:8" ht="29" hidden="1" x14ac:dyDescent="0.35">
      <c r="A2388" t="s">
        <v>6996</v>
      </c>
      <c r="B2388" t="s">
        <v>888</v>
      </c>
      <c r="C2388" t="s">
        <v>124</v>
      </c>
      <c r="D2388" s="685">
        <v>45790</v>
      </c>
      <c r="E2388" t="s">
        <v>2553</v>
      </c>
      <c r="F2388" s="685">
        <v>45517</v>
      </c>
      <c r="G2388" s="685">
        <v>45790</v>
      </c>
      <c r="H2388" s="684" t="s">
        <v>6997</v>
      </c>
    </row>
    <row r="2389" spans="1:8" hidden="1" x14ac:dyDescent="0.35">
      <c r="A2389" t="s">
        <v>6998</v>
      </c>
      <c r="B2389" t="s">
        <v>124</v>
      </c>
      <c r="C2389" t="s">
        <v>124</v>
      </c>
      <c r="D2389" s="685">
        <v>45728</v>
      </c>
      <c r="E2389" t="s">
        <v>135</v>
      </c>
      <c r="F2389" s="685">
        <v>45716</v>
      </c>
      <c r="G2389" s="685">
        <v>45856</v>
      </c>
      <c r="H2389" s="684" t="s">
        <v>6999</v>
      </c>
    </row>
    <row r="2390" spans="1:8" hidden="1" x14ac:dyDescent="0.35">
      <c r="A2390" t="s">
        <v>7000</v>
      </c>
      <c r="B2390" t="s">
        <v>124</v>
      </c>
      <c r="C2390" t="s">
        <v>124</v>
      </c>
      <c r="D2390" s="685">
        <v>45764</v>
      </c>
      <c r="E2390" t="s">
        <v>80</v>
      </c>
      <c r="F2390" s="685">
        <v>45733</v>
      </c>
      <c r="G2390" s="685">
        <v>45864</v>
      </c>
      <c r="H2390" s="684" t="s">
        <v>7001</v>
      </c>
    </row>
    <row r="2391" spans="1:8" hidden="1" x14ac:dyDescent="0.35">
      <c r="A2391" t="s">
        <v>7002</v>
      </c>
      <c r="B2391" t="s">
        <v>565</v>
      </c>
      <c r="C2391" t="s">
        <v>124</v>
      </c>
      <c r="D2391" s="685">
        <v>45884</v>
      </c>
      <c r="E2391" t="s">
        <v>80</v>
      </c>
      <c r="F2391" s="685">
        <v>45785</v>
      </c>
      <c r="G2391" s="685">
        <v>45971</v>
      </c>
      <c r="H2391" s="684" t="s">
        <v>7003</v>
      </c>
    </row>
    <row r="2392" spans="1:8" hidden="1" x14ac:dyDescent="0.35">
      <c r="A2392" t="s">
        <v>7004</v>
      </c>
      <c r="B2392" t="s">
        <v>565</v>
      </c>
      <c r="C2392" t="s">
        <v>278</v>
      </c>
      <c r="D2392" s="685">
        <v>45960</v>
      </c>
      <c r="E2392" t="s">
        <v>80</v>
      </c>
      <c r="F2392" s="685">
        <v>45748</v>
      </c>
      <c r="G2392" s="685">
        <v>45779</v>
      </c>
      <c r="H2392" s="684" t="s">
        <v>7005</v>
      </c>
    </row>
    <row r="2393" spans="1:8" hidden="1" x14ac:dyDescent="0.35">
      <c r="A2393" t="s">
        <v>7006</v>
      </c>
      <c r="B2393" t="s">
        <v>888</v>
      </c>
      <c r="C2393" t="s">
        <v>124</v>
      </c>
      <c r="D2393" s="685">
        <v>45824</v>
      </c>
      <c r="E2393" t="s">
        <v>2553</v>
      </c>
      <c r="F2393" s="685">
        <v>45814</v>
      </c>
      <c r="G2393" s="685">
        <v>45844</v>
      </c>
      <c r="H2393" s="684" t="s">
        <v>7007</v>
      </c>
    </row>
    <row r="2394" spans="1:8" hidden="1" x14ac:dyDescent="0.35">
      <c r="A2394" t="s">
        <v>7008</v>
      </c>
      <c r="B2394" t="s">
        <v>888</v>
      </c>
      <c r="C2394" t="s">
        <v>278</v>
      </c>
      <c r="D2394" s="685">
        <v>45869</v>
      </c>
      <c r="E2394" t="s">
        <v>80</v>
      </c>
      <c r="F2394" s="685">
        <v>45796</v>
      </c>
      <c r="G2394" s="685">
        <v>46022</v>
      </c>
      <c r="H2394" s="684" t="s">
        <v>7009</v>
      </c>
    </row>
    <row r="2395" spans="1:8" hidden="1" x14ac:dyDescent="0.35">
      <c r="A2395" t="s">
        <v>7010</v>
      </c>
      <c r="B2395" t="s">
        <v>888</v>
      </c>
      <c r="C2395" t="s">
        <v>278</v>
      </c>
      <c r="D2395" s="685">
        <v>45869</v>
      </c>
      <c r="E2395" t="s">
        <v>80</v>
      </c>
      <c r="F2395" s="685">
        <v>45785</v>
      </c>
      <c r="G2395" s="685">
        <v>46022</v>
      </c>
      <c r="H2395" s="684" t="s">
        <v>7011</v>
      </c>
    </row>
    <row r="2396" spans="1:8" hidden="1" x14ac:dyDescent="0.35">
      <c r="A2396" t="s">
        <v>7012</v>
      </c>
      <c r="B2396" t="s">
        <v>888</v>
      </c>
      <c r="C2396" t="s">
        <v>278</v>
      </c>
      <c r="D2396" s="685">
        <v>45869</v>
      </c>
      <c r="E2396" t="s">
        <v>2624</v>
      </c>
      <c r="F2396" s="685">
        <v>45785</v>
      </c>
      <c r="G2396" s="685">
        <v>46022</v>
      </c>
      <c r="H2396" s="684" t="s">
        <v>7013</v>
      </c>
    </row>
    <row r="2397" spans="1:8" hidden="1" x14ac:dyDescent="0.35">
      <c r="A2397" t="s">
        <v>7014</v>
      </c>
      <c r="B2397" t="s">
        <v>565</v>
      </c>
      <c r="C2397" t="s">
        <v>124</v>
      </c>
      <c r="D2397" s="685">
        <v>45991</v>
      </c>
      <c r="E2397" t="s">
        <v>2531</v>
      </c>
      <c r="F2397" s="685">
        <v>45728</v>
      </c>
      <c r="G2397" s="685">
        <v>46386</v>
      </c>
      <c r="H2397" s="684" t="s">
        <v>7015</v>
      </c>
    </row>
    <row r="2398" spans="1:8" hidden="1" x14ac:dyDescent="0.35">
      <c r="A2398" t="s">
        <v>7016</v>
      </c>
      <c r="B2398" t="s">
        <v>888</v>
      </c>
      <c r="C2398" t="s">
        <v>124</v>
      </c>
      <c r="D2398" s="685">
        <v>45808</v>
      </c>
      <c r="E2398" t="s">
        <v>2553</v>
      </c>
      <c r="F2398" s="685">
        <v>45803</v>
      </c>
      <c r="G2398" s="685">
        <v>45834</v>
      </c>
      <c r="H2398" s="684" t="s">
        <v>7017</v>
      </c>
    </row>
    <row r="2399" spans="1:8" hidden="1" x14ac:dyDescent="0.35">
      <c r="A2399" t="s">
        <v>7018</v>
      </c>
      <c r="B2399" t="s">
        <v>888</v>
      </c>
      <c r="C2399" t="s">
        <v>124</v>
      </c>
      <c r="D2399" s="685">
        <v>45857</v>
      </c>
      <c r="E2399" t="s">
        <v>2553</v>
      </c>
      <c r="F2399" s="685">
        <v>45826</v>
      </c>
      <c r="G2399" s="685">
        <v>45879</v>
      </c>
      <c r="H2399" s="684" t="s">
        <v>7019</v>
      </c>
    </row>
    <row r="2400" spans="1:8" hidden="1" x14ac:dyDescent="0.35">
      <c r="A2400" t="s">
        <v>7020</v>
      </c>
      <c r="B2400" t="s">
        <v>888</v>
      </c>
      <c r="C2400" t="s">
        <v>124</v>
      </c>
      <c r="D2400" s="685">
        <v>45798</v>
      </c>
      <c r="E2400" t="s">
        <v>2553</v>
      </c>
      <c r="F2400" s="685">
        <v>45793</v>
      </c>
      <c r="G2400" s="685">
        <v>45856</v>
      </c>
      <c r="H2400" s="684" t="s">
        <v>7021</v>
      </c>
    </row>
    <row r="2401" spans="1:8" hidden="1" x14ac:dyDescent="0.35">
      <c r="A2401" t="s">
        <v>7022</v>
      </c>
      <c r="B2401" t="s">
        <v>280</v>
      </c>
      <c r="C2401" t="s">
        <v>124</v>
      </c>
      <c r="D2401" s="685">
        <v>45771</v>
      </c>
      <c r="E2401" t="s">
        <v>80</v>
      </c>
      <c r="F2401" s="685">
        <v>45712</v>
      </c>
      <c r="G2401" s="685">
        <v>46057</v>
      </c>
      <c r="H2401" s="684" t="s">
        <v>7023</v>
      </c>
    </row>
    <row r="2402" spans="1:8" hidden="1" x14ac:dyDescent="0.35">
      <c r="A2402" t="s">
        <v>7024</v>
      </c>
      <c r="B2402" t="s">
        <v>888</v>
      </c>
      <c r="C2402" t="s">
        <v>124</v>
      </c>
      <c r="D2402" s="685">
        <v>45729</v>
      </c>
      <c r="E2402" t="s">
        <v>80</v>
      </c>
      <c r="F2402" s="685">
        <v>45517</v>
      </c>
      <c r="G2402" s="685">
        <v>45729</v>
      </c>
      <c r="H2402" s="684" t="s">
        <v>7025</v>
      </c>
    </row>
    <row r="2403" spans="1:8" hidden="1" x14ac:dyDescent="0.35">
      <c r="A2403" t="s">
        <v>7026</v>
      </c>
      <c r="B2403" t="s">
        <v>565</v>
      </c>
      <c r="C2403" t="s">
        <v>278</v>
      </c>
      <c r="D2403" s="685">
        <v>45731</v>
      </c>
      <c r="E2403" t="s">
        <v>80</v>
      </c>
      <c r="F2403" s="685">
        <v>45692</v>
      </c>
      <c r="G2403" s="685">
        <v>46022</v>
      </c>
      <c r="H2403" s="684" t="s">
        <v>7027</v>
      </c>
    </row>
    <row r="2404" spans="1:8" ht="29" hidden="1" x14ac:dyDescent="0.35">
      <c r="A2404" t="s">
        <v>7028</v>
      </c>
      <c r="B2404" t="s">
        <v>565</v>
      </c>
      <c r="C2404" t="s">
        <v>2536</v>
      </c>
      <c r="D2404" s="685">
        <v>45698</v>
      </c>
      <c r="E2404" t="s">
        <v>80</v>
      </c>
      <c r="F2404" s="685">
        <v>45677</v>
      </c>
      <c r="G2404" s="685">
        <v>46057</v>
      </c>
      <c r="H2404" s="684" t="s">
        <v>7029</v>
      </c>
    </row>
    <row r="2405" spans="1:8" ht="29" hidden="1" x14ac:dyDescent="0.35">
      <c r="A2405" t="s">
        <v>7030</v>
      </c>
      <c r="B2405" t="s">
        <v>280</v>
      </c>
      <c r="C2405" t="s">
        <v>2578</v>
      </c>
      <c r="D2405" s="685">
        <v>45961</v>
      </c>
      <c r="E2405" t="s">
        <v>80</v>
      </c>
      <c r="F2405" s="685">
        <v>45695</v>
      </c>
      <c r="G2405" s="685">
        <v>46325</v>
      </c>
      <c r="H2405" s="684" t="s">
        <v>7031</v>
      </c>
    </row>
    <row r="2406" spans="1:8" ht="29" hidden="1" x14ac:dyDescent="0.35">
      <c r="A2406" t="s">
        <v>7032</v>
      </c>
      <c r="B2406" t="s">
        <v>565</v>
      </c>
      <c r="C2406" t="s">
        <v>2536</v>
      </c>
      <c r="D2406" s="685">
        <v>45716</v>
      </c>
      <c r="E2406" t="s">
        <v>80</v>
      </c>
      <c r="F2406" s="685">
        <v>45679</v>
      </c>
      <c r="G2406" s="685">
        <v>45809</v>
      </c>
      <c r="H2406" s="684" t="s">
        <v>7033</v>
      </c>
    </row>
    <row r="2407" spans="1:8" ht="43.5" hidden="1" x14ac:dyDescent="0.35">
      <c r="A2407" t="s">
        <v>7034</v>
      </c>
      <c r="B2407" t="s">
        <v>124</v>
      </c>
      <c r="C2407" t="s">
        <v>278</v>
      </c>
      <c r="D2407" s="685">
        <v>45712</v>
      </c>
      <c r="E2407" t="s">
        <v>80</v>
      </c>
      <c r="F2407" s="685">
        <v>45712</v>
      </c>
      <c r="G2407" s="685">
        <v>46325</v>
      </c>
      <c r="H2407" s="684" t="s">
        <v>7035</v>
      </c>
    </row>
    <row r="2408" spans="1:8" hidden="1" x14ac:dyDescent="0.35">
      <c r="A2408" t="s">
        <v>7036</v>
      </c>
      <c r="B2408" t="s">
        <v>565</v>
      </c>
      <c r="C2408" t="s">
        <v>124</v>
      </c>
      <c r="D2408" s="685">
        <v>45991</v>
      </c>
      <c r="E2408" t="s">
        <v>80</v>
      </c>
      <c r="F2408" s="685">
        <v>45728</v>
      </c>
      <c r="G2408" s="685">
        <v>46386</v>
      </c>
      <c r="H2408" s="684" t="s">
        <v>7037</v>
      </c>
    </row>
    <row r="2409" spans="1:8" ht="29" hidden="1" x14ac:dyDescent="0.35">
      <c r="A2409" t="s">
        <v>7038</v>
      </c>
      <c r="B2409" t="s">
        <v>888</v>
      </c>
      <c r="C2409" t="s">
        <v>124</v>
      </c>
      <c r="D2409" s="685">
        <v>45723</v>
      </c>
      <c r="E2409" t="s">
        <v>135</v>
      </c>
      <c r="F2409" s="685">
        <v>45713</v>
      </c>
      <c r="G2409" s="685">
        <v>45856</v>
      </c>
      <c r="H2409" s="684" t="s">
        <v>7039</v>
      </c>
    </row>
    <row r="2410" spans="1:8" hidden="1" x14ac:dyDescent="0.35">
      <c r="A2410" t="s">
        <v>7040</v>
      </c>
      <c r="B2410" t="s">
        <v>565</v>
      </c>
      <c r="C2410" t="s">
        <v>278</v>
      </c>
      <c r="D2410" s="685">
        <v>45717</v>
      </c>
      <c r="E2410" t="s">
        <v>80</v>
      </c>
      <c r="F2410" s="685">
        <v>45686</v>
      </c>
      <c r="G2410" s="685">
        <v>46325</v>
      </c>
      <c r="H2410" s="684" t="s">
        <v>7041</v>
      </c>
    </row>
    <row r="2411" spans="1:8" hidden="1" x14ac:dyDescent="0.35">
      <c r="A2411" t="s">
        <v>7042</v>
      </c>
      <c r="B2411" t="s">
        <v>565</v>
      </c>
      <c r="C2411" t="s">
        <v>278</v>
      </c>
      <c r="D2411" s="685">
        <v>45717</v>
      </c>
      <c r="E2411" t="s">
        <v>80</v>
      </c>
      <c r="F2411" s="685">
        <v>45686</v>
      </c>
      <c r="G2411" s="685">
        <v>46325</v>
      </c>
      <c r="H2411" s="684" t="s">
        <v>7043</v>
      </c>
    </row>
    <row r="2412" spans="1:8" hidden="1" x14ac:dyDescent="0.35">
      <c r="A2412" t="s">
        <v>7044</v>
      </c>
      <c r="B2412" t="s">
        <v>124</v>
      </c>
      <c r="C2412" t="s">
        <v>278</v>
      </c>
      <c r="D2412" s="685">
        <v>45712</v>
      </c>
      <c r="E2412" t="s">
        <v>80</v>
      </c>
      <c r="F2412" s="685">
        <v>45681</v>
      </c>
      <c r="G2412" s="685">
        <v>46325</v>
      </c>
      <c r="H2412" s="684" t="s">
        <v>7045</v>
      </c>
    </row>
    <row r="2413" spans="1:8" hidden="1" x14ac:dyDescent="0.35">
      <c r="A2413" t="s">
        <v>7046</v>
      </c>
      <c r="B2413" t="s">
        <v>565</v>
      </c>
      <c r="C2413" t="s">
        <v>124</v>
      </c>
      <c r="D2413" s="685">
        <v>45991</v>
      </c>
      <c r="E2413" t="s">
        <v>80</v>
      </c>
      <c r="F2413" s="685">
        <v>45728</v>
      </c>
      <c r="G2413" s="685">
        <v>46386</v>
      </c>
      <c r="H2413" s="684" t="s">
        <v>7047</v>
      </c>
    </row>
    <row r="2414" spans="1:8" ht="29" hidden="1" x14ac:dyDescent="0.35">
      <c r="A2414" t="s">
        <v>7048</v>
      </c>
      <c r="B2414" t="s">
        <v>565</v>
      </c>
      <c r="C2414" t="s">
        <v>278</v>
      </c>
      <c r="D2414" s="685">
        <v>45764</v>
      </c>
      <c r="E2414" t="s">
        <v>80</v>
      </c>
      <c r="F2414" s="685">
        <v>45733</v>
      </c>
      <c r="G2414" s="685">
        <v>46325</v>
      </c>
      <c r="H2414" s="684" t="s">
        <v>7049</v>
      </c>
    </row>
    <row r="2415" spans="1:8" hidden="1" x14ac:dyDescent="0.35">
      <c r="A2415" t="s">
        <v>7050</v>
      </c>
      <c r="B2415" t="s">
        <v>124</v>
      </c>
      <c r="C2415" t="s">
        <v>124</v>
      </c>
      <c r="D2415" s="685">
        <v>45698</v>
      </c>
      <c r="E2415" t="s">
        <v>2553</v>
      </c>
      <c r="F2415" s="685">
        <v>45691</v>
      </c>
      <c r="G2415" s="685">
        <v>45856</v>
      </c>
      <c r="H2415" s="684" t="s">
        <v>7051</v>
      </c>
    </row>
    <row r="2416" spans="1:8" hidden="1" x14ac:dyDescent="0.35">
      <c r="A2416" t="s">
        <v>7052</v>
      </c>
      <c r="B2416" t="s">
        <v>124</v>
      </c>
      <c r="C2416" t="s">
        <v>124</v>
      </c>
      <c r="D2416" s="685">
        <v>45764</v>
      </c>
      <c r="E2416" t="s">
        <v>80</v>
      </c>
      <c r="F2416" s="685">
        <v>45733</v>
      </c>
      <c r="G2416" s="685">
        <v>45864</v>
      </c>
      <c r="H2416" s="684" t="s">
        <v>7053</v>
      </c>
    </row>
    <row r="2417" spans="1:8" ht="29" hidden="1" x14ac:dyDescent="0.35">
      <c r="A2417" t="s">
        <v>7054</v>
      </c>
      <c r="B2417" t="s">
        <v>124</v>
      </c>
      <c r="C2417" t="s">
        <v>124</v>
      </c>
      <c r="D2417" s="685">
        <v>45678</v>
      </c>
      <c r="E2417" t="s">
        <v>2522</v>
      </c>
      <c r="F2417" s="685">
        <v>45672</v>
      </c>
      <c r="G2417" s="685">
        <v>45992</v>
      </c>
      <c r="H2417" s="684" t="s">
        <v>7055</v>
      </c>
    </row>
    <row r="2418" spans="1:8" hidden="1" x14ac:dyDescent="0.35">
      <c r="A2418" t="s">
        <v>981</v>
      </c>
      <c r="B2418" t="s">
        <v>280</v>
      </c>
      <c r="C2418" t="s">
        <v>2536</v>
      </c>
      <c r="D2418" s="685">
        <v>46016</v>
      </c>
      <c r="E2418" t="s">
        <v>2624</v>
      </c>
      <c r="F2418" s="685">
        <v>45751</v>
      </c>
      <c r="G2418" s="685">
        <v>46022</v>
      </c>
      <c r="H2418" s="684" t="s">
        <v>7056</v>
      </c>
    </row>
    <row r="2419" spans="1:8" hidden="1" x14ac:dyDescent="0.35">
      <c r="A2419" t="s">
        <v>7057</v>
      </c>
      <c r="B2419" t="s">
        <v>565</v>
      </c>
      <c r="C2419" t="s">
        <v>124</v>
      </c>
      <c r="D2419" s="685">
        <v>45991</v>
      </c>
      <c r="E2419" t="s">
        <v>80</v>
      </c>
      <c r="F2419" s="685">
        <v>45728</v>
      </c>
      <c r="G2419" s="685">
        <v>46386</v>
      </c>
      <c r="H2419" s="684" t="s">
        <v>7058</v>
      </c>
    </row>
    <row r="2420" spans="1:8" hidden="1" x14ac:dyDescent="0.35">
      <c r="A2420" t="s">
        <v>7059</v>
      </c>
      <c r="B2420" t="s">
        <v>565</v>
      </c>
      <c r="C2420" t="s">
        <v>278</v>
      </c>
      <c r="D2420" s="685">
        <v>45731</v>
      </c>
      <c r="E2420" t="s">
        <v>80</v>
      </c>
      <c r="F2420" s="685">
        <v>45692</v>
      </c>
      <c r="G2420" s="685">
        <v>46022</v>
      </c>
      <c r="H2420" s="684" t="s">
        <v>7060</v>
      </c>
    </row>
    <row r="2421" spans="1:8" hidden="1" x14ac:dyDescent="0.35">
      <c r="A2421" t="s">
        <v>7061</v>
      </c>
      <c r="B2421" t="s">
        <v>565</v>
      </c>
      <c r="C2421" t="s">
        <v>2475</v>
      </c>
      <c r="D2421" s="685">
        <v>45900</v>
      </c>
      <c r="E2421" t="s">
        <v>80</v>
      </c>
      <c r="F2421" s="685">
        <v>45692</v>
      </c>
      <c r="G2421" s="685">
        <v>46022</v>
      </c>
      <c r="H2421" s="684" t="s">
        <v>7062</v>
      </c>
    </row>
    <row r="2422" spans="1:8" ht="29" hidden="1" x14ac:dyDescent="0.35">
      <c r="A2422" t="s">
        <v>7063</v>
      </c>
      <c r="B2422" t="s">
        <v>565</v>
      </c>
      <c r="C2422" t="s">
        <v>124</v>
      </c>
      <c r="D2422" s="685">
        <v>45707</v>
      </c>
      <c r="E2422" t="s">
        <v>80</v>
      </c>
      <c r="F2422" s="685">
        <v>45693</v>
      </c>
      <c r="G2422" s="685">
        <v>45777</v>
      </c>
      <c r="H2422" s="684" t="s">
        <v>7064</v>
      </c>
    </row>
    <row r="2423" spans="1:8" ht="29" hidden="1" x14ac:dyDescent="0.35">
      <c r="A2423" t="s">
        <v>7065</v>
      </c>
      <c r="B2423" t="s">
        <v>124</v>
      </c>
      <c r="C2423" t="s">
        <v>278</v>
      </c>
      <c r="D2423" s="685">
        <v>45716</v>
      </c>
      <c r="E2423" t="s">
        <v>135</v>
      </c>
      <c r="F2423" s="685">
        <v>45685</v>
      </c>
      <c r="G2423" s="685">
        <v>46325</v>
      </c>
      <c r="H2423" s="684" t="s">
        <v>7066</v>
      </c>
    </row>
    <row r="2424" spans="1:8" hidden="1" x14ac:dyDescent="0.35">
      <c r="A2424" t="s">
        <v>7067</v>
      </c>
      <c r="B2424" t="s">
        <v>565</v>
      </c>
      <c r="C2424" t="s">
        <v>124</v>
      </c>
      <c r="D2424" s="685">
        <v>45991</v>
      </c>
      <c r="E2424" t="s">
        <v>80</v>
      </c>
      <c r="F2424" s="685">
        <v>45728</v>
      </c>
      <c r="G2424" s="685">
        <v>46386</v>
      </c>
      <c r="H2424" s="684" t="s">
        <v>7068</v>
      </c>
    </row>
    <row r="2425" spans="1:8" ht="29" hidden="1" x14ac:dyDescent="0.35">
      <c r="A2425" t="s">
        <v>7069</v>
      </c>
      <c r="B2425" t="s">
        <v>565</v>
      </c>
      <c r="C2425" t="s">
        <v>278</v>
      </c>
      <c r="D2425" s="685">
        <v>45712</v>
      </c>
      <c r="E2425" t="s">
        <v>80</v>
      </c>
      <c r="F2425" s="685">
        <v>45712</v>
      </c>
      <c r="G2425" s="685">
        <v>46325</v>
      </c>
      <c r="H2425" s="684" t="s">
        <v>7070</v>
      </c>
    </row>
    <row r="2426" spans="1:8" ht="43.5" hidden="1" x14ac:dyDescent="0.35">
      <c r="A2426" t="s">
        <v>7071</v>
      </c>
      <c r="B2426" t="s">
        <v>565</v>
      </c>
      <c r="C2426" t="s">
        <v>2475</v>
      </c>
      <c r="D2426" s="685">
        <v>45808</v>
      </c>
      <c r="E2426" t="s">
        <v>80</v>
      </c>
      <c r="F2426" s="685">
        <v>45740</v>
      </c>
      <c r="G2426" s="685">
        <v>45809</v>
      </c>
      <c r="H2426" s="684" t="s">
        <v>7072</v>
      </c>
    </row>
    <row r="2427" spans="1:8" hidden="1" x14ac:dyDescent="0.35">
      <c r="A2427" t="s">
        <v>7073</v>
      </c>
      <c r="B2427" t="s">
        <v>565</v>
      </c>
      <c r="C2427" t="s">
        <v>278</v>
      </c>
      <c r="D2427" s="685">
        <v>45731</v>
      </c>
      <c r="E2427" t="s">
        <v>2522</v>
      </c>
      <c r="F2427" s="685">
        <v>45692</v>
      </c>
      <c r="G2427" s="685">
        <v>46022</v>
      </c>
      <c r="H2427" s="684" t="s">
        <v>7074</v>
      </c>
    </row>
    <row r="2428" spans="1:8" hidden="1" x14ac:dyDescent="0.35">
      <c r="A2428" t="s">
        <v>7075</v>
      </c>
      <c r="B2428" t="s">
        <v>565</v>
      </c>
      <c r="C2428" t="s">
        <v>278</v>
      </c>
      <c r="D2428" s="685">
        <v>45731</v>
      </c>
      <c r="E2428" t="s">
        <v>80</v>
      </c>
      <c r="F2428" s="685">
        <v>45692</v>
      </c>
      <c r="G2428" s="685">
        <v>46022</v>
      </c>
      <c r="H2428" s="684" t="s">
        <v>7076</v>
      </c>
    </row>
    <row r="2429" spans="1:8" hidden="1" x14ac:dyDescent="0.35">
      <c r="A2429" t="s">
        <v>7077</v>
      </c>
      <c r="B2429" t="s">
        <v>124</v>
      </c>
      <c r="C2429" t="s">
        <v>124</v>
      </c>
      <c r="D2429" s="685">
        <v>45702</v>
      </c>
      <c r="E2429" t="s">
        <v>80</v>
      </c>
      <c r="F2429" s="685">
        <v>45671</v>
      </c>
      <c r="G2429" s="685">
        <v>46057</v>
      </c>
      <c r="H2429" s="684" t="s">
        <v>7078</v>
      </c>
    </row>
    <row r="2430" spans="1:8" hidden="1" x14ac:dyDescent="0.35">
      <c r="A2430" t="s">
        <v>7079</v>
      </c>
      <c r="B2430" t="s">
        <v>888</v>
      </c>
      <c r="C2430" t="s">
        <v>124</v>
      </c>
      <c r="D2430" s="685">
        <v>45729</v>
      </c>
      <c r="E2430" t="s">
        <v>80</v>
      </c>
      <c r="F2430" s="685">
        <v>45517</v>
      </c>
      <c r="G2430" s="685">
        <v>45729</v>
      </c>
      <c r="H2430" s="684" t="s">
        <v>7080</v>
      </c>
    </row>
    <row r="2431" spans="1:8" hidden="1" x14ac:dyDescent="0.35">
      <c r="A2431" t="s">
        <v>7081</v>
      </c>
      <c r="B2431" t="s">
        <v>124</v>
      </c>
      <c r="C2431" t="s">
        <v>278</v>
      </c>
      <c r="D2431" s="685">
        <v>45765</v>
      </c>
      <c r="E2431" t="s">
        <v>80</v>
      </c>
      <c r="F2431" s="685">
        <v>45737</v>
      </c>
      <c r="G2431" s="685">
        <v>46021</v>
      </c>
      <c r="H2431" s="684" t="s">
        <v>7082</v>
      </c>
    </row>
    <row r="2432" spans="1:8" hidden="1" x14ac:dyDescent="0.35">
      <c r="A2432" t="s">
        <v>7083</v>
      </c>
      <c r="B2432" t="s">
        <v>888</v>
      </c>
      <c r="C2432" t="s">
        <v>124</v>
      </c>
      <c r="D2432" s="685">
        <v>45808</v>
      </c>
      <c r="E2432" t="s">
        <v>2553</v>
      </c>
      <c r="F2432" s="685">
        <v>45803</v>
      </c>
      <c r="G2432" s="685">
        <v>45834</v>
      </c>
      <c r="H2432" s="684" t="s">
        <v>7084</v>
      </c>
    </row>
    <row r="2433" spans="1:8" hidden="1" x14ac:dyDescent="0.35">
      <c r="A2433" t="s">
        <v>7085</v>
      </c>
      <c r="B2433" t="s">
        <v>888</v>
      </c>
      <c r="C2433" t="s">
        <v>124</v>
      </c>
      <c r="D2433" s="685">
        <v>45836</v>
      </c>
      <c r="E2433" t="s">
        <v>2553</v>
      </c>
      <c r="F2433" s="685">
        <v>45834</v>
      </c>
      <c r="G2433" s="685">
        <v>45864</v>
      </c>
      <c r="H2433" s="684" t="s">
        <v>7086</v>
      </c>
    </row>
    <row r="2434" spans="1:8" ht="29" hidden="1" x14ac:dyDescent="0.35">
      <c r="A2434" t="s">
        <v>7087</v>
      </c>
      <c r="B2434" t="s">
        <v>565</v>
      </c>
      <c r="C2434" t="s">
        <v>278</v>
      </c>
      <c r="D2434" s="685">
        <v>45960</v>
      </c>
      <c r="E2434" t="s">
        <v>80</v>
      </c>
      <c r="F2434" s="685">
        <v>45770</v>
      </c>
      <c r="G2434" s="685">
        <v>45800</v>
      </c>
      <c r="H2434" s="684" t="s">
        <v>7088</v>
      </c>
    </row>
    <row r="2435" spans="1:8" hidden="1" x14ac:dyDescent="0.35">
      <c r="A2435" t="s">
        <v>7089</v>
      </c>
      <c r="B2435" t="s">
        <v>124</v>
      </c>
      <c r="C2435" t="s">
        <v>2475</v>
      </c>
      <c r="D2435" s="685">
        <v>45900</v>
      </c>
      <c r="E2435" t="s">
        <v>80</v>
      </c>
      <c r="F2435" s="685">
        <v>45646</v>
      </c>
      <c r="G2435" s="685">
        <v>45900</v>
      </c>
      <c r="H2435" s="684" t="s">
        <v>7090</v>
      </c>
    </row>
    <row r="2436" spans="1:8" hidden="1" x14ac:dyDescent="0.35">
      <c r="A2436" t="s">
        <v>7091</v>
      </c>
      <c r="B2436" t="s">
        <v>888</v>
      </c>
      <c r="C2436" t="s">
        <v>2475</v>
      </c>
      <c r="D2436" s="685">
        <v>45865</v>
      </c>
      <c r="E2436" t="s">
        <v>2553</v>
      </c>
      <c r="F2436" s="685">
        <v>45828</v>
      </c>
      <c r="G2436" s="685">
        <v>45869</v>
      </c>
      <c r="H2436" s="684" t="s">
        <v>7092</v>
      </c>
    </row>
    <row r="2437" spans="1:8" hidden="1" x14ac:dyDescent="0.35">
      <c r="A2437" t="s">
        <v>7093</v>
      </c>
      <c r="B2437" t="s">
        <v>565</v>
      </c>
      <c r="C2437" t="s">
        <v>124</v>
      </c>
      <c r="D2437" s="685">
        <v>45884</v>
      </c>
      <c r="E2437" t="s">
        <v>80</v>
      </c>
      <c r="F2437" s="685">
        <v>45798</v>
      </c>
      <c r="G2437" s="685">
        <v>46021</v>
      </c>
      <c r="H2437" s="684" t="s">
        <v>7094</v>
      </c>
    </row>
    <row r="2438" spans="1:8" hidden="1" x14ac:dyDescent="0.35">
      <c r="A2438" t="s">
        <v>7095</v>
      </c>
      <c r="B2438" t="s">
        <v>888</v>
      </c>
      <c r="C2438" t="s">
        <v>278</v>
      </c>
      <c r="D2438" s="685">
        <v>45838</v>
      </c>
      <c r="E2438" t="s">
        <v>80</v>
      </c>
      <c r="F2438" s="685">
        <v>45779</v>
      </c>
      <c r="G2438" s="685">
        <v>46022</v>
      </c>
      <c r="H2438" s="684" t="s">
        <v>7096</v>
      </c>
    </row>
    <row r="2439" spans="1:8" hidden="1" x14ac:dyDescent="0.35">
      <c r="A2439" t="s">
        <v>7097</v>
      </c>
      <c r="B2439" t="s">
        <v>3110</v>
      </c>
      <c r="C2439" t="s">
        <v>2475</v>
      </c>
      <c r="D2439" s="685">
        <v>46005</v>
      </c>
      <c r="E2439" t="s">
        <v>2531</v>
      </c>
      <c r="F2439" s="685">
        <v>45883</v>
      </c>
      <c r="G2439" s="685">
        <v>46064</v>
      </c>
      <c r="H2439" s="684" t="s">
        <v>7098</v>
      </c>
    </row>
    <row r="2440" spans="1:8" ht="29" hidden="1" x14ac:dyDescent="0.35">
      <c r="A2440" t="s">
        <v>7099</v>
      </c>
      <c r="B2440" t="s">
        <v>888</v>
      </c>
      <c r="C2440" t="s">
        <v>278</v>
      </c>
      <c r="D2440" s="685">
        <v>45960</v>
      </c>
      <c r="E2440" t="s">
        <v>80</v>
      </c>
      <c r="F2440" s="685">
        <v>45733</v>
      </c>
      <c r="G2440" s="685">
        <v>45992</v>
      </c>
      <c r="H2440" s="684" t="s">
        <v>7100</v>
      </c>
    </row>
    <row r="2441" spans="1:8" hidden="1" x14ac:dyDescent="0.35">
      <c r="A2441" t="s">
        <v>7101</v>
      </c>
      <c r="B2441" t="s">
        <v>565</v>
      </c>
      <c r="C2441" t="s">
        <v>2536</v>
      </c>
      <c r="D2441" s="685">
        <v>45869</v>
      </c>
      <c r="E2441" t="s">
        <v>80</v>
      </c>
      <c r="F2441" s="685">
        <v>45751</v>
      </c>
      <c r="G2441" s="685">
        <v>46203</v>
      </c>
      <c r="H2441" s="684" t="s">
        <v>7102</v>
      </c>
    </row>
    <row r="2442" spans="1:8" hidden="1" x14ac:dyDescent="0.35">
      <c r="A2442" t="s">
        <v>7103</v>
      </c>
      <c r="B2442" t="s">
        <v>3110</v>
      </c>
      <c r="C2442" t="s">
        <v>124</v>
      </c>
      <c r="D2442" s="685">
        <v>46006</v>
      </c>
      <c r="E2442" t="s">
        <v>2531</v>
      </c>
      <c r="F2442" s="685">
        <v>45883</v>
      </c>
      <c r="G2442" s="685">
        <v>46057</v>
      </c>
      <c r="H2442" s="684" t="s">
        <v>7104</v>
      </c>
    </row>
    <row r="2443" spans="1:8" hidden="1" x14ac:dyDescent="0.35">
      <c r="A2443" t="s">
        <v>7105</v>
      </c>
      <c r="B2443" t="s">
        <v>888</v>
      </c>
      <c r="C2443" t="s">
        <v>278</v>
      </c>
      <c r="D2443" s="685">
        <v>45838</v>
      </c>
      <c r="E2443" t="s">
        <v>80</v>
      </c>
      <c r="F2443" s="685">
        <v>45785</v>
      </c>
      <c r="G2443" s="685">
        <v>46022</v>
      </c>
      <c r="H2443" s="684" t="s">
        <v>7106</v>
      </c>
    </row>
    <row r="2444" spans="1:8" hidden="1" x14ac:dyDescent="0.35">
      <c r="A2444" t="s">
        <v>7107</v>
      </c>
      <c r="B2444" t="s">
        <v>888</v>
      </c>
      <c r="C2444" t="s">
        <v>124</v>
      </c>
      <c r="D2444" s="685">
        <v>45808</v>
      </c>
      <c r="E2444" t="s">
        <v>2553</v>
      </c>
      <c r="F2444" s="685">
        <v>45800</v>
      </c>
      <c r="G2444" s="685">
        <v>45831</v>
      </c>
      <c r="H2444" s="684" t="s">
        <v>7108</v>
      </c>
    </row>
    <row r="2445" spans="1:8" hidden="1" x14ac:dyDescent="0.35">
      <c r="A2445" t="s">
        <v>7109</v>
      </c>
      <c r="B2445" t="s">
        <v>888</v>
      </c>
      <c r="C2445" t="s">
        <v>278</v>
      </c>
      <c r="D2445" s="685">
        <v>45838</v>
      </c>
      <c r="E2445" t="s">
        <v>80</v>
      </c>
      <c r="F2445" s="685">
        <v>45779</v>
      </c>
      <c r="G2445" s="685">
        <v>46022</v>
      </c>
      <c r="H2445" s="684" t="s">
        <v>7110</v>
      </c>
    </row>
    <row r="2446" spans="1:8" ht="29" hidden="1" x14ac:dyDescent="0.35">
      <c r="A2446" t="s">
        <v>7111</v>
      </c>
      <c r="B2446" t="s">
        <v>565</v>
      </c>
      <c r="C2446" t="s">
        <v>124</v>
      </c>
      <c r="D2446" s="685">
        <v>45930</v>
      </c>
      <c r="E2446" t="s">
        <v>2553</v>
      </c>
      <c r="F2446" s="685">
        <v>45890</v>
      </c>
      <c r="G2446" s="685">
        <v>46111</v>
      </c>
      <c r="H2446" s="684" t="s">
        <v>7112</v>
      </c>
    </row>
    <row r="2447" spans="1:8" hidden="1" x14ac:dyDescent="0.35">
      <c r="A2447" t="s">
        <v>7113</v>
      </c>
      <c r="B2447" t="s">
        <v>565</v>
      </c>
      <c r="C2447" t="s">
        <v>278</v>
      </c>
      <c r="D2447" s="685">
        <v>45629</v>
      </c>
      <c r="E2447" t="s">
        <v>80</v>
      </c>
      <c r="F2447" s="685">
        <v>45597</v>
      </c>
      <c r="G2447" s="685">
        <v>46325</v>
      </c>
      <c r="H2447" s="684" t="s">
        <v>7114</v>
      </c>
    </row>
    <row r="2448" spans="1:8" hidden="1" x14ac:dyDescent="0.35">
      <c r="A2448" t="s">
        <v>7115</v>
      </c>
      <c r="B2448" t="s">
        <v>3110</v>
      </c>
      <c r="C2448" t="s">
        <v>124</v>
      </c>
      <c r="D2448" s="685">
        <v>45954</v>
      </c>
      <c r="E2448" t="s">
        <v>2531</v>
      </c>
      <c r="F2448" s="685">
        <v>45846</v>
      </c>
      <c r="G2448" s="685">
        <v>45969</v>
      </c>
      <c r="H2448" s="684" t="s">
        <v>5554</v>
      </c>
    </row>
    <row r="2449" spans="1:8" hidden="1" x14ac:dyDescent="0.35">
      <c r="A2449" t="s">
        <v>7116</v>
      </c>
      <c r="B2449" t="s">
        <v>888</v>
      </c>
      <c r="C2449" t="s">
        <v>124</v>
      </c>
      <c r="D2449" s="685">
        <v>45850</v>
      </c>
      <c r="E2449" t="s">
        <v>80</v>
      </c>
      <c r="F2449" s="685">
        <v>45836</v>
      </c>
      <c r="G2449" s="685">
        <v>45991</v>
      </c>
      <c r="H2449" s="684" t="s">
        <v>7117</v>
      </c>
    </row>
    <row r="2450" spans="1:8" hidden="1" x14ac:dyDescent="0.35">
      <c r="A2450" t="s">
        <v>7118</v>
      </c>
      <c r="B2450" t="s">
        <v>888</v>
      </c>
      <c r="C2450" t="s">
        <v>124</v>
      </c>
      <c r="D2450" s="685">
        <v>45836</v>
      </c>
      <c r="E2450" t="s">
        <v>2553</v>
      </c>
      <c r="F2450" s="685">
        <v>45834</v>
      </c>
      <c r="G2450" s="685">
        <v>45864</v>
      </c>
      <c r="H2450" s="684" t="s">
        <v>7119</v>
      </c>
    </row>
    <row r="2451" spans="1:8" ht="29" hidden="1" x14ac:dyDescent="0.35">
      <c r="A2451" t="s">
        <v>7120</v>
      </c>
      <c r="B2451" t="s">
        <v>565</v>
      </c>
      <c r="C2451" t="s">
        <v>278</v>
      </c>
      <c r="D2451" s="685">
        <v>45719</v>
      </c>
      <c r="E2451" t="s">
        <v>80</v>
      </c>
      <c r="F2451" s="685">
        <v>45691</v>
      </c>
      <c r="G2451" s="685">
        <v>46325</v>
      </c>
      <c r="H2451" s="684" t="s">
        <v>7121</v>
      </c>
    </row>
    <row r="2452" spans="1:8" hidden="1" x14ac:dyDescent="0.35">
      <c r="A2452" t="s">
        <v>7122</v>
      </c>
      <c r="B2452" t="s">
        <v>280</v>
      </c>
      <c r="C2452" t="s">
        <v>124</v>
      </c>
      <c r="D2452" s="685">
        <v>46122</v>
      </c>
      <c r="E2452" t="s">
        <v>2531</v>
      </c>
      <c r="F2452" s="685">
        <v>45877</v>
      </c>
      <c r="G2452" s="685">
        <v>46054</v>
      </c>
      <c r="H2452" s="684" t="s">
        <v>7123</v>
      </c>
    </row>
    <row r="2453" spans="1:8" ht="29" hidden="1" x14ac:dyDescent="0.35">
      <c r="A2453" t="s">
        <v>7124</v>
      </c>
      <c r="B2453" t="s">
        <v>565</v>
      </c>
      <c r="C2453" t="s">
        <v>124</v>
      </c>
      <c r="D2453" s="685">
        <v>45930</v>
      </c>
      <c r="E2453" t="s">
        <v>2553</v>
      </c>
      <c r="F2453" s="685">
        <v>45890</v>
      </c>
      <c r="G2453" s="685">
        <v>46111</v>
      </c>
      <c r="H2453" s="684" t="s">
        <v>7125</v>
      </c>
    </row>
    <row r="2454" spans="1:8" ht="29" hidden="1" x14ac:dyDescent="0.35">
      <c r="A2454" t="s">
        <v>7126</v>
      </c>
      <c r="B2454" t="s">
        <v>565</v>
      </c>
      <c r="C2454" t="s">
        <v>124</v>
      </c>
      <c r="D2454" s="685">
        <v>45930</v>
      </c>
      <c r="E2454" t="s">
        <v>2553</v>
      </c>
      <c r="F2454" s="685">
        <v>45890</v>
      </c>
      <c r="G2454" s="685">
        <v>46111</v>
      </c>
      <c r="H2454" s="684" t="s">
        <v>7127</v>
      </c>
    </row>
    <row r="2455" spans="1:8" hidden="1" x14ac:dyDescent="0.35">
      <c r="A2455" t="s">
        <v>7128</v>
      </c>
      <c r="B2455" t="s">
        <v>565</v>
      </c>
      <c r="C2455" t="s">
        <v>2536</v>
      </c>
      <c r="D2455" s="685">
        <v>45900</v>
      </c>
      <c r="E2455" t="s">
        <v>2531</v>
      </c>
      <c r="F2455" s="685">
        <v>45785</v>
      </c>
      <c r="G2455" s="685">
        <v>46021</v>
      </c>
      <c r="H2455" s="684" t="s">
        <v>7129</v>
      </c>
    </row>
    <row r="2456" spans="1:8" hidden="1" x14ac:dyDescent="0.35">
      <c r="A2456" t="s">
        <v>7130</v>
      </c>
      <c r="B2456" t="s">
        <v>565</v>
      </c>
      <c r="C2456" t="s">
        <v>2536</v>
      </c>
      <c r="D2456" s="685">
        <v>45900</v>
      </c>
      <c r="E2456" t="s">
        <v>2531</v>
      </c>
      <c r="F2456" s="685">
        <v>45785</v>
      </c>
      <c r="G2456" s="685">
        <v>46021</v>
      </c>
      <c r="H2456" s="684" t="s">
        <v>7131</v>
      </c>
    </row>
    <row r="2457" spans="1:8" ht="29" hidden="1" x14ac:dyDescent="0.35">
      <c r="A2457" t="s">
        <v>7132</v>
      </c>
      <c r="B2457" t="s">
        <v>565</v>
      </c>
      <c r="C2457" t="s">
        <v>2536</v>
      </c>
      <c r="D2457" s="685">
        <v>45900</v>
      </c>
      <c r="E2457" t="s">
        <v>2531</v>
      </c>
      <c r="F2457" s="685">
        <v>45785</v>
      </c>
      <c r="G2457" s="685">
        <v>46021</v>
      </c>
      <c r="H2457" s="684" t="s">
        <v>7133</v>
      </c>
    </row>
    <row r="2458" spans="1:8" hidden="1" x14ac:dyDescent="0.35">
      <c r="A2458" t="s">
        <v>7134</v>
      </c>
      <c r="B2458" t="s">
        <v>888</v>
      </c>
      <c r="C2458" t="s">
        <v>2475</v>
      </c>
      <c r="D2458" s="685">
        <v>45919</v>
      </c>
      <c r="E2458" t="s">
        <v>80</v>
      </c>
      <c r="F2458" s="685">
        <v>45875</v>
      </c>
      <c r="G2458" s="685">
        <v>46021</v>
      </c>
      <c r="H2458" s="684" t="s">
        <v>7135</v>
      </c>
    </row>
    <row r="2459" spans="1:8" hidden="1" x14ac:dyDescent="0.35">
      <c r="A2459" t="s">
        <v>7136</v>
      </c>
      <c r="B2459" t="s">
        <v>124</v>
      </c>
      <c r="C2459" t="s">
        <v>278</v>
      </c>
      <c r="D2459" s="685">
        <v>45694</v>
      </c>
      <c r="E2459" t="s">
        <v>80</v>
      </c>
      <c r="F2459" s="685">
        <v>45663</v>
      </c>
      <c r="G2459" s="685">
        <v>46021</v>
      </c>
      <c r="H2459" s="684" t="s">
        <v>7137</v>
      </c>
    </row>
    <row r="2460" spans="1:8" hidden="1" x14ac:dyDescent="0.35">
      <c r="A2460" t="s">
        <v>7138</v>
      </c>
      <c r="B2460" t="s">
        <v>124</v>
      </c>
      <c r="C2460" t="s">
        <v>278</v>
      </c>
      <c r="D2460" s="685">
        <v>45694</v>
      </c>
      <c r="E2460" t="s">
        <v>80</v>
      </c>
      <c r="F2460" s="685">
        <v>45663</v>
      </c>
      <c r="G2460" s="685">
        <v>46021</v>
      </c>
      <c r="H2460" s="684" t="s">
        <v>7139</v>
      </c>
    </row>
    <row r="2461" spans="1:8" ht="29" hidden="1" x14ac:dyDescent="0.35">
      <c r="A2461" t="s">
        <v>7140</v>
      </c>
      <c r="B2461" t="s">
        <v>124</v>
      </c>
      <c r="C2461" t="s">
        <v>278</v>
      </c>
      <c r="D2461" s="685">
        <v>45671</v>
      </c>
      <c r="E2461" t="s">
        <v>80</v>
      </c>
      <c r="F2461" s="685">
        <v>45659</v>
      </c>
      <c r="G2461" s="685">
        <v>45716</v>
      </c>
      <c r="H2461" s="684" t="s">
        <v>7141</v>
      </c>
    </row>
    <row r="2462" spans="1:8" hidden="1" x14ac:dyDescent="0.35">
      <c r="A2462" t="s">
        <v>7142</v>
      </c>
      <c r="B2462" t="s">
        <v>124</v>
      </c>
      <c r="C2462" t="s">
        <v>278</v>
      </c>
      <c r="D2462" s="685">
        <v>45701</v>
      </c>
      <c r="E2462" t="s">
        <v>80</v>
      </c>
      <c r="F2462" s="685">
        <v>45667</v>
      </c>
      <c r="G2462" s="685">
        <v>46021</v>
      </c>
      <c r="H2462" s="684" t="s">
        <v>7143</v>
      </c>
    </row>
    <row r="2463" spans="1:8" hidden="1" x14ac:dyDescent="0.35">
      <c r="A2463" t="s">
        <v>7144</v>
      </c>
      <c r="B2463" t="s">
        <v>888</v>
      </c>
      <c r="C2463" t="s">
        <v>2475</v>
      </c>
      <c r="D2463" s="685">
        <v>45900</v>
      </c>
      <c r="E2463" t="s">
        <v>2531</v>
      </c>
      <c r="F2463" s="685">
        <v>45714</v>
      </c>
      <c r="G2463" s="685">
        <v>46022</v>
      </c>
      <c r="H2463" s="684" t="s">
        <v>3169</v>
      </c>
    </row>
    <row r="2464" spans="1:8" ht="29" hidden="1" x14ac:dyDescent="0.35">
      <c r="A2464" t="s">
        <v>7145</v>
      </c>
      <c r="B2464" t="s">
        <v>124</v>
      </c>
      <c r="C2464" t="s">
        <v>278</v>
      </c>
      <c r="D2464" s="685">
        <v>45684</v>
      </c>
      <c r="E2464" t="s">
        <v>80</v>
      </c>
      <c r="F2464" s="685">
        <v>45653</v>
      </c>
      <c r="G2464" s="685">
        <v>46325</v>
      </c>
      <c r="H2464" s="684" t="s">
        <v>7146</v>
      </c>
    </row>
    <row r="2465" spans="1:8" ht="29" hidden="1" x14ac:dyDescent="0.35">
      <c r="A2465" t="s">
        <v>7147</v>
      </c>
      <c r="B2465" t="s">
        <v>888</v>
      </c>
      <c r="C2465" t="s">
        <v>278</v>
      </c>
      <c r="D2465" s="685">
        <v>45960</v>
      </c>
      <c r="E2465" t="s">
        <v>2531</v>
      </c>
      <c r="F2465" s="685">
        <v>45734</v>
      </c>
      <c r="G2465" s="685">
        <v>45992</v>
      </c>
      <c r="H2465" s="684" t="s">
        <v>7148</v>
      </c>
    </row>
    <row r="2466" spans="1:8" ht="29" hidden="1" x14ac:dyDescent="0.35">
      <c r="A2466" t="s">
        <v>7149</v>
      </c>
      <c r="B2466" t="s">
        <v>124</v>
      </c>
      <c r="C2466" t="s">
        <v>124</v>
      </c>
      <c r="D2466" s="685">
        <v>45678</v>
      </c>
      <c r="E2466" t="s">
        <v>80</v>
      </c>
      <c r="F2466" s="685">
        <v>45671</v>
      </c>
      <c r="G2466" s="685">
        <v>45992</v>
      </c>
      <c r="H2466" s="684" t="s">
        <v>7150</v>
      </c>
    </row>
    <row r="2467" spans="1:8" hidden="1" x14ac:dyDescent="0.35">
      <c r="A2467" t="s">
        <v>7151</v>
      </c>
      <c r="B2467" t="s">
        <v>565</v>
      </c>
      <c r="C2467" t="s">
        <v>278</v>
      </c>
      <c r="D2467" s="685">
        <v>45870</v>
      </c>
      <c r="E2467" t="s">
        <v>80</v>
      </c>
      <c r="F2467" s="685">
        <v>45666</v>
      </c>
      <c r="G2467" s="685">
        <v>46022</v>
      </c>
      <c r="H2467" s="684" t="s">
        <v>7152</v>
      </c>
    </row>
    <row r="2468" spans="1:8" hidden="1" x14ac:dyDescent="0.35">
      <c r="A2468" t="s">
        <v>7153</v>
      </c>
      <c r="B2468" t="s">
        <v>124</v>
      </c>
      <c r="C2468" t="s">
        <v>278</v>
      </c>
      <c r="D2468" s="685">
        <v>45712</v>
      </c>
      <c r="E2468" t="s">
        <v>80</v>
      </c>
      <c r="F2468" s="685">
        <v>45680</v>
      </c>
      <c r="G2468" s="685">
        <v>46325</v>
      </c>
      <c r="H2468" s="684" t="s">
        <v>7154</v>
      </c>
    </row>
    <row r="2469" spans="1:8" hidden="1" x14ac:dyDescent="0.35">
      <c r="A2469" t="s">
        <v>7155</v>
      </c>
      <c r="B2469" t="s">
        <v>565</v>
      </c>
      <c r="C2469" t="s">
        <v>2536</v>
      </c>
      <c r="D2469" s="685">
        <v>45701</v>
      </c>
      <c r="E2469" t="s">
        <v>80</v>
      </c>
      <c r="F2469" s="685">
        <v>45670</v>
      </c>
      <c r="G2469" s="685">
        <v>46057</v>
      </c>
      <c r="H2469" s="684" t="s">
        <v>7156</v>
      </c>
    </row>
    <row r="2470" spans="1:8" ht="29" hidden="1" x14ac:dyDescent="0.35">
      <c r="A2470" t="s">
        <v>1959</v>
      </c>
      <c r="B2470" t="s">
        <v>2518</v>
      </c>
      <c r="C2470" t="s">
        <v>278</v>
      </c>
      <c r="D2470" s="685">
        <v>45961</v>
      </c>
      <c r="E2470" t="s">
        <v>80</v>
      </c>
      <c r="F2470" s="685">
        <v>45663</v>
      </c>
      <c r="G2470" s="685">
        <v>46325</v>
      </c>
      <c r="H2470" s="684" t="s">
        <v>7157</v>
      </c>
    </row>
    <row r="2471" spans="1:8" ht="29" hidden="1" x14ac:dyDescent="0.35">
      <c r="A2471" t="s">
        <v>7158</v>
      </c>
      <c r="B2471" t="s">
        <v>565</v>
      </c>
      <c r="C2471" t="s">
        <v>124</v>
      </c>
      <c r="D2471" s="685">
        <v>45809</v>
      </c>
      <c r="E2471" t="s">
        <v>2522</v>
      </c>
      <c r="F2471" s="685">
        <v>45670</v>
      </c>
      <c r="G2471" s="685">
        <v>45992</v>
      </c>
      <c r="H2471" s="684" t="s">
        <v>3230</v>
      </c>
    </row>
    <row r="2472" spans="1:8" hidden="1" x14ac:dyDescent="0.35">
      <c r="A2472" t="s">
        <v>7159</v>
      </c>
      <c r="B2472" t="s">
        <v>565</v>
      </c>
      <c r="C2472" t="s">
        <v>278</v>
      </c>
      <c r="D2472" s="685">
        <v>45877</v>
      </c>
      <c r="E2472" t="s">
        <v>80</v>
      </c>
      <c r="F2472" s="685">
        <v>45660</v>
      </c>
      <c r="G2472" s="685">
        <v>46021</v>
      </c>
      <c r="H2472" s="684" t="s">
        <v>7160</v>
      </c>
    </row>
    <row r="2473" spans="1:8" hidden="1" x14ac:dyDescent="0.35">
      <c r="A2473" t="s">
        <v>7161</v>
      </c>
      <c r="B2473" t="s">
        <v>124</v>
      </c>
      <c r="C2473" t="s">
        <v>2475</v>
      </c>
      <c r="D2473" s="685">
        <v>45697</v>
      </c>
      <c r="E2473" t="s">
        <v>80</v>
      </c>
      <c r="F2473" s="685">
        <v>45660</v>
      </c>
      <c r="G2473" s="685">
        <v>45747</v>
      </c>
      <c r="H2473" s="684" t="s">
        <v>7162</v>
      </c>
    </row>
    <row r="2474" spans="1:8" hidden="1" x14ac:dyDescent="0.35">
      <c r="A2474" t="s">
        <v>7163</v>
      </c>
      <c r="B2474" t="s">
        <v>565</v>
      </c>
      <c r="C2474" t="s">
        <v>2475</v>
      </c>
      <c r="D2474" s="685">
        <v>45535</v>
      </c>
      <c r="E2474" t="s">
        <v>80</v>
      </c>
      <c r="F2474" s="685">
        <v>45474</v>
      </c>
      <c r="G2474" s="685">
        <v>46022</v>
      </c>
      <c r="H2474" s="684" t="s">
        <v>7164</v>
      </c>
    </row>
    <row r="2475" spans="1:8" ht="29" hidden="1" x14ac:dyDescent="0.35">
      <c r="A2475" t="s">
        <v>7165</v>
      </c>
      <c r="B2475" t="s">
        <v>565</v>
      </c>
      <c r="C2475" t="s">
        <v>278</v>
      </c>
      <c r="D2475" s="685">
        <v>45680</v>
      </c>
      <c r="E2475" t="s">
        <v>135</v>
      </c>
      <c r="F2475" s="685">
        <v>45649</v>
      </c>
      <c r="G2475" s="685">
        <v>46325</v>
      </c>
      <c r="H2475" s="684" t="s">
        <v>7166</v>
      </c>
    </row>
    <row r="2476" spans="1:8" ht="29" hidden="1" x14ac:dyDescent="0.35">
      <c r="A2476" t="s">
        <v>7167</v>
      </c>
      <c r="B2476" t="s">
        <v>124</v>
      </c>
      <c r="C2476" t="s">
        <v>278</v>
      </c>
      <c r="D2476" s="685">
        <v>45691</v>
      </c>
      <c r="E2476" t="s">
        <v>135</v>
      </c>
      <c r="F2476" s="685">
        <v>45659</v>
      </c>
      <c r="G2476" s="685">
        <v>46325</v>
      </c>
      <c r="H2476" s="684" t="s">
        <v>7168</v>
      </c>
    </row>
    <row r="2477" spans="1:8" hidden="1" x14ac:dyDescent="0.35">
      <c r="A2477" t="s">
        <v>7169</v>
      </c>
      <c r="B2477" t="s">
        <v>565</v>
      </c>
      <c r="C2477" t="s">
        <v>2536</v>
      </c>
      <c r="D2477" s="685">
        <v>45869</v>
      </c>
      <c r="E2477" t="s">
        <v>80</v>
      </c>
      <c r="F2477" s="685">
        <v>45751</v>
      </c>
      <c r="G2477" s="685">
        <v>46203</v>
      </c>
      <c r="H2477" s="684" t="s">
        <v>7170</v>
      </c>
    </row>
    <row r="2478" spans="1:8" ht="43.5" hidden="1" x14ac:dyDescent="0.35">
      <c r="A2478" t="s">
        <v>524</v>
      </c>
      <c r="B2478" t="s">
        <v>280</v>
      </c>
      <c r="C2478" t="s">
        <v>278</v>
      </c>
      <c r="D2478" s="685">
        <v>45961</v>
      </c>
      <c r="E2478" t="s">
        <v>80</v>
      </c>
      <c r="F2478" s="685">
        <v>45684</v>
      </c>
      <c r="G2478" s="685">
        <v>46325</v>
      </c>
      <c r="H2478" s="684" t="s">
        <v>7171</v>
      </c>
    </row>
    <row r="2479" spans="1:8" ht="29" hidden="1" x14ac:dyDescent="0.35">
      <c r="A2479" t="s">
        <v>7172</v>
      </c>
      <c r="B2479" t="s">
        <v>124</v>
      </c>
      <c r="C2479" t="s">
        <v>278</v>
      </c>
      <c r="D2479" s="685">
        <v>45671</v>
      </c>
      <c r="E2479" t="s">
        <v>80</v>
      </c>
      <c r="F2479" s="685">
        <v>45659</v>
      </c>
      <c r="G2479" s="685">
        <v>45716</v>
      </c>
      <c r="H2479" s="684" t="s">
        <v>7173</v>
      </c>
    </row>
    <row r="2480" spans="1:8" hidden="1" x14ac:dyDescent="0.35">
      <c r="A2480" t="s">
        <v>7174</v>
      </c>
      <c r="B2480" t="s">
        <v>565</v>
      </c>
      <c r="C2480" t="s">
        <v>278</v>
      </c>
      <c r="D2480" s="685">
        <v>45991</v>
      </c>
      <c r="E2480" t="s">
        <v>2640</v>
      </c>
      <c r="F2480" s="685">
        <v>45653</v>
      </c>
      <c r="G2480" s="685">
        <v>45991</v>
      </c>
      <c r="H2480" s="684" t="s">
        <v>7175</v>
      </c>
    </row>
    <row r="2481" spans="1:8" ht="29" hidden="1" x14ac:dyDescent="0.35">
      <c r="A2481" t="s">
        <v>7176</v>
      </c>
      <c r="B2481" t="s">
        <v>124</v>
      </c>
      <c r="C2481" t="s">
        <v>278</v>
      </c>
      <c r="D2481" s="685">
        <v>45671</v>
      </c>
      <c r="E2481" t="s">
        <v>80</v>
      </c>
      <c r="F2481" s="685">
        <v>45660</v>
      </c>
      <c r="G2481" s="685">
        <v>45992</v>
      </c>
      <c r="H2481" s="684" t="s">
        <v>7177</v>
      </c>
    </row>
    <row r="2482" spans="1:8" hidden="1" x14ac:dyDescent="0.35">
      <c r="A2482" t="s">
        <v>7178</v>
      </c>
      <c r="B2482" t="s">
        <v>565</v>
      </c>
      <c r="C2482" t="s">
        <v>124</v>
      </c>
      <c r="D2482" s="685">
        <v>46142</v>
      </c>
      <c r="E2482" t="s">
        <v>80</v>
      </c>
      <c r="F2482" s="685">
        <v>45717</v>
      </c>
      <c r="G2482" s="685">
        <v>46417</v>
      </c>
      <c r="H2482" s="684" t="s">
        <v>7179</v>
      </c>
    </row>
    <row r="2483" spans="1:8" ht="29" hidden="1" x14ac:dyDescent="0.35">
      <c r="A2483" t="s">
        <v>7180</v>
      </c>
      <c r="B2483" t="s">
        <v>565</v>
      </c>
      <c r="C2483" t="s">
        <v>2475</v>
      </c>
      <c r="D2483" s="685">
        <v>45816</v>
      </c>
      <c r="E2483" t="s">
        <v>80</v>
      </c>
      <c r="F2483" s="685">
        <v>45785</v>
      </c>
      <c r="G2483" s="685">
        <v>46022</v>
      </c>
      <c r="H2483" s="684" t="s">
        <v>7181</v>
      </c>
    </row>
    <row r="2484" spans="1:8" hidden="1" x14ac:dyDescent="0.35">
      <c r="A2484" t="s">
        <v>7182</v>
      </c>
      <c r="B2484" t="s">
        <v>565</v>
      </c>
      <c r="C2484" t="s">
        <v>124</v>
      </c>
      <c r="D2484" s="685">
        <v>45991</v>
      </c>
      <c r="E2484" t="s">
        <v>80</v>
      </c>
      <c r="F2484" s="685">
        <v>45728</v>
      </c>
      <c r="G2484" s="685">
        <v>46386</v>
      </c>
      <c r="H2484" s="684" t="s">
        <v>7183</v>
      </c>
    </row>
    <row r="2485" spans="1:8" hidden="1" x14ac:dyDescent="0.35">
      <c r="A2485" t="s">
        <v>7184</v>
      </c>
      <c r="B2485" t="s">
        <v>124</v>
      </c>
      <c r="C2485" t="s">
        <v>278</v>
      </c>
      <c r="D2485" s="685">
        <v>45684</v>
      </c>
      <c r="E2485" t="s">
        <v>135</v>
      </c>
      <c r="F2485" s="685">
        <v>45653</v>
      </c>
      <c r="G2485" s="685">
        <v>46325</v>
      </c>
      <c r="H2485" s="684" t="s">
        <v>7185</v>
      </c>
    </row>
    <row r="2486" spans="1:8" hidden="1" x14ac:dyDescent="0.35">
      <c r="A2486" t="s">
        <v>7186</v>
      </c>
      <c r="B2486" t="s">
        <v>124</v>
      </c>
      <c r="C2486" t="s">
        <v>278</v>
      </c>
      <c r="D2486" s="685">
        <v>45704</v>
      </c>
      <c r="E2486" t="s">
        <v>135</v>
      </c>
      <c r="F2486" s="685">
        <v>45645</v>
      </c>
      <c r="G2486" s="685">
        <v>45747</v>
      </c>
      <c r="H2486" s="684" t="s">
        <v>7187</v>
      </c>
    </row>
    <row r="2487" spans="1:8" ht="43.5" hidden="1" x14ac:dyDescent="0.35">
      <c r="A2487" t="s">
        <v>7188</v>
      </c>
      <c r="B2487" t="s">
        <v>124</v>
      </c>
      <c r="C2487" t="s">
        <v>124</v>
      </c>
      <c r="D2487" s="685">
        <v>45677</v>
      </c>
      <c r="E2487" t="s">
        <v>80</v>
      </c>
      <c r="F2487" s="685">
        <v>45659</v>
      </c>
      <c r="G2487" s="685">
        <v>45747</v>
      </c>
      <c r="H2487" s="684" t="s">
        <v>7189</v>
      </c>
    </row>
    <row r="2488" spans="1:8" ht="43.5" hidden="1" x14ac:dyDescent="0.35">
      <c r="A2488" t="s">
        <v>7190</v>
      </c>
      <c r="B2488" t="s">
        <v>124</v>
      </c>
      <c r="C2488" t="s">
        <v>124</v>
      </c>
      <c r="D2488" s="685">
        <v>45677</v>
      </c>
      <c r="E2488" t="s">
        <v>80</v>
      </c>
      <c r="F2488" s="685">
        <v>45659</v>
      </c>
      <c r="G2488" s="685">
        <v>45747</v>
      </c>
      <c r="H2488" s="684" t="s">
        <v>7191</v>
      </c>
    </row>
    <row r="2489" spans="1:8" ht="29" hidden="1" x14ac:dyDescent="0.35">
      <c r="A2489" t="s">
        <v>7192</v>
      </c>
      <c r="B2489" t="s">
        <v>124</v>
      </c>
      <c r="C2489" t="s">
        <v>124</v>
      </c>
      <c r="D2489" s="685">
        <v>45671</v>
      </c>
      <c r="E2489" t="s">
        <v>80</v>
      </c>
      <c r="F2489" s="685">
        <v>45670</v>
      </c>
      <c r="G2489" s="685">
        <v>45992</v>
      </c>
      <c r="H2489" s="684" t="s">
        <v>7193</v>
      </c>
    </row>
    <row r="2490" spans="1:8" hidden="1" x14ac:dyDescent="0.35">
      <c r="A2490" t="s">
        <v>7194</v>
      </c>
      <c r="B2490" t="s">
        <v>124</v>
      </c>
      <c r="C2490" t="s">
        <v>278</v>
      </c>
      <c r="D2490" s="685">
        <v>45869</v>
      </c>
      <c r="E2490" t="s">
        <v>135</v>
      </c>
      <c r="F2490" s="685">
        <v>45671</v>
      </c>
      <c r="G2490" s="685">
        <v>45869</v>
      </c>
      <c r="H2490" s="684" t="s">
        <v>7195</v>
      </c>
    </row>
    <row r="2491" spans="1:8" ht="43.5" hidden="1" x14ac:dyDescent="0.35">
      <c r="A2491" t="s">
        <v>7196</v>
      </c>
      <c r="B2491" t="s">
        <v>888</v>
      </c>
      <c r="C2491" t="s">
        <v>124</v>
      </c>
      <c r="D2491" s="685">
        <v>45796</v>
      </c>
      <c r="E2491" t="s">
        <v>2553</v>
      </c>
      <c r="F2491" s="685">
        <v>45792</v>
      </c>
      <c r="G2491" s="685">
        <v>45856</v>
      </c>
      <c r="H2491" s="684" t="s">
        <v>7197</v>
      </c>
    </row>
    <row r="2492" spans="1:8" hidden="1" x14ac:dyDescent="0.35">
      <c r="A2492" t="s">
        <v>7198</v>
      </c>
      <c r="B2492" t="s">
        <v>280</v>
      </c>
      <c r="C2492" t="s">
        <v>2475</v>
      </c>
      <c r="D2492" s="685">
        <v>45930</v>
      </c>
      <c r="E2492" t="s">
        <v>80</v>
      </c>
      <c r="F2492" s="685">
        <v>45646</v>
      </c>
      <c r="G2492" s="685">
        <v>45930</v>
      </c>
      <c r="H2492" s="684" t="s">
        <v>7199</v>
      </c>
    </row>
    <row r="2493" spans="1:8" hidden="1" x14ac:dyDescent="0.35">
      <c r="A2493" t="s">
        <v>7200</v>
      </c>
      <c r="B2493" t="s">
        <v>565</v>
      </c>
      <c r="C2493" t="s">
        <v>278</v>
      </c>
      <c r="D2493" s="685">
        <v>45799</v>
      </c>
      <c r="E2493" t="s">
        <v>80</v>
      </c>
      <c r="F2493" s="685">
        <v>45646</v>
      </c>
      <c r="G2493" s="685">
        <v>46021</v>
      </c>
      <c r="H2493" s="684" t="s">
        <v>7201</v>
      </c>
    </row>
    <row r="2494" spans="1:8" hidden="1" x14ac:dyDescent="0.35">
      <c r="A2494" t="s">
        <v>7202</v>
      </c>
      <c r="B2494" t="s">
        <v>280</v>
      </c>
      <c r="C2494" t="s">
        <v>278</v>
      </c>
      <c r="D2494" s="685">
        <v>45870</v>
      </c>
      <c r="E2494" t="s">
        <v>80</v>
      </c>
      <c r="F2494" s="685">
        <v>45656</v>
      </c>
      <c r="G2494" s="685">
        <v>45870</v>
      </c>
      <c r="H2494" s="684" t="s">
        <v>7203</v>
      </c>
    </row>
    <row r="2495" spans="1:8" ht="29" hidden="1" x14ac:dyDescent="0.35">
      <c r="A2495" t="s">
        <v>7204</v>
      </c>
      <c r="B2495" t="s">
        <v>565</v>
      </c>
      <c r="C2495" t="s">
        <v>124</v>
      </c>
      <c r="D2495" s="685">
        <v>45764</v>
      </c>
      <c r="E2495" t="s">
        <v>80</v>
      </c>
      <c r="F2495" s="685">
        <v>45733</v>
      </c>
      <c r="G2495" s="685">
        <v>46229</v>
      </c>
      <c r="H2495" s="684" t="s">
        <v>7205</v>
      </c>
    </row>
    <row r="2496" spans="1:8" hidden="1" x14ac:dyDescent="0.35">
      <c r="A2496" t="s">
        <v>7206</v>
      </c>
      <c r="B2496" t="s">
        <v>280</v>
      </c>
      <c r="C2496" t="s">
        <v>2475</v>
      </c>
      <c r="D2496" s="685">
        <v>45869</v>
      </c>
      <c r="E2496" t="s">
        <v>80</v>
      </c>
      <c r="F2496" s="685">
        <v>45646</v>
      </c>
      <c r="G2496" s="685">
        <v>45869</v>
      </c>
      <c r="H2496" s="684" t="s">
        <v>7207</v>
      </c>
    </row>
    <row r="2497" spans="1:8" hidden="1" x14ac:dyDescent="0.35">
      <c r="A2497" t="s">
        <v>7208</v>
      </c>
      <c r="B2497" t="s">
        <v>565</v>
      </c>
      <c r="C2497" t="s">
        <v>2536</v>
      </c>
      <c r="D2497" s="685">
        <v>45900</v>
      </c>
      <c r="E2497" t="s">
        <v>2531</v>
      </c>
      <c r="F2497" s="685">
        <v>45785</v>
      </c>
      <c r="G2497" s="685">
        <v>46021</v>
      </c>
      <c r="H2497" s="684" t="s">
        <v>7209</v>
      </c>
    </row>
    <row r="2498" spans="1:8" hidden="1" x14ac:dyDescent="0.35">
      <c r="A2498" t="s">
        <v>7210</v>
      </c>
      <c r="B2498" t="s">
        <v>156</v>
      </c>
      <c r="C2498" t="s">
        <v>2475</v>
      </c>
      <c r="D2498" s="685">
        <v>45671</v>
      </c>
      <c r="E2498" t="s">
        <v>2522</v>
      </c>
      <c r="F2498" s="685">
        <v>45670</v>
      </c>
      <c r="G2498" s="685">
        <v>45992</v>
      </c>
      <c r="H2498" s="684" t="s">
        <v>7094</v>
      </c>
    </row>
    <row r="2499" spans="1:8" hidden="1" x14ac:dyDescent="0.35">
      <c r="A2499" t="s">
        <v>7211</v>
      </c>
      <c r="B2499" t="s">
        <v>124</v>
      </c>
      <c r="C2499" t="s">
        <v>278</v>
      </c>
      <c r="D2499" s="685">
        <v>45694</v>
      </c>
      <c r="E2499" t="s">
        <v>80</v>
      </c>
      <c r="F2499" s="685">
        <v>45663</v>
      </c>
      <c r="G2499" s="685">
        <v>46021</v>
      </c>
      <c r="H2499" s="684" t="s">
        <v>7212</v>
      </c>
    </row>
    <row r="2500" spans="1:8" hidden="1" x14ac:dyDescent="0.35">
      <c r="A2500" t="s">
        <v>7213</v>
      </c>
      <c r="B2500" t="s">
        <v>124</v>
      </c>
      <c r="C2500" t="s">
        <v>278</v>
      </c>
      <c r="D2500" s="685">
        <v>45691</v>
      </c>
      <c r="E2500" t="s">
        <v>135</v>
      </c>
      <c r="F2500" s="685">
        <v>45659</v>
      </c>
      <c r="G2500" s="685">
        <v>46325</v>
      </c>
      <c r="H2500" s="684" t="s">
        <v>4625</v>
      </c>
    </row>
    <row r="2501" spans="1:8" ht="29" hidden="1" x14ac:dyDescent="0.35">
      <c r="A2501" t="s">
        <v>7214</v>
      </c>
      <c r="B2501" t="s">
        <v>888</v>
      </c>
      <c r="C2501" t="s">
        <v>124</v>
      </c>
      <c r="D2501" s="685">
        <v>45705</v>
      </c>
      <c r="E2501" t="s">
        <v>2553</v>
      </c>
      <c r="F2501" s="685">
        <v>45691</v>
      </c>
      <c r="G2501" s="685">
        <v>45747</v>
      </c>
      <c r="H2501" s="684" t="s">
        <v>7215</v>
      </c>
    </row>
    <row r="2502" spans="1:8" ht="29" hidden="1" x14ac:dyDescent="0.35">
      <c r="A2502" t="s">
        <v>7216</v>
      </c>
      <c r="B2502" t="s">
        <v>124</v>
      </c>
      <c r="C2502" t="s">
        <v>278</v>
      </c>
      <c r="D2502" s="685">
        <v>45680</v>
      </c>
      <c r="E2502" t="s">
        <v>135</v>
      </c>
      <c r="F2502" s="685">
        <v>45649</v>
      </c>
      <c r="G2502" s="685">
        <v>46325</v>
      </c>
      <c r="H2502" s="684" t="s">
        <v>7217</v>
      </c>
    </row>
    <row r="2503" spans="1:8" ht="29" hidden="1" x14ac:dyDescent="0.35">
      <c r="A2503" t="s">
        <v>7218</v>
      </c>
      <c r="B2503" t="s">
        <v>124</v>
      </c>
      <c r="C2503" t="s">
        <v>278</v>
      </c>
      <c r="D2503" s="685">
        <v>45671</v>
      </c>
      <c r="E2503" t="s">
        <v>80</v>
      </c>
      <c r="F2503" s="685">
        <v>45657</v>
      </c>
      <c r="G2503" s="685">
        <v>45716</v>
      </c>
      <c r="H2503" s="684" t="s">
        <v>7219</v>
      </c>
    </row>
    <row r="2504" spans="1:8" hidden="1" x14ac:dyDescent="0.35">
      <c r="A2504" t="s">
        <v>7220</v>
      </c>
      <c r="B2504" t="s">
        <v>565</v>
      </c>
      <c r="C2504" t="s">
        <v>124</v>
      </c>
      <c r="D2504" s="685">
        <v>45702</v>
      </c>
      <c r="E2504" t="s">
        <v>80</v>
      </c>
      <c r="F2504" s="685">
        <v>45672</v>
      </c>
      <c r="G2504" s="685">
        <v>45747</v>
      </c>
      <c r="H2504" s="684" t="s">
        <v>7221</v>
      </c>
    </row>
    <row r="2505" spans="1:8" ht="29" hidden="1" x14ac:dyDescent="0.35">
      <c r="A2505" t="s">
        <v>7222</v>
      </c>
      <c r="B2505" t="s">
        <v>124</v>
      </c>
      <c r="C2505" t="s">
        <v>278</v>
      </c>
      <c r="D2505" s="685">
        <v>45684</v>
      </c>
      <c r="E2505" t="s">
        <v>135</v>
      </c>
      <c r="F2505" s="685">
        <v>45652</v>
      </c>
      <c r="G2505" s="685">
        <v>46325</v>
      </c>
      <c r="H2505" s="684" t="s">
        <v>7223</v>
      </c>
    </row>
    <row r="2506" spans="1:8" hidden="1" x14ac:dyDescent="0.35">
      <c r="A2506" t="s">
        <v>7224</v>
      </c>
      <c r="B2506" t="s">
        <v>3110</v>
      </c>
      <c r="C2506" t="s">
        <v>2536</v>
      </c>
      <c r="D2506" s="685">
        <v>46005</v>
      </c>
      <c r="E2506" t="s">
        <v>2640</v>
      </c>
      <c r="F2506" s="685">
        <v>45883</v>
      </c>
      <c r="G2506" s="685">
        <v>46057</v>
      </c>
      <c r="H2506" s="684" t="s">
        <v>7225</v>
      </c>
    </row>
    <row r="2507" spans="1:8" hidden="1" x14ac:dyDescent="0.35">
      <c r="A2507" t="s">
        <v>7226</v>
      </c>
      <c r="B2507" t="s">
        <v>280</v>
      </c>
      <c r="C2507" t="s">
        <v>2475</v>
      </c>
      <c r="D2507" s="685">
        <v>45900</v>
      </c>
      <c r="E2507" t="s">
        <v>80</v>
      </c>
      <c r="F2507" s="685">
        <v>45652</v>
      </c>
      <c r="G2507" s="685">
        <v>45900</v>
      </c>
      <c r="H2507" s="684" t="s">
        <v>7227</v>
      </c>
    </row>
    <row r="2508" spans="1:8" hidden="1" x14ac:dyDescent="0.35">
      <c r="A2508" t="s">
        <v>7228</v>
      </c>
      <c r="B2508" t="s">
        <v>565</v>
      </c>
      <c r="C2508" t="s">
        <v>278</v>
      </c>
      <c r="D2508" s="685">
        <v>45930</v>
      </c>
      <c r="E2508" t="s">
        <v>80</v>
      </c>
      <c r="F2508" s="685">
        <v>45645</v>
      </c>
      <c r="G2508" s="685">
        <v>45930</v>
      </c>
      <c r="H2508" s="684" t="s">
        <v>7229</v>
      </c>
    </row>
    <row r="2509" spans="1:8" ht="29" hidden="1" x14ac:dyDescent="0.35">
      <c r="A2509" t="s">
        <v>7230</v>
      </c>
      <c r="B2509" t="s">
        <v>124</v>
      </c>
      <c r="C2509" t="s">
        <v>278</v>
      </c>
      <c r="D2509" s="685">
        <v>45671</v>
      </c>
      <c r="E2509" t="s">
        <v>80</v>
      </c>
      <c r="F2509" s="685">
        <v>45653</v>
      </c>
      <c r="G2509" s="685">
        <v>45716</v>
      </c>
      <c r="H2509" s="684" t="s">
        <v>7231</v>
      </c>
    </row>
    <row r="2510" spans="1:8" ht="29" hidden="1" x14ac:dyDescent="0.35">
      <c r="A2510" t="s">
        <v>7232</v>
      </c>
      <c r="B2510" t="s">
        <v>565</v>
      </c>
      <c r="C2510" t="s">
        <v>2536</v>
      </c>
      <c r="D2510" s="685">
        <v>45701</v>
      </c>
      <c r="E2510" t="s">
        <v>80</v>
      </c>
      <c r="F2510" s="685">
        <v>45670</v>
      </c>
      <c r="G2510" s="685">
        <v>46057</v>
      </c>
      <c r="H2510" s="684" t="s">
        <v>7233</v>
      </c>
    </row>
    <row r="2511" spans="1:8" hidden="1" x14ac:dyDescent="0.35">
      <c r="A2511" t="s">
        <v>7234</v>
      </c>
      <c r="B2511" t="s">
        <v>124</v>
      </c>
      <c r="C2511" t="s">
        <v>124</v>
      </c>
      <c r="D2511" s="685">
        <v>45764</v>
      </c>
      <c r="E2511" t="s">
        <v>80</v>
      </c>
      <c r="F2511" s="685">
        <v>45733</v>
      </c>
      <c r="G2511" s="685">
        <v>45864</v>
      </c>
      <c r="H2511" s="684" t="s">
        <v>7235</v>
      </c>
    </row>
    <row r="2512" spans="1:8" hidden="1" x14ac:dyDescent="0.35">
      <c r="A2512" t="s">
        <v>7236</v>
      </c>
      <c r="B2512" t="s">
        <v>124</v>
      </c>
      <c r="C2512" t="s">
        <v>124</v>
      </c>
      <c r="D2512" s="685">
        <v>45685</v>
      </c>
      <c r="E2512" t="s">
        <v>80</v>
      </c>
      <c r="F2512" s="685">
        <v>45671</v>
      </c>
      <c r="G2512" s="685">
        <v>45747</v>
      </c>
      <c r="H2512" s="684" t="s">
        <v>7237</v>
      </c>
    </row>
    <row r="2513" spans="1:8" hidden="1" x14ac:dyDescent="0.35">
      <c r="A2513" t="s">
        <v>7238</v>
      </c>
      <c r="B2513" t="s">
        <v>888</v>
      </c>
      <c r="C2513" t="s">
        <v>124</v>
      </c>
      <c r="D2513" s="685">
        <v>45824</v>
      </c>
      <c r="E2513" t="s">
        <v>2553</v>
      </c>
      <c r="F2513" s="685">
        <v>45821</v>
      </c>
      <c r="G2513" s="685">
        <v>45899</v>
      </c>
      <c r="H2513" s="684" t="s">
        <v>7239</v>
      </c>
    </row>
    <row r="2514" spans="1:8" hidden="1" x14ac:dyDescent="0.35">
      <c r="A2514" t="s">
        <v>7240</v>
      </c>
      <c r="B2514" t="s">
        <v>565</v>
      </c>
      <c r="C2514" t="s">
        <v>2536</v>
      </c>
      <c r="D2514" s="685">
        <v>45900</v>
      </c>
      <c r="E2514" t="s">
        <v>2531</v>
      </c>
      <c r="F2514" s="685">
        <v>45785</v>
      </c>
      <c r="G2514" s="685">
        <v>46021</v>
      </c>
      <c r="H2514" s="684" t="s">
        <v>7241</v>
      </c>
    </row>
    <row r="2515" spans="1:8" hidden="1" x14ac:dyDescent="0.35">
      <c r="A2515" t="s">
        <v>7242</v>
      </c>
      <c r="B2515" t="s">
        <v>888</v>
      </c>
      <c r="C2515" t="s">
        <v>278</v>
      </c>
      <c r="D2515" s="685">
        <v>45565</v>
      </c>
      <c r="E2515" t="s">
        <v>80</v>
      </c>
      <c r="F2515" s="685">
        <v>45471</v>
      </c>
      <c r="G2515" s="685">
        <v>46021</v>
      </c>
      <c r="H2515" s="684" t="s">
        <v>7243</v>
      </c>
    </row>
    <row r="2516" spans="1:8" ht="29" hidden="1" x14ac:dyDescent="0.35">
      <c r="A2516" t="s">
        <v>7244</v>
      </c>
      <c r="B2516" t="s">
        <v>124</v>
      </c>
      <c r="C2516" t="s">
        <v>278</v>
      </c>
      <c r="D2516" s="685">
        <v>45736</v>
      </c>
      <c r="E2516" t="s">
        <v>80</v>
      </c>
      <c r="F2516" s="685">
        <v>45708</v>
      </c>
      <c r="G2516" s="685">
        <v>46325</v>
      </c>
      <c r="H2516" s="684" t="s">
        <v>7245</v>
      </c>
    </row>
    <row r="2517" spans="1:8" hidden="1" x14ac:dyDescent="0.35">
      <c r="A2517" t="s">
        <v>7246</v>
      </c>
      <c r="B2517" t="s">
        <v>124</v>
      </c>
      <c r="C2517" t="s">
        <v>278</v>
      </c>
      <c r="D2517" s="685">
        <v>45691</v>
      </c>
      <c r="E2517" t="s">
        <v>80</v>
      </c>
      <c r="F2517" s="685">
        <v>45660</v>
      </c>
      <c r="G2517" s="685">
        <v>46021</v>
      </c>
      <c r="H2517" s="684" t="s">
        <v>7247</v>
      </c>
    </row>
    <row r="2518" spans="1:8" hidden="1" x14ac:dyDescent="0.35">
      <c r="A2518" t="s">
        <v>2318</v>
      </c>
      <c r="B2518" t="s">
        <v>888</v>
      </c>
      <c r="C2518" t="s">
        <v>2475</v>
      </c>
      <c r="D2518" s="685">
        <v>45900</v>
      </c>
      <c r="E2518" t="s">
        <v>80</v>
      </c>
      <c r="F2518" s="685">
        <v>45559</v>
      </c>
      <c r="G2518" s="685">
        <v>45900</v>
      </c>
      <c r="H2518" s="684" t="s">
        <v>1212</v>
      </c>
    </row>
    <row r="2519" spans="1:8" hidden="1" x14ac:dyDescent="0.35">
      <c r="A2519" t="s">
        <v>7248</v>
      </c>
      <c r="B2519" t="s">
        <v>280</v>
      </c>
      <c r="C2519" t="s">
        <v>2475</v>
      </c>
      <c r="D2519" s="685">
        <v>45901</v>
      </c>
      <c r="E2519" t="s">
        <v>80</v>
      </c>
      <c r="F2519" s="685">
        <v>45561</v>
      </c>
      <c r="G2519" s="685">
        <v>45901</v>
      </c>
      <c r="H2519" s="684" t="s">
        <v>7249</v>
      </c>
    </row>
    <row r="2520" spans="1:8" ht="29" hidden="1" x14ac:dyDescent="0.35">
      <c r="A2520" t="s">
        <v>7250</v>
      </c>
      <c r="B2520" t="s">
        <v>124</v>
      </c>
      <c r="C2520" t="s">
        <v>124</v>
      </c>
      <c r="D2520" s="685">
        <v>45600</v>
      </c>
      <c r="E2520" t="s">
        <v>80</v>
      </c>
      <c r="F2520" s="685">
        <v>45569</v>
      </c>
      <c r="G2520" s="685">
        <v>45746</v>
      </c>
      <c r="H2520" s="684" t="s">
        <v>7251</v>
      </c>
    </row>
    <row r="2521" spans="1:8" hidden="1" x14ac:dyDescent="0.35">
      <c r="A2521" t="s">
        <v>7252</v>
      </c>
      <c r="B2521" t="s">
        <v>124</v>
      </c>
      <c r="C2521" t="s">
        <v>278</v>
      </c>
      <c r="D2521" s="685">
        <v>45579</v>
      </c>
      <c r="E2521" t="s">
        <v>135</v>
      </c>
      <c r="F2521" s="685">
        <v>45542</v>
      </c>
      <c r="G2521" s="685">
        <v>45656</v>
      </c>
      <c r="H2521" s="684" t="s">
        <v>7253</v>
      </c>
    </row>
    <row r="2522" spans="1:8" hidden="1" x14ac:dyDescent="0.35">
      <c r="A2522" t="s">
        <v>7254</v>
      </c>
      <c r="B2522" t="s">
        <v>888</v>
      </c>
      <c r="C2522" t="s">
        <v>278</v>
      </c>
      <c r="D2522" s="685">
        <v>45838</v>
      </c>
      <c r="E2522" t="s">
        <v>80</v>
      </c>
      <c r="F2522" s="685">
        <v>45555</v>
      </c>
      <c r="G2522" s="685">
        <v>46021</v>
      </c>
      <c r="H2522" s="684" t="s">
        <v>7255</v>
      </c>
    </row>
    <row r="2523" spans="1:8" ht="29" hidden="1" x14ac:dyDescent="0.35">
      <c r="A2523" t="s">
        <v>7256</v>
      </c>
      <c r="B2523" t="s">
        <v>124</v>
      </c>
      <c r="C2523" t="s">
        <v>124</v>
      </c>
      <c r="D2523" s="685">
        <v>45553</v>
      </c>
      <c r="E2523" t="s">
        <v>80</v>
      </c>
      <c r="F2523" s="685">
        <v>45532</v>
      </c>
      <c r="G2523" s="685">
        <v>45815</v>
      </c>
      <c r="H2523" s="684" t="s">
        <v>7257</v>
      </c>
    </row>
    <row r="2524" spans="1:8" ht="29" hidden="1" x14ac:dyDescent="0.35">
      <c r="A2524" t="s">
        <v>7258</v>
      </c>
      <c r="B2524" t="s">
        <v>124</v>
      </c>
      <c r="C2524" t="s">
        <v>278</v>
      </c>
      <c r="D2524" s="685">
        <v>45579</v>
      </c>
      <c r="E2524" t="s">
        <v>135</v>
      </c>
      <c r="F2524" s="685">
        <v>45542</v>
      </c>
      <c r="G2524" s="685">
        <v>46325</v>
      </c>
      <c r="H2524" s="684" t="s">
        <v>7259</v>
      </c>
    </row>
    <row r="2525" spans="1:8" hidden="1" x14ac:dyDescent="0.35">
      <c r="A2525" t="s">
        <v>7260</v>
      </c>
      <c r="B2525" t="s">
        <v>124</v>
      </c>
      <c r="C2525" t="s">
        <v>124</v>
      </c>
      <c r="D2525" s="685">
        <v>45538</v>
      </c>
      <c r="E2525" t="s">
        <v>80</v>
      </c>
      <c r="F2525" s="685">
        <v>45531</v>
      </c>
      <c r="G2525" s="685">
        <v>45815</v>
      </c>
      <c r="H2525" s="684" t="s">
        <v>7261</v>
      </c>
    </row>
    <row r="2526" spans="1:8" hidden="1" x14ac:dyDescent="0.35">
      <c r="A2526" t="s">
        <v>7262</v>
      </c>
      <c r="B2526" t="s">
        <v>124</v>
      </c>
      <c r="C2526" t="s">
        <v>278</v>
      </c>
      <c r="D2526" s="685">
        <v>45579</v>
      </c>
      <c r="E2526" t="s">
        <v>135</v>
      </c>
      <c r="F2526" s="685">
        <v>45542</v>
      </c>
      <c r="G2526" s="685">
        <v>45656</v>
      </c>
      <c r="H2526" s="684" t="s">
        <v>7263</v>
      </c>
    </row>
    <row r="2527" spans="1:8" hidden="1" x14ac:dyDescent="0.35">
      <c r="A2527" t="s">
        <v>7264</v>
      </c>
      <c r="B2527" t="s">
        <v>124</v>
      </c>
      <c r="C2527" t="s">
        <v>278</v>
      </c>
      <c r="D2527" s="685">
        <v>45579</v>
      </c>
      <c r="E2527" t="s">
        <v>135</v>
      </c>
      <c r="F2527" s="685">
        <v>45542</v>
      </c>
      <c r="G2527" s="685">
        <v>45656</v>
      </c>
      <c r="H2527" s="684" t="s">
        <v>7265</v>
      </c>
    </row>
    <row r="2528" spans="1:8" hidden="1" x14ac:dyDescent="0.35">
      <c r="A2528" t="s">
        <v>7266</v>
      </c>
      <c r="B2528" t="s">
        <v>124</v>
      </c>
      <c r="C2528" t="s">
        <v>278</v>
      </c>
      <c r="D2528" s="685">
        <v>45576</v>
      </c>
      <c r="E2528" t="s">
        <v>80</v>
      </c>
      <c r="F2528" s="685">
        <v>45540</v>
      </c>
      <c r="G2528" s="685">
        <v>45656</v>
      </c>
      <c r="H2528" s="684" t="s">
        <v>7267</v>
      </c>
    </row>
    <row r="2529" spans="1:8" ht="43.5" hidden="1" x14ac:dyDescent="0.35">
      <c r="A2529" t="s">
        <v>7268</v>
      </c>
      <c r="B2529" t="s">
        <v>124</v>
      </c>
      <c r="C2529" t="s">
        <v>124</v>
      </c>
      <c r="D2529" s="685">
        <v>45590</v>
      </c>
      <c r="E2529" t="s">
        <v>80</v>
      </c>
      <c r="F2529" s="685">
        <v>45562</v>
      </c>
      <c r="G2529" s="685">
        <v>45746</v>
      </c>
      <c r="H2529" s="684" t="s">
        <v>7269</v>
      </c>
    </row>
    <row r="2530" spans="1:8" hidden="1" x14ac:dyDescent="0.35">
      <c r="A2530" t="s">
        <v>739</v>
      </c>
      <c r="B2530" t="s">
        <v>888</v>
      </c>
      <c r="C2530" t="s">
        <v>278</v>
      </c>
      <c r="D2530" s="685">
        <v>45838</v>
      </c>
      <c r="E2530" t="s">
        <v>2624</v>
      </c>
      <c r="F2530" s="685">
        <v>45555</v>
      </c>
      <c r="G2530" s="685">
        <v>46022</v>
      </c>
      <c r="H2530" s="684" t="s">
        <v>7270</v>
      </c>
    </row>
    <row r="2531" spans="1:8" hidden="1" x14ac:dyDescent="0.35">
      <c r="A2531" t="s">
        <v>7271</v>
      </c>
      <c r="B2531" t="s">
        <v>888</v>
      </c>
      <c r="C2531" t="s">
        <v>278</v>
      </c>
      <c r="D2531" s="685">
        <v>45744</v>
      </c>
      <c r="E2531" t="s">
        <v>80</v>
      </c>
      <c r="F2531" s="685">
        <v>45555</v>
      </c>
      <c r="G2531" s="685">
        <v>46022</v>
      </c>
      <c r="H2531" s="684" t="s">
        <v>3032</v>
      </c>
    </row>
    <row r="2532" spans="1:8" hidden="1" x14ac:dyDescent="0.35">
      <c r="A2532" t="s">
        <v>7272</v>
      </c>
      <c r="B2532" t="s">
        <v>124</v>
      </c>
      <c r="C2532" t="s">
        <v>278</v>
      </c>
      <c r="D2532" s="685">
        <v>45595</v>
      </c>
      <c r="E2532" t="s">
        <v>80</v>
      </c>
      <c r="F2532" s="685">
        <v>45555</v>
      </c>
      <c r="G2532" s="685">
        <v>45656</v>
      </c>
      <c r="H2532" s="684" t="s">
        <v>7273</v>
      </c>
    </row>
    <row r="2533" spans="1:8" hidden="1" x14ac:dyDescent="0.35">
      <c r="A2533" t="s">
        <v>7274</v>
      </c>
      <c r="B2533" t="s">
        <v>124</v>
      </c>
      <c r="C2533" t="s">
        <v>124</v>
      </c>
      <c r="D2533" s="685">
        <v>45593</v>
      </c>
      <c r="E2533" t="s">
        <v>80</v>
      </c>
      <c r="F2533" s="685">
        <v>45572</v>
      </c>
      <c r="G2533" s="685">
        <v>45815</v>
      </c>
      <c r="H2533" s="684" t="s">
        <v>7275</v>
      </c>
    </row>
    <row r="2534" spans="1:8" hidden="1" x14ac:dyDescent="0.35">
      <c r="A2534" t="s">
        <v>7276</v>
      </c>
      <c r="B2534" t="s">
        <v>124</v>
      </c>
      <c r="C2534" t="s">
        <v>124</v>
      </c>
      <c r="D2534" s="685">
        <v>45958</v>
      </c>
      <c r="E2534" t="s">
        <v>80</v>
      </c>
      <c r="F2534" s="685">
        <v>45593</v>
      </c>
      <c r="G2534" s="685">
        <v>45914</v>
      </c>
      <c r="H2534" s="684" t="s">
        <v>7277</v>
      </c>
    </row>
    <row r="2535" spans="1:8" ht="43.5" hidden="1" x14ac:dyDescent="0.35">
      <c r="A2535" t="s">
        <v>7278</v>
      </c>
      <c r="B2535" t="s">
        <v>124</v>
      </c>
      <c r="C2535" t="s">
        <v>124</v>
      </c>
      <c r="D2535" s="685">
        <v>45598</v>
      </c>
      <c r="E2535" t="s">
        <v>80</v>
      </c>
      <c r="F2535" s="685">
        <v>45567</v>
      </c>
      <c r="G2535" s="685">
        <v>45746</v>
      </c>
      <c r="H2535" s="684" t="s">
        <v>7279</v>
      </c>
    </row>
    <row r="2536" spans="1:8" ht="43.5" hidden="1" x14ac:dyDescent="0.35">
      <c r="A2536" t="s">
        <v>7280</v>
      </c>
      <c r="B2536" t="s">
        <v>124</v>
      </c>
      <c r="C2536" t="s">
        <v>124</v>
      </c>
      <c r="D2536" s="685">
        <v>45595</v>
      </c>
      <c r="E2536" t="s">
        <v>2531</v>
      </c>
      <c r="F2536" s="685">
        <v>45565</v>
      </c>
      <c r="G2536" s="685">
        <v>45746</v>
      </c>
      <c r="H2536" s="684" t="s">
        <v>5501</v>
      </c>
    </row>
    <row r="2537" spans="1:8" hidden="1" x14ac:dyDescent="0.35">
      <c r="A2537" t="s">
        <v>7281</v>
      </c>
      <c r="B2537" t="s">
        <v>888</v>
      </c>
      <c r="C2537" t="s">
        <v>278</v>
      </c>
      <c r="D2537" s="685">
        <v>45838</v>
      </c>
      <c r="E2537" t="s">
        <v>2624</v>
      </c>
      <c r="F2537" s="685">
        <v>45555</v>
      </c>
      <c r="G2537" s="685">
        <v>46022</v>
      </c>
      <c r="H2537" s="684" t="s">
        <v>7282</v>
      </c>
    </row>
    <row r="2538" spans="1:8" hidden="1" x14ac:dyDescent="0.35">
      <c r="A2538" t="s">
        <v>7283</v>
      </c>
      <c r="B2538" t="s">
        <v>124</v>
      </c>
      <c r="C2538" t="s">
        <v>278</v>
      </c>
      <c r="D2538" s="685">
        <v>45576</v>
      </c>
      <c r="E2538" t="s">
        <v>135</v>
      </c>
      <c r="F2538" s="685">
        <v>45541</v>
      </c>
      <c r="G2538" s="685">
        <v>45656</v>
      </c>
      <c r="H2538" s="684" t="s">
        <v>7284</v>
      </c>
    </row>
    <row r="2539" spans="1:8" hidden="1" x14ac:dyDescent="0.35">
      <c r="A2539" t="s">
        <v>330</v>
      </c>
      <c r="B2539" t="s">
        <v>280</v>
      </c>
      <c r="C2539" t="s">
        <v>278</v>
      </c>
      <c r="D2539" s="685">
        <v>45961</v>
      </c>
      <c r="E2539" t="s">
        <v>80</v>
      </c>
      <c r="F2539" s="685">
        <v>45586</v>
      </c>
      <c r="G2539" s="685">
        <v>46325</v>
      </c>
      <c r="H2539" s="684" t="s">
        <v>7285</v>
      </c>
    </row>
    <row r="2540" spans="1:8" hidden="1" x14ac:dyDescent="0.35">
      <c r="A2540" t="s">
        <v>7286</v>
      </c>
      <c r="B2540" t="s">
        <v>124</v>
      </c>
      <c r="C2540" t="s">
        <v>124</v>
      </c>
      <c r="D2540" s="685">
        <v>45553</v>
      </c>
      <c r="E2540" t="s">
        <v>80</v>
      </c>
      <c r="F2540" s="685">
        <v>45532</v>
      </c>
      <c r="G2540" s="685">
        <v>45815</v>
      </c>
      <c r="H2540" s="684" t="s">
        <v>7287</v>
      </c>
    </row>
    <row r="2541" spans="1:8" hidden="1" x14ac:dyDescent="0.35">
      <c r="A2541" t="s">
        <v>7288</v>
      </c>
      <c r="B2541" t="s">
        <v>124</v>
      </c>
      <c r="C2541" t="s">
        <v>124</v>
      </c>
      <c r="D2541" s="685">
        <v>45588</v>
      </c>
      <c r="E2541" t="s">
        <v>80</v>
      </c>
      <c r="F2541" s="685">
        <v>45540</v>
      </c>
      <c r="G2541" s="685">
        <v>45815</v>
      </c>
      <c r="H2541" s="684" t="s">
        <v>7289</v>
      </c>
    </row>
    <row r="2542" spans="1:8" ht="43.5" hidden="1" x14ac:dyDescent="0.35">
      <c r="A2542" t="s">
        <v>7290</v>
      </c>
      <c r="B2542" t="s">
        <v>888</v>
      </c>
      <c r="C2542" t="s">
        <v>124</v>
      </c>
      <c r="D2542" s="685">
        <v>45729</v>
      </c>
      <c r="E2542" t="s">
        <v>80</v>
      </c>
      <c r="F2542" s="685">
        <v>45517</v>
      </c>
      <c r="G2542" s="685">
        <v>45729</v>
      </c>
      <c r="H2542" s="684" t="s">
        <v>7291</v>
      </c>
    </row>
    <row r="2543" spans="1:8" hidden="1" x14ac:dyDescent="0.35">
      <c r="A2543" t="s">
        <v>7292</v>
      </c>
      <c r="B2543" t="s">
        <v>124</v>
      </c>
      <c r="C2543" t="s">
        <v>124</v>
      </c>
      <c r="D2543" s="685">
        <v>45553</v>
      </c>
      <c r="E2543" t="s">
        <v>80</v>
      </c>
      <c r="F2543" s="685">
        <v>45532</v>
      </c>
      <c r="G2543" s="685">
        <v>45815</v>
      </c>
      <c r="H2543" s="684" t="s">
        <v>7293</v>
      </c>
    </row>
    <row r="2544" spans="1:8" hidden="1" x14ac:dyDescent="0.35">
      <c r="A2544" t="s">
        <v>7294</v>
      </c>
      <c r="B2544" t="s">
        <v>124</v>
      </c>
      <c r="C2544" t="s">
        <v>124</v>
      </c>
      <c r="D2544" s="685">
        <v>45553</v>
      </c>
      <c r="E2544" t="s">
        <v>80</v>
      </c>
      <c r="F2544" s="685">
        <v>45532</v>
      </c>
      <c r="G2544" s="685">
        <v>45815</v>
      </c>
      <c r="H2544" s="684" t="s">
        <v>7295</v>
      </c>
    </row>
    <row r="2545" spans="1:8" hidden="1" x14ac:dyDescent="0.35">
      <c r="A2545" t="s">
        <v>7296</v>
      </c>
      <c r="B2545" t="s">
        <v>565</v>
      </c>
      <c r="C2545" t="s">
        <v>278</v>
      </c>
      <c r="D2545" s="685">
        <v>45826</v>
      </c>
      <c r="E2545" t="s">
        <v>80</v>
      </c>
      <c r="F2545" s="685">
        <v>45594</v>
      </c>
      <c r="G2545" s="685">
        <v>46021</v>
      </c>
      <c r="H2545" s="684" t="s">
        <v>7297</v>
      </c>
    </row>
    <row r="2546" spans="1:8" hidden="1" x14ac:dyDescent="0.35">
      <c r="A2546" t="s">
        <v>7298</v>
      </c>
      <c r="B2546" t="s">
        <v>124</v>
      </c>
      <c r="C2546" t="s">
        <v>2536</v>
      </c>
      <c r="D2546" s="685">
        <v>45580</v>
      </c>
      <c r="E2546" t="s">
        <v>80</v>
      </c>
      <c r="F2546" s="685">
        <v>45551</v>
      </c>
      <c r="G2546" s="685">
        <v>45777</v>
      </c>
      <c r="H2546" s="684" t="s">
        <v>7299</v>
      </c>
    </row>
    <row r="2547" spans="1:8" hidden="1" x14ac:dyDescent="0.35">
      <c r="A2547" t="s">
        <v>7300</v>
      </c>
      <c r="B2547" t="s">
        <v>888</v>
      </c>
      <c r="C2547" t="s">
        <v>2536</v>
      </c>
      <c r="D2547" s="685">
        <v>45869</v>
      </c>
      <c r="E2547" t="s">
        <v>80</v>
      </c>
      <c r="F2547" s="685">
        <v>45551</v>
      </c>
      <c r="G2547" s="685">
        <v>45992</v>
      </c>
      <c r="H2547" s="684" t="s">
        <v>7301</v>
      </c>
    </row>
    <row r="2548" spans="1:8" ht="29" hidden="1" x14ac:dyDescent="0.35">
      <c r="A2548" t="s">
        <v>7302</v>
      </c>
      <c r="B2548" t="s">
        <v>888</v>
      </c>
      <c r="C2548" t="s">
        <v>2536</v>
      </c>
      <c r="D2548" s="685">
        <v>45838</v>
      </c>
      <c r="E2548" t="s">
        <v>80</v>
      </c>
      <c r="F2548" s="685">
        <v>45551</v>
      </c>
      <c r="G2548" s="685">
        <v>45992</v>
      </c>
      <c r="H2548" s="684" t="s">
        <v>7303</v>
      </c>
    </row>
    <row r="2549" spans="1:8" ht="29" hidden="1" x14ac:dyDescent="0.35">
      <c r="A2549" t="s">
        <v>7304</v>
      </c>
      <c r="B2549" t="s">
        <v>124</v>
      </c>
      <c r="C2549" t="s">
        <v>2536</v>
      </c>
      <c r="D2549" s="685">
        <v>45580</v>
      </c>
      <c r="E2549" t="s">
        <v>80</v>
      </c>
      <c r="F2549" s="685">
        <v>45551</v>
      </c>
      <c r="G2549" s="685">
        <v>45991</v>
      </c>
      <c r="H2549" s="684" t="s">
        <v>7305</v>
      </c>
    </row>
    <row r="2550" spans="1:8" ht="29" hidden="1" x14ac:dyDescent="0.35">
      <c r="A2550" t="s">
        <v>7306</v>
      </c>
      <c r="B2550" t="s">
        <v>124</v>
      </c>
      <c r="C2550" t="s">
        <v>124</v>
      </c>
      <c r="D2550" s="685">
        <v>45579</v>
      </c>
      <c r="E2550" t="s">
        <v>80</v>
      </c>
      <c r="F2550" s="685">
        <v>45561</v>
      </c>
      <c r="G2550" s="685">
        <v>45746</v>
      </c>
      <c r="H2550" s="684" t="s">
        <v>7307</v>
      </c>
    </row>
    <row r="2551" spans="1:8" ht="43.5" hidden="1" x14ac:dyDescent="0.35">
      <c r="A2551" t="s">
        <v>7308</v>
      </c>
      <c r="B2551" t="s">
        <v>124</v>
      </c>
      <c r="C2551" t="s">
        <v>124</v>
      </c>
      <c r="D2551" s="685">
        <v>45591</v>
      </c>
      <c r="E2551" t="s">
        <v>80</v>
      </c>
      <c r="F2551" s="685">
        <v>45562</v>
      </c>
      <c r="G2551" s="685">
        <v>45746</v>
      </c>
      <c r="H2551" s="684" t="s">
        <v>7309</v>
      </c>
    </row>
    <row r="2552" spans="1:8" hidden="1" x14ac:dyDescent="0.35">
      <c r="A2552" t="s">
        <v>2310</v>
      </c>
      <c r="B2552" t="s">
        <v>888</v>
      </c>
      <c r="C2552" t="s">
        <v>278</v>
      </c>
      <c r="D2552" s="685">
        <v>45838</v>
      </c>
      <c r="E2552" t="s">
        <v>80</v>
      </c>
      <c r="F2552" s="685">
        <v>45555</v>
      </c>
      <c r="G2552" s="685">
        <v>46022</v>
      </c>
      <c r="H2552" s="684" t="s">
        <v>7310</v>
      </c>
    </row>
    <row r="2553" spans="1:8" hidden="1" x14ac:dyDescent="0.35">
      <c r="A2553" t="s">
        <v>7311</v>
      </c>
      <c r="B2553" t="s">
        <v>124</v>
      </c>
      <c r="C2553" t="s">
        <v>124</v>
      </c>
      <c r="D2553" s="685">
        <v>45553</v>
      </c>
      <c r="E2553" t="s">
        <v>80</v>
      </c>
      <c r="F2553" s="685">
        <v>45532</v>
      </c>
      <c r="G2553" s="685">
        <v>45815</v>
      </c>
      <c r="H2553" s="684" t="s">
        <v>7312</v>
      </c>
    </row>
    <row r="2554" spans="1:8" hidden="1" x14ac:dyDescent="0.35">
      <c r="A2554" t="s">
        <v>2291</v>
      </c>
      <c r="B2554" t="s">
        <v>280</v>
      </c>
      <c r="C2554" t="s">
        <v>2475</v>
      </c>
      <c r="D2554" s="685">
        <v>45565</v>
      </c>
      <c r="E2554" t="s">
        <v>80</v>
      </c>
      <c r="F2554" s="685">
        <v>45539</v>
      </c>
      <c r="G2554" s="685">
        <v>45942</v>
      </c>
      <c r="H2554" s="684" t="s">
        <v>7313</v>
      </c>
    </row>
    <row r="2555" spans="1:8" hidden="1" x14ac:dyDescent="0.35">
      <c r="A2555" t="s">
        <v>7314</v>
      </c>
      <c r="B2555" t="s">
        <v>124</v>
      </c>
      <c r="C2555" t="s">
        <v>124</v>
      </c>
      <c r="D2555" s="685">
        <v>45559</v>
      </c>
      <c r="E2555" t="s">
        <v>80</v>
      </c>
      <c r="F2555" s="685">
        <v>45538</v>
      </c>
      <c r="G2555" s="685">
        <v>45815</v>
      </c>
      <c r="H2555" s="684" t="s">
        <v>7315</v>
      </c>
    </row>
    <row r="2556" spans="1:8" hidden="1" x14ac:dyDescent="0.35">
      <c r="A2556" t="s">
        <v>7316</v>
      </c>
      <c r="B2556" t="s">
        <v>124</v>
      </c>
      <c r="C2556" t="s">
        <v>124</v>
      </c>
      <c r="D2556" s="685">
        <v>45553</v>
      </c>
      <c r="E2556" t="s">
        <v>80</v>
      </c>
      <c r="F2556" s="685">
        <v>45532</v>
      </c>
      <c r="G2556" s="685">
        <v>45815</v>
      </c>
      <c r="H2556" s="684" t="s">
        <v>7317</v>
      </c>
    </row>
    <row r="2557" spans="1:8" hidden="1" x14ac:dyDescent="0.35">
      <c r="A2557" t="s">
        <v>7318</v>
      </c>
      <c r="B2557" t="s">
        <v>124</v>
      </c>
      <c r="C2557" t="s">
        <v>124</v>
      </c>
      <c r="D2557" s="685">
        <v>45559</v>
      </c>
      <c r="E2557" t="s">
        <v>80</v>
      </c>
      <c r="F2557" s="685">
        <v>45538</v>
      </c>
      <c r="G2557" s="685">
        <v>45815</v>
      </c>
      <c r="H2557" s="684" t="s">
        <v>7319</v>
      </c>
    </row>
    <row r="2558" spans="1:8" hidden="1" x14ac:dyDescent="0.35">
      <c r="A2558" t="s">
        <v>7320</v>
      </c>
      <c r="B2558" t="s">
        <v>124</v>
      </c>
      <c r="C2558" t="s">
        <v>278</v>
      </c>
      <c r="D2558" s="685">
        <v>45694</v>
      </c>
      <c r="E2558" t="s">
        <v>80</v>
      </c>
      <c r="F2558" s="685">
        <v>45663</v>
      </c>
      <c r="G2558" s="685">
        <v>46021</v>
      </c>
      <c r="H2558" s="684" t="s">
        <v>7321</v>
      </c>
    </row>
    <row r="2559" spans="1:8" hidden="1" x14ac:dyDescent="0.35">
      <c r="A2559" t="s">
        <v>7322</v>
      </c>
      <c r="B2559" t="s">
        <v>565</v>
      </c>
      <c r="C2559" t="s">
        <v>124</v>
      </c>
      <c r="D2559" s="685">
        <v>45892</v>
      </c>
      <c r="E2559" t="s">
        <v>80</v>
      </c>
      <c r="F2559" s="685">
        <v>45733</v>
      </c>
      <c r="G2559" s="685">
        <v>46008</v>
      </c>
      <c r="H2559" s="684" t="s">
        <v>7323</v>
      </c>
    </row>
    <row r="2560" spans="1:8" hidden="1" x14ac:dyDescent="0.35">
      <c r="A2560" t="s">
        <v>7324</v>
      </c>
      <c r="B2560" t="s">
        <v>124</v>
      </c>
      <c r="C2560" t="s">
        <v>278</v>
      </c>
      <c r="D2560" s="685">
        <v>45579</v>
      </c>
      <c r="E2560" t="s">
        <v>135</v>
      </c>
      <c r="F2560" s="685">
        <v>45542</v>
      </c>
      <c r="G2560" s="685">
        <v>45656</v>
      </c>
      <c r="H2560" s="684" t="s">
        <v>7325</v>
      </c>
    </row>
    <row r="2561" spans="1:8" ht="29" hidden="1" x14ac:dyDescent="0.35">
      <c r="A2561" t="s">
        <v>7326</v>
      </c>
      <c r="B2561" t="s">
        <v>124</v>
      </c>
      <c r="C2561" t="s">
        <v>278</v>
      </c>
      <c r="D2561" s="685">
        <v>45579</v>
      </c>
      <c r="E2561" t="s">
        <v>135</v>
      </c>
      <c r="F2561" s="685">
        <v>45542</v>
      </c>
      <c r="G2561" s="685">
        <v>45656</v>
      </c>
      <c r="H2561" s="684" t="s">
        <v>7327</v>
      </c>
    </row>
    <row r="2562" spans="1:8" hidden="1" x14ac:dyDescent="0.35">
      <c r="A2562" t="s">
        <v>7328</v>
      </c>
      <c r="B2562" t="s">
        <v>124</v>
      </c>
      <c r="C2562" t="s">
        <v>278</v>
      </c>
      <c r="D2562" s="685">
        <v>45569</v>
      </c>
      <c r="E2562" t="s">
        <v>80</v>
      </c>
      <c r="F2562" s="685">
        <v>45531</v>
      </c>
      <c r="G2562" s="685">
        <v>45656</v>
      </c>
      <c r="H2562" s="684" t="s">
        <v>7329</v>
      </c>
    </row>
    <row r="2563" spans="1:8" hidden="1" x14ac:dyDescent="0.35">
      <c r="A2563" t="s">
        <v>2316</v>
      </c>
      <c r="B2563" t="s">
        <v>888</v>
      </c>
      <c r="C2563" t="s">
        <v>278</v>
      </c>
      <c r="D2563" s="685">
        <v>45595</v>
      </c>
      <c r="E2563" t="s">
        <v>80</v>
      </c>
      <c r="F2563" s="685">
        <v>45555</v>
      </c>
      <c r="G2563" s="685">
        <v>46022</v>
      </c>
      <c r="H2563" s="684" t="s">
        <v>7330</v>
      </c>
    </row>
    <row r="2564" spans="1:8" hidden="1" x14ac:dyDescent="0.35">
      <c r="A2564" t="s">
        <v>7331</v>
      </c>
      <c r="B2564" t="s">
        <v>888</v>
      </c>
      <c r="C2564" t="s">
        <v>278</v>
      </c>
      <c r="D2564" s="685">
        <v>45565</v>
      </c>
      <c r="E2564" t="s">
        <v>80</v>
      </c>
      <c r="F2564" s="685">
        <v>45477</v>
      </c>
      <c r="G2564" s="685">
        <v>46021</v>
      </c>
      <c r="H2564" s="684" t="s">
        <v>7332</v>
      </c>
    </row>
    <row r="2565" spans="1:8" hidden="1" x14ac:dyDescent="0.35">
      <c r="A2565" t="s">
        <v>7333</v>
      </c>
      <c r="B2565" t="s">
        <v>888</v>
      </c>
      <c r="C2565" t="s">
        <v>278</v>
      </c>
      <c r="D2565" s="685">
        <v>45677</v>
      </c>
      <c r="E2565" t="s">
        <v>80</v>
      </c>
      <c r="F2565" s="685">
        <v>45492</v>
      </c>
      <c r="G2565" s="685">
        <v>46021</v>
      </c>
      <c r="H2565" s="684" t="s">
        <v>7334</v>
      </c>
    </row>
    <row r="2566" spans="1:8" hidden="1" x14ac:dyDescent="0.35">
      <c r="A2566" t="s">
        <v>7335</v>
      </c>
      <c r="B2566" t="s">
        <v>124</v>
      </c>
      <c r="C2566" t="s">
        <v>2475</v>
      </c>
      <c r="D2566" s="685">
        <v>45535</v>
      </c>
      <c r="E2566" t="s">
        <v>135</v>
      </c>
      <c r="F2566" s="685">
        <v>45483</v>
      </c>
      <c r="G2566" s="685">
        <v>45716</v>
      </c>
      <c r="H2566" s="684" t="s">
        <v>7336</v>
      </c>
    </row>
    <row r="2567" spans="1:8" hidden="1" x14ac:dyDescent="0.35">
      <c r="A2567" t="s">
        <v>7337</v>
      </c>
      <c r="B2567" t="s">
        <v>124</v>
      </c>
      <c r="C2567" t="s">
        <v>2475</v>
      </c>
      <c r="D2567" s="685">
        <v>45565</v>
      </c>
      <c r="E2567" t="s">
        <v>80</v>
      </c>
      <c r="F2567" s="685">
        <v>45540</v>
      </c>
      <c r="G2567" s="685">
        <v>45656</v>
      </c>
      <c r="H2567" s="684" t="s">
        <v>7338</v>
      </c>
    </row>
    <row r="2568" spans="1:8" ht="29" hidden="1" x14ac:dyDescent="0.35">
      <c r="A2568" t="s">
        <v>7339</v>
      </c>
      <c r="B2568" t="s">
        <v>124</v>
      </c>
      <c r="C2568" t="s">
        <v>124</v>
      </c>
      <c r="D2568" s="685">
        <v>45503</v>
      </c>
      <c r="E2568" t="s">
        <v>135</v>
      </c>
      <c r="F2568" s="685">
        <v>45484</v>
      </c>
      <c r="G2568" s="685">
        <v>45656</v>
      </c>
      <c r="H2568" s="684" t="s">
        <v>7340</v>
      </c>
    </row>
    <row r="2569" spans="1:8" ht="29" hidden="1" x14ac:dyDescent="0.35">
      <c r="A2569" t="s">
        <v>7341</v>
      </c>
      <c r="B2569" t="s">
        <v>124</v>
      </c>
      <c r="C2569" t="s">
        <v>124</v>
      </c>
      <c r="D2569" s="685">
        <v>45503</v>
      </c>
      <c r="E2569" t="s">
        <v>135</v>
      </c>
      <c r="F2569" s="685">
        <v>45484</v>
      </c>
      <c r="G2569" s="685">
        <v>45656</v>
      </c>
      <c r="H2569" s="684" t="s">
        <v>7342</v>
      </c>
    </row>
    <row r="2570" spans="1:8" hidden="1" x14ac:dyDescent="0.35">
      <c r="A2570" t="s">
        <v>7343</v>
      </c>
      <c r="B2570" t="s">
        <v>280</v>
      </c>
      <c r="C2570" t="s">
        <v>2475</v>
      </c>
      <c r="D2570" s="685">
        <v>45900</v>
      </c>
      <c r="E2570" t="s">
        <v>80</v>
      </c>
      <c r="F2570" s="685">
        <v>45540</v>
      </c>
      <c r="G2570" s="685">
        <v>45900</v>
      </c>
      <c r="H2570" s="684" t="s">
        <v>7344</v>
      </c>
    </row>
    <row r="2571" spans="1:8" hidden="1" x14ac:dyDescent="0.35">
      <c r="A2571" t="s">
        <v>7345</v>
      </c>
      <c r="B2571" t="s">
        <v>156</v>
      </c>
      <c r="C2571" t="s">
        <v>278</v>
      </c>
      <c r="D2571" s="685">
        <v>45772</v>
      </c>
      <c r="E2571" t="s">
        <v>80</v>
      </c>
      <c r="F2571" s="685">
        <v>45485</v>
      </c>
      <c r="G2571" s="685">
        <v>46022</v>
      </c>
      <c r="H2571" s="684" t="s">
        <v>7346</v>
      </c>
    </row>
    <row r="2572" spans="1:8" ht="29" hidden="1" x14ac:dyDescent="0.35">
      <c r="A2572" t="s">
        <v>7347</v>
      </c>
      <c r="B2572" t="s">
        <v>124</v>
      </c>
      <c r="C2572" t="s">
        <v>278</v>
      </c>
      <c r="D2572" s="685">
        <v>45765</v>
      </c>
      <c r="E2572" t="s">
        <v>80</v>
      </c>
      <c r="F2572" s="685">
        <v>45489</v>
      </c>
      <c r="G2572" s="685">
        <v>46021</v>
      </c>
      <c r="H2572" s="684" t="s">
        <v>7348</v>
      </c>
    </row>
    <row r="2573" spans="1:8" hidden="1" x14ac:dyDescent="0.35">
      <c r="A2573" t="s">
        <v>7349</v>
      </c>
      <c r="B2573" t="s">
        <v>124</v>
      </c>
      <c r="C2573" t="s">
        <v>278</v>
      </c>
      <c r="D2573" s="685">
        <v>45765</v>
      </c>
      <c r="E2573" t="s">
        <v>135</v>
      </c>
      <c r="F2573" s="685">
        <v>45488</v>
      </c>
      <c r="G2573" s="685">
        <v>46021</v>
      </c>
      <c r="H2573" s="684" t="s">
        <v>7350</v>
      </c>
    </row>
    <row r="2574" spans="1:8" hidden="1" x14ac:dyDescent="0.35">
      <c r="A2574" t="s">
        <v>7351</v>
      </c>
      <c r="B2574" t="s">
        <v>124</v>
      </c>
      <c r="C2574" t="s">
        <v>278</v>
      </c>
      <c r="D2574" s="685">
        <v>45722</v>
      </c>
      <c r="E2574" t="s">
        <v>80</v>
      </c>
      <c r="F2574" s="685">
        <v>45512</v>
      </c>
      <c r="G2574" s="685">
        <v>46022</v>
      </c>
      <c r="H2574" s="684" t="s">
        <v>7352</v>
      </c>
    </row>
    <row r="2575" spans="1:8" hidden="1" x14ac:dyDescent="0.35">
      <c r="A2575" t="s">
        <v>7353</v>
      </c>
      <c r="B2575" t="s">
        <v>565</v>
      </c>
      <c r="C2575" t="s">
        <v>278</v>
      </c>
      <c r="D2575" s="685">
        <v>45765</v>
      </c>
      <c r="E2575" t="s">
        <v>80</v>
      </c>
      <c r="F2575" s="685">
        <v>45512</v>
      </c>
      <c r="G2575" s="685">
        <v>46021</v>
      </c>
      <c r="H2575" s="684" t="s">
        <v>7354</v>
      </c>
    </row>
    <row r="2576" spans="1:8" hidden="1" x14ac:dyDescent="0.35">
      <c r="A2576" t="s">
        <v>7355</v>
      </c>
      <c r="B2576" t="s">
        <v>124</v>
      </c>
      <c r="C2576" t="s">
        <v>278</v>
      </c>
      <c r="D2576" s="685">
        <v>45525</v>
      </c>
      <c r="E2576" t="s">
        <v>135</v>
      </c>
      <c r="F2576" s="685">
        <v>45489</v>
      </c>
      <c r="G2576" s="685">
        <v>45656</v>
      </c>
      <c r="H2576" s="684" t="s">
        <v>7356</v>
      </c>
    </row>
    <row r="2577" spans="1:8" hidden="1" x14ac:dyDescent="0.35">
      <c r="A2577" t="s">
        <v>7357</v>
      </c>
      <c r="B2577" t="s">
        <v>124</v>
      </c>
      <c r="C2577" t="s">
        <v>278</v>
      </c>
      <c r="D2577" s="685">
        <v>45579</v>
      </c>
      <c r="E2577" t="s">
        <v>135</v>
      </c>
      <c r="F2577" s="685">
        <v>45542</v>
      </c>
      <c r="G2577" s="685">
        <v>45656</v>
      </c>
      <c r="H2577" s="684" t="s">
        <v>7358</v>
      </c>
    </row>
    <row r="2578" spans="1:8" hidden="1" x14ac:dyDescent="0.35">
      <c r="A2578" t="s">
        <v>7359</v>
      </c>
      <c r="B2578" t="s">
        <v>124</v>
      </c>
      <c r="C2578" t="s">
        <v>278</v>
      </c>
      <c r="D2578" s="685">
        <v>45569</v>
      </c>
      <c r="E2578" t="s">
        <v>80</v>
      </c>
      <c r="F2578" s="685">
        <v>45531</v>
      </c>
      <c r="G2578" s="685">
        <v>45656</v>
      </c>
      <c r="H2578" s="684" t="s">
        <v>7360</v>
      </c>
    </row>
    <row r="2579" spans="1:8" hidden="1" x14ac:dyDescent="0.35">
      <c r="A2579" t="s">
        <v>2270</v>
      </c>
      <c r="B2579" t="s">
        <v>565</v>
      </c>
      <c r="C2579" t="s">
        <v>278</v>
      </c>
      <c r="D2579" s="685">
        <v>45677</v>
      </c>
      <c r="E2579" t="s">
        <v>80</v>
      </c>
      <c r="F2579" s="685">
        <v>45495</v>
      </c>
      <c r="G2579" s="685">
        <v>46022</v>
      </c>
      <c r="H2579" s="684" t="s">
        <v>7361</v>
      </c>
    </row>
    <row r="2580" spans="1:8" ht="29" hidden="1" x14ac:dyDescent="0.35">
      <c r="A2580" t="s">
        <v>7362</v>
      </c>
      <c r="B2580" t="s">
        <v>124</v>
      </c>
      <c r="C2580" t="s">
        <v>124</v>
      </c>
      <c r="D2580" s="685">
        <v>45516</v>
      </c>
      <c r="E2580" t="s">
        <v>80</v>
      </c>
      <c r="F2580" s="685">
        <v>45499</v>
      </c>
      <c r="G2580" s="685">
        <v>45656</v>
      </c>
      <c r="H2580" s="684" t="s">
        <v>7363</v>
      </c>
    </row>
    <row r="2581" spans="1:8" hidden="1" x14ac:dyDescent="0.35">
      <c r="A2581" t="s">
        <v>7364</v>
      </c>
      <c r="B2581" t="s">
        <v>565</v>
      </c>
      <c r="C2581" t="s">
        <v>278</v>
      </c>
      <c r="D2581" s="685">
        <v>45779</v>
      </c>
      <c r="E2581" t="s">
        <v>135</v>
      </c>
      <c r="F2581" s="685">
        <v>45512</v>
      </c>
      <c r="G2581" s="685">
        <v>46021</v>
      </c>
      <c r="H2581" s="684" t="s">
        <v>7365</v>
      </c>
    </row>
    <row r="2582" spans="1:8" hidden="1" x14ac:dyDescent="0.35">
      <c r="A2582" t="s">
        <v>7366</v>
      </c>
      <c r="B2582" t="s">
        <v>888</v>
      </c>
      <c r="C2582" t="s">
        <v>2475</v>
      </c>
      <c r="D2582" s="685">
        <v>45809</v>
      </c>
      <c r="E2582" t="s">
        <v>80</v>
      </c>
      <c r="F2582" s="685">
        <v>45504</v>
      </c>
      <c r="G2582" s="685">
        <v>45992</v>
      </c>
      <c r="H2582" s="684" t="s">
        <v>7367</v>
      </c>
    </row>
    <row r="2583" spans="1:8" hidden="1" x14ac:dyDescent="0.35">
      <c r="A2583" t="s">
        <v>7368</v>
      </c>
      <c r="B2583" t="s">
        <v>124</v>
      </c>
      <c r="C2583" t="s">
        <v>124</v>
      </c>
      <c r="D2583" s="685">
        <v>45588</v>
      </c>
      <c r="E2583" t="s">
        <v>80</v>
      </c>
      <c r="F2583" s="685">
        <v>45540</v>
      </c>
      <c r="G2583" s="685">
        <v>45815</v>
      </c>
      <c r="H2583" s="684" t="s">
        <v>7369</v>
      </c>
    </row>
    <row r="2584" spans="1:8" hidden="1" x14ac:dyDescent="0.35">
      <c r="A2584" t="s">
        <v>7370</v>
      </c>
      <c r="B2584" t="s">
        <v>124</v>
      </c>
      <c r="C2584" t="s">
        <v>278</v>
      </c>
      <c r="D2584" s="685">
        <v>45765</v>
      </c>
      <c r="E2584" t="s">
        <v>80</v>
      </c>
      <c r="F2584" s="685">
        <v>45485</v>
      </c>
      <c r="G2584" s="685">
        <v>46021</v>
      </c>
      <c r="H2584" s="684" t="s">
        <v>7371</v>
      </c>
    </row>
    <row r="2585" spans="1:8" hidden="1" x14ac:dyDescent="0.35">
      <c r="A2585" t="s">
        <v>7372</v>
      </c>
      <c r="B2585" t="s">
        <v>565</v>
      </c>
      <c r="C2585" t="s">
        <v>278</v>
      </c>
      <c r="D2585" s="685">
        <v>45546</v>
      </c>
      <c r="E2585" t="s">
        <v>80</v>
      </c>
      <c r="F2585" s="685">
        <v>45506</v>
      </c>
      <c r="G2585" s="685">
        <v>46021</v>
      </c>
      <c r="H2585" s="684" t="s">
        <v>7373</v>
      </c>
    </row>
    <row r="2586" spans="1:8" hidden="1" x14ac:dyDescent="0.35">
      <c r="A2586" t="s">
        <v>7374</v>
      </c>
      <c r="B2586" t="s">
        <v>124</v>
      </c>
      <c r="C2586" t="s">
        <v>278</v>
      </c>
      <c r="D2586" s="685">
        <v>45579</v>
      </c>
      <c r="E2586" t="s">
        <v>135</v>
      </c>
      <c r="F2586" s="685">
        <v>45542</v>
      </c>
      <c r="G2586" s="685">
        <v>45656</v>
      </c>
      <c r="H2586" s="684" t="s">
        <v>7375</v>
      </c>
    </row>
    <row r="2587" spans="1:8" hidden="1" x14ac:dyDescent="0.35">
      <c r="A2587" t="s">
        <v>7376</v>
      </c>
      <c r="B2587" t="s">
        <v>124</v>
      </c>
      <c r="C2587" t="s">
        <v>278</v>
      </c>
      <c r="D2587" s="685">
        <v>45722</v>
      </c>
      <c r="E2587" t="s">
        <v>80</v>
      </c>
      <c r="F2587" s="685">
        <v>45488</v>
      </c>
      <c r="G2587" s="685">
        <v>46022</v>
      </c>
      <c r="H2587" s="684" t="s">
        <v>7377</v>
      </c>
    </row>
    <row r="2588" spans="1:8" hidden="1" x14ac:dyDescent="0.35">
      <c r="A2588" t="s">
        <v>7378</v>
      </c>
      <c r="B2588" t="s">
        <v>124</v>
      </c>
      <c r="C2588" t="s">
        <v>278</v>
      </c>
      <c r="D2588" s="685">
        <v>45582</v>
      </c>
      <c r="E2588" t="s">
        <v>2522</v>
      </c>
      <c r="F2588" s="685">
        <v>45545</v>
      </c>
      <c r="G2588" s="685">
        <v>45656</v>
      </c>
      <c r="H2588" s="684" t="s">
        <v>7379</v>
      </c>
    </row>
    <row r="2589" spans="1:8" ht="29" hidden="1" x14ac:dyDescent="0.35">
      <c r="A2589" t="s">
        <v>7380</v>
      </c>
      <c r="B2589" t="s">
        <v>124</v>
      </c>
      <c r="C2589" t="s">
        <v>124</v>
      </c>
      <c r="D2589" s="685">
        <v>45516</v>
      </c>
      <c r="E2589" t="s">
        <v>80</v>
      </c>
      <c r="F2589" s="685">
        <v>45499</v>
      </c>
      <c r="G2589" s="685">
        <v>45656</v>
      </c>
      <c r="H2589" s="684" t="s">
        <v>7381</v>
      </c>
    </row>
    <row r="2590" spans="1:8" hidden="1" x14ac:dyDescent="0.35">
      <c r="A2590" t="s">
        <v>7382</v>
      </c>
      <c r="B2590" t="s">
        <v>888</v>
      </c>
      <c r="C2590" t="s">
        <v>124</v>
      </c>
      <c r="D2590" s="685">
        <v>45565</v>
      </c>
      <c r="E2590" t="s">
        <v>80</v>
      </c>
      <c r="F2590" s="685">
        <v>45477</v>
      </c>
      <c r="G2590" s="685">
        <v>46022</v>
      </c>
      <c r="H2590" s="684" t="s">
        <v>7383</v>
      </c>
    </row>
    <row r="2591" spans="1:8" ht="29" hidden="1" x14ac:dyDescent="0.35">
      <c r="A2591" t="s">
        <v>7384</v>
      </c>
      <c r="B2591" t="s">
        <v>124</v>
      </c>
      <c r="C2591" t="s">
        <v>278</v>
      </c>
      <c r="D2591" s="685">
        <v>45553</v>
      </c>
      <c r="E2591" t="s">
        <v>80</v>
      </c>
      <c r="F2591" s="685">
        <v>45516</v>
      </c>
      <c r="G2591" s="685">
        <v>45656</v>
      </c>
      <c r="H2591" s="684" t="s">
        <v>7385</v>
      </c>
    </row>
    <row r="2592" spans="1:8" hidden="1" x14ac:dyDescent="0.35">
      <c r="A2592" t="s">
        <v>7386</v>
      </c>
      <c r="B2592" t="s">
        <v>124</v>
      </c>
      <c r="C2592" t="s">
        <v>124</v>
      </c>
      <c r="D2592" s="685">
        <v>45538</v>
      </c>
      <c r="E2592" t="s">
        <v>80</v>
      </c>
      <c r="F2592" s="685">
        <v>45517</v>
      </c>
      <c r="G2592" s="685">
        <v>45815</v>
      </c>
      <c r="H2592" s="684" t="s">
        <v>7387</v>
      </c>
    </row>
    <row r="2593" spans="1:8" hidden="1" x14ac:dyDescent="0.35">
      <c r="A2593" t="s">
        <v>7388</v>
      </c>
      <c r="B2593" t="s">
        <v>124</v>
      </c>
      <c r="C2593" t="s">
        <v>278</v>
      </c>
      <c r="D2593" s="685">
        <v>45576</v>
      </c>
      <c r="E2593" t="s">
        <v>135</v>
      </c>
      <c r="F2593" s="685">
        <v>45540</v>
      </c>
      <c r="G2593" s="685">
        <v>45656</v>
      </c>
      <c r="H2593" s="684" t="s">
        <v>7389</v>
      </c>
    </row>
    <row r="2594" spans="1:8" hidden="1" x14ac:dyDescent="0.35">
      <c r="A2594" t="s">
        <v>7390</v>
      </c>
      <c r="B2594" t="s">
        <v>124</v>
      </c>
      <c r="C2594" t="s">
        <v>278</v>
      </c>
      <c r="D2594" s="685">
        <v>45579</v>
      </c>
      <c r="E2594" t="s">
        <v>135</v>
      </c>
      <c r="F2594" s="685">
        <v>45542</v>
      </c>
      <c r="G2594" s="685">
        <v>45656</v>
      </c>
      <c r="H2594" s="684" t="s">
        <v>7391</v>
      </c>
    </row>
    <row r="2595" spans="1:8" ht="29" hidden="1" x14ac:dyDescent="0.35">
      <c r="A2595" t="s">
        <v>7392</v>
      </c>
      <c r="B2595" t="s">
        <v>124</v>
      </c>
      <c r="C2595" t="s">
        <v>124</v>
      </c>
      <c r="D2595" s="685">
        <v>45516</v>
      </c>
      <c r="E2595" t="s">
        <v>80</v>
      </c>
      <c r="F2595" s="685">
        <v>45499</v>
      </c>
      <c r="G2595" s="685">
        <v>45656</v>
      </c>
      <c r="H2595" s="684" t="s">
        <v>7393</v>
      </c>
    </row>
    <row r="2596" spans="1:8" hidden="1" x14ac:dyDescent="0.35">
      <c r="A2596" t="s">
        <v>7394</v>
      </c>
      <c r="B2596" t="s">
        <v>124</v>
      </c>
      <c r="C2596" t="s">
        <v>278</v>
      </c>
      <c r="D2596" s="685">
        <v>45579</v>
      </c>
      <c r="E2596" t="s">
        <v>135</v>
      </c>
      <c r="F2596" s="685">
        <v>45542</v>
      </c>
      <c r="G2596" s="685">
        <v>46325</v>
      </c>
      <c r="H2596" s="684" t="s">
        <v>7395</v>
      </c>
    </row>
    <row r="2597" spans="1:8" hidden="1" x14ac:dyDescent="0.35">
      <c r="A2597" t="s">
        <v>2319</v>
      </c>
      <c r="B2597" t="s">
        <v>280</v>
      </c>
      <c r="C2597" t="s">
        <v>2475</v>
      </c>
      <c r="D2597" s="685">
        <v>45565</v>
      </c>
      <c r="E2597" t="s">
        <v>80</v>
      </c>
      <c r="F2597" s="685">
        <v>45559</v>
      </c>
      <c r="G2597" s="685">
        <v>45869</v>
      </c>
      <c r="H2597" s="684" t="s">
        <v>1215</v>
      </c>
    </row>
    <row r="2598" spans="1:8" hidden="1" x14ac:dyDescent="0.35">
      <c r="A2598" t="s">
        <v>7396</v>
      </c>
      <c r="B2598" t="s">
        <v>124</v>
      </c>
      <c r="C2598" t="s">
        <v>278</v>
      </c>
      <c r="D2598" s="685">
        <v>45838</v>
      </c>
      <c r="E2598" t="s">
        <v>80</v>
      </c>
      <c r="F2598" s="685">
        <v>45492</v>
      </c>
      <c r="G2598" s="685">
        <v>45869</v>
      </c>
      <c r="H2598" s="684" t="s">
        <v>7397</v>
      </c>
    </row>
    <row r="2599" spans="1:8" hidden="1" x14ac:dyDescent="0.35">
      <c r="A2599" t="s">
        <v>7398</v>
      </c>
      <c r="B2599" t="s">
        <v>124</v>
      </c>
      <c r="C2599" t="s">
        <v>2475</v>
      </c>
      <c r="D2599" s="685">
        <v>45527</v>
      </c>
      <c r="E2599" t="s">
        <v>80</v>
      </c>
      <c r="F2599" s="685">
        <v>45496</v>
      </c>
      <c r="G2599" s="685">
        <v>45716</v>
      </c>
      <c r="H2599" s="684" t="s">
        <v>7399</v>
      </c>
    </row>
    <row r="2600" spans="1:8" hidden="1" x14ac:dyDescent="0.35">
      <c r="A2600" t="s">
        <v>7400</v>
      </c>
      <c r="B2600" t="s">
        <v>124</v>
      </c>
      <c r="C2600" t="s">
        <v>2475</v>
      </c>
      <c r="D2600" s="685">
        <v>45534</v>
      </c>
      <c r="E2600" t="s">
        <v>80</v>
      </c>
      <c r="F2600" s="685">
        <v>45503</v>
      </c>
      <c r="G2600" s="685">
        <v>45657</v>
      </c>
      <c r="H2600" s="684" t="s">
        <v>7401</v>
      </c>
    </row>
    <row r="2601" spans="1:8" hidden="1" x14ac:dyDescent="0.35">
      <c r="A2601" t="s">
        <v>7402</v>
      </c>
      <c r="B2601" t="s">
        <v>565</v>
      </c>
      <c r="C2601" t="s">
        <v>2475</v>
      </c>
      <c r="D2601" s="685">
        <v>45808</v>
      </c>
      <c r="E2601" t="s">
        <v>80</v>
      </c>
      <c r="F2601" s="685">
        <v>45727</v>
      </c>
      <c r="G2601" s="685">
        <v>45838</v>
      </c>
      <c r="H2601" s="684" t="s">
        <v>7403</v>
      </c>
    </row>
    <row r="2602" spans="1:8" hidden="1" x14ac:dyDescent="0.35">
      <c r="A2602" t="s">
        <v>7404</v>
      </c>
      <c r="B2602" t="s">
        <v>124</v>
      </c>
      <c r="C2602" t="s">
        <v>124</v>
      </c>
      <c r="D2602" s="685">
        <v>45538</v>
      </c>
      <c r="E2602" t="s">
        <v>80</v>
      </c>
      <c r="F2602" s="685">
        <v>45517</v>
      </c>
      <c r="G2602" s="685">
        <v>45815</v>
      </c>
      <c r="H2602" s="684" t="s">
        <v>7405</v>
      </c>
    </row>
    <row r="2603" spans="1:8" hidden="1" x14ac:dyDescent="0.35">
      <c r="A2603" t="s">
        <v>7406</v>
      </c>
      <c r="B2603" t="s">
        <v>124</v>
      </c>
      <c r="C2603" t="s">
        <v>2475</v>
      </c>
      <c r="D2603" s="685">
        <v>45900</v>
      </c>
      <c r="E2603" t="s">
        <v>80</v>
      </c>
      <c r="F2603" s="685">
        <v>45496</v>
      </c>
      <c r="G2603" s="685">
        <v>45900</v>
      </c>
      <c r="H2603" s="684" t="s">
        <v>7407</v>
      </c>
    </row>
    <row r="2604" spans="1:8" hidden="1" x14ac:dyDescent="0.35">
      <c r="A2604" t="s">
        <v>7408</v>
      </c>
      <c r="B2604" t="s">
        <v>124</v>
      </c>
      <c r="C2604" t="s">
        <v>278</v>
      </c>
      <c r="D2604" s="685">
        <v>45576</v>
      </c>
      <c r="E2604" t="s">
        <v>80</v>
      </c>
      <c r="F2604" s="685">
        <v>45540</v>
      </c>
      <c r="G2604" s="685">
        <v>45656</v>
      </c>
      <c r="H2604" s="684" t="s">
        <v>7409</v>
      </c>
    </row>
    <row r="2605" spans="1:8" hidden="1" x14ac:dyDescent="0.35">
      <c r="A2605" t="s">
        <v>7410</v>
      </c>
      <c r="B2605" t="s">
        <v>565</v>
      </c>
      <c r="C2605" t="s">
        <v>278</v>
      </c>
      <c r="D2605" s="685">
        <v>45807</v>
      </c>
      <c r="E2605" t="s">
        <v>80</v>
      </c>
      <c r="F2605" s="685">
        <v>45540</v>
      </c>
      <c r="G2605" s="685">
        <v>46325</v>
      </c>
      <c r="H2605" s="684" t="s">
        <v>7411</v>
      </c>
    </row>
    <row r="2606" spans="1:8" hidden="1" x14ac:dyDescent="0.35">
      <c r="A2606" t="s">
        <v>7412</v>
      </c>
      <c r="B2606" t="s">
        <v>124</v>
      </c>
      <c r="C2606" t="s">
        <v>124</v>
      </c>
      <c r="D2606" s="685">
        <v>45588</v>
      </c>
      <c r="E2606" t="s">
        <v>80</v>
      </c>
      <c r="F2606" s="685">
        <v>45540</v>
      </c>
      <c r="G2606" s="685">
        <v>45815</v>
      </c>
      <c r="H2606" s="684" t="s">
        <v>7413</v>
      </c>
    </row>
    <row r="2607" spans="1:8" ht="43.5" hidden="1" x14ac:dyDescent="0.35">
      <c r="A2607" t="s">
        <v>7414</v>
      </c>
      <c r="B2607" t="s">
        <v>124</v>
      </c>
      <c r="C2607" t="s">
        <v>124</v>
      </c>
      <c r="D2607" s="685">
        <v>45600</v>
      </c>
      <c r="E2607" t="s">
        <v>80</v>
      </c>
      <c r="F2607" s="685">
        <v>45569</v>
      </c>
      <c r="G2607" s="685">
        <v>45746</v>
      </c>
      <c r="H2607" s="684" t="s">
        <v>7415</v>
      </c>
    </row>
    <row r="2608" spans="1:8" ht="29" hidden="1" x14ac:dyDescent="0.35">
      <c r="A2608" t="s">
        <v>7416</v>
      </c>
      <c r="B2608" t="s">
        <v>124</v>
      </c>
      <c r="C2608" t="s">
        <v>124</v>
      </c>
      <c r="D2608" s="685">
        <v>45516</v>
      </c>
      <c r="E2608" t="s">
        <v>80</v>
      </c>
      <c r="F2608" s="685">
        <v>45498</v>
      </c>
      <c r="G2608" s="685">
        <v>45656</v>
      </c>
      <c r="H2608" s="684" t="s">
        <v>7417</v>
      </c>
    </row>
    <row r="2609" spans="1:8" hidden="1" x14ac:dyDescent="0.35">
      <c r="A2609" t="s">
        <v>7418</v>
      </c>
      <c r="B2609" t="s">
        <v>280</v>
      </c>
      <c r="C2609" t="s">
        <v>278</v>
      </c>
      <c r="D2609" s="685">
        <v>45870</v>
      </c>
      <c r="E2609" t="s">
        <v>80</v>
      </c>
      <c r="F2609" s="685">
        <v>45642</v>
      </c>
      <c r="G2609" s="685">
        <v>45870</v>
      </c>
      <c r="H2609" s="684" t="s">
        <v>7419</v>
      </c>
    </row>
    <row r="2610" spans="1:8" ht="29" hidden="1" x14ac:dyDescent="0.35">
      <c r="A2610" t="s">
        <v>7420</v>
      </c>
      <c r="B2610" t="s">
        <v>565</v>
      </c>
      <c r="C2610" t="s">
        <v>2536</v>
      </c>
      <c r="D2610" s="685">
        <v>45971</v>
      </c>
      <c r="E2610" t="s">
        <v>80</v>
      </c>
      <c r="F2610" s="685">
        <v>45679</v>
      </c>
      <c r="G2610" s="685">
        <v>45989</v>
      </c>
      <c r="H2610" s="684" t="s">
        <v>7421</v>
      </c>
    </row>
    <row r="2611" spans="1:8" hidden="1" x14ac:dyDescent="0.35">
      <c r="A2611" t="s">
        <v>7422</v>
      </c>
      <c r="B2611" t="s">
        <v>156</v>
      </c>
      <c r="C2611" t="s">
        <v>278</v>
      </c>
      <c r="D2611" s="685">
        <v>46234</v>
      </c>
      <c r="E2611" t="s">
        <v>80</v>
      </c>
      <c r="F2611" s="685">
        <v>45649</v>
      </c>
      <c r="G2611" s="685">
        <v>45900</v>
      </c>
      <c r="H2611" s="684" t="s">
        <v>7423</v>
      </c>
    </row>
    <row r="2612" spans="1:8" hidden="1" x14ac:dyDescent="0.35">
      <c r="A2612" t="s">
        <v>7424</v>
      </c>
      <c r="B2612" t="s">
        <v>565</v>
      </c>
      <c r="C2612" t="s">
        <v>278</v>
      </c>
      <c r="D2612" s="685">
        <v>45870</v>
      </c>
      <c r="E2612" t="s">
        <v>80</v>
      </c>
      <c r="F2612" s="685">
        <v>45636</v>
      </c>
      <c r="G2612" s="685">
        <v>45870</v>
      </c>
      <c r="H2612" s="684" t="s">
        <v>7425</v>
      </c>
    </row>
    <row r="2613" spans="1:8" ht="29" hidden="1" x14ac:dyDescent="0.35">
      <c r="A2613" t="s">
        <v>7426</v>
      </c>
      <c r="B2613" t="s">
        <v>280</v>
      </c>
      <c r="C2613" t="s">
        <v>278</v>
      </c>
      <c r="D2613" s="685">
        <v>46325</v>
      </c>
      <c r="E2613" t="s">
        <v>80</v>
      </c>
      <c r="F2613" s="685">
        <v>45742</v>
      </c>
      <c r="G2613" s="685">
        <v>46325</v>
      </c>
      <c r="H2613" s="684" t="s">
        <v>7427</v>
      </c>
    </row>
    <row r="2614" spans="1:8" hidden="1" x14ac:dyDescent="0.35">
      <c r="A2614" t="s">
        <v>7428</v>
      </c>
      <c r="B2614" t="s">
        <v>124</v>
      </c>
      <c r="C2614" t="s">
        <v>278</v>
      </c>
      <c r="D2614" s="685">
        <v>45869</v>
      </c>
      <c r="E2614" t="s">
        <v>135</v>
      </c>
      <c r="F2614" s="685">
        <v>45671</v>
      </c>
      <c r="G2614" s="685">
        <v>45869</v>
      </c>
      <c r="H2614" s="684" t="s">
        <v>7429</v>
      </c>
    </row>
    <row r="2615" spans="1:8" hidden="1" x14ac:dyDescent="0.35">
      <c r="A2615" t="s">
        <v>7430</v>
      </c>
      <c r="B2615" t="s">
        <v>124</v>
      </c>
      <c r="C2615" t="s">
        <v>278</v>
      </c>
      <c r="D2615" s="685">
        <v>45736</v>
      </c>
      <c r="E2615" t="s">
        <v>135</v>
      </c>
      <c r="F2615" s="685">
        <v>45649</v>
      </c>
      <c r="G2615" s="685">
        <v>45747</v>
      </c>
      <c r="H2615" s="684" t="s">
        <v>7431</v>
      </c>
    </row>
    <row r="2616" spans="1:8" ht="29" hidden="1" x14ac:dyDescent="0.35">
      <c r="A2616" t="s">
        <v>7432</v>
      </c>
      <c r="B2616" t="s">
        <v>888</v>
      </c>
      <c r="C2616" t="s">
        <v>278</v>
      </c>
      <c r="D2616" s="685">
        <v>45870</v>
      </c>
      <c r="E2616" t="s">
        <v>2522</v>
      </c>
      <c r="F2616" s="685">
        <v>45646</v>
      </c>
      <c r="G2616" s="685">
        <v>45992</v>
      </c>
      <c r="H2616" s="684" t="s">
        <v>7433</v>
      </c>
    </row>
    <row r="2617" spans="1:8" hidden="1" x14ac:dyDescent="0.35">
      <c r="A2617" t="s">
        <v>7434</v>
      </c>
      <c r="B2617" t="s">
        <v>565</v>
      </c>
      <c r="C2617" t="s">
        <v>124</v>
      </c>
      <c r="D2617" s="685">
        <v>45991</v>
      </c>
      <c r="E2617" t="s">
        <v>80</v>
      </c>
      <c r="F2617" s="685">
        <v>45728</v>
      </c>
      <c r="G2617" s="685">
        <v>46386</v>
      </c>
      <c r="H2617" s="684" t="s">
        <v>7435</v>
      </c>
    </row>
    <row r="2618" spans="1:8" ht="29" hidden="1" x14ac:dyDescent="0.35">
      <c r="A2618" t="s">
        <v>7436</v>
      </c>
      <c r="B2618" t="s">
        <v>124</v>
      </c>
      <c r="C2618" t="s">
        <v>278</v>
      </c>
      <c r="D2618" s="685">
        <v>45719</v>
      </c>
      <c r="E2618" t="s">
        <v>135</v>
      </c>
      <c r="F2618" s="685">
        <v>45691</v>
      </c>
      <c r="G2618" s="685">
        <v>46325</v>
      </c>
      <c r="H2618" s="684" t="s">
        <v>7437</v>
      </c>
    </row>
    <row r="2619" spans="1:8" hidden="1" x14ac:dyDescent="0.35">
      <c r="A2619" t="s">
        <v>7438</v>
      </c>
      <c r="B2619" t="s">
        <v>280</v>
      </c>
      <c r="C2619" t="s">
        <v>278</v>
      </c>
      <c r="D2619" s="685">
        <v>45869</v>
      </c>
      <c r="E2619" t="s">
        <v>80</v>
      </c>
      <c r="F2619" s="685">
        <v>45643</v>
      </c>
      <c r="G2619" s="685">
        <v>45869</v>
      </c>
      <c r="H2619" s="684" t="s">
        <v>7439</v>
      </c>
    </row>
    <row r="2620" spans="1:8" hidden="1" x14ac:dyDescent="0.35">
      <c r="A2620" t="s">
        <v>7440</v>
      </c>
      <c r="B2620" t="s">
        <v>565</v>
      </c>
      <c r="C2620" t="s">
        <v>278</v>
      </c>
      <c r="D2620" s="685">
        <v>45826</v>
      </c>
      <c r="E2620" t="s">
        <v>80</v>
      </c>
      <c r="F2620" s="685">
        <v>45645</v>
      </c>
      <c r="G2620" s="685">
        <v>46021</v>
      </c>
      <c r="H2620" s="684" t="s">
        <v>7441</v>
      </c>
    </row>
    <row r="2621" spans="1:8" ht="29" hidden="1" x14ac:dyDescent="0.35">
      <c r="A2621" t="s">
        <v>7442</v>
      </c>
      <c r="B2621" t="s">
        <v>565</v>
      </c>
      <c r="C2621" t="s">
        <v>278</v>
      </c>
      <c r="D2621" s="685">
        <v>45680</v>
      </c>
      <c r="E2621" t="s">
        <v>135</v>
      </c>
      <c r="F2621" s="685">
        <v>45649</v>
      </c>
      <c r="G2621" s="685">
        <v>46325</v>
      </c>
      <c r="H2621" s="684" t="s">
        <v>7443</v>
      </c>
    </row>
    <row r="2622" spans="1:8" hidden="1" x14ac:dyDescent="0.35">
      <c r="A2622" t="s">
        <v>7444</v>
      </c>
      <c r="B2622" t="s">
        <v>124</v>
      </c>
      <c r="C2622" t="s">
        <v>278</v>
      </c>
      <c r="D2622" s="685">
        <v>45869</v>
      </c>
      <c r="E2622" t="s">
        <v>2531</v>
      </c>
      <c r="F2622" s="685">
        <v>45670</v>
      </c>
      <c r="G2622" s="685">
        <v>45869</v>
      </c>
      <c r="H2622" s="684" t="s">
        <v>7445</v>
      </c>
    </row>
    <row r="2623" spans="1:8" hidden="1" x14ac:dyDescent="0.35">
      <c r="A2623" t="s">
        <v>7446</v>
      </c>
      <c r="B2623" t="s">
        <v>565</v>
      </c>
      <c r="C2623" t="s">
        <v>278</v>
      </c>
      <c r="D2623" s="685">
        <v>45700</v>
      </c>
      <c r="E2623" t="s">
        <v>80</v>
      </c>
      <c r="F2623" s="685">
        <v>45644</v>
      </c>
      <c r="G2623" s="685">
        <v>46022</v>
      </c>
      <c r="H2623" s="684" t="s">
        <v>7447</v>
      </c>
    </row>
    <row r="2624" spans="1:8" hidden="1" x14ac:dyDescent="0.35">
      <c r="A2624" t="s">
        <v>7448</v>
      </c>
      <c r="B2624" t="s">
        <v>156</v>
      </c>
      <c r="C2624" t="s">
        <v>278</v>
      </c>
      <c r="D2624" s="685">
        <v>45961</v>
      </c>
      <c r="E2624" t="s">
        <v>80</v>
      </c>
      <c r="F2624" s="685">
        <v>45635</v>
      </c>
      <c r="G2624" s="685">
        <v>45961</v>
      </c>
      <c r="H2624" s="684" t="s">
        <v>7449</v>
      </c>
    </row>
    <row r="2625" spans="1:8" ht="29" hidden="1" x14ac:dyDescent="0.35">
      <c r="A2625" t="s">
        <v>323</v>
      </c>
      <c r="B2625" t="s">
        <v>280</v>
      </c>
      <c r="C2625" t="s">
        <v>278</v>
      </c>
      <c r="D2625" s="685">
        <v>45961</v>
      </c>
      <c r="E2625" t="s">
        <v>80</v>
      </c>
      <c r="F2625" s="685">
        <v>45637</v>
      </c>
      <c r="G2625" s="685">
        <v>46325</v>
      </c>
      <c r="H2625" s="684" t="s">
        <v>7450</v>
      </c>
    </row>
    <row r="2626" spans="1:8" ht="29" hidden="1" x14ac:dyDescent="0.35">
      <c r="A2626" t="s">
        <v>465</v>
      </c>
      <c r="B2626" t="s">
        <v>280</v>
      </c>
      <c r="C2626" t="s">
        <v>278</v>
      </c>
      <c r="D2626" s="685">
        <v>45961</v>
      </c>
      <c r="E2626" t="s">
        <v>80</v>
      </c>
      <c r="F2626" s="685">
        <v>45630</v>
      </c>
      <c r="G2626" s="685">
        <v>46325</v>
      </c>
      <c r="H2626" s="684" t="s">
        <v>7451</v>
      </c>
    </row>
    <row r="2627" spans="1:8" hidden="1" x14ac:dyDescent="0.35">
      <c r="A2627" t="s">
        <v>7452</v>
      </c>
      <c r="B2627" t="s">
        <v>280</v>
      </c>
      <c r="C2627" t="s">
        <v>278</v>
      </c>
      <c r="D2627" s="685">
        <v>45900</v>
      </c>
      <c r="E2627" t="s">
        <v>80</v>
      </c>
      <c r="F2627" s="685">
        <v>45642</v>
      </c>
      <c r="G2627" s="685">
        <v>45900</v>
      </c>
      <c r="H2627" s="684" t="s">
        <v>7453</v>
      </c>
    </row>
    <row r="2628" spans="1:8" hidden="1" x14ac:dyDescent="0.35">
      <c r="A2628" t="s">
        <v>7454</v>
      </c>
      <c r="B2628" t="s">
        <v>888</v>
      </c>
      <c r="C2628" t="s">
        <v>2475</v>
      </c>
      <c r="D2628" s="685">
        <v>45804</v>
      </c>
      <c r="E2628" t="s">
        <v>3470</v>
      </c>
      <c r="F2628" s="685">
        <v>45797</v>
      </c>
      <c r="G2628" s="685">
        <v>45871</v>
      </c>
      <c r="H2628" s="684" t="s">
        <v>7455</v>
      </c>
    </row>
    <row r="2629" spans="1:8" hidden="1" x14ac:dyDescent="0.35">
      <c r="A2629" t="s">
        <v>7456</v>
      </c>
      <c r="B2629" t="s">
        <v>565</v>
      </c>
      <c r="C2629" t="s">
        <v>278</v>
      </c>
      <c r="D2629" s="685">
        <v>45900</v>
      </c>
      <c r="E2629" t="s">
        <v>80</v>
      </c>
      <c r="F2629" s="685">
        <v>45637</v>
      </c>
      <c r="G2629" s="685">
        <v>45900</v>
      </c>
      <c r="H2629" s="684" t="s">
        <v>7457</v>
      </c>
    </row>
    <row r="2630" spans="1:8" hidden="1" x14ac:dyDescent="0.35">
      <c r="A2630" t="s">
        <v>7458</v>
      </c>
      <c r="B2630" t="s">
        <v>565</v>
      </c>
      <c r="C2630" t="s">
        <v>278</v>
      </c>
      <c r="D2630" s="685">
        <v>45663</v>
      </c>
      <c r="E2630" t="s">
        <v>80</v>
      </c>
      <c r="F2630" s="685">
        <v>45632</v>
      </c>
      <c r="G2630" s="685">
        <v>45992</v>
      </c>
      <c r="H2630" s="684" t="s">
        <v>7459</v>
      </c>
    </row>
    <row r="2631" spans="1:8" hidden="1" x14ac:dyDescent="0.35">
      <c r="A2631" t="s">
        <v>7460</v>
      </c>
      <c r="B2631" t="s">
        <v>280</v>
      </c>
      <c r="C2631" t="s">
        <v>278</v>
      </c>
      <c r="D2631" s="685">
        <v>46325</v>
      </c>
      <c r="E2631" t="s">
        <v>80</v>
      </c>
      <c r="F2631" s="685">
        <v>45743</v>
      </c>
      <c r="G2631" s="685">
        <v>46325</v>
      </c>
      <c r="H2631" s="684" t="s">
        <v>7461</v>
      </c>
    </row>
    <row r="2632" spans="1:8" ht="29" hidden="1" x14ac:dyDescent="0.35">
      <c r="A2632" t="s">
        <v>7462</v>
      </c>
      <c r="B2632" t="s">
        <v>280</v>
      </c>
      <c r="C2632" t="s">
        <v>278</v>
      </c>
      <c r="D2632" s="685">
        <v>45884</v>
      </c>
      <c r="E2632" t="s">
        <v>80</v>
      </c>
      <c r="F2632" s="685">
        <v>45692</v>
      </c>
      <c r="G2632" s="685">
        <v>45971</v>
      </c>
      <c r="H2632" s="684" t="s">
        <v>7463</v>
      </c>
    </row>
    <row r="2633" spans="1:8" ht="29" hidden="1" x14ac:dyDescent="0.35">
      <c r="A2633" t="s">
        <v>7464</v>
      </c>
      <c r="B2633" t="s">
        <v>565</v>
      </c>
      <c r="C2633" t="s">
        <v>124</v>
      </c>
      <c r="D2633" s="685">
        <v>45681</v>
      </c>
      <c r="E2633" t="s">
        <v>80</v>
      </c>
      <c r="F2633" s="685">
        <v>45674</v>
      </c>
      <c r="G2633" s="685">
        <v>45992</v>
      </c>
      <c r="H2633" s="684" t="s">
        <v>7465</v>
      </c>
    </row>
    <row r="2634" spans="1:8" ht="29" hidden="1" x14ac:dyDescent="0.35">
      <c r="A2634" t="s">
        <v>7466</v>
      </c>
      <c r="B2634" t="s">
        <v>3110</v>
      </c>
      <c r="C2634" t="s">
        <v>124</v>
      </c>
      <c r="D2634" s="685">
        <v>45847</v>
      </c>
      <c r="E2634" t="s">
        <v>80</v>
      </c>
      <c r="F2634" s="685">
        <v>45727</v>
      </c>
      <c r="G2634" s="685">
        <v>46057</v>
      </c>
      <c r="H2634" s="684" t="s">
        <v>7467</v>
      </c>
    </row>
    <row r="2635" spans="1:8" ht="29" hidden="1" x14ac:dyDescent="0.35">
      <c r="A2635" t="s">
        <v>7468</v>
      </c>
      <c r="B2635" t="s">
        <v>156</v>
      </c>
      <c r="C2635" t="s">
        <v>2536</v>
      </c>
      <c r="D2635" s="685">
        <v>45911</v>
      </c>
      <c r="E2635" t="s">
        <v>2640</v>
      </c>
      <c r="F2635" s="685">
        <v>45758</v>
      </c>
      <c r="G2635" s="685">
        <v>46175</v>
      </c>
      <c r="H2635" s="684" t="s">
        <v>7469</v>
      </c>
    </row>
    <row r="2636" spans="1:8" ht="29" hidden="1" x14ac:dyDescent="0.35">
      <c r="A2636" t="s">
        <v>7470</v>
      </c>
      <c r="B2636" t="s">
        <v>565</v>
      </c>
      <c r="C2636" t="s">
        <v>124</v>
      </c>
      <c r="D2636" s="685">
        <v>45892</v>
      </c>
      <c r="E2636" t="s">
        <v>80</v>
      </c>
      <c r="F2636" s="685">
        <v>45642</v>
      </c>
      <c r="G2636" s="685">
        <v>45969</v>
      </c>
      <c r="H2636" s="684" t="s">
        <v>7471</v>
      </c>
    </row>
    <row r="2637" spans="1:8" ht="29" hidden="1" x14ac:dyDescent="0.35">
      <c r="A2637" t="s">
        <v>7472</v>
      </c>
      <c r="B2637" t="s">
        <v>124</v>
      </c>
      <c r="C2637" t="s">
        <v>278</v>
      </c>
      <c r="D2637" s="685">
        <v>45684</v>
      </c>
      <c r="E2637" t="s">
        <v>80</v>
      </c>
      <c r="F2637" s="685">
        <v>45652</v>
      </c>
      <c r="G2637" s="685">
        <v>46325</v>
      </c>
      <c r="H2637" s="684" t="s">
        <v>7473</v>
      </c>
    </row>
    <row r="2638" spans="1:8" hidden="1" x14ac:dyDescent="0.35">
      <c r="A2638" t="s">
        <v>7474</v>
      </c>
      <c r="B2638" t="s">
        <v>565</v>
      </c>
      <c r="C2638" t="s">
        <v>124</v>
      </c>
      <c r="D2638" s="685">
        <v>45658</v>
      </c>
      <c r="E2638" t="s">
        <v>80</v>
      </c>
      <c r="F2638" s="685">
        <v>45642</v>
      </c>
      <c r="G2638" s="685">
        <v>46057</v>
      </c>
      <c r="H2638" s="684" t="s">
        <v>7475</v>
      </c>
    </row>
    <row r="2639" spans="1:8" ht="29" hidden="1" x14ac:dyDescent="0.35">
      <c r="A2639" t="s">
        <v>7476</v>
      </c>
      <c r="B2639" t="s">
        <v>888</v>
      </c>
      <c r="C2639" t="s">
        <v>278</v>
      </c>
      <c r="D2639" s="685">
        <v>45681</v>
      </c>
      <c r="E2639" t="s">
        <v>80</v>
      </c>
      <c r="F2639" s="685">
        <v>45636</v>
      </c>
      <c r="G2639" s="685">
        <v>46022</v>
      </c>
      <c r="H2639" s="684" t="s">
        <v>7477</v>
      </c>
    </row>
    <row r="2640" spans="1:8" hidden="1" x14ac:dyDescent="0.35">
      <c r="A2640" t="s">
        <v>7478</v>
      </c>
      <c r="B2640" t="s">
        <v>280</v>
      </c>
      <c r="C2640" t="s">
        <v>278</v>
      </c>
      <c r="D2640" s="685">
        <v>45900</v>
      </c>
      <c r="E2640" t="s">
        <v>80</v>
      </c>
      <c r="F2640" s="685">
        <v>45645</v>
      </c>
      <c r="G2640" s="685">
        <v>45900</v>
      </c>
      <c r="H2640" s="684" t="s">
        <v>7479</v>
      </c>
    </row>
    <row r="2641" spans="1:8" hidden="1" x14ac:dyDescent="0.35">
      <c r="A2641" t="s">
        <v>7480</v>
      </c>
      <c r="B2641" t="s">
        <v>565</v>
      </c>
      <c r="C2641" t="s">
        <v>278</v>
      </c>
      <c r="D2641" s="685">
        <v>45960</v>
      </c>
      <c r="E2641" t="s">
        <v>80</v>
      </c>
      <c r="F2641" s="685">
        <v>45762</v>
      </c>
      <c r="G2641" s="685">
        <v>46325</v>
      </c>
      <c r="H2641" s="684" t="s">
        <v>7481</v>
      </c>
    </row>
    <row r="2642" spans="1:8" hidden="1" x14ac:dyDescent="0.35">
      <c r="A2642" t="s">
        <v>7482</v>
      </c>
      <c r="B2642" t="s">
        <v>565</v>
      </c>
      <c r="C2642" t="s">
        <v>278</v>
      </c>
      <c r="D2642" s="685">
        <v>45670</v>
      </c>
      <c r="E2642" t="s">
        <v>80</v>
      </c>
      <c r="F2642" s="685">
        <v>45637</v>
      </c>
      <c r="G2642" s="685">
        <v>46325</v>
      </c>
      <c r="H2642" s="684" t="s">
        <v>7483</v>
      </c>
    </row>
    <row r="2643" spans="1:8" hidden="1" x14ac:dyDescent="0.35">
      <c r="A2643" t="s">
        <v>7484</v>
      </c>
      <c r="B2643" t="s">
        <v>565</v>
      </c>
      <c r="C2643" t="s">
        <v>278</v>
      </c>
      <c r="D2643" s="685">
        <v>45712</v>
      </c>
      <c r="E2643" t="s">
        <v>80</v>
      </c>
      <c r="F2643" s="685">
        <v>45681</v>
      </c>
      <c r="G2643" s="685">
        <v>46325</v>
      </c>
      <c r="H2643" s="684" t="s">
        <v>7485</v>
      </c>
    </row>
    <row r="2644" spans="1:8" hidden="1" x14ac:dyDescent="0.35">
      <c r="A2644" t="s">
        <v>7486</v>
      </c>
      <c r="B2644" t="s">
        <v>565</v>
      </c>
      <c r="C2644" t="s">
        <v>2536</v>
      </c>
      <c r="D2644" s="685">
        <v>45698</v>
      </c>
      <c r="E2644" t="s">
        <v>80</v>
      </c>
      <c r="F2644" s="685">
        <v>45677</v>
      </c>
      <c r="G2644" s="685">
        <v>46057</v>
      </c>
      <c r="H2644" s="684" t="s">
        <v>7487</v>
      </c>
    </row>
    <row r="2645" spans="1:8" hidden="1" x14ac:dyDescent="0.35">
      <c r="A2645" t="s">
        <v>7488</v>
      </c>
      <c r="B2645" t="s">
        <v>565</v>
      </c>
      <c r="C2645" t="s">
        <v>278</v>
      </c>
      <c r="D2645" s="685">
        <v>45667</v>
      </c>
      <c r="E2645" t="s">
        <v>80</v>
      </c>
      <c r="F2645" s="685">
        <v>45636</v>
      </c>
      <c r="G2645" s="685">
        <v>46325</v>
      </c>
      <c r="H2645" s="684" t="s">
        <v>7489</v>
      </c>
    </row>
    <row r="2646" spans="1:8" hidden="1" x14ac:dyDescent="0.35">
      <c r="A2646" t="s">
        <v>7490</v>
      </c>
      <c r="B2646" t="s">
        <v>565</v>
      </c>
      <c r="C2646" t="s">
        <v>278</v>
      </c>
      <c r="D2646" s="685">
        <v>45991</v>
      </c>
      <c r="E2646" t="s">
        <v>80</v>
      </c>
      <c r="F2646" s="685">
        <v>45645</v>
      </c>
      <c r="G2646" s="685">
        <v>45991</v>
      </c>
      <c r="H2646" s="684" t="s">
        <v>7491</v>
      </c>
    </row>
    <row r="2647" spans="1:8" hidden="1" x14ac:dyDescent="0.35">
      <c r="A2647" t="s">
        <v>7492</v>
      </c>
      <c r="B2647" t="s">
        <v>565</v>
      </c>
      <c r="C2647" t="s">
        <v>124</v>
      </c>
      <c r="D2647" s="685">
        <v>45991</v>
      </c>
      <c r="E2647" t="s">
        <v>80</v>
      </c>
      <c r="F2647" s="685">
        <v>45728</v>
      </c>
      <c r="G2647" s="685">
        <v>46386</v>
      </c>
      <c r="H2647" s="684" t="s">
        <v>7493</v>
      </c>
    </row>
    <row r="2648" spans="1:8" hidden="1" x14ac:dyDescent="0.35">
      <c r="A2648" t="s">
        <v>7494</v>
      </c>
      <c r="B2648" t="s">
        <v>888</v>
      </c>
      <c r="C2648" t="s">
        <v>278</v>
      </c>
      <c r="D2648" s="685">
        <v>45681</v>
      </c>
      <c r="E2648" t="s">
        <v>80</v>
      </c>
      <c r="F2648" s="685">
        <v>45639</v>
      </c>
      <c r="G2648" s="685">
        <v>46022</v>
      </c>
      <c r="H2648" s="684" t="s">
        <v>7495</v>
      </c>
    </row>
    <row r="2649" spans="1:8" hidden="1" x14ac:dyDescent="0.35">
      <c r="A2649" t="s">
        <v>7496</v>
      </c>
      <c r="B2649" t="s">
        <v>280</v>
      </c>
      <c r="C2649" t="s">
        <v>278</v>
      </c>
      <c r="D2649" s="685">
        <v>45870</v>
      </c>
      <c r="E2649" t="s">
        <v>80</v>
      </c>
      <c r="F2649" s="685">
        <v>45653</v>
      </c>
      <c r="G2649" s="685">
        <v>45870</v>
      </c>
      <c r="H2649" s="684" t="s">
        <v>7497</v>
      </c>
    </row>
    <row r="2650" spans="1:8" hidden="1" x14ac:dyDescent="0.35">
      <c r="A2650" t="s">
        <v>7498</v>
      </c>
      <c r="B2650" t="s">
        <v>280</v>
      </c>
      <c r="C2650" t="s">
        <v>278</v>
      </c>
      <c r="D2650" s="685">
        <v>45900</v>
      </c>
      <c r="E2650" t="s">
        <v>80</v>
      </c>
      <c r="F2650" s="685">
        <v>45639</v>
      </c>
      <c r="G2650" s="685">
        <v>45900</v>
      </c>
      <c r="H2650" s="684" t="s">
        <v>7499</v>
      </c>
    </row>
    <row r="2651" spans="1:8" ht="29" hidden="1" x14ac:dyDescent="0.35">
      <c r="A2651" t="s">
        <v>7500</v>
      </c>
      <c r="B2651" t="s">
        <v>565</v>
      </c>
      <c r="C2651" t="s">
        <v>124</v>
      </c>
      <c r="D2651" s="685">
        <v>45658</v>
      </c>
      <c r="E2651" t="s">
        <v>2531</v>
      </c>
      <c r="F2651" s="685">
        <v>45642</v>
      </c>
      <c r="G2651" s="685">
        <v>46057</v>
      </c>
      <c r="H2651" s="684" t="s">
        <v>7501</v>
      </c>
    </row>
    <row r="2652" spans="1:8" hidden="1" x14ac:dyDescent="0.35">
      <c r="A2652" t="s">
        <v>7502</v>
      </c>
      <c r="B2652" t="s">
        <v>888</v>
      </c>
      <c r="C2652" t="s">
        <v>278</v>
      </c>
      <c r="D2652" s="685">
        <v>45681</v>
      </c>
      <c r="E2652" t="s">
        <v>80</v>
      </c>
      <c r="F2652" s="685">
        <v>45636</v>
      </c>
      <c r="G2652" s="685">
        <v>46021</v>
      </c>
      <c r="H2652" s="684" t="s">
        <v>7503</v>
      </c>
    </row>
    <row r="2653" spans="1:8" ht="29" hidden="1" x14ac:dyDescent="0.35">
      <c r="A2653" t="s">
        <v>7504</v>
      </c>
      <c r="B2653" t="s">
        <v>124</v>
      </c>
      <c r="C2653" t="s">
        <v>124</v>
      </c>
      <c r="D2653" s="685">
        <v>45747</v>
      </c>
      <c r="E2653" t="s">
        <v>2640</v>
      </c>
      <c r="F2653" s="685">
        <v>45671</v>
      </c>
      <c r="G2653" s="685">
        <v>45992</v>
      </c>
      <c r="H2653" s="684" t="s">
        <v>7505</v>
      </c>
    </row>
    <row r="2654" spans="1:8" hidden="1" x14ac:dyDescent="0.35">
      <c r="A2654" t="s">
        <v>7506</v>
      </c>
      <c r="B2654" t="s">
        <v>565</v>
      </c>
      <c r="C2654" t="s">
        <v>2475</v>
      </c>
      <c r="D2654" s="685">
        <v>45535</v>
      </c>
      <c r="E2654" t="s">
        <v>80</v>
      </c>
      <c r="F2654" s="685">
        <v>45474</v>
      </c>
      <c r="G2654" s="685">
        <v>46022</v>
      </c>
      <c r="H2654" s="684" t="s">
        <v>7507</v>
      </c>
    </row>
    <row r="2655" spans="1:8" hidden="1" x14ac:dyDescent="0.35">
      <c r="A2655" t="s">
        <v>7508</v>
      </c>
      <c r="B2655" t="s">
        <v>124</v>
      </c>
      <c r="C2655" t="s">
        <v>278</v>
      </c>
      <c r="D2655" s="685">
        <v>45707</v>
      </c>
      <c r="E2655" t="s">
        <v>80</v>
      </c>
      <c r="F2655" s="685">
        <v>45674</v>
      </c>
      <c r="G2655" s="685">
        <v>46021</v>
      </c>
      <c r="H2655" s="684" t="s">
        <v>7509</v>
      </c>
    </row>
    <row r="2656" spans="1:8" hidden="1" x14ac:dyDescent="0.35">
      <c r="A2656" t="s">
        <v>7510</v>
      </c>
      <c r="B2656" t="s">
        <v>280</v>
      </c>
      <c r="C2656" t="s">
        <v>2475</v>
      </c>
      <c r="D2656" s="685">
        <v>45870</v>
      </c>
      <c r="E2656" t="s">
        <v>80</v>
      </c>
      <c r="F2656" s="685">
        <v>45649</v>
      </c>
      <c r="G2656" s="685">
        <v>45870</v>
      </c>
      <c r="H2656" s="684" t="s">
        <v>7511</v>
      </c>
    </row>
    <row r="2657" spans="1:8" ht="29" hidden="1" x14ac:dyDescent="0.35">
      <c r="A2657" t="s">
        <v>7512</v>
      </c>
      <c r="B2657" t="s">
        <v>565</v>
      </c>
      <c r="C2657" t="s">
        <v>2536</v>
      </c>
      <c r="D2657" s="685">
        <v>45701</v>
      </c>
      <c r="E2657" t="s">
        <v>80</v>
      </c>
      <c r="F2657" s="685">
        <v>45670</v>
      </c>
      <c r="G2657" s="685">
        <v>46057</v>
      </c>
      <c r="H2657" s="684" t="s">
        <v>7513</v>
      </c>
    </row>
    <row r="2658" spans="1:8" hidden="1" x14ac:dyDescent="0.35">
      <c r="A2658" t="s">
        <v>7514</v>
      </c>
      <c r="B2658" t="s">
        <v>124</v>
      </c>
      <c r="C2658" t="s">
        <v>2475</v>
      </c>
      <c r="D2658" s="685">
        <v>45777</v>
      </c>
      <c r="E2658" t="s">
        <v>2531</v>
      </c>
      <c r="F2658" s="685">
        <v>45685</v>
      </c>
      <c r="G2658" s="685">
        <v>45869</v>
      </c>
      <c r="H2658" s="684" t="s">
        <v>7515</v>
      </c>
    </row>
    <row r="2659" spans="1:8" hidden="1" x14ac:dyDescent="0.35">
      <c r="A2659" t="s">
        <v>7516</v>
      </c>
      <c r="B2659" t="s">
        <v>124</v>
      </c>
      <c r="C2659" t="s">
        <v>278</v>
      </c>
      <c r="D2659" s="685">
        <v>45666</v>
      </c>
      <c r="E2659" t="s">
        <v>80</v>
      </c>
      <c r="F2659" s="685">
        <v>45635</v>
      </c>
      <c r="G2659" s="685">
        <v>45688</v>
      </c>
      <c r="H2659" s="684" t="s">
        <v>7517</v>
      </c>
    </row>
    <row r="2660" spans="1:8" hidden="1" x14ac:dyDescent="0.35">
      <c r="A2660" t="s">
        <v>7518</v>
      </c>
      <c r="B2660" t="s">
        <v>280</v>
      </c>
      <c r="C2660" t="s">
        <v>278</v>
      </c>
      <c r="D2660" s="685">
        <v>45900</v>
      </c>
      <c r="E2660" t="s">
        <v>80</v>
      </c>
      <c r="F2660" s="685">
        <v>45636</v>
      </c>
      <c r="G2660" s="685">
        <v>45900</v>
      </c>
      <c r="H2660" s="684" t="s">
        <v>7519</v>
      </c>
    </row>
    <row r="2661" spans="1:8" hidden="1" x14ac:dyDescent="0.35">
      <c r="A2661" t="s">
        <v>727</v>
      </c>
      <c r="B2661" t="s">
        <v>124</v>
      </c>
      <c r="C2661" t="s">
        <v>2475</v>
      </c>
      <c r="D2661" s="685">
        <v>45809</v>
      </c>
      <c r="E2661" t="s">
        <v>80</v>
      </c>
      <c r="F2661" s="685">
        <v>45694</v>
      </c>
      <c r="G2661" s="685">
        <v>45869</v>
      </c>
      <c r="H2661" s="684" t="s">
        <v>7520</v>
      </c>
    </row>
    <row r="2662" spans="1:8" hidden="1" x14ac:dyDescent="0.35">
      <c r="A2662" t="s">
        <v>7521</v>
      </c>
      <c r="B2662" t="s">
        <v>280</v>
      </c>
      <c r="C2662" t="s">
        <v>124</v>
      </c>
      <c r="D2662" s="685">
        <v>45771</v>
      </c>
      <c r="E2662" t="s">
        <v>80</v>
      </c>
      <c r="F2662" s="685">
        <v>45712</v>
      </c>
      <c r="G2662" s="685">
        <v>46057</v>
      </c>
      <c r="H2662" s="684" t="s">
        <v>7522</v>
      </c>
    </row>
    <row r="2663" spans="1:8" hidden="1" x14ac:dyDescent="0.35">
      <c r="A2663" t="s">
        <v>7523</v>
      </c>
      <c r="B2663" t="s">
        <v>280</v>
      </c>
      <c r="C2663" t="s">
        <v>2475</v>
      </c>
      <c r="D2663" s="685">
        <v>45870</v>
      </c>
      <c r="E2663" t="s">
        <v>80</v>
      </c>
      <c r="F2663" s="685">
        <v>45632</v>
      </c>
      <c r="G2663" s="685">
        <v>45870</v>
      </c>
      <c r="H2663" s="684" t="s">
        <v>7524</v>
      </c>
    </row>
    <row r="2664" spans="1:8" hidden="1" x14ac:dyDescent="0.35">
      <c r="A2664" t="s">
        <v>7525</v>
      </c>
      <c r="B2664" t="s">
        <v>280</v>
      </c>
      <c r="C2664" t="s">
        <v>2475</v>
      </c>
      <c r="D2664" s="685">
        <v>45870</v>
      </c>
      <c r="E2664" t="s">
        <v>80</v>
      </c>
      <c r="F2664" s="685">
        <v>45643</v>
      </c>
      <c r="G2664" s="685">
        <v>45870</v>
      </c>
      <c r="H2664" s="684" t="s">
        <v>7526</v>
      </c>
    </row>
    <row r="2665" spans="1:8" hidden="1" x14ac:dyDescent="0.35">
      <c r="A2665" t="s">
        <v>7527</v>
      </c>
      <c r="B2665" t="s">
        <v>280</v>
      </c>
      <c r="C2665" t="s">
        <v>2475</v>
      </c>
      <c r="D2665" s="685">
        <v>45900</v>
      </c>
      <c r="E2665" t="s">
        <v>80</v>
      </c>
      <c r="F2665" s="685">
        <v>45632</v>
      </c>
      <c r="G2665" s="685">
        <v>45900</v>
      </c>
      <c r="H2665" s="684" t="s">
        <v>7528</v>
      </c>
    </row>
    <row r="2666" spans="1:8" hidden="1" x14ac:dyDescent="0.35">
      <c r="A2666" t="s">
        <v>7529</v>
      </c>
      <c r="B2666" t="s">
        <v>565</v>
      </c>
      <c r="C2666" t="s">
        <v>278</v>
      </c>
      <c r="D2666" s="685">
        <v>45778</v>
      </c>
      <c r="E2666" t="s">
        <v>80</v>
      </c>
      <c r="F2666" s="685">
        <v>45632</v>
      </c>
      <c r="G2666" s="685">
        <v>46021</v>
      </c>
      <c r="H2666" s="684" t="s">
        <v>7530</v>
      </c>
    </row>
    <row r="2667" spans="1:8" hidden="1" x14ac:dyDescent="0.35">
      <c r="A2667" t="s">
        <v>7531</v>
      </c>
      <c r="B2667" t="s">
        <v>565</v>
      </c>
      <c r="C2667" t="s">
        <v>278</v>
      </c>
      <c r="D2667" s="685">
        <v>45717</v>
      </c>
      <c r="E2667" t="s">
        <v>80</v>
      </c>
      <c r="F2667" s="685">
        <v>45686</v>
      </c>
      <c r="G2667" s="685">
        <v>46325</v>
      </c>
      <c r="H2667" s="684" t="s">
        <v>7532</v>
      </c>
    </row>
    <row r="2668" spans="1:8" hidden="1" x14ac:dyDescent="0.35">
      <c r="A2668" t="s">
        <v>7533</v>
      </c>
      <c r="B2668" t="s">
        <v>280</v>
      </c>
      <c r="C2668" t="s">
        <v>2475</v>
      </c>
      <c r="D2668" s="685">
        <v>45930</v>
      </c>
      <c r="E2668" t="s">
        <v>80</v>
      </c>
      <c r="F2668" s="685">
        <v>45631</v>
      </c>
      <c r="G2668" s="685">
        <v>45930</v>
      </c>
      <c r="H2668" s="684" t="s">
        <v>7534</v>
      </c>
    </row>
    <row r="2669" spans="1:8" ht="29" hidden="1" x14ac:dyDescent="0.35">
      <c r="A2669" t="s">
        <v>7535</v>
      </c>
      <c r="B2669" t="s">
        <v>565</v>
      </c>
      <c r="C2669" t="s">
        <v>2475</v>
      </c>
      <c r="D2669" s="685">
        <v>45808</v>
      </c>
      <c r="E2669" t="s">
        <v>80</v>
      </c>
      <c r="F2669" s="685">
        <v>45740</v>
      </c>
      <c r="G2669" s="685">
        <v>45809</v>
      </c>
      <c r="H2669" s="684" t="s">
        <v>7536</v>
      </c>
    </row>
    <row r="2670" spans="1:8" hidden="1" x14ac:dyDescent="0.35">
      <c r="A2670" t="s">
        <v>7537</v>
      </c>
      <c r="B2670" t="s">
        <v>124</v>
      </c>
      <c r="C2670" t="s">
        <v>2536</v>
      </c>
      <c r="D2670" s="685">
        <v>45448</v>
      </c>
      <c r="E2670" t="s">
        <v>80</v>
      </c>
      <c r="F2670" s="685">
        <v>45418</v>
      </c>
      <c r="G2670" s="685">
        <v>46081</v>
      </c>
      <c r="H2670" s="684" t="s">
        <v>7538</v>
      </c>
    </row>
    <row r="2671" spans="1:8" ht="29" hidden="1" x14ac:dyDescent="0.35">
      <c r="A2671" t="s">
        <v>7539</v>
      </c>
      <c r="B2671" t="s">
        <v>888</v>
      </c>
      <c r="C2671" t="s">
        <v>2536</v>
      </c>
      <c r="D2671" s="685">
        <v>45869</v>
      </c>
      <c r="E2671" t="s">
        <v>80</v>
      </c>
      <c r="F2671" s="685">
        <v>45474</v>
      </c>
      <c r="G2671" s="685">
        <v>45866</v>
      </c>
      <c r="H2671" s="684" t="s">
        <v>7540</v>
      </c>
    </row>
    <row r="2672" spans="1:8" hidden="1" x14ac:dyDescent="0.35">
      <c r="A2672" t="s">
        <v>7541</v>
      </c>
      <c r="B2672" t="s">
        <v>124</v>
      </c>
      <c r="C2672" t="s">
        <v>278</v>
      </c>
      <c r="D2672" s="685">
        <v>45565</v>
      </c>
      <c r="E2672" t="s">
        <v>135</v>
      </c>
      <c r="F2672" s="685">
        <v>45434</v>
      </c>
      <c r="G2672" s="685">
        <v>45565</v>
      </c>
      <c r="H2672" s="684" t="s">
        <v>7542</v>
      </c>
    </row>
    <row r="2673" spans="1:8" hidden="1" x14ac:dyDescent="0.35">
      <c r="A2673" t="s">
        <v>7543</v>
      </c>
      <c r="B2673" t="s">
        <v>124</v>
      </c>
      <c r="C2673" t="s">
        <v>278</v>
      </c>
      <c r="D2673" s="685">
        <v>45565</v>
      </c>
      <c r="E2673" t="s">
        <v>135</v>
      </c>
      <c r="F2673" s="685">
        <v>45434</v>
      </c>
      <c r="G2673" s="685">
        <v>45565</v>
      </c>
      <c r="H2673" s="684" t="s">
        <v>7544</v>
      </c>
    </row>
    <row r="2674" spans="1:8" hidden="1" x14ac:dyDescent="0.35">
      <c r="A2674" t="s">
        <v>7545</v>
      </c>
      <c r="B2674" t="s">
        <v>124</v>
      </c>
      <c r="C2674" t="s">
        <v>124</v>
      </c>
      <c r="D2674" s="685">
        <v>45565</v>
      </c>
      <c r="E2674" t="s">
        <v>135</v>
      </c>
      <c r="F2674" s="685">
        <v>45434</v>
      </c>
      <c r="G2674" s="685">
        <v>45565</v>
      </c>
      <c r="H2674" s="684" t="s">
        <v>7546</v>
      </c>
    </row>
    <row r="2675" spans="1:8" hidden="1" x14ac:dyDescent="0.35">
      <c r="A2675" t="s">
        <v>7547</v>
      </c>
      <c r="B2675" t="s">
        <v>124</v>
      </c>
      <c r="C2675" t="s">
        <v>278</v>
      </c>
      <c r="D2675" s="685">
        <v>45565</v>
      </c>
      <c r="E2675" t="s">
        <v>135</v>
      </c>
      <c r="F2675" s="685">
        <v>45434</v>
      </c>
      <c r="G2675" s="685">
        <v>45565</v>
      </c>
      <c r="H2675" s="684" t="s">
        <v>7548</v>
      </c>
    </row>
    <row r="2676" spans="1:8" ht="29" hidden="1" x14ac:dyDescent="0.35">
      <c r="A2676" t="s">
        <v>7549</v>
      </c>
      <c r="B2676" t="s">
        <v>2518</v>
      </c>
      <c r="C2676" t="s">
        <v>124</v>
      </c>
      <c r="D2676" s="685">
        <v>45889</v>
      </c>
      <c r="E2676" t="s">
        <v>80</v>
      </c>
      <c r="F2676" s="685">
        <v>45441</v>
      </c>
      <c r="G2676" s="685">
        <v>45950</v>
      </c>
      <c r="H2676" s="684" t="s">
        <v>7550</v>
      </c>
    </row>
    <row r="2677" spans="1:8" ht="29" hidden="1" x14ac:dyDescent="0.35">
      <c r="A2677" t="s">
        <v>7551</v>
      </c>
      <c r="B2677" t="s">
        <v>124</v>
      </c>
      <c r="C2677" t="s">
        <v>124</v>
      </c>
      <c r="D2677" s="685">
        <v>45897</v>
      </c>
      <c r="E2677" t="s">
        <v>80</v>
      </c>
      <c r="F2677" s="685">
        <v>45457</v>
      </c>
      <c r="G2677" s="685">
        <v>46022</v>
      </c>
      <c r="H2677" s="684" t="s">
        <v>7552</v>
      </c>
    </row>
    <row r="2678" spans="1:8" hidden="1" x14ac:dyDescent="0.35">
      <c r="A2678" t="s">
        <v>7553</v>
      </c>
      <c r="B2678" t="s">
        <v>124</v>
      </c>
      <c r="C2678" t="s">
        <v>278</v>
      </c>
      <c r="D2678" s="685">
        <v>45565</v>
      </c>
      <c r="E2678" t="s">
        <v>135</v>
      </c>
      <c r="F2678" s="685">
        <v>45434</v>
      </c>
      <c r="G2678" s="685">
        <v>45565</v>
      </c>
      <c r="H2678" s="684" t="s">
        <v>7554</v>
      </c>
    </row>
    <row r="2679" spans="1:8" ht="29" hidden="1" x14ac:dyDescent="0.35">
      <c r="A2679" t="s">
        <v>7555</v>
      </c>
      <c r="B2679" t="s">
        <v>124</v>
      </c>
      <c r="C2679" t="s">
        <v>124</v>
      </c>
      <c r="D2679" s="685">
        <v>45565</v>
      </c>
      <c r="E2679" t="s">
        <v>135</v>
      </c>
      <c r="F2679" s="685">
        <v>45434</v>
      </c>
      <c r="G2679" s="685">
        <v>45565</v>
      </c>
      <c r="H2679" s="684" t="s">
        <v>7556</v>
      </c>
    </row>
    <row r="2680" spans="1:8" ht="29" hidden="1" x14ac:dyDescent="0.35">
      <c r="A2680" t="s">
        <v>7557</v>
      </c>
      <c r="B2680" t="s">
        <v>124</v>
      </c>
      <c r="C2680" t="s">
        <v>124</v>
      </c>
      <c r="D2680" s="685">
        <v>45509</v>
      </c>
      <c r="E2680" t="s">
        <v>80</v>
      </c>
      <c r="F2680" s="685">
        <v>45448</v>
      </c>
      <c r="G2680" s="685">
        <v>45622</v>
      </c>
      <c r="H2680" s="684" t="s">
        <v>7558</v>
      </c>
    </row>
    <row r="2681" spans="1:8" hidden="1" x14ac:dyDescent="0.35">
      <c r="A2681" t="s">
        <v>7559</v>
      </c>
      <c r="B2681" t="s">
        <v>565</v>
      </c>
      <c r="C2681" t="s">
        <v>278</v>
      </c>
      <c r="D2681" s="685">
        <v>45490</v>
      </c>
      <c r="E2681" t="s">
        <v>80</v>
      </c>
      <c r="F2681" s="685">
        <v>45460</v>
      </c>
      <c r="G2681" s="685">
        <v>46014</v>
      </c>
      <c r="H2681" s="684" t="s">
        <v>7560</v>
      </c>
    </row>
    <row r="2682" spans="1:8" ht="29" hidden="1" x14ac:dyDescent="0.35">
      <c r="A2682" t="s">
        <v>7561</v>
      </c>
      <c r="B2682" t="s">
        <v>124</v>
      </c>
      <c r="C2682" t="s">
        <v>124</v>
      </c>
      <c r="D2682" s="685">
        <v>45516</v>
      </c>
      <c r="E2682" t="s">
        <v>80</v>
      </c>
      <c r="F2682" s="685">
        <v>45455</v>
      </c>
      <c r="G2682" s="685">
        <v>45622</v>
      </c>
      <c r="H2682" s="684" t="s">
        <v>7562</v>
      </c>
    </row>
    <row r="2683" spans="1:8" hidden="1" x14ac:dyDescent="0.35">
      <c r="A2683" t="s">
        <v>7563</v>
      </c>
      <c r="B2683" t="s">
        <v>124</v>
      </c>
      <c r="C2683" t="s">
        <v>2536</v>
      </c>
      <c r="D2683" s="685">
        <v>45504</v>
      </c>
      <c r="E2683" t="s">
        <v>80</v>
      </c>
      <c r="F2683" s="685">
        <v>45474</v>
      </c>
      <c r="G2683" s="685">
        <v>45656</v>
      </c>
      <c r="H2683" s="684" t="s">
        <v>7564</v>
      </c>
    </row>
    <row r="2684" spans="1:8" ht="29" hidden="1" x14ac:dyDescent="0.35">
      <c r="A2684" t="s">
        <v>7565</v>
      </c>
      <c r="B2684" t="s">
        <v>124</v>
      </c>
      <c r="C2684" t="s">
        <v>278</v>
      </c>
      <c r="D2684" s="685">
        <v>45523</v>
      </c>
      <c r="E2684" t="s">
        <v>2522</v>
      </c>
      <c r="F2684" s="685">
        <v>45492</v>
      </c>
      <c r="G2684" s="685">
        <v>45716</v>
      </c>
      <c r="H2684" s="684" t="s">
        <v>7566</v>
      </c>
    </row>
    <row r="2685" spans="1:8" hidden="1" x14ac:dyDescent="0.35">
      <c r="A2685" t="s">
        <v>7567</v>
      </c>
      <c r="B2685" t="s">
        <v>124</v>
      </c>
      <c r="C2685" t="s">
        <v>278</v>
      </c>
      <c r="D2685" s="685">
        <v>45565</v>
      </c>
      <c r="E2685" t="s">
        <v>135</v>
      </c>
      <c r="F2685" s="685">
        <v>45453</v>
      </c>
      <c r="G2685" s="685">
        <v>45656</v>
      </c>
      <c r="H2685" s="684" t="s">
        <v>7568</v>
      </c>
    </row>
    <row r="2686" spans="1:8" hidden="1" x14ac:dyDescent="0.35">
      <c r="A2686" t="s">
        <v>7569</v>
      </c>
      <c r="B2686" t="s">
        <v>124</v>
      </c>
      <c r="C2686" t="s">
        <v>278</v>
      </c>
      <c r="D2686" s="685">
        <v>45565</v>
      </c>
      <c r="E2686" t="s">
        <v>135</v>
      </c>
      <c r="F2686" s="685">
        <v>45434</v>
      </c>
      <c r="G2686" s="685">
        <v>45565</v>
      </c>
      <c r="H2686" s="684" t="s">
        <v>7570</v>
      </c>
    </row>
    <row r="2687" spans="1:8" ht="29" hidden="1" x14ac:dyDescent="0.35">
      <c r="A2687" t="s">
        <v>7571</v>
      </c>
      <c r="B2687" t="s">
        <v>124</v>
      </c>
      <c r="C2687" t="s">
        <v>124</v>
      </c>
      <c r="D2687" s="685">
        <v>45509</v>
      </c>
      <c r="E2687" t="s">
        <v>80</v>
      </c>
      <c r="F2687" s="685">
        <v>45448</v>
      </c>
      <c r="G2687" s="685">
        <v>45622</v>
      </c>
      <c r="H2687" s="684" t="s">
        <v>7572</v>
      </c>
    </row>
    <row r="2688" spans="1:8" hidden="1" x14ac:dyDescent="0.35">
      <c r="A2688" t="s">
        <v>7573</v>
      </c>
      <c r="B2688" t="s">
        <v>565</v>
      </c>
      <c r="C2688" t="s">
        <v>2475</v>
      </c>
      <c r="D2688" s="685">
        <v>45870</v>
      </c>
      <c r="E2688" t="s">
        <v>80</v>
      </c>
      <c r="F2688" s="685">
        <v>45495</v>
      </c>
      <c r="G2688" s="685">
        <v>45870</v>
      </c>
      <c r="H2688" s="684" t="s">
        <v>7574</v>
      </c>
    </row>
    <row r="2689" spans="1:8" hidden="1" x14ac:dyDescent="0.35">
      <c r="A2689" t="s">
        <v>7575</v>
      </c>
      <c r="B2689" t="s">
        <v>124</v>
      </c>
      <c r="C2689" t="s">
        <v>278</v>
      </c>
      <c r="D2689" s="685">
        <v>45476</v>
      </c>
      <c r="E2689" t="s">
        <v>135</v>
      </c>
      <c r="F2689" s="685">
        <v>45475</v>
      </c>
      <c r="G2689" s="685">
        <v>45656</v>
      </c>
      <c r="H2689" s="684" t="s">
        <v>4449</v>
      </c>
    </row>
    <row r="2690" spans="1:8" ht="29" hidden="1" x14ac:dyDescent="0.35">
      <c r="A2690" t="s">
        <v>7576</v>
      </c>
      <c r="B2690" t="s">
        <v>124</v>
      </c>
      <c r="C2690" t="s">
        <v>124</v>
      </c>
      <c r="D2690" s="685">
        <v>45516</v>
      </c>
      <c r="E2690" t="s">
        <v>80</v>
      </c>
      <c r="F2690" s="685">
        <v>45455</v>
      </c>
      <c r="G2690" s="685">
        <v>45622</v>
      </c>
      <c r="H2690" s="684" t="s">
        <v>7577</v>
      </c>
    </row>
    <row r="2691" spans="1:8" hidden="1" x14ac:dyDescent="0.35">
      <c r="A2691" t="s">
        <v>7578</v>
      </c>
      <c r="B2691" t="s">
        <v>124</v>
      </c>
      <c r="C2691" t="s">
        <v>2475</v>
      </c>
      <c r="D2691" s="685">
        <v>45565</v>
      </c>
      <c r="E2691" t="s">
        <v>135</v>
      </c>
      <c r="F2691" s="685">
        <v>45496</v>
      </c>
      <c r="G2691" s="685">
        <v>45656</v>
      </c>
      <c r="H2691" s="684" t="s">
        <v>7579</v>
      </c>
    </row>
    <row r="2692" spans="1:8" hidden="1" x14ac:dyDescent="0.35">
      <c r="A2692" t="s">
        <v>7580</v>
      </c>
      <c r="B2692" t="s">
        <v>565</v>
      </c>
      <c r="C2692" t="s">
        <v>278</v>
      </c>
      <c r="D2692" s="685">
        <v>45524</v>
      </c>
      <c r="E2692" t="s">
        <v>80</v>
      </c>
      <c r="F2692" s="685">
        <v>45488</v>
      </c>
      <c r="G2692" s="685">
        <v>46021</v>
      </c>
      <c r="H2692" s="684" t="s">
        <v>7581</v>
      </c>
    </row>
    <row r="2693" spans="1:8" ht="29" hidden="1" x14ac:dyDescent="0.35">
      <c r="A2693" t="s">
        <v>7582</v>
      </c>
      <c r="B2693" t="s">
        <v>565</v>
      </c>
      <c r="C2693" t="s">
        <v>278</v>
      </c>
      <c r="D2693" s="685">
        <v>45849</v>
      </c>
      <c r="E2693" t="s">
        <v>80</v>
      </c>
      <c r="F2693" s="685">
        <v>45485</v>
      </c>
      <c r="G2693" s="685">
        <v>46021</v>
      </c>
      <c r="H2693" s="684" t="s">
        <v>7583</v>
      </c>
    </row>
    <row r="2694" spans="1:8" hidden="1" x14ac:dyDescent="0.35">
      <c r="A2694" t="s">
        <v>7584</v>
      </c>
      <c r="B2694" t="s">
        <v>124</v>
      </c>
      <c r="C2694" t="s">
        <v>124</v>
      </c>
      <c r="D2694" s="685">
        <v>45505</v>
      </c>
      <c r="E2694" t="s">
        <v>135</v>
      </c>
      <c r="F2694" s="685">
        <v>45453</v>
      </c>
      <c r="G2694" s="685">
        <v>45514</v>
      </c>
      <c r="H2694" s="684" t="s">
        <v>7585</v>
      </c>
    </row>
    <row r="2695" spans="1:8" hidden="1" x14ac:dyDescent="0.35">
      <c r="A2695" t="s">
        <v>7586</v>
      </c>
      <c r="B2695" t="s">
        <v>565</v>
      </c>
      <c r="C2695" t="s">
        <v>278</v>
      </c>
      <c r="D2695" s="685">
        <v>45777</v>
      </c>
      <c r="E2695" t="s">
        <v>80</v>
      </c>
      <c r="F2695" s="685">
        <v>45475</v>
      </c>
      <c r="G2695" s="685">
        <v>46021</v>
      </c>
      <c r="H2695" s="684" t="s">
        <v>7587</v>
      </c>
    </row>
    <row r="2696" spans="1:8" hidden="1" x14ac:dyDescent="0.35">
      <c r="A2696" t="s">
        <v>7588</v>
      </c>
      <c r="B2696" t="s">
        <v>124</v>
      </c>
      <c r="C2696" t="s">
        <v>124</v>
      </c>
      <c r="D2696" s="685">
        <v>45508</v>
      </c>
      <c r="E2696" t="s">
        <v>80</v>
      </c>
      <c r="F2696" s="685">
        <v>45447</v>
      </c>
      <c r="G2696" s="685">
        <v>45622</v>
      </c>
      <c r="H2696" s="684" t="s">
        <v>7589</v>
      </c>
    </row>
    <row r="2697" spans="1:8" ht="29" hidden="1" x14ac:dyDescent="0.35">
      <c r="A2697" t="s">
        <v>7590</v>
      </c>
      <c r="B2697" t="s">
        <v>156</v>
      </c>
      <c r="C2697" t="s">
        <v>2536</v>
      </c>
      <c r="D2697" s="685">
        <v>45808</v>
      </c>
      <c r="E2697" t="s">
        <v>2640</v>
      </c>
      <c r="F2697" s="685">
        <v>45474</v>
      </c>
      <c r="G2697" s="685">
        <v>45992</v>
      </c>
      <c r="H2697" s="684" t="s">
        <v>3310</v>
      </c>
    </row>
    <row r="2698" spans="1:8" hidden="1" x14ac:dyDescent="0.35">
      <c r="A2698" t="s">
        <v>7591</v>
      </c>
      <c r="B2698" t="s">
        <v>124</v>
      </c>
      <c r="C2698" t="s">
        <v>278</v>
      </c>
      <c r="D2698" s="685">
        <v>45565</v>
      </c>
      <c r="E2698" t="s">
        <v>135</v>
      </c>
      <c r="F2698" s="685">
        <v>45434</v>
      </c>
      <c r="G2698" s="685">
        <v>45565</v>
      </c>
      <c r="H2698" s="684" t="s">
        <v>7592</v>
      </c>
    </row>
    <row r="2699" spans="1:8" hidden="1" x14ac:dyDescent="0.35">
      <c r="A2699" t="s">
        <v>7593</v>
      </c>
      <c r="B2699" t="s">
        <v>124</v>
      </c>
      <c r="C2699" t="s">
        <v>278</v>
      </c>
      <c r="D2699" s="685">
        <v>45565</v>
      </c>
      <c r="E2699" t="s">
        <v>135</v>
      </c>
      <c r="F2699" s="685">
        <v>45434</v>
      </c>
      <c r="G2699" s="685">
        <v>45565</v>
      </c>
      <c r="H2699" s="684" t="s">
        <v>7594</v>
      </c>
    </row>
    <row r="2700" spans="1:8" hidden="1" x14ac:dyDescent="0.35">
      <c r="A2700" t="s">
        <v>2206</v>
      </c>
      <c r="B2700" t="s">
        <v>888</v>
      </c>
      <c r="C2700" t="s">
        <v>278</v>
      </c>
      <c r="D2700" s="685">
        <v>45565</v>
      </c>
      <c r="E2700" t="s">
        <v>80</v>
      </c>
      <c r="F2700" s="685">
        <v>45453</v>
      </c>
      <c r="G2700" s="685">
        <v>46022</v>
      </c>
      <c r="H2700" s="684" t="s">
        <v>1060</v>
      </c>
    </row>
    <row r="2701" spans="1:8" hidden="1" x14ac:dyDescent="0.35">
      <c r="A2701" t="s">
        <v>7595</v>
      </c>
      <c r="B2701" t="s">
        <v>565</v>
      </c>
      <c r="C2701" t="s">
        <v>278</v>
      </c>
      <c r="D2701" s="685">
        <v>45519</v>
      </c>
      <c r="E2701" t="s">
        <v>80</v>
      </c>
      <c r="F2701" s="685">
        <v>45481</v>
      </c>
      <c r="G2701" s="685">
        <v>45992</v>
      </c>
      <c r="H2701" s="684" t="s">
        <v>7596</v>
      </c>
    </row>
    <row r="2702" spans="1:8" hidden="1" x14ac:dyDescent="0.35">
      <c r="A2702" t="s">
        <v>7597</v>
      </c>
      <c r="B2702" t="s">
        <v>124</v>
      </c>
      <c r="C2702" t="s">
        <v>124</v>
      </c>
      <c r="D2702" s="685">
        <v>45508</v>
      </c>
      <c r="E2702" t="s">
        <v>80</v>
      </c>
      <c r="F2702" s="685">
        <v>45447</v>
      </c>
      <c r="G2702" s="685">
        <v>45622</v>
      </c>
      <c r="H2702" s="684" t="s">
        <v>7598</v>
      </c>
    </row>
    <row r="2703" spans="1:8" hidden="1" x14ac:dyDescent="0.35">
      <c r="A2703" t="s">
        <v>7599</v>
      </c>
      <c r="B2703" t="s">
        <v>124</v>
      </c>
      <c r="C2703" t="s">
        <v>278</v>
      </c>
      <c r="D2703" s="685">
        <v>45595</v>
      </c>
      <c r="E2703" t="s">
        <v>80</v>
      </c>
      <c r="F2703" s="685">
        <v>45492</v>
      </c>
      <c r="G2703" s="685">
        <v>45716</v>
      </c>
      <c r="H2703" s="684" t="s">
        <v>6873</v>
      </c>
    </row>
    <row r="2704" spans="1:8" ht="29" hidden="1" x14ac:dyDescent="0.35">
      <c r="A2704" t="s">
        <v>7600</v>
      </c>
      <c r="B2704" t="s">
        <v>124</v>
      </c>
      <c r="C2704" t="s">
        <v>124</v>
      </c>
      <c r="D2704" s="685">
        <v>45509</v>
      </c>
      <c r="E2704" t="s">
        <v>80</v>
      </c>
      <c r="F2704" s="685">
        <v>45448</v>
      </c>
      <c r="G2704" s="685">
        <v>45622</v>
      </c>
      <c r="H2704" s="684" t="s">
        <v>7601</v>
      </c>
    </row>
    <row r="2705" spans="1:8" ht="29" hidden="1" x14ac:dyDescent="0.35">
      <c r="A2705" t="s">
        <v>7602</v>
      </c>
      <c r="B2705" t="s">
        <v>124</v>
      </c>
      <c r="C2705" t="s">
        <v>124</v>
      </c>
      <c r="D2705" s="685">
        <v>45508</v>
      </c>
      <c r="E2705" t="s">
        <v>80</v>
      </c>
      <c r="F2705" s="685">
        <v>45447</v>
      </c>
      <c r="G2705" s="685">
        <v>45622</v>
      </c>
      <c r="H2705" s="684" t="s">
        <v>7603</v>
      </c>
    </row>
    <row r="2706" spans="1:8" ht="29" hidden="1" x14ac:dyDescent="0.35">
      <c r="A2706" t="s">
        <v>7604</v>
      </c>
      <c r="B2706" t="s">
        <v>124</v>
      </c>
      <c r="C2706" t="s">
        <v>124</v>
      </c>
      <c r="D2706" s="685">
        <v>45509</v>
      </c>
      <c r="E2706" t="s">
        <v>80</v>
      </c>
      <c r="F2706" s="685">
        <v>45448</v>
      </c>
      <c r="G2706" s="685">
        <v>45622</v>
      </c>
      <c r="H2706" s="684" t="s">
        <v>7605</v>
      </c>
    </row>
    <row r="2707" spans="1:8" hidden="1" x14ac:dyDescent="0.35">
      <c r="A2707" t="s">
        <v>7606</v>
      </c>
      <c r="B2707" t="s">
        <v>565</v>
      </c>
      <c r="C2707" t="s">
        <v>278</v>
      </c>
      <c r="D2707" s="685">
        <v>45490</v>
      </c>
      <c r="E2707" t="s">
        <v>80</v>
      </c>
      <c r="F2707" s="685">
        <v>45453</v>
      </c>
      <c r="G2707" s="685">
        <v>46021</v>
      </c>
      <c r="H2707" s="684" t="s">
        <v>7607</v>
      </c>
    </row>
    <row r="2708" spans="1:8" hidden="1" x14ac:dyDescent="0.35">
      <c r="A2708" t="s">
        <v>7608</v>
      </c>
      <c r="B2708" t="s">
        <v>888</v>
      </c>
      <c r="C2708" t="s">
        <v>278</v>
      </c>
      <c r="D2708" s="685">
        <v>45565</v>
      </c>
      <c r="E2708" t="s">
        <v>2624</v>
      </c>
      <c r="F2708" s="685">
        <v>45477</v>
      </c>
      <c r="G2708" s="685">
        <v>46021</v>
      </c>
      <c r="H2708" s="684" t="s">
        <v>7609</v>
      </c>
    </row>
    <row r="2709" spans="1:8" hidden="1" x14ac:dyDescent="0.35">
      <c r="A2709" t="s">
        <v>7610</v>
      </c>
      <c r="B2709" t="s">
        <v>124</v>
      </c>
      <c r="C2709" t="s">
        <v>278</v>
      </c>
      <c r="D2709" s="685">
        <v>45565</v>
      </c>
      <c r="E2709" t="s">
        <v>135</v>
      </c>
      <c r="F2709" s="685">
        <v>45464</v>
      </c>
      <c r="G2709" s="685">
        <v>45656</v>
      </c>
      <c r="H2709" s="684" t="s">
        <v>7611</v>
      </c>
    </row>
    <row r="2710" spans="1:8" hidden="1" x14ac:dyDescent="0.35">
      <c r="A2710" t="s">
        <v>7612</v>
      </c>
      <c r="B2710" t="s">
        <v>565</v>
      </c>
      <c r="C2710" t="s">
        <v>278</v>
      </c>
      <c r="D2710" s="685">
        <v>45838</v>
      </c>
      <c r="E2710" t="s">
        <v>80</v>
      </c>
      <c r="F2710" s="685">
        <v>45476</v>
      </c>
      <c r="G2710" s="685">
        <v>45869</v>
      </c>
      <c r="H2710" s="684" t="s">
        <v>7613</v>
      </c>
    </row>
    <row r="2711" spans="1:8" hidden="1" x14ac:dyDescent="0.35">
      <c r="A2711" t="s">
        <v>7614</v>
      </c>
      <c r="B2711" t="s">
        <v>124</v>
      </c>
      <c r="C2711" t="s">
        <v>278</v>
      </c>
      <c r="D2711" s="685">
        <v>45565</v>
      </c>
      <c r="E2711" t="s">
        <v>135</v>
      </c>
      <c r="F2711" s="685">
        <v>45476</v>
      </c>
      <c r="G2711" s="685">
        <v>45656</v>
      </c>
      <c r="H2711" s="684" t="s">
        <v>7615</v>
      </c>
    </row>
    <row r="2712" spans="1:8" ht="29" hidden="1" x14ac:dyDescent="0.35">
      <c r="A2712" t="s">
        <v>7616</v>
      </c>
      <c r="B2712" t="s">
        <v>124</v>
      </c>
      <c r="C2712" t="s">
        <v>124</v>
      </c>
      <c r="D2712" s="685">
        <v>45509</v>
      </c>
      <c r="E2712" t="s">
        <v>80</v>
      </c>
      <c r="F2712" s="685">
        <v>45448</v>
      </c>
      <c r="G2712" s="685">
        <v>45622</v>
      </c>
      <c r="H2712" s="684" t="s">
        <v>7617</v>
      </c>
    </row>
    <row r="2713" spans="1:8" hidden="1" x14ac:dyDescent="0.35">
      <c r="A2713" t="s">
        <v>7618</v>
      </c>
      <c r="B2713" t="s">
        <v>888</v>
      </c>
      <c r="C2713" t="s">
        <v>278</v>
      </c>
      <c r="D2713" s="685">
        <v>45838</v>
      </c>
      <c r="E2713" t="s">
        <v>80</v>
      </c>
      <c r="F2713" s="685">
        <v>45476</v>
      </c>
      <c r="G2713" s="685">
        <v>46021</v>
      </c>
      <c r="H2713" s="684" t="s">
        <v>7619</v>
      </c>
    </row>
    <row r="2714" spans="1:8" hidden="1" x14ac:dyDescent="0.35">
      <c r="A2714" t="s">
        <v>7620</v>
      </c>
      <c r="B2714" t="s">
        <v>124</v>
      </c>
      <c r="C2714" t="s">
        <v>278</v>
      </c>
      <c r="D2714" s="685">
        <v>45722</v>
      </c>
      <c r="E2714" t="s">
        <v>80</v>
      </c>
      <c r="F2714" s="685">
        <v>45460</v>
      </c>
      <c r="G2714" s="685">
        <v>46022</v>
      </c>
      <c r="H2714" s="684" t="s">
        <v>7621</v>
      </c>
    </row>
    <row r="2715" spans="1:8" hidden="1" x14ac:dyDescent="0.35">
      <c r="A2715" t="s">
        <v>7622</v>
      </c>
      <c r="B2715" t="s">
        <v>124</v>
      </c>
      <c r="C2715" t="s">
        <v>2475</v>
      </c>
      <c r="D2715" s="685">
        <v>45565</v>
      </c>
      <c r="E2715" t="s">
        <v>135</v>
      </c>
      <c r="F2715" s="685">
        <v>45496</v>
      </c>
      <c r="G2715" s="685">
        <v>45656</v>
      </c>
      <c r="H2715" s="684" t="s">
        <v>7623</v>
      </c>
    </row>
    <row r="2716" spans="1:8" ht="29" hidden="1" x14ac:dyDescent="0.35">
      <c r="A2716" t="s">
        <v>7624</v>
      </c>
      <c r="B2716" t="s">
        <v>124</v>
      </c>
      <c r="C2716" t="s">
        <v>278</v>
      </c>
      <c r="D2716" s="685">
        <v>45565</v>
      </c>
      <c r="E2716" t="s">
        <v>135</v>
      </c>
      <c r="F2716" s="685">
        <v>45476</v>
      </c>
      <c r="G2716" s="685">
        <v>45656</v>
      </c>
      <c r="H2716" s="684" t="s">
        <v>7625</v>
      </c>
    </row>
    <row r="2717" spans="1:8" hidden="1" x14ac:dyDescent="0.35">
      <c r="A2717" t="s">
        <v>7626</v>
      </c>
      <c r="B2717" t="s">
        <v>124</v>
      </c>
      <c r="C2717" t="s">
        <v>278</v>
      </c>
      <c r="D2717" s="685">
        <v>45838</v>
      </c>
      <c r="E2717" t="s">
        <v>80</v>
      </c>
      <c r="F2717" s="685">
        <v>45464</v>
      </c>
      <c r="G2717" s="685">
        <v>45869</v>
      </c>
      <c r="H2717" s="684" t="s">
        <v>7627</v>
      </c>
    </row>
    <row r="2718" spans="1:8" hidden="1" x14ac:dyDescent="0.35">
      <c r="A2718" t="s">
        <v>7628</v>
      </c>
      <c r="B2718" t="s">
        <v>888</v>
      </c>
      <c r="C2718" t="s">
        <v>278</v>
      </c>
      <c r="D2718" s="685">
        <v>45565</v>
      </c>
      <c r="E2718" t="s">
        <v>80</v>
      </c>
      <c r="F2718" s="685">
        <v>45464</v>
      </c>
      <c r="G2718" s="685">
        <v>46021</v>
      </c>
      <c r="H2718" s="684" t="s">
        <v>7629</v>
      </c>
    </row>
    <row r="2719" spans="1:8" hidden="1" x14ac:dyDescent="0.35">
      <c r="A2719" t="s">
        <v>7630</v>
      </c>
      <c r="B2719" t="s">
        <v>124</v>
      </c>
      <c r="C2719" t="s">
        <v>278</v>
      </c>
      <c r="D2719" s="685">
        <v>45565</v>
      </c>
      <c r="E2719" t="s">
        <v>135</v>
      </c>
      <c r="F2719" s="685">
        <v>45434</v>
      </c>
      <c r="G2719" s="685">
        <v>45565</v>
      </c>
      <c r="H2719" s="684" t="s">
        <v>7631</v>
      </c>
    </row>
    <row r="2720" spans="1:8" hidden="1" x14ac:dyDescent="0.35">
      <c r="A2720" t="s">
        <v>7632</v>
      </c>
      <c r="B2720" t="s">
        <v>124</v>
      </c>
      <c r="C2720" t="s">
        <v>2475</v>
      </c>
      <c r="D2720" s="685">
        <v>45535</v>
      </c>
      <c r="E2720" t="s">
        <v>80</v>
      </c>
      <c r="F2720" s="685">
        <v>45474</v>
      </c>
      <c r="G2720" s="685">
        <v>45716</v>
      </c>
      <c r="H2720" s="684" t="s">
        <v>7633</v>
      </c>
    </row>
    <row r="2721" spans="1:8" ht="29" hidden="1" x14ac:dyDescent="0.35">
      <c r="A2721" t="s">
        <v>7634</v>
      </c>
      <c r="B2721" t="s">
        <v>565</v>
      </c>
      <c r="C2721" t="s">
        <v>278</v>
      </c>
      <c r="D2721" s="685">
        <v>45805</v>
      </c>
      <c r="E2721" t="s">
        <v>80</v>
      </c>
      <c r="F2721" s="685">
        <v>45478</v>
      </c>
      <c r="G2721" s="685">
        <v>46021</v>
      </c>
      <c r="H2721" s="684" t="s">
        <v>7635</v>
      </c>
    </row>
    <row r="2722" spans="1:8" hidden="1" x14ac:dyDescent="0.35">
      <c r="A2722" t="s">
        <v>7636</v>
      </c>
      <c r="B2722" t="s">
        <v>565</v>
      </c>
      <c r="C2722" t="s">
        <v>278</v>
      </c>
      <c r="D2722" s="685">
        <v>45490</v>
      </c>
      <c r="E2722" t="s">
        <v>80</v>
      </c>
      <c r="F2722" s="685">
        <v>45460</v>
      </c>
      <c r="G2722" s="685">
        <v>46021</v>
      </c>
      <c r="H2722" s="684" t="s">
        <v>7637</v>
      </c>
    </row>
    <row r="2723" spans="1:8" hidden="1" x14ac:dyDescent="0.35">
      <c r="A2723" t="s">
        <v>7638</v>
      </c>
      <c r="B2723" t="s">
        <v>565</v>
      </c>
      <c r="C2723" t="s">
        <v>278</v>
      </c>
      <c r="D2723" s="685">
        <v>45509</v>
      </c>
      <c r="E2723" t="s">
        <v>80</v>
      </c>
      <c r="F2723" s="685">
        <v>45475</v>
      </c>
      <c r="G2723" s="685">
        <v>46021</v>
      </c>
      <c r="H2723" s="684" t="s">
        <v>7639</v>
      </c>
    </row>
    <row r="2724" spans="1:8" hidden="1" x14ac:dyDescent="0.35">
      <c r="A2724" t="s">
        <v>7640</v>
      </c>
      <c r="B2724" t="s">
        <v>280</v>
      </c>
      <c r="C2724" t="s">
        <v>278</v>
      </c>
      <c r="D2724" s="685">
        <v>45490</v>
      </c>
      <c r="E2724" t="s">
        <v>80</v>
      </c>
      <c r="F2724" s="685">
        <v>45453</v>
      </c>
      <c r="G2724" s="685">
        <v>46021</v>
      </c>
      <c r="H2724" s="684" t="s">
        <v>7641</v>
      </c>
    </row>
    <row r="2725" spans="1:8" hidden="1" x14ac:dyDescent="0.35">
      <c r="A2725" t="s">
        <v>7642</v>
      </c>
      <c r="B2725" t="s">
        <v>124</v>
      </c>
      <c r="C2725" t="s">
        <v>278</v>
      </c>
      <c r="D2725" s="685">
        <v>45565</v>
      </c>
      <c r="E2725" t="s">
        <v>135</v>
      </c>
      <c r="F2725" s="685">
        <v>45434</v>
      </c>
      <c r="G2725" s="685">
        <v>45565</v>
      </c>
      <c r="H2725" s="684" t="s">
        <v>7643</v>
      </c>
    </row>
    <row r="2726" spans="1:8" hidden="1" x14ac:dyDescent="0.35">
      <c r="A2726" t="s">
        <v>2230</v>
      </c>
      <c r="B2726" t="s">
        <v>888</v>
      </c>
      <c r="C2726" t="s">
        <v>278</v>
      </c>
      <c r="D2726" s="685">
        <v>45861</v>
      </c>
      <c r="E2726" t="s">
        <v>80</v>
      </c>
      <c r="F2726" s="685">
        <v>45460</v>
      </c>
      <c r="G2726" s="685">
        <v>46021</v>
      </c>
      <c r="H2726" s="684" t="s">
        <v>7644</v>
      </c>
    </row>
    <row r="2727" spans="1:8" ht="43.5" hidden="1" x14ac:dyDescent="0.35">
      <c r="A2727" t="s">
        <v>7645</v>
      </c>
      <c r="B2727" t="s">
        <v>124</v>
      </c>
      <c r="C2727" t="s">
        <v>124</v>
      </c>
      <c r="D2727" s="685">
        <v>45509</v>
      </c>
      <c r="E2727" t="s">
        <v>80</v>
      </c>
      <c r="F2727" s="685">
        <v>45448</v>
      </c>
      <c r="G2727" s="685">
        <v>45622</v>
      </c>
      <c r="H2727" s="684" t="s">
        <v>7646</v>
      </c>
    </row>
    <row r="2728" spans="1:8" hidden="1" x14ac:dyDescent="0.35">
      <c r="A2728" t="s">
        <v>7647</v>
      </c>
      <c r="B2728" t="s">
        <v>124</v>
      </c>
      <c r="C2728" t="s">
        <v>278</v>
      </c>
      <c r="D2728" s="685">
        <v>45565</v>
      </c>
      <c r="E2728" t="s">
        <v>135</v>
      </c>
      <c r="F2728" s="685">
        <v>45434</v>
      </c>
      <c r="G2728" s="685">
        <v>45565</v>
      </c>
      <c r="H2728" s="684" t="s">
        <v>7648</v>
      </c>
    </row>
    <row r="2729" spans="1:8" hidden="1" x14ac:dyDescent="0.35">
      <c r="A2729" t="s">
        <v>7649</v>
      </c>
      <c r="B2729" t="s">
        <v>124</v>
      </c>
      <c r="C2729" t="s">
        <v>124</v>
      </c>
      <c r="D2729" s="685">
        <v>45516</v>
      </c>
      <c r="E2729" t="s">
        <v>80</v>
      </c>
      <c r="F2729" s="685">
        <v>45455</v>
      </c>
      <c r="G2729" s="685">
        <v>45622</v>
      </c>
      <c r="H2729" s="684" t="s">
        <v>7650</v>
      </c>
    </row>
    <row r="2730" spans="1:8" hidden="1" x14ac:dyDescent="0.35">
      <c r="A2730" t="s">
        <v>7651</v>
      </c>
      <c r="B2730" t="s">
        <v>124</v>
      </c>
      <c r="C2730" t="s">
        <v>278</v>
      </c>
      <c r="D2730" s="685">
        <v>45565</v>
      </c>
      <c r="E2730" t="s">
        <v>135</v>
      </c>
      <c r="F2730" s="685">
        <v>45434</v>
      </c>
      <c r="G2730" s="685">
        <v>45565</v>
      </c>
      <c r="H2730" s="684" t="s">
        <v>7652</v>
      </c>
    </row>
    <row r="2731" spans="1:8" hidden="1" x14ac:dyDescent="0.35">
      <c r="A2731" t="s">
        <v>7653</v>
      </c>
      <c r="B2731" t="s">
        <v>124</v>
      </c>
      <c r="C2731" t="s">
        <v>278</v>
      </c>
      <c r="D2731" s="685">
        <v>45565</v>
      </c>
      <c r="E2731" t="s">
        <v>135</v>
      </c>
      <c r="F2731" s="685">
        <v>45434</v>
      </c>
      <c r="G2731" s="685">
        <v>45565</v>
      </c>
      <c r="H2731" s="684" t="s">
        <v>7654</v>
      </c>
    </row>
    <row r="2732" spans="1:8" hidden="1" x14ac:dyDescent="0.35">
      <c r="A2732" t="s">
        <v>7655</v>
      </c>
      <c r="B2732" t="s">
        <v>888</v>
      </c>
      <c r="C2732" t="s">
        <v>278</v>
      </c>
      <c r="D2732" s="685">
        <v>45838</v>
      </c>
      <c r="E2732" t="s">
        <v>80</v>
      </c>
      <c r="F2732" s="685">
        <v>45460</v>
      </c>
      <c r="G2732" s="685">
        <v>46021</v>
      </c>
      <c r="H2732" s="684" t="s">
        <v>7656</v>
      </c>
    </row>
    <row r="2733" spans="1:8" hidden="1" x14ac:dyDescent="0.35">
      <c r="A2733" t="s">
        <v>7657</v>
      </c>
      <c r="B2733" t="s">
        <v>124</v>
      </c>
      <c r="C2733" t="s">
        <v>278</v>
      </c>
      <c r="D2733" s="685">
        <v>45565</v>
      </c>
      <c r="E2733" t="s">
        <v>135</v>
      </c>
      <c r="F2733" s="685">
        <v>45434</v>
      </c>
      <c r="G2733" s="685">
        <v>45565</v>
      </c>
      <c r="H2733" s="684" t="s">
        <v>7658</v>
      </c>
    </row>
    <row r="2734" spans="1:8" ht="29" hidden="1" x14ac:dyDescent="0.35">
      <c r="A2734" t="s">
        <v>7659</v>
      </c>
      <c r="B2734" t="s">
        <v>124</v>
      </c>
      <c r="C2734" t="s">
        <v>124</v>
      </c>
      <c r="D2734" s="685">
        <v>45509</v>
      </c>
      <c r="E2734" t="s">
        <v>80</v>
      </c>
      <c r="F2734" s="685">
        <v>45448</v>
      </c>
      <c r="G2734" s="685">
        <v>45622</v>
      </c>
      <c r="H2734" s="684" t="s">
        <v>7660</v>
      </c>
    </row>
    <row r="2735" spans="1:8" hidden="1" x14ac:dyDescent="0.35">
      <c r="A2735" t="s">
        <v>7661</v>
      </c>
      <c r="B2735" t="s">
        <v>124</v>
      </c>
      <c r="C2735" t="s">
        <v>124</v>
      </c>
      <c r="D2735" s="685">
        <v>45516</v>
      </c>
      <c r="E2735" t="s">
        <v>80</v>
      </c>
      <c r="F2735" s="685">
        <v>45455</v>
      </c>
      <c r="G2735" s="685">
        <v>45622</v>
      </c>
      <c r="H2735" s="684" t="s">
        <v>7662</v>
      </c>
    </row>
    <row r="2736" spans="1:8" hidden="1" x14ac:dyDescent="0.35">
      <c r="A2736" t="s">
        <v>7663</v>
      </c>
      <c r="B2736" t="s">
        <v>565</v>
      </c>
      <c r="C2736" t="s">
        <v>124</v>
      </c>
      <c r="D2736" s="685">
        <v>45797</v>
      </c>
      <c r="E2736" t="s">
        <v>80</v>
      </c>
      <c r="F2736" s="685">
        <v>45453</v>
      </c>
      <c r="G2736" s="685">
        <v>45822</v>
      </c>
      <c r="H2736" s="684" t="s">
        <v>7664</v>
      </c>
    </row>
    <row r="2737" spans="1:8" ht="29" hidden="1" x14ac:dyDescent="0.35">
      <c r="A2737" t="s">
        <v>7665</v>
      </c>
      <c r="B2737" t="s">
        <v>124</v>
      </c>
      <c r="C2737" t="s">
        <v>124</v>
      </c>
      <c r="D2737" s="685">
        <v>45509</v>
      </c>
      <c r="E2737" t="s">
        <v>80</v>
      </c>
      <c r="F2737" s="685">
        <v>45448</v>
      </c>
      <c r="G2737" s="685">
        <v>45622</v>
      </c>
      <c r="H2737" s="684" t="s">
        <v>7666</v>
      </c>
    </row>
    <row r="2738" spans="1:8" hidden="1" x14ac:dyDescent="0.35">
      <c r="A2738" t="s">
        <v>2217</v>
      </c>
      <c r="B2738" t="s">
        <v>156</v>
      </c>
      <c r="C2738" t="s">
        <v>278</v>
      </c>
      <c r="D2738" s="685">
        <v>45838</v>
      </c>
      <c r="E2738" t="s">
        <v>80</v>
      </c>
      <c r="F2738" s="685">
        <v>45453</v>
      </c>
      <c r="G2738" s="685">
        <v>46022</v>
      </c>
      <c r="H2738" s="684" t="s">
        <v>7667</v>
      </c>
    </row>
    <row r="2739" spans="1:8" hidden="1" x14ac:dyDescent="0.35">
      <c r="A2739" t="s">
        <v>7668</v>
      </c>
      <c r="B2739" t="s">
        <v>888</v>
      </c>
      <c r="C2739" t="s">
        <v>278</v>
      </c>
      <c r="D2739" s="685">
        <v>45565</v>
      </c>
      <c r="E2739" t="s">
        <v>80</v>
      </c>
      <c r="F2739" s="685">
        <v>45464</v>
      </c>
      <c r="G2739" s="685">
        <v>46021</v>
      </c>
      <c r="H2739" s="684" t="s">
        <v>7669</v>
      </c>
    </row>
    <row r="2740" spans="1:8" hidden="1" x14ac:dyDescent="0.35">
      <c r="A2740" t="s">
        <v>7670</v>
      </c>
      <c r="B2740" t="s">
        <v>565</v>
      </c>
      <c r="C2740" t="s">
        <v>278</v>
      </c>
      <c r="D2740" s="685">
        <v>45490</v>
      </c>
      <c r="E2740" t="s">
        <v>80</v>
      </c>
      <c r="F2740" s="685">
        <v>45460</v>
      </c>
      <c r="G2740" s="685">
        <v>46021</v>
      </c>
      <c r="H2740" s="684" t="s">
        <v>7671</v>
      </c>
    </row>
    <row r="2741" spans="1:8" ht="29" hidden="1" x14ac:dyDescent="0.35">
      <c r="A2741" t="s">
        <v>7672</v>
      </c>
      <c r="B2741" t="s">
        <v>124</v>
      </c>
      <c r="C2741" t="s">
        <v>124</v>
      </c>
      <c r="D2741" s="685">
        <v>45509</v>
      </c>
      <c r="E2741" t="s">
        <v>80</v>
      </c>
      <c r="F2741" s="685">
        <v>45448</v>
      </c>
      <c r="G2741" s="685">
        <v>45622</v>
      </c>
      <c r="H2741" s="684" t="s">
        <v>7673</v>
      </c>
    </row>
    <row r="2742" spans="1:8" ht="29" hidden="1" x14ac:dyDescent="0.35">
      <c r="A2742" t="s">
        <v>7674</v>
      </c>
      <c r="B2742" t="s">
        <v>124</v>
      </c>
      <c r="C2742" t="s">
        <v>124</v>
      </c>
      <c r="D2742" s="685">
        <v>45509</v>
      </c>
      <c r="E2742" t="s">
        <v>80</v>
      </c>
      <c r="F2742" s="685">
        <v>45448</v>
      </c>
      <c r="G2742" s="685">
        <v>45622</v>
      </c>
      <c r="H2742" s="684" t="s">
        <v>7675</v>
      </c>
    </row>
    <row r="2743" spans="1:8" ht="29" hidden="1" x14ac:dyDescent="0.35">
      <c r="A2743" t="s">
        <v>7676</v>
      </c>
      <c r="B2743" t="s">
        <v>124</v>
      </c>
      <c r="C2743" t="s">
        <v>124</v>
      </c>
      <c r="D2743" s="685">
        <v>45509</v>
      </c>
      <c r="E2743" t="s">
        <v>80</v>
      </c>
      <c r="F2743" s="685">
        <v>45448</v>
      </c>
      <c r="G2743" s="685">
        <v>45622</v>
      </c>
      <c r="H2743" s="684" t="s">
        <v>7677</v>
      </c>
    </row>
    <row r="2744" spans="1:8" hidden="1" x14ac:dyDescent="0.35">
      <c r="A2744" t="s">
        <v>7678</v>
      </c>
      <c r="B2744" t="s">
        <v>124</v>
      </c>
      <c r="C2744" t="s">
        <v>124</v>
      </c>
      <c r="D2744" s="685">
        <v>45565</v>
      </c>
      <c r="E2744" t="s">
        <v>135</v>
      </c>
      <c r="F2744" s="685">
        <v>45434</v>
      </c>
      <c r="G2744" s="685">
        <v>45565</v>
      </c>
      <c r="H2744" s="684" t="s">
        <v>7679</v>
      </c>
    </row>
    <row r="2745" spans="1:8" hidden="1" x14ac:dyDescent="0.35">
      <c r="A2745" t="s">
        <v>7680</v>
      </c>
      <c r="B2745" t="s">
        <v>124</v>
      </c>
      <c r="C2745" t="s">
        <v>278</v>
      </c>
      <c r="D2745" s="685">
        <v>45565</v>
      </c>
      <c r="E2745" t="s">
        <v>135</v>
      </c>
      <c r="F2745" s="685">
        <v>45434</v>
      </c>
      <c r="G2745" s="685">
        <v>45565</v>
      </c>
      <c r="H2745" s="684" t="s">
        <v>7681</v>
      </c>
    </row>
    <row r="2746" spans="1:8" hidden="1" x14ac:dyDescent="0.35">
      <c r="A2746" t="s">
        <v>7682</v>
      </c>
      <c r="B2746" t="s">
        <v>124</v>
      </c>
      <c r="C2746" t="s">
        <v>278</v>
      </c>
      <c r="D2746" s="685">
        <v>45705</v>
      </c>
      <c r="E2746" t="s">
        <v>80</v>
      </c>
      <c r="F2746" s="685">
        <v>45652</v>
      </c>
      <c r="G2746" s="685">
        <v>45747</v>
      </c>
      <c r="H2746" s="684" t="s">
        <v>7683</v>
      </c>
    </row>
    <row r="2747" spans="1:8" ht="43.5" hidden="1" x14ac:dyDescent="0.35">
      <c r="A2747" t="s">
        <v>7684</v>
      </c>
      <c r="B2747" t="s">
        <v>124</v>
      </c>
      <c r="C2747" t="s">
        <v>278</v>
      </c>
      <c r="D2747" s="685">
        <v>45712</v>
      </c>
      <c r="E2747" t="s">
        <v>80</v>
      </c>
      <c r="F2747" s="685">
        <v>45712</v>
      </c>
      <c r="G2747" s="685">
        <v>46325</v>
      </c>
      <c r="H2747" s="684" t="s">
        <v>7685</v>
      </c>
    </row>
    <row r="2748" spans="1:8" hidden="1" x14ac:dyDescent="0.35">
      <c r="A2748" t="s">
        <v>7686</v>
      </c>
      <c r="B2748" t="s">
        <v>565</v>
      </c>
      <c r="C2748" t="s">
        <v>2475</v>
      </c>
      <c r="D2748" s="685">
        <v>46142</v>
      </c>
      <c r="E2748" t="s">
        <v>80</v>
      </c>
      <c r="F2748" s="685">
        <v>45727</v>
      </c>
      <c r="G2748" s="685">
        <v>46418</v>
      </c>
      <c r="H2748" s="684" t="s">
        <v>7687</v>
      </c>
    </row>
    <row r="2749" spans="1:8" ht="29" hidden="1" x14ac:dyDescent="0.35">
      <c r="A2749" t="s">
        <v>7688</v>
      </c>
      <c r="B2749" t="s">
        <v>124</v>
      </c>
      <c r="C2749" t="s">
        <v>124</v>
      </c>
      <c r="D2749" s="685">
        <v>45809</v>
      </c>
      <c r="E2749" t="s">
        <v>135</v>
      </c>
      <c r="F2749" s="685">
        <v>45615</v>
      </c>
      <c r="G2749" s="685">
        <v>45992</v>
      </c>
      <c r="H2749" s="684" t="s">
        <v>7689</v>
      </c>
    </row>
    <row r="2750" spans="1:8" hidden="1" x14ac:dyDescent="0.35">
      <c r="A2750" t="s">
        <v>7690</v>
      </c>
      <c r="B2750" t="s">
        <v>124</v>
      </c>
      <c r="C2750" t="s">
        <v>278</v>
      </c>
      <c r="D2750" s="685">
        <v>45656</v>
      </c>
      <c r="E2750" t="s">
        <v>80</v>
      </c>
      <c r="F2750" s="685">
        <v>45624</v>
      </c>
      <c r="G2750" s="685">
        <v>46325</v>
      </c>
      <c r="H2750" s="684" t="s">
        <v>7691</v>
      </c>
    </row>
    <row r="2751" spans="1:8" ht="29" hidden="1" x14ac:dyDescent="0.35">
      <c r="A2751" t="s">
        <v>187</v>
      </c>
      <c r="B2751" t="s">
        <v>156</v>
      </c>
      <c r="C2751" t="s">
        <v>278</v>
      </c>
      <c r="D2751" s="685">
        <v>45809</v>
      </c>
      <c r="E2751" t="s">
        <v>80</v>
      </c>
      <c r="F2751" s="685">
        <v>45617</v>
      </c>
      <c r="G2751" s="685">
        <v>45992</v>
      </c>
      <c r="H2751" s="684" t="s">
        <v>7692</v>
      </c>
    </row>
    <row r="2752" spans="1:8" hidden="1" x14ac:dyDescent="0.35">
      <c r="A2752" t="s">
        <v>7693</v>
      </c>
      <c r="B2752" t="s">
        <v>124</v>
      </c>
      <c r="C2752" t="s">
        <v>278</v>
      </c>
      <c r="D2752" s="685">
        <v>45639</v>
      </c>
      <c r="E2752" t="s">
        <v>135</v>
      </c>
      <c r="F2752" s="685">
        <v>45609</v>
      </c>
      <c r="G2752" s="685">
        <v>46325</v>
      </c>
      <c r="H2752" s="684" t="s">
        <v>7694</v>
      </c>
    </row>
    <row r="2753" spans="1:8" ht="43.5" hidden="1" x14ac:dyDescent="0.35">
      <c r="A2753" t="s">
        <v>7695</v>
      </c>
      <c r="B2753" t="s">
        <v>888</v>
      </c>
      <c r="C2753" t="s">
        <v>124</v>
      </c>
      <c r="D2753" s="685">
        <v>45798</v>
      </c>
      <c r="E2753" t="s">
        <v>2553</v>
      </c>
      <c r="F2753" s="685">
        <v>45793</v>
      </c>
      <c r="G2753" s="685">
        <v>45856</v>
      </c>
      <c r="H2753" s="684" t="s">
        <v>7696</v>
      </c>
    </row>
    <row r="2754" spans="1:8" hidden="1" x14ac:dyDescent="0.35">
      <c r="A2754" t="s">
        <v>7697</v>
      </c>
      <c r="B2754" t="s">
        <v>124</v>
      </c>
      <c r="C2754" t="s">
        <v>278</v>
      </c>
      <c r="D2754" s="685">
        <v>45712</v>
      </c>
      <c r="E2754" t="s">
        <v>80</v>
      </c>
      <c r="F2754" s="685">
        <v>45681</v>
      </c>
      <c r="G2754" s="685">
        <v>46325</v>
      </c>
      <c r="H2754" s="684" t="s">
        <v>7698</v>
      </c>
    </row>
    <row r="2755" spans="1:8" hidden="1" x14ac:dyDescent="0.35">
      <c r="A2755" t="s">
        <v>7699</v>
      </c>
      <c r="B2755" t="s">
        <v>124</v>
      </c>
      <c r="C2755" t="s">
        <v>278</v>
      </c>
      <c r="D2755" s="685">
        <v>45656</v>
      </c>
      <c r="E2755" t="s">
        <v>80</v>
      </c>
      <c r="F2755" s="685">
        <v>45624</v>
      </c>
      <c r="G2755" s="685">
        <v>46325</v>
      </c>
      <c r="H2755" s="684" t="s">
        <v>7700</v>
      </c>
    </row>
    <row r="2756" spans="1:8" hidden="1" x14ac:dyDescent="0.35">
      <c r="A2756" t="s">
        <v>7701</v>
      </c>
      <c r="B2756" t="s">
        <v>280</v>
      </c>
      <c r="C2756" t="s">
        <v>278</v>
      </c>
      <c r="D2756" s="685">
        <v>45870</v>
      </c>
      <c r="E2756" t="s">
        <v>80</v>
      </c>
      <c r="F2756" s="685">
        <v>45635</v>
      </c>
      <c r="G2756" s="685">
        <v>45870</v>
      </c>
      <c r="H2756" s="684" t="s">
        <v>7702</v>
      </c>
    </row>
    <row r="2757" spans="1:8" hidden="1" x14ac:dyDescent="0.35">
      <c r="A2757" t="s">
        <v>7703</v>
      </c>
      <c r="B2757" t="s">
        <v>124</v>
      </c>
      <c r="C2757" t="s">
        <v>278</v>
      </c>
      <c r="D2757" s="685">
        <v>45638</v>
      </c>
      <c r="E2757" t="s">
        <v>80</v>
      </c>
      <c r="F2757" s="685">
        <v>45638</v>
      </c>
      <c r="G2757" s="685">
        <v>46325</v>
      </c>
      <c r="H2757" s="684" t="s">
        <v>7704</v>
      </c>
    </row>
    <row r="2758" spans="1:8" hidden="1" x14ac:dyDescent="0.35">
      <c r="A2758" t="s">
        <v>7705</v>
      </c>
      <c r="B2758" t="s">
        <v>565</v>
      </c>
      <c r="C2758" t="s">
        <v>278</v>
      </c>
      <c r="D2758" s="685">
        <v>45663</v>
      </c>
      <c r="E2758" t="s">
        <v>80</v>
      </c>
      <c r="F2758" s="685">
        <v>45630</v>
      </c>
      <c r="G2758" s="685">
        <v>46325</v>
      </c>
      <c r="H2758" s="684" t="s">
        <v>7706</v>
      </c>
    </row>
    <row r="2759" spans="1:8" hidden="1" x14ac:dyDescent="0.35">
      <c r="A2759" t="s">
        <v>7707</v>
      </c>
      <c r="B2759" t="s">
        <v>280</v>
      </c>
      <c r="C2759" t="s">
        <v>278</v>
      </c>
      <c r="D2759" s="685">
        <v>46325</v>
      </c>
      <c r="E2759" t="s">
        <v>80</v>
      </c>
      <c r="F2759" s="685">
        <v>45747</v>
      </c>
      <c r="G2759" s="685">
        <v>46325</v>
      </c>
      <c r="H2759" s="684" t="s">
        <v>7708</v>
      </c>
    </row>
    <row r="2760" spans="1:8" hidden="1" x14ac:dyDescent="0.35">
      <c r="A2760" t="s">
        <v>7709</v>
      </c>
      <c r="B2760" t="s">
        <v>124</v>
      </c>
      <c r="C2760" t="s">
        <v>124</v>
      </c>
      <c r="D2760" s="685">
        <v>45688</v>
      </c>
      <c r="E2760" t="s">
        <v>2553</v>
      </c>
      <c r="F2760" s="685">
        <v>45685</v>
      </c>
      <c r="G2760" s="685">
        <v>45691</v>
      </c>
      <c r="H2760" s="684" t="s">
        <v>7710</v>
      </c>
    </row>
    <row r="2761" spans="1:8" hidden="1" x14ac:dyDescent="0.35">
      <c r="A2761" t="s">
        <v>7711</v>
      </c>
      <c r="B2761" t="s">
        <v>280</v>
      </c>
      <c r="C2761" t="s">
        <v>278</v>
      </c>
      <c r="D2761" s="685">
        <v>45870</v>
      </c>
      <c r="E2761" t="s">
        <v>80</v>
      </c>
      <c r="F2761" s="685">
        <v>45786</v>
      </c>
      <c r="G2761" s="685">
        <v>45870</v>
      </c>
      <c r="H2761" s="684" t="s">
        <v>7712</v>
      </c>
    </row>
    <row r="2762" spans="1:8" hidden="1" x14ac:dyDescent="0.35">
      <c r="A2762" t="s">
        <v>7713</v>
      </c>
      <c r="B2762" t="s">
        <v>280</v>
      </c>
      <c r="C2762" t="s">
        <v>278</v>
      </c>
      <c r="D2762" s="685">
        <v>45870</v>
      </c>
      <c r="E2762" t="s">
        <v>80</v>
      </c>
      <c r="F2762" s="685">
        <v>45652</v>
      </c>
      <c r="G2762" s="685">
        <v>45870</v>
      </c>
      <c r="H2762" s="684" t="s">
        <v>7714</v>
      </c>
    </row>
    <row r="2763" spans="1:8" hidden="1" x14ac:dyDescent="0.35">
      <c r="A2763" t="s">
        <v>445</v>
      </c>
      <c r="B2763" t="s">
        <v>2518</v>
      </c>
      <c r="C2763" t="s">
        <v>278</v>
      </c>
      <c r="D2763" s="685">
        <v>45961</v>
      </c>
      <c r="E2763" t="s">
        <v>80</v>
      </c>
      <c r="F2763" s="685">
        <v>45621</v>
      </c>
      <c r="G2763" s="685">
        <v>46325</v>
      </c>
      <c r="H2763" s="684" t="s">
        <v>7715</v>
      </c>
    </row>
    <row r="2764" spans="1:8" hidden="1" x14ac:dyDescent="0.35">
      <c r="A2764" t="s">
        <v>7716</v>
      </c>
      <c r="B2764" t="s">
        <v>888</v>
      </c>
      <c r="C2764" t="s">
        <v>278</v>
      </c>
      <c r="D2764" s="685">
        <v>45838</v>
      </c>
      <c r="E2764" t="s">
        <v>80</v>
      </c>
      <c r="F2764" s="685">
        <v>45607</v>
      </c>
      <c r="G2764" s="685">
        <v>46022</v>
      </c>
      <c r="H2764" s="684" t="s">
        <v>7717</v>
      </c>
    </row>
    <row r="2765" spans="1:8" ht="29" hidden="1" x14ac:dyDescent="0.35">
      <c r="A2765" t="s">
        <v>7718</v>
      </c>
      <c r="B2765" t="s">
        <v>124</v>
      </c>
      <c r="C2765" t="s">
        <v>278</v>
      </c>
      <c r="D2765" s="685">
        <v>45730</v>
      </c>
      <c r="E2765" t="s">
        <v>80</v>
      </c>
      <c r="F2765" s="685">
        <v>45702</v>
      </c>
      <c r="G2765" s="685">
        <v>46325</v>
      </c>
      <c r="H2765" s="684" t="s">
        <v>7719</v>
      </c>
    </row>
    <row r="2766" spans="1:8" hidden="1" x14ac:dyDescent="0.35">
      <c r="A2766" t="s">
        <v>7720</v>
      </c>
      <c r="B2766" t="s">
        <v>565</v>
      </c>
      <c r="C2766" t="s">
        <v>124</v>
      </c>
      <c r="D2766" s="685">
        <v>46142</v>
      </c>
      <c r="E2766" t="s">
        <v>80</v>
      </c>
      <c r="F2766" s="685">
        <v>45717</v>
      </c>
      <c r="G2766" s="685">
        <v>46418</v>
      </c>
      <c r="H2766" s="684" t="s">
        <v>7721</v>
      </c>
    </row>
    <row r="2767" spans="1:8" hidden="1" x14ac:dyDescent="0.35">
      <c r="A2767" t="s">
        <v>7722</v>
      </c>
      <c r="B2767" t="s">
        <v>124</v>
      </c>
      <c r="C2767" t="s">
        <v>2475</v>
      </c>
      <c r="D2767" s="685">
        <v>45697</v>
      </c>
      <c r="E2767" t="s">
        <v>80</v>
      </c>
      <c r="F2767" s="685">
        <v>45632</v>
      </c>
      <c r="G2767" s="685">
        <v>45747</v>
      </c>
      <c r="H2767" s="684" t="s">
        <v>7723</v>
      </c>
    </row>
    <row r="2768" spans="1:8" hidden="1" x14ac:dyDescent="0.35">
      <c r="A2768" t="s">
        <v>7724</v>
      </c>
      <c r="B2768" t="s">
        <v>888</v>
      </c>
      <c r="C2768" t="s">
        <v>124</v>
      </c>
      <c r="D2768" s="685">
        <v>45729</v>
      </c>
      <c r="E2768" t="s">
        <v>80</v>
      </c>
      <c r="F2768" s="685">
        <v>45517</v>
      </c>
      <c r="G2768" s="685">
        <v>45729</v>
      </c>
      <c r="H2768" s="684" t="s">
        <v>7725</v>
      </c>
    </row>
    <row r="2769" spans="1:8" hidden="1" x14ac:dyDescent="0.35">
      <c r="A2769" t="s">
        <v>2273</v>
      </c>
      <c r="B2769" t="s">
        <v>888</v>
      </c>
      <c r="C2769" t="s">
        <v>278</v>
      </c>
      <c r="D2769" s="685">
        <v>45798</v>
      </c>
      <c r="E2769" t="s">
        <v>80</v>
      </c>
      <c r="F2769" s="685">
        <v>45706</v>
      </c>
      <c r="G2769" s="685">
        <v>46022</v>
      </c>
      <c r="H2769" s="684" t="s">
        <v>1146</v>
      </c>
    </row>
    <row r="2770" spans="1:8" hidden="1" x14ac:dyDescent="0.35">
      <c r="A2770" t="s">
        <v>7726</v>
      </c>
      <c r="B2770" t="s">
        <v>888</v>
      </c>
      <c r="C2770" t="s">
        <v>124</v>
      </c>
      <c r="D2770" s="685">
        <v>45824</v>
      </c>
      <c r="E2770" t="s">
        <v>2553</v>
      </c>
      <c r="F2770" s="685">
        <v>45821</v>
      </c>
      <c r="G2770" s="685">
        <v>45899</v>
      </c>
      <c r="H2770" s="684" t="s">
        <v>7727</v>
      </c>
    </row>
    <row r="2771" spans="1:8" hidden="1" x14ac:dyDescent="0.35">
      <c r="A2771" t="s">
        <v>7728</v>
      </c>
      <c r="B2771" t="s">
        <v>565</v>
      </c>
      <c r="C2771" t="s">
        <v>124</v>
      </c>
      <c r="D2771" s="685">
        <v>45903</v>
      </c>
      <c r="E2771" t="s">
        <v>2553</v>
      </c>
      <c r="F2771" s="685">
        <v>45891</v>
      </c>
      <c r="G2771" s="685">
        <v>46022</v>
      </c>
      <c r="H2771" s="684" t="s">
        <v>7729</v>
      </c>
    </row>
    <row r="2772" spans="1:8" hidden="1" x14ac:dyDescent="0.35">
      <c r="A2772" t="s">
        <v>7730</v>
      </c>
      <c r="B2772" t="s">
        <v>565</v>
      </c>
      <c r="C2772" t="s">
        <v>124</v>
      </c>
      <c r="D2772" s="685">
        <v>45834</v>
      </c>
      <c r="E2772" t="s">
        <v>80</v>
      </c>
      <c r="F2772" s="685">
        <v>45632</v>
      </c>
      <c r="G2772" s="685">
        <v>46021</v>
      </c>
      <c r="H2772" s="684" t="s">
        <v>7731</v>
      </c>
    </row>
    <row r="2773" spans="1:8" hidden="1" x14ac:dyDescent="0.35">
      <c r="A2773" t="s">
        <v>7732</v>
      </c>
      <c r="B2773" t="s">
        <v>280</v>
      </c>
      <c r="C2773" t="s">
        <v>124</v>
      </c>
      <c r="D2773" s="685">
        <v>45862</v>
      </c>
      <c r="E2773" t="s">
        <v>80</v>
      </c>
      <c r="F2773" s="685">
        <v>45712</v>
      </c>
      <c r="G2773" s="685">
        <v>46057</v>
      </c>
      <c r="H2773" s="684" t="s">
        <v>7733</v>
      </c>
    </row>
    <row r="2774" spans="1:8" hidden="1" x14ac:dyDescent="0.35">
      <c r="A2774" t="s">
        <v>7734</v>
      </c>
      <c r="B2774" t="s">
        <v>565</v>
      </c>
      <c r="C2774" t="s">
        <v>124</v>
      </c>
      <c r="D2774" s="685">
        <v>46142</v>
      </c>
      <c r="E2774" t="s">
        <v>80</v>
      </c>
      <c r="F2774" s="685">
        <v>45717</v>
      </c>
      <c r="G2774" s="685">
        <v>46418</v>
      </c>
      <c r="H2774" s="684" t="s">
        <v>7735</v>
      </c>
    </row>
    <row r="2775" spans="1:8" ht="29" hidden="1" x14ac:dyDescent="0.35">
      <c r="A2775" t="s">
        <v>7736</v>
      </c>
      <c r="B2775" t="s">
        <v>124</v>
      </c>
      <c r="C2775" t="s">
        <v>278</v>
      </c>
      <c r="D2775" s="685">
        <v>45716</v>
      </c>
      <c r="E2775" t="s">
        <v>80</v>
      </c>
      <c r="F2775" s="685">
        <v>45685</v>
      </c>
      <c r="G2775" s="685">
        <v>46325</v>
      </c>
      <c r="H2775" s="684" t="s">
        <v>7737</v>
      </c>
    </row>
    <row r="2776" spans="1:8" hidden="1" x14ac:dyDescent="0.35">
      <c r="A2776" t="s">
        <v>7738</v>
      </c>
      <c r="B2776" t="s">
        <v>124</v>
      </c>
      <c r="C2776" t="s">
        <v>278</v>
      </c>
      <c r="D2776" s="685">
        <v>45666</v>
      </c>
      <c r="E2776" t="s">
        <v>80</v>
      </c>
      <c r="F2776" s="685">
        <v>45635</v>
      </c>
      <c r="G2776" s="685">
        <v>45688</v>
      </c>
      <c r="H2776" s="684" t="s">
        <v>7739</v>
      </c>
    </row>
    <row r="2777" spans="1:8" hidden="1" x14ac:dyDescent="0.35">
      <c r="A2777" t="s">
        <v>690</v>
      </c>
      <c r="B2777" t="s">
        <v>156</v>
      </c>
      <c r="C2777" t="s">
        <v>278</v>
      </c>
      <c r="D2777" s="685">
        <v>45961</v>
      </c>
      <c r="E2777" t="s">
        <v>80</v>
      </c>
      <c r="F2777" s="685">
        <v>45642</v>
      </c>
      <c r="G2777" s="685">
        <v>45961</v>
      </c>
      <c r="H2777" s="684" t="s">
        <v>7740</v>
      </c>
    </row>
    <row r="2778" spans="1:8" ht="29" hidden="1" x14ac:dyDescent="0.35">
      <c r="A2778" t="s">
        <v>378</v>
      </c>
      <c r="B2778" t="s">
        <v>280</v>
      </c>
      <c r="C2778" t="s">
        <v>278</v>
      </c>
      <c r="D2778" s="685">
        <v>45961</v>
      </c>
      <c r="E2778" t="s">
        <v>80</v>
      </c>
      <c r="F2778" s="685">
        <v>45608</v>
      </c>
      <c r="G2778" s="685">
        <v>46325</v>
      </c>
      <c r="H2778" s="684" t="s">
        <v>7741</v>
      </c>
    </row>
    <row r="2779" spans="1:8" hidden="1" x14ac:dyDescent="0.35">
      <c r="A2779" t="s">
        <v>7742</v>
      </c>
      <c r="B2779" t="s">
        <v>124</v>
      </c>
      <c r="C2779" t="s">
        <v>278</v>
      </c>
      <c r="D2779" s="685">
        <v>45701</v>
      </c>
      <c r="E2779" t="s">
        <v>80</v>
      </c>
      <c r="F2779" s="685">
        <v>45667</v>
      </c>
      <c r="G2779" s="685">
        <v>46021</v>
      </c>
      <c r="H2779" s="684" t="s">
        <v>7743</v>
      </c>
    </row>
    <row r="2780" spans="1:8" hidden="1" x14ac:dyDescent="0.35">
      <c r="A2780" t="s">
        <v>7744</v>
      </c>
      <c r="B2780" t="s">
        <v>888</v>
      </c>
      <c r="C2780" t="s">
        <v>278</v>
      </c>
      <c r="D2780" s="685">
        <v>45681</v>
      </c>
      <c r="E2780" t="s">
        <v>80</v>
      </c>
      <c r="F2780" s="685">
        <v>45636</v>
      </c>
      <c r="G2780" s="685">
        <v>46022</v>
      </c>
      <c r="H2780" s="684" t="s">
        <v>7745</v>
      </c>
    </row>
    <row r="2781" spans="1:8" ht="29" hidden="1" x14ac:dyDescent="0.35">
      <c r="A2781" t="s">
        <v>7746</v>
      </c>
      <c r="B2781" t="s">
        <v>124</v>
      </c>
      <c r="C2781" t="s">
        <v>278</v>
      </c>
      <c r="D2781" s="685">
        <v>45656</v>
      </c>
      <c r="E2781" t="s">
        <v>80</v>
      </c>
      <c r="F2781" s="685">
        <v>45656</v>
      </c>
      <c r="G2781" s="685">
        <v>46325</v>
      </c>
      <c r="H2781" s="684" t="s">
        <v>7747</v>
      </c>
    </row>
    <row r="2782" spans="1:8" ht="29" hidden="1" x14ac:dyDescent="0.35">
      <c r="A2782" t="s">
        <v>2240</v>
      </c>
      <c r="B2782" t="s">
        <v>888</v>
      </c>
      <c r="C2782" t="s">
        <v>278</v>
      </c>
      <c r="D2782" s="685">
        <v>45861</v>
      </c>
      <c r="E2782" t="s">
        <v>80</v>
      </c>
      <c r="F2782" s="685">
        <v>45461</v>
      </c>
      <c r="G2782" s="685">
        <v>46021</v>
      </c>
      <c r="H2782" s="684" t="s">
        <v>7748</v>
      </c>
    </row>
    <row r="2783" spans="1:8" ht="29" hidden="1" x14ac:dyDescent="0.35">
      <c r="A2783" t="s">
        <v>7749</v>
      </c>
      <c r="B2783" t="s">
        <v>565</v>
      </c>
      <c r="C2783" t="s">
        <v>278</v>
      </c>
      <c r="D2783" s="685">
        <v>45626</v>
      </c>
      <c r="E2783" t="s">
        <v>80</v>
      </c>
      <c r="F2783" s="685">
        <v>45595</v>
      </c>
      <c r="G2783" s="685">
        <v>46325</v>
      </c>
      <c r="H2783" s="684" t="s">
        <v>5003</v>
      </c>
    </row>
    <row r="2784" spans="1:8" hidden="1" x14ac:dyDescent="0.35">
      <c r="A2784" t="s">
        <v>7750</v>
      </c>
      <c r="B2784" t="s">
        <v>280</v>
      </c>
      <c r="C2784" t="s">
        <v>278</v>
      </c>
      <c r="D2784" s="685">
        <v>45960</v>
      </c>
      <c r="E2784" t="s">
        <v>80</v>
      </c>
      <c r="F2784" s="685">
        <v>45771</v>
      </c>
      <c r="G2784" s="685">
        <v>46325</v>
      </c>
      <c r="H2784" s="684" t="s">
        <v>7751</v>
      </c>
    </row>
    <row r="2785" spans="1:8" hidden="1" x14ac:dyDescent="0.35">
      <c r="A2785" t="s">
        <v>407</v>
      </c>
      <c r="B2785" t="s">
        <v>280</v>
      </c>
      <c r="C2785" t="s">
        <v>278</v>
      </c>
      <c r="D2785" s="685">
        <v>45961</v>
      </c>
      <c r="E2785" t="s">
        <v>80</v>
      </c>
      <c r="F2785" s="685">
        <v>45586</v>
      </c>
      <c r="G2785" s="685">
        <v>46325</v>
      </c>
      <c r="H2785" s="684" t="s">
        <v>7752</v>
      </c>
    </row>
    <row r="2786" spans="1:8" hidden="1" x14ac:dyDescent="0.35">
      <c r="A2786" t="s">
        <v>7753</v>
      </c>
      <c r="B2786" t="s">
        <v>888</v>
      </c>
      <c r="C2786" t="s">
        <v>278</v>
      </c>
      <c r="D2786" s="685">
        <v>45809</v>
      </c>
      <c r="E2786" t="s">
        <v>80</v>
      </c>
      <c r="F2786" s="685">
        <v>45653</v>
      </c>
      <c r="G2786" s="685">
        <v>45992</v>
      </c>
      <c r="H2786" s="684" t="s">
        <v>7754</v>
      </c>
    </row>
    <row r="2787" spans="1:8" hidden="1" x14ac:dyDescent="0.35">
      <c r="A2787" t="s">
        <v>7755</v>
      </c>
      <c r="B2787" t="s">
        <v>565</v>
      </c>
      <c r="C2787" t="s">
        <v>278</v>
      </c>
      <c r="D2787" s="685">
        <v>45642</v>
      </c>
      <c r="E2787" t="s">
        <v>80</v>
      </c>
      <c r="F2787" s="685">
        <v>45610</v>
      </c>
      <c r="G2787" s="685">
        <v>46325</v>
      </c>
      <c r="H2787" s="684" t="s">
        <v>7756</v>
      </c>
    </row>
    <row r="2788" spans="1:8" ht="43.5" hidden="1" x14ac:dyDescent="0.35">
      <c r="A2788" t="s">
        <v>7757</v>
      </c>
      <c r="B2788" t="s">
        <v>124</v>
      </c>
      <c r="C2788" t="s">
        <v>124</v>
      </c>
      <c r="D2788" s="685">
        <v>45603</v>
      </c>
      <c r="E2788" t="s">
        <v>135</v>
      </c>
      <c r="F2788" s="685">
        <v>45588</v>
      </c>
      <c r="G2788" s="685">
        <v>45746</v>
      </c>
      <c r="H2788" s="684" t="s">
        <v>7758</v>
      </c>
    </row>
    <row r="2789" spans="1:8" hidden="1" x14ac:dyDescent="0.35">
      <c r="A2789" t="s">
        <v>7759</v>
      </c>
      <c r="B2789" t="s">
        <v>156</v>
      </c>
      <c r="C2789" t="s">
        <v>2475</v>
      </c>
      <c r="D2789" s="685">
        <v>45809</v>
      </c>
      <c r="E2789" t="s">
        <v>2531</v>
      </c>
      <c r="F2789" s="685">
        <v>45709</v>
      </c>
      <c r="G2789" s="685">
        <v>45869</v>
      </c>
      <c r="H2789" s="684" t="s">
        <v>7760</v>
      </c>
    </row>
    <row r="2790" spans="1:8" ht="29" hidden="1" x14ac:dyDescent="0.35">
      <c r="A2790" t="s">
        <v>7761</v>
      </c>
      <c r="B2790" t="s">
        <v>280</v>
      </c>
      <c r="C2790" t="s">
        <v>278</v>
      </c>
      <c r="D2790" s="685">
        <v>45960</v>
      </c>
      <c r="E2790" t="s">
        <v>80</v>
      </c>
      <c r="F2790" s="685">
        <v>45776</v>
      </c>
      <c r="G2790" s="685">
        <v>46325</v>
      </c>
      <c r="H2790" s="684" t="s">
        <v>7762</v>
      </c>
    </row>
    <row r="2791" spans="1:8" hidden="1" x14ac:dyDescent="0.35">
      <c r="A2791" t="s">
        <v>7763</v>
      </c>
      <c r="B2791" t="s">
        <v>124</v>
      </c>
      <c r="C2791" t="s">
        <v>278</v>
      </c>
      <c r="D2791" s="685">
        <v>45630</v>
      </c>
      <c r="E2791" t="s">
        <v>80</v>
      </c>
      <c r="F2791" s="685">
        <v>45600</v>
      </c>
      <c r="G2791" s="685">
        <v>46325</v>
      </c>
      <c r="H2791" s="684" t="s">
        <v>7764</v>
      </c>
    </row>
    <row r="2792" spans="1:8" hidden="1" x14ac:dyDescent="0.35">
      <c r="A2792" t="s">
        <v>302</v>
      </c>
      <c r="B2792" t="s">
        <v>280</v>
      </c>
      <c r="C2792" t="s">
        <v>278</v>
      </c>
      <c r="D2792" s="685">
        <v>45961</v>
      </c>
      <c r="E2792" t="s">
        <v>80</v>
      </c>
      <c r="F2792" s="685">
        <v>45590</v>
      </c>
      <c r="G2792" s="685">
        <v>46325</v>
      </c>
      <c r="H2792" s="684" t="s">
        <v>7765</v>
      </c>
    </row>
    <row r="2793" spans="1:8" ht="29" hidden="1" x14ac:dyDescent="0.35">
      <c r="A2793" t="s">
        <v>415</v>
      </c>
      <c r="B2793" t="s">
        <v>2518</v>
      </c>
      <c r="C2793" t="s">
        <v>278</v>
      </c>
      <c r="D2793" s="685">
        <v>45961</v>
      </c>
      <c r="E2793" t="s">
        <v>80</v>
      </c>
      <c r="F2793" s="685">
        <v>45754</v>
      </c>
      <c r="G2793" s="685">
        <v>46325</v>
      </c>
      <c r="H2793" s="684" t="s">
        <v>7766</v>
      </c>
    </row>
    <row r="2794" spans="1:8" hidden="1" x14ac:dyDescent="0.35">
      <c r="A2794" t="s">
        <v>7767</v>
      </c>
      <c r="B2794" t="s">
        <v>124</v>
      </c>
      <c r="C2794" t="s">
        <v>278</v>
      </c>
      <c r="D2794" s="685">
        <v>45663</v>
      </c>
      <c r="E2794" t="s">
        <v>80</v>
      </c>
      <c r="F2794" s="685">
        <v>45632</v>
      </c>
      <c r="G2794" s="685">
        <v>46325</v>
      </c>
      <c r="H2794" s="684" t="s">
        <v>7768</v>
      </c>
    </row>
    <row r="2795" spans="1:8" hidden="1" x14ac:dyDescent="0.35">
      <c r="A2795" t="s">
        <v>7769</v>
      </c>
      <c r="B2795" t="s">
        <v>565</v>
      </c>
      <c r="C2795" t="s">
        <v>278</v>
      </c>
      <c r="D2795" s="685">
        <v>45862</v>
      </c>
      <c r="E2795" t="s">
        <v>80</v>
      </c>
      <c r="F2795" s="685">
        <v>45656</v>
      </c>
      <c r="G2795" s="685">
        <v>46021</v>
      </c>
      <c r="H2795" s="684" t="s">
        <v>7770</v>
      </c>
    </row>
    <row r="2796" spans="1:8" hidden="1" x14ac:dyDescent="0.35">
      <c r="A2796" t="s">
        <v>7771</v>
      </c>
      <c r="B2796" t="s">
        <v>888</v>
      </c>
      <c r="C2796" t="s">
        <v>124</v>
      </c>
      <c r="D2796" s="685">
        <v>45762</v>
      </c>
      <c r="E2796" t="s">
        <v>2553</v>
      </c>
      <c r="F2796" s="685">
        <v>45757</v>
      </c>
      <c r="G2796" s="685">
        <v>45869</v>
      </c>
      <c r="H2796" s="684" t="s">
        <v>7772</v>
      </c>
    </row>
    <row r="2797" spans="1:8" hidden="1" x14ac:dyDescent="0.35">
      <c r="A2797" t="s">
        <v>382</v>
      </c>
      <c r="B2797" t="s">
        <v>2518</v>
      </c>
      <c r="C2797" t="s">
        <v>278</v>
      </c>
      <c r="D2797" s="685">
        <v>45961</v>
      </c>
      <c r="E2797" t="s">
        <v>80</v>
      </c>
      <c r="F2797" s="685">
        <v>45590</v>
      </c>
      <c r="G2797" s="685">
        <v>46325</v>
      </c>
      <c r="H2797" s="684" t="s">
        <v>7773</v>
      </c>
    </row>
    <row r="2798" spans="1:8" ht="29" hidden="1" x14ac:dyDescent="0.35">
      <c r="A2798" t="s">
        <v>7774</v>
      </c>
      <c r="B2798" t="s">
        <v>124</v>
      </c>
      <c r="C2798" t="s">
        <v>124</v>
      </c>
      <c r="D2798" s="685">
        <v>45603</v>
      </c>
      <c r="E2798" t="s">
        <v>80</v>
      </c>
      <c r="F2798" s="685">
        <v>45588</v>
      </c>
      <c r="G2798" s="685">
        <v>45746</v>
      </c>
      <c r="H2798" s="684" t="s">
        <v>7775</v>
      </c>
    </row>
    <row r="2799" spans="1:8" ht="29" hidden="1" x14ac:dyDescent="0.35">
      <c r="A2799" t="s">
        <v>374</v>
      </c>
      <c r="B2799" t="s">
        <v>124</v>
      </c>
      <c r="C2799" t="s">
        <v>278</v>
      </c>
      <c r="D2799" s="685">
        <v>45638</v>
      </c>
      <c r="E2799" t="s">
        <v>135</v>
      </c>
      <c r="F2799" s="685">
        <v>45608</v>
      </c>
      <c r="G2799" s="685">
        <v>46325</v>
      </c>
      <c r="H2799" s="684" t="s">
        <v>375</v>
      </c>
    </row>
    <row r="2800" spans="1:8" hidden="1" x14ac:dyDescent="0.35">
      <c r="A2800" t="s">
        <v>7776</v>
      </c>
      <c r="B2800" t="s">
        <v>565</v>
      </c>
      <c r="C2800" t="s">
        <v>124</v>
      </c>
      <c r="D2800" s="685">
        <v>45991</v>
      </c>
      <c r="E2800" t="s">
        <v>80</v>
      </c>
      <c r="F2800" s="685">
        <v>45728</v>
      </c>
      <c r="G2800" s="685">
        <v>46386</v>
      </c>
      <c r="H2800" s="684" t="s">
        <v>7777</v>
      </c>
    </row>
    <row r="2801" spans="1:8" ht="29" hidden="1" x14ac:dyDescent="0.35">
      <c r="A2801" t="s">
        <v>387</v>
      </c>
      <c r="B2801" t="s">
        <v>280</v>
      </c>
      <c r="C2801" t="s">
        <v>278</v>
      </c>
      <c r="D2801" s="685">
        <v>45961</v>
      </c>
      <c r="E2801" t="s">
        <v>80</v>
      </c>
      <c r="F2801" s="685">
        <v>45586</v>
      </c>
      <c r="G2801" s="685">
        <v>46325</v>
      </c>
      <c r="H2801" s="684" t="s">
        <v>7778</v>
      </c>
    </row>
    <row r="2802" spans="1:8" ht="29" hidden="1" x14ac:dyDescent="0.35">
      <c r="A2802" t="s">
        <v>7779</v>
      </c>
      <c r="B2802" t="s">
        <v>124</v>
      </c>
      <c r="C2802" t="s">
        <v>278</v>
      </c>
      <c r="D2802" s="685">
        <v>45635</v>
      </c>
      <c r="E2802" t="s">
        <v>80</v>
      </c>
      <c r="F2802" s="685">
        <v>45603</v>
      </c>
      <c r="G2802" s="685">
        <v>46325</v>
      </c>
      <c r="H2802" s="684" t="s">
        <v>7780</v>
      </c>
    </row>
    <row r="2803" spans="1:8" ht="29" hidden="1" x14ac:dyDescent="0.35">
      <c r="A2803" t="s">
        <v>7781</v>
      </c>
      <c r="B2803" t="s">
        <v>280</v>
      </c>
      <c r="C2803" t="s">
        <v>278</v>
      </c>
      <c r="D2803" s="685">
        <v>45960</v>
      </c>
      <c r="E2803" t="s">
        <v>80</v>
      </c>
      <c r="F2803" s="685">
        <v>45776</v>
      </c>
      <c r="G2803" s="685">
        <v>46325</v>
      </c>
      <c r="H2803" s="684" t="s">
        <v>7782</v>
      </c>
    </row>
    <row r="2804" spans="1:8" hidden="1" x14ac:dyDescent="0.35">
      <c r="A2804" t="s">
        <v>7783</v>
      </c>
      <c r="B2804" t="s">
        <v>124</v>
      </c>
      <c r="C2804" t="s">
        <v>278</v>
      </c>
      <c r="D2804" s="685">
        <v>45632</v>
      </c>
      <c r="E2804" t="s">
        <v>135</v>
      </c>
      <c r="F2804" s="685">
        <v>45602</v>
      </c>
      <c r="G2804" s="685">
        <v>46325</v>
      </c>
      <c r="H2804" s="684" t="s">
        <v>7784</v>
      </c>
    </row>
    <row r="2805" spans="1:8" ht="29" hidden="1" x14ac:dyDescent="0.35">
      <c r="A2805" t="s">
        <v>7785</v>
      </c>
      <c r="B2805" t="s">
        <v>124</v>
      </c>
      <c r="C2805" t="s">
        <v>278</v>
      </c>
      <c r="D2805" s="685">
        <v>45671</v>
      </c>
      <c r="E2805" t="s">
        <v>80</v>
      </c>
      <c r="F2805" s="685">
        <v>45653</v>
      </c>
      <c r="G2805" s="685">
        <v>45716</v>
      </c>
      <c r="H2805" s="684" t="s">
        <v>7786</v>
      </c>
    </row>
    <row r="2806" spans="1:8" ht="29" hidden="1" x14ac:dyDescent="0.35">
      <c r="A2806" t="s">
        <v>7787</v>
      </c>
      <c r="B2806" t="s">
        <v>124</v>
      </c>
      <c r="C2806" t="s">
        <v>278</v>
      </c>
      <c r="D2806" s="685">
        <v>45626</v>
      </c>
      <c r="E2806" t="s">
        <v>80</v>
      </c>
      <c r="F2806" s="685">
        <v>45595</v>
      </c>
      <c r="G2806" s="685">
        <v>46325</v>
      </c>
      <c r="H2806" s="684" t="s">
        <v>7788</v>
      </c>
    </row>
    <row r="2807" spans="1:8" hidden="1" x14ac:dyDescent="0.35">
      <c r="A2807" t="s">
        <v>7789</v>
      </c>
      <c r="B2807" t="s">
        <v>565</v>
      </c>
      <c r="C2807" t="s">
        <v>278</v>
      </c>
      <c r="D2807" s="685">
        <v>45704</v>
      </c>
      <c r="E2807" t="s">
        <v>80</v>
      </c>
      <c r="F2807" s="685">
        <v>45643</v>
      </c>
      <c r="G2807" s="685">
        <v>45747</v>
      </c>
      <c r="H2807" s="684" t="s">
        <v>7790</v>
      </c>
    </row>
    <row r="2808" spans="1:8" hidden="1" x14ac:dyDescent="0.35">
      <c r="A2808" t="s">
        <v>7791</v>
      </c>
      <c r="B2808" t="s">
        <v>124</v>
      </c>
      <c r="C2808" t="s">
        <v>278</v>
      </c>
      <c r="D2808" s="685">
        <v>45629</v>
      </c>
      <c r="E2808" t="s">
        <v>135</v>
      </c>
      <c r="F2808" s="685">
        <v>45597</v>
      </c>
      <c r="G2808" s="685">
        <v>46325</v>
      </c>
      <c r="H2808" s="684" t="s">
        <v>7792</v>
      </c>
    </row>
    <row r="2809" spans="1:8" ht="43.5" hidden="1" x14ac:dyDescent="0.35">
      <c r="A2809" t="s">
        <v>7793</v>
      </c>
      <c r="B2809" t="s">
        <v>124</v>
      </c>
      <c r="C2809" t="s">
        <v>124</v>
      </c>
      <c r="D2809" s="685">
        <v>45602</v>
      </c>
      <c r="E2809" t="s">
        <v>80</v>
      </c>
      <c r="F2809" s="685">
        <v>45587</v>
      </c>
      <c r="G2809" s="685">
        <v>45746</v>
      </c>
      <c r="H2809" s="684" t="s">
        <v>7794</v>
      </c>
    </row>
    <row r="2810" spans="1:8" hidden="1" x14ac:dyDescent="0.35">
      <c r="A2810" t="s">
        <v>7795</v>
      </c>
      <c r="B2810" t="s">
        <v>280</v>
      </c>
      <c r="C2810" t="s">
        <v>278</v>
      </c>
      <c r="D2810" s="685">
        <v>45960</v>
      </c>
      <c r="E2810" t="s">
        <v>80</v>
      </c>
      <c r="F2810" s="685">
        <v>45777</v>
      </c>
      <c r="G2810" s="685">
        <v>46325</v>
      </c>
      <c r="H2810" s="684" t="s">
        <v>7796</v>
      </c>
    </row>
    <row r="2811" spans="1:8" ht="29" hidden="1" x14ac:dyDescent="0.35">
      <c r="A2811" t="s">
        <v>7797</v>
      </c>
      <c r="B2811" t="s">
        <v>124</v>
      </c>
      <c r="C2811" t="s">
        <v>278</v>
      </c>
      <c r="D2811" s="685">
        <v>45638</v>
      </c>
      <c r="E2811" t="s">
        <v>80</v>
      </c>
      <c r="F2811" s="685">
        <v>45608</v>
      </c>
      <c r="G2811" s="685">
        <v>46325</v>
      </c>
      <c r="H2811" s="684" t="s">
        <v>7798</v>
      </c>
    </row>
    <row r="2812" spans="1:8" hidden="1" x14ac:dyDescent="0.35">
      <c r="A2812" t="s">
        <v>7799</v>
      </c>
      <c r="B2812" t="s">
        <v>124</v>
      </c>
      <c r="C2812" t="s">
        <v>278</v>
      </c>
      <c r="D2812" s="685">
        <v>45625</v>
      </c>
      <c r="E2812" t="s">
        <v>80</v>
      </c>
      <c r="F2812" s="685">
        <v>45594</v>
      </c>
      <c r="G2812" s="685">
        <v>46325</v>
      </c>
      <c r="H2812" s="684" t="s">
        <v>7800</v>
      </c>
    </row>
    <row r="2813" spans="1:8" ht="29" hidden="1" x14ac:dyDescent="0.35">
      <c r="A2813" t="s">
        <v>7801</v>
      </c>
      <c r="B2813" t="s">
        <v>124</v>
      </c>
      <c r="C2813" t="s">
        <v>278</v>
      </c>
      <c r="D2813" s="685">
        <v>45625</v>
      </c>
      <c r="E2813" t="s">
        <v>80</v>
      </c>
      <c r="F2813" s="685">
        <v>45594</v>
      </c>
      <c r="G2813" s="685">
        <v>46325</v>
      </c>
      <c r="H2813" s="684" t="s">
        <v>7802</v>
      </c>
    </row>
    <row r="2814" spans="1:8" ht="29" hidden="1" x14ac:dyDescent="0.35">
      <c r="A2814" t="s">
        <v>7803</v>
      </c>
      <c r="B2814" t="s">
        <v>124</v>
      </c>
      <c r="C2814" t="s">
        <v>124</v>
      </c>
      <c r="D2814" s="685">
        <v>45603</v>
      </c>
      <c r="E2814" t="s">
        <v>80</v>
      </c>
      <c r="F2814" s="685">
        <v>45588</v>
      </c>
      <c r="G2814" s="685">
        <v>45746</v>
      </c>
      <c r="H2814" s="684" t="s">
        <v>7804</v>
      </c>
    </row>
    <row r="2815" spans="1:8" ht="29" hidden="1" x14ac:dyDescent="0.35">
      <c r="A2815" t="s">
        <v>7805</v>
      </c>
      <c r="B2815" t="s">
        <v>124</v>
      </c>
      <c r="C2815" t="s">
        <v>124</v>
      </c>
      <c r="D2815" s="685">
        <v>45617</v>
      </c>
      <c r="E2815" t="s">
        <v>80</v>
      </c>
      <c r="F2815" s="685">
        <v>45596</v>
      </c>
      <c r="G2815" s="685">
        <v>45809</v>
      </c>
      <c r="H2815" s="684" t="s">
        <v>7806</v>
      </c>
    </row>
    <row r="2816" spans="1:8" hidden="1" x14ac:dyDescent="0.35">
      <c r="A2816" t="s">
        <v>472</v>
      </c>
      <c r="B2816" t="s">
        <v>280</v>
      </c>
      <c r="C2816" t="s">
        <v>278</v>
      </c>
      <c r="D2816" s="685">
        <v>45961</v>
      </c>
      <c r="E2816" t="s">
        <v>135</v>
      </c>
      <c r="F2816" s="685">
        <v>45751</v>
      </c>
      <c r="G2816" s="685">
        <v>46325</v>
      </c>
      <c r="H2816" s="684" t="s">
        <v>7807</v>
      </c>
    </row>
    <row r="2817" spans="1:8" hidden="1" x14ac:dyDescent="0.35">
      <c r="A2817" t="s">
        <v>7808</v>
      </c>
      <c r="B2817" t="s">
        <v>888</v>
      </c>
      <c r="C2817" t="s">
        <v>278</v>
      </c>
      <c r="D2817" s="685">
        <v>45667</v>
      </c>
      <c r="E2817" t="s">
        <v>80</v>
      </c>
      <c r="F2817" s="685">
        <v>45607</v>
      </c>
      <c r="G2817" s="685">
        <v>46022</v>
      </c>
      <c r="H2817" s="684" t="s">
        <v>7809</v>
      </c>
    </row>
    <row r="2818" spans="1:8" ht="29" hidden="1" x14ac:dyDescent="0.35">
      <c r="A2818" t="s">
        <v>268</v>
      </c>
      <c r="B2818" t="s">
        <v>156</v>
      </c>
      <c r="C2818" t="s">
        <v>278</v>
      </c>
      <c r="D2818" s="685">
        <v>45809</v>
      </c>
      <c r="E2818" t="s">
        <v>80</v>
      </c>
      <c r="F2818" s="685">
        <v>45590</v>
      </c>
      <c r="G2818" s="685">
        <v>45992</v>
      </c>
      <c r="H2818" s="684" t="s">
        <v>7810</v>
      </c>
    </row>
    <row r="2819" spans="1:8" ht="29" hidden="1" x14ac:dyDescent="0.35">
      <c r="A2819" t="s">
        <v>263</v>
      </c>
      <c r="B2819" t="s">
        <v>156</v>
      </c>
      <c r="C2819" t="s">
        <v>2475</v>
      </c>
      <c r="D2819" s="685">
        <v>45884</v>
      </c>
      <c r="E2819" t="s">
        <v>80</v>
      </c>
      <c r="F2819" s="685">
        <v>45590</v>
      </c>
      <c r="G2819" s="685">
        <v>46021</v>
      </c>
      <c r="H2819" s="684" t="s">
        <v>7811</v>
      </c>
    </row>
    <row r="2820" spans="1:8" ht="29" hidden="1" x14ac:dyDescent="0.35">
      <c r="A2820" t="s">
        <v>7812</v>
      </c>
      <c r="B2820" t="s">
        <v>124</v>
      </c>
      <c r="C2820" t="s">
        <v>278</v>
      </c>
      <c r="D2820" s="685">
        <v>45688</v>
      </c>
      <c r="E2820" t="s">
        <v>80</v>
      </c>
      <c r="F2820" s="685">
        <v>45657</v>
      </c>
      <c r="G2820" s="685">
        <v>46325</v>
      </c>
      <c r="H2820" s="684" t="s">
        <v>7813</v>
      </c>
    </row>
    <row r="2821" spans="1:8" hidden="1" x14ac:dyDescent="0.35">
      <c r="A2821" t="s">
        <v>7814</v>
      </c>
      <c r="B2821" t="s">
        <v>124</v>
      </c>
      <c r="C2821" t="s">
        <v>278</v>
      </c>
      <c r="D2821" s="685">
        <v>45629</v>
      </c>
      <c r="E2821" t="s">
        <v>135</v>
      </c>
      <c r="F2821" s="685">
        <v>45597</v>
      </c>
      <c r="G2821" s="685">
        <v>46325</v>
      </c>
      <c r="H2821" s="684" t="s">
        <v>7815</v>
      </c>
    </row>
    <row r="2822" spans="1:8" hidden="1" x14ac:dyDescent="0.35">
      <c r="A2822" t="s">
        <v>7816</v>
      </c>
      <c r="B2822" t="s">
        <v>124</v>
      </c>
      <c r="C2822" t="s">
        <v>278</v>
      </c>
      <c r="D2822" s="685">
        <v>45625</v>
      </c>
      <c r="E2822" t="s">
        <v>80</v>
      </c>
      <c r="F2822" s="685">
        <v>45594</v>
      </c>
      <c r="G2822" s="685">
        <v>46325</v>
      </c>
      <c r="H2822" s="684" t="s">
        <v>7817</v>
      </c>
    </row>
    <row r="2823" spans="1:8" hidden="1" x14ac:dyDescent="0.35">
      <c r="A2823" t="s">
        <v>7818</v>
      </c>
      <c r="B2823" t="s">
        <v>565</v>
      </c>
      <c r="C2823" t="s">
        <v>278</v>
      </c>
      <c r="D2823" s="685">
        <v>45712</v>
      </c>
      <c r="E2823" t="s">
        <v>80</v>
      </c>
      <c r="F2823" s="685">
        <v>45681</v>
      </c>
      <c r="G2823" s="685">
        <v>46325</v>
      </c>
      <c r="H2823" s="684" t="s">
        <v>7819</v>
      </c>
    </row>
    <row r="2824" spans="1:8" ht="29" hidden="1" x14ac:dyDescent="0.35">
      <c r="A2824" t="s">
        <v>7820</v>
      </c>
      <c r="B2824" t="s">
        <v>156</v>
      </c>
      <c r="C2824" t="s">
        <v>124</v>
      </c>
      <c r="D2824" s="685">
        <v>45910</v>
      </c>
      <c r="E2824" t="s">
        <v>2640</v>
      </c>
      <c r="F2824" s="685">
        <v>45712</v>
      </c>
      <c r="G2824" s="685">
        <v>46057</v>
      </c>
      <c r="H2824" s="684" t="s">
        <v>7821</v>
      </c>
    </row>
    <row r="2825" spans="1:8" ht="29" hidden="1" x14ac:dyDescent="0.35">
      <c r="A2825" t="s">
        <v>7822</v>
      </c>
      <c r="B2825" t="s">
        <v>124</v>
      </c>
      <c r="C2825" t="s">
        <v>124</v>
      </c>
      <c r="D2825" s="685">
        <v>45681</v>
      </c>
      <c r="E2825" t="s">
        <v>80</v>
      </c>
      <c r="F2825" s="685">
        <v>45674</v>
      </c>
      <c r="G2825" s="685">
        <v>45992</v>
      </c>
      <c r="H2825" s="684" t="s">
        <v>7823</v>
      </c>
    </row>
    <row r="2826" spans="1:8" hidden="1" x14ac:dyDescent="0.35">
      <c r="A2826" t="s">
        <v>7824</v>
      </c>
      <c r="B2826" t="s">
        <v>565</v>
      </c>
      <c r="C2826" t="s">
        <v>278</v>
      </c>
      <c r="D2826" s="685">
        <v>45960</v>
      </c>
      <c r="E2826" t="s">
        <v>135</v>
      </c>
      <c r="F2826" s="685">
        <v>45748</v>
      </c>
      <c r="G2826" s="685">
        <v>45779</v>
      </c>
      <c r="H2826" s="684" t="s">
        <v>7825</v>
      </c>
    </row>
    <row r="2827" spans="1:8" hidden="1" x14ac:dyDescent="0.35">
      <c r="A2827" t="s">
        <v>7826</v>
      </c>
      <c r="B2827" t="s">
        <v>565</v>
      </c>
      <c r="C2827" t="s">
        <v>124</v>
      </c>
      <c r="D2827" s="685">
        <v>45991</v>
      </c>
      <c r="E2827" t="s">
        <v>80</v>
      </c>
      <c r="F2827" s="685">
        <v>45728</v>
      </c>
      <c r="G2827" s="685">
        <v>46386</v>
      </c>
      <c r="H2827" s="684" t="s">
        <v>7827</v>
      </c>
    </row>
    <row r="2828" spans="1:8" hidden="1" x14ac:dyDescent="0.35">
      <c r="A2828" t="s">
        <v>7828</v>
      </c>
      <c r="B2828" t="s">
        <v>565</v>
      </c>
      <c r="C2828" t="s">
        <v>124</v>
      </c>
      <c r="D2828" s="685">
        <v>46142</v>
      </c>
      <c r="E2828" t="s">
        <v>80</v>
      </c>
      <c r="F2828" s="685">
        <v>45717</v>
      </c>
      <c r="G2828" s="685">
        <v>46418</v>
      </c>
      <c r="H2828" s="684" t="s">
        <v>7829</v>
      </c>
    </row>
    <row r="2829" spans="1:8" hidden="1" x14ac:dyDescent="0.35">
      <c r="A2829" t="s">
        <v>7830</v>
      </c>
      <c r="B2829" t="s">
        <v>124</v>
      </c>
      <c r="C2829" t="s">
        <v>124</v>
      </c>
      <c r="D2829" s="685">
        <v>45752</v>
      </c>
      <c r="E2829" t="s">
        <v>2553</v>
      </c>
      <c r="F2829" s="685">
        <v>45741</v>
      </c>
      <c r="G2829" s="685">
        <v>45856</v>
      </c>
      <c r="H2829" s="684" t="s">
        <v>7831</v>
      </c>
    </row>
    <row r="2830" spans="1:8" hidden="1" x14ac:dyDescent="0.35">
      <c r="A2830" t="s">
        <v>7832</v>
      </c>
      <c r="B2830" t="s">
        <v>565</v>
      </c>
      <c r="C2830" t="s">
        <v>124</v>
      </c>
      <c r="D2830" s="685">
        <v>45991</v>
      </c>
      <c r="E2830" t="s">
        <v>80</v>
      </c>
      <c r="F2830" s="685">
        <v>45728</v>
      </c>
      <c r="G2830" s="685">
        <v>46386</v>
      </c>
      <c r="H2830" s="684" t="s">
        <v>7833</v>
      </c>
    </row>
    <row r="2831" spans="1:8" hidden="1" x14ac:dyDescent="0.35">
      <c r="A2831" t="s">
        <v>7834</v>
      </c>
      <c r="B2831" t="s">
        <v>888</v>
      </c>
      <c r="C2831" t="s">
        <v>2536</v>
      </c>
      <c r="D2831" s="685">
        <v>45854</v>
      </c>
      <c r="E2831" t="s">
        <v>80</v>
      </c>
      <c r="F2831" s="685">
        <v>45839</v>
      </c>
      <c r="G2831" s="685">
        <v>46022</v>
      </c>
      <c r="H2831" s="684" t="s">
        <v>7835</v>
      </c>
    </row>
    <row r="2832" spans="1:8" hidden="1" x14ac:dyDescent="0.35">
      <c r="A2832" t="s">
        <v>7836</v>
      </c>
      <c r="B2832" t="s">
        <v>565</v>
      </c>
      <c r="C2832" t="s">
        <v>124</v>
      </c>
      <c r="D2832" s="685">
        <v>45991</v>
      </c>
      <c r="E2832" t="s">
        <v>80</v>
      </c>
      <c r="F2832" s="685">
        <v>45728</v>
      </c>
      <c r="G2832" s="685">
        <v>46386</v>
      </c>
      <c r="H2832" s="684" t="s">
        <v>7837</v>
      </c>
    </row>
    <row r="2833" spans="1:8" ht="29" hidden="1" x14ac:dyDescent="0.35">
      <c r="A2833" t="s">
        <v>7838</v>
      </c>
      <c r="B2833" t="s">
        <v>565</v>
      </c>
      <c r="C2833" t="s">
        <v>2536</v>
      </c>
      <c r="D2833" s="685">
        <v>45754</v>
      </c>
      <c r="E2833" t="s">
        <v>80</v>
      </c>
      <c r="F2833" s="685">
        <v>45723</v>
      </c>
      <c r="G2833" s="685">
        <v>46057</v>
      </c>
      <c r="H2833" s="684" t="s">
        <v>7839</v>
      </c>
    </row>
    <row r="2834" spans="1:8" hidden="1" x14ac:dyDescent="0.35">
      <c r="A2834" t="s">
        <v>7840</v>
      </c>
      <c r="B2834" t="s">
        <v>888</v>
      </c>
      <c r="C2834" t="s">
        <v>124</v>
      </c>
      <c r="D2834" s="685">
        <v>45895</v>
      </c>
      <c r="E2834" t="s">
        <v>2553</v>
      </c>
      <c r="F2834" s="685">
        <v>45891</v>
      </c>
      <c r="G2834" s="685">
        <v>46052</v>
      </c>
      <c r="H2834" s="684" t="s">
        <v>7841</v>
      </c>
    </row>
    <row r="2835" spans="1:8" ht="29" hidden="1" x14ac:dyDescent="0.35">
      <c r="A2835" t="s">
        <v>7842</v>
      </c>
      <c r="B2835" t="s">
        <v>565</v>
      </c>
      <c r="C2835" t="s">
        <v>124</v>
      </c>
      <c r="D2835" s="685">
        <v>45991</v>
      </c>
      <c r="E2835" t="s">
        <v>80</v>
      </c>
      <c r="F2835" s="685">
        <v>45728</v>
      </c>
      <c r="G2835" s="685">
        <v>46386</v>
      </c>
      <c r="H2835" s="684" t="s">
        <v>7843</v>
      </c>
    </row>
    <row r="2836" spans="1:8" hidden="1" x14ac:dyDescent="0.35">
      <c r="A2836" t="s">
        <v>7844</v>
      </c>
      <c r="B2836" t="s">
        <v>565</v>
      </c>
      <c r="C2836" t="s">
        <v>124</v>
      </c>
      <c r="D2836" s="685">
        <v>46142</v>
      </c>
      <c r="E2836" t="s">
        <v>80</v>
      </c>
      <c r="F2836" s="685">
        <v>45717</v>
      </c>
      <c r="G2836" s="685">
        <v>46418</v>
      </c>
      <c r="H2836" s="684" t="s">
        <v>7845</v>
      </c>
    </row>
    <row r="2837" spans="1:8" hidden="1" x14ac:dyDescent="0.35">
      <c r="A2837" t="s">
        <v>7846</v>
      </c>
      <c r="B2837" t="s">
        <v>565</v>
      </c>
      <c r="C2837" t="s">
        <v>124</v>
      </c>
      <c r="D2837" s="685">
        <v>46142</v>
      </c>
      <c r="E2837" t="s">
        <v>80</v>
      </c>
      <c r="F2837" s="685">
        <v>45717</v>
      </c>
      <c r="G2837" s="685">
        <v>46418</v>
      </c>
      <c r="H2837" s="684" t="s">
        <v>7847</v>
      </c>
    </row>
    <row r="2838" spans="1:8" ht="29" hidden="1" x14ac:dyDescent="0.35">
      <c r="A2838" t="s">
        <v>7848</v>
      </c>
      <c r="B2838" t="s">
        <v>565</v>
      </c>
      <c r="C2838" t="s">
        <v>124</v>
      </c>
      <c r="D2838" s="685">
        <v>45764</v>
      </c>
      <c r="E2838" t="s">
        <v>80</v>
      </c>
      <c r="F2838" s="685">
        <v>45733</v>
      </c>
      <c r="G2838" s="685">
        <v>46229</v>
      </c>
      <c r="H2838" s="684" t="s">
        <v>7849</v>
      </c>
    </row>
    <row r="2839" spans="1:8" hidden="1" x14ac:dyDescent="0.35">
      <c r="A2839" t="s">
        <v>7850</v>
      </c>
      <c r="B2839" t="s">
        <v>565</v>
      </c>
      <c r="C2839" t="s">
        <v>124</v>
      </c>
      <c r="D2839" s="685">
        <v>46142</v>
      </c>
      <c r="E2839" t="s">
        <v>80</v>
      </c>
      <c r="F2839" s="685">
        <v>45717</v>
      </c>
      <c r="G2839" s="685">
        <v>46418</v>
      </c>
      <c r="H2839" s="684" t="s">
        <v>7851</v>
      </c>
    </row>
    <row r="2840" spans="1:8" ht="29" hidden="1" x14ac:dyDescent="0.35">
      <c r="A2840" t="s">
        <v>7852</v>
      </c>
      <c r="B2840" t="s">
        <v>565</v>
      </c>
      <c r="C2840" t="s">
        <v>124</v>
      </c>
      <c r="D2840" s="685">
        <v>45764</v>
      </c>
      <c r="E2840" t="s">
        <v>80</v>
      </c>
      <c r="F2840" s="685">
        <v>45733</v>
      </c>
      <c r="G2840" s="685">
        <v>46229</v>
      </c>
      <c r="H2840" s="684" t="s">
        <v>7853</v>
      </c>
    </row>
    <row r="2841" spans="1:8" ht="29" hidden="1" x14ac:dyDescent="0.35">
      <c r="A2841" t="s">
        <v>7854</v>
      </c>
      <c r="B2841" t="s">
        <v>565</v>
      </c>
      <c r="C2841" t="s">
        <v>278</v>
      </c>
      <c r="D2841" s="685">
        <v>45960</v>
      </c>
      <c r="E2841" t="s">
        <v>80</v>
      </c>
      <c r="F2841" s="685">
        <v>45751</v>
      </c>
      <c r="G2841" s="685">
        <v>45782</v>
      </c>
      <c r="H2841" s="684" t="s">
        <v>7855</v>
      </c>
    </row>
    <row r="2842" spans="1:8" hidden="1" x14ac:dyDescent="0.35">
      <c r="A2842" t="s">
        <v>7856</v>
      </c>
      <c r="B2842" t="s">
        <v>565</v>
      </c>
      <c r="C2842" t="s">
        <v>124</v>
      </c>
      <c r="D2842" s="685">
        <v>45991</v>
      </c>
      <c r="E2842" t="s">
        <v>80</v>
      </c>
      <c r="F2842" s="685">
        <v>45728</v>
      </c>
      <c r="G2842" s="685">
        <v>46386</v>
      </c>
      <c r="H2842" s="684" t="s">
        <v>7857</v>
      </c>
    </row>
    <row r="2843" spans="1:8" hidden="1" x14ac:dyDescent="0.35">
      <c r="A2843" t="s">
        <v>7858</v>
      </c>
      <c r="B2843" t="s">
        <v>565</v>
      </c>
      <c r="C2843" t="s">
        <v>2475</v>
      </c>
      <c r="D2843" s="685">
        <v>46142</v>
      </c>
      <c r="E2843" t="s">
        <v>80</v>
      </c>
      <c r="F2843" s="685">
        <v>45727</v>
      </c>
      <c r="G2843" s="685">
        <v>46418</v>
      </c>
      <c r="H2843" s="684" t="s">
        <v>7859</v>
      </c>
    </row>
    <row r="2844" spans="1:8" ht="29" hidden="1" x14ac:dyDescent="0.35">
      <c r="A2844" t="s">
        <v>7860</v>
      </c>
      <c r="B2844" t="s">
        <v>565</v>
      </c>
      <c r="C2844" t="s">
        <v>2536</v>
      </c>
      <c r="D2844" s="685">
        <v>45834</v>
      </c>
      <c r="E2844" t="s">
        <v>2553</v>
      </c>
      <c r="F2844" s="685">
        <v>45741</v>
      </c>
      <c r="G2844" s="685">
        <v>45899</v>
      </c>
      <c r="H2844" s="684" t="s">
        <v>7861</v>
      </c>
    </row>
    <row r="2845" spans="1:8" hidden="1" x14ac:dyDescent="0.35">
      <c r="A2845" t="s">
        <v>2325</v>
      </c>
      <c r="B2845" t="s">
        <v>888</v>
      </c>
      <c r="C2845" t="s">
        <v>278</v>
      </c>
      <c r="D2845" s="685">
        <v>45838</v>
      </c>
      <c r="E2845" t="s">
        <v>80</v>
      </c>
      <c r="F2845" s="685">
        <v>45772</v>
      </c>
      <c r="G2845" s="685">
        <v>46022</v>
      </c>
      <c r="H2845" s="684" t="s">
        <v>7862</v>
      </c>
    </row>
    <row r="2846" spans="1:8" hidden="1" x14ac:dyDescent="0.35">
      <c r="A2846" t="s">
        <v>7863</v>
      </c>
      <c r="B2846" t="s">
        <v>3110</v>
      </c>
      <c r="C2846" t="s">
        <v>2475</v>
      </c>
      <c r="D2846" s="685">
        <v>46005</v>
      </c>
      <c r="E2846" t="s">
        <v>2531</v>
      </c>
      <c r="F2846" s="685">
        <v>45883</v>
      </c>
      <c r="G2846" s="685">
        <v>46071</v>
      </c>
      <c r="H2846" s="684" t="s">
        <v>7864</v>
      </c>
    </row>
    <row r="2847" spans="1:8" ht="29" hidden="1" x14ac:dyDescent="0.35">
      <c r="A2847" t="s">
        <v>7865</v>
      </c>
      <c r="B2847" t="s">
        <v>565</v>
      </c>
      <c r="C2847" t="s">
        <v>2536</v>
      </c>
      <c r="D2847" s="685">
        <v>45869</v>
      </c>
      <c r="E2847" t="s">
        <v>80</v>
      </c>
      <c r="F2847" s="685">
        <v>45751</v>
      </c>
      <c r="G2847" s="685">
        <v>46203</v>
      </c>
      <c r="H2847" s="684" t="s">
        <v>7866</v>
      </c>
    </row>
    <row r="2848" spans="1:8" hidden="1" x14ac:dyDescent="0.35">
      <c r="A2848" t="s">
        <v>7867</v>
      </c>
      <c r="B2848" t="s">
        <v>565</v>
      </c>
      <c r="C2848" t="s">
        <v>2536</v>
      </c>
      <c r="D2848" s="685">
        <v>45869</v>
      </c>
      <c r="E2848" t="s">
        <v>80</v>
      </c>
      <c r="F2848" s="685">
        <v>45751</v>
      </c>
      <c r="G2848" s="685">
        <v>46203</v>
      </c>
      <c r="H2848" s="684" t="s">
        <v>7868</v>
      </c>
    </row>
    <row r="2849" spans="1:8" hidden="1" x14ac:dyDescent="0.35">
      <c r="A2849" t="s">
        <v>7869</v>
      </c>
      <c r="B2849" t="s">
        <v>565</v>
      </c>
      <c r="C2849" t="s">
        <v>2536</v>
      </c>
      <c r="D2849" s="685">
        <v>45869</v>
      </c>
      <c r="E2849" t="s">
        <v>80</v>
      </c>
      <c r="F2849" s="685">
        <v>45751</v>
      </c>
      <c r="G2849" s="685">
        <v>46203</v>
      </c>
      <c r="H2849" s="684" t="s">
        <v>7870</v>
      </c>
    </row>
    <row r="2850" spans="1:8" ht="29" hidden="1" x14ac:dyDescent="0.35">
      <c r="A2850" t="s">
        <v>7871</v>
      </c>
      <c r="B2850" t="s">
        <v>565</v>
      </c>
      <c r="C2850" t="s">
        <v>124</v>
      </c>
      <c r="D2850" s="685">
        <v>46142</v>
      </c>
      <c r="E2850" t="s">
        <v>80</v>
      </c>
      <c r="F2850" s="685">
        <v>45717</v>
      </c>
      <c r="G2850" s="685">
        <v>46418</v>
      </c>
      <c r="H2850" s="684" t="s">
        <v>7872</v>
      </c>
    </row>
    <row r="2851" spans="1:8" hidden="1" x14ac:dyDescent="0.35">
      <c r="A2851" t="s">
        <v>7873</v>
      </c>
      <c r="B2851" t="s">
        <v>888</v>
      </c>
      <c r="C2851" t="s">
        <v>278</v>
      </c>
      <c r="D2851" s="685">
        <v>45960</v>
      </c>
      <c r="E2851" t="s">
        <v>2531</v>
      </c>
      <c r="F2851" s="685">
        <v>45733</v>
      </c>
      <c r="G2851" s="685">
        <v>45992</v>
      </c>
      <c r="H2851" s="684" t="s">
        <v>7874</v>
      </c>
    </row>
    <row r="2852" spans="1:8" hidden="1" x14ac:dyDescent="0.35">
      <c r="A2852" t="s">
        <v>7875</v>
      </c>
      <c r="B2852" t="s">
        <v>565</v>
      </c>
      <c r="C2852" t="s">
        <v>124</v>
      </c>
      <c r="D2852" s="685">
        <v>45991</v>
      </c>
      <c r="E2852" t="s">
        <v>80</v>
      </c>
      <c r="F2852" s="685">
        <v>45728</v>
      </c>
      <c r="G2852" s="685">
        <v>46386</v>
      </c>
      <c r="H2852" s="684" t="s">
        <v>7876</v>
      </c>
    </row>
    <row r="2853" spans="1:8" ht="29" hidden="1" x14ac:dyDescent="0.35">
      <c r="A2853" t="s">
        <v>2317</v>
      </c>
      <c r="B2853" t="s">
        <v>565</v>
      </c>
      <c r="C2853" t="s">
        <v>124</v>
      </c>
      <c r="D2853" s="685">
        <v>45766</v>
      </c>
      <c r="E2853" t="s">
        <v>80</v>
      </c>
      <c r="F2853" s="685">
        <v>45735</v>
      </c>
      <c r="G2853" s="685">
        <v>46229</v>
      </c>
      <c r="H2853" s="684" t="s">
        <v>7877</v>
      </c>
    </row>
    <row r="2854" spans="1:8" ht="29" hidden="1" x14ac:dyDescent="0.35">
      <c r="A2854" t="s">
        <v>7878</v>
      </c>
      <c r="B2854" t="s">
        <v>565</v>
      </c>
      <c r="C2854" t="s">
        <v>124</v>
      </c>
      <c r="D2854" s="685">
        <v>45764</v>
      </c>
      <c r="E2854" t="s">
        <v>80</v>
      </c>
      <c r="F2854" s="685">
        <v>45733</v>
      </c>
      <c r="G2854" s="685">
        <v>46229</v>
      </c>
      <c r="H2854" s="684" t="s">
        <v>7879</v>
      </c>
    </row>
    <row r="2855" spans="1:8" hidden="1" x14ac:dyDescent="0.35">
      <c r="A2855" t="s">
        <v>7880</v>
      </c>
      <c r="B2855" t="s">
        <v>124</v>
      </c>
      <c r="C2855" t="s">
        <v>278</v>
      </c>
      <c r="D2855" s="685">
        <v>45838</v>
      </c>
      <c r="E2855" t="s">
        <v>80</v>
      </c>
      <c r="F2855" s="685">
        <v>45698</v>
      </c>
      <c r="G2855" s="685">
        <v>45808</v>
      </c>
      <c r="H2855" s="684" t="s">
        <v>7881</v>
      </c>
    </row>
    <row r="2856" spans="1:8" hidden="1" x14ac:dyDescent="0.35">
      <c r="A2856" t="s">
        <v>7882</v>
      </c>
      <c r="B2856" t="s">
        <v>124</v>
      </c>
      <c r="C2856" t="s">
        <v>2475</v>
      </c>
      <c r="D2856" s="685">
        <v>45809</v>
      </c>
      <c r="E2856" t="s">
        <v>2531</v>
      </c>
      <c r="F2856" s="685">
        <v>45701</v>
      </c>
      <c r="G2856" s="685">
        <v>45869</v>
      </c>
      <c r="H2856" s="684" t="s">
        <v>7883</v>
      </c>
    </row>
    <row r="2857" spans="1:8" ht="29" hidden="1" x14ac:dyDescent="0.35">
      <c r="A2857" t="s">
        <v>7884</v>
      </c>
      <c r="B2857" t="s">
        <v>565</v>
      </c>
      <c r="C2857" t="s">
        <v>124</v>
      </c>
      <c r="D2857" s="685">
        <v>45765</v>
      </c>
      <c r="E2857" t="s">
        <v>80</v>
      </c>
      <c r="F2857" s="685">
        <v>45734</v>
      </c>
      <c r="G2857" s="685">
        <v>46229</v>
      </c>
      <c r="H2857" s="684" t="s">
        <v>7885</v>
      </c>
    </row>
    <row r="2858" spans="1:8" hidden="1" x14ac:dyDescent="0.35">
      <c r="A2858" t="s">
        <v>7886</v>
      </c>
      <c r="B2858" t="s">
        <v>565</v>
      </c>
      <c r="C2858" t="s">
        <v>2536</v>
      </c>
      <c r="D2858" s="685">
        <v>45753</v>
      </c>
      <c r="E2858" t="s">
        <v>80</v>
      </c>
      <c r="F2858" s="685">
        <v>45722</v>
      </c>
      <c r="G2858" s="685">
        <v>46057</v>
      </c>
      <c r="H2858" s="684" t="s">
        <v>7887</v>
      </c>
    </row>
    <row r="2859" spans="1:8" ht="29" hidden="1" x14ac:dyDescent="0.35">
      <c r="A2859" t="s">
        <v>7888</v>
      </c>
      <c r="B2859" t="s">
        <v>2518</v>
      </c>
      <c r="C2859" t="s">
        <v>124</v>
      </c>
      <c r="D2859" s="685">
        <v>45729</v>
      </c>
      <c r="E2859" t="s">
        <v>80</v>
      </c>
      <c r="F2859" s="685">
        <v>45517</v>
      </c>
      <c r="G2859" s="685">
        <v>45729</v>
      </c>
      <c r="H2859" s="684" t="s">
        <v>7889</v>
      </c>
    </row>
    <row r="2860" spans="1:8" hidden="1" x14ac:dyDescent="0.35">
      <c r="A2860" t="s">
        <v>7890</v>
      </c>
      <c r="B2860" t="s">
        <v>565</v>
      </c>
      <c r="C2860" t="s">
        <v>124</v>
      </c>
      <c r="D2860" s="685">
        <v>45991</v>
      </c>
      <c r="E2860" t="s">
        <v>80</v>
      </c>
      <c r="F2860" s="685">
        <v>45728</v>
      </c>
      <c r="G2860" s="685">
        <v>46386</v>
      </c>
      <c r="H2860" s="684" t="s">
        <v>7891</v>
      </c>
    </row>
    <row r="2861" spans="1:8" hidden="1" x14ac:dyDescent="0.35">
      <c r="A2861" t="s">
        <v>7892</v>
      </c>
      <c r="B2861" t="s">
        <v>888</v>
      </c>
      <c r="C2861" t="s">
        <v>124</v>
      </c>
      <c r="D2861" s="685">
        <v>45716</v>
      </c>
      <c r="E2861" t="s">
        <v>80</v>
      </c>
      <c r="F2861" s="685">
        <v>45709</v>
      </c>
      <c r="G2861" s="685">
        <v>45856</v>
      </c>
      <c r="H2861" s="684" t="s">
        <v>7893</v>
      </c>
    </row>
    <row r="2862" spans="1:8" ht="43.5" hidden="1" x14ac:dyDescent="0.35">
      <c r="A2862" t="s">
        <v>7894</v>
      </c>
      <c r="B2862" t="s">
        <v>565</v>
      </c>
      <c r="C2862" t="s">
        <v>2475</v>
      </c>
      <c r="D2862" s="685">
        <v>45808</v>
      </c>
      <c r="E2862" t="s">
        <v>80</v>
      </c>
      <c r="F2862" s="685">
        <v>45740</v>
      </c>
      <c r="G2862" s="685">
        <v>45809</v>
      </c>
      <c r="H2862" s="684" t="s">
        <v>7895</v>
      </c>
    </row>
    <row r="2863" spans="1:8" ht="29" hidden="1" x14ac:dyDescent="0.35">
      <c r="A2863" t="s">
        <v>7896</v>
      </c>
      <c r="B2863" t="s">
        <v>124</v>
      </c>
      <c r="C2863" t="s">
        <v>278</v>
      </c>
      <c r="D2863" s="685">
        <v>45735</v>
      </c>
      <c r="E2863" t="s">
        <v>80</v>
      </c>
      <c r="F2863" s="685">
        <v>45707</v>
      </c>
      <c r="G2863" s="685">
        <v>46325</v>
      </c>
      <c r="H2863" s="684" t="s">
        <v>7897</v>
      </c>
    </row>
    <row r="2864" spans="1:8" ht="43.5" hidden="1" x14ac:dyDescent="0.35">
      <c r="A2864" t="s">
        <v>7898</v>
      </c>
      <c r="B2864" t="s">
        <v>565</v>
      </c>
      <c r="C2864" t="s">
        <v>278</v>
      </c>
      <c r="D2864" s="685">
        <v>45735</v>
      </c>
      <c r="E2864" t="s">
        <v>80</v>
      </c>
      <c r="F2864" s="685">
        <v>45707</v>
      </c>
      <c r="G2864" s="685">
        <v>46325</v>
      </c>
      <c r="H2864" s="684" t="s">
        <v>7899</v>
      </c>
    </row>
    <row r="2865" spans="1:8" ht="29" hidden="1" x14ac:dyDescent="0.35">
      <c r="A2865" t="s">
        <v>7900</v>
      </c>
      <c r="B2865" t="s">
        <v>888</v>
      </c>
      <c r="C2865" t="s">
        <v>124</v>
      </c>
      <c r="D2865" s="685">
        <v>45723</v>
      </c>
      <c r="E2865" t="s">
        <v>2553</v>
      </c>
      <c r="F2865" s="685">
        <v>45713</v>
      </c>
      <c r="G2865" s="685">
        <v>45856</v>
      </c>
      <c r="H2865" s="684" t="s">
        <v>7039</v>
      </c>
    </row>
    <row r="2866" spans="1:8" hidden="1" x14ac:dyDescent="0.35">
      <c r="A2866" t="s">
        <v>7901</v>
      </c>
      <c r="B2866" t="s">
        <v>565</v>
      </c>
      <c r="C2866" t="s">
        <v>278</v>
      </c>
      <c r="D2866" s="685">
        <v>45735</v>
      </c>
      <c r="E2866" t="s">
        <v>135</v>
      </c>
      <c r="F2866" s="685">
        <v>45707</v>
      </c>
      <c r="G2866" s="685">
        <v>46325</v>
      </c>
      <c r="H2866" s="684" t="s">
        <v>7902</v>
      </c>
    </row>
    <row r="2867" spans="1:8" ht="43.5" hidden="1" x14ac:dyDescent="0.35">
      <c r="A2867" t="s">
        <v>7903</v>
      </c>
      <c r="B2867" t="s">
        <v>124</v>
      </c>
      <c r="C2867" t="s">
        <v>278</v>
      </c>
      <c r="D2867" s="685">
        <v>45712</v>
      </c>
      <c r="E2867" t="s">
        <v>80</v>
      </c>
      <c r="F2867" s="685">
        <v>45712</v>
      </c>
      <c r="G2867" s="685">
        <v>46325</v>
      </c>
      <c r="H2867" s="684" t="s">
        <v>7904</v>
      </c>
    </row>
    <row r="2868" spans="1:8" hidden="1" x14ac:dyDescent="0.35">
      <c r="A2868" t="s">
        <v>7905</v>
      </c>
      <c r="B2868" t="s">
        <v>565</v>
      </c>
      <c r="C2868" t="s">
        <v>124</v>
      </c>
      <c r="D2868" s="685">
        <v>45716</v>
      </c>
      <c r="E2868" t="s">
        <v>135</v>
      </c>
      <c r="F2868" s="685">
        <v>45708</v>
      </c>
      <c r="G2868" s="685">
        <v>45777</v>
      </c>
      <c r="H2868" s="684" t="s">
        <v>3203</v>
      </c>
    </row>
    <row r="2869" spans="1:8" ht="29" hidden="1" x14ac:dyDescent="0.35">
      <c r="A2869" t="s">
        <v>7906</v>
      </c>
      <c r="B2869" t="s">
        <v>124</v>
      </c>
      <c r="C2869" t="s">
        <v>278</v>
      </c>
      <c r="D2869" s="685">
        <v>45737</v>
      </c>
      <c r="E2869" t="s">
        <v>80</v>
      </c>
      <c r="F2869" s="685">
        <v>45709</v>
      </c>
      <c r="G2869" s="685">
        <v>46325</v>
      </c>
      <c r="H2869" s="684" t="s">
        <v>4062</v>
      </c>
    </row>
    <row r="2870" spans="1:8" hidden="1" x14ac:dyDescent="0.35">
      <c r="A2870" t="s">
        <v>7907</v>
      </c>
      <c r="B2870" t="s">
        <v>565</v>
      </c>
      <c r="C2870" t="s">
        <v>2536</v>
      </c>
      <c r="D2870" s="685">
        <v>46057</v>
      </c>
      <c r="E2870" t="s">
        <v>80</v>
      </c>
      <c r="F2870" s="685">
        <v>45805</v>
      </c>
      <c r="G2870" s="685">
        <v>46057</v>
      </c>
      <c r="H2870" s="684" t="s">
        <v>7908</v>
      </c>
    </row>
    <row r="2871" spans="1:8" ht="29" hidden="1" x14ac:dyDescent="0.35">
      <c r="A2871" t="s">
        <v>7909</v>
      </c>
      <c r="B2871" t="s">
        <v>124</v>
      </c>
      <c r="C2871" t="s">
        <v>278</v>
      </c>
      <c r="D2871" s="685">
        <v>45735</v>
      </c>
      <c r="E2871" t="s">
        <v>80</v>
      </c>
      <c r="F2871" s="685">
        <v>45707</v>
      </c>
      <c r="G2871" s="685">
        <v>46325</v>
      </c>
      <c r="H2871" s="684" t="s">
        <v>7910</v>
      </c>
    </row>
    <row r="2872" spans="1:8" ht="29" hidden="1" x14ac:dyDescent="0.35">
      <c r="A2872" t="s">
        <v>7911</v>
      </c>
      <c r="B2872" t="s">
        <v>888</v>
      </c>
      <c r="C2872" t="s">
        <v>124</v>
      </c>
      <c r="D2872" s="685">
        <v>45729</v>
      </c>
      <c r="E2872" t="s">
        <v>80</v>
      </c>
      <c r="F2872" s="685">
        <v>45517</v>
      </c>
      <c r="G2872" s="685">
        <v>45729</v>
      </c>
      <c r="H2872" s="684" t="s">
        <v>7912</v>
      </c>
    </row>
    <row r="2873" spans="1:8" hidden="1" x14ac:dyDescent="0.35">
      <c r="A2873" t="s">
        <v>7913</v>
      </c>
      <c r="B2873" t="s">
        <v>565</v>
      </c>
      <c r="C2873" t="s">
        <v>124</v>
      </c>
      <c r="D2873" s="685">
        <v>45991</v>
      </c>
      <c r="E2873" t="s">
        <v>80</v>
      </c>
      <c r="F2873" s="685">
        <v>45728</v>
      </c>
      <c r="G2873" s="685">
        <v>46386</v>
      </c>
      <c r="H2873" s="684" t="s">
        <v>7914</v>
      </c>
    </row>
    <row r="2874" spans="1:8" hidden="1" x14ac:dyDescent="0.35">
      <c r="A2874" t="s">
        <v>7915</v>
      </c>
      <c r="B2874" t="s">
        <v>124</v>
      </c>
      <c r="C2874" t="s">
        <v>124</v>
      </c>
      <c r="D2874" s="685">
        <v>45752</v>
      </c>
      <c r="E2874" t="s">
        <v>80</v>
      </c>
      <c r="F2874" s="685">
        <v>45741</v>
      </c>
      <c r="G2874" s="685">
        <v>45856</v>
      </c>
      <c r="H2874" s="684" t="s">
        <v>7916</v>
      </c>
    </row>
    <row r="2875" spans="1:8" ht="29" hidden="1" x14ac:dyDescent="0.35">
      <c r="A2875" t="s">
        <v>7917</v>
      </c>
      <c r="B2875" t="s">
        <v>888</v>
      </c>
      <c r="C2875" t="s">
        <v>124</v>
      </c>
      <c r="D2875" s="685">
        <v>45729</v>
      </c>
      <c r="E2875" t="s">
        <v>80</v>
      </c>
      <c r="F2875" s="685">
        <v>45517</v>
      </c>
      <c r="G2875" s="685">
        <v>45729</v>
      </c>
      <c r="H2875" s="684" t="s">
        <v>7918</v>
      </c>
    </row>
    <row r="2876" spans="1:8" hidden="1" x14ac:dyDescent="0.35">
      <c r="A2876" t="s">
        <v>7919</v>
      </c>
      <c r="B2876" t="s">
        <v>280</v>
      </c>
      <c r="C2876" t="s">
        <v>2536</v>
      </c>
      <c r="D2876" s="685">
        <v>46016</v>
      </c>
      <c r="E2876" t="s">
        <v>2553</v>
      </c>
      <c r="F2876" s="685">
        <v>45751</v>
      </c>
      <c r="G2876" s="685">
        <v>46022</v>
      </c>
      <c r="H2876" s="684" t="s">
        <v>7920</v>
      </c>
    </row>
    <row r="2877" spans="1:8" ht="29" hidden="1" x14ac:dyDescent="0.35">
      <c r="A2877" t="s">
        <v>7921</v>
      </c>
      <c r="B2877" t="s">
        <v>124</v>
      </c>
      <c r="C2877" t="s">
        <v>278</v>
      </c>
      <c r="D2877" s="685">
        <v>45733</v>
      </c>
      <c r="E2877" t="s">
        <v>80</v>
      </c>
      <c r="F2877" s="685">
        <v>45705</v>
      </c>
      <c r="G2877" s="685">
        <v>46325</v>
      </c>
      <c r="H2877" s="684" t="s">
        <v>7922</v>
      </c>
    </row>
    <row r="2878" spans="1:8" hidden="1" x14ac:dyDescent="0.35">
      <c r="A2878" t="s">
        <v>7923</v>
      </c>
      <c r="B2878" t="s">
        <v>124</v>
      </c>
      <c r="C2878" t="s">
        <v>124</v>
      </c>
      <c r="D2878" s="685">
        <v>45716</v>
      </c>
      <c r="E2878" t="s">
        <v>2553</v>
      </c>
      <c r="F2878" s="685">
        <v>45709</v>
      </c>
      <c r="G2878" s="685">
        <v>45856</v>
      </c>
      <c r="H2878" s="684" t="s">
        <v>7924</v>
      </c>
    </row>
    <row r="2879" spans="1:8" hidden="1" x14ac:dyDescent="0.35">
      <c r="A2879" t="s">
        <v>735</v>
      </c>
      <c r="B2879" t="s">
        <v>156</v>
      </c>
      <c r="C2879" t="s">
        <v>2475</v>
      </c>
      <c r="D2879" s="685">
        <v>45809</v>
      </c>
      <c r="E2879" t="s">
        <v>80</v>
      </c>
      <c r="F2879" s="685">
        <v>45709</v>
      </c>
      <c r="G2879" s="685">
        <v>46021</v>
      </c>
      <c r="H2879" s="684" t="s">
        <v>5372</v>
      </c>
    </row>
    <row r="2880" spans="1:8" ht="29" hidden="1" x14ac:dyDescent="0.35">
      <c r="A2880" t="s">
        <v>7925</v>
      </c>
      <c r="B2880" t="s">
        <v>124</v>
      </c>
      <c r="C2880" t="s">
        <v>124</v>
      </c>
      <c r="D2880" s="685">
        <v>45728</v>
      </c>
      <c r="E2880" t="s">
        <v>2553</v>
      </c>
      <c r="F2880" s="685">
        <v>45716</v>
      </c>
      <c r="G2880" s="685">
        <v>45856</v>
      </c>
      <c r="H2880" s="684" t="s">
        <v>7926</v>
      </c>
    </row>
    <row r="2881" spans="1:8" hidden="1" x14ac:dyDescent="0.35">
      <c r="A2881" t="s">
        <v>7927</v>
      </c>
      <c r="B2881" t="s">
        <v>565</v>
      </c>
      <c r="C2881" t="s">
        <v>124</v>
      </c>
      <c r="D2881" s="685">
        <v>46142</v>
      </c>
      <c r="E2881" t="s">
        <v>80</v>
      </c>
      <c r="F2881" s="685">
        <v>45717</v>
      </c>
      <c r="G2881" s="685">
        <v>46418</v>
      </c>
      <c r="H2881" s="684" t="s">
        <v>7928</v>
      </c>
    </row>
    <row r="2882" spans="1:8" ht="29" hidden="1" x14ac:dyDescent="0.35">
      <c r="A2882" t="s">
        <v>7929</v>
      </c>
      <c r="B2882" t="s">
        <v>565</v>
      </c>
      <c r="C2882" t="s">
        <v>2536</v>
      </c>
      <c r="D2882" s="685">
        <v>45754</v>
      </c>
      <c r="E2882" t="s">
        <v>80</v>
      </c>
      <c r="F2882" s="685">
        <v>45723</v>
      </c>
      <c r="G2882" s="685">
        <v>46057</v>
      </c>
      <c r="H2882" s="684" t="s">
        <v>7930</v>
      </c>
    </row>
    <row r="2883" spans="1:8" ht="29" hidden="1" x14ac:dyDescent="0.35">
      <c r="A2883" t="s">
        <v>7931</v>
      </c>
      <c r="B2883" t="s">
        <v>2518</v>
      </c>
      <c r="C2883" t="s">
        <v>124</v>
      </c>
      <c r="D2883" s="685">
        <v>45940</v>
      </c>
      <c r="E2883" t="s">
        <v>2624</v>
      </c>
      <c r="F2883" s="685">
        <v>45689</v>
      </c>
      <c r="G2883" s="685">
        <v>46054</v>
      </c>
      <c r="H2883" s="684" t="s">
        <v>7932</v>
      </c>
    </row>
    <row r="2884" spans="1:8" ht="43.5" hidden="1" x14ac:dyDescent="0.35">
      <c r="A2884" t="s">
        <v>7933</v>
      </c>
      <c r="B2884" t="s">
        <v>565</v>
      </c>
      <c r="C2884" t="s">
        <v>124</v>
      </c>
      <c r="D2884" s="685">
        <v>45716</v>
      </c>
      <c r="E2884" t="s">
        <v>80</v>
      </c>
      <c r="F2884" s="685">
        <v>45684</v>
      </c>
      <c r="G2884" s="685">
        <v>45838</v>
      </c>
      <c r="H2884" s="684" t="s">
        <v>7934</v>
      </c>
    </row>
    <row r="2885" spans="1:8" hidden="1" x14ac:dyDescent="0.35">
      <c r="A2885" t="s">
        <v>7935</v>
      </c>
      <c r="B2885" t="s">
        <v>565</v>
      </c>
      <c r="C2885" t="s">
        <v>124</v>
      </c>
      <c r="D2885" s="685">
        <v>45991</v>
      </c>
      <c r="E2885" t="s">
        <v>80</v>
      </c>
      <c r="F2885" s="685">
        <v>45728</v>
      </c>
      <c r="G2885" s="685">
        <v>46386</v>
      </c>
      <c r="H2885" s="684" t="s">
        <v>7936</v>
      </c>
    </row>
    <row r="2886" spans="1:8" hidden="1" x14ac:dyDescent="0.35">
      <c r="A2886" t="s">
        <v>7937</v>
      </c>
      <c r="B2886" t="s">
        <v>565</v>
      </c>
      <c r="C2886" t="s">
        <v>2475</v>
      </c>
      <c r="D2886" s="685">
        <v>45808</v>
      </c>
      <c r="E2886" t="s">
        <v>135</v>
      </c>
      <c r="F2886" s="685">
        <v>45728</v>
      </c>
      <c r="G2886" s="685">
        <v>45838</v>
      </c>
      <c r="H2886" s="684" t="s">
        <v>7938</v>
      </c>
    </row>
    <row r="2887" spans="1:8" ht="29" hidden="1" x14ac:dyDescent="0.35">
      <c r="A2887" t="s">
        <v>7939</v>
      </c>
      <c r="B2887" t="s">
        <v>565</v>
      </c>
      <c r="C2887" t="s">
        <v>124</v>
      </c>
      <c r="D2887" s="685">
        <v>45764</v>
      </c>
      <c r="E2887" t="s">
        <v>80</v>
      </c>
      <c r="F2887" s="685">
        <v>45733</v>
      </c>
      <c r="G2887" s="685">
        <v>46229</v>
      </c>
      <c r="H2887" s="684" t="s">
        <v>7940</v>
      </c>
    </row>
    <row r="2888" spans="1:8" ht="29" hidden="1" x14ac:dyDescent="0.35">
      <c r="A2888" t="s">
        <v>7941</v>
      </c>
      <c r="B2888" t="s">
        <v>3110</v>
      </c>
      <c r="C2888" t="s">
        <v>2536</v>
      </c>
      <c r="D2888" s="685">
        <v>46006</v>
      </c>
      <c r="E2888" t="s">
        <v>2640</v>
      </c>
      <c r="F2888" s="685">
        <v>45884</v>
      </c>
      <c r="G2888" s="685">
        <v>46057</v>
      </c>
      <c r="H2888" s="684" t="s">
        <v>7942</v>
      </c>
    </row>
    <row r="2889" spans="1:8" hidden="1" x14ac:dyDescent="0.35">
      <c r="A2889" t="s">
        <v>7943</v>
      </c>
      <c r="B2889" t="s">
        <v>565</v>
      </c>
      <c r="C2889" t="s">
        <v>124</v>
      </c>
      <c r="D2889" s="685">
        <v>46142</v>
      </c>
      <c r="E2889" t="s">
        <v>80</v>
      </c>
      <c r="F2889" s="685">
        <v>45717</v>
      </c>
      <c r="G2889" s="685">
        <v>46417</v>
      </c>
      <c r="H2889" s="684" t="s">
        <v>7944</v>
      </c>
    </row>
    <row r="2890" spans="1:8" hidden="1" x14ac:dyDescent="0.35">
      <c r="A2890" t="s">
        <v>7945</v>
      </c>
      <c r="B2890" t="s">
        <v>888</v>
      </c>
      <c r="C2890" t="s">
        <v>124</v>
      </c>
      <c r="D2890" s="685">
        <v>45729</v>
      </c>
      <c r="E2890" t="s">
        <v>80</v>
      </c>
      <c r="F2890" s="685">
        <v>45517</v>
      </c>
      <c r="G2890" s="685">
        <v>45729</v>
      </c>
      <c r="H2890" s="684" t="s">
        <v>7946</v>
      </c>
    </row>
    <row r="2891" spans="1:8" hidden="1" x14ac:dyDescent="0.35">
      <c r="A2891" t="s">
        <v>7947</v>
      </c>
      <c r="B2891" t="s">
        <v>565</v>
      </c>
      <c r="C2891" t="s">
        <v>2536</v>
      </c>
      <c r="D2891" s="685">
        <v>45900</v>
      </c>
      <c r="E2891" t="s">
        <v>2531</v>
      </c>
      <c r="F2891" s="685">
        <v>45785</v>
      </c>
      <c r="G2891" s="685">
        <v>46021</v>
      </c>
      <c r="H2891" s="684" t="s">
        <v>7948</v>
      </c>
    </row>
    <row r="2892" spans="1:8" hidden="1" x14ac:dyDescent="0.35">
      <c r="A2892" t="s">
        <v>7949</v>
      </c>
      <c r="B2892" t="s">
        <v>565</v>
      </c>
      <c r="C2892" t="s">
        <v>124</v>
      </c>
      <c r="D2892" s="685">
        <v>45764</v>
      </c>
      <c r="E2892" t="s">
        <v>80</v>
      </c>
      <c r="F2892" s="685">
        <v>45733</v>
      </c>
      <c r="G2892" s="685">
        <v>46229</v>
      </c>
      <c r="H2892" s="684" t="s">
        <v>7950</v>
      </c>
    </row>
    <row r="2893" spans="1:8" hidden="1" x14ac:dyDescent="0.35">
      <c r="A2893" t="s">
        <v>7951</v>
      </c>
      <c r="B2893" t="s">
        <v>888</v>
      </c>
      <c r="C2893" t="s">
        <v>124</v>
      </c>
      <c r="D2893" s="685">
        <v>45836</v>
      </c>
      <c r="E2893" t="s">
        <v>2553</v>
      </c>
      <c r="F2893" s="685">
        <v>45834</v>
      </c>
      <c r="G2893" s="685">
        <v>45864</v>
      </c>
      <c r="H2893" s="684" t="s">
        <v>7952</v>
      </c>
    </row>
    <row r="2894" spans="1:8" ht="29" hidden="1" x14ac:dyDescent="0.35">
      <c r="A2894" t="s">
        <v>7953</v>
      </c>
      <c r="B2894" t="s">
        <v>888</v>
      </c>
      <c r="C2894" t="s">
        <v>124</v>
      </c>
      <c r="D2894" s="685">
        <v>45824</v>
      </c>
      <c r="E2894" t="s">
        <v>2553</v>
      </c>
      <c r="F2894" s="685">
        <v>45814</v>
      </c>
      <c r="G2894" s="685">
        <v>45844</v>
      </c>
      <c r="H2894" s="684" t="s">
        <v>7954</v>
      </c>
    </row>
    <row r="2895" spans="1:8" hidden="1" x14ac:dyDescent="0.35">
      <c r="A2895" t="s">
        <v>7955</v>
      </c>
      <c r="B2895" t="s">
        <v>888</v>
      </c>
      <c r="C2895" t="s">
        <v>278</v>
      </c>
      <c r="D2895" s="685">
        <v>45869</v>
      </c>
      <c r="E2895" t="s">
        <v>80</v>
      </c>
      <c r="F2895" s="685">
        <v>45796</v>
      </c>
      <c r="G2895" s="685">
        <v>46022</v>
      </c>
      <c r="H2895" s="684" t="s">
        <v>7956</v>
      </c>
    </row>
    <row r="2896" spans="1:8" hidden="1" x14ac:dyDescent="0.35">
      <c r="A2896" t="s">
        <v>7957</v>
      </c>
      <c r="B2896" t="s">
        <v>888</v>
      </c>
      <c r="C2896" t="s">
        <v>124</v>
      </c>
      <c r="D2896" s="685">
        <v>45808</v>
      </c>
      <c r="E2896" t="s">
        <v>2553</v>
      </c>
      <c r="F2896" s="685">
        <v>45800</v>
      </c>
      <c r="G2896" s="685">
        <v>45831</v>
      </c>
      <c r="H2896" s="684" t="s">
        <v>7958</v>
      </c>
    </row>
    <row r="2897" spans="1:8" hidden="1" x14ac:dyDescent="0.35">
      <c r="A2897" t="s">
        <v>7959</v>
      </c>
      <c r="B2897" t="s">
        <v>888</v>
      </c>
      <c r="C2897" t="s">
        <v>278</v>
      </c>
      <c r="D2897" s="685">
        <v>45869</v>
      </c>
      <c r="E2897" t="s">
        <v>80</v>
      </c>
      <c r="F2897" s="685">
        <v>45785</v>
      </c>
      <c r="G2897" s="685">
        <v>46022</v>
      </c>
      <c r="H2897" s="684" t="s">
        <v>7960</v>
      </c>
    </row>
    <row r="2898" spans="1:8" hidden="1" x14ac:dyDescent="0.35">
      <c r="A2898" t="s">
        <v>7961</v>
      </c>
      <c r="B2898" t="s">
        <v>565</v>
      </c>
      <c r="C2898" t="s">
        <v>124</v>
      </c>
      <c r="D2898" s="685">
        <v>45991</v>
      </c>
      <c r="E2898" t="s">
        <v>80</v>
      </c>
      <c r="F2898" s="685">
        <v>45728</v>
      </c>
      <c r="G2898" s="685">
        <v>46386</v>
      </c>
      <c r="H2898" s="684" t="s">
        <v>7962</v>
      </c>
    </row>
    <row r="2899" spans="1:8" ht="29" hidden="1" x14ac:dyDescent="0.35">
      <c r="A2899" t="s">
        <v>7963</v>
      </c>
      <c r="B2899" t="s">
        <v>565</v>
      </c>
      <c r="C2899" t="s">
        <v>278</v>
      </c>
      <c r="D2899" s="685">
        <v>45626</v>
      </c>
      <c r="E2899" t="s">
        <v>80</v>
      </c>
      <c r="F2899" s="685">
        <v>45818</v>
      </c>
      <c r="G2899" s="685">
        <v>46325</v>
      </c>
      <c r="H2899" s="684" t="s">
        <v>7964</v>
      </c>
    </row>
    <row r="2900" spans="1:8" hidden="1" x14ac:dyDescent="0.35">
      <c r="A2900" t="s">
        <v>7965</v>
      </c>
      <c r="B2900" t="s">
        <v>888</v>
      </c>
      <c r="C2900" t="s">
        <v>124</v>
      </c>
      <c r="D2900" s="685">
        <v>45824</v>
      </c>
      <c r="E2900" t="s">
        <v>2553</v>
      </c>
      <c r="F2900" s="685">
        <v>45814</v>
      </c>
      <c r="G2900" s="685">
        <v>45844</v>
      </c>
      <c r="H2900" s="684" t="s">
        <v>7966</v>
      </c>
    </row>
    <row r="2901" spans="1:8" ht="29" hidden="1" x14ac:dyDescent="0.35">
      <c r="A2901" t="s">
        <v>7967</v>
      </c>
      <c r="B2901" t="s">
        <v>888</v>
      </c>
      <c r="C2901" t="s">
        <v>124</v>
      </c>
      <c r="D2901" s="685">
        <v>45796</v>
      </c>
      <c r="E2901" t="s">
        <v>2553</v>
      </c>
      <c r="F2901" s="685">
        <v>45792</v>
      </c>
      <c r="G2901" s="685">
        <v>45856</v>
      </c>
      <c r="H2901" s="684" t="s">
        <v>7968</v>
      </c>
    </row>
    <row r="2902" spans="1:8" hidden="1" x14ac:dyDescent="0.35">
      <c r="A2902" t="s">
        <v>2244</v>
      </c>
      <c r="B2902" t="s">
        <v>124</v>
      </c>
      <c r="C2902" t="s">
        <v>2475</v>
      </c>
      <c r="D2902" s="685">
        <v>45777</v>
      </c>
      <c r="E2902" t="s">
        <v>80</v>
      </c>
      <c r="F2902" s="685">
        <v>45685</v>
      </c>
      <c r="G2902" s="685">
        <v>45869</v>
      </c>
      <c r="H2902" s="684" t="s">
        <v>7969</v>
      </c>
    </row>
    <row r="2903" spans="1:8" hidden="1" x14ac:dyDescent="0.35">
      <c r="A2903" t="s">
        <v>7970</v>
      </c>
      <c r="B2903" t="s">
        <v>124</v>
      </c>
      <c r="C2903" t="s">
        <v>124</v>
      </c>
      <c r="D2903" s="685">
        <v>45729</v>
      </c>
      <c r="E2903" t="s">
        <v>80</v>
      </c>
      <c r="F2903" s="685">
        <v>45517</v>
      </c>
      <c r="G2903" s="685">
        <v>45729</v>
      </c>
      <c r="H2903" s="684" t="s">
        <v>7971</v>
      </c>
    </row>
    <row r="2904" spans="1:8" hidden="1" x14ac:dyDescent="0.35">
      <c r="A2904" t="s">
        <v>7972</v>
      </c>
      <c r="B2904" t="s">
        <v>888</v>
      </c>
      <c r="C2904" t="s">
        <v>124</v>
      </c>
      <c r="D2904" s="685">
        <v>45729</v>
      </c>
      <c r="E2904" t="s">
        <v>80</v>
      </c>
      <c r="F2904" s="685">
        <v>45517</v>
      </c>
      <c r="G2904" s="685">
        <v>45729</v>
      </c>
      <c r="H2904" s="684" t="s">
        <v>7973</v>
      </c>
    </row>
    <row r="2905" spans="1:8" ht="29" hidden="1" x14ac:dyDescent="0.35">
      <c r="A2905" t="s">
        <v>7974</v>
      </c>
      <c r="B2905" t="s">
        <v>888</v>
      </c>
      <c r="C2905" t="s">
        <v>278</v>
      </c>
      <c r="D2905" s="685">
        <v>45960</v>
      </c>
      <c r="E2905" t="s">
        <v>80</v>
      </c>
      <c r="F2905" s="685">
        <v>45733</v>
      </c>
      <c r="G2905" s="685">
        <v>45992</v>
      </c>
      <c r="H2905" s="684" t="s">
        <v>7975</v>
      </c>
    </row>
    <row r="2906" spans="1:8" ht="29" hidden="1" x14ac:dyDescent="0.35">
      <c r="A2906" t="s">
        <v>7976</v>
      </c>
      <c r="B2906" t="s">
        <v>124</v>
      </c>
      <c r="C2906" t="s">
        <v>278</v>
      </c>
      <c r="D2906" s="685">
        <v>45712</v>
      </c>
      <c r="E2906" t="s">
        <v>135</v>
      </c>
      <c r="F2906" s="685">
        <v>45680</v>
      </c>
      <c r="G2906" s="685">
        <v>46325</v>
      </c>
      <c r="H2906" s="684" t="s">
        <v>7977</v>
      </c>
    </row>
    <row r="2907" spans="1:8" hidden="1" x14ac:dyDescent="0.35">
      <c r="A2907" t="s">
        <v>7978</v>
      </c>
      <c r="B2907" t="s">
        <v>124</v>
      </c>
      <c r="C2907" t="s">
        <v>124</v>
      </c>
      <c r="D2907" s="685">
        <v>45729</v>
      </c>
      <c r="E2907" t="s">
        <v>80</v>
      </c>
      <c r="F2907" s="685">
        <v>45517</v>
      </c>
      <c r="G2907" s="685">
        <v>45729</v>
      </c>
      <c r="H2907" s="684" t="s">
        <v>7979</v>
      </c>
    </row>
    <row r="2908" spans="1:8" hidden="1" x14ac:dyDescent="0.35">
      <c r="A2908" t="s">
        <v>7980</v>
      </c>
      <c r="B2908" t="s">
        <v>565</v>
      </c>
      <c r="C2908" t="s">
        <v>278</v>
      </c>
      <c r="D2908" s="685">
        <v>45731</v>
      </c>
      <c r="E2908" t="s">
        <v>2522</v>
      </c>
      <c r="F2908" s="685">
        <v>45702</v>
      </c>
      <c r="G2908" s="685">
        <v>46022</v>
      </c>
      <c r="H2908" s="684" t="s">
        <v>7981</v>
      </c>
    </row>
    <row r="2909" spans="1:8" ht="29" hidden="1" x14ac:dyDescent="0.35">
      <c r="A2909" t="s">
        <v>7982</v>
      </c>
      <c r="B2909" t="s">
        <v>124</v>
      </c>
      <c r="C2909" t="s">
        <v>278</v>
      </c>
      <c r="D2909" s="685">
        <v>45961</v>
      </c>
      <c r="E2909" t="s">
        <v>80</v>
      </c>
      <c r="F2909" s="685">
        <v>45685</v>
      </c>
      <c r="G2909" s="685">
        <v>46325</v>
      </c>
      <c r="H2909" s="684" t="s">
        <v>7983</v>
      </c>
    </row>
    <row r="2910" spans="1:8" ht="29" hidden="1" x14ac:dyDescent="0.35">
      <c r="A2910" t="s">
        <v>7984</v>
      </c>
      <c r="B2910" t="s">
        <v>888</v>
      </c>
      <c r="C2910" t="s">
        <v>124</v>
      </c>
      <c r="D2910" s="685">
        <v>45706</v>
      </c>
      <c r="E2910" t="s">
        <v>2553</v>
      </c>
      <c r="F2910" s="685">
        <v>45692</v>
      </c>
      <c r="G2910" s="685">
        <v>45856</v>
      </c>
      <c r="H2910" s="684" t="s">
        <v>7985</v>
      </c>
    </row>
    <row r="2911" spans="1:8" hidden="1" x14ac:dyDescent="0.35">
      <c r="A2911" t="s">
        <v>7986</v>
      </c>
      <c r="B2911" t="s">
        <v>565</v>
      </c>
      <c r="C2911" t="s">
        <v>124</v>
      </c>
      <c r="D2911" s="685">
        <v>45991</v>
      </c>
      <c r="E2911" t="s">
        <v>80</v>
      </c>
      <c r="F2911" s="685">
        <v>45728</v>
      </c>
      <c r="G2911" s="685">
        <v>46386</v>
      </c>
      <c r="H2911" s="684" t="s">
        <v>7987</v>
      </c>
    </row>
    <row r="2912" spans="1:8" hidden="1" x14ac:dyDescent="0.35">
      <c r="A2912" t="s">
        <v>7988</v>
      </c>
      <c r="B2912" t="s">
        <v>124</v>
      </c>
      <c r="C2912" t="s">
        <v>2475</v>
      </c>
      <c r="D2912" s="685">
        <v>45809</v>
      </c>
      <c r="E2912" t="s">
        <v>135</v>
      </c>
      <c r="F2912" s="685">
        <v>45701</v>
      </c>
      <c r="G2912" s="685">
        <v>45869</v>
      </c>
      <c r="H2912" s="684" t="s">
        <v>7989</v>
      </c>
    </row>
    <row r="2913" spans="1:8" ht="29" hidden="1" x14ac:dyDescent="0.35">
      <c r="A2913" t="s">
        <v>7990</v>
      </c>
      <c r="B2913" t="s">
        <v>565</v>
      </c>
      <c r="C2913" t="s">
        <v>278</v>
      </c>
      <c r="D2913" s="685">
        <v>45679</v>
      </c>
      <c r="E2913" t="s">
        <v>80</v>
      </c>
      <c r="F2913" s="685">
        <v>45679</v>
      </c>
      <c r="G2913" s="685">
        <v>46325</v>
      </c>
      <c r="H2913" s="684" t="s">
        <v>7991</v>
      </c>
    </row>
    <row r="2914" spans="1:8" ht="29" hidden="1" x14ac:dyDescent="0.35">
      <c r="A2914" t="s">
        <v>7992</v>
      </c>
      <c r="B2914" t="s">
        <v>124</v>
      </c>
      <c r="C2914" t="s">
        <v>278</v>
      </c>
      <c r="D2914" s="685">
        <v>45679</v>
      </c>
      <c r="E2914" t="s">
        <v>135</v>
      </c>
      <c r="F2914" s="685">
        <v>45679</v>
      </c>
      <c r="G2914" s="685">
        <v>46325</v>
      </c>
      <c r="H2914" s="684" t="s">
        <v>7993</v>
      </c>
    </row>
    <row r="2915" spans="1:8" hidden="1" x14ac:dyDescent="0.35">
      <c r="A2915" t="s">
        <v>7994</v>
      </c>
      <c r="B2915" t="s">
        <v>565</v>
      </c>
      <c r="C2915" t="s">
        <v>278</v>
      </c>
      <c r="D2915" s="685">
        <v>45717</v>
      </c>
      <c r="E2915" t="s">
        <v>80</v>
      </c>
      <c r="F2915" s="685">
        <v>45686</v>
      </c>
      <c r="G2915" s="685">
        <v>46325</v>
      </c>
      <c r="H2915" s="684" t="s">
        <v>7995</v>
      </c>
    </row>
    <row r="2916" spans="1:8" hidden="1" x14ac:dyDescent="0.35">
      <c r="A2916" t="s">
        <v>7996</v>
      </c>
      <c r="B2916" t="s">
        <v>565</v>
      </c>
      <c r="C2916" t="s">
        <v>278</v>
      </c>
      <c r="D2916" s="685">
        <v>45712</v>
      </c>
      <c r="E2916" t="s">
        <v>80</v>
      </c>
      <c r="F2916" s="685">
        <v>45681</v>
      </c>
      <c r="G2916" s="685">
        <v>46325</v>
      </c>
      <c r="H2916" s="684" t="s">
        <v>7997</v>
      </c>
    </row>
    <row r="2917" spans="1:8" hidden="1" x14ac:dyDescent="0.35">
      <c r="A2917" t="s">
        <v>7998</v>
      </c>
      <c r="B2917" t="s">
        <v>124</v>
      </c>
      <c r="C2917" t="s">
        <v>278</v>
      </c>
      <c r="D2917" s="685">
        <v>45679</v>
      </c>
      <c r="E2917" t="s">
        <v>80</v>
      </c>
      <c r="F2917" s="685">
        <v>45679</v>
      </c>
      <c r="G2917" s="685">
        <v>46325</v>
      </c>
      <c r="H2917" s="684" t="s">
        <v>7999</v>
      </c>
    </row>
    <row r="2918" spans="1:8" hidden="1" x14ac:dyDescent="0.35">
      <c r="A2918" t="s">
        <v>628</v>
      </c>
      <c r="B2918" t="s">
        <v>156</v>
      </c>
      <c r="C2918" t="s">
        <v>278</v>
      </c>
      <c r="D2918" s="685">
        <v>45869</v>
      </c>
      <c r="E2918" t="s">
        <v>2640</v>
      </c>
      <c r="F2918" s="685">
        <v>45672</v>
      </c>
      <c r="G2918" s="685">
        <v>46021</v>
      </c>
      <c r="H2918" s="684" t="s">
        <v>2911</v>
      </c>
    </row>
    <row r="2919" spans="1:8" ht="29" hidden="1" x14ac:dyDescent="0.35">
      <c r="A2919" t="s">
        <v>8000</v>
      </c>
      <c r="B2919" t="s">
        <v>124</v>
      </c>
      <c r="C2919" t="s">
        <v>278</v>
      </c>
      <c r="D2919" s="685">
        <v>45712</v>
      </c>
      <c r="E2919" t="s">
        <v>135</v>
      </c>
      <c r="F2919" s="685">
        <v>45680</v>
      </c>
      <c r="G2919" s="685">
        <v>46325</v>
      </c>
      <c r="H2919" s="684" t="s">
        <v>8001</v>
      </c>
    </row>
    <row r="2920" spans="1:8" ht="29" hidden="1" x14ac:dyDescent="0.35">
      <c r="A2920" t="s">
        <v>8002</v>
      </c>
      <c r="B2920" t="s">
        <v>124</v>
      </c>
      <c r="C2920" t="s">
        <v>278</v>
      </c>
      <c r="D2920" s="685">
        <v>45735</v>
      </c>
      <c r="E2920" t="s">
        <v>80</v>
      </c>
      <c r="F2920" s="685">
        <v>45707</v>
      </c>
      <c r="G2920" s="685">
        <v>46325</v>
      </c>
      <c r="H2920" s="684" t="s">
        <v>8003</v>
      </c>
    </row>
    <row r="2921" spans="1:8" ht="29" hidden="1" x14ac:dyDescent="0.35">
      <c r="A2921" t="s">
        <v>250</v>
      </c>
      <c r="B2921" t="s">
        <v>156</v>
      </c>
      <c r="C2921" t="s">
        <v>2475</v>
      </c>
      <c r="D2921" s="685">
        <v>45809</v>
      </c>
      <c r="E2921" t="s">
        <v>80</v>
      </c>
      <c r="F2921" s="685">
        <v>45734</v>
      </c>
      <c r="G2921" s="685">
        <v>45992</v>
      </c>
      <c r="H2921" s="684" t="s">
        <v>8004</v>
      </c>
    </row>
    <row r="2922" spans="1:8" hidden="1" x14ac:dyDescent="0.35">
      <c r="A2922" t="s">
        <v>2222</v>
      </c>
      <c r="B2922" t="s">
        <v>565</v>
      </c>
      <c r="C2922" t="s">
        <v>278</v>
      </c>
      <c r="D2922" s="685">
        <v>45870</v>
      </c>
      <c r="E2922" t="s">
        <v>80</v>
      </c>
      <c r="F2922" s="685">
        <v>45666</v>
      </c>
      <c r="G2922" s="685">
        <v>46022</v>
      </c>
      <c r="H2922" s="684" t="s">
        <v>8005</v>
      </c>
    </row>
    <row r="2923" spans="1:8" ht="29" hidden="1" x14ac:dyDescent="0.35">
      <c r="A2923" t="s">
        <v>8006</v>
      </c>
      <c r="B2923" t="s">
        <v>565</v>
      </c>
      <c r="C2923" t="s">
        <v>2536</v>
      </c>
      <c r="D2923" s="685">
        <v>45900</v>
      </c>
      <c r="E2923" t="s">
        <v>2531</v>
      </c>
      <c r="F2923" s="685">
        <v>45785</v>
      </c>
      <c r="G2923" s="685">
        <v>46021</v>
      </c>
      <c r="H2923" s="684" t="s">
        <v>8007</v>
      </c>
    </row>
    <row r="2924" spans="1:8" hidden="1" x14ac:dyDescent="0.35">
      <c r="A2924" t="s">
        <v>2219</v>
      </c>
      <c r="B2924" t="s">
        <v>280</v>
      </c>
      <c r="C2924" t="s">
        <v>2536</v>
      </c>
      <c r="D2924" s="685">
        <v>45868</v>
      </c>
      <c r="E2924" t="s">
        <v>80</v>
      </c>
      <c r="F2924" s="685">
        <v>45666</v>
      </c>
      <c r="G2924" s="685">
        <v>46021</v>
      </c>
      <c r="H2924" s="684" t="s">
        <v>8008</v>
      </c>
    </row>
    <row r="2925" spans="1:8" hidden="1" x14ac:dyDescent="0.35">
      <c r="A2925" t="s">
        <v>8009</v>
      </c>
      <c r="B2925" t="s">
        <v>565</v>
      </c>
      <c r="C2925" t="s">
        <v>278</v>
      </c>
      <c r="D2925" s="685">
        <v>45712</v>
      </c>
      <c r="E2925" t="s">
        <v>80</v>
      </c>
      <c r="F2925" s="685">
        <v>45680</v>
      </c>
      <c r="G2925" s="685">
        <v>46325</v>
      </c>
      <c r="H2925" s="684" t="s">
        <v>8010</v>
      </c>
    </row>
    <row r="2926" spans="1:8" hidden="1" x14ac:dyDescent="0.35">
      <c r="A2926" t="s">
        <v>8011</v>
      </c>
      <c r="B2926" t="s">
        <v>565</v>
      </c>
      <c r="C2926" t="s">
        <v>278</v>
      </c>
      <c r="D2926" s="685">
        <v>45721</v>
      </c>
      <c r="E2926" t="s">
        <v>80</v>
      </c>
      <c r="F2926" s="685">
        <v>45693</v>
      </c>
      <c r="G2926" s="685">
        <v>46325</v>
      </c>
      <c r="H2926" s="684" t="s">
        <v>8012</v>
      </c>
    </row>
    <row r="2927" spans="1:8" hidden="1" x14ac:dyDescent="0.35">
      <c r="A2927" t="s">
        <v>8013</v>
      </c>
      <c r="B2927" t="s">
        <v>124</v>
      </c>
      <c r="C2927" t="s">
        <v>278</v>
      </c>
      <c r="D2927" s="685">
        <v>45900</v>
      </c>
      <c r="E2927" t="s">
        <v>2640</v>
      </c>
      <c r="F2927" s="685">
        <v>45672</v>
      </c>
      <c r="G2927" s="685">
        <v>45992</v>
      </c>
      <c r="H2927" s="684" t="s">
        <v>8014</v>
      </c>
    </row>
    <row r="2928" spans="1:8" hidden="1" x14ac:dyDescent="0.35">
      <c r="A2928" t="s">
        <v>8015</v>
      </c>
      <c r="B2928" t="s">
        <v>565</v>
      </c>
      <c r="C2928" t="s">
        <v>278</v>
      </c>
      <c r="D2928" s="685">
        <v>45717</v>
      </c>
      <c r="E2928" t="s">
        <v>80</v>
      </c>
      <c r="F2928" s="685">
        <v>45686</v>
      </c>
      <c r="G2928" s="685">
        <v>46325</v>
      </c>
      <c r="H2928" s="684" t="s">
        <v>8016</v>
      </c>
    </row>
    <row r="2929" spans="1:8" ht="43.5" hidden="1" x14ac:dyDescent="0.35">
      <c r="A2929" t="s">
        <v>8017</v>
      </c>
      <c r="B2929" t="s">
        <v>888</v>
      </c>
      <c r="C2929" t="s">
        <v>124</v>
      </c>
      <c r="D2929" s="685">
        <v>45729</v>
      </c>
      <c r="E2929" t="s">
        <v>80</v>
      </c>
      <c r="F2929" s="685">
        <v>45517</v>
      </c>
      <c r="G2929" s="685">
        <v>45729</v>
      </c>
      <c r="H2929" s="684" t="s">
        <v>8018</v>
      </c>
    </row>
    <row r="2930" spans="1:8" hidden="1" x14ac:dyDescent="0.35">
      <c r="A2930" t="s">
        <v>8019</v>
      </c>
      <c r="B2930" t="s">
        <v>3110</v>
      </c>
      <c r="C2930" t="s">
        <v>124</v>
      </c>
      <c r="D2930" s="685">
        <v>46005</v>
      </c>
      <c r="E2930" t="s">
        <v>2640</v>
      </c>
      <c r="F2930" s="685">
        <v>45882</v>
      </c>
      <c r="G2930" s="685">
        <v>46057</v>
      </c>
      <c r="H2930" s="684" t="s">
        <v>8020</v>
      </c>
    </row>
    <row r="2931" spans="1:8" ht="29" hidden="1" x14ac:dyDescent="0.35">
      <c r="A2931" t="s">
        <v>483</v>
      </c>
      <c r="B2931" t="s">
        <v>280</v>
      </c>
      <c r="C2931" t="s">
        <v>278</v>
      </c>
      <c r="D2931" s="685">
        <v>45961</v>
      </c>
      <c r="E2931" t="s">
        <v>80</v>
      </c>
      <c r="F2931" s="685">
        <v>45678</v>
      </c>
      <c r="G2931" s="685">
        <v>46325</v>
      </c>
      <c r="H2931" s="684" t="s">
        <v>8021</v>
      </c>
    </row>
    <row r="2932" spans="1:8" hidden="1" x14ac:dyDescent="0.35">
      <c r="A2932" t="s">
        <v>8022</v>
      </c>
      <c r="B2932" t="s">
        <v>565</v>
      </c>
      <c r="C2932" t="s">
        <v>278</v>
      </c>
      <c r="D2932" s="685">
        <v>45740</v>
      </c>
      <c r="E2932" t="s">
        <v>80</v>
      </c>
      <c r="F2932" s="685">
        <v>45671</v>
      </c>
      <c r="G2932" s="685">
        <v>45777</v>
      </c>
      <c r="H2932" s="684" t="s">
        <v>8023</v>
      </c>
    </row>
    <row r="2933" spans="1:8" ht="29" hidden="1" x14ac:dyDescent="0.35">
      <c r="A2933" t="s">
        <v>8024</v>
      </c>
      <c r="B2933" t="s">
        <v>565</v>
      </c>
      <c r="C2933" t="s">
        <v>278</v>
      </c>
      <c r="D2933" s="685">
        <v>45768</v>
      </c>
      <c r="E2933" t="s">
        <v>80</v>
      </c>
      <c r="F2933" s="685">
        <v>45735</v>
      </c>
      <c r="G2933" s="685">
        <v>46325</v>
      </c>
      <c r="H2933" s="684" t="s">
        <v>8025</v>
      </c>
    </row>
    <row r="2934" spans="1:8" ht="29" hidden="1" x14ac:dyDescent="0.35">
      <c r="A2934" t="s">
        <v>8026</v>
      </c>
      <c r="B2934" t="s">
        <v>124</v>
      </c>
      <c r="C2934" t="s">
        <v>278</v>
      </c>
      <c r="D2934" s="685">
        <v>45679</v>
      </c>
      <c r="E2934" t="s">
        <v>135</v>
      </c>
      <c r="F2934" s="685">
        <v>45679</v>
      </c>
      <c r="G2934" s="685">
        <v>46325</v>
      </c>
      <c r="H2934" s="684" t="s">
        <v>8027</v>
      </c>
    </row>
    <row r="2935" spans="1:8" hidden="1" x14ac:dyDescent="0.35">
      <c r="A2935" t="s">
        <v>8028</v>
      </c>
      <c r="B2935" t="s">
        <v>888</v>
      </c>
      <c r="C2935" t="s">
        <v>278</v>
      </c>
      <c r="D2935" s="685">
        <v>45838</v>
      </c>
      <c r="E2935" t="s">
        <v>80</v>
      </c>
      <c r="F2935" s="685">
        <v>45785</v>
      </c>
      <c r="G2935" s="685">
        <v>46022</v>
      </c>
      <c r="H2935" s="684" t="s">
        <v>8029</v>
      </c>
    </row>
    <row r="2936" spans="1:8" hidden="1" x14ac:dyDescent="0.35">
      <c r="A2936" t="s">
        <v>8030</v>
      </c>
      <c r="B2936" t="s">
        <v>888</v>
      </c>
      <c r="C2936" t="s">
        <v>2475</v>
      </c>
      <c r="D2936" s="685">
        <v>45804</v>
      </c>
      <c r="E2936" t="s">
        <v>3470</v>
      </c>
      <c r="F2936" s="685">
        <v>45797</v>
      </c>
      <c r="G2936" s="685">
        <v>45871</v>
      </c>
      <c r="H2936" s="684" t="s">
        <v>8031</v>
      </c>
    </row>
    <row r="2937" spans="1:8" hidden="1" x14ac:dyDescent="0.35">
      <c r="A2937" t="s">
        <v>8032</v>
      </c>
      <c r="B2937" t="s">
        <v>565</v>
      </c>
      <c r="C2937" t="s">
        <v>124</v>
      </c>
      <c r="D2937" s="685">
        <v>45807</v>
      </c>
      <c r="E2937" t="s">
        <v>135</v>
      </c>
      <c r="F2937" s="685">
        <v>45790</v>
      </c>
      <c r="G2937" s="685">
        <v>45838</v>
      </c>
      <c r="H2937" s="684" t="s">
        <v>8033</v>
      </c>
    </row>
    <row r="2938" spans="1:8" hidden="1" x14ac:dyDescent="0.35">
      <c r="A2938" t="s">
        <v>8034</v>
      </c>
      <c r="B2938" t="s">
        <v>888</v>
      </c>
      <c r="C2938" t="s">
        <v>124</v>
      </c>
      <c r="D2938" s="685">
        <v>45900</v>
      </c>
      <c r="E2938" t="s">
        <v>80</v>
      </c>
      <c r="F2938" s="685">
        <v>45785</v>
      </c>
      <c r="G2938" s="685">
        <v>46021</v>
      </c>
      <c r="H2938" s="684" t="s">
        <v>8035</v>
      </c>
    </row>
    <row r="2939" spans="1:8" hidden="1" x14ac:dyDescent="0.35">
      <c r="A2939" t="s">
        <v>8036</v>
      </c>
      <c r="B2939" t="s">
        <v>565</v>
      </c>
      <c r="C2939" t="s">
        <v>124</v>
      </c>
      <c r="D2939" s="685">
        <v>46142</v>
      </c>
      <c r="E2939" t="s">
        <v>80</v>
      </c>
      <c r="F2939" s="685">
        <v>45717</v>
      </c>
      <c r="G2939" s="685">
        <v>46418</v>
      </c>
      <c r="H2939" s="684" t="s">
        <v>8037</v>
      </c>
    </row>
    <row r="2940" spans="1:8" hidden="1" x14ac:dyDescent="0.35">
      <c r="A2940" t="s">
        <v>8038</v>
      </c>
      <c r="B2940" t="s">
        <v>565</v>
      </c>
      <c r="C2940" t="s">
        <v>124</v>
      </c>
      <c r="D2940" s="685">
        <v>45671</v>
      </c>
      <c r="E2940" t="s">
        <v>80</v>
      </c>
      <c r="F2940" s="685">
        <v>45671</v>
      </c>
      <c r="G2940" s="685">
        <v>46057</v>
      </c>
      <c r="H2940" s="684" t="s">
        <v>8039</v>
      </c>
    </row>
    <row r="2941" spans="1:8" ht="29" hidden="1" x14ac:dyDescent="0.35">
      <c r="A2941" t="s">
        <v>8040</v>
      </c>
      <c r="B2941" t="s">
        <v>280</v>
      </c>
      <c r="C2941" t="s">
        <v>278</v>
      </c>
      <c r="D2941" s="685">
        <v>45899</v>
      </c>
      <c r="E2941" t="s">
        <v>80</v>
      </c>
      <c r="F2941" s="685">
        <v>45733</v>
      </c>
      <c r="G2941" s="685">
        <v>45992</v>
      </c>
      <c r="H2941" s="684" t="s">
        <v>8041</v>
      </c>
    </row>
    <row r="2942" spans="1:8" ht="29" hidden="1" x14ac:dyDescent="0.35">
      <c r="A2942" t="s">
        <v>8042</v>
      </c>
      <c r="B2942" t="s">
        <v>565</v>
      </c>
      <c r="C2942" t="s">
        <v>278</v>
      </c>
      <c r="D2942" s="685">
        <v>45960</v>
      </c>
      <c r="E2942" t="s">
        <v>135</v>
      </c>
      <c r="F2942" s="685">
        <v>45770</v>
      </c>
      <c r="G2942" s="685">
        <v>45800</v>
      </c>
      <c r="H2942" s="684" t="s">
        <v>8043</v>
      </c>
    </row>
    <row r="2943" spans="1:8" hidden="1" x14ac:dyDescent="0.35">
      <c r="A2943" t="s">
        <v>8044</v>
      </c>
      <c r="B2943" t="s">
        <v>565</v>
      </c>
      <c r="C2943" t="s">
        <v>2536</v>
      </c>
      <c r="D2943" s="685">
        <v>45900</v>
      </c>
      <c r="E2943" t="s">
        <v>2531</v>
      </c>
      <c r="F2943" s="685">
        <v>45785</v>
      </c>
      <c r="G2943" s="685">
        <v>46021</v>
      </c>
      <c r="H2943" s="684" t="s">
        <v>8045</v>
      </c>
    </row>
    <row r="2944" spans="1:8" hidden="1" x14ac:dyDescent="0.35">
      <c r="A2944" t="s">
        <v>8046</v>
      </c>
      <c r="B2944" t="s">
        <v>888</v>
      </c>
      <c r="C2944" t="s">
        <v>124</v>
      </c>
      <c r="D2944" s="685">
        <v>45836</v>
      </c>
      <c r="E2944" t="s">
        <v>2553</v>
      </c>
      <c r="F2944" s="685">
        <v>45834</v>
      </c>
      <c r="G2944" s="685">
        <v>45864</v>
      </c>
      <c r="H2944" s="684" t="s">
        <v>8047</v>
      </c>
    </row>
    <row r="2945" spans="1:8" hidden="1" x14ac:dyDescent="0.35">
      <c r="A2945" t="s">
        <v>8048</v>
      </c>
      <c r="B2945" t="s">
        <v>565</v>
      </c>
      <c r="C2945" t="s">
        <v>2536</v>
      </c>
      <c r="D2945" s="685">
        <v>45900</v>
      </c>
      <c r="E2945" t="s">
        <v>2531</v>
      </c>
      <c r="F2945" s="685">
        <v>45785</v>
      </c>
      <c r="G2945" s="685">
        <v>46021</v>
      </c>
      <c r="H2945" s="684" t="s">
        <v>8049</v>
      </c>
    </row>
    <row r="2946" spans="1:8" hidden="1" x14ac:dyDescent="0.35">
      <c r="A2946" t="s">
        <v>8050</v>
      </c>
      <c r="B2946" t="s">
        <v>565</v>
      </c>
      <c r="C2946" t="s">
        <v>278</v>
      </c>
      <c r="D2946" s="685">
        <v>45684</v>
      </c>
      <c r="E2946" t="s">
        <v>2624</v>
      </c>
      <c r="F2946" s="685">
        <v>45653</v>
      </c>
      <c r="G2946" s="685">
        <v>46325</v>
      </c>
      <c r="H2946" s="684" t="s">
        <v>8051</v>
      </c>
    </row>
    <row r="2947" spans="1:8" ht="29" hidden="1" x14ac:dyDescent="0.35">
      <c r="A2947" t="s">
        <v>8052</v>
      </c>
      <c r="B2947" t="s">
        <v>888</v>
      </c>
      <c r="C2947" t="s">
        <v>124</v>
      </c>
      <c r="D2947" s="685">
        <v>45836</v>
      </c>
      <c r="E2947" t="s">
        <v>2553</v>
      </c>
      <c r="F2947" s="685">
        <v>45834</v>
      </c>
      <c r="G2947" s="685">
        <v>45864</v>
      </c>
      <c r="H2947" s="684" t="s">
        <v>8053</v>
      </c>
    </row>
    <row r="2948" spans="1:8" hidden="1" x14ac:dyDescent="0.35">
      <c r="A2948" t="s">
        <v>8054</v>
      </c>
      <c r="B2948" t="s">
        <v>888</v>
      </c>
      <c r="C2948" t="s">
        <v>124</v>
      </c>
      <c r="D2948" s="685">
        <v>45900</v>
      </c>
      <c r="E2948" t="s">
        <v>2553</v>
      </c>
      <c r="F2948" s="685">
        <v>45881</v>
      </c>
      <c r="G2948" s="685">
        <v>45930</v>
      </c>
      <c r="H2948" s="684" t="s">
        <v>8055</v>
      </c>
    </row>
    <row r="2949" spans="1:8" hidden="1" x14ac:dyDescent="0.35">
      <c r="A2949" t="s">
        <v>8056</v>
      </c>
      <c r="B2949" t="s">
        <v>565</v>
      </c>
      <c r="C2949" t="s">
        <v>124</v>
      </c>
      <c r="D2949" s="685">
        <v>45903</v>
      </c>
      <c r="E2949" t="s">
        <v>2553</v>
      </c>
      <c r="F2949" s="685">
        <v>45891</v>
      </c>
      <c r="G2949" s="685">
        <v>46022</v>
      </c>
      <c r="H2949" s="684" t="s">
        <v>8057</v>
      </c>
    </row>
    <row r="2950" spans="1:8" hidden="1" x14ac:dyDescent="0.35">
      <c r="A2950" t="s">
        <v>8058</v>
      </c>
      <c r="B2950" t="s">
        <v>565</v>
      </c>
      <c r="C2950" t="s">
        <v>2536</v>
      </c>
      <c r="D2950" s="685">
        <v>45900</v>
      </c>
      <c r="E2950" t="s">
        <v>2531</v>
      </c>
      <c r="F2950" s="685">
        <v>45785</v>
      </c>
      <c r="G2950" s="685">
        <v>46021</v>
      </c>
      <c r="H2950" s="684" t="s">
        <v>8059</v>
      </c>
    </row>
    <row r="2951" spans="1:8" hidden="1" x14ac:dyDescent="0.35">
      <c r="A2951" t="s">
        <v>8060</v>
      </c>
      <c r="B2951" t="s">
        <v>565</v>
      </c>
      <c r="C2951" t="s">
        <v>278</v>
      </c>
      <c r="D2951" s="685">
        <v>45916</v>
      </c>
      <c r="E2951" t="s">
        <v>2553</v>
      </c>
      <c r="F2951" s="685">
        <v>45523</v>
      </c>
      <c r="G2951" s="685">
        <v>46021</v>
      </c>
      <c r="H2951" s="684" t="s">
        <v>3529</v>
      </c>
    </row>
    <row r="2952" spans="1:8" hidden="1" x14ac:dyDescent="0.35">
      <c r="A2952" t="s">
        <v>8061</v>
      </c>
      <c r="B2952" t="s">
        <v>888</v>
      </c>
      <c r="C2952" t="s">
        <v>278</v>
      </c>
      <c r="D2952" s="685">
        <v>45853</v>
      </c>
      <c r="E2952" t="s">
        <v>80</v>
      </c>
      <c r="F2952" s="685">
        <v>45839</v>
      </c>
      <c r="G2952" s="685">
        <v>46022</v>
      </c>
      <c r="H2952" s="684" t="s">
        <v>8062</v>
      </c>
    </row>
    <row r="2953" spans="1:8" hidden="1" x14ac:dyDescent="0.35">
      <c r="A2953" t="s">
        <v>8063</v>
      </c>
      <c r="B2953" t="s">
        <v>565</v>
      </c>
      <c r="C2953" t="s">
        <v>2536</v>
      </c>
      <c r="D2953" s="685">
        <v>45900</v>
      </c>
      <c r="E2953" t="s">
        <v>2531</v>
      </c>
      <c r="F2953" s="685">
        <v>45785</v>
      </c>
      <c r="G2953" s="685">
        <v>46021</v>
      </c>
      <c r="H2953" s="684" t="s">
        <v>8064</v>
      </c>
    </row>
    <row r="2954" spans="1:8" hidden="1" x14ac:dyDescent="0.35">
      <c r="A2954" t="s">
        <v>584</v>
      </c>
      <c r="B2954" t="s">
        <v>124</v>
      </c>
      <c r="C2954" t="s">
        <v>278</v>
      </c>
      <c r="D2954" s="685">
        <v>45869</v>
      </c>
      <c r="E2954" t="s">
        <v>80</v>
      </c>
      <c r="F2954" s="685">
        <v>45670</v>
      </c>
      <c r="G2954" s="685">
        <v>45869</v>
      </c>
      <c r="H2954" s="684" t="s">
        <v>8065</v>
      </c>
    </row>
    <row r="2955" spans="1:8" hidden="1" x14ac:dyDescent="0.35">
      <c r="A2955" t="s">
        <v>485</v>
      </c>
      <c r="B2955" t="s">
        <v>280</v>
      </c>
      <c r="C2955" t="s">
        <v>278</v>
      </c>
      <c r="D2955" s="685">
        <v>45961</v>
      </c>
      <c r="E2955" t="s">
        <v>80</v>
      </c>
      <c r="F2955" s="685">
        <v>45673</v>
      </c>
      <c r="G2955" s="685">
        <v>46325</v>
      </c>
      <c r="H2955" s="684" t="s">
        <v>8066</v>
      </c>
    </row>
    <row r="2956" spans="1:8" hidden="1" x14ac:dyDescent="0.35">
      <c r="A2956" t="s">
        <v>8067</v>
      </c>
      <c r="B2956" t="s">
        <v>124</v>
      </c>
      <c r="C2956" t="s">
        <v>124</v>
      </c>
      <c r="D2956" s="685">
        <v>45743</v>
      </c>
      <c r="E2956" t="s">
        <v>80</v>
      </c>
      <c r="F2956" s="685">
        <v>45671</v>
      </c>
      <c r="G2956" s="685">
        <v>46057</v>
      </c>
      <c r="H2956" s="684" t="s">
        <v>8068</v>
      </c>
    </row>
    <row r="2957" spans="1:8" ht="29" hidden="1" x14ac:dyDescent="0.35">
      <c r="A2957" t="s">
        <v>8069</v>
      </c>
      <c r="B2957" t="s">
        <v>124</v>
      </c>
      <c r="C2957" t="s">
        <v>124</v>
      </c>
      <c r="D2957" s="685">
        <v>45671</v>
      </c>
      <c r="E2957" t="s">
        <v>80</v>
      </c>
      <c r="F2957" s="685">
        <v>45670</v>
      </c>
      <c r="G2957" s="685">
        <v>45992</v>
      </c>
      <c r="H2957" s="684" t="s">
        <v>8070</v>
      </c>
    </row>
    <row r="2958" spans="1:8" hidden="1" x14ac:dyDescent="0.35">
      <c r="A2958" t="s">
        <v>8071</v>
      </c>
      <c r="B2958" t="s">
        <v>565</v>
      </c>
      <c r="C2958" t="s">
        <v>2475</v>
      </c>
      <c r="D2958" s="685">
        <v>45897</v>
      </c>
      <c r="E2958" t="s">
        <v>80</v>
      </c>
      <c r="F2958" s="685">
        <v>45734</v>
      </c>
      <c r="G2958" s="685">
        <v>46057</v>
      </c>
      <c r="H2958" s="684" t="s">
        <v>8072</v>
      </c>
    </row>
    <row r="2959" spans="1:8" ht="29" hidden="1" x14ac:dyDescent="0.35">
      <c r="A2959" t="s">
        <v>8073</v>
      </c>
      <c r="B2959" t="s">
        <v>124</v>
      </c>
      <c r="C2959" t="s">
        <v>124</v>
      </c>
      <c r="D2959" s="685">
        <v>45678</v>
      </c>
      <c r="E2959" t="s">
        <v>80</v>
      </c>
      <c r="F2959" s="685">
        <v>45671</v>
      </c>
      <c r="G2959" s="685">
        <v>45992</v>
      </c>
      <c r="H2959" s="684" t="s">
        <v>8074</v>
      </c>
    </row>
    <row r="2960" spans="1:8" hidden="1" x14ac:dyDescent="0.35">
      <c r="A2960" t="s">
        <v>8075</v>
      </c>
      <c r="B2960" t="s">
        <v>124</v>
      </c>
      <c r="C2960" t="s">
        <v>278</v>
      </c>
      <c r="D2960" s="685">
        <v>45691</v>
      </c>
      <c r="E2960" t="s">
        <v>80</v>
      </c>
      <c r="F2960" s="685">
        <v>45660</v>
      </c>
      <c r="G2960" s="685">
        <v>46021</v>
      </c>
      <c r="H2960" s="684" t="s">
        <v>8076</v>
      </c>
    </row>
    <row r="2961" spans="1:8" hidden="1" x14ac:dyDescent="0.35">
      <c r="A2961" t="s">
        <v>574</v>
      </c>
      <c r="B2961" t="s">
        <v>124</v>
      </c>
      <c r="C2961" t="s">
        <v>278</v>
      </c>
      <c r="D2961" s="685">
        <v>45869</v>
      </c>
      <c r="E2961" t="s">
        <v>80</v>
      </c>
      <c r="F2961" s="685">
        <v>45666</v>
      </c>
      <c r="G2961" s="685">
        <v>45869</v>
      </c>
      <c r="H2961" s="684" t="s">
        <v>8077</v>
      </c>
    </row>
    <row r="2962" spans="1:8" ht="29" hidden="1" x14ac:dyDescent="0.35">
      <c r="A2962" t="s">
        <v>8078</v>
      </c>
      <c r="B2962" t="s">
        <v>888</v>
      </c>
      <c r="C2962" t="s">
        <v>2536</v>
      </c>
      <c r="D2962" s="685">
        <v>45869</v>
      </c>
      <c r="E2962" t="s">
        <v>2640</v>
      </c>
      <c r="F2962" s="685">
        <v>45660</v>
      </c>
      <c r="G2962" s="685">
        <v>46022</v>
      </c>
      <c r="H2962" s="684" t="s">
        <v>8079</v>
      </c>
    </row>
    <row r="2963" spans="1:8" hidden="1" x14ac:dyDescent="0.35">
      <c r="A2963" t="s">
        <v>8080</v>
      </c>
      <c r="B2963" t="s">
        <v>124</v>
      </c>
      <c r="C2963" t="s">
        <v>124</v>
      </c>
      <c r="D2963" s="685">
        <v>45685</v>
      </c>
      <c r="E2963" t="s">
        <v>80</v>
      </c>
      <c r="F2963" s="685">
        <v>45671</v>
      </c>
      <c r="G2963" s="685">
        <v>45747</v>
      </c>
      <c r="H2963" s="684" t="s">
        <v>8081</v>
      </c>
    </row>
    <row r="2964" spans="1:8" hidden="1" x14ac:dyDescent="0.35">
      <c r="A2964" t="s">
        <v>2203</v>
      </c>
      <c r="B2964" t="s">
        <v>565</v>
      </c>
      <c r="C2964" t="s">
        <v>278</v>
      </c>
      <c r="D2964" s="685">
        <v>45740</v>
      </c>
      <c r="E2964" t="s">
        <v>80</v>
      </c>
      <c r="F2964" s="685">
        <v>45671</v>
      </c>
      <c r="G2964" s="685">
        <v>46022</v>
      </c>
      <c r="H2964" s="684" t="s">
        <v>1055</v>
      </c>
    </row>
    <row r="2965" spans="1:8" hidden="1" x14ac:dyDescent="0.35">
      <c r="A2965" t="s">
        <v>8082</v>
      </c>
      <c r="B2965" t="s">
        <v>888</v>
      </c>
      <c r="C2965" t="s">
        <v>278</v>
      </c>
      <c r="D2965" s="685">
        <v>45740</v>
      </c>
      <c r="E2965" t="s">
        <v>2624</v>
      </c>
      <c r="F2965" s="685">
        <v>45671</v>
      </c>
      <c r="G2965" s="685">
        <v>46022</v>
      </c>
      <c r="H2965" s="684" t="s">
        <v>8083</v>
      </c>
    </row>
    <row r="2966" spans="1:8" hidden="1" x14ac:dyDescent="0.35">
      <c r="A2966" t="s">
        <v>8084</v>
      </c>
      <c r="B2966" t="s">
        <v>124</v>
      </c>
      <c r="C2966" t="s">
        <v>2475</v>
      </c>
      <c r="D2966" s="685">
        <v>45697</v>
      </c>
      <c r="E2966" t="s">
        <v>80</v>
      </c>
      <c r="F2966" s="685">
        <v>45660</v>
      </c>
      <c r="G2966" s="685">
        <v>45747</v>
      </c>
      <c r="H2966" s="684" t="s">
        <v>8085</v>
      </c>
    </row>
    <row r="2967" spans="1:8" hidden="1" x14ac:dyDescent="0.35">
      <c r="A2967" t="s">
        <v>8086</v>
      </c>
      <c r="B2967" t="s">
        <v>565</v>
      </c>
      <c r="C2967" t="s">
        <v>124</v>
      </c>
      <c r="D2967" s="685">
        <v>45903</v>
      </c>
      <c r="E2967" t="s">
        <v>2553</v>
      </c>
      <c r="F2967" s="685">
        <v>45891</v>
      </c>
      <c r="G2967" s="685">
        <v>46022</v>
      </c>
      <c r="H2967" s="684" t="s">
        <v>8087</v>
      </c>
    </row>
    <row r="2968" spans="1:8" hidden="1" x14ac:dyDescent="0.35">
      <c r="A2968" t="s">
        <v>8088</v>
      </c>
      <c r="B2968" t="s">
        <v>565</v>
      </c>
      <c r="C2968" t="s">
        <v>2475</v>
      </c>
      <c r="D2968" s="685">
        <v>46022</v>
      </c>
      <c r="E2968" t="s">
        <v>80</v>
      </c>
      <c r="F2968" s="685">
        <v>45474</v>
      </c>
      <c r="G2968" s="685">
        <v>46142</v>
      </c>
      <c r="H2968" s="684" t="s">
        <v>8089</v>
      </c>
    </row>
    <row r="2969" spans="1:8" ht="29" hidden="1" x14ac:dyDescent="0.35">
      <c r="A2969" t="s">
        <v>8090</v>
      </c>
      <c r="B2969" t="s">
        <v>124</v>
      </c>
      <c r="C2969" t="s">
        <v>278</v>
      </c>
      <c r="D2969" s="685">
        <v>45671</v>
      </c>
      <c r="E2969" t="s">
        <v>80</v>
      </c>
      <c r="F2969" s="685">
        <v>45656</v>
      </c>
      <c r="G2969" s="685">
        <v>45716</v>
      </c>
      <c r="H2969" s="684" t="s">
        <v>8091</v>
      </c>
    </row>
    <row r="2970" spans="1:8" hidden="1" x14ac:dyDescent="0.35">
      <c r="A2970" t="s">
        <v>8092</v>
      </c>
      <c r="B2970" t="s">
        <v>124</v>
      </c>
      <c r="C2970" t="s">
        <v>124</v>
      </c>
      <c r="D2970" s="685">
        <v>45702</v>
      </c>
      <c r="E2970" t="s">
        <v>2531</v>
      </c>
      <c r="F2970" s="685">
        <v>45671</v>
      </c>
      <c r="G2970" s="685">
        <v>46057</v>
      </c>
      <c r="H2970" s="684" t="s">
        <v>8093</v>
      </c>
    </row>
    <row r="2971" spans="1:8" hidden="1" x14ac:dyDescent="0.35">
      <c r="A2971" t="s">
        <v>8094</v>
      </c>
      <c r="B2971" t="s">
        <v>124</v>
      </c>
      <c r="C2971" t="s">
        <v>278</v>
      </c>
      <c r="D2971" s="685">
        <v>45671</v>
      </c>
      <c r="E2971" t="s">
        <v>135</v>
      </c>
      <c r="F2971" s="685">
        <v>45660</v>
      </c>
      <c r="G2971" s="685">
        <v>45992</v>
      </c>
      <c r="H2971" s="684" t="s">
        <v>8095</v>
      </c>
    </row>
    <row r="2972" spans="1:8" hidden="1" x14ac:dyDescent="0.35">
      <c r="A2972" t="s">
        <v>8096</v>
      </c>
      <c r="B2972" t="s">
        <v>124</v>
      </c>
      <c r="C2972" t="s">
        <v>278</v>
      </c>
      <c r="D2972" s="685">
        <v>45671</v>
      </c>
      <c r="E2972" t="s">
        <v>80</v>
      </c>
      <c r="F2972" s="685">
        <v>45656</v>
      </c>
      <c r="G2972" s="685">
        <v>45716</v>
      </c>
      <c r="H2972" s="684" t="s">
        <v>8097</v>
      </c>
    </row>
    <row r="2973" spans="1:8" ht="29" hidden="1" x14ac:dyDescent="0.35">
      <c r="A2973" t="s">
        <v>8098</v>
      </c>
      <c r="B2973" t="s">
        <v>124</v>
      </c>
      <c r="C2973" t="s">
        <v>278</v>
      </c>
      <c r="D2973" s="685">
        <v>45671</v>
      </c>
      <c r="E2973" t="s">
        <v>80</v>
      </c>
      <c r="F2973" s="685">
        <v>45660</v>
      </c>
      <c r="G2973" s="685">
        <v>45992</v>
      </c>
      <c r="H2973" s="684" t="s">
        <v>8099</v>
      </c>
    </row>
    <row r="2974" spans="1:8" ht="29" hidden="1" x14ac:dyDescent="0.35">
      <c r="A2974" t="s">
        <v>8100</v>
      </c>
      <c r="B2974" t="s">
        <v>124</v>
      </c>
      <c r="C2974" t="s">
        <v>278</v>
      </c>
      <c r="D2974" s="685">
        <v>45671</v>
      </c>
      <c r="E2974" t="s">
        <v>80</v>
      </c>
      <c r="F2974" s="685">
        <v>45670</v>
      </c>
      <c r="G2974" s="685">
        <v>45716</v>
      </c>
      <c r="H2974" s="684" t="s">
        <v>8101</v>
      </c>
    </row>
    <row r="2975" spans="1:8" hidden="1" x14ac:dyDescent="0.35">
      <c r="A2975" t="s">
        <v>8102</v>
      </c>
      <c r="B2975" t="s">
        <v>565</v>
      </c>
      <c r="C2975" t="s">
        <v>278</v>
      </c>
      <c r="D2975" s="685">
        <v>45721</v>
      </c>
      <c r="E2975" t="s">
        <v>80</v>
      </c>
      <c r="F2975" s="685">
        <v>45693</v>
      </c>
      <c r="G2975" s="685">
        <v>46325</v>
      </c>
      <c r="H2975" s="684" t="s">
        <v>8103</v>
      </c>
    </row>
    <row r="2976" spans="1:8" hidden="1" x14ac:dyDescent="0.35">
      <c r="A2976" t="s">
        <v>8104</v>
      </c>
      <c r="B2976" t="s">
        <v>565</v>
      </c>
      <c r="C2976" t="s">
        <v>278</v>
      </c>
      <c r="D2976" s="685">
        <v>45799</v>
      </c>
      <c r="E2976" t="s">
        <v>80</v>
      </c>
      <c r="F2976" s="685">
        <v>45645</v>
      </c>
      <c r="G2976" s="685">
        <v>46021</v>
      </c>
      <c r="H2976" s="684" t="s">
        <v>8105</v>
      </c>
    </row>
    <row r="2977" spans="1:8" ht="29" hidden="1" x14ac:dyDescent="0.35">
      <c r="A2977" t="s">
        <v>8106</v>
      </c>
      <c r="B2977" t="s">
        <v>124</v>
      </c>
      <c r="C2977" t="s">
        <v>278</v>
      </c>
      <c r="D2977" s="685">
        <v>45684</v>
      </c>
      <c r="E2977" t="s">
        <v>135</v>
      </c>
      <c r="F2977" s="685">
        <v>45652</v>
      </c>
      <c r="G2977" s="685">
        <v>46325</v>
      </c>
      <c r="H2977" s="684" t="s">
        <v>8107</v>
      </c>
    </row>
    <row r="2978" spans="1:8" ht="29" hidden="1" x14ac:dyDescent="0.35">
      <c r="A2978" t="s">
        <v>2250</v>
      </c>
      <c r="B2978" t="s">
        <v>156</v>
      </c>
      <c r="C2978" t="s">
        <v>2536</v>
      </c>
      <c r="D2978" s="685">
        <v>45911</v>
      </c>
      <c r="E2978" t="s">
        <v>2640</v>
      </c>
      <c r="F2978" s="685">
        <v>45691</v>
      </c>
      <c r="G2978" s="685">
        <v>46057</v>
      </c>
      <c r="H2978" s="684" t="s">
        <v>8108</v>
      </c>
    </row>
    <row r="2979" spans="1:8" ht="29" hidden="1" x14ac:dyDescent="0.35">
      <c r="A2979" t="s">
        <v>8109</v>
      </c>
      <c r="B2979" t="s">
        <v>565</v>
      </c>
      <c r="C2979" t="s">
        <v>2536</v>
      </c>
      <c r="D2979" s="685">
        <v>45701</v>
      </c>
      <c r="E2979" t="s">
        <v>80</v>
      </c>
      <c r="F2979" s="685">
        <v>45670</v>
      </c>
      <c r="G2979" s="685">
        <v>46057</v>
      </c>
      <c r="H2979" s="684" t="s">
        <v>8110</v>
      </c>
    </row>
    <row r="2980" spans="1:8" ht="29" hidden="1" x14ac:dyDescent="0.35">
      <c r="A2980" t="s">
        <v>8111</v>
      </c>
      <c r="B2980" t="s">
        <v>124</v>
      </c>
      <c r="C2980" t="s">
        <v>278</v>
      </c>
      <c r="D2980" s="685">
        <v>45671</v>
      </c>
      <c r="E2980" t="s">
        <v>80</v>
      </c>
      <c r="F2980" s="685">
        <v>45660</v>
      </c>
      <c r="G2980" s="685">
        <v>45992</v>
      </c>
      <c r="H2980" s="684" t="s">
        <v>8112</v>
      </c>
    </row>
    <row r="2981" spans="1:8" ht="29" hidden="1" x14ac:dyDescent="0.35">
      <c r="A2981" t="s">
        <v>8113</v>
      </c>
      <c r="B2981" t="s">
        <v>565</v>
      </c>
      <c r="C2981" t="s">
        <v>2536</v>
      </c>
      <c r="D2981" s="685">
        <v>45701</v>
      </c>
      <c r="E2981" t="s">
        <v>80</v>
      </c>
      <c r="F2981" s="685">
        <v>45670</v>
      </c>
      <c r="G2981" s="685">
        <v>46057</v>
      </c>
      <c r="H2981" s="684" t="s">
        <v>8114</v>
      </c>
    </row>
    <row r="2982" spans="1:8" hidden="1" x14ac:dyDescent="0.35">
      <c r="A2982" t="s">
        <v>8115</v>
      </c>
      <c r="B2982" t="s">
        <v>280</v>
      </c>
      <c r="C2982" t="s">
        <v>278</v>
      </c>
      <c r="D2982" s="685">
        <v>45900</v>
      </c>
      <c r="E2982" t="s">
        <v>80</v>
      </c>
      <c r="F2982" s="685">
        <v>45646</v>
      </c>
      <c r="G2982" s="685">
        <v>45900</v>
      </c>
      <c r="H2982" s="684" t="s">
        <v>1246</v>
      </c>
    </row>
    <row r="2983" spans="1:8" hidden="1" x14ac:dyDescent="0.35">
      <c r="A2983" t="s">
        <v>8116</v>
      </c>
      <c r="B2983" t="s">
        <v>565</v>
      </c>
      <c r="C2983" t="s">
        <v>278</v>
      </c>
      <c r="D2983" s="685">
        <v>45778</v>
      </c>
      <c r="E2983" t="s">
        <v>80</v>
      </c>
      <c r="F2983" s="685">
        <v>45645</v>
      </c>
      <c r="G2983" s="685">
        <v>46021</v>
      </c>
      <c r="H2983" s="684" t="s">
        <v>8117</v>
      </c>
    </row>
    <row r="2984" spans="1:8" hidden="1" x14ac:dyDescent="0.35">
      <c r="A2984" t="s">
        <v>8118</v>
      </c>
      <c r="B2984" t="s">
        <v>124</v>
      </c>
      <c r="C2984" t="s">
        <v>278</v>
      </c>
      <c r="D2984" s="685">
        <v>45701</v>
      </c>
      <c r="E2984" t="s">
        <v>80</v>
      </c>
      <c r="F2984" s="685">
        <v>45667</v>
      </c>
      <c r="G2984" s="685">
        <v>46021</v>
      </c>
      <c r="H2984" s="684" t="s">
        <v>8119</v>
      </c>
    </row>
    <row r="2985" spans="1:8" hidden="1" x14ac:dyDescent="0.35">
      <c r="A2985" t="s">
        <v>8120</v>
      </c>
      <c r="B2985" t="s">
        <v>124</v>
      </c>
      <c r="C2985" t="s">
        <v>2475</v>
      </c>
      <c r="D2985" s="685">
        <v>45697</v>
      </c>
      <c r="E2985" t="s">
        <v>80</v>
      </c>
      <c r="F2985" s="685">
        <v>45660</v>
      </c>
      <c r="G2985" s="685">
        <v>45747</v>
      </c>
      <c r="H2985" s="684" t="s">
        <v>8121</v>
      </c>
    </row>
    <row r="2986" spans="1:8" ht="29" hidden="1" x14ac:dyDescent="0.35">
      <c r="A2986" t="s">
        <v>8122</v>
      </c>
      <c r="B2986" t="s">
        <v>888</v>
      </c>
      <c r="C2986" t="s">
        <v>278</v>
      </c>
      <c r="D2986" s="685">
        <v>45866</v>
      </c>
      <c r="E2986" t="s">
        <v>80</v>
      </c>
      <c r="F2986" s="685">
        <v>45660</v>
      </c>
      <c r="G2986" s="685">
        <v>45992</v>
      </c>
      <c r="H2986" s="684" t="s">
        <v>8123</v>
      </c>
    </row>
    <row r="2987" spans="1:8" hidden="1" x14ac:dyDescent="0.35">
      <c r="A2987" t="s">
        <v>8124</v>
      </c>
      <c r="B2987" t="s">
        <v>124</v>
      </c>
      <c r="C2987" t="s">
        <v>278</v>
      </c>
      <c r="D2987" s="685">
        <v>45691</v>
      </c>
      <c r="E2987" t="s">
        <v>80</v>
      </c>
      <c r="F2987" s="685">
        <v>45660</v>
      </c>
      <c r="G2987" s="685">
        <v>46021</v>
      </c>
      <c r="H2987" s="684" t="s">
        <v>8125</v>
      </c>
    </row>
    <row r="2988" spans="1:8" ht="29" hidden="1" x14ac:dyDescent="0.35">
      <c r="A2988" t="s">
        <v>507</v>
      </c>
      <c r="B2988" t="s">
        <v>280</v>
      </c>
      <c r="C2988" t="s">
        <v>278</v>
      </c>
      <c r="D2988" s="685">
        <v>45961</v>
      </c>
      <c r="E2988" t="s">
        <v>80</v>
      </c>
      <c r="F2988" s="685">
        <v>45667</v>
      </c>
      <c r="G2988" s="685">
        <v>46325</v>
      </c>
      <c r="H2988" s="684" t="s">
        <v>8126</v>
      </c>
    </row>
    <row r="2989" spans="1:8" hidden="1" x14ac:dyDescent="0.35">
      <c r="A2989" t="s">
        <v>8127</v>
      </c>
      <c r="B2989" t="s">
        <v>565</v>
      </c>
      <c r="C2989" t="s">
        <v>124</v>
      </c>
      <c r="D2989" s="685">
        <v>46142</v>
      </c>
      <c r="E2989" t="s">
        <v>80</v>
      </c>
      <c r="F2989" s="685">
        <v>45717</v>
      </c>
      <c r="G2989" s="685">
        <v>46418</v>
      </c>
      <c r="H2989" s="684" t="s">
        <v>8128</v>
      </c>
    </row>
    <row r="2990" spans="1:8" hidden="1" x14ac:dyDescent="0.35">
      <c r="A2990" t="s">
        <v>8129</v>
      </c>
      <c r="B2990" t="s">
        <v>124</v>
      </c>
      <c r="C2990" t="s">
        <v>278</v>
      </c>
      <c r="D2990" s="685">
        <v>45694</v>
      </c>
      <c r="E2990" t="s">
        <v>135</v>
      </c>
      <c r="F2990" s="685">
        <v>45663</v>
      </c>
      <c r="G2990" s="685">
        <v>46021</v>
      </c>
      <c r="H2990" s="684" t="s">
        <v>8130</v>
      </c>
    </row>
    <row r="2991" spans="1:8" hidden="1" x14ac:dyDescent="0.35">
      <c r="A2991" t="s">
        <v>239</v>
      </c>
      <c r="B2991" t="s">
        <v>156</v>
      </c>
      <c r="C2991" t="s">
        <v>278</v>
      </c>
      <c r="D2991" s="685">
        <v>45672</v>
      </c>
      <c r="E2991" t="s">
        <v>2624</v>
      </c>
      <c r="F2991" s="685">
        <v>45646</v>
      </c>
      <c r="G2991" s="685">
        <v>46022</v>
      </c>
      <c r="H2991" s="684" t="s">
        <v>8131</v>
      </c>
    </row>
    <row r="2992" spans="1:8" ht="29" hidden="1" x14ac:dyDescent="0.35">
      <c r="A2992" t="s">
        <v>8132</v>
      </c>
      <c r="B2992" t="s">
        <v>888</v>
      </c>
      <c r="C2992" t="s">
        <v>278</v>
      </c>
      <c r="D2992" s="685">
        <v>45870</v>
      </c>
      <c r="E2992" t="s">
        <v>80</v>
      </c>
      <c r="F2992" s="685">
        <v>45656</v>
      </c>
      <c r="G2992" s="685">
        <v>45992</v>
      </c>
      <c r="H2992" s="684" t="s">
        <v>8133</v>
      </c>
    </row>
    <row r="2993" spans="1:8" hidden="1" x14ac:dyDescent="0.35">
      <c r="A2993" t="s">
        <v>8134</v>
      </c>
      <c r="B2993" t="s">
        <v>124</v>
      </c>
      <c r="C2993" t="s">
        <v>278</v>
      </c>
      <c r="D2993" s="685">
        <v>45707</v>
      </c>
      <c r="E2993" t="s">
        <v>80</v>
      </c>
      <c r="F2993" s="685">
        <v>45674</v>
      </c>
      <c r="G2993" s="685">
        <v>46021</v>
      </c>
      <c r="H2993" s="684" t="s">
        <v>8135</v>
      </c>
    </row>
    <row r="2994" spans="1:8" ht="29" hidden="1" x14ac:dyDescent="0.35">
      <c r="A2994" t="s">
        <v>8136</v>
      </c>
      <c r="B2994" t="s">
        <v>124</v>
      </c>
      <c r="C2994" t="s">
        <v>278</v>
      </c>
      <c r="D2994" s="685">
        <v>45730</v>
      </c>
      <c r="E2994" t="s">
        <v>80</v>
      </c>
      <c r="F2994" s="685">
        <v>45702</v>
      </c>
      <c r="G2994" s="685">
        <v>46325</v>
      </c>
      <c r="H2994" s="684" t="s">
        <v>8137</v>
      </c>
    </row>
    <row r="2995" spans="1:8" ht="29" hidden="1" x14ac:dyDescent="0.35">
      <c r="A2995" t="s">
        <v>8138</v>
      </c>
      <c r="B2995" t="s">
        <v>124</v>
      </c>
      <c r="C2995" t="s">
        <v>278</v>
      </c>
      <c r="D2995" s="685">
        <v>45681</v>
      </c>
      <c r="E2995" t="s">
        <v>135</v>
      </c>
      <c r="F2995" s="685">
        <v>45650</v>
      </c>
      <c r="G2995" s="685">
        <v>46325</v>
      </c>
      <c r="H2995" s="684" t="s">
        <v>8139</v>
      </c>
    </row>
    <row r="2996" spans="1:8" ht="29" hidden="1" x14ac:dyDescent="0.35">
      <c r="A2996" t="s">
        <v>8140</v>
      </c>
      <c r="B2996" t="s">
        <v>124</v>
      </c>
      <c r="C2996" t="s">
        <v>278</v>
      </c>
      <c r="D2996" s="685">
        <v>45678</v>
      </c>
      <c r="E2996" t="s">
        <v>80</v>
      </c>
      <c r="F2996" s="685">
        <v>45645</v>
      </c>
      <c r="G2996" s="685">
        <v>45688</v>
      </c>
      <c r="H2996" s="684" t="s">
        <v>8141</v>
      </c>
    </row>
    <row r="2997" spans="1:8" hidden="1" x14ac:dyDescent="0.35">
      <c r="A2997" t="s">
        <v>8142</v>
      </c>
      <c r="B2997" t="s">
        <v>280</v>
      </c>
      <c r="C2997" t="s">
        <v>124</v>
      </c>
      <c r="D2997" s="685">
        <v>45795</v>
      </c>
      <c r="E2997" t="s">
        <v>80</v>
      </c>
      <c r="F2997" s="685">
        <v>45734</v>
      </c>
      <c r="G2997" s="685">
        <v>46057</v>
      </c>
      <c r="H2997" s="684" t="s">
        <v>8143</v>
      </c>
    </row>
    <row r="2998" spans="1:8" ht="29" hidden="1" x14ac:dyDescent="0.35">
      <c r="A2998" t="s">
        <v>8144</v>
      </c>
      <c r="B2998" t="s">
        <v>565</v>
      </c>
      <c r="C2998" t="s">
        <v>124</v>
      </c>
      <c r="D2998" s="685">
        <v>45892</v>
      </c>
      <c r="E2998" t="s">
        <v>80</v>
      </c>
      <c r="F2998" s="685">
        <v>45672</v>
      </c>
      <c r="G2998" s="685">
        <v>45969</v>
      </c>
      <c r="H2998" s="684" t="s">
        <v>8145</v>
      </c>
    </row>
    <row r="2999" spans="1:8" ht="29" hidden="1" x14ac:dyDescent="0.35">
      <c r="A2999" t="s">
        <v>8146</v>
      </c>
      <c r="B2999" t="s">
        <v>124</v>
      </c>
      <c r="C2999" t="s">
        <v>278</v>
      </c>
      <c r="D2999" s="685">
        <v>45671</v>
      </c>
      <c r="E2999" t="s">
        <v>80</v>
      </c>
      <c r="F2999" s="685">
        <v>45653</v>
      </c>
      <c r="G2999" s="685">
        <v>45716</v>
      </c>
      <c r="H2999" s="684" t="s">
        <v>8147</v>
      </c>
    </row>
    <row r="3000" spans="1:8" hidden="1" x14ac:dyDescent="0.35">
      <c r="A3000" t="s">
        <v>8148</v>
      </c>
      <c r="B3000" t="s">
        <v>124</v>
      </c>
      <c r="C3000" t="s">
        <v>124</v>
      </c>
      <c r="D3000" s="685">
        <v>45743</v>
      </c>
      <c r="E3000" t="s">
        <v>80</v>
      </c>
      <c r="F3000" s="685">
        <v>45671</v>
      </c>
      <c r="G3000" s="685">
        <v>46057</v>
      </c>
      <c r="H3000" s="684" t="s">
        <v>4327</v>
      </c>
    </row>
    <row r="3001" spans="1:8" hidden="1" x14ac:dyDescent="0.35">
      <c r="A3001" t="s">
        <v>8149</v>
      </c>
      <c r="B3001" t="s">
        <v>565</v>
      </c>
      <c r="C3001" t="s">
        <v>2475</v>
      </c>
      <c r="D3001" s="685">
        <v>45808</v>
      </c>
      <c r="E3001" t="s">
        <v>135</v>
      </c>
      <c r="F3001" s="685">
        <v>45727</v>
      </c>
      <c r="G3001" s="685">
        <v>45838</v>
      </c>
      <c r="H3001" s="684" t="s">
        <v>8150</v>
      </c>
    </row>
    <row r="3002" spans="1:8" ht="29" hidden="1" x14ac:dyDescent="0.35">
      <c r="A3002" t="s">
        <v>8151</v>
      </c>
      <c r="B3002" t="s">
        <v>888</v>
      </c>
      <c r="C3002" t="s">
        <v>278</v>
      </c>
      <c r="D3002" s="685">
        <v>45809</v>
      </c>
      <c r="E3002" t="s">
        <v>2522</v>
      </c>
      <c r="F3002" s="685">
        <v>45656</v>
      </c>
      <c r="G3002" s="685">
        <v>45992</v>
      </c>
      <c r="H3002" s="684" t="s">
        <v>8152</v>
      </c>
    </row>
    <row r="3003" spans="1:8" hidden="1" x14ac:dyDescent="0.35">
      <c r="A3003" t="s">
        <v>673</v>
      </c>
      <c r="B3003" t="s">
        <v>124</v>
      </c>
      <c r="C3003" t="s">
        <v>2475</v>
      </c>
      <c r="D3003" s="685">
        <v>45869</v>
      </c>
      <c r="E3003" t="s">
        <v>80</v>
      </c>
      <c r="F3003" s="685">
        <v>45674</v>
      </c>
      <c r="G3003" s="685">
        <v>45869</v>
      </c>
      <c r="H3003" s="684" t="s">
        <v>8153</v>
      </c>
    </row>
    <row r="3004" spans="1:8" ht="29" hidden="1" x14ac:dyDescent="0.35">
      <c r="A3004" t="s">
        <v>8154</v>
      </c>
      <c r="B3004" t="s">
        <v>124</v>
      </c>
      <c r="C3004" t="s">
        <v>124</v>
      </c>
      <c r="D3004" s="685">
        <v>45681</v>
      </c>
      <c r="E3004" t="s">
        <v>80</v>
      </c>
      <c r="F3004" s="685">
        <v>45674</v>
      </c>
      <c r="G3004" s="685">
        <v>45992</v>
      </c>
      <c r="H3004" s="684" t="s">
        <v>8155</v>
      </c>
    </row>
    <row r="3005" spans="1:8" hidden="1" x14ac:dyDescent="0.35">
      <c r="A3005" t="s">
        <v>8156</v>
      </c>
      <c r="B3005" t="s">
        <v>124</v>
      </c>
      <c r="C3005" t="s">
        <v>278</v>
      </c>
      <c r="D3005" s="685">
        <v>45701</v>
      </c>
      <c r="E3005" t="s">
        <v>80</v>
      </c>
      <c r="F3005" s="685">
        <v>45667</v>
      </c>
      <c r="G3005" s="685">
        <v>46021</v>
      </c>
      <c r="H3005" s="684" t="s">
        <v>8157</v>
      </c>
    </row>
    <row r="3006" spans="1:8" ht="29" hidden="1" x14ac:dyDescent="0.35">
      <c r="A3006" t="s">
        <v>8158</v>
      </c>
      <c r="B3006" t="s">
        <v>124</v>
      </c>
      <c r="C3006" t="s">
        <v>278</v>
      </c>
      <c r="D3006" s="685">
        <v>45736</v>
      </c>
      <c r="E3006" t="s">
        <v>80</v>
      </c>
      <c r="F3006" s="685">
        <v>45708</v>
      </c>
      <c r="G3006" s="685">
        <v>46325</v>
      </c>
      <c r="H3006" s="684" t="s">
        <v>8159</v>
      </c>
    </row>
    <row r="3007" spans="1:8" ht="29" hidden="1" x14ac:dyDescent="0.35">
      <c r="A3007" t="s">
        <v>8160</v>
      </c>
      <c r="B3007" t="s">
        <v>888</v>
      </c>
      <c r="C3007" t="s">
        <v>278</v>
      </c>
      <c r="D3007" s="685">
        <v>45838</v>
      </c>
      <c r="E3007" t="s">
        <v>2640</v>
      </c>
      <c r="F3007" s="685">
        <v>45670</v>
      </c>
      <c r="G3007" s="685">
        <v>45992</v>
      </c>
      <c r="H3007" s="684" t="s">
        <v>8161</v>
      </c>
    </row>
    <row r="3008" spans="1:8" ht="29" hidden="1" x14ac:dyDescent="0.35">
      <c r="A3008" t="s">
        <v>8162</v>
      </c>
      <c r="B3008" t="s">
        <v>124</v>
      </c>
      <c r="C3008" t="s">
        <v>278</v>
      </c>
      <c r="D3008" s="685">
        <v>45679</v>
      </c>
      <c r="E3008" t="s">
        <v>135</v>
      </c>
      <c r="F3008" s="685">
        <v>45679</v>
      </c>
      <c r="G3008" s="685">
        <v>46325</v>
      </c>
      <c r="H3008" s="684" t="s">
        <v>3187</v>
      </c>
    </row>
    <row r="3009" spans="1:8" hidden="1" x14ac:dyDescent="0.35">
      <c r="A3009" t="s">
        <v>8163</v>
      </c>
      <c r="B3009" t="s">
        <v>565</v>
      </c>
      <c r="C3009" t="s">
        <v>2536</v>
      </c>
      <c r="D3009" s="685">
        <v>45900</v>
      </c>
      <c r="E3009" t="s">
        <v>2531</v>
      </c>
      <c r="F3009" s="685">
        <v>45785</v>
      </c>
      <c r="G3009" s="685">
        <v>46021</v>
      </c>
      <c r="H3009" s="684" t="s">
        <v>8164</v>
      </c>
    </row>
    <row r="3010" spans="1:8" hidden="1" x14ac:dyDescent="0.35">
      <c r="A3010" t="s">
        <v>8165</v>
      </c>
      <c r="B3010" t="s">
        <v>124</v>
      </c>
      <c r="C3010" t="s">
        <v>278</v>
      </c>
      <c r="D3010" s="685">
        <v>45595</v>
      </c>
      <c r="E3010" t="s">
        <v>80</v>
      </c>
      <c r="F3010" s="685">
        <v>45545</v>
      </c>
      <c r="G3010" s="685">
        <v>45672</v>
      </c>
      <c r="H3010" s="684" t="s">
        <v>8166</v>
      </c>
    </row>
    <row r="3011" spans="1:8" hidden="1" x14ac:dyDescent="0.35">
      <c r="A3011" t="s">
        <v>8167</v>
      </c>
      <c r="B3011" t="s">
        <v>888</v>
      </c>
      <c r="C3011" t="s">
        <v>2475</v>
      </c>
      <c r="D3011" s="685">
        <v>45900</v>
      </c>
      <c r="E3011" t="s">
        <v>80</v>
      </c>
      <c r="F3011" s="685">
        <v>45539</v>
      </c>
      <c r="G3011" s="685">
        <v>45900</v>
      </c>
      <c r="H3011" s="684" t="s">
        <v>8168</v>
      </c>
    </row>
    <row r="3012" spans="1:8" ht="43.5" hidden="1" x14ac:dyDescent="0.35">
      <c r="A3012" t="s">
        <v>8169</v>
      </c>
      <c r="B3012" t="s">
        <v>124</v>
      </c>
      <c r="C3012" t="s">
        <v>124</v>
      </c>
      <c r="D3012" s="685">
        <v>45591</v>
      </c>
      <c r="E3012" t="s">
        <v>135</v>
      </c>
      <c r="F3012" s="685">
        <v>45561</v>
      </c>
      <c r="G3012" s="685">
        <v>45746</v>
      </c>
      <c r="H3012" s="684" t="s">
        <v>8170</v>
      </c>
    </row>
    <row r="3013" spans="1:8" hidden="1" x14ac:dyDescent="0.35">
      <c r="A3013" t="s">
        <v>8171</v>
      </c>
      <c r="B3013" t="s">
        <v>124</v>
      </c>
      <c r="C3013" t="s">
        <v>2475</v>
      </c>
      <c r="D3013" s="685">
        <v>45657</v>
      </c>
      <c r="E3013" t="s">
        <v>80</v>
      </c>
      <c r="F3013" s="685">
        <v>45498</v>
      </c>
      <c r="G3013" s="685">
        <v>45838</v>
      </c>
      <c r="H3013" s="684" t="s">
        <v>3409</v>
      </c>
    </row>
    <row r="3014" spans="1:8" hidden="1" x14ac:dyDescent="0.35">
      <c r="A3014" t="s">
        <v>8172</v>
      </c>
      <c r="B3014" t="s">
        <v>124</v>
      </c>
      <c r="C3014" t="s">
        <v>2475</v>
      </c>
      <c r="D3014" s="685">
        <v>45519</v>
      </c>
      <c r="E3014" t="s">
        <v>135</v>
      </c>
      <c r="F3014" s="685">
        <v>45498</v>
      </c>
      <c r="G3014" s="685">
        <v>45838</v>
      </c>
      <c r="H3014" s="684" t="s">
        <v>8173</v>
      </c>
    </row>
    <row r="3015" spans="1:8" ht="29" hidden="1" x14ac:dyDescent="0.35">
      <c r="A3015" t="s">
        <v>8174</v>
      </c>
      <c r="B3015" t="s">
        <v>124</v>
      </c>
      <c r="C3015" t="s">
        <v>278</v>
      </c>
      <c r="D3015" s="685">
        <v>45657</v>
      </c>
      <c r="E3015" t="s">
        <v>80</v>
      </c>
      <c r="F3015" s="685">
        <v>45492</v>
      </c>
      <c r="G3015" s="685">
        <v>45838</v>
      </c>
      <c r="H3015" s="684" t="s">
        <v>8175</v>
      </c>
    </row>
    <row r="3016" spans="1:8" hidden="1" x14ac:dyDescent="0.35">
      <c r="A3016" t="s">
        <v>8176</v>
      </c>
      <c r="B3016" t="s">
        <v>124</v>
      </c>
      <c r="C3016" t="s">
        <v>278</v>
      </c>
      <c r="D3016" s="685">
        <v>45579</v>
      </c>
      <c r="E3016" t="s">
        <v>135</v>
      </c>
      <c r="F3016" s="685">
        <v>45542</v>
      </c>
      <c r="G3016" s="685">
        <v>45656</v>
      </c>
      <c r="H3016" s="684" t="s">
        <v>8177</v>
      </c>
    </row>
    <row r="3017" spans="1:8" hidden="1" x14ac:dyDescent="0.35">
      <c r="A3017" t="s">
        <v>8178</v>
      </c>
      <c r="B3017" t="s">
        <v>280</v>
      </c>
      <c r="C3017" t="s">
        <v>278</v>
      </c>
      <c r="D3017" s="685">
        <v>45960</v>
      </c>
      <c r="E3017" t="s">
        <v>80</v>
      </c>
      <c r="F3017" s="685">
        <v>45749</v>
      </c>
      <c r="G3017" s="685">
        <v>46356</v>
      </c>
      <c r="H3017" s="684" t="s">
        <v>8179</v>
      </c>
    </row>
    <row r="3018" spans="1:8" hidden="1" x14ac:dyDescent="0.35">
      <c r="A3018" t="s">
        <v>8180</v>
      </c>
      <c r="B3018" t="s">
        <v>124</v>
      </c>
      <c r="C3018" t="s">
        <v>278</v>
      </c>
      <c r="D3018" s="685">
        <v>45582</v>
      </c>
      <c r="E3018" t="s">
        <v>80</v>
      </c>
      <c r="F3018" s="685">
        <v>45545</v>
      </c>
      <c r="G3018" s="685">
        <v>46325</v>
      </c>
      <c r="H3018" s="684" t="s">
        <v>8181</v>
      </c>
    </row>
    <row r="3019" spans="1:8" ht="29" hidden="1" x14ac:dyDescent="0.35">
      <c r="A3019" t="s">
        <v>8182</v>
      </c>
      <c r="B3019" t="s">
        <v>124</v>
      </c>
      <c r="C3019" t="s">
        <v>278</v>
      </c>
      <c r="D3019" s="685">
        <v>45582</v>
      </c>
      <c r="E3019" t="s">
        <v>135</v>
      </c>
      <c r="F3019" s="685">
        <v>45546</v>
      </c>
      <c r="G3019" s="685">
        <v>45656</v>
      </c>
      <c r="H3019" s="684" t="s">
        <v>8183</v>
      </c>
    </row>
    <row r="3020" spans="1:8" hidden="1" x14ac:dyDescent="0.35">
      <c r="A3020" t="s">
        <v>8184</v>
      </c>
      <c r="B3020" t="s">
        <v>124</v>
      </c>
      <c r="C3020" t="s">
        <v>124</v>
      </c>
      <c r="D3020" s="685">
        <v>45559</v>
      </c>
      <c r="E3020" t="s">
        <v>80</v>
      </c>
      <c r="F3020" s="685">
        <v>45538</v>
      </c>
      <c r="G3020" s="685">
        <v>45815</v>
      </c>
      <c r="H3020" s="684" t="s">
        <v>8185</v>
      </c>
    </row>
    <row r="3021" spans="1:8" hidden="1" x14ac:dyDescent="0.35">
      <c r="A3021" t="s">
        <v>8186</v>
      </c>
      <c r="B3021" t="s">
        <v>124</v>
      </c>
      <c r="C3021" t="s">
        <v>2475</v>
      </c>
      <c r="D3021" s="685">
        <v>45900</v>
      </c>
      <c r="E3021" t="s">
        <v>80</v>
      </c>
      <c r="F3021" s="685">
        <v>45541</v>
      </c>
      <c r="G3021" s="685">
        <v>45900</v>
      </c>
      <c r="H3021" s="684" t="s">
        <v>8187</v>
      </c>
    </row>
    <row r="3022" spans="1:8" ht="29" hidden="1" x14ac:dyDescent="0.35">
      <c r="A3022" t="s">
        <v>8188</v>
      </c>
      <c r="B3022" t="s">
        <v>565</v>
      </c>
      <c r="C3022" t="s">
        <v>124</v>
      </c>
      <c r="D3022" s="685">
        <v>45764</v>
      </c>
      <c r="E3022" t="s">
        <v>80</v>
      </c>
      <c r="F3022" s="685">
        <v>45733</v>
      </c>
      <c r="G3022" s="685">
        <v>46229</v>
      </c>
      <c r="H3022" s="684" t="s">
        <v>8189</v>
      </c>
    </row>
    <row r="3023" spans="1:8" ht="29" hidden="1" x14ac:dyDescent="0.35">
      <c r="A3023" t="s">
        <v>8190</v>
      </c>
      <c r="B3023" t="s">
        <v>124</v>
      </c>
      <c r="C3023" t="s">
        <v>124</v>
      </c>
      <c r="D3023" s="685">
        <v>45591</v>
      </c>
      <c r="E3023" t="s">
        <v>80</v>
      </c>
      <c r="F3023" s="685">
        <v>45561</v>
      </c>
      <c r="G3023" s="685">
        <v>45746</v>
      </c>
      <c r="H3023" s="684" t="s">
        <v>8191</v>
      </c>
    </row>
    <row r="3024" spans="1:8" ht="43.5" hidden="1" x14ac:dyDescent="0.35">
      <c r="A3024" t="s">
        <v>8192</v>
      </c>
      <c r="B3024" t="s">
        <v>124</v>
      </c>
      <c r="C3024" t="s">
        <v>124</v>
      </c>
      <c r="D3024" s="685">
        <v>45595</v>
      </c>
      <c r="E3024" t="s">
        <v>80</v>
      </c>
      <c r="F3024" s="685">
        <v>45566</v>
      </c>
      <c r="G3024" s="685">
        <v>45746</v>
      </c>
      <c r="H3024" s="684" t="s">
        <v>8193</v>
      </c>
    </row>
    <row r="3025" spans="1:8" hidden="1" x14ac:dyDescent="0.35">
      <c r="A3025" t="s">
        <v>8194</v>
      </c>
      <c r="B3025" t="s">
        <v>280</v>
      </c>
      <c r="C3025" t="s">
        <v>2475</v>
      </c>
      <c r="D3025" s="685">
        <v>45565</v>
      </c>
      <c r="E3025" t="s">
        <v>80</v>
      </c>
      <c r="F3025" s="685">
        <v>45558</v>
      </c>
      <c r="G3025" s="685">
        <v>45838</v>
      </c>
      <c r="H3025" s="684" t="s">
        <v>1209</v>
      </c>
    </row>
    <row r="3026" spans="1:8" hidden="1" x14ac:dyDescent="0.35">
      <c r="A3026" t="s">
        <v>2312</v>
      </c>
      <c r="B3026" t="s">
        <v>888</v>
      </c>
      <c r="C3026" t="s">
        <v>278</v>
      </c>
      <c r="D3026" s="685">
        <v>45838</v>
      </c>
      <c r="E3026" t="s">
        <v>2624</v>
      </c>
      <c r="F3026" s="685">
        <v>45555</v>
      </c>
      <c r="G3026" s="685">
        <v>46021</v>
      </c>
      <c r="H3026" s="684" t="s">
        <v>8195</v>
      </c>
    </row>
    <row r="3027" spans="1:8" ht="29" hidden="1" x14ac:dyDescent="0.35">
      <c r="A3027" t="s">
        <v>8196</v>
      </c>
      <c r="B3027" t="s">
        <v>124</v>
      </c>
      <c r="C3027" t="s">
        <v>124</v>
      </c>
      <c r="D3027" s="685">
        <v>45671</v>
      </c>
      <c r="E3027" t="s">
        <v>80</v>
      </c>
      <c r="F3027" s="685">
        <v>45670</v>
      </c>
      <c r="G3027" s="685">
        <v>45992</v>
      </c>
      <c r="H3027" s="684" t="s">
        <v>8197</v>
      </c>
    </row>
    <row r="3028" spans="1:8" hidden="1" x14ac:dyDescent="0.35">
      <c r="A3028" t="s">
        <v>8198</v>
      </c>
      <c r="B3028" t="s">
        <v>124</v>
      </c>
      <c r="C3028" t="s">
        <v>278</v>
      </c>
      <c r="D3028" s="685">
        <v>45576</v>
      </c>
      <c r="E3028" t="s">
        <v>135</v>
      </c>
      <c r="F3028" s="685">
        <v>45540</v>
      </c>
      <c r="G3028" s="685">
        <v>45656</v>
      </c>
      <c r="H3028" s="684" t="s">
        <v>8199</v>
      </c>
    </row>
    <row r="3029" spans="1:8" ht="43.5" hidden="1" x14ac:dyDescent="0.35">
      <c r="A3029" t="s">
        <v>8200</v>
      </c>
      <c r="B3029" t="s">
        <v>124</v>
      </c>
      <c r="C3029" t="s">
        <v>124</v>
      </c>
      <c r="D3029" s="685">
        <v>45600</v>
      </c>
      <c r="E3029" t="s">
        <v>80</v>
      </c>
      <c r="F3029" s="685">
        <v>45569</v>
      </c>
      <c r="G3029" s="685">
        <v>45746</v>
      </c>
      <c r="H3029" s="684" t="s">
        <v>8201</v>
      </c>
    </row>
    <row r="3030" spans="1:8" hidden="1" x14ac:dyDescent="0.35">
      <c r="A3030" t="s">
        <v>8202</v>
      </c>
      <c r="B3030" t="s">
        <v>124</v>
      </c>
      <c r="C3030" t="s">
        <v>2475</v>
      </c>
      <c r="D3030" s="685">
        <v>45657</v>
      </c>
      <c r="E3030" t="s">
        <v>80</v>
      </c>
      <c r="F3030" s="685">
        <v>45498</v>
      </c>
      <c r="G3030" s="685">
        <v>45838</v>
      </c>
      <c r="H3030" s="684" t="s">
        <v>8203</v>
      </c>
    </row>
    <row r="3031" spans="1:8" hidden="1" x14ac:dyDescent="0.35">
      <c r="A3031" t="s">
        <v>8204</v>
      </c>
      <c r="B3031" t="s">
        <v>280</v>
      </c>
      <c r="C3031" t="s">
        <v>2475</v>
      </c>
      <c r="D3031" s="685">
        <v>45900</v>
      </c>
      <c r="E3031" t="s">
        <v>80</v>
      </c>
      <c r="F3031" s="685">
        <v>45631</v>
      </c>
      <c r="G3031" s="685">
        <v>45900</v>
      </c>
      <c r="H3031" s="684" t="s">
        <v>8205</v>
      </c>
    </row>
    <row r="3032" spans="1:8" hidden="1" x14ac:dyDescent="0.35">
      <c r="A3032" t="s">
        <v>8206</v>
      </c>
      <c r="B3032" t="s">
        <v>124</v>
      </c>
      <c r="C3032" t="s">
        <v>278</v>
      </c>
      <c r="D3032" s="685">
        <v>45569</v>
      </c>
      <c r="E3032" t="s">
        <v>80</v>
      </c>
      <c r="F3032" s="685">
        <v>45531</v>
      </c>
      <c r="G3032" s="685">
        <v>45656</v>
      </c>
      <c r="H3032" s="684" t="s">
        <v>8207</v>
      </c>
    </row>
    <row r="3033" spans="1:8" hidden="1" x14ac:dyDescent="0.35">
      <c r="A3033" t="s">
        <v>8208</v>
      </c>
      <c r="B3033" t="s">
        <v>280</v>
      </c>
      <c r="C3033" t="s">
        <v>278</v>
      </c>
      <c r="D3033" s="685">
        <v>46326</v>
      </c>
      <c r="E3033" t="s">
        <v>80</v>
      </c>
      <c r="F3033" s="685">
        <v>45742</v>
      </c>
      <c r="G3033" s="685">
        <v>46325</v>
      </c>
      <c r="H3033" s="684" t="s">
        <v>8209</v>
      </c>
    </row>
    <row r="3034" spans="1:8" hidden="1" x14ac:dyDescent="0.35">
      <c r="A3034" t="s">
        <v>8210</v>
      </c>
      <c r="B3034" t="s">
        <v>124</v>
      </c>
      <c r="C3034" t="s">
        <v>2475</v>
      </c>
      <c r="D3034" s="685">
        <v>45519</v>
      </c>
      <c r="E3034" t="s">
        <v>80</v>
      </c>
      <c r="F3034" s="685">
        <v>45498</v>
      </c>
      <c r="G3034" s="685">
        <v>45838</v>
      </c>
      <c r="H3034" s="684" t="s">
        <v>8211</v>
      </c>
    </row>
    <row r="3035" spans="1:8" hidden="1" x14ac:dyDescent="0.35">
      <c r="A3035" t="s">
        <v>8212</v>
      </c>
      <c r="B3035" t="s">
        <v>124</v>
      </c>
      <c r="C3035" t="s">
        <v>278</v>
      </c>
      <c r="D3035" s="685">
        <v>45631</v>
      </c>
      <c r="E3035" t="s">
        <v>135</v>
      </c>
      <c r="F3035" s="685">
        <v>45601</v>
      </c>
      <c r="G3035" s="685">
        <v>46325</v>
      </c>
      <c r="H3035" s="684" t="s">
        <v>8213</v>
      </c>
    </row>
    <row r="3036" spans="1:8" hidden="1" x14ac:dyDescent="0.35">
      <c r="A3036" t="s">
        <v>8214</v>
      </c>
      <c r="B3036" t="s">
        <v>124</v>
      </c>
      <c r="C3036" t="s">
        <v>124</v>
      </c>
      <c r="D3036" s="685">
        <v>45559</v>
      </c>
      <c r="E3036" t="s">
        <v>80</v>
      </c>
      <c r="F3036" s="685">
        <v>45538</v>
      </c>
      <c r="G3036" s="685">
        <v>45815</v>
      </c>
      <c r="H3036" s="684" t="s">
        <v>8215</v>
      </c>
    </row>
    <row r="3037" spans="1:8" hidden="1" x14ac:dyDescent="0.35">
      <c r="A3037" t="s">
        <v>8216</v>
      </c>
      <c r="B3037" t="s">
        <v>124</v>
      </c>
      <c r="C3037" t="s">
        <v>2475</v>
      </c>
      <c r="D3037" s="685">
        <v>45900</v>
      </c>
      <c r="E3037" t="s">
        <v>80</v>
      </c>
      <c r="F3037" s="685">
        <v>45539</v>
      </c>
      <c r="G3037" s="685">
        <v>45900</v>
      </c>
      <c r="H3037" s="684" t="s">
        <v>8217</v>
      </c>
    </row>
    <row r="3038" spans="1:8" hidden="1" x14ac:dyDescent="0.35">
      <c r="A3038" t="s">
        <v>8218</v>
      </c>
      <c r="B3038" t="s">
        <v>124</v>
      </c>
      <c r="C3038" t="s">
        <v>278</v>
      </c>
      <c r="D3038" s="685">
        <v>45657</v>
      </c>
      <c r="E3038" t="s">
        <v>80</v>
      </c>
      <c r="F3038" s="685">
        <v>45492</v>
      </c>
      <c r="G3038" s="685">
        <v>45838</v>
      </c>
      <c r="H3038" s="684" t="s">
        <v>8219</v>
      </c>
    </row>
    <row r="3039" spans="1:8" ht="29" hidden="1" x14ac:dyDescent="0.35">
      <c r="A3039" t="s">
        <v>8220</v>
      </c>
      <c r="B3039" t="s">
        <v>280</v>
      </c>
      <c r="C3039" t="s">
        <v>278</v>
      </c>
      <c r="D3039" s="685">
        <v>45626</v>
      </c>
      <c r="E3039" t="s">
        <v>80</v>
      </c>
      <c r="F3039" s="685">
        <v>45636</v>
      </c>
      <c r="G3039" s="685">
        <v>46325</v>
      </c>
      <c r="H3039" s="684" t="s">
        <v>8221</v>
      </c>
    </row>
    <row r="3040" spans="1:8" hidden="1" x14ac:dyDescent="0.35">
      <c r="A3040" t="s">
        <v>8222</v>
      </c>
      <c r="B3040" t="s">
        <v>124</v>
      </c>
      <c r="C3040" t="s">
        <v>2475</v>
      </c>
      <c r="D3040" s="685">
        <v>45657</v>
      </c>
      <c r="E3040" t="s">
        <v>80</v>
      </c>
      <c r="F3040" s="685">
        <v>45498</v>
      </c>
      <c r="G3040" s="685">
        <v>45838</v>
      </c>
      <c r="H3040" s="684" t="s">
        <v>8223</v>
      </c>
    </row>
    <row r="3041" spans="1:8" hidden="1" x14ac:dyDescent="0.35">
      <c r="A3041" t="s">
        <v>8224</v>
      </c>
      <c r="B3041" t="s">
        <v>124</v>
      </c>
      <c r="C3041" t="s">
        <v>2475</v>
      </c>
      <c r="D3041" s="685">
        <v>45657</v>
      </c>
      <c r="E3041" t="s">
        <v>80</v>
      </c>
      <c r="F3041" s="685">
        <v>45498</v>
      </c>
      <c r="G3041" s="685">
        <v>45838</v>
      </c>
      <c r="H3041" s="684" t="s">
        <v>8225</v>
      </c>
    </row>
    <row r="3042" spans="1:8" hidden="1" x14ac:dyDescent="0.35">
      <c r="A3042" t="s">
        <v>8226</v>
      </c>
      <c r="B3042" t="s">
        <v>124</v>
      </c>
      <c r="C3042" t="s">
        <v>124</v>
      </c>
      <c r="D3042" s="685">
        <v>45552</v>
      </c>
      <c r="E3042" t="s">
        <v>80</v>
      </c>
      <c r="F3042" s="685">
        <v>45531</v>
      </c>
      <c r="G3042" s="685">
        <v>45815</v>
      </c>
      <c r="H3042" s="684" t="s">
        <v>8227</v>
      </c>
    </row>
    <row r="3043" spans="1:8" ht="43.5" hidden="1" x14ac:dyDescent="0.35">
      <c r="A3043" t="s">
        <v>8228</v>
      </c>
      <c r="B3043" t="s">
        <v>124</v>
      </c>
      <c r="C3043" t="s">
        <v>124</v>
      </c>
      <c r="D3043" s="685">
        <v>45600</v>
      </c>
      <c r="E3043" t="s">
        <v>80</v>
      </c>
      <c r="F3043" s="685">
        <v>45569</v>
      </c>
      <c r="G3043" s="685">
        <v>45746</v>
      </c>
      <c r="H3043" s="684" t="s">
        <v>8229</v>
      </c>
    </row>
    <row r="3044" spans="1:8" hidden="1" x14ac:dyDescent="0.35">
      <c r="A3044" t="s">
        <v>2304</v>
      </c>
      <c r="B3044" t="s">
        <v>888</v>
      </c>
      <c r="C3044" t="s">
        <v>278</v>
      </c>
      <c r="D3044" s="685">
        <v>45838</v>
      </c>
      <c r="E3044" t="s">
        <v>80</v>
      </c>
      <c r="F3044" s="685">
        <v>45555</v>
      </c>
      <c r="G3044" s="685">
        <v>46021</v>
      </c>
      <c r="H3044" s="684" t="s">
        <v>2830</v>
      </c>
    </row>
    <row r="3045" spans="1:8" hidden="1" x14ac:dyDescent="0.35">
      <c r="A3045" t="s">
        <v>8230</v>
      </c>
      <c r="B3045" t="s">
        <v>124</v>
      </c>
      <c r="C3045" t="s">
        <v>124</v>
      </c>
      <c r="D3045" s="685">
        <v>45553</v>
      </c>
      <c r="E3045" t="s">
        <v>80</v>
      </c>
      <c r="F3045" s="685">
        <v>45532</v>
      </c>
      <c r="G3045" s="685">
        <v>45815</v>
      </c>
      <c r="H3045" s="684" t="s">
        <v>8231</v>
      </c>
    </row>
    <row r="3046" spans="1:8" ht="29" hidden="1" x14ac:dyDescent="0.35">
      <c r="A3046" t="s">
        <v>8232</v>
      </c>
      <c r="B3046" t="s">
        <v>124</v>
      </c>
      <c r="C3046" t="s">
        <v>124</v>
      </c>
      <c r="D3046" s="685">
        <v>45617</v>
      </c>
      <c r="E3046" t="s">
        <v>80</v>
      </c>
      <c r="F3046" s="685">
        <v>45596</v>
      </c>
      <c r="G3046" s="685">
        <v>45809</v>
      </c>
      <c r="H3046" s="684" t="s">
        <v>8233</v>
      </c>
    </row>
    <row r="3047" spans="1:8" ht="29" hidden="1" x14ac:dyDescent="0.35">
      <c r="A3047" t="s">
        <v>8234</v>
      </c>
      <c r="B3047" t="s">
        <v>124</v>
      </c>
      <c r="C3047" t="s">
        <v>2536</v>
      </c>
      <c r="D3047" s="685">
        <v>45716</v>
      </c>
      <c r="E3047" t="s">
        <v>80</v>
      </c>
      <c r="F3047" s="685">
        <v>45551</v>
      </c>
      <c r="G3047" s="685">
        <v>45747</v>
      </c>
      <c r="H3047" s="684" t="s">
        <v>8235</v>
      </c>
    </row>
    <row r="3048" spans="1:8" ht="29" hidden="1" x14ac:dyDescent="0.35">
      <c r="A3048" t="s">
        <v>8236</v>
      </c>
      <c r="B3048" t="s">
        <v>124</v>
      </c>
      <c r="C3048" t="s">
        <v>124</v>
      </c>
      <c r="D3048" s="685">
        <v>45797</v>
      </c>
      <c r="E3048" t="s">
        <v>80</v>
      </c>
      <c r="F3048" s="685">
        <v>45551</v>
      </c>
      <c r="G3048" s="685">
        <v>45822</v>
      </c>
      <c r="H3048" s="684" t="s">
        <v>8237</v>
      </c>
    </row>
    <row r="3049" spans="1:8" hidden="1" x14ac:dyDescent="0.35">
      <c r="A3049" t="s">
        <v>8238</v>
      </c>
      <c r="B3049" t="s">
        <v>280</v>
      </c>
      <c r="C3049" t="s">
        <v>2475</v>
      </c>
      <c r="D3049" s="685">
        <v>45869</v>
      </c>
      <c r="E3049" t="s">
        <v>80</v>
      </c>
      <c r="F3049" s="685">
        <v>45637</v>
      </c>
      <c r="G3049" s="685">
        <v>45869</v>
      </c>
      <c r="H3049" s="684" t="s">
        <v>8239</v>
      </c>
    </row>
    <row r="3050" spans="1:8" hidden="1" x14ac:dyDescent="0.35">
      <c r="A3050" t="s">
        <v>8240</v>
      </c>
      <c r="B3050" t="s">
        <v>888</v>
      </c>
      <c r="C3050" t="s">
        <v>2475</v>
      </c>
      <c r="D3050" s="685">
        <v>45870</v>
      </c>
      <c r="E3050" t="s">
        <v>80</v>
      </c>
      <c r="F3050" s="685">
        <v>45656</v>
      </c>
      <c r="G3050" s="685">
        <v>45870</v>
      </c>
      <c r="H3050" s="684" t="s">
        <v>8241</v>
      </c>
    </row>
    <row r="3051" spans="1:8" hidden="1" x14ac:dyDescent="0.35">
      <c r="A3051" t="s">
        <v>8242</v>
      </c>
      <c r="B3051" t="s">
        <v>280</v>
      </c>
      <c r="C3051" t="s">
        <v>278</v>
      </c>
      <c r="D3051" s="685">
        <v>45961</v>
      </c>
      <c r="E3051" t="s">
        <v>80</v>
      </c>
      <c r="F3051" s="685">
        <v>45741</v>
      </c>
      <c r="G3051" s="685">
        <v>46325</v>
      </c>
      <c r="H3051" s="684" t="s">
        <v>8243</v>
      </c>
    </row>
    <row r="3052" spans="1:8" ht="29" hidden="1" x14ac:dyDescent="0.35">
      <c r="A3052" t="s">
        <v>8244</v>
      </c>
      <c r="B3052" t="s">
        <v>124</v>
      </c>
      <c r="C3052" t="s">
        <v>278</v>
      </c>
      <c r="D3052" s="685">
        <v>45579</v>
      </c>
      <c r="E3052" t="s">
        <v>135</v>
      </c>
      <c r="F3052" s="685">
        <v>45542</v>
      </c>
      <c r="G3052" s="685">
        <v>45656</v>
      </c>
      <c r="H3052" s="684" t="s">
        <v>8245</v>
      </c>
    </row>
    <row r="3053" spans="1:8" hidden="1" x14ac:dyDescent="0.35">
      <c r="A3053" t="s">
        <v>8246</v>
      </c>
      <c r="B3053" t="s">
        <v>124</v>
      </c>
      <c r="C3053" t="s">
        <v>2475</v>
      </c>
      <c r="D3053" s="685">
        <v>45565</v>
      </c>
      <c r="E3053" t="s">
        <v>80</v>
      </c>
      <c r="F3053" s="685">
        <v>45538</v>
      </c>
      <c r="G3053" s="685">
        <v>45656</v>
      </c>
      <c r="H3053" s="684" t="s">
        <v>8247</v>
      </c>
    </row>
    <row r="3054" spans="1:8" hidden="1" x14ac:dyDescent="0.35">
      <c r="A3054" t="s">
        <v>8248</v>
      </c>
      <c r="B3054" t="s">
        <v>124</v>
      </c>
      <c r="C3054" t="s">
        <v>278</v>
      </c>
      <c r="D3054" s="685">
        <v>45579</v>
      </c>
      <c r="E3054" t="s">
        <v>135</v>
      </c>
      <c r="F3054" s="685">
        <v>45542</v>
      </c>
      <c r="G3054" s="685">
        <v>46325</v>
      </c>
      <c r="H3054" s="684" t="s">
        <v>8249</v>
      </c>
    </row>
    <row r="3055" spans="1:8" hidden="1" x14ac:dyDescent="0.35">
      <c r="A3055" t="s">
        <v>8250</v>
      </c>
      <c r="B3055" t="s">
        <v>124</v>
      </c>
      <c r="C3055" t="s">
        <v>278</v>
      </c>
      <c r="D3055" s="685">
        <v>45579</v>
      </c>
      <c r="E3055" t="s">
        <v>135</v>
      </c>
      <c r="F3055" s="685">
        <v>45542</v>
      </c>
      <c r="G3055" s="685">
        <v>45656</v>
      </c>
      <c r="H3055" s="684" t="s">
        <v>8251</v>
      </c>
    </row>
    <row r="3056" spans="1:8" hidden="1" x14ac:dyDescent="0.35">
      <c r="A3056" t="s">
        <v>8252</v>
      </c>
      <c r="B3056" t="s">
        <v>280</v>
      </c>
      <c r="C3056" t="s">
        <v>278</v>
      </c>
      <c r="D3056" s="685">
        <v>45960</v>
      </c>
      <c r="E3056" t="s">
        <v>80</v>
      </c>
      <c r="F3056" s="685">
        <v>45750</v>
      </c>
      <c r="G3056" s="685">
        <v>46356</v>
      </c>
      <c r="H3056" s="684" t="s">
        <v>8253</v>
      </c>
    </row>
    <row r="3057" spans="1:8" hidden="1" x14ac:dyDescent="0.35">
      <c r="A3057" t="s">
        <v>8254</v>
      </c>
      <c r="B3057" t="s">
        <v>565</v>
      </c>
      <c r="C3057" t="s">
        <v>124</v>
      </c>
      <c r="D3057" s="685">
        <v>46142</v>
      </c>
      <c r="E3057" t="s">
        <v>80</v>
      </c>
      <c r="F3057" s="685">
        <v>45717</v>
      </c>
      <c r="G3057" s="685">
        <v>46418</v>
      </c>
      <c r="H3057" s="684" t="s">
        <v>8255</v>
      </c>
    </row>
    <row r="3058" spans="1:8" ht="29" hidden="1" x14ac:dyDescent="0.35">
      <c r="A3058" t="s">
        <v>8256</v>
      </c>
      <c r="B3058" t="s">
        <v>124</v>
      </c>
      <c r="C3058" t="s">
        <v>278</v>
      </c>
      <c r="D3058" s="685">
        <v>45579</v>
      </c>
      <c r="E3058" t="s">
        <v>135</v>
      </c>
      <c r="F3058" s="685">
        <v>45542</v>
      </c>
      <c r="G3058" s="685">
        <v>45656</v>
      </c>
      <c r="H3058" s="684" t="s">
        <v>8257</v>
      </c>
    </row>
    <row r="3059" spans="1:8" ht="29" hidden="1" x14ac:dyDescent="0.35">
      <c r="A3059" t="s">
        <v>8258</v>
      </c>
      <c r="B3059" t="s">
        <v>124</v>
      </c>
      <c r="C3059" t="s">
        <v>124</v>
      </c>
      <c r="D3059" s="685">
        <v>45576</v>
      </c>
      <c r="E3059" t="s">
        <v>80</v>
      </c>
      <c r="F3059" s="685">
        <v>45558</v>
      </c>
      <c r="G3059" s="685">
        <v>45746</v>
      </c>
      <c r="H3059" s="684" t="s">
        <v>8259</v>
      </c>
    </row>
    <row r="3060" spans="1:8" hidden="1" x14ac:dyDescent="0.35">
      <c r="A3060" t="s">
        <v>8260</v>
      </c>
      <c r="B3060" t="s">
        <v>888</v>
      </c>
      <c r="C3060" t="s">
        <v>278</v>
      </c>
      <c r="D3060" s="685">
        <v>45838</v>
      </c>
      <c r="E3060" t="s">
        <v>80</v>
      </c>
      <c r="F3060" s="685">
        <v>45477</v>
      </c>
      <c r="G3060" s="685">
        <v>46022</v>
      </c>
      <c r="H3060" s="684" t="s">
        <v>8261</v>
      </c>
    </row>
    <row r="3061" spans="1:8" hidden="1" x14ac:dyDescent="0.35">
      <c r="A3061" t="s">
        <v>8262</v>
      </c>
      <c r="B3061" t="s">
        <v>888</v>
      </c>
      <c r="C3061" t="s">
        <v>278</v>
      </c>
      <c r="D3061" s="685">
        <v>45677</v>
      </c>
      <c r="E3061" t="s">
        <v>80</v>
      </c>
      <c r="F3061" s="685">
        <v>45495</v>
      </c>
      <c r="G3061" s="685">
        <v>46022</v>
      </c>
      <c r="H3061" s="684" t="s">
        <v>8263</v>
      </c>
    </row>
    <row r="3062" spans="1:8" hidden="1" x14ac:dyDescent="0.35">
      <c r="A3062" t="s">
        <v>8264</v>
      </c>
      <c r="B3062" t="s">
        <v>124</v>
      </c>
      <c r="C3062" t="s">
        <v>278</v>
      </c>
      <c r="D3062" s="685">
        <v>45576</v>
      </c>
      <c r="E3062" t="s">
        <v>80</v>
      </c>
      <c r="F3062" s="685">
        <v>45540</v>
      </c>
      <c r="G3062" s="685">
        <v>45656</v>
      </c>
      <c r="H3062" s="684" t="s">
        <v>8265</v>
      </c>
    </row>
    <row r="3063" spans="1:8" hidden="1" x14ac:dyDescent="0.35">
      <c r="A3063" t="s">
        <v>8266</v>
      </c>
      <c r="B3063" t="s">
        <v>124</v>
      </c>
      <c r="C3063" t="s">
        <v>124</v>
      </c>
      <c r="D3063" s="685">
        <v>45552</v>
      </c>
      <c r="E3063" t="s">
        <v>80</v>
      </c>
      <c r="F3063" s="685">
        <v>45531</v>
      </c>
      <c r="G3063" s="685">
        <v>45815</v>
      </c>
      <c r="H3063" s="684" t="s">
        <v>8267</v>
      </c>
    </row>
    <row r="3064" spans="1:8" hidden="1" x14ac:dyDescent="0.35">
      <c r="A3064" t="s">
        <v>8268</v>
      </c>
      <c r="B3064" t="s">
        <v>124</v>
      </c>
      <c r="C3064" t="s">
        <v>278</v>
      </c>
      <c r="D3064" s="685">
        <v>45765</v>
      </c>
      <c r="E3064" t="s">
        <v>80</v>
      </c>
      <c r="F3064" s="685">
        <v>45506</v>
      </c>
      <c r="G3064" s="685">
        <v>46021</v>
      </c>
      <c r="H3064" s="684" t="s">
        <v>8269</v>
      </c>
    </row>
    <row r="3065" spans="1:8" ht="29" hidden="1" x14ac:dyDescent="0.35">
      <c r="A3065" t="s">
        <v>8270</v>
      </c>
      <c r="B3065" t="s">
        <v>124</v>
      </c>
      <c r="C3065" t="s">
        <v>278</v>
      </c>
      <c r="D3065" s="685">
        <v>45518</v>
      </c>
      <c r="E3065" t="s">
        <v>135</v>
      </c>
      <c r="F3065" s="685">
        <v>45478</v>
      </c>
      <c r="G3065" s="685">
        <v>45656</v>
      </c>
      <c r="H3065" s="684" t="s">
        <v>8271</v>
      </c>
    </row>
    <row r="3066" spans="1:8" hidden="1" x14ac:dyDescent="0.35">
      <c r="A3066" t="s">
        <v>8272</v>
      </c>
      <c r="B3066" t="s">
        <v>280</v>
      </c>
      <c r="C3066" t="s">
        <v>2475</v>
      </c>
      <c r="D3066" s="685">
        <v>45930</v>
      </c>
      <c r="E3066" t="s">
        <v>80</v>
      </c>
      <c r="F3066" s="685">
        <v>45495</v>
      </c>
      <c r="G3066" s="685">
        <v>45930</v>
      </c>
      <c r="H3066" s="684" t="s">
        <v>8273</v>
      </c>
    </row>
    <row r="3067" spans="1:8" hidden="1" x14ac:dyDescent="0.35">
      <c r="A3067" t="s">
        <v>8274</v>
      </c>
      <c r="B3067" t="s">
        <v>124</v>
      </c>
      <c r="C3067" t="s">
        <v>278</v>
      </c>
      <c r="D3067" s="685">
        <v>45523</v>
      </c>
      <c r="E3067" t="s">
        <v>80</v>
      </c>
      <c r="F3067" s="685">
        <v>45492</v>
      </c>
      <c r="G3067" s="685">
        <v>45716</v>
      </c>
      <c r="H3067" s="684" t="s">
        <v>8275</v>
      </c>
    </row>
    <row r="3068" spans="1:8" ht="29" hidden="1" x14ac:dyDescent="0.35">
      <c r="A3068" t="s">
        <v>8276</v>
      </c>
      <c r="B3068" t="s">
        <v>124</v>
      </c>
      <c r="C3068" t="s">
        <v>124</v>
      </c>
      <c r="D3068" s="685">
        <v>45516</v>
      </c>
      <c r="E3068" t="s">
        <v>80</v>
      </c>
      <c r="F3068" s="685">
        <v>45499</v>
      </c>
      <c r="G3068" s="685">
        <v>45656</v>
      </c>
      <c r="H3068" s="684" t="s">
        <v>8277</v>
      </c>
    </row>
    <row r="3069" spans="1:8" ht="29" hidden="1" x14ac:dyDescent="0.35">
      <c r="A3069" t="s">
        <v>8278</v>
      </c>
      <c r="B3069" t="s">
        <v>124</v>
      </c>
      <c r="C3069" t="s">
        <v>278</v>
      </c>
      <c r="D3069" s="685">
        <v>45765</v>
      </c>
      <c r="E3069" t="s">
        <v>80</v>
      </c>
      <c r="F3069" s="685">
        <v>45506</v>
      </c>
      <c r="G3069" s="685">
        <v>46021</v>
      </c>
      <c r="H3069" s="684" t="s">
        <v>8279</v>
      </c>
    </row>
    <row r="3070" spans="1:8" ht="29" hidden="1" x14ac:dyDescent="0.35">
      <c r="A3070" t="s">
        <v>8280</v>
      </c>
      <c r="B3070" t="s">
        <v>124</v>
      </c>
      <c r="C3070" t="s">
        <v>278</v>
      </c>
      <c r="D3070" s="685">
        <v>45565</v>
      </c>
      <c r="E3070" t="s">
        <v>2522</v>
      </c>
      <c r="F3070" s="685">
        <v>45476</v>
      </c>
      <c r="G3070" s="685">
        <v>45656</v>
      </c>
      <c r="H3070" s="684" t="s">
        <v>8281</v>
      </c>
    </row>
    <row r="3071" spans="1:8" hidden="1" x14ac:dyDescent="0.35">
      <c r="A3071" t="s">
        <v>8282</v>
      </c>
      <c r="B3071" t="s">
        <v>124</v>
      </c>
      <c r="C3071" t="s">
        <v>278</v>
      </c>
      <c r="D3071" s="685">
        <v>45579</v>
      </c>
      <c r="E3071" t="s">
        <v>135</v>
      </c>
      <c r="F3071" s="685">
        <v>45542</v>
      </c>
      <c r="G3071" s="685">
        <v>45656</v>
      </c>
      <c r="H3071" s="684" t="s">
        <v>8283</v>
      </c>
    </row>
    <row r="3072" spans="1:8" hidden="1" x14ac:dyDescent="0.35">
      <c r="A3072" t="s">
        <v>8284</v>
      </c>
      <c r="B3072" t="s">
        <v>124</v>
      </c>
      <c r="C3072" t="s">
        <v>278</v>
      </c>
      <c r="D3072" s="685">
        <v>45579</v>
      </c>
      <c r="E3072" t="s">
        <v>135</v>
      </c>
      <c r="F3072" s="685">
        <v>45542</v>
      </c>
      <c r="G3072" s="685">
        <v>45656</v>
      </c>
      <c r="H3072" s="684" t="s">
        <v>8285</v>
      </c>
    </row>
    <row r="3073" spans="1:8" hidden="1" x14ac:dyDescent="0.35">
      <c r="A3073" t="s">
        <v>8286</v>
      </c>
      <c r="B3073" t="s">
        <v>124</v>
      </c>
      <c r="C3073" t="s">
        <v>2475</v>
      </c>
      <c r="D3073" s="685">
        <v>45565</v>
      </c>
      <c r="E3073" t="s">
        <v>80</v>
      </c>
      <c r="F3073" s="685">
        <v>45495</v>
      </c>
      <c r="G3073" s="685">
        <v>45656</v>
      </c>
      <c r="H3073" s="684" t="s">
        <v>8287</v>
      </c>
    </row>
    <row r="3074" spans="1:8" hidden="1" x14ac:dyDescent="0.35">
      <c r="A3074" t="s">
        <v>8288</v>
      </c>
      <c r="B3074" t="s">
        <v>124</v>
      </c>
      <c r="C3074" t="s">
        <v>278</v>
      </c>
      <c r="D3074" s="685">
        <v>45569</v>
      </c>
      <c r="E3074" t="s">
        <v>80</v>
      </c>
      <c r="F3074" s="685">
        <v>45530</v>
      </c>
      <c r="G3074" s="685">
        <v>45656</v>
      </c>
      <c r="H3074" s="684" t="s">
        <v>8289</v>
      </c>
    </row>
    <row r="3075" spans="1:8" hidden="1" x14ac:dyDescent="0.35">
      <c r="A3075" t="s">
        <v>8290</v>
      </c>
      <c r="B3075" t="s">
        <v>124</v>
      </c>
      <c r="C3075" t="s">
        <v>278</v>
      </c>
      <c r="D3075" s="685">
        <v>45565</v>
      </c>
      <c r="E3075" t="s">
        <v>135</v>
      </c>
      <c r="F3075" s="685">
        <v>45495</v>
      </c>
      <c r="G3075" s="685">
        <v>45656</v>
      </c>
      <c r="H3075" s="684" t="s">
        <v>8291</v>
      </c>
    </row>
    <row r="3076" spans="1:8" hidden="1" x14ac:dyDescent="0.35">
      <c r="A3076" t="s">
        <v>8292</v>
      </c>
      <c r="B3076" t="s">
        <v>888</v>
      </c>
      <c r="C3076" t="s">
        <v>278</v>
      </c>
      <c r="D3076" s="685">
        <v>45677</v>
      </c>
      <c r="E3076" t="s">
        <v>80</v>
      </c>
      <c r="F3076" s="685">
        <v>45495</v>
      </c>
      <c r="G3076" s="685">
        <v>46021</v>
      </c>
      <c r="H3076" s="684" t="s">
        <v>8293</v>
      </c>
    </row>
    <row r="3077" spans="1:8" hidden="1" x14ac:dyDescent="0.35">
      <c r="A3077" t="s">
        <v>2306</v>
      </c>
      <c r="B3077" t="s">
        <v>888</v>
      </c>
      <c r="C3077" t="s">
        <v>278</v>
      </c>
      <c r="D3077" s="685">
        <v>46203</v>
      </c>
      <c r="E3077" t="s">
        <v>80</v>
      </c>
      <c r="F3077" s="685">
        <v>45555</v>
      </c>
      <c r="G3077" s="685">
        <v>46022</v>
      </c>
      <c r="H3077" s="684" t="s">
        <v>8294</v>
      </c>
    </row>
    <row r="3078" spans="1:8" hidden="1" x14ac:dyDescent="0.35">
      <c r="A3078" t="s">
        <v>8295</v>
      </c>
      <c r="B3078" t="s">
        <v>888</v>
      </c>
      <c r="C3078" t="s">
        <v>278</v>
      </c>
      <c r="D3078" s="685">
        <v>45565</v>
      </c>
      <c r="E3078" t="s">
        <v>80</v>
      </c>
      <c r="F3078" s="685">
        <v>45495</v>
      </c>
      <c r="G3078" s="685">
        <v>46021</v>
      </c>
      <c r="H3078" s="684" t="s">
        <v>8296</v>
      </c>
    </row>
    <row r="3079" spans="1:8" hidden="1" x14ac:dyDescent="0.35">
      <c r="A3079" t="s">
        <v>8297</v>
      </c>
      <c r="B3079" t="s">
        <v>124</v>
      </c>
      <c r="C3079" t="s">
        <v>124</v>
      </c>
      <c r="D3079" s="685">
        <v>45538</v>
      </c>
      <c r="E3079" t="s">
        <v>80</v>
      </c>
      <c r="F3079" s="685">
        <v>45517</v>
      </c>
      <c r="G3079" s="685">
        <v>45815</v>
      </c>
      <c r="H3079" s="684" t="s">
        <v>8298</v>
      </c>
    </row>
    <row r="3080" spans="1:8" hidden="1" x14ac:dyDescent="0.35">
      <c r="A3080" t="s">
        <v>8299</v>
      </c>
      <c r="B3080" t="s">
        <v>565</v>
      </c>
      <c r="C3080" t="s">
        <v>2475</v>
      </c>
      <c r="D3080" s="685">
        <v>45930</v>
      </c>
      <c r="E3080" t="s">
        <v>80</v>
      </c>
      <c r="F3080" s="685">
        <v>45495</v>
      </c>
      <c r="G3080" s="685">
        <v>45930</v>
      </c>
      <c r="H3080" s="684" t="s">
        <v>8300</v>
      </c>
    </row>
    <row r="3081" spans="1:8" hidden="1" x14ac:dyDescent="0.35">
      <c r="A3081" t="s">
        <v>8301</v>
      </c>
      <c r="B3081" t="s">
        <v>124</v>
      </c>
      <c r="C3081" t="s">
        <v>278</v>
      </c>
      <c r="D3081" s="685">
        <v>45534</v>
      </c>
      <c r="E3081" t="s">
        <v>2522</v>
      </c>
      <c r="F3081" s="685">
        <v>45504</v>
      </c>
      <c r="G3081" s="685">
        <v>45716</v>
      </c>
      <c r="H3081" s="684" t="s">
        <v>8302</v>
      </c>
    </row>
    <row r="3082" spans="1:8" ht="29" hidden="1" x14ac:dyDescent="0.35">
      <c r="A3082" t="s">
        <v>8303</v>
      </c>
      <c r="B3082" t="s">
        <v>124</v>
      </c>
      <c r="C3082" t="s">
        <v>124</v>
      </c>
      <c r="D3082" s="685">
        <v>45516</v>
      </c>
      <c r="E3082" t="s">
        <v>80</v>
      </c>
      <c r="F3082" s="685">
        <v>45499</v>
      </c>
      <c r="G3082" s="685">
        <v>45656</v>
      </c>
      <c r="H3082" s="684" t="s">
        <v>8304</v>
      </c>
    </row>
    <row r="3083" spans="1:8" ht="29" hidden="1" x14ac:dyDescent="0.35">
      <c r="A3083" t="s">
        <v>8305</v>
      </c>
      <c r="B3083" t="s">
        <v>124</v>
      </c>
      <c r="C3083" t="s">
        <v>278</v>
      </c>
      <c r="D3083" s="685">
        <v>45534</v>
      </c>
      <c r="E3083" t="s">
        <v>80</v>
      </c>
      <c r="F3083" s="685">
        <v>45504</v>
      </c>
      <c r="G3083" s="685">
        <v>45716</v>
      </c>
      <c r="H3083" s="684" t="s">
        <v>8306</v>
      </c>
    </row>
    <row r="3084" spans="1:8" hidden="1" x14ac:dyDescent="0.35">
      <c r="A3084" t="s">
        <v>8307</v>
      </c>
      <c r="B3084" t="s">
        <v>124</v>
      </c>
      <c r="C3084" t="s">
        <v>2578</v>
      </c>
      <c r="D3084" s="685">
        <v>45576</v>
      </c>
      <c r="E3084" t="s">
        <v>80</v>
      </c>
      <c r="F3084" s="685">
        <v>45504</v>
      </c>
      <c r="G3084" s="685">
        <v>45672</v>
      </c>
      <c r="H3084" s="684" t="s">
        <v>6479</v>
      </c>
    </row>
    <row r="3085" spans="1:8" hidden="1" x14ac:dyDescent="0.35">
      <c r="A3085" t="s">
        <v>8308</v>
      </c>
      <c r="B3085" t="s">
        <v>565</v>
      </c>
      <c r="C3085" t="s">
        <v>278</v>
      </c>
      <c r="D3085" s="685">
        <v>45799</v>
      </c>
      <c r="E3085" t="s">
        <v>135</v>
      </c>
      <c r="F3085" s="685">
        <v>45512</v>
      </c>
      <c r="G3085" s="685">
        <v>46021</v>
      </c>
      <c r="H3085" s="684" t="s">
        <v>5954</v>
      </c>
    </row>
    <row r="3086" spans="1:8" hidden="1" x14ac:dyDescent="0.35">
      <c r="A3086" t="s">
        <v>8309</v>
      </c>
      <c r="B3086" t="s">
        <v>888</v>
      </c>
      <c r="C3086" t="s">
        <v>2475</v>
      </c>
      <c r="D3086" s="685">
        <v>45839</v>
      </c>
      <c r="E3086" t="s">
        <v>80</v>
      </c>
      <c r="F3086" s="685">
        <v>45503</v>
      </c>
      <c r="G3086" s="685">
        <v>45992</v>
      </c>
      <c r="H3086" s="684" t="s">
        <v>8310</v>
      </c>
    </row>
    <row r="3087" spans="1:8" hidden="1" x14ac:dyDescent="0.35">
      <c r="A3087" t="s">
        <v>8311</v>
      </c>
      <c r="B3087" t="s">
        <v>124</v>
      </c>
      <c r="C3087" t="s">
        <v>2578</v>
      </c>
      <c r="D3087" s="685">
        <v>45576</v>
      </c>
      <c r="E3087" t="s">
        <v>80</v>
      </c>
      <c r="F3087" s="685">
        <v>45544</v>
      </c>
      <c r="G3087" s="685">
        <v>45672</v>
      </c>
      <c r="H3087" s="684" t="s">
        <v>8312</v>
      </c>
    </row>
    <row r="3088" spans="1:8" hidden="1" x14ac:dyDescent="0.35">
      <c r="A3088" t="s">
        <v>8313</v>
      </c>
      <c r="B3088" t="s">
        <v>124</v>
      </c>
      <c r="C3088" t="s">
        <v>278</v>
      </c>
      <c r="D3088" s="685">
        <v>45565</v>
      </c>
      <c r="E3088" t="s">
        <v>135</v>
      </c>
      <c r="F3088" s="685">
        <v>45476</v>
      </c>
      <c r="G3088" s="685">
        <v>45656</v>
      </c>
      <c r="H3088" s="684" t="s">
        <v>8314</v>
      </c>
    </row>
    <row r="3089" spans="1:8" hidden="1" x14ac:dyDescent="0.35">
      <c r="A3089" t="s">
        <v>8315</v>
      </c>
      <c r="B3089" t="s">
        <v>124</v>
      </c>
      <c r="C3089" t="s">
        <v>2475</v>
      </c>
      <c r="D3089" s="685">
        <v>45565</v>
      </c>
      <c r="E3089" t="s">
        <v>80</v>
      </c>
      <c r="F3089" s="685">
        <v>45545</v>
      </c>
      <c r="G3089" s="685">
        <v>45656</v>
      </c>
      <c r="H3089" s="684" t="s">
        <v>8316</v>
      </c>
    </row>
    <row r="3090" spans="1:8" hidden="1" x14ac:dyDescent="0.35">
      <c r="A3090" t="s">
        <v>8317</v>
      </c>
      <c r="B3090" t="s">
        <v>124</v>
      </c>
      <c r="C3090" t="s">
        <v>278</v>
      </c>
      <c r="D3090" s="685">
        <v>45765</v>
      </c>
      <c r="E3090" t="s">
        <v>80</v>
      </c>
      <c r="F3090" s="685">
        <v>45545</v>
      </c>
      <c r="G3090" s="685">
        <v>46021</v>
      </c>
      <c r="H3090" s="684" t="s">
        <v>8318</v>
      </c>
    </row>
    <row r="3091" spans="1:8" hidden="1" x14ac:dyDescent="0.35">
      <c r="A3091" t="s">
        <v>566</v>
      </c>
      <c r="B3091" t="s">
        <v>156</v>
      </c>
      <c r="C3091" t="s">
        <v>2475</v>
      </c>
      <c r="D3091" s="685">
        <v>45900</v>
      </c>
      <c r="E3091" t="s">
        <v>80</v>
      </c>
      <c r="F3091" s="685">
        <v>45540</v>
      </c>
      <c r="G3091" s="685">
        <v>45900</v>
      </c>
      <c r="H3091" s="684" t="s">
        <v>8319</v>
      </c>
    </row>
    <row r="3092" spans="1:8" hidden="1" x14ac:dyDescent="0.35">
      <c r="A3092" t="s">
        <v>8320</v>
      </c>
      <c r="B3092" t="s">
        <v>888</v>
      </c>
      <c r="C3092" t="s">
        <v>2475</v>
      </c>
      <c r="D3092" s="685">
        <v>45900</v>
      </c>
      <c r="E3092" t="s">
        <v>80</v>
      </c>
      <c r="F3092" s="685">
        <v>45499</v>
      </c>
      <c r="G3092" s="685">
        <v>45989</v>
      </c>
      <c r="H3092" s="684" t="s">
        <v>8321</v>
      </c>
    </row>
    <row r="3093" spans="1:8" ht="29" hidden="1" x14ac:dyDescent="0.35">
      <c r="A3093" t="s">
        <v>8322</v>
      </c>
      <c r="B3093" t="s">
        <v>124</v>
      </c>
      <c r="C3093" t="s">
        <v>124</v>
      </c>
      <c r="D3093" s="685">
        <v>45516</v>
      </c>
      <c r="E3093" t="s">
        <v>80</v>
      </c>
      <c r="F3093" s="685">
        <v>45499</v>
      </c>
      <c r="G3093" s="685">
        <v>45656</v>
      </c>
      <c r="H3093" s="684" t="s">
        <v>8323</v>
      </c>
    </row>
    <row r="3094" spans="1:8" hidden="1" x14ac:dyDescent="0.35">
      <c r="A3094" t="s">
        <v>8324</v>
      </c>
      <c r="B3094" t="s">
        <v>565</v>
      </c>
      <c r="C3094" t="s">
        <v>278</v>
      </c>
      <c r="D3094" s="685">
        <v>45971</v>
      </c>
      <c r="E3094" t="s">
        <v>80</v>
      </c>
      <c r="F3094" s="685">
        <v>45492</v>
      </c>
      <c r="G3094" s="685">
        <v>45989</v>
      </c>
      <c r="H3094" s="684" t="s">
        <v>8325</v>
      </c>
    </row>
    <row r="3095" spans="1:8" ht="29" hidden="1" x14ac:dyDescent="0.35">
      <c r="A3095" t="s">
        <v>8326</v>
      </c>
      <c r="B3095" t="s">
        <v>565</v>
      </c>
      <c r="C3095" t="s">
        <v>124</v>
      </c>
      <c r="D3095" s="685">
        <v>45892</v>
      </c>
      <c r="E3095" t="s">
        <v>80</v>
      </c>
      <c r="F3095" s="685">
        <v>45518</v>
      </c>
      <c r="G3095" s="685">
        <v>46008</v>
      </c>
      <c r="H3095" s="684" t="s">
        <v>8327</v>
      </c>
    </row>
    <row r="3096" spans="1:8" hidden="1" x14ac:dyDescent="0.35">
      <c r="A3096" t="s">
        <v>8328</v>
      </c>
      <c r="B3096" t="s">
        <v>124</v>
      </c>
      <c r="C3096" t="s">
        <v>278</v>
      </c>
      <c r="D3096" s="685">
        <v>45576</v>
      </c>
      <c r="E3096" t="s">
        <v>80</v>
      </c>
      <c r="F3096" s="685">
        <v>45540</v>
      </c>
      <c r="G3096" s="685">
        <v>45656</v>
      </c>
      <c r="H3096" s="684" t="s">
        <v>8329</v>
      </c>
    </row>
    <row r="3097" spans="1:8" hidden="1" x14ac:dyDescent="0.35">
      <c r="A3097" t="s">
        <v>8330</v>
      </c>
      <c r="B3097" t="s">
        <v>124</v>
      </c>
      <c r="C3097" t="s">
        <v>278</v>
      </c>
      <c r="D3097" s="685">
        <v>45579</v>
      </c>
      <c r="E3097" t="s">
        <v>135</v>
      </c>
      <c r="F3097" s="685">
        <v>45542</v>
      </c>
      <c r="G3097" s="685">
        <v>46356</v>
      </c>
      <c r="H3097" s="684" t="s">
        <v>8331</v>
      </c>
    </row>
    <row r="3098" spans="1:8" hidden="1" x14ac:dyDescent="0.35">
      <c r="A3098" t="s">
        <v>8332</v>
      </c>
      <c r="B3098" t="s">
        <v>124</v>
      </c>
      <c r="C3098" t="s">
        <v>278</v>
      </c>
      <c r="D3098" s="685">
        <v>45583</v>
      </c>
      <c r="E3098" t="s">
        <v>135</v>
      </c>
      <c r="F3098" s="685">
        <v>45546</v>
      </c>
      <c r="G3098" s="685">
        <v>45656</v>
      </c>
      <c r="H3098" s="684" t="s">
        <v>8333</v>
      </c>
    </row>
    <row r="3099" spans="1:8" hidden="1" x14ac:dyDescent="0.35">
      <c r="A3099" t="s">
        <v>8334</v>
      </c>
      <c r="B3099" t="s">
        <v>124</v>
      </c>
      <c r="C3099" t="s">
        <v>278</v>
      </c>
      <c r="D3099" s="685">
        <v>45579</v>
      </c>
      <c r="E3099" t="s">
        <v>135</v>
      </c>
      <c r="F3099" s="685">
        <v>45542</v>
      </c>
      <c r="G3099" s="685">
        <v>46356</v>
      </c>
      <c r="H3099" s="684" t="s">
        <v>8335</v>
      </c>
    </row>
    <row r="3100" spans="1:8" hidden="1" x14ac:dyDescent="0.35">
      <c r="A3100" t="s">
        <v>8336</v>
      </c>
      <c r="B3100" t="s">
        <v>124</v>
      </c>
      <c r="C3100" t="s">
        <v>278</v>
      </c>
      <c r="D3100" s="685">
        <v>45722</v>
      </c>
      <c r="E3100" t="s">
        <v>80</v>
      </c>
      <c r="F3100" s="685">
        <v>45512</v>
      </c>
      <c r="G3100" s="685">
        <v>46022</v>
      </c>
      <c r="H3100" s="684" t="s">
        <v>8337</v>
      </c>
    </row>
    <row r="3101" spans="1:8" hidden="1" x14ac:dyDescent="0.35">
      <c r="A3101" t="s">
        <v>8338</v>
      </c>
      <c r="B3101" t="s">
        <v>888</v>
      </c>
      <c r="C3101" t="s">
        <v>278</v>
      </c>
      <c r="D3101" s="685">
        <v>45869</v>
      </c>
      <c r="E3101" t="s">
        <v>80</v>
      </c>
      <c r="F3101" s="685">
        <v>45785</v>
      </c>
      <c r="G3101" s="685">
        <v>46022</v>
      </c>
      <c r="H3101" s="684" t="s">
        <v>8339</v>
      </c>
    </row>
    <row r="3102" spans="1:8" ht="29" hidden="1" x14ac:dyDescent="0.35">
      <c r="A3102" t="s">
        <v>8340</v>
      </c>
      <c r="B3102" t="s">
        <v>124</v>
      </c>
      <c r="C3102" t="s">
        <v>124</v>
      </c>
      <c r="D3102" s="685">
        <v>45516</v>
      </c>
      <c r="E3102" t="s">
        <v>80</v>
      </c>
      <c r="F3102" s="685">
        <v>45499</v>
      </c>
      <c r="G3102" s="685">
        <v>45656</v>
      </c>
      <c r="H3102" s="684" t="s">
        <v>8341</v>
      </c>
    </row>
    <row r="3103" spans="1:8" hidden="1" x14ac:dyDescent="0.35">
      <c r="A3103" t="s">
        <v>8342</v>
      </c>
      <c r="B3103" t="s">
        <v>888</v>
      </c>
      <c r="C3103" t="s">
        <v>2475</v>
      </c>
      <c r="D3103" s="685">
        <v>45971</v>
      </c>
      <c r="E3103" t="s">
        <v>80</v>
      </c>
      <c r="F3103" s="685">
        <v>45496</v>
      </c>
      <c r="G3103" s="685">
        <v>46022</v>
      </c>
      <c r="H3103" s="684" t="s">
        <v>8343</v>
      </c>
    </row>
    <row r="3104" spans="1:8" hidden="1" x14ac:dyDescent="0.35">
      <c r="A3104" t="s">
        <v>8344</v>
      </c>
      <c r="B3104" t="s">
        <v>124</v>
      </c>
      <c r="C3104" t="s">
        <v>124</v>
      </c>
      <c r="D3104" s="685">
        <v>45538</v>
      </c>
      <c r="E3104" t="s">
        <v>80</v>
      </c>
      <c r="F3104" s="685">
        <v>45517</v>
      </c>
      <c r="G3104" s="685">
        <v>45815</v>
      </c>
      <c r="H3104" s="684" t="s">
        <v>8345</v>
      </c>
    </row>
    <row r="3105" spans="1:8" hidden="1" x14ac:dyDescent="0.35">
      <c r="A3105" t="s">
        <v>8346</v>
      </c>
      <c r="B3105" t="s">
        <v>888</v>
      </c>
      <c r="C3105" t="s">
        <v>278</v>
      </c>
      <c r="D3105" s="685">
        <v>45838</v>
      </c>
      <c r="E3105" t="s">
        <v>80</v>
      </c>
      <c r="F3105" s="685">
        <v>45555</v>
      </c>
      <c r="G3105" s="685">
        <v>46022</v>
      </c>
      <c r="H3105" s="684" t="s">
        <v>6989</v>
      </c>
    </row>
    <row r="3106" spans="1:8" hidden="1" x14ac:dyDescent="0.35">
      <c r="A3106" t="s">
        <v>8347</v>
      </c>
      <c r="B3106" t="s">
        <v>124</v>
      </c>
      <c r="C3106" t="s">
        <v>2475</v>
      </c>
      <c r="D3106" s="685">
        <v>45565</v>
      </c>
      <c r="E3106" t="s">
        <v>135</v>
      </c>
      <c r="F3106" s="685">
        <v>45561</v>
      </c>
      <c r="G3106" s="685">
        <v>45656</v>
      </c>
      <c r="H3106" s="684" t="s">
        <v>8348</v>
      </c>
    </row>
    <row r="3107" spans="1:8" hidden="1" x14ac:dyDescent="0.35">
      <c r="A3107" t="s">
        <v>8349</v>
      </c>
      <c r="B3107" t="s">
        <v>280</v>
      </c>
      <c r="C3107" t="s">
        <v>278</v>
      </c>
      <c r="D3107" s="685">
        <v>45772</v>
      </c>
      <c r="E3107" t="s">
        <v>80</v>
      </c>
      <c r="F3107" s="685">
        <v>45512</v>
      </c>
      <c r="G3107" s="685">
        <v>46021</v>
      </c>
      <c r="H3107" s="684" t="s">
        <v>8350</v>
      </c>
    </row>
    <row r="3108" spans="1:8" ht="43.5" hidden="1" x14ac:dyDescent="0.35">
      <c r="A3108" t="s">
        <v>8351</v>
      </c>
      <c r="B3108" t="s">
        <v>124</v>
      </c>
      <c r="C3108" t="s">
        <v>124</v>
      </c>
      <c r="D3108" s="685">
        <v>45600</v>
      </c>
      <c r="E3108" t="s">
        <v>80</v>
      </c>
      <c r="F3108" s="685">
        <v>45569</v>
      </c>
      <c r="G3108" s="685">
        <v>45746</v>
      </c>
      <c r="H3108" s="684" t="s">
        <v>8352</v>
      </c>
    </row>
    <row r="3109" spans="1:8" hidden="1" x14ac:dyDescent="0.35">
      <c r="A3109" t="s">
        <v>2307</v>
      </c>
      <c r="B3109" t="s">
        <v>888</v>
      </c>
      <c r="C3109" t="s">
        <v>278</v>
      </c>
      <c r="D3109" s="685">
        <v>45595</v>
      </c>
      <c r="E3109" t="s">
        <v>80</v>
      </c>
      <c r="F3109" s="685">
        <v>45555</v>
      </c>
      <c r="G3109" s="685">
        <v>46022</v>
      </c>
      <c r="H3109" s="684" t="s">
        <v>1194</v>
      </c>
    </row>
    <row r="3110" spans="1:8" ht="29" hidden="1" x14ac:dyDescent="0.35">
      <c r="A3110" t="s">
        <v>8353</v>
      </c>
      <c r="B3110" t="s">
        <v>124</v>
      </c>
      <c r="C3110" t="s">
        <v>278</v>
      </c>
      <c r="D3110" s="685">
        <v>45765</v>
      </c>
      <c r="E3110" t="s">
        <v>80</v>
      </c>
      <c r="F3110" s="685">
        <v>45511</v>
      </c>
      <c r="G3110" s="685">
        <v>46021</v>
      </c>
      <c r="H3110" s="684" t="s">
        <v>8354</v>
      </c>
    </row>
    <row r="3111" spans="1:8" hidden="1" x14ac:dyDescent="0.35">
      <c r="A3111" t="s">
        <v>8355</v>
      </c>
      <c r="B3111" t="s">
        <v>124</v>
      </c>
      <c r="C3111" t="s">
        <v>278</v>
      </c>
      <c r="D3111" s="685">
        <v>45569</v>
      </c>
      <c r="E3111" t="s">
        <v>80</v>
      </c>
      <c r="F3111" s="685">
        <v>45531</v>
      </c>
      <c r="G3111" s="685">
        <v>45656</v>
      </c>
      <c r="H3111" s="684" t="s">
        <v>8356</v>
      </c>
    </row>
    <row r="3112" spans="1:8" ht="29" hidden="1" x14ac:dyDescent="0.35">
      <c r="A3112" t="s">
        <v>8357</v>
      </c>
      <c r="B3112" t="s">
        <v>124</v>
      </c>
      <c r="C3112" t="s">
        <v>124</v>
      </c>
      <c r="D3112" s="685">
        <v>45516</v>
      </c>
      <c r="E3112" t="s">
        <v>80</v>
      </c>
      <c r="F3112" s="685">
        <v>45499</v>
      </c>
      <c r="G3112" s="685">
        <v>45656</v>
      </c>
      <c r="H3112" s="684" t="s">
        <v>8358</v>
      </c>
    </row>
    <row r="3113" spans="1:8" hidden="1" x14ac:dyDescent="0.35">
      <c r="A3113" t="s">
        <v>8359</v>
      </c>
      <c r="B3113" t="s">
        <v>124</v>
      </c>
      <c r="C3113" t="s">
        <v>278</v>
      </c>
      <c r="D3113" s="685">
        <v>45595</v>
      </c>
      <c r="E3113" t="s">
        <v>80</v>
      </c>
      <c r="F3113" s="685">
        <v>45516</v>
      </c>
      <c r="G3113" s="685">
        <v>45656</v>
      </c>
      <c r="H3113" s="684" t="s">
        <v>8360</v>
      </c>
    </row>
    <row r="3114" spans="1:8" hidden="1" x14ac:dyDescent="0.35">
      <c r="A3114" t="s">
        <v>2305</v>
      </c>
      <c r="B3114" t="s">
        <v>156</v>
      </c>
      <c r="C3114" t="s">
        <v>124</v>
      </c>
      <c r="D3114" s="685">
        <v>45833</v>
      </c>
      <c r="E3114" t="s">
        <v>80</v>
      </c>
      <c r="F3114" s="685">
        <v>45558</v>
      </c>
      <c r="G3114" s="685">
        <v>46021</v>
      </c>
      <c r="H3114" s="684" t="s">
        <v>8361</v>
      </c>
    </row>
    <row r="3115" spans="1:8" hidden="1" x14ac:dyDescent="0.35">
      <c r="A3115" t="s">
        <v>2292</v>
      </c>
      <c r="B3115" t="s">
        <v>280</v>
      </c>
      <c r="C3115" t="s">
        <v>2475</v>
      </c>
      <c r="D3115" s="685">
        <v>45900</v>
      </c>
      <c r="E3115" t="s">
        <v>80</v>
      </c>
      <c r="F3115" s="685">
        <v>45540</v>
      </c>
      <c r="G3115" s="685">
        <v>45900</v>
      </c>
      <c r="H3115" s="684" t="s">
        <v>8362</v>
      </c>
    </row>
    <row r="3116" spans="1:8" ht="29" hidden="1" x14ac:dyDescent="0.35">
      <c r="A3116" t="s">
        <v>8363</v>
      </c>
      <c r="B3116" t="s">
        <v>124</v>
      </c>
      <c r="C3116" t="s">
        <v>278</v>
      </c>
      <c r="D3116" s="685">
        <v>45565</v>
      </c>
      <c r="E3116" t="s">
        <v>135</v>
      </c>
      <c r="F3116" s="685">
        <v>45476</v>
      </c>
      <c r="G3116" s="685">
        <v>45656</v>
      </c>
      <c r="H3116" s="684" t="s">
        <v>8364</v>
      </c>
    </row>
    <row r="3117" spans="1:8" hidden="1" x14ac:dyDescent="0.35">
      <c r="A3117" t="s">
        <v>8365</v>
      </c>
      <c r="B3117" t="s">
        <v>124</v>
      </c>
      <c r="C3117" t="s">
        <v>278</v>
      </c>
      <c r="D3117" s="685">
        <v>45553</v>
      </c>
      <c r="E3117" t="s">
        <v>80</v>
      </c>
      <c r="F3117" s="685">
        <v>45516</v>
      </c>
      <c r="G3117" s="685">
        <v>46325</v>
      </c>
      <c r="H3117" s="684" t="s">
        <v>8366</v>
      </c>
    </row>
    <row r="3118" spans="1:8" hidden="1" x14ac:dyDescent="0.35">
      <c r="A3118" t="s">
        <v>8367</v>
      </c>
      <c r="B3118" t="s">
        <v>124</v>
      </c>
      <c r="C3118" t="s">
        <v>124</v>
      </c>
      <c r="D3118" s="685">
        <v>45533</v>
      </c>
      <c r="E3118" t="s">
        <v>80</v>
      </c>
      <c r="F3118" s="685">
        <v>45516</v>
      </c>
      <c r="G3118" s="685">
        <v>45815</v>
      </c>
      <c r="H3118" s="684" t="s">
        <v>8368</v>
      </c>
    </row>
    <row r="3119" spans="1:8" hidden="1" x14ac:dyDescent="0.35">
      <c r="A3119" t="s">
        <v>8369</v>
      </c>
      <c r="B3119" t="s">
        <v>124</v>
      </c>
      <c r="C3119" t="s">
        <v>124</v>
      </c>
      <c r="D3119" s="685">
        <v>45593</v>
      </c>
      <c r="E3119" t="s">
        <v>80</v>
      </c>
      <c r="F3119" s="685">
        <v>45572</v>
      </c>
      <c r="G3119" s="685">
        <v>45815</v>
      </c>
      <c r="H3119" s="684" t="s">
        <v>8370</v>
      </c>
    </row>
    <row r="3120" spans="1:8" hidden="1" x14ac:dyDescent="0.35">
      <c r="A3120" t="s">
        <v>8371</v>
      </c>
      <c r="B3120" t="s">
        <v>124</v>
      </c>
      <c r="C3120" t="s">
        <v>278</v>
      </c>
      <c r="D3120" s="685">
        <v>45535</v>
      </c>
      <c r="E3120" t="s">
        <v>80</v>
      </c>
      <c r="F3120" s="685">
        <v>45495</v>
      </c>
      <c r="G3120" s="685">
        <v>45716</v>
      </c>
      <c r="H3120" s="684" t="s">
        <v>8372</v>
      </c>
    </row>
    <row r="3121" spans="1:8" hidden="1" x14ac:dyDescent="0.35">
      <c r="A3121" t="s">
        <v>8373</v>
      </c>
      <c r="B3121" t="s">
        <v>124</v>
      </c>
      <c r="C3121" t="s">
        <v>278</v>
      </c>
      <c r="D3121" s="685">
        <v>45657</v>
      </c>
      <c r="E3121" t="s">
        <v>80</v>
      </c>
      <c r="F3121" s="685">
        <v>45492</v>
      </c>
      <c r="G3121" s="685">
        <v>45838</v>
      </c>
      <c r="H3121" s="684" t="s">
        <v>8374</v>
      </c>
    </row>
    <row r="3122" spans="1:8" hidden="1" x14ac:dyDescent="0.35">
      <c r="A3122" t="s">
        <v>8375</v>
      </c>
      <c r="B3122" t="s">
        <v>156</v>
      </c>
      <c r="C3122" t="s">
        <v>278</v>
      </c>
      <c r="D3122" s="685">
        <v>45870</v>
      </c>
      <c r="E3122" t="s">
        <v>80</v>
      </c>
      <c r="F3122" s="685">
        <v>45643</v>
      </c>
      <c r="G3122" s="685">
        <v>45900</v>
      </c>
      <c r="H3122" s="684" t="s">
        <v>1240</v>
      </c>
    </row>
    <row r="3123" spans="1:8" hidden="1" x14ac:dyDescent="0.35">
      <c r="A3123" t="s">
        <v>8376</v>
      </c>
      <c r="B3123" t="s">
        <v>280</v>
      </c>
      <c r="C3123" t="s">
        <v>2475</v>
      </c>
      <c r="D3123" s="685">
        <v>45991</v>
      </c>
      <c r="E3123" t="s">
        <v>2640</v>
      </c>
      <c r="F3123" s="685">
        <v>45644</v>
      </c>
      <c r="G3123" s="685">
        <v>45991</v>
      </c>
      <c r="H3123" s="684" t="s">
        <v>8377</v>
      </c>
    </row>
    <row r="3124" spans="1:8" hidden="1" x14ac:dyDescent="0.35">
      <c r="A3124" t="s">
        <v>8378</v>
      </c>
      <c r="B3124" t="s">
        <v>565</v>
      </c>
      <c r="C3124" t="s">
        <v>278</v>
      </c>
      <c r="D3124" s="685">
        <v>45900</v>
      </c>
      <c r="E3124" t="s">
        <v>80</v>
      </c>
      <c r="F3124" s="685">
        <v>45636</v>
      </c>
      <c r="G3124" s="685">
        <v>45870</v>
      </c>
      <c r="H3124" s="684" t="s">
        <v>8379</v>
      </c>
    </row>
    <row r="3125" spans="1:8" hidden="1" x14ac:dyDescent="0.35">
      <c r="A3125" t="s">
        <v>8380</v>
      </c>
      <c r="B3125" t="s">
        <v>156</v>
      </c>
      <c r="C3125" t="s">
        <v>278</v>
      </c>
      <c r="D3125" s="685">
        <v>45961</v>
      </c>
      <c r="E3125" t="s">
        <v>80</v>
      </c>
      <c r="F3125" s="685">
        <v>45642</v>
      </c>
      <c r="G3125" s="685">
        <v>45930</v>
      </c>
      <c r="H3125" s="684" t="s">
        <v>1234</v>
      </c>
    </row>
    <row r="3126" spans="1:8" hidden="1" x14ac:dyDescent="0.35">
      <c r="A3126" t="s">
        <v>469</v>
      </c>
      <c r="B3126" t="s">
        <v>2518</v>
      </c>
      <c r="C3126" t="s">
        <v>278</v>
      </c>
      <c r="D3126" s="685">
        <v>45961</v>
      </c>
      <c r="E3126" t="s">
        <v>80</v>
      </c>
      <c r="F3126" s="685">
        <v>45750</v>
      </c>
      <c r="G3126" s="685">
        <v>46325</v>
      </c>
      <c r="H3126" s="684" t="s">
        <v>8381</v>
      </c>
    </row>
    <row r="3127" spans="1:8" hidden="1" x14ac:dyDescent="0.35">
      <c r="A3127" t="s">
        <v>8382</v>
      </c>
      <c r="B3127" t="s">
        <v>888</v>
      </c>
      <c r="C3127" t="s">
        <v>278</v>
      </c>
      <c r="D3127" s="685">
        <v>45681</v>
      </c>
      <c r="E3127" t="s">
        <v>80</v>
      </c>
      <c r="F3127" s="685">
        <v>45639</v>
      </c>
      <c r="G3127" s="685">
        <v>46022</v>
      </c>
      <c r="H3127" s="684" t="s">
        <v>8383</v>
      </c>
    </row>
    <row r="3128" spans="1:8" ht="29" hidden="1" x14ac:dyDescent="0.35">
      <c r="A3128" t="s">
        <v>8384</v>
      </c>
      <c r="B3128" t="s">
        <v>565</v>
      </c>
      <c r="C3128" t="s">
        <v>278</v>
      </c>
      <c r="D3128" s="685">
        <v>45680</v>
      </c>
      <c r="E3128" t="s">
        <v>135</v>
      </c>
      <c r="F3128" s="685">
        <v>45649</v>
      </c>
      <c r="G3128" s="685">
        <v>46325</v>
      </c>
      <c r="H3128" s="684" t="s">
        <v>8385</v>
      </c>
    </row>
    <row r="3129" spans="1:8" hidden="1" x14ac:dyDescent="0.35">
      <c r="A3129" t="s">
        <v>8386</v>
      </c>
      <c r="B3129" t="s">
        <v>565</v>
      </c>
      <c r="C3129" t="s">
        <v>278</v>
      </c>
      <c r="D3129" s="685">
        <v>45778</v>
      </c>
      <c r="E3129" t="s">
        <v>80</v>
      </c>
      <c r="F3129" s="685">
        <v>45645</v>
      </c>
      <c r="G3129" s="685">
        <v>46021</v>
      </c>
      <c r="H3129" s="684" t="s">
        <v>8387</v>
      </c>
    </row>
    <row r="3130" spans="1:8" hidden="1" x14ac:dyDescent="0.35">
      <c r="A3130" t="s">
        <v>8388</v>
      </c>
      <c r="B3130" t="s">
        <v>124</v>
      </c>
      <c r="C3130" t="s">
        <v>2475</v>
      </c>
      <c r="D3130" s="685">
        <v>45697</v>
      </c>
      <c r="E3130" t="s">
        <v>80</v>
      </c>
      <c r="F3130" s="685">
        <v>45660</v>
      </c>
      <c r="G3130" s="685">
        <v>45747</v>
      </c>
      <c r="H3130" s="684" t="s">
        <v>8389</v>
      </c>
    </row>
    <row r="3131" spans="1:8" hidden="1" x14ac:dyDescent="0.35">
      <c r="A3131" t="s">
        <v>8390</v>
      </c>
      <c r="B3131" t="s">
        <v>565</v>
      </c>
      <c r="C3131" t="s">
        <v>124</v>
      </c>
      <c r="D3131" s="685">
        <v>45900</v>
      </c>
      <c r="E3131" t="s">
        <v>80</v>
      </c>
      <c r="F3131" s="685">
        <v>45785</v>
      </c>
      <c r="G3131" s="685">
        <v>45991</v>
      </c>
      <c r="H3131" s="684" t="s">
        <v>8391</v>
      </c>
    </row>
    <row r="3132" spans="1:8" hidden="1" x14ac:dyDescent="0.35">
      <c r="A3132" t="s">
        <v>8392</v>
      </c>
      <c r="B3132" t="s">
        <v>124</v>
      </c>
      <c r="C3132" t="s">
        <v>124</v>
      </c>
      <c r="D3132" s="685">
        <v>45764</v>
      </c>
      <c r="E3132" t="s">
        <v>80</v>
      </c>
      <c r="F3132" s="685">
        <v>45733</v>
      </c>
      <c r="G3132" s="685">
        <v>45864</v>
      </c>
      <c r="H3132" s="684" t="s">
        <v>8393</v>
      </c>
    </row>
    <row r="3133" spans="1:8" hidden="1" x14ac:dyDescent="0.35">
      <c r="A3133" t="s">
        <v>8394</v>
      </c>
      <c r="B3133" t="s">
        <v>565</v>
      </c>
      <c r="C3133" t="s">
        <v>278</v>
      </c>
      <c r="D3133" s="685">
        <v>45862</v>
      </c>
      <c r="E3133" t="s">
        <v>80</v>
      </c>
      <c r="F3133" s="685">
        <v>45646</v>
      </c>
      <c r="G3133" s="685">
        <v>46021</v>
      </c>
      <c r="H3133" s="684" t="s">
        <v>8395</v>
      </c>
    </row>
    <row r="3134" spans="1:8" hidden="1" x14ac:dyDescent="0.35">
      <c r="A3134" t="s">
        <v>8396</v>
      </c>
      <c r="B3134" t="s">
        <v>280</v>
      </c>
      <c r="C3134" t="s">
        <v>278</v>
      </c>
      <c r="D3134" s="685">
        <v>45870</v>
      </c>
      <c r="E3134" t="s">
        <v>80</v>
      </c>
      <c r="F3134" s="685">
        <v>45789</v>
      </c>
      <c r="G3134" s="685">
        <v>45870</v>
      </c>
      <c r="H3134" s="684" t="s">
        <v>8397</v>
      </c>
    </row>
    <row r="3135" spans="1:8" hidden="1" x14ac:dyDescent="0.35">
      <c r="A3135" t="s">
        <v>8398</v>
      </c>
      <c r="B3135" t="s">
        <v>124</v>
      </c>
      <c r="C3135" t="s">
        <v>278</v>
      </c>
      <c r="D3135" s="685">
        <v>45704</v>
      </c>
      <c r="E3135" t="s">
        <v>80</v>
      </c>
      <c r="F3135" s="685">
        <v>45645</v>
      </c>
      <c r="G3135" s="685">
        <v>45747</v>
      </c>
      <c r="H3135" s="684" t="s">
        <v>8399</v>
      </c>
    </row>
    <row r="3136" spans="1:8" hidden="1" x14ac:dyDescent="0.35">
      <c r="A3136" t="s">
        <v>8400</v>
      </c>
      <c r="B3136" t="s">
        <v>280</v>
      </c>
      <c r="C3136" t="s">
        <v>278</v>
      </c>
      <c r="D3136" s="685">
        <v>45869</v>
      </c>
      <c r="E3136" t="s">
        <v>80</v>
      </c>
      <c r="F3136" s="685">
        <v>45642</v>
      </c>
      <c r="G3136" s="685">
        <v>45869</v>
      </c>
      <c r="H3136" s="684" t="s">
        <v>8401</v>
      </c>
    </row>
    <row r="3137" spans="1:8" hidden="1" x14ac:dyDescent="0.35">
      <c r="A3137" t="s">
        <v>8402</v>
      </c>
      <c r="B3137" t="s">
        <v>124</v>
      </c>
      <c r="C3137" t="s">
        <v>278</v>
      </c>
      <c r="D3137" s="685">
        <v>45663</v>
      </c>
      <c r="E3137" t="s">
        <v>80</v>
      </c>
      <c r="F3137" s="685">
        <v>45631</v>
      </c>
      <c r="G3137" s="685">
        <v>46325</v>
      </c>
      <c r="H3137" s="684" t="s">
        <v>8403</v>
      </c>
    </row>
    <row r="3138" spans="1:8" hidden="1" x14ac:dyDescent="0.35">
      <c r="A3138" t="s">
        <v>8404</v>
      </c>
      <c r="B3138" t="s">
        <v>888</v>
      </c>
      <c r="C3138" t="s">
        <v>278</v>
      </c>
      <c r="D3138" s="685">
        <v>45681</v>
      </c>
      <c r="E3138" t="s">
        <v>80</v>
      </c>
      <c r="F3138" s="685">
        <v>45636</v>
      </c>
      <c r="G3138" s="685">
        <v>46021</v>
      </c>
      <c r="H3138" s="684" t="s">
        <v>8405</v>
      </c>
    </row>
    <row r="3139" spans="1:8" ht="29" hidden="1" x14ac:dyDescent="0.35">
      <c r="A3139" t="s">
        <v>317</v>
      </c>
      <c r="B3139" t="s">
        <v>280</v>
      </c>
      <c r="C3139" t="s">
        <v>278</v>
      </c>
      <c r="D3139" s="685">
        <v>45961</v>
      </c>
      <c r="E3139" t="s">
        <v>80</v>
      </c>
      <c r="F3139" s="685">
        <v>45635</v>
      </c>
      <c r="G3139" s="685">
        <v>46325</v>
      </c>
      <c r="H3139" s="684" t="s">
        <v>8406</v>
      </c>
    </row>
    <row r="3140" spans="1:8" hidden="1" x14ac:dyDescent="0.35">
      <c r="A3140" t="s">
        <v>8407</v>
      </c>
      <c r="B3140" t="s">
        <v>280</v>
      </c>
      <c r="C3140" t="s">
        <v>278</v>
      </c>
      <c r="D3140" s="685">
        <v>45870</v>
      </c>
      <c r="E3140" t="s">
        <v>80</v>
      </c>
      <c r="F3140" s="685">
        <v>45786</v>
      </c>
      <c r="G3140" s="685">
        <v>45870</v>
      </c>
      <c r="H3140" s="684" t="s">
        <v>8408</v>
      </c>
    </row>
    <row r="3141" spans="1:8" hidden="1" x14ac:dyDescent="0.35">
      <c r="A3141" t="s">
        <v>8409</v>
      </c>
      <c r="B3141" t="s">
        <v>565</v>
      </c>
      <c r="C3141" t="s">
        <v>2475</v>
      </c>
      <c r="D3141" s="685">
        <v>45778</v>
      </c>
      <c r="E3141" t="s">
        <v>80</v>
      </c>
      <c r="F3141" s="685">
        <v>45740</v>
      </c>
      <c r="G3141" s="685">
        <v>45838</v>
      </c>
      <c r="H3141" s="684" t="s">
        <v>8410</v>
      </c>
    </row>
    <row r="3142" spans="1:8" ht="29" hidden="1" x14ac:dyDescent="0.35">
      <c r="A3142" t="s">
        <v>8411</v>
      </c>
      <c r="B3142" t="s">
        <v>565</v>
      </c>
      <c r="C3142" t="s">
        <v>278</v>
      </c>
      <c r="D3142" s="685">
        <v>45688</v>
      </c>
      <c r="E3142" t="s">
        <v>80</v>
      </c>
      <c r="F3142" s="685">
        <v>45657</v>
      </c>
      <c r="G3142" s="685">
        <v>46325</v>
      </c>
      <c r="H3142" s="684" t="s">
        <v>8412</v>
      </c>
    </row>
    <row r="3143" spans="1:8" ht="29" hidden="1" x14ac:dyDescent="0.35">
      <c r="A3143" t="s">
        <v>2198</v>
      </c>
      <c r="B3143" t="s">
        <v>156</v>
      </c>
      <c r="C3143" t="s">
        <v>2536</v>
      </c>
      <c r="D3143" s="685">
        <v>45971</v>
      </c>
      <c r="E3143" t="s">
        <v>80</v>
      </c>
      <c r="F3143" s="685">
        <v>45665</v>
      </c>
      <c r="G3143" s="685">
        <v>45989</v>
      </c>
      <c r="H3143" s="684" t="s">
        <v>8413</v>
      </c>
    </row>
    <row r="3144" spans="1:8" ht="29" hidden="1" x14ac:dyDescent="0.35">
      <c r="A3144" t="s">
        <v>8414</v>
      </c>
      <c r="B3144" t="s">
        <v>888</v>
      </c>
      <c r="C3144" t="s">
        <v>278</v>
      </c>
      <c r="D3144" s="685">
        <v>45870</v>
      </c>
      <c r="E3144" t="s">
        <v>80</v>
      </c>
      <c r="F3144" s="685">
        <v>45660</v>
      </c>
      <c r="G3144" s="685">
        <v>45992</v>
      </c>
      <c r="H3144" s="684" t="s">
        <v>8415</v>
      </c>
    </row>
    <row r="3145" spans="1:8" hidden="1" x14ac:dyDescent="0.35">
      <c r="A3145" t="s">
        <v>8416</v>
      </c>
      <c r="B3145" t="s">
        <v>888</v>
      </c>
      <c r="C3145" t="s">
        <v>278</v>
      </c>
      <c r="D3145" s="685">
        <v>45681</v>
      </c>
      <c r="E3145" t="s">
        <v>80</v>
      </c>
      <c r="F3145" s="685">
        <v>45636</v>
      </c>
      <c r="G3145" s="685">
        <v>46021</v>
      </c>
      <c r="H3145" s="684" t="s">
        <v>8417</v>
      </c>
    </row>
    <row r="3146" spans="1:8" ht="43.5" hidden="1" x14ac:dyDescent="0.35">
      <c r="A3146" t="s">
        <v>8418</v>
      </c>
      <c r="B3146" t="s">
        <v>280</v>
      </c>
      <c r="C3146" t="s">
        <v>2536</v>
      </c>
      <c r="D3146" s="685">
        <v>45758</v>
      </c>
      <c r="E3146" t="s">
        <v>80</v>
      </c>
      <c r="F3146" s="685">
        <v>45727</v>
      </c>
      <c r="G3146" s="685">
        <v>46055</v>
      </c>
      <c r="H3146" s="684" t="s">
        <v>8419</v>
      </c>
    </row>
    <row r="3147" spans="1:8" hidden="1" x14ac:dyDescent="0.35">
      <c r="A3147" t="s">
        <v>8420</v>
      </c>
      <c r="B3147" t="s">
        <v>124</v>
      </c>
      <c r="C3147" t="s">
        <v>278</v>
      </c>
      <c r="D3147" s="685">
        <v>45678</v>
      </c>
      <c r="E3147" t="s">
        <v>135</v>
      </c>
      <c r="F3147" s="685">
        <v>45645</v>
      </c>
      <c r="G3147" s="685">
        <v>45688</v>
      </c>
      <c r="H3147" s="684" t="s">
        <v>8421</v>
      </c>
    </row>
    <row r="3148" spans="1:8" hidden="1" x14ac:dyDescent="0.35">
      <c r="A3148" t="s">
        <v>8422</v>
      </c>
      <c r="B3148" t="s">
        <v>565</v>
      </c>
      <c r="C3148" t="s">
        <v>278</v>
      </c>
      <c r="D3148" s="685">
        <v>45842</v>
      </c>
      <c r="E3148" t="s">
        <v>80</v>
      </c>
      <c r="F3148" s="685">
        <v>45632</v>
      </c>
      <c r="G3148" s="685">
        <v>46021</v>
      </c>
      <c r="H3148" s="684" t="s">
        <v>8423</v>
      </c>
    </row>
    <row r="3149" spans="1:8" ht="29" hidden="1" x14ac:dyDescent="0.35">
      <c r="A3149" t="s">
        <v>8424</v>
      </c>
      <c r="B3149" t="s">
        <v>124</v>
      </c>
      <c r="C3149" t="s">
        <v>278</v>
      </c>
      <c r="D3149" s="685">
        <v>45681</v>
      </c>
      <c r="E3149" t="s">
        <v>80</v>
      </c>
      <c r="F3149" s="685">
        <v>45650</v>
      </c>
      <c r="G3149" s="685">
        <v>46325</v>
      </c>
      <c r="H3149" s="684" t="s">
        <v>8425</v>
      </c>
    </row>
    <row r="3150" spans="1:8" hidden="1" x14ac:dyDescent="0.35">
      <c r="A3150" t="s">
        <v>8426</v>
      </c>
      <c r="B3150" t="s">
        <v>565</v>
      </c>
      <c r="C3150" t="s">
        <v>124</v>
      </c>
      <c r="D3150" s="685">
        <v>45991</v>
      </c>
      <c r="E3150" t="s">
        <v>135</v>
      </c>
      <c r="F3150" s="685">
        <v>45728</v>
      </c>
      <c r="G3150" s="685">
        <v>46386</v>
      </c>
      <c r="H3150" s="684" t="s">
        <v>8427</v>
      </c>
    </row>
    <row r="3151" spans="1:8" hidden="1" x14ac:dyDescent="0.35">
      <c r="A3151" t="s">
        <v>8428</v>
      </c>
      <c r="B3151" t="s">
        <v>280</v>
      </c>
      <c r="C3151" t="s">
        <v>278</v>
      </c>
      <c r="D3151" s="685">
        <v>45960</v>
      </c>
      <c r="E3151" t="s">
        <v>80</v>
      </c>
      <c r="F3151" s="685">
        <v>45762</v>
      </c>
      <c r="G3151" s="685">
        <v>46325</v>
      </c>
      <c r="H3151" s="684" t="s">
        <v>8429</v>
      </c>
    </row>
    <row r="3152" spans="1:8" hidden="1" x14ac:dyDescent="0.35">
      <c r="A3152" t="s">
        <v>8430</v>
      </c>
      <c r="B3152" t="s">
        <v>565</v>
      </c>
      <c r="C3152" t="s">
        <v>278</v>
      </c>
      <c r="D3152" s="685">
        <v>45862</v>
      </c>
      <c r="E3152" t="s">
        <v>80</v>
      </c>
      <c r="F3152" s="685">
        <v>45656</v>
      </c>
      <c r="G3152" s="685">
        <v>46021</v>
      </c>
      <c r="H3152" s="684" t="s">
        <v>8431</v>
      </c>
    </row>
    <row r="3153" spans="1:8" hidden="1" x14ac:dyDescent="0.35">
      <c r="A3153" t="s">
        <v>8432</v>
      </c>
      <c r="B3153" t="s">
        <v>565</v>
      </c>
      <c r="C3153" t="s">
        <v>278</v>
      </c>
      <c r="D3153" s="685">
        <v>45644</v>
      </c>
      <c r="E3153" t="s">
        <v>80</v>
      </c>
      <c r="F3153" s="685">
        <v>45625</v>
      </c>
      <c r="G3153" s="685">
        <v>45992</v>
      </c>
      <c r="H3153" s="684" t="s">
        <v>8433</v>
      </c>
    </row>
    <row r="3154" spans="1:8" hidden="1" x14ac:dyDescent="0.35">
      <c r="A3154" t="s">
        <v>8434</v>
      </c>
      <c r="B3154" t="s">
        <v>888</v>
      </c>
      <c r="C3154" t="s">
        <v>278</v>
      </c>
      <c r="D3154" s="685">
        <v>45688</v>
      </c>
      <c r="E3154" t="s">
        <v>80</v>
      </c>
      <c r="F3154" s="685">
        <v>45637</v>
      </c>
      <c r="G3154" s="685">
        <v>46022</v>
      </c>
      <c r="H3154" s="684" t="s">
        <v>8435</v>
      </c>
    </row>
    <row r="3155" spans="1:8" hidden="1" x14ac:dyDescent="0.35">
      <c r="A3155" t="s">
        <v>8436</v>
      </c>
      <c r="B3155" t="s">
        <v>888</v>
      </c>
      <c r="C3155" t="s">
        <v>278</v>
      </c>
      <c r="D3155" s="685">
        <v>45681</v>
      </c>
      <c r="E3155" t="s">
        <v>80</v>
      </c>
      <c r="F3155" s="685">
        <v>45636</v>
      </c>
      <c r="G3155" s="685">
        <v>46022</v>
      </c>
      <c r="H3155" s="684" t="s">
        <v>8437</v>
      </c>
    </row>
    <row r="3156" spans="1:8" hidden="1" x14ac:dyDescent="0.35">
      <c r="A3156" t="s">
        <v>8438</v>
      </c>
      <c r="B3156" t="s">
        <v>124</v>
      </c>
      <c r="C3156" t="s">
        <v>278</v>
      </c>
      <c r="D3156" s="685">
        <v>45765</v>
      </c>
      <c r="E3156" t="s">
        <v>80</v>
      </c>
      <c r="F3156" s="685">
        <v>45635</v>
      </c>
      <c r="G3156" s="685">
        <v>46021</v>
      </c>
      <c r="H3156" s="684" t="s">
        <v>8439</v>
      </c>
    </row>
    <row r="3157" spans="1:8" hidden="1" x14ac:dyDescent="0.35">
      <c r="A3157" t="s">
        <v>8440</v>
      </c>
      <c r="B3157" t="s">
        <v>124</v>
      </c>
      <c r="C3157" t="s">
        <v>2536</v>
      </c>
      <c r="D3157" s="685">
        <v>45658</v>
      </c>
      <c r="E3157" t="s">
        <v>80</v>
      </c>
      <c r="F3157" s="685">
        <v>45635</v>
      </c>
      <c r="G3157" s="685">
        <v>46386</v>
      </c>
      <c r="H3157" s="684" t="s">
        <v>8441</v>
      </c>
    </row>
    <row r="3158" spans="1:8" hidden="1" x14ac:dyDescent="0.35">
      <c r="A3158" t="s">
        <v>8442</v>
      </c>
      <c r="B3158" t="s">
        <v>565</v>
      </c>
      <c r="C3158" t="s">
        <v>278</v>
      </c>
      <c r="D3158" s="685">
        <v>45681</v>
      </c>
      <c r="E3158" t="s">
        <v>80</v>
      </c>
      <c r="F3158" s="685">
        <v>45639</v>
      </c>
      <c r="G3158" s="685">
        <v>46022</v>
      </c>
      <c r="H3158" s="684" t="s">
        <v>8443</v>
      </c>
    </row>
    <row r="3159" spans="1:8" hidden="1" x14ac:dyDescent="0.35">
      <c r="A3159" t="s">
        <v>8444</v>
      </c>
      <c r="B3159" t="s">
        <v>565</v>
      </c>
      <c r="C3159" t="s">
        <v>124</v>
      </c>
      <c r="D3159" s="685">
        <v>45991</v>
      </c>
      <c r="E3159" t="s">
        <v>80</v>
      </c>
      <c r="F3159" s="685">
        <v>45728</v>
      </c>
      <c r="G3159" s="685">
        <v>46386</v>
      </c>
      <c r="H3159" s="684" t="s">
        <v>8445</v>
      </c>
    </row>
    <row r="3160" spans="1:8" ht="29" hidden="1" x14ac:dyDescent="0.35">
      <c r="A3160" t="s">
        <v>8446</v>
      </c>
      <c r="B3160" t="s">
        <v>565</v>
      </c>
      <c r="C3160" t="s">
        <v>2536</v>
      </c>
      <c r="D3160" s="685">
        <v>45869</v>
      </c>
      <c r="E3160" t="s">
        <v>80</v>
      </c>
      <c r="F3160" s="685">
        <v>45750</v>
      </c>
      <c r="G3160" s="685">
        <v>46203</v>
      </c>
      <c r="H3160" s="684" t="s">
        <v>8447</v>
      </c>
    </row>
    <row r="3161" spans="1:8" ht="29" hidden="1" x14ac:dyDescent="0.35">
      <c r="A3161" t="s">
        <v>8448</v>
      </c>
      <c r="B3161" t="s">
        <v>124</v>
      </c>
      <c r="C3161" t="s">
        <v>124</v>
      </c>
      <c r="D3161" s="685">
        <v>45678</v>
      </c>
      <c r="E3161" t="s">
        <v>80</v>
      </c>
      <c r="F3161" s="685">
        <v>45671</v>
      </c>
      <c r="G3161" s="685">
        <v>45992</v>
      </c>
      <c r="H3161" s="684" t="s">
        <v>8449</v>
      </c>
    </row>
    <row r="3162" spans="1:8" hidden="1" x14ac:dyDescent="0.35">
      <c r="A3162" t="s">
        <v>8450</v>
      </c>
      <c r="B3162" t="s">
        <v>124</v>
      </c>
      <c r="C3162" t="s">
        <v>278</v>
      </c>
      <c r="D3162" s="685">
        <v>45701</v>
      </c>
      <c r="E3162" t="s">
        <v>80</v>
      </c>
      <c r="F3162" s="685">
        <v>45667</v>
      </c>
      <c r="G3162" s="685">
        <v>46021</v>
      </c>
      <c r="H3162" s="684" t="s">
        <v>8451</v>
      </c>
    </row>
    <row r="3163" spans="1:8" ht="29" hidden="1" x14ac:dyDescent="0.35">
      <c r="A3163" t="s">
        <v>8452</v>
      </c>
      <c r="B3163" t="s">
        <v>565</v>
      </c>
      <c r="C3163" t="s">
        <v>278</v>
      </c>
      <c r="D3163" s="685">
        <v>45901</v>
      </c>
      <c r="E3163" t="s">
        <v>80</v>
      </c>
      <c r="F3163" s="685">
        <v>45643</v>
      </c>
      <c r="G3163" s="685">
        <v>46022</v>
      </c>
      <c r="H3163" s="684" t="s">
        <v>8453</v>
      </c>
    </row>
    <row r="3164" spans="1:8" ht="29" hidden="1" x14ac:dyDescent="0.35">
      <c r="A3164" t="s">
        <v>8454</v>
      </c>
      <c r="B3164" t="s">
        <v>124</v>
      </c>
      <c r="C3164" t="s">
        <v>278</v>
      </c>
      <c r="D3164" s="685">
        <v>45716</v>
      </c>
      <c r="E3164" t="s">
        <v>80</v>
      </c>
      <c r="F3164" s="685">
        <v>45685</v>
      </c>
      <c r="G3164" s="685">
        <v>46325</v>
      </c>
      <c r="H3164" s="684" t="s">
        <v>8455</v>
      </c>
    </row>
    <row r="3165" spans="1:8" hidden="1" x14ac:dyDescent="0.35">
      <c r="A3165" t="s">
        <v>8456</v>
      </c>
      <c r="B3165" t="s">
        <v>565</v>
      </c>
      <c r="C3165" t="s">
        <v>278</v>
      </c>
      <c r="D3165" s="685">
        <v>45930</v>
      </c>
      <c r="E3165" t="s">
        <v>80</v>
      </c>
      <c r="F3165" s="685">
        <v>45636</v>
      </c>
      <c r="G3165" s="685">
        <v>45930</v>
      </c>
      <c r="H3165" s="684" t="s">
        <v>8457</v>
      </c>
    </row>
    <row r="3166" spans="1:8" ht="29" hidden="1" x14ac:dyDescent="0.35">
      <c r="A3166" t="s">
        <v>326</v>
      </c>
      <c r="B3166" t="s">
        <v>2518</v>
      </c>
      <c r="C3166" t="s">
        <v>278</v>
      </c>
      <c r="D3166" s="685">
        <v>45961</v>
      </c>
      <c r="E3166" t="s">
        <v>80</v>
      </c>
      <c r="F3166" s="685">
        <v>45637</v>
      </c>
      <c r="G3166" s="685">
        <v>46325</v>
      </c>
      <c r="H3166" s="684" t="s">
        <v>8458</v>
      </c>
    </row>
    <row r="3167" spans="1:8" ht="29" hidden="1" x14ac:dyDescent="0.35">
      <c r="A3167" t="s">
        <v>8459</v>
      </c>
      <c r="B3167" t="s">
        <v>156</v>
      </c>
      <c r="C3167" t="s">
        <v>278</v>
      </c>
      <c r="D3167" s="685">
        <v>45961</v>
      </c>
      <c r="E3167" t="s">
        <v>80</v>
      </c>
      <c r="F3167" s="685">
        <v>45797</v>
      </c>
      <c r="G3167" s="685">
        <v>46325</v>
      </c>
      <c r="H3167" s="684" t="s">
        <v>8460</v>
      </c>
    </row>
    <row r="3168" spans="1:8" hidden="1" x14ac:dyDescent="0.35">
      <c r="A3168" t="s">
        <v>8461</v>
      </c>
      <c r="B3168" t="s">
        <v>565</v>
      </c>
      <c r="C3168" t="s">
        <v>278</v>
      </c>
      <c r="D3168" s="685">
        <v>45663</v>
      </c>
      <c r="E3168" t="s">
        <v>80</v>
      </c>
      <c r="F3168" s="685">
        <v>45631</v>
      </c>
      <c r="G3168" s="685">
        <v>45992</v>
      </c>
      <c r="H3168" s="684" t="s">
        <v>8462</v>
      </c>
    </row>
    <row r="3169" spans="1:8" hidden="1" x14ac:dyDescent="0.35">
      <c r="A3169" t="s">
        <v>8463</v>
      </c>
      <c r="B3169" t="s">
        <v>124</v>
      </c>
      <c r="C3169" t="s">
        <v>278</v>
      </c>
      <c r="D3169" s="685">
        <v>45667</v>
      </c>
      <c r="E3169" t="s">
        <v>80</v>
      </c>
      <c r="F3169" s="685">
        <v>45636</v>
      </c>
      <c r="G3169" s="685">
        <v>46325</v>
      </c>
      <c r="H3169" s="684" t="s">
        <v>8464</v>
      </c>
    </row>
    <row r="3170" spans="1:8" ht="29" hidden="1" x14ac:dyDescent="0.35">
      <c r="A3170" t="s">
        <v>8465</v>
      </c>
      <c r="B3170" t="s">
        <v>124</v>
      </c>
      <c r="C3170" t="s">
        <v>278</v>
      </c>
      <c r="D3170" s="685">
        <v>45681</v>
      </c>
      <c r="E3170" t="s">
        <v>135</v>
      </c>
      <c r="F3170" s="685">
        <v>45650</v>
      </c>
      <c r="G3170" s="685">
        <v>46325</v>
      </c>
      <c r="H3170" s="684" t="s">
        <v>8466</v>
      </c>
    </row>
    <row r="3171" spans="1:8" hidden="1" x14ac:dyDescent="0.35">
      <c r="A3171" t="s">
        <v>8467</v>
      </c>
      <c r="B3171" t="s">
        <v>888</v>
      </c>
      <c r="C3171" t="s">
        <v>278</v>
      </c>
      <c r="D3171" s="685">
        <v>45681</v>
      </c>
      <c r="E3171" t="s">
        <v>80</v>
      </c>
      <c r="F3171" s="685">
        <v>45636</v>
      </c>
      <c r="G3171" s="685">
        <v>46021</v>
      </c>
      <c r="H3171" s="684" t="s">
        <v>8468</v>
      </c>
    </row>
    <row r="3172" spans="1:8" hidden="1" x14ac:dyDescent="0.35">
      <c r="A3172" t="s">
        <v>8469</v>
      </c>
      <c r="B3172" t="s">
        <v>565</v>
      </c>
      <c r="C3172" t="s">
        <v>2475</v>
      </c>
      <c r="D3172" s="685">
        <v>46142</v>
      </c>
      <c r="E3172" t="s">
        <v>80</v>
      </c>
      <c r="F3172" s="685">
        <v>45727</v>
      </c>
      <c r="G3172" s="685">
        <v>46418</v>
      </c>
      <c r="H3172" s="684" t="s">
        <v>8470</v>
      </c>
    </row>
    <row r="3173" spans="1:8" ht="29" hidden="1" x14ac:dyDescent="0.35">
      <c r="A3173" t="s">
        <v>8471</v>
      </c>
      <c r="B3173" t="s">
        <v>124</v>
      </c>
      <c r="C3173" t="s">
        <v>278</v>
      </c>
      <c r="D3173" s="685">
        <v>45684</v>
      </c>
      <c r="E3173" t="s">
        <v>80</v>
      </c>
      <c r="F3173" s="685">
        <v>45652</v>
      </c>
      <c r="G3173" s="685">
        <v>46325</v>
      </c>
      <c r="H3173" s="684" t="s">
        <v>8472</v>
      </c>
    </row>
    <row r="3174" spans="1:8" ht="29" hidden="1" x14ac:dyDescent="0.35">
      <c r="A3174" t="s">
        <v>8473</v>
      </c>
      <c r="B3174" t="s">
        <v>888</v>
      </c>
      <c r="C3174" t="s">
        <v>124</v>
      </c>
      <c r="D3174" s="685">
        <v>45862</v>
      </c>
      <c r="E3174" t="s">
        <v>80</v>
      </c>
      <c r="F3174" s="685">
        <v>45789</v>
      </c>
      <c r="G3174" s="685">
        <v>45884</v>
      </c>
      <c r="H3174" s="684" t="s">
        <v>8474</v>
      </c>
    </row>
    <row r="3175" spans="1:8" hidden="1" x14ac:dyDescent="0.35">
      <c r="A3175" t="s">
        <v>8475</v>
      </c>
      <c r="B3175" t="s">
        <v>124</v>
      </c>
      <c r="C3175" t="s">
        <v>278</v>
      </c>
      <c r="D3175" s="685">
        <v>45638</v>
      </c>
      <c r="E3175" t="s">
        <v>80</v>
      </c>
      <c r="F3175" s="685">
        <v>45638</v>
      </c>
      <c r="G3175" s="685">
        <v>46325</v>
      </c>
      <c r="H3175" s="684" t="s">
        <v>8476</v>
      </c>
    </row>
    <row r="3176" spans="1:8" ht="29" hidden="1" x14ac:dyDescent="0.35">
      <c r="A3176" t="s">
        <v>8477</v>
      </c>
      <c r="B3176" t="s">
        <v>124</v>
      </c>
      <c r="C3176" t="s">
        <v>278</v>
      </c>
      <c r="D3176" s="685">
        <v>45730</v>
      </c>
      <c r="E3176" t="s">
        <v>80</v>
      </c>
      <c r="F3176" s="685">
        <v>45702</v>
      </c>
      <c r="G3176" s="685">
        <v>46325</v>
      </c>
      <c r="H3176" s="684" t="s">
        <v>8478</v>
      </c>
    </row>
    <row r="3177" spans="1:8" hidden="1" x14ac:dyDescent="0.35">
      <c r="A3177" t="s">
        <v>8479</v>
      </c>
      <c r="B3177" t="s">
        <v>888</v>
      </c>
      <c r="C3177" t="s">
        <v>278</v>
      </c>
      <c r="D3177" s="685">
        <v>45565</v>
      </c>
      <c r="E3177" t="s">
        <v>80</v>
      </c>
      <c r="F3177" s="685">
        <v>45460</v>
      </c>
      <c r="G3177" s="685">
        <v>46021</v>
      </c>
      <c r="H3177" s="684" t="s">
        <v>8480</v>
      </c>
    </row>
    <row r="3178" spans="1:8" hidden="1" x14ac:dyDescent="0.35">
      <c r="A3178" t="s">
        <v>8481</v>
      </c>
      <c r="B3178" t="s">
        <v>124</v>
      </c>
      <c r="C3178" t="s">
        <v>278</v>
      </c>
      <c r="D3178" s="685">
        <v>45565</v>
      </c>
      <c r="E3178" t="s">
        <v>135</v>
      </c>
      <c r="F3178" s="685">
        <v>45434</v>
      </c>
      <c r="G3178" s="685">
        <v>45565</v>
      </c>
      <c r="H3178" s="684" t="s">
        <v>8482</v>
      </c>
    </row>
    <row r="3179" spans="1:8" ht="29" hidden="1" x14ac:dyDescent="0.35">
      <c r="A3179" t="s">
        <v>8483</v>
      </c>
      <c r="B3179" t="s">
        <v>124</v>
      </c>
      <c r="C3179" t="s">
        <v>278</v>
      </c>
      <c r="D3179" s="685">
        <v>45565</v>
      </c>
      <c r="E3179" t="s">
        <v>135</v>
      </c>
      <c r="F3179" s="685">
        <v>45434</v>
      </c>
      <c r="G3179" s="685">
        <v>45565</v>
      </c>
      <c r="H3179" s="684" t="s">
        <v>8484</v>
      </c>
    </row>
    <row r="3180" spans="1:8" hidden="1" x14ac:dyDescent="0.35">
      <c r="A3180" t="s">
        <v>709</v>
      </c>
      <c r="B3180" t="s">
        <v>156</v>
      </c>
      <c r="C3180" t="s">
        <v>2475</v>
      </c>
      <c r="D3180" s="685">
        <v>45930</v>
      </c>
      <c r="E3180" t="s">
        <v>80</v>
      </c>
      <c r="F3180" s="685">
        <v>45561</v>
      </c>
      <c r="G3180" s="685">
        <v>45930</v>
      </c>
      <c r="H3180" s="684" t="s">
        <v>8485</v>
      </c>
    </row>
    <row r="3181" spans="1:8" hidden="1" x14ac:dyDescent="0.35">
      <c r="A3181" t="s">
        <v>8486</v>
      </c>
      <c r="B3181" t="s">
        <v>565</v>
      </c>
      <c r="C3181" t="s">
        <v>124</v>
      </c>
      <c r="D3181" s="685">
        <v>45797</v>
      </c>
      <c r="E3181" t="s">
        <v>80</v>
      </c>
      <c r="F3181" s="685">
        <v>45453</v>
      </c>
      <c r="G3181" s="685">
        <v>45822</v>
      </c>
      <c r="H3181" s="684" t="s">
        <v>8487</v>
      </c>
    </row>
    <row r="3182" spans="1:8" hidden="1" x14ac:dyDescent="0.35">
      <c r="A3182" t="s">
        <v>8488</v>
      </c>
      <c r="B3182" t="s">
        <v>124</v>
      </c>
      <c r="C3182" t="s">
        <v>2475</v>
      </c>
      <c r="D3182" s="685">
        <v>45565</v>
      </c>
      <c r="E3182" t="s">
        <v>135</v>
      </c>
      <c r="F3182" s="685">
        <v>45434</v>
      </c>
      <c r="G3182" s="685">
        <v>45565</v>
      </c>
      <c r="H3182" s="684" t="s">
        <v>8489</v>
      </c>
    </row>
    <row r="3183" spans="1:8" ht="29" hidden="1" x14ac:dyDescent="0.35">
      <c r="A3183" t="s">
        <v>8490</v>
      </c>
      <c r="B3183" t="s">
        <v>124</v>
      </c>
      <c r="C3183" t="s">
        <v>124</v>
      </c>
      <c r="D3183" s="685">
        <v>45520</v>
      </c>
      <c r="E3183" t="s">
        <v>135</v>
      </c>
      <c r="F3183" s="685">
        <v>45474</v>
      </c>
      <c r="G3183" s="685">
        <v>45530</v>
      </c>
      <c r="H3183" s="684" t="s">
        <v>8491</v>
      </c>
    </row>
    <row r="3184" spans="1:8" hidden="1" x14ac:dyDescent="0.35">
      <c r="A3184" t="s">
        <v>8492</v>
      </c>
      <c r="B3184" t="s">
        <v>124</v>
      </c>
      <c r="C3184" t="s">
        <v>278</v>
      </c>
      <c r="D3184" s="685">
        <v>45565</v>
      </c>
      <c r="E3184" t="s">
        <v>135</v>
      </c>
      <c r="F3184" s="685">
        <v>45434</v>
      </c>
      <c r="G3184" s="685">
        <v>45565</v>
      </c>
      <c r="H3184" s="684" t="s">
        <v>8493</v>
      </c>
    </row>
    <row r="3185" spans="1:8" ht="29" hidden="1" x14ac:dyDescent="0.35">
      <c r="A3185" t="s">
        <v>8494</v>
      </c>
      <c r="B3185" t="s">
        <v>124</v>
      </c>
      <c r="C3185" t="s">
        <v>278</v>
      </c>
      <c r="D3185" s="685">
        <v>45565</v>
      </c>
      <c r="E3185" t="s">
        <v>135</v>
      </c>
      <c r="F3185" s="685">
        <v>45434</v>
      </c>
      <c r="G3185" s="685">
        <v>45565</v>
      </c>
      <c r="H3185" s="684" t="s">
        <v>8495</v>
      </c>
    </row>
    <row r="3186" spans="1:8" hidden="1" x14ac:dyDescent="0.35">
      <c r="A3186" t="s">
        <v>8496</v>
      </c>
      <c r="B3186" t="s">
        <v>124</v>
      </c>
      <c r="C3186" t="s">
        <v>278</v>
      </c>
      <c r="D3186" s="685">
        <v>45565</v>
      </c>
      <c r="E3186" t="s">
        <v>135</v>
      </c>
      <c r="F3186" s="685">
        <v>45434</v>
      </c>
      <c r="G3186" s="685">
        <v>45565</v>
      </c>
      <c r="H3186" s="684" t="s">
        <v>8497</v>
      </c>
    </row>
    <row r="3187" spans="1:8" hidden="1" x14ac:dyDescent="0.35">
      <c r="A3187" t="s">
        <v>8498</v>
      </c>
      <c r="B3187" t="s">
        <v>124</v>
      </c>
      <c r="C3187" t="s">
        <v>2536</v>
      </c>
      <c r="D3187" s="685">
        <v>45460</v>
      </c>
      <c r="E3187" t="s">
        <v>135</v>
      </c>
      <c r="F3187" s="685">
        <v>45429</v>
      </c>
      <c r="G3187" s="685">
        <v>45643</v>
      </c>
      <c r="H3187" s="684" t="s">
        <v>8499</v>
      </c>
    </row>
    <row r="3188" spans="1:8" hidden="1" x14ac:dyDescent="0.35">
      <c r="A3188" t="s">
        <v>2232</v>
      </c>
      <c r="B3188" t="s">
        <v>888</v>
      </c>
      <c r="C3188" t="s">
        <v>278</v>
      </c>
      <c r="D3188" s="685">
        <v>45861</v>
      </c>
      <c r="E3188" t="s">
        <v>80</v>
      </c>
      <c r="F3188" s="685">
        <v>45460</v>
      </c>
      <c r="G3188" s="685">
        <v>46021</v>
      </c>
      <c r="H3188" s="684" t="s">
        <v>8500</v>
      </c>
    </row>
    <row r="3189" spans="1:8" hidden="1" x14ac:dyDescent="0.35">
      <c r="A3189" t="s">
        <v>8501</v>
      </c>
      <c r="B3189" t="s">
        <v>565</v>
      </c>
      <c r="C3189" t="s">
        <v>124</v>
      </c>
      <c r="D3189" s="685">
        <v>45519</v>
      </c>
      <c r="E3189" t="s">
        <v>80</v>
      </c>
      <c r="F3189" s="685">
        <v>45481</v>
      </c>
      <c r="G3189" s="685">
        <v>46021</v>
      </c>
      <c r="H3189" s="684" t="s">
        <v>8502</v>
      </c>
    </row>
    <row r="3190" spans="1:8" hidden="1" x14ac:dyDescent="0.35">
      <c r="A3190" t="s">
        <v>2233</v>
      </c>
      <c r="B3190" t="s">
        <v>888</v>
      </c>
      <c r="C3190" t="s">
        <v>278</v>
      </c>
      <c r="D3190" s="685">
        <v>45838</v>
      </c>
      <c r="E3190" t="s">
        <v>80</v>
      </c>
      <c r="F3190" s="685">
        <v>45461</v>
      </c>
      <c r="G3190" s="685">
        <v>46021</v>
      </c>
      <c r="H3190" s="684" t="s">
        <v>8503</v>
      </c>
    </row>
    <row r="3191" spans="1:8" ht="29" hidden="1" x14ac:dyDescent="0.35">
      <c r="A3191" t="s">
        <v>8504</v>
      </c>
      <c r="B3191" t="s">
        <v>124</v>
      </c>
      <c r="C3191" t="s">
        <v>124</v>
      </c>
      <c r="D3191" s="685">
        <v>45509</v>
      </c>
      <c r="E3191" t="s">
        <v>80</v>
      </c>
      <c r="F3191" s="685">
        <v>45448</v>
      </c>
      <c r="G3191" s="685">
        <v>45622</v>
      </c>
      <c r="H3191" s="684" t="s">
        <v>8505</v>
      </c>
    </row>
    <row r="3192" spans="1:8" hidden="1" x14ac:dyDescent="0.35">
      <c r="A3192" t="s">
        <v>8506</v>
      </c>
      <c r="B3192" t="s">
        <v>124</v>
      </c>
      <c r="C3192" t="s">
        <v>2536</v>
      </c>
      <c r="D3192" s="685">
        <v>45565</v>
      </c>
      <c r="E3192" t="s">
        <v>135</v>
      </c>
      <c r="F3192" s="685">
        <v>45434</v>
      </c>
      <c r="G3192" s="685">
        <v>45565</v>
      </c>
      <c r="H3192" s="684" t="s">
        <v>8507</v>
      </c>
    </row>
    <row r="3193" spans="1:8" ht="29" hidden="1" x14ac:dyDescent="0.35">
      <c r="A3193" t="s">
        <v>8508</v>
      </c>
      <c r="B3193" t="s">
        <v>124</v>
      </c>
      <c r="C3193" t="s">
        <v>124</v>
      </c>
      <c r="D3193" s="685">
        <v>45565</v>
      </c>
      <c r="E3193" t="s">
        <v>135</v>
      </c>
      <c r="F3193" s="685">
        <v>45434</v>
      </c>
      <c r="G3193" s="685">
        <v>45565</v>
      </c>
      <c r="H3193" s="684" t="s">
        <v>8509</v>
      </c>
    </row>
    <row r="3194" spans="1:8" ht="29" hidden="1" x14ac:dyDescent="0.35">
      <c r="A3194" t="s">
        <v>8510</v>
      </c>
      <c r="B3194" t="s">
        <v>124</v>
      </c>
      <c r="C3194" t="s">
        <v>124</v>
      </c>
      <c r="D3194" s="685">
        <v>45508</v>
      </c>
      <c r="E3194" t="s">
        <v>80</v>
      </c>
      <c r="F3194" s="685">
        <v>45447</v>
      </c>
      <c r="G3194" s="685">
        <v>45622</v>
      </c>
      <c r="H3194" s="684" t="s">
        <v>8511</v>
      </c>
    </row>
    <row r="3195" spans="1:8" hidden="1" x14ac:dyDescent="0.35">
      <c r="A3195" t="s">
        <v>8512</v>
      </c>
      <c r="B3195" t="s">
        <v>124</v>
      </c>
      <c r="C3195" t="s">
        <v>124</v>
      </c>
      <c r="D3195" s="685">
        <v>45509</v>
      </c>
      <c r="E3195" t="s">
        <v>135</v>
      </c>
      <c r="F3195" s="685">
        <v>45448</v>
      </c>
      <c r="G3195" s="685">
        <v>45622</v>
      </c>
      <c r="H3195" s="684" t="s">
        <v>8513</v>
      </c>
    </row>
    <row r="3196" spans="1:8" ht="29" hidden="1" x14ac:dyDescent="0.35">
      <c r="A3196" t="s">
        <v>8514</v>
      </c>
      <c r="B3196" t="s">
        <v>124</v>
      </c>
      <c r="C3196" t="s">
        <v>124</v>
      </c>
      <c r="D3196" s="685">
        <v>45509</v>
      </c>
      <c r="E3196" t="s">
        <v>80</v>
      </c>
      <c r="F3196" s="685">
        <v>45448</v>
      </c>
      <c r="G3196" s="685">
        <v>45622</v>
      </c>
      <c r="H3196" s="684" t="s">
        <v>8515</v>
      </c>
    </row>
    <row r="3197" spans="1:8" ht="29" hidden="1" x14ac:dyDescent="0.35">
      <c r="A3197" t="s">
        <v>8516</v>
      </c>
      <c r="B3197" t="s">
        <v>124</v>
      </c>
      <c r="C3197" t="s">
        <v>124</v>
      </c>
      <c r="D3197" s="685">
        <v>45509</v>
      </c>
      <c r="E3197" t="s">
        <v>80</v>
      </c>
      <c r="F3197" s="685">
        <v>45448</v>
      </c>
      <c r="G3197" s="685">
        <v>45622</v>
      </c>
      <c r="H3197" s="684" t="s">
        <v>8517</v>
      </c>
    </row>
    <row r="3198" spans="1:8" ht="43.5" hidden="1" x14ac:dyDescent="0.35">
      <c r="A3198" t="s">
        <v>687</v>
      </c>
      <c r="B3198" t="s">
        <v>124</v>
      </c>
      <c r="C3198" t="s">
        <v>124</v>
      </c>
      <c r="D3198" s="685">
        <v>45496</v>
      </c>
      <c r="E3198" t="s">
        <v>80</v>
      </c>
      <c r="F3198" s="685">
        <v>45475</v>
      </c>
      <c r="G3198" s="685">
        <v>45656</v>
      </c>
      <c r="H3198" s="684" t="s">
        <v>8518</v>
      </c>
    </row>
    <row r="3199" spans="1:8" ht="29" hidden="1" x14ac:dyDescent="0.35">
      <c r="A3199" t="s">
        <v>8519</v>
      </c>
      <c r="B3199" t="s">
        <v>565</v>
      </c>
      <c r="C3199" t="s">
        <v>2475</v>
      </c>
      <c r="D3199" s="685">
        <v>45884</v>
      </c>
      <c r="E3199" t="s">
        <v>80</v>
      </c>
      <c r="F3199" s="685">
        <v>45544</v>
      </c>
      <c r="G3199" s="685">
        <v>45971</v>
      </c>
      <c r="H3199" s="684" t="s">
        <v>8520</v>
      </c>
    </row>
    <row r="3200" spans="1:8" hidden="1" x14ac:dyDescent="0.35">
      <c r="A3200" t="s">
        <v>8521</v>
      </c>
      <c r="B3200" t="s">
        <v>124</v>
      </c>
      <c r="C3200" t="s">
        <v>278</v>
      </c>
      <c r="D3200" s="685">
        <v>45565</v>
      </c>
      <c r="E3200" t="s">
        <v>135</v>
      </c>
      <c r="F3200" s="685">
        <v>45453</v>
      </c>
      <c r="G3200" s="685">
        <v>45656</v>
      </c>
      <c r="H3200" s="684" t="s">
        <v>8522</v>
      </c>
    </row>
    <row r="3201" spans="1:8" ht="29" hidden="1" x14ac:dyDescent="0.35">
      <c r="A3201" t="s">
        <v>8523</v>
      </c>
      <c r="B3201" t="s">
        <v>124</v>
      </c>
      <c r="C3201" t="s">
        <v>124</v>
      </c>
      <c r="D3201" s="685">
        <v>45509</v>
      </c>
      <c r="E3201" t="s">
        <v>80</v>
      </c>
      <c r="F3201" s="685">
        <v>45448</v>
      </c>
      <c r="G3201" s="685">
        <v>45622</v>
      </c>
      <c r="H3201" s="684" t="s">
        <v>8524</v>
      </c>
    </row>
    <row r="3202" spans="1:8" hidden="1" x14ac:dyDescent="0.35">
      <c r="A3202" t="s">
        <v>8525</v>
      </c>
      <c r="B3202" t="s">
        <v>124</v>
      </c>
      <c r="C3202" t="s">
        <v>124</v>
      </c>
      <c r="D3202" s="685">
        <v>45565</v>
      </c>
      <c r="E3202" t="s">
        <v>135</v>
      </c>
      <c r="F3202" s="685">
        <v>45434</v>
      </c>
      <c r="G3202" s="685">
        <v>45565</v>
      </c>
      <c r="H3202" s="684" t="s">
        <v>8526</v>
      </c>
    </row>
    <row r="3203" spans="1:8" hidden="1" x14ac:dyDescent="0.35">
      <c r="A3203" t="s">
        <v>8527</v>
      </c>
      <c r="B3203" t="s">
        <v>124</v>
      </c>
      <c r="C3203" t="s">
        <v>278</v>
      </c>
      <c r="D3203" s="685">
        <v>45565</v>
      </c>
      <c r="E3203" t="s">
        <v>135</v>
      </c>
      <c r="F3203" s="685">
        <v>45476</v>
      </c>
      <c r="G3203" s="685">
        <v>45656</v>
      </c>
      <c r="H3203" s="684" t="s">
        <v>8528</v>
      </c>
    </row>
    <row r="3204" spans="1:8" hidden="1" x14ac:dyDescent="0.35">
      <c r="A3204" t="s">
        <v>8529</v>
      </c>
      <c r="B3204" t="s">
        <v>124</v>
      </c>
      <c r="C3204" t="s">
        <v>278</v>
      </c>
      <c r="D3204" s="685">
        <v>45565</v>
      </c>
      <c r="E3204" t="s">
        <v>135</v>
      </c>
      <c r="F3204" s="685">
        <v>45492</v>
      </c>
      <c r="G3204" s="685">
        <v>45656</v>
      </c>
      <c r="H3204" s="684" t="s">
        <v>8530</v>
      </c>
    </row>
    <row r="3205" spans="1:8" hidden="1" x14ac:dyDescent="0.35">
      <c r="A3205" t="s">
        <v>8531</v>
      </c>
      <c r="B3205" t="s">
        <v>124</v>
      </c>
      <c r="C3205" t="s">
        <v>278</v>
      </c>
      <c r="D3205" s="685">
        <v>45838</v>
      </c>
      <c r="E3205" t="s">
        <v>80</v>
      </c>
      <c r="F3205" s="685">
        <v>45453</v>
      </c>
      <c r="G3205" s="685">
        <v>45869</v>
      </c>
      <c r="H3205" s="684" t="s">
        <v>8532</v>
      </c>
    </row>
    <row r="3206" spans="1:8" hidden="1" x14ac:dyDescent="0.35">
      <c r="A3206" t="s">
        <v>8533</v>
      </c>
      <c r="B3206" t="s">
        <v>124</v>
      </c>
      <c r="C3206" t="s">
        <v>278</v>
      </c>
      <c r="D3206" s="685">
        <v>45751</v>
      </c>
      <c r="E3206" t="s">
        <v>80</v>
      </c>
      <c r="F3206" s="685">
        <v>45467</v>
      </c>
      <c r="G3206" s="685">
        <v>46021</v>
      </c>
      <c r="H3206" s="684" t="s">
        <v>8534</v>
      </c>
    </row>
    <row r="3207" spans="1:8" ht="29" hidden="1" x14ac:dyDescent="0.35">
      <c r="A3207" t="s">
        <v>8535</v>
      </c>
      <c r="B3207" t="s">
        <v>124</v>
      </c>
      <c r="C3207" t="s">
        <v>124</v>
      </c>
      <c r="D3207" s="685">
        <v>45516</v>
      </c>
      <c r="E3207" t="s">
        <v>80</v>
      </c>
      <c r="F3207" s="685">
        <v>45499</v>
      </c>
      <c r="G3207" s="685">
        <v>45656</v>
      </c>
      <c r="H3207" s="684" t="s">
        <v>8536</v>
      </c>
    </row>
    <row r="3208" spans="1:8" ht="29" hidden="1" x14ac:dyDescent="0.35">
      <c r="A3208" t="s">
        <v>8537</v>
      </c>
      <c r="B3208" t="s">
        <v>124</v>
      </c>
      <c r="C3208" t="s">
        <v>124</v>
      </c>
      <c r="D3208" s="685">
        <v>45516</v>
      </c>
      <c r="E3208" t="s">
        <v>80</v>
      </c>
      <c r="F3208" s="685">
        <v>45455</v>
      </c>
      <c r="G3208" s="685">
        <v>45622</v>
      </c>
      <c r="H3208" s="684" t="s">
        <v>8538</v>
      </c>
    </row>
    <row r="3209" spans="1:8" hidden="1" x14ac:dyDescent="0.35">
      <c r="A3209" t="s">
        <v>8539</v>
      </c>
      <c r="B3209" t="s">
        <v>565</v>
      </c>
      <c r="C3209" t="s">
        <v>278</v>
      </c>
      <c r="D3209" s="685">
        <v>45490</v>
      </c>
      <c r="E3209" t="s">
        <v>80</v>
      </c>
      <c r="F3209" s="685">
        <v>45453</v>
      </c>
      <c r="G3209" s="685">
        <v>46021</v>
      </c>
      <c r="H3209" s="684" t="s">
        <v>8540</v>
      </c>
    </row>
    <row r="3210" spans="1:8" ht="29" hidden="1" x14ac:dyDescent="0.35">
      <c r="A3210" t="s">
        <v>8541</v>
      </c>
      <c r="B3210" t="s">
        <v>124</v>
      </c>
      <c r="C3210" t="s">
        <v>278</v>
      </c>
      <c r="D3210" s="685">
        <v>45565</v>
      </c>
      <c r="E3210" t="s">
        <v>2522</v>
      </c>
      <c r="F3210" s="685">
        <v>45476</v>
      </c>
      <c r="G3210" s="685">
        <v>45656</v>
      </c>
      <c r="H3210" s="684" t="s">
        <v>8542</v>
      </c>
    </row>
    <row r="3211" spans="1:8" hidden="1" x14ac:dyDescent="0.35">
      <c r="A3211" t="s">
        <v>8543</v>
      </c>
      <c r="B3211" t="s">
        <v>124</v>
      </c>
      <c r="C3211" t="s">
        <v>278</v>
      </c>
      <c r="D3211" s="685">
        <v>45722</v>
      </c>
      <c r="E3211" t="s">
        <v>80</v>
      </c>
      <c r="F3211" s="685">
        <v>45482</v>
      </c>
      <c r="G3211" s="685">
        <v>46022</v>
      </c>
      <c r="H3211" s="684" t="s">
        <v>8544</v>
      </c>
    </row>
    <row r="3212" spans="1:8" ht="43.5" hidden="1" x14ac:dyDescent="0.35">
      <c r="A3212" t="s">
        <v>8545</v>
      </c>
      <c r="B3212" t="s">
        <v>124</v>
      </c>
      <c r="C3212" t="s">
        <v>124</v>
      </c>
      <c r="D3212" s="685">
        <v>45509</v>
      </c>
      <c r="E3212" t="s">
        <v>80</v>
      </c>
      <c r="F3212" s="685">
        <v>45448</v>
      </c>
      <c r="G3212" s="685">
        <v>45622</v>
      </c>
      <c r="H3212" s="684" t="s">
        <v>8546</v>
      </c>
    </row>
    <row r="3213" spans="1:8" hidden="1" x14ac:dyDescent="0.35">
      <c r="A3213" t="s">
        <v>990</v>
      </c>
      <c r="B3213" t="s">
        <v>156</v>
      </c>
      <c r="C3213" t="s">
        <v>278</v>
      </c>
      <c r="D3213" s="685">
        <v>45777</v>
      </c>
      <c r="E3213" t="s">
        <v>80</v>
      </c>
      <c r="F3213" s="685">
        <v>45492</v>
      </c>
      <c r="G3213" s="685">
        <v>45992</v>
      </c>
      <c r="H3213" s="684" t="s">
        <v>1000</v>
      </c>
    </row>
    <row r="3214" spans="1:8" ht="29" hidden="1" x14ac:dyDescent="0.35">
      <c r="A3214" t="s">
        <v>8547</v>
      </c>
      <c r="B3214" t="s">
        <v>124</v>
      </c>
      <c r="C3214" t="s">
        <v>124</v>
      </c>
      <c r="D3214" s="685">
        <v>45509</v>
      </c>
      <c r="E3214" t="s">
        <v>80</v>
      </c>
      <c r="F3214" s="685">
        <v>45448</v>
      </c>
      <c r="G3214" s="685">
        <v>45622</v>
      </c>
      <c r="H3214" s="684" t="s">
        <v>8548</v>
      </c>
    </row>
    <row r="3215" spans="1:8" hidden="1" x14ac:dyDescent="0.35">
      <c r="A3215" t="s">
        <v>626</v>
      </c>
      <c r="B3215" t="s">
        <v>565</v>
      </c>
      <c r="C3215" t="s">
        <v>278</v>
      </c>
      <c r="D3215" s="685">
        <v>45677</v>
      </c>
      <c r="E3215" t="s">
        <v>80</v>
      </c>
      <c r="F3215" s="685">
        <v>45453</v>
      </c>
      <c r="G3215" s="685">
        <v>46022</v>
      </c>
      <c r="H3215" s="684" t="s">
        <v>8549</v>
      </c>
    </row>
    <row r="3216" spans="1:8" hidden="1" x14ac:dyDescent="0.35">
      <c r="A3216" t="s">
        <v>662</v>
      </c>
      <c r="B3216" t="s">
        <v>124</v>
      </c>
      <c r="C3216" t="s">
        <v>278</v>
      </c>
      <c r="D3216" s="685">
        <v>45565</v>
      </c>
      <c r="E3216" t="s">
        <v>80</v>
      </c>
      <c r="F3216" s="685">
        <v>45476</v>
      </c>
      <c r="G3216" s="685">
        <v>45656</v>
      </c>
      <c r="H3216" s="684" t="s">
        <v>8550</v>
      </c>
    </row>
    <row r="3217" spans="1:8" hidden="1" x14ac:dyDescent="0.35">
      <c r="A3217" t="s">
        <v>8551</v>
      </c>
      <c r="B3217" t="s">
        <v>124</v>
      </c>
      <c r="C3217" t="s">
        <v>278</v>
      </c>
      <c r="D3217" s="685">
        <v>45565</v>
      </c>
      <c r="E3217" t="s">
        <v>80</v>
      </c>
      <c r="F3217" s="685">
        <v>45464</v>
      </c>
      <c r="G3217" s="685">
        <v>45656</v>
      </c>
      <c r="H3217" s="684" t="s">
        <v>8552</v>
      </c>
    </row>
    <row r="3218" spans="1:8" ht="29" hidden="1" x14ac:dyDescent="0.35">
      <c r="A3218" t="s">
        <v>2235</v>
      </c>
      <c r="B3218" t="s">
        <v>888</v>
      </c>
      <c r="C3218" t="s">
        <v>278</v>
      </c>
      <c r="D3218" s="685">
        <v>45838</v>
      </c>
      <c r="E3218" t="s">
        <v>80</v>
      </c>
      <c r="F3218" s="685">
        <v>45461</v>
      </c>
      <c r="G3218" s="685">
        <v>46021</v>
      </c>
      <c r="H3218" s="684" t="s">
        <v>8553</v>
      </c>
    </row>
    <row r="3219" spans="1:8" ht="43.5" hidden="1" x14ac:dyDescent="0.35">
      <c r="A3219" t="s">
        <v>8554</v>
      </c>
      <c r="B3219" t="s">
        <v>124</v>
      </c>
      <c r="C3219" t="s">
        <v>124</v>
      </c>
      <c r="D3219" s="685">
        <v>45496</v>
      </c>
      <c r="E3219" t="s">
        <v>80</v>
      </c>
      <c r="F3219" s="685">
        <v>45475</v>
      </c>
      <c r="G3219" s="685">
        <v>45656</v>
      </c>
      <c r="H3219" s="684" t="s">
        <v>8555</v>
      </c>
    </row>
    <row r="3220" spans="1:8" hidden="1" x14ac:dyDescent="0.35">
      <c r="A3220" t="s">
        <v>8556</v>
      </c>
      <c r="B3220" t="s">
        <v>124</v>
      </c>
      <c r="C3220" t="s">
        <v>278</v>
      </c>
      <c r="D3220" s="685">
        <v>45722</v>
      </c>
      <c r="E3220" t="s">
        <v>80</v>
      </c>
      <c r="F3220" s="685">
        <v>45453</v>
      </c>
      <c r="G3220" s="685">
        <v>46022</v>
      </c>
      <c r="H3220" s="684" t="s">
        <v>8557</v>
      </c>
    </row>
    <row r="3221" spans="1:8" hidden="1" x14ac:dyDescent="0.35">
      <c r="A3221" t="s">
        <v>8558</v>
      </c>
      <c r="B3221" t="s">
        <v>124</v>
      </c>
      <c r="C3221" t="s">
        <v>278</v>
      </c>
      <c r="D3221" s="685">
        <v>45765</v>
      </c>
      <c r="E3221" t="s">
        <v>80</v>
      </c>
      <c r="F3221" s="685">
        <v>45475</v>
      </c>
      <c r="G3221" s="685">
        <v>46021</v>
      </c>
      <c r="H3221" s="684" t="s">
        <v>8559</v>
      </c>
    </row>
    <row r="3222" spans="1:8" hidden="1" x14ac:dyDescent="0.35">
      <c r="A3222" t="s">
        <v>8560</v>
      </c>
      <c r="B3222" t="s">
        <v>124</v>
      </c>
      <c r="C3222" t="s">
        <v>278</v>
      </c>
      <c r="D3222" s="685">
        <v>45565</v>
      </c>
      <c r="E3222" t="s">
        <v>135</v>
      </c>
      <c r="F3222" s="685">
        <v>45464</v>
      </c>
      <c r="G3222" s="685">
        <v>45656</v>
      </c>
      <c r="H3222" s="684" t="s">
        <v>8561</v>
      </c>
    </row>
    <row r="3223" spans="1:8" hidden="1" x14ac:dyDescent="0.35">
      <c r="A3223" t="s">
        <v>8562</v>
      </c>
      <c r="B3223" t="s">
        <v>565</v>
      </c>
      <c r="C3223" t="s">
        <v>278</v>
      </c>
      <c r="D3223" s="685">
        <v>45519</v>
      </c>
      <c r="E3223" t="s">
        <v>80</v>
      </c>
      <c r="F3223" s="685">
        <v>45482</v>
      </c>
      <c r="G3223" s="685">
        <v>46021</v>
      </c>
      <c r="H3223" s="684" t="s">
        <v>8563</v>
      </c>
    </row>
    <row r="3224" spans="1:8" hidden="1" x14ac:dyDescent="0.35">
      <c r="A3224" t="s">
        <v>8564</v>
      </c>
      <c r="B3224" t="s">
        <v>124</v>
      </c>
      <c r="C3224" t="s">
        <v>278</v>
      </c>
      <c r="D3224" s="685">
        <v>45565</v>
      </c>
      <c r="E3224" t="s">
        <v>80</v>
      </c>
      <c r="F3224" s="685">
        <v>45476</v>
      </c>
      <c r="G3224" s="685">
        <v>45656</v>
      </c>
      <c r="H3224" s="684" t="s">
        <v>8565</v>
      </c>
    </row>
    <row r="3225" spans="1:8" hidden="1" x14ac:dyDescent="0.35">
      <c r="A3225" t="s">
        <v>8566</v>
      </c>
      <c r="B3225" t="s">
        <v>565</v>
      </c>
      <c r="C3225" t="s">
        <v>278</v>
      </c>
      <c r="D3225" s="685">
        <v>45744</v>
      </c>
      <c r="E3225" t="s">
        <v>80</v>
      </c>
      <c r="F3225" s="685">
        <v>45461</v>
      </c>
      <c r="G3225" s="685">
        <v>46022</v>
      </c>
      <c r="H3225" s="684" t="s">
        <v>8567</v>
      </c>
    </row>
    <row r="3226" spans="1:8" hidden="1" x14ac:dyDescent="0.35">
      <c r="A3226" t="s">
        <v>8568</v>
      </c>
      <c r="B3226" t="s">
        <v>124</v>
      </c>
      <c r="C3226" t="s">
        <v>2475</v>
      </c>
      <c r="D3226" s="685">
        <v>45565</v>
      </c>
      <c r="E3226" t="s">
        <v>80</v>
      </c>
      <c r="F3226" s="685">
        <v>45495</v>
      </c>
      <c r="G3226" s="685">
        <v>45656</v>
      </c>
      <c r="H3226" s="684" t="s">
        <v>8569</v>
      </c>
    </row>
    <row r="3227" spans="1:8" hidden="1" x14ac:dyDescent="0.35">
      <c r="A3227" t="s">
        <v>8570</v>
      </c>
      <c r="B3227" t="s">
        <v>124</v>
      </c>
      <c r="C3227" t="s">
        <v>278</v>
      </c>
      <c r="D3227" s="685">
        <v>45565</v>
      </c>
      <c r="E3227" t="s">
        <v>135</v>
      </c>
      <c r="F3227" s="685">
        <v>45464</v>
      </c>
      <c r="G3227" s="685">
        <v>45656</v>
      </c>
      <c r="H3227" s="684" t="s">
        <v>8571</v>
      </c>
    </row>
    <row r="3228" spans="1:8" ht="29" hidden="1" x14ac:dyDescent="0.35">
      <c r="A3228" t="s">
        <v>8572</v>
      </c>
      <c r="B3228" t="s">
        <v>124</v>
      </c>
      <c r="C3228" t="s">
        <v>124</v>
      </c>
      <c r="D3228" s="685">
        <v>45509</v>
      </c>
      <c r="E3228" t="s">
        <v>80</v>
      </c>
      <c r="F3228" s="685">
        <v>45448</v>
      </c>
      <c r="G3228" s="685">
        <v>45622</v>
      </c>
      <c r="H3228" s="684" t="s">
        <v>8573</v>
      </c>
    </row>
    <row r="3229" spans="1:8" hidden="1" x14ac:dyDescent="0.35">
      <c r="A3229" t="s">
        <v>8574</v>
      </c>
      <c r="B3229" t="s">
        <v>888</v>
      </c>
      <c r="C3229" t="s">
        <v>278</v>
      </c>
      <c r="D3229" s="685">
        <v>45677</v>
      </c>
      <c r="E3229" t="s">
        <v>80</v>
      </c>
      <c r="F3229" s="685">
        <v>45453</v>
      </c>
      <c r="G3229" s="685">
        <v>46022</v>
      </c>
      <c r="H3229" s="684" t="s">
        <v>8575</v>
      </c>
    </row>
    <row r="3230" spans="1:8" hidden="1" x14ac:dyDescent="0.35">
      <c r="A3230" t="s">
        <v>8576</v>
      </c>
      <c r="B3230" t="s">
        <v>124</v>
      </c>
      <c r="C3230" t="s">
        <v>278</v>
      </c>
      <c r="D3230" s="685">
        <v>45565</v>
      </c>
      <c r="E3230" t="s">
        <v>135</v>
      </c>
      <c r="F3230" s="685">
        <v>45464</v>
      </c>
      <c r="G3230" s="685">
        <v>45656</v>
      </c>
      <c r="H3230" s="684" t="s">
        <v>8577</v>
      </c>
    </row>
    <row r="3231" spans="1:8" ht="29" hidden="1" x14ac:dyDescent="0.35">
      <c r="A3231" t="s">
        <v>8578</v>
      </c>
      <c r="B3231" t="s">
        <v>124</v>
      </c>
      <c r="C3231" t="s">
        <v>124</v>
      </c>
      <c r="D3231" s="685">
        <v>45509</v>
      </c>
      <c r="E3231" t="s">
        <v>80</v>
      </c>
      <c r="F3231" s="685">
        <v>45448</v>
      </c>
      <c r="G3231" s="685">
        <v>45622</v>
      </c>
      <c r="H3231" s="684" t="s">
        <v>8579</v>
      </c>
    </row>
    <row r="3232" spans="1:8" ht="29" hidden="1" x14ac:dyDescent="0.35">
      <c r="A3232" t="s">
        <v>8580</v>
      </c>
      <c r="B3232" t="s">
        <v>124</v>
      </c>
      <c r="C3232" t="s">
        <v>278</v>
      </c>
      <c r="D3232" s="685">
        <v>45838</v>
      </c>
      <c r="E3232" t="s">
        <v>80</v>
      </c>
      <c r="F3232" s="685">
        <v>45464</v>
      </c>
      <c r="G3232" s="685">
        <v>45869</v>
      </c>
      <c r="H3232" s="684" t="s">
        <v>8581</v>
      </c>
    </row>
    <row r="3233" spans="1:8" ht="29" hidden="1" x14ac:dyDescent="0.35">
      <c r="A3233" t="s">
        <v>8582</v>
      </c>
      <c r="B3233" t="s">
        <v>124</v>
      </c>
      <c r="C3233" t="s">
        <v>278</v>
      </c>
      <c r="D3233" s="685">
        <v>45565</v>
      </c>
      <c r="E3233" t="s">
        <v>80</v>
      </c>
      <c r="F3233" s="685">
        <v>45464</v>
      </c>
      <c r="G3233" s="685">
        <v>45656</v>
      </c>
      <c r="H3233" s="684" t="s">
        <v>8583</v>
      </c>
    </row>
    <row r="3234" spans="1:8" hidden="1" x14ac:dyDescent="0.35">
      <c r="A3234" t="s">
        <v>8584</v>
      </c>
      <c r="B3234" t="s">
        <v>565</v>
      </c>
      <c r="C3234" t="s">
        <v>278</v>
      </c>
      <c r="D3234" s="685">
        <v>45490</v>
      </c>
      <c r="E3234" t="s">
        <v>80</v>
      </c>
      <c r="F3234" s="685">
        <v>45453</v>
      </c>
      <c r="G3234" s="685">
        <v>46021</v>
      </c>
      <c r="H3234" s="684" t="s">
        <v>8585</v>
      </c>
    </row>
    <row r="3235" spans="1:8" hidden="1" x14ac:dyDescent="0.35">
      <c r="A3235" t="s">
        <v>8586</v>
      </c>
      <c r="B3235" t="s">
        <v>124</v>
      </c>
      <c r="C3235" t="s">
        <v>278</v>
      </c>
      <c r="D3235" s="685">
        <v>45565</v>
      </c>
      <c r="E3235" t="s">
        <v>80</v>
      </c>
      <c r="F3235" s="685">
        <v>45453</v>
      </c>
      <c r="G3235" s="685">
        <v>45656</v>
      </c>
      <c r="H3235" s="684" t="s">
        <v>8587</v>
      </c>
    </row>
    <row r="3236" spans="1:8" hidden="1" x14ac:dyDescent="0.35">
      <c r="A3236" t="s">
        <v>8588</v>
      </c>
      <c r="B3236" t="s">
        <v>124</v>
      </c>
      <c r="C3236" t="s">
        <v>278</v>
      </c>
      <c r="D3236" s="685">
        <v>45565</v>
      </c>
      <c r="E3236" t="s">
        <v>135</v>
      </c>
      <c r="F3236" s="685">
        <v>45434</v>
      </c>
      <c r="G3236" s="685">
        <v>45565</v>
      </c>
      <c r="H3236" s="684" t="s">
        <v>8589</v>
      </c>
    </row>
    <row r="3237" spans="1:8" hidden="1" x14ac:dyDescent="0.35">
      <c r="A3237" t="s">
        <v>8590</v>
      </c>
      <c r="B3237" t="s">
        <v>124</v>
      </c>
      <c r="C3237" t="s">
        <v>278</v>
      </c>
      <c r="D3237" s="685">
        <v>45565</v>
      </c>
      <c r="E3237" t="s">
        <v>135</v>
      </c>
      <c r="F3237" s="685">
        <v>45434</v>
      </c>
      <c r="G3237" s="685">
        <v>45565</v>
      </c>
      <c r="H3237" s="684" t="s">
        <v>8591</v>
      </c>
    </row>
    <row r="3238" spans="1:8" hidden="1" x14ac:dyDescent="0.35">
      <c r="A3238" t="s">
        <v>8592</v>
      </c>
      <c r="B3238" t="s">
        <v>124</v>
      </c>
      <c r="C3238" t="s">
        <v>278</v>
      </c>
      <c r="D3238" s="685">
        <v>45722</v>
      </c>
      <c r="E3238" t="s">
        <v>80</v>
      </c>
      <c r="F3238" s="685">
        <v>45481</v>
      </c>
      <c r="G3238" s="685">
        <v>46022</v>
      </c>
      <c r="H3238" s="684" t="s">
        <v>8593</v>
      </c>
    </row>
    <row r="3239" spans="1:8" hidden="1" x14ac:dyDescent="0.35">
      <c r="A3239" t="s">
        <v>8594</v>
      </c>
      <c r="B3239" t="s">
        <v>124</v>
      </c>
      <c r="C3239" t="s">
        <v>278</v>
      </c>
      <c r="D3239" s="685">
        <v>45565</v>
      </c>
      <c r="E3239" t="s">
        <v>135</v>
      </c>
      <c r="F3239" s="685">
        <v>45434</v>
      </c>
      <c r="G3239" s="685">
        <v>45565</v>
      </c>
      <c r="H3239" s="684" t="s">
        <v>8595</v>
      </c>
    </row>
    <row r="3240" spans="1:8" hidden="1" x14ac:dyDescent="0.35">
      <c r="A3240" t="s">
        <v>8596</v>
      </c>
      <c r="B3240" t="s">
        <v>124</v>
      </c>
      <c r="C3240" t="s">
        <v>278</v>
      </c>
      <c r="D3240" s="685">
        <v>45565</v>
      </c>
      <c r="E3240" t="s">
        <v>135</v>
      </c>
      <c r="F3240" s="685">
        <v>45434</v>
      </c>
      <c r="G3240" s="685">
        <v>45565</v>
      </c>
      <c r="H3240" s="684" t="s">
        <v>8597</v>
      </c>
    </row>
    <row r="3241" spans="1:8" ht="29" hidden="1" x14ac:dyDescent="0.35">
      <c r="A3241" t="s">
        <v>8598</v>
      </c>
      <c r="B3241" t="s">
        <v>124</v>
      </c>
      <c r="C3241" t="s">
        <v>124</v>
      </c>
      <c r="D3241" s="685">
        <v>45509</v>
      </c>
      <c r="E3241" t="s">
        <v>80</v>
      </c>
      <c r="F3241" s="685">
        <v>45448</v>
      </c>
      <c r="G3241" s="685">
        <v>45622</v>
      </c>
      <c r="H3241" s="684" t="s">
        <v>8599</v>
      </c>
    </row>
    <row r="3242" spans="1:8" hidden="1" x14ac:dyDescent="0.35">
      <c r="A3242" t="s">
        <v>8600</v>
      </c>
      <c r="B3242" t="s">
        <v>124</v>
      </c>
      <c r="C3242" t="s">
        <v>2475</v>
      </c>
      <c r="D3242" s="685">
        <v>45535</v>
      </c>
      <c r="E3242" t="s">
        <v>80</v>
      </c>
      <c r="F3242" s="685">
        <v>45474</v>
      </c>
      <c r="G3242" s="685">
        <v>45716</v>
      </c>
      <c r="H3242" s="684" t="s">
        <v>8601</v>
      </c>
    </row>
    <row r="3243" spans="1:8" hidden="1" x14ac:dyDescent="0.35">
      <c r="A3243" t="s">
        <v>8602</v>
      </c>
      <c r="B3243" t="s">
        <v>124</v>
      </c>
      <c r="C3243" t="s">
        <v>278</v>
      </c>
      <c r="D3243" s="685">
        <v>45565</v>
      </c>
      <c r="E3243" t="s">
        <v>135</v>
      </c>
      <c r="F3243" s="685">
        <v>45434</v>
      </c>
      <c r="G3243" s="685">
        <v>45565</v>
      </c>
      <c r="H3243" s="684" t="s">
        <v>8603</v>
      </c>
    </row>
    <row r="3244" spans="1:8" hidden="1" x14ac:dyDescent="0.35">
      <c r="A3244" t="s">
        <v>8604</v>
      </c>
      <c r="B3244" t="s">
        <v>888</v>
      </c>
      <c r="C3244" t="s">
        <v>278</v>
      </c>
      <c r="D3244" s="685">
        <v>45565</v>
      </c>
      <c r="E3244" t="s">
        <v>80</v>
      </c>
      <c r="F3244" s="685">
        <v>45461</v>
      </c>
      <c r="G3244" s="685">
        <v>46022</v>
      </c>
      <c r="H3244" s="684" t="s">
        <v>8605</v>
      </c>
    </row>
    <row r="3245" spans="1:8" hidden="1" x14ac:dyDescent="0.35">
      <c r="A3245" t="s">
        <v>8606</v>
      </c>
      <c r="B3245" t="s">
        <v>124</v>
      </c>
      <c r="C3245" t="s">
        <v>278</v>
      </c>
      <c r="D3245" s="685">
        <v>45565</v>
      </c>
      <c r="E3245" t="s">
        <v>135</v>
      </c>
      <c r="F3245" s="685">
        <v>45434</v>
      </c>
      <c r="G3245" s="685">
        <v>45565</v>
      </c>
      <c r="H3245" s="684" t="s">
        <v>8607</v>
      </c>
    </row>
    <row r="3246" spans="1:8" hidden="1" x14ac:dyDescent="0.35">
      <c r="A3246" t="s">
        <v>8608</v>
      </c>
      <c r="B3246" t="s">
        <v>565</v>
      </c>
      <c r="C3246" t="s">
        <v>278</v>
      </c>
      <c r="D3246" s="685">
        <v>45526</v>
      </c>
      <c r="E3246" t="s">
        <v>80</v>
      </c>
      <c r="F3246" s="685">
        <v>45489</v>
      </c>
      <c r="G3246" s="685">
        <v>46021</v>
      </c>
      <c r="H3246" s="684" t="s">
        <v>8609</v>
      </c>
    </row>
    <row r="3247" spans="1:8" hidden="1" x14ac:dyDescent="0.35">
      <c r="A3247" t="s">
        <v>8610</v>
      </c>
      <c r="B3247" t="s">
        <v>124</v>
      </c>
      <c r="C3247" t="s">
        <v>124</v>
      </c>
      <c r="D3247" s="685">
        <v>45565</v>
      </c>
      <c r="E3247" t="s">
        <v>135</v>
      </c>
      <c r="F3247" s="685">
        <v>45434</v>
      </c>
      <c r="G3247" s="685">
        <v>45565</v>
      </c>
      <c r="H3247" s="684" t="s">
        <v>8611</v>
      </c>
    </row>
    <row r="3248" spans="1:8" hidden="1" x14ac:dyDescent="0.35">
      <c r="A3248" t="s">
        <v>8612</v>
      </c>
      <c r="B3248" t="s">
        <v>888</v>
      </c>
      <c r="C3248" t="s">
        <v>278</v>
      </c>
      <c r="D3248" s="685">
        <v>45838</v>
      </c>
      <c r="E3248" t="s">
        <v>80</v>
      </c>
      <c r="F3248" s="685">
        <v>45453</v>
      </c>
      <c r="G3248" s="685">
        <v>46021</v>
      </c>
      <c r="H3248" s="684" t="s">
        <v>8613</v>
      </c>
    </row>
    <row r="3249" spans="1:8" hidden="1" x14ac:dyDescent="0.35">
      <c r="A3249" t="s">
        <v>8614</v>
      </c>
      <c r="B3249" t="s">
        <v>124</v>
      </c>
      <c r="C3249" t="s">
        <v>278</v>
      </c>
      <c r="D3249" s="685">
        <v>45765</v>
      </c>
      <c r="E3249" t="s">
        <v>80</v>
      </c>
      <c r="F3249" s="685">
        <v>45475</v>
      </c>
      <c r="G3249" s="685">
        <v>46021</v>
      </c>
      <c r="H3249" s="684" t="s">
        <v>8615</v>
      </c>
    </row>
    <row r="3250" spans="1:8" hidden="1" x14ac:dyDescent="0.35">
      <c r="A3250" t="s">
        <v>8616</v>
      </c>
      <c r="B3250" t="s">
        <v>124</v>
      </c>
      <c r="C3250" t="s">
        <v>278</v>
      </c>
      <c r="D3250" s="685">
        <v>45565</v>
      </c>
      <c r="E3250" t="s">
        <v>135</v>
      </c>
      <c r="F3250" s="685">
        <v>45434</v>
      </c>
      <c r="G3250" s="685">
        <v>45565</v>
      </c>
      <c r="H3250" s="684" t="s">
        <v>8617</v>
      </c>
    </row>
    <row r="3251" spans="1:8" hidden="1" x14ac:dyDescent="0.35">
      <c r="A3251" t="s">
        <v>8618</v>
      </c>
      <c r="B3251" t="s">
        <v>124</v>
      </c>
      <c r="C3251" t="s">
        <v>278</v>
      </c>
      <c r="D3251" s="685">
        <v>45565</v>
      </c>
      <c r="E3251" t="s">
        <v>135</v>
      </c>
      <c r="F3251" s="685">
        <v>45434</v>
      </c>
      <c r="G3251" s="685">
        <v>45565</v>
      </c>
      <c r="H3251" s="684" t="s">
        <v>8619</v>
      </c>
    </row>
    <row r="3252" spans="1:8" hidden="1" x14ac:dyDescent="0.35">
      <c r="A3252" t="s">
        <v>8620</v>
      </c>
      <c r="B3252" t="s">
        <v>124</v>
      </c>
      <c r="C3252" t="s">
        <v>278</v>
      </c>
      <c r="D3252" s="685">
        <v>45565</v>
      </c>
      <c r="E3252" t="s">
        <v>135</v>
      </c>
      <c r="F3252" s="685">
        <v>45434</v>
      </c>
      <c r="G3252" s="685">
        <v>45565</v>
      </c>
      <c r="H3252" s="684" t="s">
        <v>8621</v>
      </c>
    </row>
    <row r="3253" spans="1:8" ht="29" hidden="1" x14ac:dyDescent="0.35">
      <c r="A3253" t="s">
        <v>8622</v>
      </c>
      <c r="B3253" t="s">
        <v>124</v>
      </c>
      <c r="C3253" t="s">
        <v>278</v>
      </c>
      <c r="D3253" s="685">
        <v>45565</v>
      </c>
      <c r="E3253" t="s">
        <v>135</v>
      </c>
      <c r="F3253" s="685">
        <v>45434</v>
      </c>
      <c r="G3253" s="685">
        <v>45565</v>
      </c>
      <c r="H3253" s="684" t="s">
        <v>8623</v>
      </c>
    </row>
    <row r="3254" spans="1:8" hidden="1" x14ac:dyDescent="0.35">
      <c r="A3254" t="s">
        <v>8624</v>
      </c>
      <c r="B3254" t="s">
        <v>124</v>
      </c>
      <c r="C3254" t="s">
        <v>124</v>
      </c>
      <c r="D3254" s="685">
        <v>45565</v>
      </c>
      <c r="E3254" t="s">
        <v>135</v>
      </c>
      <c r="F3254" s="685">
        <v>45434</v>
      </c>
      <c r="G3254" s="685">
        <v>45565</v>
      </c>
      <c r="H3254" s="684" t="s">
        <v>8625</v>
      </c>
    </row>
    <row r="3255" spans="1:8" hidden="1" x14ac:dyDescent="0.35">
      <c r="A3255" t="s">
        <v>8626</v>
      </c>
      <c r="B3255" t="s">
        <v>124</v>
      </c>
      <c r="C3255" t="s">
        <v>124</v>
      </c>
      <c r="D3255" s="685">
        <v>45530</v>
      </c>
      <c r="E3255" t="s">
        <v>80</v>
      </c>
      <c r="F3255" s="685">
        <v>45469</v>
      </c>
      <c r="G3255" s="685">
        <v>45622</v>
      </c>
      <c r="H3255" s="684" t="s">
        <v>8627</v>
      </c>
    </row>
    <row r="3256" spans="1:8" hidden="1" x14ac:dyDescent="0.35">
      <c r="A3256" t="s">
        <v>8628</v>
      </c>
      <c r="B3256" t="s">
        <v>156</v>
      </c>
      <c r="C3256" t="s">
        <v>278</v>
      </c>
      <c r="D3256" s="685">
        <v>45813</v>
      </c>
      <c r="E3256" t="s">
        <v>80</v>
      </c>
      <c r="F3256" s="685">
        <v>45453</v>
      </c>
      <c r="G3256" s="685">
        <v>46021</v>
      </c>
      <c r="H3256" s="684" t="s">
        <v>8629</v>
      </c>
    </row>
    <row r="3257" spans="1:8" hidden="1" x14ac:dyDescent="0.35">
      <c r="A3257" t="s">
        <v>8630</v>
      </c>
      <c r="B3257" t="s">
        <v>124</v>
      </c>
      <c r="C3257" t="s">
        <v>124</v>
      </c>
      <c r="D3257" s="685">
        <v>45565</v>
      </c>
      <c r="E3257" t="s">
        <v>135</v>
      </c>
      <c r="F3257" s="685">
        <v>45434</v>
      </c>
      <c r="G3257" s="685">
        <v>45565</v>
      </c>
      <c r="H3257" s="684" t="s">
        <v>8631</v>
      </c>
    </row>
    <row r="3258" spans="1:8" hidden="1" x14ac:dyDescent="0.35">
      <c r="A3258" t="s">
        <v>8632</v>
      </c>
      <c r="B3258" t="s">
        <v>565</v>
      </c>
      <c r="C3258" t="s">
        <v>278</v>
      </c>
      <c r="D3258" s="685">
        <v>45610</v>
      </c>
      <c r="E3258" t="s">
        <v>80</v>
      </c>
      <c r="F3258" s="685">
        <v>45453</v>
      </c>
      <c r="G3258" s="685">
        <v>46021</v>
      </c>
      <c r="H3258" s="684" t="s">
        <v>8633</v>
      </c>
    </row>
    <row r="3259" spans="1:8" ht="29" hidden="1" x14ac:dyDescent="0.35">
      <c r="A3259" t="s">
        <v>8634</v>
      </c>
      <c r="B3259" t="s">
        <v>124</v>
      </c>
      <c r="C3259" t="s">
        <v>124</v>
      </c>
      <c r="D3259" s="685">
        <v>45572</v>
      </c>
      <c r="E3259" t="s">
        <v>80</v>
      </c>
      <c r="F3259" s="685">
        <v>45453</v>
      </c>
      <c r="G3259" s="685">
        <v>45746</v>
      </c>
      <c r="H3259" s="684" t="s">
        <v>8635</v>
      </c>
    </row>
    <row r="3260" spans="1:8" hidden="1" x14ac:dyDescent="0.35">
      <c r="A3260" t="s">
        <v>8636</v>
      </c>
      <c r="B3260" t="s">
        <v>124</v>
      </c>
      <c r="C3260" t="s">
        <v>278</v>
      </c>
      <c r="D3260" s="685">
        <v>45565</v>
      </c>
      <c r="E3260" t="s">
        <v>135</v>
      </c>
      <c r="F3260" s="685">
        <v>45434</v>
      </c>
      <c r="G3260" s="685">
        <v>45565</v>
      </c>
      <c r="H3260" s="684" t="s">
        <v>8637</v>
      </c>
    </row>
    <row r="3261" spans="1:8" hidden="1" x14ac:dyDescent="0.35">
      <c r="A3261" t="s">
        <v>8638</v>
      </c>
      <c r="B3261" t="s">
        <v>124</v>
      </c>
      <c r="C3261" t="s">
        <v>124</v>
      </c>
      <c r="D3261" s="685">
        <v>45492</v>
      </c>
      <c r="E3261" t="s">
        <v>80</v>
      </c>
      <c r="F3261" s="685">
        <v>45444</v>
      </c>
      <c r="G3261" s="685">
        <v>45627</v>
      </c>
      <c r="H3261" s="684" t="s">
        <v>8639</v>
      </c>
    </row>
    <row r="3262" spans="1:8" hidden="1" x14ac:dyDescent="0.35">
      <c r="A3262" t="s">
        <v>8640</v>
      </c>
      <c r="B3262" t="s">
        <v>124</v>
      </c>
      <c r="C3262" t="s">
        <v>2536</v>
      </c>
      <c r="D3262" s="685">
        <v>45417</v>
      </c>
      <c r="E3262" t="s">
        <v>80</v>
      </c>
      <c r="F3262" s="685">
        <v>45387</v>
      </c>
      <c r="G3262" s="685">
        <v>45688</v>
      </c>
      <c r="H3262" s="684" t="s">
        <v>8641</v>
      </c>
    </row>
    <row r="3263" spans="1:8" hidden="1" x14ac:dyDescent="0.35">
      <c r="A3263" t="s">
        <v>8642</v>
      </c>
      <c r="B3263" t="s">
        <v>124</v>
      </c>
      <c r="C3263" t="s">
        <v>278</v>
      </c>
      <c r="D3263" s="685">
        <v>45765</v>
      </c>
      <c r="E3263" t="s">
        <v>135</v>
      </c>
      <c r="F3263" s="685">
        <v>45478</v>
      </c>
      <c r="G3263" s="685">
        <v>46021</v>
      </c>
      <c r="H3263" s="684" t="s">
        <v>8643</v>
      </c>
    </row>
    <row r="3264" spans="1:8" hidden="1" x14ac:dyDescent="0.35">
      <c r="A3264" t="s">
        <v>8644</v>
      </c>
      <c r="B3264" t="s">
        <v>124</v>
      </c>
      <c r="C3264" t="s">
        <v>278</v>
      </c>
      <c r="D3264" s="685">
        <v>45626</v>
      </c>
      <c r="E3264" t="s">
        <v>80</v>
      </c>
      <c r="F3264" s="685">
        <v>45548</v>
      </c>
      <c r="G3264" s="685">
        <v>45656</v>
      </c>
      <c r="H3264" s="684" t="s">
        <v>8645</v>
      </c>
    </row>
    <row r="3265" spans="1:8" hidden="1" x14ac:dyDescent="0.35">
      <c r="A3265" t="s">
        <v>8646</v>
      </c>
      <c r="B3265" t="s">
        <v>124</v>
      </c>
      <c r="C3265" t="s">
        <v>278</v>
      </c>
      <c r="D3265" s="685">
        <v>45747</v>
      </c>
      <c r="E3265" t="s">
        <v>80</v>
      </c>
      <c r="F3265" s="685">
        <v>45645</v>
      </c>
      <c r="G3265" s="685">
        <v>45747</v>
      </c>
      <c r="H3265" s="684" t="s">
        <v>8647</v>
      </c>
    </row>
    <row r="3266" spans="1:8" hidden="1" x14ac:dyDescent="0.35">
      <c r="A3266" t="s">
        <v>8648</v>
      </c>
      <c r="B3266" t="s">
        <v>280</v>
      </c>
      <c r="C3266" t="s">
        <v>278</v>
      </c>
      <c r="D3266" s="685">
        <v>45960</v>
      </c>
      <c r="E3266" t="s">
        <v>80</v>
      </c>
      <c r="F3266" s="685">
        <v>45763</v>
      </c>
      <c r="G3266" s="685">
        <v>46325</v>
      </c>
      <c r="H3266" s="684" t="s">
        <v>8649</v>
      </c>
    </row>
    <row r="3267" spans="1:8" hidden="1" x14ac:dyDescent="0.35">
      <c r="A3267" t="s">
        <v>8650</v>
      </c>
      <c r="B3267" t="s">
        <v>565</v>
      </c>
      <c r="C3267" t="s">
        <v>278</v>
      </c>
      <c r="D3267" s="685">
        <v>45862</v>
      </c>
      <c r="E3267" t="s">
        <v>80</v>
      </c>
      <c r="F3267" s="685">
        <v>45645</v>
      </c>
      <c r="G3267" s="685">
        <v>46021</v>
      </c>
      <c r="H3267" s="684" t="s">
        <v>8651</v>
      </c>
    </row>
    <row r="3268" spans="1:8" hidden="1" x14ac:dyDescent="0.35">
      <c r="A3268" t="s">
        <v>8652</v>
      </c>
      <c r="B3268" t="s">
        <v>565</v>
      </c>
      <c r="C3268" t="s">
        <v>124</v>
      </c>
      <c r="D3268" s="685">
        <v>46142</v>
      </c>
      <c r="E3268" t="s">
        <v>80</v>
      </c>
      <c r="F3268" s="685">
        <v>45717</v>
      </c>
      <c r="G3268" s="685">
        <v>46418</v>
      </c>
      <c r="H3268" s="684" t="s">
        <v>8653</v>
      </c>
    </row>
    <row r="3269" spans="1:8" hidden="1" x14ac:dyDescent="0.35">
      <c r="A3269" t="s">
        <v>8654</v>
      </c>
      <c r="B3269" t="s">
        <v>124</v>
      </c>
      <c r="C3269" t="s">
        <v>278</v>
      </c>
      <c r="D3269" s="685">
        <v>45694</v>
      </c>
      <c r="E3269" t="s">
        <v>80</v>
      </c>
      <c r="F3269" s="685">
        <v>45663</v>
      </c>
      <c r="G3269" s="685">
        <v>46021</v>
      </c>
      <c r="H3269" s="684" t="s">
        <v>8655</v>
      </c>
    </row>
    <row r="3270" spans="1:8" ht="29" hidden="1" x14ac:dyDescent="0.35">
      <c r="A3270" t="s">
        <v>8656</v>
      </c>
      <c r="B3270" t="s">
        <v>124</v>
      </c>
      <c r="C3270" t="s">
        <v>278</v>
      </c>
      <c r="D3270" s="685">
        <v>45699</v>
      </c>
      <c r="E3270" t="s">
        <v>80</v>
      </c>
      <c r="F3270" s="685">
        <v>45692</v>
      </c>
      <c r="G3270" s="685">
        <v>45716</v>
      </c>
      <c r="H3270" s="684" t="s">
        <v>8657</v>
      </c>
    </row>
    <row r="3271" spans="1:8" hidden="1" x14ac:dyDescent="0.35">
      <c r="A3271" t="s">
        <v>8658</v>
      </c>
      <c r="B3271" t="s">
        <v>280</v>
      </c>
      <c r="C3271" t="s">
        <v>124</v>
      </c>
      <c r="D3271" s="685">
        <v>45758</v>
      </c>
      <c r="E3271" t="s">
        <v>80</v>
      </c>
      <c r="F3271" s="685">
        <v>45727</v>
      </c>
      <c r="G3271" s="685">
        <v>46057</v>
      </c>
      <c r="H3271" s="684" t="s">
        <v>8659</v>
      </c>
    </row>
    <row r="3272" spans="1:8" ht="29" hidden="1" x14ac:dyDescent="0.35">
      <c r="A3272" t="s">
        <v>8660</v>
      </c>
      <c r="B3272" t="s">
        <v>124</v>
      </c>
      <c r="C3272" t="s">
        <v>278</v>
      </c>
      <c r="D3272" s="685">
        <v>45712</v>
      </c>
      <c r="E3272" t="s">
        <v>80</v>
      </c>
      <c r="F3272" s="685">
        <v>45680</v>
      </c>
      <c r="G3272" s="685">
        <v>46325</v>
      </c>
      <c r="H3272" s="684" t="s">
        <v>8661</v>
      </c>
    </row>
    <row r="3273" spans="1:8" ht="29" hidden="1" x14ac:dyDescent="0.35">
      <c r="A3273" t="s">
        <v>8662</v>
      </c>
      <c r="B3273" t="s">
        <v>124</v>
      </c>
      <c r="C3273" t="s">
        <v>278</v>
      </c>
      <c r="D3273" s="685">
        <v>45659</v>
      </c>
      <c r="E3273" t="s">
        <v>80</v>
      </c>
      <c r="F3273" s="685">
        <v>45628</v>
      </c>
      <c r="G3273" s="685">
        <v>46325</v>
      </c>
      <c r="H3273" s="684" t="s">
        <v>8663</v>
      </c>
    </row>
    <row r="3274" spans="1:8" hidden="1" x14ac:dyDescent="0.35">
      <c r="A3274" t="s">
        <v>8664</v>
      </c>
      <c r="B3274" t="s">
        <v>565</v>
      </c>
      <c r="C3274" t="s">
        <v>124</v>
      </c>
      <c r="D3274" s="685">
        <v>45991</v>
      </c>
      <c r="E3274" t="s">
        <v>80</v>
      </c>
      <c r="F3274" s="685">
        <v>45728</v>
      </c>
      <c r="G3274" s="685">
        <v>46386</v>
      </c>
      <c r="H3274" s="684" t="s">
        <v>8665</v>
      </c>
    </row>
    <row r="3275" spans="1:8" hidden="1" x14ac:dyDescent="0.35">
      <c r="A3275" t="s">
        <v>8666</v>
      </c>
      <c r="B3275" t="s">
        <v>124</v>
      </c>
      <c r="C3275" t="s">
        <v>278</v>
      </c>
      <c r="D3275" s="685">
        <v>45595</v>
      </c>
      <c r="E3275" t="s">
        <v>2531</v>
      </c>
      <c r="F3275" s="685">
        <v>45555</v>
      </c>
      <c r="G3275" s="685">
        <v>45656</v>
      </c>
      <c r="H3275" s="684" t="s">
        <v>8667</v>
      </c>
    </row>
    <row r="3276" spans="1:8" hidden="1" x14ac:dyDescent="0.35">
      <c r="A3276" t="s">
        <v>8668</v>
      </c>
      <c r="B3276" t="s">
        <v>280</v>
      </c>
      <c r="C3276" t="s">
        <v>124</v>
      </c>
      <c r="D3276" s="685">
        <v>45832</v>
      </c>
      <c r="E3276" t="s">
        <v>2624</v>
      </c>
      <c r="F3276" s="685">
        <v>45712</v>
      </c>
      <c r="G3276" s="685">
        <v>46057</v>
      </c>
      <c r="H3276" s="684" t="s">
        <v>8669</v>
      </c>
    </row>
    <row r="3277" spans="1:8" hidden="1" x14ac:dyDescent="0.35">
      <c r="A3277" t="s">
        <v>8670</v>
      </c>
      <c r="B3277" t="s">
        <v>565</v>
      </c>
      <c r="C3277" t="s">
        <v>278</v>
      </c>
      <c r="D3277" s="685">
        <v>45731</v>
      </c>
      <c r="E3277" t="s">
        <v>80</v>
      </c>
      <c r="F3277" s="685">
        <v>45702</v>
      </c>
      <c r="G3277" s="685">
        <v>46022</v>
      </c>
      <c r="H3277" s="684" t="s">
        <v>8671</v>
      </c>
    </row>
    <row r="3278" spans="1:8" hidden="1" x14ac:dyDescent="0.35">
      <c r="A3278" t="s">
        <v>8672</v>
      </c>
      <c r="B3278" t="s">
        <v>565</v>
      </c>
      <c r="C3278" t="s">
        <v>124</v>
      </c>
      <c r="D3278" s="685">
        <v>45639</v>
      </c>
      <c r="E3278" t="s">
        <v>80</v>
      </c>
      <c r="F3278" s="685">
        <v>45609</v>
      </c>
      <c r="G3278" s="685">
        <v>46325</v>
      </c>
      <c r="H3278" s="684" t="s">
        <v>8673</v>
      </c>
    </row>
    <row r="3279" spans="1:8" hidden="1" x14ac:dyDescent="0.35">
      <c r="A3279" t="s">
        <v>8674</v>
      </c>
      <c r="B3279" t="s">
        <v>280</v>
      </c>
      <c r="C3279" t="s">
        <v>278</v>
      </c>
      <c r="D3279" s="685">
        <v>45900</v>
      </c>
      <c r="E3279" t="s">
        <v>80</v>
      </c>
      <c r="F3279" s="685">
        <v>45649</v>
      </c>
      <c r="G3279" s="685">
        <v>45900</v>
      </c>
      <c r="H3279" s="684" t="s">
        <v>8675</v>
      </c>
    </row>
    <row r="3280" spans="1:8" hidden="1" x14ac:dyDescent="0.35">
      <c r="A3280" t="s">
        <v>8676</v>
      </c>
      <c r="B3280" t="s">
        <v>124</v>
      </c>
      <c r="C3280" t="s">
        <v>124</v>
      </c>
      <c r="D3280" s="685">
        <v>45685</v>
      </c>
      <c r="E3280" t="s">
        <v>80</v>
      </c>
      <c r="F3280" s="685">
        <v>45671</v>
      </c>
      <c r="G3280" s="685">
        <v>45747</v>
      </c>
      <c r="H3280" s="684" t="s">
        <v>8677</v>
      </c>
    </row>
    <row r="3281" spans="1:8" ht="29" hidden="1" x14ac:dyDescent="0.35">
      <c r="A3281" t="s">
        <v>8678</v>
      </c>
      <c r="B3281" t="s">
        <v>124</v>
      </c>
      <c r="C3281" t="s">
        <v>278</v>
      </c>
      <c r="D3281" s="685">
        <v>45663</v>
      </c>
      <c r="E3281" t="s">
        <v>135</v>
      </c>
      <c r="F3281" s="685">
        <v>45630</v>
      </c>
      <c r="G3281" s="685">
        <v>46325</v>
      </c>
      <c r="H3281" s="684" t="s">
        <v>8679</v>
      </c>
    </row>
    <row r="3282" spans="1:8" hidden="1" x14ac:dyDescent="0.35">
      <c r="A3282" t="s">
        <v>8680</v>
      </c>
      <c r="B3282" t="s">
        <v>565</v>
      </c>
      <c r="C3282" t="s">
        <v>124</v>
      </c>
      <c r="D3282" s="685">
        <v>46142</v>
      </c>
      <c r="E3282" t="s">
        <v>80</v>
      </c>
      <c r="F3282" s="685">
        <v>45717</v>
      </c>
      <c r="G3282" s="685">
        <v>46418</v>
      </c>
      <c r="H3282" s="684" t="s">
        <v>8681</v>
      </c>
    </row>
    <row r="3283" spans="1:8" hidden="1" x14ac:dyDescent="0.35">
      <c r="A3283" t="s">
        <v>8682</v>
      </c>
      <c r="B3283" t="s">
        <v>888</v>
      </c>
      <c r="C3283" t="s">
        <v>278</v>
      </c>
      <c r="D3283" s="685">
        <v>45667</v>
      </c>
      <c r="E3283" t="s">
        <v>80</v>
      </c>
      <c r="F3283" s="685">
        <v>45607</v>
      </c>
      <c r="G3283" s="685">
        <v>46021</v>
      </c>
      <c r="H3283" s="684" t="s">
        <v>8683</v>
      </c>
    </row>
    <row r="3284" spans="1:8" hidden="1" x14ac:dyDescent="0.35">
      <c r="A3284" t="s">
        <v>8684</v>
      </c>
      <c r="B3284" t="s">
        <v>124</v>
      </c>
      <c r="C3284" t="s">
        <v>2475</v>
      </c>
      <c r="D3284" s="685">
        <v>45697</v>
      </c>
      <c r="E3284" t="s">
        <v>80</v>
      </c>
      <c r="F3284" s="685">
        <v>45631</v>
      </c>
      <c r="G3284" s="685">
        <v>45747</v>
      </c>
      <c r="H3284" s="684" t="s">
        <v>8685</v>
      </c>
    </row>
    <row r="3285" spans="1:8" hidden="1" x14ac:dyDescent="0.35">
      <c r="A3285" t="s">
        <v>8686</v>
      </c>
      <c r="B3285" t="s">
        <v>565</v>
      </c>
      <c r="C3285" t="s">
        <v>278</v>
      </c>
      <c r="D3285" s="685">
        <v>45765</v>
      </c>
      <c r="E3285" t="s">
        <v>80</v>
      </c>
      <c r="F3285" s="685">
        <v>45734</v>
      </c>
      <c r="G3285" s="685">
        <v>46325</v>
      </c>
      <c r="H3285" s="684" t="s">
        <v>8687</v>
      </c>
    </row>
    <row r="3286" spans="1:8" ht="43.5" hidden="1" x14ac:dyDescent="0.35">
      <c r="A3286" t="s">
        <v>8688</v>
      </c>
      <c r="B3286" t="s">
        <v>124</v>
      </c>
      <c r="C3286" t="s">
        <v>278</v>
      </c>
      <c r="D3286" s="685">
        <v>45637</v>
      </c>
      <c r="E3286" t="s">
        <v>80</v>
      </c>
      <c r="F3286" s="685">
        <v>45607</v>
      </c>
      <c r="G3286" s="685">
        <v>46325</v>
      </c>
      <c r="H3286" s="684" t="s">
        <v>8689</v>
      </c>
    </row>
    <row r="3287" spans="1:8" hidden="1" x14ac:dyDescent="0.35">
      <c r="A3287" t="s">
        <v>8690</v>
      </c>
      <c r="B3287" t="s">
        <v>124</v>
      </c>
      <c r="C3287" t="s">
        <v>278</v>
      </c>
      <c r="D3287" s="685">
        <v>45667</v>
      </c>
      <c r="E3287" t="s">
        <v>80</v>
      </c>
      <c r="F3287" s="685">
        <v>45607</v>
      </c>
      <c r="G3287" s="685">
        <v>45688</v>
      </c>
      <c r="H3287" s="684" t="s">
        <v>8691</v>
      </c>
    </row>
    <row r="3288" spans="1:8" hidden="1" x14ac:dyDescent="0.35">
      <c r="A3288" t="s">
        <v>8692</v>
      </c>
      <c r="B3288" t="s">
        <v>565</v>
      </c>
      <c r="C3288" t="s">
        <v>278</v>
      </c>
      <c r="D3288" s="685">
        <v>45960</v>
      </c>
      <c r="E3288" t="s">
        <v>135</v>
      </c>
      <c r="F3288" s="685">
        <v>45748</v>
      </c>
      <c r="G3288" s="685">
        <v>45779</v>
      </c>
      <c r="H3288" s="684" t="s">
        <v>8693</v>
      </c>
    </row>
    <row r="3289" spans="1:8" hidden="1" x14ac:dyDescent="0.35">
      <c r="A3289" t="s">
        <v>8694</v>
      </c>
      <c r="B3289" t="s">
        <v>124</v>
      </c>
      <c r="C3289" t="s">
        <v>2475</v>
      </c>
      <c r="D3289" s="685">
        <v>45667</v>
      </c>
      <c r="E3289" t="s">
        <v>135</v>
      </c>
      <c r="F3289" s="685">
        <v>45629</v>
      </c>
      <c r="G3289" s="685">
        <v>45709</v>
      </c>
      <c r="H3289" s="684" t="s">
        <v>8695</v>
      </c>
    </row>
    <row r="3290" spans="1:8" hidden="1" x14ac:dyDescent="0.35">
      <c r="A3290" t="s">
        <v>8696</v>
      </c>
      <c r="B3290" t="s">
        <v>565</v>
      </c>
      <c r="C3290" t="s">
        <v>278</v>
      </c>
      <c r="D3290" s="685">
        <v>45900</v>
      </c>
      <c r="E3290" t="s">
        <v>80</v>
      </c>
      <c r="F3290" s="685">
        <v>45635</v>
      </c>
      <c r="G3290" s="685">
        <v>45900</v>
      </c>
      <c r="H3290" s="684" t="s">
        <v>8697</v>
      </c>
    </row>
    <row r="3291" spans="1:8" hidden="1" x14ac:dyDescent="0.35">
      <c r="A3291" t="s">
        <v>8698</v>
      </c>
      <c r="B3291" t="s">
        <v>888</v>
      </c>
      <c r="C3291" t="s">
        <v>278</v>
      </c>
      <c r="D3291" s="685">
        <v>45681</v>
      </c>
      <c r="E3291" t="s">
        <v>80</v>
      </c>
      <c r="F3291" s="685">
        <v>45639</v>
      </c>
      <c r="G3291" s="685">
        <v>46022</v>
      </c>
      <c r="H3291" s="684" t="s">
        <v>8699</v>
      </c>
    </row>
    <row r="3292" spans="1:8" hidden="1" x14ac:dyDescent="0.35">
      <c r="A3292" t="s">
        <v>8700</v>
      </c>
      <c r="B3292" t="s">
        <v>565</v>
      </c>
      <c r="C3292" t="s">
        <v>278</v>
      </c>
      <c r="D3292" s="685">
        <v>45565</v>
      </c>
      <c r="E3292" t="s">
        <v>80</v>
      </c>
      <c r="F3292" s="685">
        <v>45453</v>
      </c>
      <c r="G3292" s="685">
        <v>46022</v>
      </c>
      <c r="H3292" s="684" t="s">
        <v>8701</v>
      </c>
    </row>
    <row r="3293" spans="1:8" ht="29" hidden="1" x14ac:dyDescent="0.35">
      <c r="A3293" t="s">
        <v>8702</v>
      </c>
      <c r="B3293" t="s">
        <v>124</v>
      </c>
      <c r="C3293" t="s">
        <v>278</v>
      </c>
      <c r="D3293" s="685">
        <v>45671</v>
      </c>
      <c r="E3293" t="s">
        <v>80</v>
      </c>
      <c r="F3293" s="685">
        <v>45670</v>
      </c>
      <c r="G3293" s="685">
        <v>45716</v>
      </c>
      <c r="H3293" s="684" t="s">
        <v>8703</v>
      </c>
    </row>
    <row r="3294" spans="1:8" ht="29" hidden="1" x14ac:dyDescent="0.35">
      <c r="A3294" t="s">
        <v>8704</v>
      </c>
      <c r="B3294" t="s">
        <v>280</v>
      </c>
      <c r="C3294" t="s">
        <v>278</v>
      </c>
      <c r="D3294" s="685">
        <v>45869</v>
      </c>
      <c r="E3294" t="s">
        <v>80</v>
      </c>
      <c r="F3294" s="685">
        <v>45666</v>
      </c>
      <c r="G3294" s="685">
        <v>46022</v>
      </c>
      <c r="H3294" s="684" t="s">
        <v>8705</v>
      </c>
    </row>
    <row r="3295" spans="1:8" hidden="1" x14ac:dyDescent="0.35">
      <c r="A3295" t="s">
        <v>8706</v>
      </c>
      <c r="B3295" t="s">
        <v>280</v>
      </c>
      <c r="C3295" t="s">
        <v>278</v>
      </c>
      <c r="D3295" s="685">
        <v>45869</v>
      </c>
      <c r="E3295" t="s">
        <v>80</v>
      </c>
      <c r="F3295" s="685">
        <v>45649</v>
      </c>
      <c r="G3295" s="685">
        <v>45869</v>
      </c>
      <c r="H3295" s="684" t="s">
        <v>8707</v>
      </c>
    </row>
    <row r="3296" spans="1:8" hidden="1" x14ac:dyDescent="0.35">
      <c r="A3296" t="s">
        <v>8708</v>
      </c>
      <c r="B3296" t="s">
        <v>124</v>
      </c>
      <c r="C3296" t="s">
        <v>278</v>
      </c>
      <c r="D3296" s="685">
        <v>45628</v>
      </c>
      <c r="E3296" t="s">
        <v>80</v>
      </c>
      <c r="F3296" s="685">
        <v>45596</v>
      </c>
      <c r="G3296" s="685">
        <v>46325</v>
      </c>
      <c r="H3296" s="684" t="s">
        <v>8709</v>
      </c>
    </row>
    <row r="3297" spans="1:8" hidden="1" x14ac:dyDescent="0.35">
      <c r="A3297" t="s">
        <v>8710</v>
      </c>
      <c r="B3297" t="s">
        <v>280</v>
      </c>
      <c r="C3297" t="s">
        <v>278</v>
      </c>
      <c r="D3297" s="685">
        <v>45960</v>
      </c>
      <c r="E3297" t="s">
        <v>80</v>
      </c>
      <c r="F3297" s="685">
        <v>45776</v>
      </c>
      <c r="G3297" s="685">
        <v>46325</v>
      </c>
      <c r="H3297" s="684" t="s">
        <v>8711</v>
      </c>
    </row>
    <row r="3298" spans="1:8" hidden="1" x14ac:dyDescent="0.35">
      <c r="A3298" t="s">
        <v>8712</v>
      </c>
      <c r="B3298" t="s">
        <v>280</v>
      </c>
      <c r="C3298" t="s">
        <v>278</v>
      </c>
      <c r="D3298" s="685">
        <v>45639</v>
      </c>
      <c r="E3298" t="s">
        <v>80</v>
      </c>
      <c r="F3298" s="685">
        <v>45748</v>
      </c>
      <c r="G3298" s="685">
        <v>46325</v>
      </c>
      <c r="H3298" s="684" t="s">
        <v>8713</v>
      </c>
    </row>
    <row r="3299" spans="1:8" hidden="1" x14ac:dyDescent="0.35">
      <c r="A3299" t="s">
        <v>8714</v>
      </c>
      <c r="B3299" t="s">
        <v>124</v>
      </c>
      <c r="C3299" t="s">
        <v>278</v>
      </c>
      <c r="D3299" s="685">
        <v>45625</v>
      </c>
      <c r="E3299" t="s">
        <v>80</v>
      </c>
      <c r="F3299" s="685">
        <v>45594</v>
      </c>
      <c r="G3299" s="685">
        <v>46325</v>
      </c>
      <c r="H3299" s="684" t="s">
        <v>8715</v>
      </c>
    </row>
    <row r="3300" spans="1:8" hidden="1" x14ac:dyDescent="0.35">
      <c r="A3300" t="s">
        <v>419</v>
      </c>
      <c r="B3300" t="s">
        <v>2518</v>
      </c>
      <c r="C3300" t="s">
        <v>278</v>
      </c>
      <c r="D3300" s="685">
        <v>45961</v>
      </c>
      <c r="E3300" t="s">
        <v>80</v>
      </c>
      <c r="F3300" s="685">
        <v>45590</v>
      </c>
      <c r="G3300" s="685">
        <v>46325</v>
      </c>
      <c r="H3300" s="684" t="s">
        <v>8716</v>
      </c>
    </row>
    <row r="3301" spans="1:8" ht="29" hidden="1" x14ac:dyDescent="0.35">
      <c r="A3301" t="s">
        <v>8717</v>
      </c>
      <c r="B3301" t="s">
        <v>124</v>
      </c>
      <c r="C3301" t="s">
        <v>278</v>
      </c>
      <c r="D3301" s="685">
        <v>45656</v>
      </c>
      <c r="E3301" t="s">
        <v>80</v>
      </c>
      <c r="F3301" s="685">
        <v>45656</v>
      </c>
      <c r="G3301" s="685">
        <v>46325</v>
      </c>
      <c r="H3301" s="684" t="s">
        <v>8718</v>
      </c>
    </row>
    <row r="3302" spans="1:8" hidden="1" x14ac:dyDescent="0.35">
      <c r="A3302" t="s">
        <v>8719</v>
      </c>
      <c r="B3302" t="s">
        <v>124</v>
      </c>
      <c r="C3302" t="s">
        <v>278</v>
      </c>
      <c r="D3302" s="685">
        <v>45629</v>
      </c>
      <c r="E3302" t="s">
        <v>135</v>
      </c>
      <c r="F3302" s="685">
        <v>45597</v>
      </c>
      <c r="G3302" s="685">
        <v>46325</v>
      </c>
      <c r="H3302" s="684" t="s">
        <v>8720</v>
      </c>
    </row>
    <row r="3303" spans="1:8" hidden="1" x14ac:dyDescent="0.35">
      <c r="A3303" t="s">
        <v>8721</v>
      </c>
      <c r="B3303" t="s">
        <v>124</v>
      </c>
      <c r="C3303" t="s">
        <v>278</v>
      </c>
      <c r="D3303" s="685">
        <v>45707</v>
      </c>
      <c r="E3303" t="s">
        <v>80</v>
      </c>
      <c r="F3303" s="685">
        <v>45674</v>
      </c>
      <c r="G3303" s="685">
        <v>46021</v>
      </c>
      <c r="H3303" s="684" t="s">
        <v>8722</v>
      </c>
    </row>
    <row r="3304" spans="1:8" hidden="1" x14ac:dyDescent="0.35">
      <c r="A3304" t="s">
        <v>8723</v>
      </c>
      <c r="B3304" t="s">
        <v>124</v>
      </c>
      <c r="C3304" t="s">
        <v>278</v>
      </c>
      <c r="D3304" s="685">
        <v>45631</v>
      </c>
      <c r="E3304" t="s">
        <v>80</v>
      </c>
      <c r="F3304" s="685">
        <v>45601</v>
      </c>
      <c r="G3304" s="685">
        <v>46325</v>
      </c>
      <c r="H3304" s="684" t="s">
        <v>8724</v>
      </c>
    </row>
    <row r="3305" spans="1:8" hidden="1" x14ac:dyDescent="0.35">
      <c r="A3305" t="s">
        <v>8725</v>
      </c>
      <c r="B3305" t="s">
        <v>124</v>
      </c>
      <c r="C3305" t="s">
        <v>2536</v>
      </c>
      <c r="D3305" s="685">
        <v>45656</v>
      </c>
      <c r="E3305" t="s">
        <v>80</v>
      </c>
      <c r="F3305" s="685">
        <v>45609</v>
      </c>
      <c r="G3305" s="685">
        <v>45717</v>
      </c>
      <c r="H3305" s="684" t="s">
        <v>8726</v>
      </c>
    </row>
    <row r="3306" spans="1:8" ht="29" hidden="1" x14ac:dyDescent="0.35">
      <c r="A3306" t="s">
        <v>8727</v>
      </c>
      <c r="B3306" t="s">
        <v>888</v>
      </c>
      <c r="C3306" t="s">
        <v>278</v>
      </c>
      <c r="D3306" s="685">
        <v>45870</v>
      </c>
      <c r="E3306" t="s">
        <v>80</v>
      </c>
      <c r="F3306" s="685">
        <v>45667</v>
      </c>
      <c r="G3306" s="685">
        <v>45992</v>
      </c>
      <c r="H3306" s="684" t="s">
        <v>8728</v>
      </c>
    </row>
    <row r="3307" spans="1:8" hidden="1" x14ac:dyDescent="0.35">
      <c r="A3307" t="s">
        <v>8729</v>
      </c>
      <c r="B3307" t="s">
        <v>280</v>
      </c>
      <c r="C3307" t="s">
        <v>278</v>
      </c>
      <c r="D3307" s="685">
        <v>46325</v>
      </c>
      <c r="E3307" t="s">
        <v>80</v>
      </c>
      <c r="F3307" s="685">
        <v>45747</v>
      </c>
      <c r="G3307" s="685">
        <v>46325</v>
      </c>
      <c r="H3307" s="684" t="s">
        <v>8730</v>
      </c>
    </row>
    <row r="3308" spans="1:8" ht="29" hidden="1" x14ac:dyDescent="0.35">
      <c r="A3308" t="s">
        <v>8731</v>
      </c>
      <c r="B3308" t="s">
        <v>124</v>
      </c>
      <c r="C3308" t="s">
        <v>278</v>
      </c>
      <c r="D3308" s="685">
        <v>45736</v>
      </c>
      <c r="E3308" t="s">
        <v>80</v>
      </c>
      <c r="F3308" s="685">
        <v>45708</v>
      </c>
      <c r="G3308" s="685">
        <v>46325</v>
      </c>
      <c r="H3308" s="684" t="s">
        <v>8732</v>
      </c>
    </row>
    <row r="3309" spans="1:8" hidden="1" x14ac:dyDescent="0.35">
      <c r="A3309" t="s">
        <v>8733</v>
      </c>
      <c r="B3309" t="s">
        <v>280</v>
      </c>
      <c r="C3309" t="s">
        <v>278</v>
      </c>
      <c r="D3309" s="685">
        <v>46325</v>
      </c>
      <c r="E3309" t="s">
        <v>80</v>
      </c>
      <c r="F3309" s="685">
        <v>45747</v>
      </c>
      <c r="G3309" s="685">
        <v>46325</v>
      </c>
      <c r="H3309" s="684" t="s">
        <v>8734</v>
      </c>
    </row>
    <row r="3310" spans="1:8" hidden="1" x14ac:dyDescent="0.35">
      <c r="A3310" t="s">
        <v>8735</v>
      </c>
      <c r="B3310" t="s">
        <v>280</v>
      </c>
      <c r="C3310" t="s">
        <v>278</v>
      </c>
      <c r="D3310" s="685">
        <v>45960</v>
      </c>
      <c r="E3310" t="s">
        <v>80</v>
      </c>
      <c r="F3310" s="685">
        <v>45763</v>
      </c>
      <c r="G3310" s="685">
        <v>46325</v>
      </c>
      <c r="H3310" s="684" t="s">
        <v>8736</v>
      </c>
    </row>
    <row r="3311" spans="1:8" hidden="1" x14ac:dyDescent="0.35">
      <c r="A3311" t="s">
        <v>436</v>
      </c>
      <c r="B3311" t="s">
        <v>280</v>
      </c>
      <c r="C3311" t="s">
        <v>278</v>
      </c>
      <c r="D3311" s="685">
        <v>45961</v>
      </c>
      <c r="E3311" t="s">
        <v>80</v>
      </c>
      <c r="F3311" s="685">
        <v>45586</v>
      </c>
      <c r="G3311" s="685">
        <v>46325</v>
      </c>
      <c r="H3311" s="684" t="s">
        <v>8737</v>
      </c>
    </row>
    <row r="3312" spans="1:8" hidden="1" x14ac:dyDescent="0.35">
      <c r="A3312" t="s">
        <v>8738</v>
      </c>
      <c r="B3312" t="s">
        <v>888</v>
      </c>
      <c r="C3312" t="s">
        <v>2536</v>
      </c>
      <c r="D3312" s="685">
        <v>45900</v>
      </c>
      <c r="E3312" t="s">
        <v>80</v>
      </c>
      <c r="F3312" s="685">
        <v>45717</v>
      </c>
      <c r="G3312" s="685">
        <v>46022</v>
      </c>
      <c r="H3312" s="684" t="s">
        <v>8739</v>
      </c>
    </row>
    <row r="3313" spans="1:8" hidden="1" x14ac:dyDescent="0.35">
      <c r="A3313" t="s">
        <v>8740</v>
      </c>
      <c r="B3313" t="s">
        <v>124</v>
      </c>
      <c r="C3313" t="s">
        <v>278</v>
      </c>
      <c r="D3313" s="685">
        <v>45628</v>
      </c>
      <c r="E3313" t="s">
        <v>80</v>
      </c>
      <c r="F3313" s="685">
        <v>45596</v>
      </c>
      <c r="G3313" s="685">
        <v>46325</v>
      </c>
      <c r="H3313" s="684" t="s">
        <v>8741</v>
      </c>
    </row>
    <row r="3314" spans="1:8" hidden="1" x14ac:dyDescent="0.35">
      <c r="A3314" t="s">
        <v>8742</v>
      </c>
      <c r="B3314" t="s">
        <v>888</v>
      </c>
      <c r="C3314" t="s">
        <v>124</v>
      </c>
      <c r="D3314" s="685">
        <v>45925</v>
      </c>
      <c r="E3314" t="s">
        <v>2553</v>
      </c>
      <c r="F3314" s="685">
        <v>45862</v>
      </c>
      <c r="G3314" s="685">
        <v>45950</v>
      </c>
      <c r="H3314" s="684" t="s">
        <v>8743</v>
      </c>
    </row>
    <row r="3315" spans="1:8" hidden="1" x14ac:dyDescent="0.35">
      <c r="A3315" t="s">
        <v>360</v>
      </c>
      <c r="B3315" t="s">
        <v>280</v>
      </c>
      <c r="C3315" t="s">
        <v>278</v>
      </c>
      <c r="D3315" s="685">
        <v>46326</v>
      </c>
      <c r="E3315" t="s">
        <v>80</v>
      </c>
      <c r="F3315" s="685">
        <v>45744</v>
      </c>
      <c r="G3315" s="685">
        <v>46325</v>
      </c>
      <c r="H3315" s="684" t="s">
        <v>8744</v>
      </c>
    </row>
    <row r="3316" spans="1:8" hidden="1" x14ac:dyDescent="0.35">
      <c r="A3316" t="s">
        <v>8745</v>
      </c>
      <c r="B3316" t="s">
        <v>280</v>
      </c>
      <c r="C3316" t="s">
        <v>278</v>
      </c>
      <c r="D3316" s="685">
        <v>46325</v>
      </c>
      <c r="E3316" t="s">
        <v>80</v>
      </c>
      <c r="F3316" s="685">
        <v>45742</v>
      </c>
      <c r="G3316" s="685">
        <v>46325</v>
      </c>
      <c r="H3316" s="684" t="s">
        <v>8746</v>
      </c>
    </row>
    <row r="3317" spans="1:8" hidden="1" x14ac:dyDescent="0.35">
      <c r="A3317" t="s">
        <v>8747</v>
      </c>
      <c r="B3317" t="s">
        <v>124</v>
      </c>
      <c r="C3317" t="s">
        <v>278</v>
      </c>
      <c r="D3317" s="685">
        <v>45629</v>
      </c>
      <c r="E3317" t="s">
        <v>135</v>
      </c>
      <c r="F3317" s="685">
        <v>45597</v>
      </c>
      <c r="G3317" s="685">
        <v>46325</v>
      </c>
      <c r="H3317" s="684" t="s">
        <v>8748</v>
      </c>
    </row>
    <row r="3318" spans="1:8" ht="29" hidden="1" x14ac:dyDescent="0.35">
      <c r="A3318" t="s">
        <v>8749</v>
      </c>
      <c r="B3318" t="s">
        <v>124</v>
      </c>
      <c r="C3318" t="s">
        <v>124</v>
      </c>
      <c r="D3318" s="685">
        <v>45602</v>
      </c>
      <c r="E3318" t="s">
        <v>80</v>
      </c>
      <c r="F3318" s="685">
        <v>45587</v>
      </c>
      <c r="G3318" s="685">
        <v>45746</v>
      </c>
      <c r="H3318" s="684" t="s">
        <v>8750</v>
      </c>
    </row>
    <row r="3319" spans="1:8" hidden="1" x14ac:dyDescent="0.35">
      <c r="A3319" t="s">
        <v>8751</v>
      </c>
      <c r="B3319" t="s">
        <v>565</v>
      </c>
      <c r="C3319" t="s">
        <v>2536</v>
      </c>
      <c r="D3319" s="685">
        <v>45900</v>
      </c>
      <c r="E3319" t="s">
        <v>2531</v>
      </c>
      <c r="F3319" s="685">
        <v>45785</v>
      </c>
      <c r="G3319" s="685">
        <v>46021</v>
      </c>
      <c r="H3319" s="684" t="s">
        <v>8752</v>
      </c>
    </row>
    <row r="3320" spans="1:8" hidden="1" x14ac:dyDescent="0.35">
      <c r="A3320" t="s">
        <v>8753</v>
      </c>
      <c r="B3320" t="s">
        <v>888</v>
      </c>
      <c r="C3320" t="s">
        <v>278</v>
      </c>
      <c r="D3320" s="685">
        <v>45838</v>
      </c>
      <c r="E3320" t="s">
        <v>80</v>
      </c>
      <c r="F3320" s="685">
        <v>45761</v>
      </c>
      <c r="G3320" s="685">
        <v>46021</v>
      </c>
      <c r="H3320" s="684" t="s">
        <v>8754</v>
      </c>
    </row>
    <row r="3321" spans="1:8" hidden="1" x14ac:dyDescent="0.35">
      <c r="A3321" t="s">
        <v>8755</v>
      </c>
      <c r="B3321" t="s">
        <v>565</v>
      </c>
      <c r="C3321" t="s">
        <v>278</v>
      </c>
      <c r="D3321" s="685">
        <v>45960</v>
      </c>
      <c r="E3321" t="s">
        <v>135</v>
      </c>
      <c r="F3321" s="685">
        <v>45748</v>
      </c>
      <c r="G3321" s="685">
        <v>45779</v>
      </c>
      <c r="H3321" s="684" t="s">
        <v>8756</v>
      </c>
    </row>
    <row r="3322" spans="1:8" hidden="1" x14ac:dyDescent="0.35">
      <c r="A3322" t="s">
        <v>99</v>
      </c>
      <c r="B3322" t="s">
        <v>156</v>
      </c>
      <c r="C3322" t="s">
        <v>278</v>
      </c>
      <c r="D3322" s="685">
        <v>45809</v>
      </c>
      <c r="E3322" t="s">
        <v>80</v>
      </c>
      <c r="F3322" s="685">
        <v>45707</v>
      </c>
      <c r="G3322" s="685">
        <v>46022</v>
      </c>
      <c r="H3322" s="684" t="s">
        <v>8757</v>
      </c>
    </row>
    <row r="3323" spans="1:8" hidden="1" x14ac:dyDescent="0.35">
      <c r="A3323" t="s">
        <v>8758</v>
      </c>
      <c r="B3323" t="s">
        <v>124</v>
      </c>
      <c r="C3323" t="s">
        <v>278</v>
      </c>
      <c r="D3323" s="685">
        <v>45631</v>
      </c>
      <c r="E3323" t="s">
        <v>135</v>
      </c>
      <c r="F3323" s="685">
        <v>45601</v>
      </c>
      <c r="G3323" s="685">
        <v>46325</v>
      </c>
      <c r="H3323" s="684" t="s">
        <v>8759</v>
      </c>
    </row>
    <row r="3324" spans="1:8" hidden="1" x14ac:dyDescent="0.35">
      <c r="A3324" t="s">
        <v>180</v>
      </c>
      <c r="B3324" t="s">
        <v>124</v>
      </c>
      <c r="C3324" t="s">
        <v>278</v>
      </c>
      <c r="D3324" s="685">
        <v>45657</v>
      </c>
      <c r="E3324" t="s">
        <v>80</v>
      </c>
      <c r="F3324" s="685">
        <v>45617</v>
      </c>
      <c r="G3324" s="685">
        <v>45747</v>
      </c>
      <c r="H3324" s="684" t="s">
        <v>182</v>
      </c>
    </row>
    <row r="3325" spans="1:8" hidden="1" x14ac:dyDescent="0.35">
      <c r="A3325" t="s">
        <v>8760</v>
      </c>
      <c r="B3325" t="s">
        <v>565</v>
      </c>
      <c r="C3325" t="s">
        <v>124</v>
      </c>
      <c r="D3325" s="685">
        <v>46142</v>
      </c>
      <c r="E3325" t="s">
        <v>80</v>
      </c>
      <c r="F3325" s="685">
        <v>45717</v>
      </c>
      <c r="G3325" s="685">
        <v>46418</v>
      </c>
      <c r="H3325" s="684" t="s">
        <v>8761</v>
      </c>
    </row>
    <row r="3326" spans="1:8" ht="29" hidden="1" x14ac:dyDescent="0.35">
      <c r="A3326" t="s">
        <v>8762</v>
      </c>
      <c r="B3326" t="s">
        <v>124</v>
      </c>
      <c r="C3326" t="s">
        <v>2578</v>
      </c>
      <c r="D3326" s="685">
        <v>45753</v>
      </c>
      <c r="E3326" t="s">
        <v>80</v>
      </c>
      <c r="F3326" s="685">
        <v>45722</v>
      </c>
      <c r="G3326" s="685">
        <v>45868</v>
      </c>
      <c r="H3326" s="684" t="s">
        <v>8763</v>
      </c>
    </row>
    <row r="3327" spans="1:8" hidden="1" x14ac:dyDescent="0.35">
      <c r="A3327" t="s">
        <v>8764</v>
      </c>
      <c r="B3327" t="s">
        <v>565</v>
      </c>
      <c r="C3327" t="s">
        <v>124</v>
      </c>
      <c r="D3327" s="685">
        <v>46142</v>
      </c>
      <c r="E3327" t="s">
        <v>80</v>
      </c>
      <c r="F3327" s="685">
        <v>45717</v>
      </c>
      <c r="G3327" s="685">
        <v>46418</v>
      </c>
      <c r="H3327" s="684" t="s">
        <v>8765</v>
      </c>
    </row>
    <row r="3328" spans="1:8" ht="29" hidden="1" x14ac:dyDescent="0.35">
      <c r="A3328" t="s">
        <v>8766</v>
      </c>
      <c r="B3328" t="s">
        <v>888</v>
      </c>
      <c r="C3328" t="s">
        <v>278</v>
      </c>
      <c r="D3328" s="685">
        <v>45960</v>
      </c>
      <c r="E3328" t="s">
        <v>2531</v>
      </c>
      <c r="F3328" s="685">
        <v>45734</v>
      </c>
      <c r="G3328" s="685">
        <v>45992</v>
      </c>
      <c r="H3328" s="684" t="s">
        <v>8767</v>
      </c>
    </row>
    <row r="3329" spans="1:8" hidden="1" x14ac:dyDescent="0.35">
      <c r="A3329" t="s">
        <v>8768</v>
      </c>
      <c r="B3329" t="s">
        <v>565</v>
      </c>
      <c r="C3329" t="s">
        <v>124</v>
      </c>
      <c r="D3329" s="685">
        <v>46142</v>
      </c>
      <c r="E3329" t="s">
        <v>80</v>
      </c>
      <c r="F3329" s="685">
        <v>45717</v>
      </c>
      <c r="G3329" s="685">
        <v>46418</v>
      </c>
      <c r="H3329" s="684" t="s">
        <v>8769</v>
      </c>
    </row>
    <row r="3330" spans="1:8" hidden="1" x14ac:dyDescent="0.35">
      <c r="A3330" t="s">
        <v>8770</v>
      </c>
      <c r="B3330" t="s">
        <v>565</v>
      </c>
      <c r="C3330" t="s">
        <v>124</v>
      </c>
      <c r="D3330" s="685">
        <v>45991</v>
      </c>
      <c r="E3330" t="s">
        <v>80</v>
      </c>
      <c r="F3330" s="685">
        <v>45728</v>
      </c>
      <c r="G3330" s="685">
        <v>46386</v>
      </c>
      <c r="H3330" s="684" t="s">
        <v>8771</v>
      </c>
    </row>
    <row r="3331" spans="1:8" hidden="1" x14ac:dyDescent="0.35">
      <c r="A3331" t="s">
        <v>8772</v>
      </c>
      <c r="B3331" t="s">
        <v>565</v>
      </c>
      <c r="C3331" t="s">
        <v>2475</v>
      </c>
      <c r="D3331" s="685">
        <v>45900</v>
      </c>
      <c r="E3331" t="s">
        <v>80</v>
      </c>
      <c r="F3331" s="685">
        <v>45784</v>
      </c>
      <c r="G3331" s="685">
        <v>45900</v>
      </c>
      <c r="H3331" s="684" t="s">
        <v>8773</v>
      </c>
    </row>
    <row r="3332" spans="1:8" hidden="1" x14ac:dyDescent="0.35">
      <c r="A3332" t="s">
        <v>8774</v>
      </c>
      <c r="B3332" t="s">
        <v>565</v>
      </c>
      <c r="C3332" t="s">
        <v>124</v>
      </c>
      <c r="D3332" s="685">
        <v>45991</v>
      </c>
      <c r="E3332" t="s">
        <v>80</v>
      </c>
      <c r="F3332" s="685">
        <v>45728</v>
      </c>
      <c r="G3332" s="685">
        <v>46386</v>
      </c>
      <c r="H3332" s="684" t="s">
        <v>8775</v>
      </c>
    </row>
    <row r="3333" spans="1:8" hidden="1" x14ac:dyDescent="0.35">
      <c r="A3333" t="s">
        <v>8776</v>
      </c>
      <c r="B3333" t="s">
        <v>565</v>
      </c>
      <c r="C3333" t="s">
        <v>124</v>
      </c>
      <c r="D3333" s="685">
        <v>46142</v>
      </c>
      <c r="E3333" t="s">
        <v>80</v>
      </c>
      <c r="F3333" s="685">
        <v>45717</v>
      </c>
      <c r="G3333" s="685">
        <v>46417</v>
      </c>
      <c r="H3333" s="684" t="s">
        <v>8777</v>
      </c>
    </row>
    <row r="3334" spans="1:8" ht="29" hidden="1" x14ac:dyDescent="0.35">
      <c r="A3334" t="s">
        <v>8778</v>
      </c>
      <c r="B3334" t="s">
        <v>888</v>
      </c>
      <c r="C3334" t="s">
        <v>2475</v>
      </c>
      <c r="D3334" s="685">
        <v>45747</v>
      </c>
      <c r="E3334" t="s">
        <v>2531</v>
      </c>
      <c r="F3334" s="685">
        <v>45730</v>
      </c>
      <c r="G3334" s="685">
        <v>46022</v>
      </c>
      <c r="H3334" s="684" t="s">
        <v>8779</v>
      </c>
    </row>
    <row r="3335" spans="1:8" ht="29" hidden="1" x14ac:dyDescent="0.35">
      <c r="A3335" t="s">
        <v>8780</v>
      </c>
      <c r="B3335" t="s">
        <v>888</v>
      </c>
      <c r="C3335" t="s">
        <v>124</v>
      </c>
      <c r="D3335" s="685">
        <v>45752</v>
      </c>
      <c r="E3335" t="s">
        <v>2553</v>
      </c>
      <c r="F3335" s="685">
        <v>45741</v>
      </c>
      <c r="G3335" s="685">
        <v>45838</v>
      </c>
      <c r="H3335" s="684" t="s">
        <v>8781</v>
      </c>
    </row>
    <row r="3336" spans="1:8" hidden="1" x14ac:dyDescent="0.35">
      <c r="A3336" t="s">
        <v>8782</v>
      </c>
      <c r="B3336" t="s">
        <v>124</v>
      </c>
      <c r="C3336" t="s">
        <v>124</v>
      </c>
      <c r="D3336" s="685">
        <v>45752</v>
      </c>
      <c r="E3336" t="s">
        <v>2553</v>
      </c>
      <c r="F3336" s="685">
        <v>45741</v>
      </c>
      <c r="G3336" s="685">
        <v>45856</v>
      </c>
      <c r="H3336" s="684" t="s">
        <v>8783</v>
      </c>
    </row>
    <row r="3337" spans="1:8" ht="29" hidden="1" x14ac:dyDescent="0.35">
      <c r="A3337" t="s">
        <v>8784</v>
      </c>
      <c r="B3337" t="s">
        <v>565</v>
      </c>
      <c r="C3337" t="s">
        <v>124</v>
      </c>
      <c r="D3337" s="685">
        <v>46142</v>
      </c>
      <c r="E3337" t="s">
        <v>80</v>
      </c>
      <c r="F3337" s="685">
        <v>45717</v>
      </c>
      <c r="G3337" s="685">
        <v>46418</v>
      </c>
      <c r="H3337" s="684" t="s">
        <v>8785</v>
      </c>
    </row>
    <row r="3338" spans="1:8" ht="29" hidden="1" x14ac:dyDescent="0.35">
      <c r="A3338" t="s">
        <v>8786</v>
      </c>
      <c r="B3338" t="s">
        <v>565</v>
      </c>
      <c r="C3338" t="s">
        <v>124</v>
      </c>
      <c r="D3338" s="685">
        <v>45764</v>
      </c>
      <c r="E3338" t="s">
        <v>80</v>
      </c>
      <c r="F3338" s="685">
        <v>45733</v>
      </c>
      <c r="G3338" s="685">
        <v>46229</v>
      </c>
      <c r="H3338" s="684" t="s">
        <v>8787</v>
      </c>
    </row>
    <row r="3339" spans="1:8" ht="29" hidden="1" x14ac:dyDescent="0.35">
      <c r="A3339" t="s">
        <v>8788</v>
      </c>
      <c r="B3339" t="s">
        <v>565</v>
      </c>
      <c r="C3339" t="s">
        <v>124</v>
      </c>
      <c r="D3339" s="685">
        <v>45765</v>
      </c>
      <c r="E3339" t="s">
        <v>80</v>
      </c>
      <c r="F3339" s="685">
        <v>45734</v>
      </c>
      <c r="G3339" s="685">
        <v>46229</v>
      </c>
      <c r="H3339" s="684" t="s">
        <v>8789</v>
      </c>
    </row>
    <row r="3340" spans="1:8" hidden="1" x14ac:dyDescent="0.35">
      <c r="A3340" t="s">
        <v>8790</v>
      </c>
      <c r="B3340" t="s">
        <v>888</v>
      </c>
      <c r="C3340" t="s">
        <v>2536</v>
      </c>
      <c r="D3340" s="685"/>
      <c r="E3340" t="s">
        <v>2531</v>
      </c>
      <c r="F3340" s="685">
        <v>45771</v>
      </c>
      <c r="G3340" s="685">
        <v>45771</v>
      </c>
      <c r="H3340" s="684" t="s">
        <v>8791</v>
      </c>
    </row>
    <row r="3341" spans="1:8" hidden="1" x14ac:dyDescent="0.35">
      <c r="A3341" t="s">
        <v>8792</v>
      </c>
      <c r="B3341" t="s">
        <v>2518</v>
      </c>
      <c r="C3341" t="s">
        <v>124</v>
      </c>
      <c r="D3341" s="685">
        <v>45940</v>
      </c>
      <c r="E3341" t="s">
        <v>2624</v>
      </c>
      <c r="F3341" s="685">
        <v>45735</v>
      </c>
      <c r="G3341" s="685">
        <v>46054</v>
      </c>
      <c r="H3341" s="684" t="s">
        <v>8793</v>
      </c>
    </row>
    <row r="3342" spans="1:8" ht="29" hidden="1" x14ac:dyDescent="0.35">
      <c r="A3342" t="s">
        <v>8794</v>
      </c>
      <c r="B3342" t="s">
        <v>888</v>
      </c>
      <c r="C3342" t="s">
        <v>124</v>
      </c>
      <c r="D3342" s="685">
        <v>45766</v>
      </c>
      <c r="E3342" t="s">
        <v>2553</v>
      </c>
      <c r="F3342" s="685">
        <v>45756</v>
      </c>
      <c r="G3342" s="685">
        <v>45869</v>
      </c>
      <c r="H3342" s="684" t="s">
        <v>8795</v>
      </c>
    </row>
    <row r="3343" spans="1:8" ht="29" hidden="1" x14ac:dyDescent="0.35">
      <c r="A3343" t="s">
        <v>8796</v>
      </c>
      <c r="B3343" t="s">
        <v>565</v>
      </c>
      <c r="C3343" t="s">
        <v>2536</v>
      </c>
      <c r="D3343" s="685">
        <v>45869</v>
      </c>
      <c r="E3343" t="s">
        <v>80</v>
      </c>
      <c r="F3343" s="685">
        <v>45756</v>
      </c>
      <c r="G3343" s="685">
        <v>46203</v>
      </c>
      <c r="H3343" s="684" t="s">
        <v>8797</v>
      </c>
    </row>
    <row r="3344" spans="1:8" hidden="1" x14ac:dyDescent="0.35">
      <c r="A3344" t="s">
        <v>8798</v>
      </c>
      <c r="B3344" t="s">
        <v>565</v>
      </c>
      <c r="C3344" t="s">
        <v>124</v>
      </c>
      <c r="D3344" s="685">
        <v>45991</v>
      </c>
      <c r="E3344" t="s">
        <v>80</v>
      </c>
      <c r="F3344" s="685">
        <v>45728</v>
      </c>
      <c r="G3344" s="685">
        <v>46386</v>
      </c>
      <c r="H3344" s="684" t="s">
        <v>8799</v>
      </c>
    </row>
    <row r="3345" spans="1:8" ht="29" hidden="1" x14ac:dyDescent="0.35">
      <c r="A3345" t="s">
        <v>8800</v>
      </c>
      <c r="B3345" t="s">
        <v>888</v>
      </c>
      <c r="C3345" t="s">
        <v>124</v>
      </c>
      <c r="D3345" s="685">
        <v>45808</v>
      </c>
      <c r="E3345" t="s">
        <v>2553</v>
      </c>
      <c r="F3345" s="685">
        <v>45804</v>
      </c>
      <c r="G3345" s="685">
        <v>45835</v>
      </c>
      <c r="H3345" s="684" t="s">
        <v>8801</v>
      </c>
    </row>
    <row r="3346" spans="1:8" ht="29" hidden="1" x14ac:dyDescent="0.35">
      <c r="A3346" t="s">
        <v>8802</v>
      </c>
      <c r="B3346" t="s">
        <v>565</v>
      </c>
      <c r="C3346" t="s">
        <v>2536</v>
      </c>
      <c r="D3346" s="685">
        <v>45869</v>
      </c>
      <c r="E3346" t="s">
        <v>135</v>
      </c>
      <c r="F3346" s="685">
        <v>45749</v>
      </c>
      <c r="G3346" s="685">
        <v>46203</v>
      </c>
      <c r="H3346" s="684" t="s">
        <v>8803</v>
      </c>
    </row>
    <row r="3347" spans="1:8" hidden="1" x14ac:dyDescent="0.35">
      <c r="A3347" t="s">
        <v>8804</v>
      </c>
      <c r="B3347" t="s">
        <v>565</v>
      </c>
      <c r="C3347" t="s">
        <v>124</v>
      </c>
      <c r="D3347" s="685">
        <v>45991</v>
      </c>
      <c r="E3347" t="s">
        <v>80</v>
      </c>
      <c r="F3347" s="685">
        <v>45728</v>
      </c>
      <c r="G3347" s="685">
        <v>46386</v>
      </c>
      <c r="H3347" s="684" t="s">
        <v>8805</v>
      </c>
    </row>
    <row r="3348" spans="1:8" hidden="1" x14ac:dyDescent="0.35">
      <c r="A3348" t="s">
        <v>8806</v>
      </c>
      <c r="B3348" t="s">
        <v>565</v>
      </c>
      <c r="C3348" t="s">
        <v>124</v>
      </c>
      <c r="D3348" s="685">
        <v>45991</v>
      </c>
      <c r="E3348" t="s">
        <v>80</v>
      </c>
      <c r="F3348" s="685">
        <v>45728</v>
      </c>
      <c r="G3348" s="685">
        <v>46386</v>
      </c>
      <c r="H3348" s="684" t="s">
        <v>8807</v>
      </c>
    </row>
    <row r="3349" spans="1:8" hidden="1" x14ac:dyDescent="0.35">
      <c r="A3349" t="s">
        <v>8808</v>
      </c>
      <c r="B3349" t="s">
        <v>565</v>
      </c>
      <c r="C3349" t="s">
        <v>124</v>
      </c>
      <c r="D3349" s="685">
        <v>45991</v>
      </c>
      <c r="E3349" t="s">
        <v>80</v>
      </c>
      <c r="F3349" s="685">
        <v>45728</v>
      </c>
      <c r="G3349" s="685">
        <v>46386</v>
      </c>
      <c r="H3349" s="684" t="s">
        <v>8809</v>
      </c>
    </row>
    <row r="3350" spans="1:8" hidden="1" x14ac:dyDescent="0.35">
      <c r="A3350" t="s">
        <v>8810</v>
      </c>
      <c r="B3350" t="s">
        <v>565</v>
      </c>
      <c r="C3350" t="s">
        <v>124</v>
      </c>
      <c r="D3350" s="685">
        <v>46142</v>
      </c>
      <c r="E3350" t="s">
        <v>2531</v>
      </c>
      <c r="F3350" s="685">
        <v>45717</v>
      </c>
      <c r="G3350" s="685">
        <v>46418</v>
      </c>
      <c r="H3350" s="684" t="s">
        <v>8811</v>
      </c>
    </row>
    <row r="3351" spans="1:8" hidden="1" x14ac:dyDescent="0.35">
      <c r="A3351" t="s">
        <v>8812</v>
      </c>
      <c r="B3351" t="s">
        <v>565</v>
      </c>
      <c r="C3351" t="s">
        <v>124</v>
      </c>
      <c r="D3351" s="685">
        <v>45991</v>
      </c>
      <c r="E3351" t="s">
        <v>80</v>
      </c>
      <c r="F3351" s="685">
        <v>45728</v>
      </c>
      <c r="G3351" s="685">
        <v>46386</v>
      </c>
      <c r="H3351" s="684" t="s">
        <v>8813</v>
      </c>
    </row>
    <row r="3352" spans="1:8" hidden="1" x14ac:dyDescent="0.35">
      <c r="A3352" t="s">
        <v>8814</v>
      </c>
      <c r="B3352" t="s">
        <v>565</v>
      </c>
      <c r="C3352" t="s">
        <v>2536</v>
      </c>
      <c r="D3352" s="685">
        <v>45753</v>
      </c>
      <c r="E3352" t="s">
        <v>80</v>
      </c>
      <c r="F3352" s="685">
        <v>45722</v>
      </c>
      <c r="G3352" s="685">
        <v>46057</v>
      </c>
      <c r="H3352" s="684" t="s">
        <v>8815</v>
      </c>
    </row>
    <row r="3353" spans="1:8" hidden="1" x14ac:dyDescent="0.35">
      <c r="A3353" t="s">
        <v>8816</v>
      </c>
      <c r="B3353" t="s">
        <v>888</v>
      </c>
      <c r="C3353" t="s">
        <v>124</v>
      </c>
      <c r="D3353" s="685">
        <v>45798</v>
      </c>
      <c r="E3353" t="s">
        <v>2553</v>
      </c>
      <c r="F3353" s="685">
        <v>45793</v>
      </c>
      <c r="G3353" s="685">
        <v>45856</v>
      </c>
      <c r="H3353" s="684" t="s">
        <v>8817</v>
      </c>
    </row>
    <row r="3354" spans="1:8" hidden="1" x14ac:dyDescent="0.35">
      <c r="A3354" t="s">
        <v>8818</v>
      </c>
      <c r="B3354" t="s">
        <v>888</v>
      </c>
      <c r="C3354" t="s">
        <v>278</v>
      </c>
      <c r="D3354" s="685">
        <v>45869</v>
      </c>
      <c r="E3354" t="s">
        <v>80</v>
      </c>
      <c r="F3354" s="685">
        <v>45785</v>
      </c>
      <c r="G3354" s="685">
        <v>46022</v>
      </c>
      <c r="H3354" s="684" t="s">
        <v>8819</v>
      </c>
    </row>
    <row r="3355" spans="1:8" hidden="1" x14ac:dyDescent="0.35">
      <c r="A3355" t="s">
        <v>8820</v>
      </c>
      <c r="B3355" t="s">
        <v>565</v>
      </c>
      <c r="C3355" t="s">
        <v>278</v>
      </c>
      <c r="D3355" s="685">
        <v>45768</v>
      </c>
      <c r="E3355" t="s">
        <v>80</v>
      </c>
      <c r="F3355" s="685">
        <v>45735</v>
      </c>
      <c r="G3355" s="685">
        <v>46325</v>
      </c>
      <c r="H3355" s="684" t="s">
        <v>8821</v>
      </c>
    </row>
    <row r="3356" spans="1:8" hidden="1" x14ac:dyDescent="0.35">
      <c r="A3356" t="s">
        <v>8822</v>
      </c>
      <c r="B3356" t="s">
        <v>565</v>
      </c>
      <c r="C3356" t="s">
        <v>124</v>
      </c>
      <c r="D3356" s="685">
        <v>45991</v>
      </c>
      <c r="E3356" t="s">
        <v>80</v>
      </c>
      <c r="F3356" s="685">
        <v>45728</v>
      </c>
      <c r="G3356" s="685">
        <v>46386</v>
      </c>
      <c r="H3356" s="684" t="s">
        <v>8823</v>
      </c>
    </row>
    <row r="3357" spans="1:8" hidden="1" x14ac:dyDescent="0.35">
      <c r="A3357" t="s">
        <v>8824</v>
      </c>
      <c r="B3357" t="s">
        <v>565</v>
      </c>
      <c r="C3357" t="s">
        <v>124</v>
      </c>
      <c r="D3357" s="685">
        <v>46142</v>
      </c>
      <c r="E3357" t="s">
        <v>80</v>
      </c>
      <c r="F3357" s="685">
        <v>45717</v>
      </c>
      <c r="G3357" s="685">
        <v>46418</v>
      </c>
      <c r="H3357" s="684" t="s">
        <v>8825</v>
      </c>
    </row>
    <row r="3358" spans="1:8" hidden="1" x14ac:dyDescent="0.35">
      <c r="A3358" t="s">
        <v>8826</v>
      </c>
      <c r="B3358" t="s">
        <v>565</v>
      </c>
      <c r="C3358" t="s">
        <v>124</v>
      </c>
      <c r="D3358" s="685">
        <v>45991</v>
      </c>
      <c r="E3358" t="s">
        <v>80</v>
      </c>
      <c r="F3358" s="685">
        <v>45728</v>
      </c>
      <c r="G3358" s="685">
        <v>46386</v>
      </c>
      <c r="H3358" s="684" t="s">
        <v>8827</v>
      </c>
    </row>
    <row r="3359" spans="1:8" hidden="1" x14ac:dyDescent="0.35">
      <c r="A3359" t="s">
        <v>8828</v>
      </c>
      <c r="B3359" t="s">
        <v>565</v>
      </c>
      <c r="C3359" t="s">
        <v>2475</v>
      </c>
      <c r="D3359" s="685">
        <v>45900</v>
      </c>
      <c r="E3359" t="s">
        <v>80</v>
      </c>
      <c r="F3359" s="685">
        <v>45743</v>
      </c>
      <c r="G3359" s="685">
        <v>45900</v>
      </c>
      <c r="H3359" s="684" t="s">
        <v>8829</v>
      </c>
    </row>
    <row r="3360" spans="1:8" hidden="1" x14ac:dyDescent="0.35">
      <c r="A3360" t="s">
        <v>8830</v>
      </c>
      <c r="B3360" t="s">
        <v>565</v>
      </c>
      <c r="C3360" t="s">
        <v>2536</v>
      </c>
      <c r="D3360" s="685">
        <v>45900</v>
      </c>
      <c r="E3360" t="s">
        <v>2531</v>
      </c>
      <c r="F3360" s="685">
        <v>45785</v>
      </c>
      <c r="G3360" s="685">
        <v>46021</v>
      </c>
      <c r="H3360" s="684" t="s">
        <v>8831</v>
      </c>
    </row>
    <row r="3361" spans="1:8" hidden="1" x14ac:dyDescent="0.35">
      <c r="A3361" t="s">
        <v>8832</v>
      </c>
      <c r="B3361" t="s">
        <v>565</v>
      </c>
      <c r="C3361" t="s">
        <v>2536</v>
      </c>
      <c r="D3361" s="685">
        <v>45741</v>
      </c>
      <c r="E3361" t="s">
        <v>2553</v>
      </c>
      <c r="F3361" s="685">
        <v>45713</v>
      </c>
      <c r="G3361" s="685">
        <v>46057</v>
      </c>
      <c r="H3361" s="684" t="s">
        <v>8833</v>
      </c>
    </row>
    <row r="3362" spans="1:8" hidden="1" x14ac:dyDescent="0.35">
      <c r="A3362" t="s">
        <v>8834</v>
      </c>
      <c r="B3362" t="s">
        <v>124</v>
      </c>
      <c r="C3362" t="s">
        <v>124</v>
      </c>
      <c r="D3362" s="685">
        <v>45729</v>
      </c>
      <c r="E3362" t="s">
        <v>80</v>
      </c>
      <c r="F3362" s="685">
        <v>45517</v>
      </c>
      <c r="G3362" s="685">
        <v>45729</v>
      </c>
      <c r="H3362" s="684" t="s">
        <v>8835</v>
      </c>
    </row>
    <row r="3363" spans="1:8" ht="29" hidden="1" x14ac:dyDescent="0.35">
      <c r="A3363" t="s">
        <v>8836</v>
      </c>
      <c r="B3363" t="s">
        <v>565</v>
      </c>
      <c r="C3363" t="s">
        <v>124</v>
      </c>
      <c r="D3363" s="685">
        <v>45764</v>
      </c>
      <c r="E3363" t="s">
        <v>80</v>
      </c>
      <c r="F3363" s="685">
        <v>45733</v>
      </c>
      <c r="G3363" s="685">
        <v>46229</v>
      </c>
      <c r="H3363" s="684" t="s">
        <v>8837</v>
      </c>
    </row>
    <row r="3364" spans="1:8" ht="29" hidden="1" x14ac:dyDescent="0.35">
      <c r="A3364" t="s">
        <v>8838</v>
      </c>
      <c r="B3364" t="s">
        <v>565</v>
      </c>
      <c r="C3364" t="s">
        <v>124</v>
      </c>
      <c r="D3364" s="685">
        <v>45716</v>
      </c>
      <c r="E3364" t="s">
        <v>135</v>
      </c>
      <c r="F3364" s="685">
        <v>45708</v>
      </c>
      <c r="G3364" s="685">
        <v>45777</v>
      </c>
      <c r="H3364" s="684" t="s">
        <v>5611</v>
      </c>
    </row>
    <row r="3365" spans="1:8" ht="43.5" hidden="1" x14ac:dyDescent="0.35">
      <c r="A3365" t="s">
        <v>8839</v>
      </c>
      <c r="B3365" t="s">
        <v>565</v>
      </c>
      <c r="C3365" t="s">
        <v>278</v>
      </c>
      <c r="D3365" s="685">
        <v>45712</v>
      </c>
      <c r="E3365" t="s">
        <v>80</v>
      </c>
      <c r="F3365" s="685">
        <v>45712</v>
      </c>
      <c r="G3365" s="685">
        <v>46325</v>
      </c>
      <c r="H3365" s="684" t="s">
        <v>8840</v>
      </c>
    </row>
    <row r="3366" spans="1:8" hidden="1" x14ac:dyDescent="0.35">
      <c r="A3366" t="s">
        <v>8841</v>
      </c>
      <c r="B3366" t="s">
        <v>565</v>
      </c>
      <c r="C3366" t="s">
        <v>2536</v>
      </c>
      <c r="D3366" s="685">
        <v>45900</v>
      </c>
      <c r="E3366" t="s">
        <v>2531</v>
      </c>
      <c r="F3366" s="685">
        <v>45785</v>
      </c>
      <c r="G3366" s="685">
        <v>46021</v>
      </c>
      <c r="H3366" s="684" t="s">
        <v>8842</v>
      </c>
    </row>
    <row r="3367" spans="1:8" ht="29" hidden="1" x14ac:dyDescent="0.35">
      <c r="A3367" t="s">
        <v>8843</v>
      </c>
      <c r="B3367" t="s">
        <v>124</v>
      </c>
      <c r="C3367" t="s">
        <v>278</v>
      </c>
      <c r="D3367" s="685">
        <v>45733</v>
      </c>
      <c r="E3367" t="s">
        <v>80</v>
      </c>
      <c r="F3367" s="685">
        <v>45705</v>
      </c>
      <c r="G3367" s="685">
        <v>46325</v>
      </c>
      <c r="H3367" s="684" t="s">
        <v>8844</v>
      </c>
    </row>
    <row r="3368" spans="1:8" hidden="1" x14ac:dyDescent="0.35">
      <c r="A3368" t="s">
        <v>8845</v>
      </c>
      <c r="B3368" t="s">
        <v>565</v>
      </c>
      <c r="C3368" t="s">
        <v>124</v>
      </c>
      <c r="D3368" s="685">
        <v>45991</v>
      </c>
      <c r="E3368" t="s">
        <v>80</v>
      </c>
      <c r="F3368" s="685">
        <v>45728</v>
      </c>
      <c r="G3368" s="685">
        <v>46386</v>
      </c>
      <c r="H3368" s="684" t="s">
        <v>8846</v>
      </c>
    </row>
    <row r="3369" spans="1:8" ht="29" hidden="1" x14ac:dyDescent="0.35">
      <c r="A3369" t="s">
        <v>8847</v>
      </c>
      <c r="B3369" t="s">
        <v>565</v>
      </c>
      <c r="C3369" t="s">
        <v>124</v>
      </c>
      <c r="D3369" s="685">
        <v>45991</v>
      </c>
      <c r="E3369" t="s">
        <v>135</v>
      </c>
      <c r="F3369" s="685">
        <v>45728</v>
      </c>
      <c r="G3369" s="685">
        <v>46386</v>
      </c>
      <c r="H3369" s="684" t="s">
        <v>8848</v>
      </c>
    </row>
    <row r="3370" spans="1:8" hidden="1" x14ac:dyDescent="0.35">
      <c r="A3370" t="s">
        <v>8849</v>
      </c>
      <c r="B3370" t="s">
        <v>565</v>
      </c>
      <c r="C3370" t="s">
        <v>124</v>
      </c>
      <c r="D3370" s="685">
        <v>45808</v>
      </c>
      <c r="E3370" t="s">
        <v>80</v>
      </c>
      <c r="F3370" s="685">
        <v>45728</v>
      </c>
      <c r="G3370" s="685">
        <v>46386</v>
      </c>
      <c r="H3370" s="684" t="s">
        <v>8850</v>
      </c>
    </row>
    <row r="3371" spans="1:8" hidden="1" x14ac:dyDescent="0.35">
      <c r="A3371" t="s">
        <v>8851</v>
      </c>
      <c r="B3371" t="s">
        <v>565</v>
      </c>
      <c r="C3371" t="s">
        <v>124</v>
      </c>
      <c r="D3371" s="685">
        <v>45991</v>
      </c>
      <c r="E3371" t="s">
        <v>80</v>
      </c>
      <c r="F3371" s="685">
        <v>45728</v>
      </c>
      <c r="G3371" s="685">
        <v>46386</v>
      </c>
      <c r="H3371" s="684" t="s">
        <v>8852</v>
      </c>
    </row>
    <row r="3372" spans="1:8" hidden="1" x14ac:dyDescent="0.35">
      <c r="A3372" t="s">
        <v>8853</v>
      </c>
      <c r="B3372" t="s">
        <v>124</v>
      </c>
      <c r="C3372" t="s">
        <v>124</v>
      </c>
      <c r="D3372" s="685">
        <v>45752</v>
      </c>
      <c r="E3372" t="s">
        <v>80</v>
      </c>
      <c r="F3372" s="685">
        <v>45741</v>
      </c>
      <c r="G3372" s="685">
        <v>45856</v>
      </c>
      <c r="H3372" s="684" t="s">
        <v>8854</v>
      </c>
    </row>
    <row r="3373" spans="1:8" ht="29" hidden="1" x14ac:dyDescent="0.35">
      <c r="A3373" t="s">
        <v>8855</v>
      </c>
      <c r="B3373" t="s">
        <v>565</v>
      </c>
      <c r="C3373" t="s">
        <v>124</v>
      </c>
      <c r="D3373" s="685">
        <v>45766</v>
      </c>
      <c r="E3373" t="s">
        <v>80</v>
      </c>
      <c r="F3373" s="685">
        <v>45735</v>
      </c>
      <c r="G3373" s="685">
        <v>46229</v>
      </c>
      <c r="H3373" s="684" t="s">
        <v>8856</v>
      </c>
    </row>
    <row r="3374" spans="1:8" hidden="1" x14ac:dyDescent="0.35">
      <c r="A3374" t="s">
        <v>8857</v>
      </c>
      <c r="B3374" t="s">
        <v>565</v>
      </c>
      <c r="C3374" t="s">
        <v>124</v>
      </c>
      <c r="D3374" s="685">
        <v>45991</v>
      </c>
      <c r="E3374" t="s">
        <v>80</v>
      </c>
      <c r="F3374" s="685">
        <v>45728</v>
      </c>
      <c r="G3374" s="685">
        <v>46386</v>
      </c>
      <c r="H3374" s="684" t="s">
        <v>8858</v>
      </c>
    </row>
    <row r="3375" spans="1:8" ht="43.5" hidden="1" x14ac:dyDescent="0.35">
      <c r="A3375" t="s">
        <v>8859</v>
      </c>
      <c r="B3375" t="s">
        <v>124</v>
      </c>
      <c r="C3375" t="s">
        <v>278</v>
      </c>
      <c r="D3375" s="685">
        <v>45737</v>
      </c>
      <c r="E3375" t="s">
        <v>80</v>
      </c>
      <c r="F3375" s="685">
        <v>45709</v>
      </c>
      <c r="G3375" s="685">
        <v>46325</v>
      </c>
      <c r="H3375" s="684" t="s">
        <v>8860</v>
      </c>
    </row>
    <row r="3376" spans="1:8" ht="29" hidden="1" x14ac:dyDescent="0.35">
      <c r="A3376" t="s">
        <v>8861</v>
      </c>
      <c r="B3376" t="s">
        <v>565</v>
      </c>
      <c r="C3376" t="s">
        <v>124</v>
      </c>
      <c r="D3376" s="685">
        <v>45764</v>
      </c>
      <c r="E3376" t="s">
        <v>80</v>
      </c>
      <c r="F3376" s="685">
        <v>45733</v>
      </c>
      <c r="G3376" s="685">
        <v>46229</v>
      </c>
      <c r="H3376" s="684" t="s">
        <v>8862</v>
      </c>
    </row>
    <row r="3377" spans="1:8" ht="43.5" hidden="1" x14ac:dyDescent="0.35">
      <c r="A3377" t="s">
        <v>8863</v>
      </c>
      <c r="B3377" t="s">
        <v>888</v>
      </c>
      <c r="C3377" t="s">
        <v>278</v>
      </c>
      <c r="D3377" s="685">
        <v>45960</v>
      </c>
      <c r="E3377" t="s">
        <v>2531</v>
      </c>
      <c r="F3377" s="685">
        <v>45734</v>
      </c>
      <c r="G3377" s="685">
        <v>45992</v>
      </c>
      <c r="H3377" s="684" t="s">
        <v>8864</v>
      </c>
    </row>
    <row r="3378" spans="1:8" ht="29" hidden="1" x14ac:dyDescent="0.35">
      <c r="A3378" t="s">
        <v>8865</v>
      </c>
      <c r="B3378" t="s">
        <v>565</v>
      </c>
      <c r="C3378" t="s">
        <v>124</v>
      </c>
      <c r="D3378" s="685">
        <v>46142</v>
      </c>
      <c r="E3378" t="s">
        <v>80</v>
      </c>
      <c r="F3378" s="685">
        <v>45717</v>
      </c>
      <c r="G3378" s="685">
        <v>46418</v>
      </c>
      <c r="H3378" s="684" t="s">
        <v>8866</v>
      </c>
    </row>
    <row r="3379" spans="1:8" ht="29" hidden="1" x14ac:dyDescent="0.35">
      <c r="A3379" t="s">
        <v>8867</v>
      </c>
      <c r="B3379" t="s">
        <v>888</v>
      </c>
      <c r="C3379" t="s">
        <v>124</v>
      </c>
      <c r="D3379" s="685">
        <v>45728</v>
      </c>
      <c r="E3379" t="s">
        <v>2553</v>
      </c>
      <c r="F3379" s="685">
        <v>45716</v>
      </c>
      <c r="G3379" s="685">
        <v>45856</v>
      </c>
      <c r="H3379" s="684" t="s">
        <v>8868</v>
      </c>
    </row>
    <row r="3380" spans="1:8" hidden="1" x14ac:dyDescent="0.35">
      <c r="A3380" t="s">
        <v>8869</v>
      </c>
      <c r="B3380" t="s">
        <v>888</v>
      </c>
      <c r="C3380" t="s">
        <v>124</v>
      </c>
      <c r="D3380" s="685">
        <v>45723</v>
      </c>
      <c r="E3380" t="s">
        <v>2553</v>
      </c>
      <c r="F3380" s="685">
        <v>45713</v>
      </c>
      <c r="G3380" s="685">
        <v>45856</v>
      </c>
      <c r="H3380" s="684" t="s">
        <v>8870</v>
      </c>
    </row>
    <row r="3381" spans="1:8" hidden="1" x14ac:dyDescent="0.35">
      <c r="A3381" t="s">
        <v>8871</v>
      </c>
      <c r="B3381" t="s">
        <v>888</v>
      </c>
      <c r="C3381" t="s">
        <v>124</v>
      </c>
      <c r="D3381" s="685">
        <v>45728</v>
      </c>
      <c r="E3381" t="s">
        <v>2553</v>
      </c>
      <c r="F3381" s="685">
        <v>45716</v>
      </c>
      <c r="G3381" s="685">
        <v>45856</v>
      </c>
      <c r="H3381" s="684" t="s">
        <v>8872</v>
      </c>
    </row>
    <row r="3382" spans="1:8" hidden="1" x14ac:dyDescent="0.35">
      <c r="A3382" t="s">
        <v>8873</v>
      </c>
      <c r="B3382" t="s">
        <v>565</v>
      </c>
      <c r="C3382" t="s">
        <v>2536</v>
      </c>
      <c r="D3382" s="685">
        <v>45900</v>
      </c>
      <c r="E3382" t="s">
        <v>2531</v>
      </c>
      <c r="F3382" s="685">
        <v>45785</v>
      </c>
      <c r="G3382" s="685">
        <v>46021</v>
      </c>
      <c r="H3382" s="684" t="s">
        <v>8874</v>
      </c>
    </row>
    <row r="3383" spans="1:8" hidden="1" x14ac:dyDescent="0.35">
      <c r="A3383" t="s">
        <v>8875</v>
      </c>
      <c r="B3383" t="s">
        <v>888</v>
      </c>
      <c r="C3383" t="s">
        <v>124</v>
      </c>
      <c r="D3383" s="685">
        <v>45790</v>
      </c>
      <c r="E3383" t="s">
        <v>2553</v>
      </c>
      <c r="F3383" s="685">
        <v>45517</v>
      </c>
      <c r="G3383" s="685">
        <v>45790</v>
      </c>
      <c r="H3383" s="684" t="s">
        <v>8876</v>
      </c>
    </row>
    <row r="3384" spans="1:8" hidden="1" x14ac:dyDescent="0.35">
      <c r="A3384" t="s">
        <v>8877</v>
      </c>
      <c r="B3384" t="s">
        <v>565</v>
      </c>
      <c r="C3384" t="s">
        <v>124</v>
      </c>
      <c r="D3384" s="685">
        <v>46142</v>
      </c>
      <c r="E3384" t="s">
        <v>80</v>
      </c>
      <c r="F3384" s="685">
        <v>45717</v>
      </c>
      <c r="G3384" s="685">
        <v>46418</v>
      </c>
      <c r="H3384" s="684" t="s">
        <v>8878</v>
      </c>
    </row>
    <row r="3385" spans="1:8" hidden="1" x14ac:dyDescent="0.35">
      <c r="A3385" t="s">
        <v>8879</v>
      </c>
      <c r="B3385" t="s">
        <v>888</v>
      </c>
      <c r="C3385" t="s">
        <v>2475</v>
      </c>
      <c r="D3385" s="685">
        <v>45900</v>
      </c>
      <c r="E3385" t="s">
        <v>2531</v>
      </c>
      <c r="F3385" s="685">
        <v>45715</v>
      </c>
      <c r="G3385" s="685">
        <v>46022</v>
      </c>
      <c r="H3385" s="684" t="s">
        <v>3169</v>
      </c>
    </row>
    <row r="3386" spans="1:8" ht="29" hidden="1" x14ac:dyDescent="0.35">
      <c r="A3386" t="s">
        <v>8880</v>
      </c>
      <c r="B3386" t="s">
        <v>124</v>
      </c>
      <c r="C3386" t="s">
        <v>124</v>
      </c>
      <c r="D3386" s="685">
        <v>45728</v>
      </c>
      <c r="E3386" t="s">
        <v>80</v>
      </c>
      <c r="F3386" s="685">
        <v>45716</v>
      </c>
      <c r="G3386" s="685">
        <v>45856</v>
      </c>
      <c r="H3386" s="684" t="s">
        <v>8881</v>
      </c>
    </row>
    <row r="3387" spans="1:8" ht="29" hidden="1" x14ac:dyDescent="0.35">
      <c r="A3387" t="s">
        <v>8882</v>
      </c>
      <c r="B3387" t="s">
        <v>565</v>
      </c>
      <c r="C3387" t="s">
        <v>124</v>
      </c>
      <c r="D3387" s="685">
        <v>45765</v>
      </c>
      <c r="E3387" t="s">
        <v>80</v>
      </c>
      <c r="F3387" s="685">
        <v>45734</v>
      </c>
      <c r="G3387" s="685">
        <v>46229</v>
      </c>
      <c r="H3387" s="684" t="s">
        <v>8883</v>
      </c>
    </row>
    <row r="3388" spans="1:8" x14ac:dyDescent="0.35">
      <c r="A3388" t="s">
        <v>8884</v>
      </c>
      <c r="B3388" t="s">
        <v>565</v>
      </c>
      <c r="C3388" t="s">
        <v>278</v>
      </c>
      <c r="D3388" s="685">
        <v>45960</v>
      </c>
      <c r="E3388" t="s">
        <v>135</v>
      </c>
      <c r="F3388" s="685">
        <v>45748</v>
      </c>
      <c r="G3388" s="685">
        <v>45779</v>
      </c>
      <c r="H3388" s="684" t="s">
        <v>8885</v>
      </c>
    </row>
    <row r="3389" spans="1:8" hidden="1" x14ac:dyDescent="0.35">
      <c r="A3389" t="s">
        <v>8886</v>
      </c>
      <c r="B3389" t="s">
        <v>565</v>
      </c>
      <c r="C3389" t="s">
        <v>124</v>
      </c>
      <c r="D3389" s="685">
        <v>46142</v>
      </c>
      <c r="E3389" t="s">
        <v>80</v>
      </c>
      <c r="F3389" s="685">
        <v>45717</v>
      </c>
      <c r="G3389" s="685">
        <v>46418</v>
      </c>
      <c r="H3389" s="684" t="s">
        <v>8887</v>
      </c>
    </row>
    <row r="3390" spans="1:8" hidden="1" x14ac:dyDescent="0.35">
      <c r="A3390" t="s">
        <v>8888</v>
      </c>
      <c r="B3390" t="s">
        <v>565</v>
      </c>
      <c r="C3390" t="s">
        <v>124</v>
      </c>
      <c r="D3390" s="685">
        <v>45991</v>
      </c>
      <c r="E3390" t="s">
        <v>80</v>
      </c>
      <c r="F3390" s="685">
        <v>45728</v>
      </c>
      <c r="G3390" s="685">
        <v>46386</v>
      </c>
      <c r="H3390" s="684" t="s">
        <v>8889</v>
      </c>
    </row>
    <row r="3391" spans="1:8" hidden="1" x14ac:dyDescent="0.35">
      <c r="A3391" t="s">
        <v>8890</v>
      </c>
      <c r="B3391" t="s">
        <v>565</v>
      </c>
      <c r="C3391" t="s">
        <v>124</v>
      </c>
      <c r="D3391" s="685">
        <v>45991</v>
      </c>
      <c r="E3391" t="s">
        <v>80</v>
      </c>
      <c r="F3391" s="685">
        <v>45728</v>
      </c>
      <c r="G3391" s="685">
        <v>46386</v>
      </c>
      <c r="H3391" s="684" t="s">
        <v>8891</v>
      </c>
    </row>
    <row r="3392" spans="1:8" ht="29" hidden="1" x14ac:dyDescent="0.35">
      <c r="A3392" t="s">
        <v>8892</v>
      </c>
      <c r="B3392" t="s">
        <v>888</v>
      </c>
      <c r="C3392" t="s">
        <v>124</v>
      </c>
      <c r="D3392" s="685">
        <v>45824</v>
      </c>
      <c r="E3392" t="s">
        <v>2553</v>
      </c>
      <c r="F3392" s="685">
        <v>45821</v>
      </c>
      <c r="G3392" s="685">
        <v>45899</v>
      </c>
      <c r="H3392" s="684" t="s">
        <v>8893</v>
      </c>
    </row>
    <row r="3393" spans="1:8" hidden="1" x14ac:dyDescent="0.35">
      <c r="A3393" t="s">
        <v>8894</v>
      </c>
      <c r="B3393" t="s">
        <v>565</v>
      </c>
      <c r="C3393" t="s">
        <v>2475</v>
      </c>
      <c r="D3393" s="685">
        <v>46142</v>
      </c>
      <c r="E3393" t="s">
        <v>80</v>
      </c>
      <c r="F3393" s="685">
        <v>45728</v>
      </c>
      <c r="G3393" s="685">
        <v>46418</v>
      </c>
      <c r="H3393" s="684" t="s">
        <v>8895</v>
      </c>
    </row>
    <row r="3394" spans="1:8" ht="29" hidden="1" x14ac:dyDescent="0.35">
      <c r="A3394" t="s">
        <v>8896</v>
      </c>
      <c r="B3394" t="s">
        <v>888</v>
      </c>
      <c r="C3394" t="s">
        <v>124</v>
      </c>
      <c r="D3394" s="685">
        <v>45729</v>
      </c>
      <c r="E3394" t="s">
        <v>80</v>
      </c>
      <c r="F3394" s="685">
        <v>45517</v>
      </c>
      <c r="G3394" s="685">
        <v>45729</v>
      </c>
      <c r="H3394" s="684" t="s">
        <v>8897</v>
      </c>
    </row>
    <row r="3395" spans="1:8" hidden="1" x14ac:dyDescent="0.35">
      <c r="A3395" t="s">
        <v>8898</v>
      </c>
      <c r="B3395" t="s">
        <v>565</v>
      </c>
      <c r="C3395" t="s">
        <v>124</v>
      </c>
      <c r="D3395" s="685">
        <v>46142</v>
      </c>
      <c r="E3395" t="s">
        <v>80</v>
      </c>
      <c r="F3395" s="685">
        <v>45717</v>
      </c>
      <c r="G3395" s="685">
        <v>46418</v>
      </c>
      <c r="H3395" s="684" t="s">
        <v>8899</v>
      </c>
    </row>
    <row r="3396" spans="1:8" ht="29" hidden="1" x14ac:dyDescent="0.35">
      <c r="A3396" t="s">
        <v>8900</v>
      </c>
      <c r="B3396" t="s">
        <v>565</v>
      </c>
      <c r="C3396" t="s">
        <v>124</v>
      </c>
      <c r="D3396" s="685">
        <v>46142</v>
      </c>
      <c r="E3396" t="s">
        <v>80</v>
      </c>
      <c r="F3396" s="685">
        <v>45717</v>
      </c>
      <c r="G3396" s="685">
        <v>46418</v>
      </c>
      <c r="H3396" s="684" t="s">
        <v>8901</v>
      </c>
    </row>
    <row r="3397" spans="1:8" ht="43.5" hidden="1" x14ac:dyDescent="0.35">
      <c r="A3397" t="s">
        <v>8902</v>
      </c>
      <c r="B3397" t="s">
        <v>888</v>
      </c>
      <c r="C3397" t="s">
        <v>124</v>
      </c>
      <c r="D3397" s="685">
        <v>45729</v>
      </c>
      <c r="E3397" t="s">
        <v>80</v>
      </c>
      <c r="F3397" s="685">
        <v>45517</v>
      </c>
      <c r="G3397" s="685">
        <v>45729</v>
      </c>
      <c r="H3397" s="684" t="s">
        <v>8903</v>
      </c>
    </row>
    <row r="3398" spans="1:8" ht="29" hidden="1" x14ac:dyDescent="0.35">
      <c r="A3398" t="s">
        <v>8904</v>
      </c>
      <c r="B3398" t="s">
        <v>565</v>
      </c>
      <c r="C3398" t="s">
        <v>124</v>
      </c>
      <c r="D3398" s="685">
        <v>45884</v>
      </c>
      <c r="E3398" t="s">
        <v>80</v>
      </c>
      <c r="F3398" s="685">
        <v>45812</v>
      </c>
      <c r="G3398" s="685">
        <v>46021</v>
      </c>
      <c r="H3398" s="684" t="s">
        <v>6085</v>
      </c>
    </row>
    <row r="3399" spans="1:8" hidden="1" x14ac:dyDescent="0.35">
      <c r="A3399" t="s">
        <v>8905</v>
      </c>
      <c r="B3399" t="s">
        <v>565</v>
      </c>
      <c r="C3399" t="s">
        <v>2536</v>
      </c>
      <c r="D3399" s="685">
        <v>45900</v>
      </c>
      <c r="E3399" t="s">
        <v>2531</v>
      </c>
      <c r="F3399" s="685">
        <v>45785</v>
      </c>
      <c r="G3399" s="685">
        <v>46021</v>
      </c>
      <c r="H3399" s="684" t="s">
        <v>8906</v>
      </c>
    </row>
    <row r="3400" spans="1:8" hidden="1" x14ac:dyDescent="0.35">
      <c r="A3400" t="s">
        <v>8907</v>
      </c>
      <c r="B3400" t="s">
        <v>565</v>
      </c>
      <c r="C3400" t="s">
        <v>124</v>
      </c>
      <c r="D3400" s="685">
        <v>45991</v>
      </c>
      <c r="E3400" t="s">
        <v>80</v>
      </c>
      <c r="F3400" s="685">
        <v>45728</v>
      </c>
      <c r="G3400" s="685">
        <v>46386</v>
      </c>
      <c r="H3400" s="684" t="s">
        <v>8908</v>
      </c>
    </row>
    <row r="3401" spans="1:8" hidden="1" x14ac:dyDescent="0.35">
      <c r="A3401" t="s">
        <v>8909</v>
      </c>
      <c r="B3401" t="s">
        <v>888</v>
      </c>
      <c r="C3401" t="s">
        <v>124</v>
      </c>
      <c r="D3401" s="685">
        <v>45824</v>
      </c>
      <c r="E3401" t="s">
        <v>2553</v>
      </c>
      <c r="F3401" s="685">
        <v>45818</v>
      </c>
      <c r="G3401" s="685">
        <v>45853</v>
      </c>
      <c r="H3401" s="684" t="s">
        <v>8910</v>
      </c>
    </row>
    <row r="3402" spans="1:8" hidden="1" x14ac:dyDescent="0.35">
      <c r="A3402" t="s">
        <v>2256</v>
      </c>
      <c r="B3402" t="s">
        <v>124</v>
      </c>
      <c r="C3402" t="s">
        <v>2475</v>
      </c>
      <c r="D3402" s="685">
        <v>45809</v>
      </c>
      <c r="E3402" t="s">
        <v>80</v>
      </c>
      <c r="F3402" s="685">
        <v>45694</v>
      </c>
      <c r="G3402" s="685">
        <v>45869</v>
      </c>
      <c r="H3402" s="684" t="s">
        <v>1108</v>
      </c>
    </row>
    <row r="3403" spans="1:8" ht="43.5" hidden="1" x14ac:dyDescent="0.35">
      <c r="A3403" t="s">
        <v>8911</v>
      </c>
      <c r="B3403" t="s">
        <v>565</v>
      </c>
      <c r="C3403" t="s">
        <v>124</v>
      </c>
      <c r="D3403" s="685">
        <v>45716</v>
      </c>
      <c r="E3403" t="s">
        <v>80</v>
      </c>
      <c r="F3403" s="685">
        <v>45684</v>
      </c>
      <c r="G3403" s="685">
        <v>45838</v>
      </c>
      <c r="H3403" s="684" t="s">
        <v>8912</v>
      </c>
    </row>
    <row r="3404" spans="1:8" hidden="1" x14ac:dyDescent="0.35">
      <c r="A3404" t="s">
        <v>8913</v>
      </c>
      <c r="B3404" t="s">
        <v>565</v>
      </c>
      <c r="C3404" t="s">
        <v>278</v>
      </c>
      <c r="D3404" s="685">
        <v>45764</v>
      </c>
      <c r="E3404" t="s">
        <v>135</v>
      </c>
      <c r="F3404" s="685">
        <v>45733</v>
      </c>
      <c r="G3404" s="685">
        <v>46325</v>
      </c>
      <c r="H3404" s="684" t="s">
        <v>8914</v>
      </c>
    </row>
    <row r="3405" spans="1:8" hidden="1" x14ac:dyDescent="0.35">
      <c r="A3405" t="s">
        <v>8915</v>
      </c>
      <c r="B3405" t="s">
        <v>565</v>
      </c>
      <c r="C3405" t="s">
        <v>278</v>
      </c>
      <c r="D3405" s="685">
        <v>45764</v>
      </c>
      <c r="E3405" t="s">
        <v>135</v>
      </c>
      <c r="F3405" s="685">
        <v>45733</v>
      </c>
      <c r="G3405" s="685">
        <v>46325</v>
      </c>
      <c r="H3405" s="684" t="s">
        <v>3614</v>
      </c>
    </row>
    <row r="3406" spans="1:8" ht="29" hidden="1" x14ac:dyDescent="0.35">
      <c r="A3406" t="s">
        <v>8916</v>
      </c>
      <c r="B3406" t="s">
        <v>124</v>
      </c>
      <c r="C3406" t="s">
        <v>278</v>
      </c>
      <c r="D3406" s="685">
        <v>45716</v>
      </c>
      <c r="E3406" t="s">
        <v>80</v>
      </c>
      <c r="F3406" s="685">
        <v>45685</v>
      </c>
      <c r="G3406" s="685">
        <v>46325</v>
      </c>
      <c r="H3406" s="684" t="s">
        <v>8917</v>
      </c>
    </row>
    <row r="3407" spans="1:8" ht="29" hidden="1" x14ac:dyDescent="0.35">
      <c r="A3407" t="s">
        <v>8918</v>
      </c>
      <c r="B3407" t="s">
        <v>565</v>
      </c>
      <c r="C3407" t="s">
        <v>278</v>
      </c>
      <c r="D3407" s="685">
        <v>45716</v>
      </c>
      <c r="E3407" t="s">
        <v>80</v>
      </c>
      <c r="F3407" s="685">
        <v>45685</v>
      </c>
      <c r="G3407" s="685">
        <v>46325</v>
      </c>
      <c r="H3407" s="684" t="s">
        <v>8919</v>
      </c>
    </row>
    <row r="3408" spans="1:8" hidden="1" x14ac:dyDescent="0.35">
      <c r="A3408" t="s">
        <v>8920</v>
      </c>
      <c r="B3408" t="s">
        <v>124</v>
      </c>
      <c r="C3408" t="s">
        <v>278</v>
      </c>
      <c r="D3408" s="685">
        <v>45717</v>
      </c>
      <c r="E3408" t="s">
        <v>80</v>
      </c>
      <c r="F3408" s="685">
        <v>45686</v>
      </c>
      <c r="G3408" s="685">
        <v>46325</v>
      </c>
      <c r="H3408" s="684" t="s">
        <v>8921</v>
      </c>
    </row>
    <row r="3409" spans="1:8" ht="29" hidden="1" x14ac:dyDescent="0.35">
      <c r="A3409" t="s">
        <v>8922</v>
      </c>
      <c r="B3409" t="s">
        <v>124</v>
      </c>
      <c r="C3409" t="s">
        <v>278</v>
      </c>
      <c r="D3409" s="685">
        <v>45736</v>
      </c>
      <c r="E3409" t="s">
        <v>135</v>
      </c>
      <c r="F3409" s="685">
        <v>45708</v>
      </c>
      <c r="G3409" s="685">
        <v>46325</v>
      </c>
      <c r="H3409" s="684" t="s">
        <v>8923</v>
      </c>
    </row>
    <row r="3410" spans="1:8" ht="29" hidden="1" x14ac:dyDescent="0.35">
      <c r="A3410" t="s">
        <v>8924</v>
      </c>
      <c r="B3410" t="s">
        <v>888</v>
      </c>
      <c r="C3410" t="s">
        <v>124</v>
      </c>
      <c r="D3410" s="685">
        <v>45705</v>
      </c>
      <c r="E3410" t="s">
        <v>2553</v>
      </c>
      <c r="F3410" s="685">
        <v>45691</v>
      </c>
      <c r="G3410" s="685">
        <v>45747</v>
      </c>
      <c r="H3410" s="684" t="s">
        <v>8925</v>
      </c>
    </row>
    <row r="3411" spans="1:8" ht="29" hidden="1" x14ac:dyDescent="0.35">
      <c r="A3411" t="s">
        <v>8926</v>
      </c>
      <c r="B3411" t="s">
        <v>565</v>
      </c>
      <c r="C3411" t="s">
        <v>278</v>
      </c>
      <c r="D3411" s="685">
        <v>45679</v>
      </c>
      <c r="E3411" t="s">
        <v>80</v>
      </c>
      <c r="F3411" s="685">
        <v>45679</v>
      </c>
      <c r="G3411" s="685">
        <v>46325</v>
      </c>
      <c r="H3411" s="684" t="s">
        <v>8927</v>
      </c>
    </row>
    <row r="3412" spans="1:8" ht="29" hidden="1" x14ac:dyDescent="0.35">
      <c r="A3412" t="s">
        <v>8928</v>
      </c>
      <c r="B3412" t="s">
        <v>565</v>
      </c>
      <c r="C3412" t="s">
        <v>2536</v>
      </c>
      <c r="D3412" s="685">
        <v>45716</v>
      </c>
      <c r="E3412" t="s">
        <v>80</v>
      </c>
      <c r="F3412" s="685">
        <v>45679</v>
      </c>
      <c r="G3412" s="685">
        <v>45809</v>
      </c>
      <c r="H3412" s="684" t="s">
        <v>8929</v>
      </c>
    </row>
    <row r="3413" spans="1:8" hidden="1" x14ac:dyDescent="0.35">
      <c r="A3413" t="s">
        <v>497</v>
      </c>
      <c r="B3413" t="s">
        <v>280</v>
      </c>
      <c r="C3413" t="s">
        <v>278</v>
      </c>
      <c r="D3413" s="685">
        <v>45961</v>
      </c>
      <c r="E3413" t="s">
        <v>80</v>
      </c>
      <c r="F3413" s="685">
        <v>45673</v>
      </c>
      <c r="G3413" s="685">
        <v>46325</v>
      </c>
      <c r="H3413" s="684" t="s">
        <v>1073</v>
      </c>
    </row>
    <row r="3414" spans="1:8" ht="29" hidden="1" x14ac:dyDescent="0.35">
      <c r="A3414" t="s">
        <v>8930</v>
      </c>
      <c r="B3414" t="s">
        <v>280</v>
      </c>
      <c r="C3414" t="s">
        <v>278</v>
      </c>
      <c r="D3414" s="685">
        <v>45961</v>
      </c>
      <c r="E3414" t="s">
        <v>80</v>
      </c>
      <c r="F3414" s="685">
        <v>45678</v>
      </c>
      <c r="G3414" s="685">
        <v>46325</v>
      </c>
      <c r="H3414" s="684" t="s">
        <v>8931</v>
      </c>
    </row>
    <row r="3415" spans="1:8" hidden="1" x14ac:dyDescent="0.35">
      <c r="A3415" t="s">
        <v>8932</v>
      </c>
      <c r="B3415" t="s">
        <v>124</v>
      </c>
      <c r="C3415" t="s">
        <v>124</v>
      </c>
      <c r="D3415" s="685">
        <v>45688</v>
      </c>
      <c r="E3415" t="s">
        <v>2553</v>
      </c>
      <c r="F3415" s="685">
        <v>45685</v>
      </c>
      <c r="G3415" s="685">
        <v>45691</v>
      </c>
      <c r="H3415" s="684" t="s">
        <v>8933</v>
      </c>
    </row>
    <row r="3416" spans="1:8" hidden="1" x14ac:dyDescent="0.35">
      <c r="A3416" t="s">
        <v>8934</v>
      </c>
      <c r="B3416" t="s">
        <v>565</v>
      </c>
      <c r="C3416" t="s">
        <v>278</v>
      </c>
      <c r="D3416" s="685">
        <v>45712</v>
      </c>
      <c r="E3416" t="s">
        <v>80</v>
      </c>
      <c r="F3416" s="685">
        <v>45681</v>
      </c>
      <c r="G3416" s="685">
        <v>46325</v>
      </c>
      <c r="H3416" s="684" t="s">
        <v>8935</v>
      </c>
    </row>
    <row r="3417" spans="1:8" hidden="1" x14ac:dyDescent="0.35">
      <c r="A3417" t="s">
        <v>8936</v>
      </c>
      <c r="B3417" t="s">
        <v>888</v>
      </c>
      <c r="C3417" t="s">
        <v>124</v>
      </c>
      <c r="D3417" s="685">
        <v>45808</v>
      </c>
      <c r="E3417" t="s">
        <v>2553</v>
      </c>
      <c r="F3417" s="685">
        <v>45800</v>
      </c>
      <c r="G3417" s="685">
        <v>45831</v>
      </c>
      <c r="H3417" s="684" t="s">
        <v>8937</v>
      </c>
    </row>
    <row r="3418" spans="1:8" hidden="1" x14ac:dyDescent="0.35">
      <c r="A3418" t="s">
        <v>94</v>
      </c>
      <c r="B3418" t="s">
        <v>156</v>
      </c>
      <c r="C3418" t="s">
        <v>278</v>
      </c>
      <c r="D3418" s="685">
        <v>45809</v>
      </c>
      <c r="E3418" t="s">
        <v>80</v>
      </c>
      <c r="F3418" s="685">
        <v>45707</v>
      </c>
      <c r="G3418" s="685">
        <v>45992</v>
      </c>
      <c r="H3418" s="684" t="s">
        <v>8938</v>
      </c>
    </row>
    <row r="3419" spans="1:8" hidden="1" x14ac:dyDescent="0.35">
      <c r="A3419" t="s">
        <v>8939</v>
      </c>
      <c r="B3419" t="s">
        <v>124</v>
      </c>
      <c r="C3419" t="s">
        <v>124</v>
      </c>
      <c r="D3419" s="685">
        <v>45729</v>
      </c>
      <c r="E3419" t="s">
        <v>80</v>
      </c>
      <c r="F3419" s="685">
        <v>45517</v>
      </c>
      <c r="G3419" s="685">
        <v>45729</v>
      </c>
      <c r="H3419" s="684" t="s">
        <v>8940</v>
      </c>
    </row>
    <row r="3420" spans="1:8" hidden="1" x14ac:dyDescent="0.35">
      <c r="A3420" t="s">
        <v>8941</v>
      </c>
      <c r="B3420" t="s">
        <v>565</v>
      </c>
      <c r="C3420" t="s">
        <v>278</v>
      </c>
      <c r="D3420" s="685">
        <v>45869</v>
      </c>
      <c r="E3420" t="s">
        <v>80</v>
      </c>
      <c r="F3420" s="685">
        <v>45785</v>
      </c>
      <c r="G3420" s="685">
        <v>46022</v>
      </c>
      <c r="H3420" s="684" t="s">
        <v>8942</v>
      </c>
    </row>
    <row r="3421" spans="1:8" hidden="1" x14ac:dyDescent="0.35">
      <c r="A3421" t="s">
        <v>8943</v>
      </c>
      <c r="B3421" t="s">
        <v>565</v>
      </c>
      <c r="C3421" t="s">
        <v>278</v>
      </c>
      <c r="D3421" s="685">
        <v>45731</v>
      </c>
      <c r="E3421" t="s">
        <v>80</v>
      </c>
      <c r="F3421" s="685">
        <v>45692</v>
      </c>
      <c r="G3421" s="685">
        <v>46022</v>
      </c>
      <c r="H3421" s="684" t="s">
        <v>8944</v>
      </c>
    </row>
    <row r="3422" spans="1:8" hidden="1" x14ac:dyDescent="0.35">
      <c r="A3422" t="s">
        <v>8945</v>
      </c>
      <c r="B3422" t="s">
        <v>565</v>
      </c>
      <c r="C3422" t="s">
        <v>278</v>
      </c>
      <c r="D3422" s="685">
        <v>45731</v>
      </c>
      <c r="E3422" t="s">
        <v>80</v>
      </c>
      <c r="F3422" s="685">
        <v>45692</v>
      </c>
      <c r="G3422" s="685">
        <v>46022</v>
      </c>
      <c r="H3422" s="684" t="s">
        <v>8946</v>
      </c>
    </row>
    <row r="3423" spans="1:8" ht="29" hidden="1" x14ac:dyDescent="0.35">
      <c r="A3423" t="s">
        <v>8947</v>
      </c>
      <c r="B3423" t="s">
        <v>124</v>
      </c>
      <c r="C3423" t="s">
        <v>278</v>
      </c>
      <c r="D3423" s="685">
        <v>45716</v>
      </c>
      <c r="E3423" t="s">
        <v>80</v>
      </c>
      <c r="F3423" s="685">
        <v>45685</v>
      </c>
      <c r="G3423" s="685">
        <v>46325</v>
      </c>
      <c r="H3423" s="684" t="s">
        <v>8948</v>
      </c>
    </row>
    <row r="3424" spans="1:8" hidden="1" x14ac:dyDescent="0.35">
      <c r="A3424" t="s">
        <v>8949</v>
      </c>
      <c r="B3424" t="s">
        <v>565</v>
      </c>
      <c r="C3424" t="s">
        <v>2475</v>
      </c>
      <c r="D3424" s="685">
        <v>45808</v>
      </c>
      <c r="E3424" t="s">
        <v>80</v>
      </c>
      <c r="F3424" s="685">
        <v>45727</v>
      </c>
      <c r="G3424" s="685">
        <v>45838</v>
      </c>
      <c r="H3424" s="684" t="s">
        <v>8950</v>
      </c>
    </row>
    <row r="3425" spans="1:8" hidden="1" x14ac:dyDescent="0.35">
      <c r="A3425" t="s">
        <v>8951</v>
      </c>
      <c r="B3425" t="s">
        <v>888</v>
      </c>
      <c r="C3425" t="s">
        <v>124</v>
      </c>
      <c r="D3425" s="685">
        <v>45729</v>
      </c>
      <c r="E3425" t="s">
        <v>80</v>
      </c>
      <c r="F3425" s="685">
        <v>45517</v>
      </c>
      <c r="G3425" s="685">
        <v>45729</v>
      </c>
      <c r="H3425" s="684" t="s">
        <v>8952</v>
      </c>
    </row>
    <row r="3426" spans="1:8" hidden="1" x14ac:dyDescent="0.35">
      <c r="A3426" t="s">
        <v>8953</v>
      </c>
      <c r="B3426" t="s">
        <v>888</v>
      </c>
      <c r="C3426" t="s">
        <v>2475</v>
      </c>
      <c r="D3426" s="685">
        <v>45971</v>
      </c>
      <c r="E3426" t="s">
        <v>80</v>
      </c>
      <c r="F3426" s="685">
        <v>45738</v>
      </c>
      <c r="G3426" s="685">
        <v>46022</v>
      </c>
      <c r="H3426" s="684" t="s">
        <v>8954</v>
      </c>
    </row>
    <row r="3427" spans="1:8" hidden="1" x14ac:dyDescent="0.35">
      <c r="A3427" t="s">
        <v>2220</v>
      </c>
      <c r="B3427" t="s">
        <v>280</v>
      </c>
      <c r="C3427" t="s">
        <v>2536</v>
      </c>
      <c r="D3427" s="685">
        <v>45823</v>
      </c>
      <c r="E3427" t="s">
        <v>80</v>
      </c>
      <c r="F3427" s="685">
        <v>45731</v>
      </c>
      <c r="G3427" s="685">
        <v>45900</v>
      </c>
      <c r="H3427" s="684" t="s">
        <v>8955</v>
      </c>
    </row>
    <row r="3428" spans="1:8" ht="29" hidden="1" x14ac:dyDescent="0.35">
      <c r="A3428" t="s">
        <v>8956</v>
      </c>
      <c r="B3428" t="s">
        <v>565</v>
      </c>
      <c r="C3428" t="s">
        <v>278</v>
      </c>
      <c r="D3428" s="685">
        <v>45870</v>
      </c>
      <c r="E3428" t="s">
        <v>80</v>
      </c>
      <c r="F3428" s="685">
        <v>45666</v>
      </c>
      <c r="G3428" s="685">
        <v>46022</v>
      </c>
      <c r="H3428" s="684" t="s">
        <v>8957</v>
      </c>
    </row>
    <row r="3429" spans="1:8" hidden="1" x14ac:dyDescent="0.35">
      <c r="A3429" t="s">
        <v>8958</v>
      </c>
      <c r="B3429" t="s">
        <v>888</v>
      </c>
      <c r="C3429" t="s">
        <v>2536</v>
      </c>
      <c r="D3429" s="685">
        <v>45823</v>
      </c>
      <c r="E3429" t="s">
        <v>80</v>
      </c>
      <c r="F3429" s="685">
        <v>45710</v>
      </c>
      <c r="G3429" s="685">
        <v>45961</v>
      </c>
      <c r="H3429" s="684" t="s">
        <v>8959</v>
      </c>
    </row>
    <row r="3430" spans="1:8" ht="29" hidden="1" x14ac:dyDescent="0.35">
      <c r="A3430" t="s">
        <v>2221</v>
      </c>
      <c r="B3430" t="s">
        <v>156</v>
      </c>
      <c r="C3430" t="s">
        <v>2536</v>
      </c>
      <c r="D3430" s="685">
        <v>45870</v>
      </c>
      <c r="E3430" t="s">
        <v>80</v>
      </c>
      <c r="F3430" s="685">
        <v>45730</v>
      </c>
      <c r="G3430" s="685">
        <v>46022</v>
      </c>
      <c r="H3430" s="684" t="s">
        <v>8728</v>
      </c>
    </row>
    <row r="3431" spans="1:8" hidden="1" x14ac:dyDescent="0.35">
      <c r="A3431" t="s">
        <v>8960</v>
      </c>
      <c r="B3431" t="s">
        <v>124</v>
      </c>
      <c r="C3431" t="s">
        <v>278</v>
      </c>
      <c r="D3431" s="685">
        <v>45708</v>
      </c>
      <c r="E3431" t="s">
        <v>135</v>
      </c>
      <c r="F3431" s="685">
        <v>45677</v>
      </c>
      <c r="G3431" s="685">
        <v>46325</v>
      </c>
      <c r="H3431" s="684" t="s">
        <v>4625</v>
      </c>
    </row>
    <row r="3432" spans="1:8" ht="29" hidden="1" x14ac:dyDescent="0.35">
      <c r="A3432" t="s">
        <v>8961</v>
      </c>
      <c r="B3432" t="s">
        <v>565</v>
      </c>
      <c r="C3432" t="s">
        <v>2536</v>
      </c>
      <c r="D3432" s="685">
        <v>45791</v>
      </c>
      <c r="E3432" t="s">
        <v>80</v>
      </c>
      <c r="F3432" s="685">
        <v>45761</v>
      </c>
      <c r="G3432" s="685">
        <v>46057</v>
      </c>
      <c r="H3432" s="684" t="s">
        <v>8962</v>
      </c>
    </row>
    <row r="3433" spans="1:8" hidden="1" x14ac:dyDescent="0.35">
      <c r="A3433" t="s">
        <v>8963</v>
      </c>
      <c r="B3433" t="s">
        <v>565</v>
      </c>
      <c r="C3433" t="s">
        <v>124</v>
      </c>
      <c r="D3433" s="685">
        <v>45816</v>
      </c>
      <c r="E3433" t="s">
        <v>2553</v>
      </c>
      <c r="F3433" s="685">
        <v>45755</v>
      </c>
      <c r="G3433" s="685">
        <v>45825</v>
      </c>
      <c r="H3433" s="684" t="s">
        <v>8964</v>
      </c>
    </row>
    <row r="3434" spans="1:8" hidden="1" x14ac:dyDescent="0.35">
      <c r="A3434" t="s">
        <v>8965</v>
      </c>
      <c r="B3434" t="s">
        <v>280</v>
      </c>
      <c r="C3434" t="s">
        <v>2475</v>
      </c>
      <c r="D3434" s="685">
        <v>45900</v>
      </c>
      <c r="E3434" t="s">
        <v>80</v>
      </c>
      <c r="F3434" s="685">
        <v>45559</v>
      </c>
      <c r="G3434" s="685">
        <v>45900</v>
      </c>
      <c r="H3434" s="684" t="s">
        <v>8966</v>
      </c>
    </row>
    <row r="3435" spans="1:8" hidden="1" x14ac:dyDescent="0.35">
      <c r="A3435" t="s">
        <v>8967</v>
      </c>
      <c r="B3435" t="s">
        <v>565</v>
      </c>
      <c r="C3435" t="s">
        <v>124</v>
      </c>
      <c r="D3435" s="685">
        <v>45991</v>
      </c>
      <c r="E3435" t="s">
        <v>80</v>
      </c>
      <c r="F3435" s="685">
        <v>45728</v>
      </c>
      <c r="G3435" s="685">
        <v>46386</v>
      </c>
      <c r="H3435" s="684" t="s">
        <v>8968</v>
      </c>
    </row>
    <row r="3436" spans="1:8" hidden="1" x14ac:dyDescent="0.35">
      <c r="A3436" t="s">
        <v>8969</v>
      </c>
      <c r="B3436" t="s">
        <v>888</v>
      </c>
      <c r="C3436" t="s">
        <v>124</v>
      </c>
      <c r="D3436" s="685">
        <v>45824</v>
      </c>
      <c r="E3436" t="s">
        <v>2553</v>
      </c>
      <c r="F3436" s="685">
        <v>45821</v>
      </c>
      <c r="G3436" s="685">
        <v>45899</v>
      </c>
      <c r="H3436" s="684" t="s">
        <v>8970</v>
      </c>
    </row>
    <row r="3437" spans="1:8" hidden="1" x14ac:dyDescent="0.35">
      <c r="A3437" t="s">
        <v>8971</v>
      </c>
      <c r="B3437" t="s">
        <v>565</v>
      </c>
      <c r="C3437" t="s">
        <v>124</v>
      </c>
      <c r="D3437" s="685">
        <v>46142</v>
      </c>
      <c r="E3437" t="s">
        <v>80</v>
      </c>
      <c r="F3437" s="685">
        <v>45717</v>
      </c>
      <c r="G3437" s="685">
        <v>46418</v>
      </c>
      <c r="H3437" s="684" t="s">
        <v>8972</v>
      </c>
    </row>
    <row r="3438" spans="1:8" ht="29" hidden="1" x14ac:dyDescent="0.35">
      <c r="A3438" t="s">
        <v>8973</v>
      </c>
      <c r="B3438" t="s">
        <v>565</v>
      </c>
      <c r="C3438" t="s">
        <v>2536</v>
      </c>
      <c r="D3438" s="685">
        <v>45869</v>
      </c>
      <c r="E3438" t="s">
        <v>80</v>
      </c>
      <c r="F3438" s="685">
        <v>45751</v>
      </c>
      <c r="G3438" s="685">
        <v>46203</v>
      </c>
      <c r="H3438" s="684" t="s">
        <v>8974</v>
      </c>
    </row>
    <row r="3439" spans="1:8" hidden="1" x14ac:dyDescent="0.35">
      <c r="A3439" t="s">
        <v>8975</v>
      </c>
      <c r="B3439" t="s">
        <v>565</v>
      </c>
      <c r="C3439" t="s">
        <v>278</v>
      </c>
      <c r="D3439" s="685">
        <v>45610</v>
      </c>
      <c r="E3439" t="s">
        <v>135</v>
      </c>
      <c r="F3439" s="685">
        <v>45484</v>
      </c>
      <c r="G3439" s="685">
        <v>46021</v>
      </c>
      <c r="H3439" s="684" t="s">
        <v>4463</v>
      </c>
    </row>
    <row r="3440" spans="1:8" hidden="1" x14ac:dyDescent="0.35">
      <c r="A3440" t="s">
        <v>8976</v>
      </c>
      <c r="B3440" t="s">
        <v>565</v>
      </c>
      <c r="C3440" t="s">
        <v>278</v>
      </c>
      <c r="D3440" s="685">
        <v>45900</v>
      </c>
      <c r="E3440" t="s">
        <v>80</v>
      </c>
      <c r="F3440" s="685">
        <v>45784</v>
      </c>
      <c r="G3440" s="685">
        <v>45900</v>
      </c>
      <c r="H3440" s="684" t="s">
        <v>8977</v>
      </c>
    </row>
    <row r="3441" spans="1:8" ht="29" hidden="1" x14ac:dyDescent="0.35">
      <c r="A3441" t="s">
        <v>8978</v>
      </c>
      <c r="B3441" t="s">
        <v>888</v>
      </c>
      <c r="C3441" t="s">
        <v>124</v>
      </c>
      <c r="D3441" s="685">
        <v>45796</v>
      </c>
      <c r="E3441" t="s">
        <v>2553</v>
      </c>
      <c r="F3441" s="685">
        <v>45791</v>
      </c>
      <c r="G3441" s="685">
        <v>45856</v>
      </c>
      <c r="H3441" s="684" t="s">
        <v>8979</v>
      </c>
    </row>
    <row r="3442" spans="1:8" hidden="1" x14ac:dyDescent="0.35">
      <c r="A3442" t="s">
        <v>8980</v>
      </c>
      <c r="B3442" t="s">
        <v>888</v>
      </c>
      <c r="C3442" t="s">
        <v>278</v>
      </c>
      <c r="D3442" s="685">
        <v>45960</v>
      </c>
      <c r="E3442" t="s">
        <v>2531</v>
      </c>
      <c r="F3442" s="685">
        <v>45733</v>
      </c>
      <c r="G3442" s="685">
        <v>45992</v>
      </c>
      <c r="H3442" s="684" t="s">
        <v>3169</v>
      </c>
    </row>
    <row r="3443" spans="1:8" hidden="1" x14ac:dyDescent="0.35">
      <c r="A3443" t="s">
        <v>8981</v>
      </c>
      <c r="B3443" t="s">
        <v>565</v>
      </c>
      <c r="C3443" t="s">
        <v>278</v>
      </c>
      <c r="D3443" s="685">
        <v>45629</v>
      </c>
      <c r="E3443" t="s">
        <v>80</v>
      </c>
      <c r="F3443" s="685">
        <v>45597</v>
      </c>
      <c r="G3443" s="685">
        <v>46325</v>
      </c>
      <c r="H3443" s="684" t="s">
        <v>8982</v>
      </c>
    </row>
    <row r="3444" spans="1:8" hidden="1" x14ac:dyDescent="0.35">
      <c r="A3444" t="s">
        <v>8983</v>
      </c>
      <c r="B3444" t="s">
        <v>565</v>
      </c>
      <c r="C3444" t="s">
        <v>124</v>
      </c>
      <c r="D3444" s="685">
        <v>45884</v>
      </c>
      <c r="E3444" t="s">
        <v>80</v>
      </c>
      <c r="F3444" s="685">
        <v>45799</v>
      </c>
      <c r="G3444" s="685">
        <v>46021</v>
      </c>
      <c r="H3444" s="684" t="s">
        <v>8984</v>
      </c>
    </row>
    <row r="3445" spans="1:8" ht="29" hidden="1" x14ac:dyDescent="0.35">
      <c r="A3445" t="s">
        <v>8985</v>
      </c>
      <c r="B3445" t="s">
        <v>888</v>
      </c>
      <c r="C3445" t="s">
        <v>278</v>
      </c>
      <c r="D3445" s="685">
        <v>45852</v>
      </c>
      <c r="E3445" t="s">
        <v>80</v>
      </c>
      <c r="F3445" s="685">
        <v>45836</v>
      </c>
      <c r="G3445" s="685">
        <v>46022</v>
      </c>
      <c r="H3445" s="684" t="s">
        <v>8986</v>
      </c>
    </row>
    <row r="3446" spans="1:8" hidden="1" x14ac:dyDescent="0.35">
      <c r="A3446" t="s">
        <v>8987</v>
      </c>
      <c r="B3446" t="s">
        <v>888</v>
      </c>
      <c r="C3446" t="s">
        <v>124</v>
      </c>
      <c r="D3446" s="685">
        <v>45848</v>
      </c>
      <c r="E3446" t="s">
        <v>2553</v>
      </c>
      <c r="F3446" s="685">
        <v>45839</v>
      </c>
      <c r="G3446" s="685">
        <v>45868</v>
      </c>
      <c r="H3446" s="684" t="s">
        <v>8988</v>
      </c>
    </row>
    <row r="3447" spans="1:8" hidden="1" x14ac:dyDescent="0.35">
      <c r="A3447" t="s">
        <v>8989</v>
      </c>
      <c r="B3447" t="s">
        <v>888</v>
      </c>
      <c r="C3447" t="s">
        <v>124</v>
      </c>
      <c r="D3447" s="685">
        <v>45834</v>
      </c>
      <c r="E3447" t="s">
        <v>2553</v>
      </c>
      <c r="F3447" s="685">
        <v>45828</v>
      </c>
      <c r="G3447" s="685">
        <v>45910</v>
      </c>
      <c r="H3447" s="684" t="s">
        <v>8990</v>
      </c>
    </row>
    <row r="3448" spans="1:8" hidden="1" x14ac:dyDescent="0.35">
      <c r="A3448" t="s">
        <v>8991</v>
      </c>
      <c r="B3448" t="s">
        <v>888</v>
      </c>
      <c r="C3448" t="s">
        <v>124</v>
      </c>
      <c r="D3448" s="685">
        <v>45862</v>
      </c>
      <c r="E3448" t="s">
        <v>2553</v>
      </c>
      <c r="F3448" s="685">
        <v>45862</v>
      </c>
      <c r="G3448" s="685">
        <v>45899</v>
      </c>
      <c r="H3448" s="684" t="s">
        <v>8992</v>
      </c>
    </row>
    <row r="3449" spans="1:8" hidden="1" x14ac:dyDescent="0.35">
      <c r="A3449" t="s">
        <v>8993</v>
      </c>
      <c r="B3449" t="s">
        <v>565</v>
      </c>
      <c r="C3449" t="s">
        <v>278</v>
      </c>
      <c r="D3449" s="685">
        <v>45629</v>
      </c>
      <c r="E3449" t="s">
        <v>80</v>
      </c>
      <c r="F3449" s="685">
        <v>45597</v>
      </c>
      <c r="G3449" s="685">
        <v>46325</v>
      </c>
      <c r="H3449" s="684" t="s">
        <v>8994</v>
      </c>
    </row>
    <row r="3450" spans="1:8" hidden="1" x14ac:dyDescent="0.35">
      <c r="A3450" t="s">
        <v>8995</v>
      </c>
      <c r="B3450" t="s">
        <v>888</v>
      </c>
      <c r="C3450" t="s">
        <v>124</v>
      </c>
      <c r="D3450" s="685">
        <v>45824</v>
      </c>
      <c r="E3450" t="s">
        <v>2553</v>
      </c>
      <c r="F3450" s="685">
        <v>45821</v>
      </c>
      <c r="G3450" s="685">
        <v>45899</v>
      </c>
      <c r="H3450" s="684" t="s">
        <v>8996</v>
      </c>
    </row>
    <row r="3451" spans="1:8" hidden="1" x14ac:dyDescent="0.35">
      <c r="A3451" t="s">
        <v>8997</v>
      </c>
      <c r="B3451" t="s">
        <v>565</v>
      </c>
      <c r="C3451" t="s">
        <v>124</v>
      </c>
      <c r="D3451" s="685">
        <v>46142</v>
      </c>
      <c r="E3451" t="s">
        <v>2553</v>
      </c>
      <c r="F3451" s="685">
        <v>45717</v>
      </c>
      <c r="G3451" s="685">
        <v>46477</v>
      </c>
      <c r="H3451" s="684" t="s">
        <v>8998</v>
      </c>
    </row>
    <row r="3452" spans="1:8" ht="29" hidden="1" x14ac:dyDescent="0.35">
      <c r="A3452" t="s">
        <v>8999</v>
      </c>
      <c r="B3452" t="s">
        <v>565</v>
      </c>
      <c r="C3452" t="s">
        <v>124</v>
      </c>
      <c r="D3452" s="685">
        <v>45930</v>
      </c>
      <c r="E3452" t="s">
        <v>2553</v>
      </c>
      <c r="F3452" s="685">
        <v>45891</v>
      </c>
      <c r="G3452" s="685">
        <v>45960</v>
      </c>
      <c r="H3452" s="684" t="s">
        <v>9000</v>
      </c>
    </row>
    <row r="3453" spans="1:8" ht="29" hidden="1" x14ac:dyDescent="0.35">
      <c r="A3453" t="s">
        <v>9001</v>
      </c>
      <c r="B3453" t="s">
        <v>565</v>
      </c>
      <c r="C3453" t="s">
        <v>2536</v>
      </c>
      <c r="D3453" s="685">
        <v>45900</v>
      </c>
      <c r="E3453" t="s">
        <v>2531</v>
      </c>
      <c r="F3453" s="685">
        <v>45785</v>
      </c>
      <c r="G3453" s="685">
        <v>46021</v>
      </c>
      <c r="H3453" s="684" t="s">
        <v>9002</v>
      </c>
    </row>
    <row r="3454" spans="1:8" ht="29" hidden="1" x14ac:dyDescent="0.35">
      <c r="A3454" t="s">
        <v>9003</v>
      </c>
      <c r="B3454" t="s">
        <v>565</v>
      </c>
      <c r="C3454" t="s">
        <v>2536</v>
      </c>
      <c r="D3454" s="685">
        <v>46022</v>
      </c>
      <c r="E3454" t="s">
        <v>2553</v>
      </c>
      <c r="F3454" s="685">
        <v>45862</v>
      </c>
      <c r="G3454" s="685">
        <v>46142</v>
      </c>
      <c r="H3454" s="684" t="s">
        <v>9004</v>
      </c>
    </row>
    <row r="3455" spans="1:8" hidden="1" x14ac:dyDescent="0.35">
      <c r="A3455" t="s">
        <v>9005</v>
      </c>
      <c r="B3455" t="s">
        <v>124</v>
      </c>
      <c r="C3455" t="s">
        <v>278</v>
      </c>
      <c r="D3455" s="685">
        <v>45671</v>
      </c>
      <c r="E3455" t="s">
        <v>80</v>
      </c>
      <c r="F3455" s="685">
        <v>45666</v>
      </c>
      <c r="G3455" s="685">
        <v>45716</v>
      </c>
      <c r="H3455" s="684" t="s">
        <v>9006</v>
      </c>
    </row>
    <row r="3456" spans="1:8" hidden="1" x14ac:dyDescent="0.35">
      <c r="A3456" t="s">
        <v>9007</v>
      </c>
      <c r="B3456" t="s">
        <v>888</v>
      </c>
      <c r="C3456" t="s">
        <v>124</v>
      </c>
      <c r="D3456" s="685">
        <v>45833</v>
      </c>
      <c r="E3456" t="s">
        <v>2553</v>
      </c>
      <c r="F3456" s="685">
        <v>45833</v>
      </c>
      <c r="G3456" s="685">
        <v>45834</v>
      </c>
      <c r="H3456" s="684" t="s">
        <v>9008</v>
      </c>
    </row>
    <row r="3457" spans="1:8" ht="29" hidden="1" x14ac:dyDescent="0.35">
      <c r="A3457" t="s">
        <v>9009</v>
      </c>
      <c r="B3457" t="s">
        <v>565</v>
      </c>
      <c r="C3457" t="s">
        <v>2536</v>
      </c>
      <c r="D3457" s="685">
        <v>45701</v>
      </c>
      <c r="E3457" t="s">
        <v>80</v>
      </c>
      <c r="F3457" s="685">
        <v>45670</v>
      </c>
      <c r="G3457" s="685">
        <v>46057</v>
      </c>
      <c r="H3457" s="684" t="s">
        <v>9010</v>
      </c>
    </row>
    <row r="3458" spans="1:8" ht="29" hidden="1" x14ac:dyDescent="0.35">
      <c r="A3458" t="s">
        <v>9011</v>
      </c>
      <c r="B3458" t="s">
        <v>565</v>
      </c>
      <c r="C3458" t="s">
        <v>124</v>
      </c>
      <c r="D3458" s="685">
        <v>45681</v>
      </c>
      <c r="E3458" t="s">
        <v>2522</v>
      </c>
      <c r="F3458" s="685">
        <v>45674</v>
      </c>
      <c r="G3458" s="685">
        <v>45992</v>
      </c>
      <c r="H3458" s="684" t="s">
        <v>9012</v>
      </c>
    </row>
    <row r="3459" spans="1:8" hidden="1" x14ac:dyDescent="0.35">
      <c r="A3459" t="s">
        <v>2202</v>
      </c>
      <c r="B3459" t="s">
        <v>156</v>
      </c>
      <c r="C3459" t="s">
        <v>124</v>
      </c>
      <c r="D3459" s="685">
        <v>45915</v>
      </c>
      <c r="E3459" t="s">
        <v>2624</v>
      </c>
      <c r="F3459" s="685">
        <v>45868</v>
      </c>
      <c r="G3459" s="685">
        <v>46009</v>
      </c>
      <c r="H3459" s="684" t="s">
        <v>9013</v>
      </c>
    </row>
    <row r="3460" spans="1:8" hidden="1" x14ac:dyDescent="0.35">
      <c r="A3460" t="s">
        <v>9014</v>
      </c>
      <c r="B3460" t="s">
        <v>888</v>
      </c>
      <c r="C3460" t="s">
        <v>278</v>
      </c>
      <c r="D3460" s="685">
        <v>45900</v>
      </c>
      <c r="E3460" t="s">
        <v>80</v>
      </c>
      <c r="F3460" s="685">
        <v>45656</v>
      </c>
      <c r="G3460" s="685">
        <v>45900</v>
      </c>
      <c r="H3460" s="684" t="s">
        <v>9015</v>
      </c>
    </row>
    <row r="3461" spans="1:8" hidden="1" x14ac:dyDescent="0.35">
      <c r="A3461" t="s">
        <v>9016</v>
      </c>
      <c r="B3461" t="s">
        <v>124</v>
      </c>
      <c r="C3461" t="s">
        <v>278</v>
      </c>
      <c r="D3461" s="685">
        <v>45701</v>
      </c>
      <c r="E3461" t="s">
        <v>80</v>
      </c>
      <c r="F3461" s="685">
        <v>45667</v>
      </c>
      <c r="G3461" s="685">
        <v>46021</v>
      </c>
      <c r="H3461" s="684" t="s">
        <v>9017</v>
      </c>
    </row>
    <row r="3462" spans="1:8" hidden="1" x14ac:dyDescent="0.35">
      <c r="A3462" t="s">
        <v>9018</v>
      </c>
      <c r="B3462" t="s">
        <v>565</v>
      </c>
      <c r="C3462" t="s">
        <v>2536</v>
      </c>
      <c r="D3462" s="685">
        <v>45698</v>
      </c>
      <c r="E3462" t="s">
        <v>80</v>
      </c>
      <c r="F3462" s="685">
        <v>45667</v>
      </c>
      <c r="G3462" s="685">
        <v>46057</v>
      </c>
      <c r="H3462" s="684" t="s">
        <v>9019</v>
      </c>
    </row>
    <row r="3463" spans="1:8" ht="29" hidden="1" x14ac:dyDescent="0.35">
      <c r="A3463" t="s">
        <v>9020</v>
      </c>
      <c r="B3463" t="s">
        <v>124</v>
      </c>
      <c r="C3463" t="s">
        <v>124</v>
      </c>
      <c r="D3463" s="685">
        <v>45747</v>
      </c>
      <c r="E3463" t="s">
        <v>135</v>
      </c>
      <c r="F3463" s="685">
        <v>45671</v>
      </c>
      <c r="G3463" s="685">
        <v>45992</v>
      </c>
      <c r="H3463" s="684" t="s">
        <v>9021</v>
      </c>
    </row>
    <row r="3464" spans="1:8" hidden="1" x14ac:dyDescent="0.35">
      <c r="A3464" t="s">
        <v>9022</v>
      </c>
      <c r="B3464" t="s">
        <v>124</v>
      </c>
      <c r="C3464" t="s">
        <v>278</v>
      </c>
      <c r="D3464" s="685">
        <v>45684</v>
      </c>
      <c r="E3464" t="s">
        <v>135</v>
      </c>
      <c r="F3464" s="685">
        <v>45653</v>
      </c>
      <c r="G3464" s="685">
        <v>46325</v>
      </c>
      <c r="H3464" s="684" t="s">
        <v>9023</v>
      </c>
    </row>
    <row r="3465" spans="1:8" ht="29" hidden="1" x14ac:dyDescent="0.35">
      <c r="A3465" t="s">
        <v>9024</v>
      </c>
      <c r="B3465" t="s">
        <v>888</v>
      </c>
      <c r="C3465" t="s">
        <v>278</v>
      </c>
      <c r="D3465" s="685">
        <v>45839</v>
      </c>
      <c r="E3465" t="s">
        <v>80</v>
      </c>
      <c r="F3465" s="685">
        <v>45646</v>
      </c>
      <c r="G3465" s="685">
        <v>45992</v>
      </c>
      <c r="H3465" s="684" t="s">
        <v>9025</v>
      </c>
    </row>
    <row r="3466" spans="1:8" ht="29" hidden="1" x14ac:dyDescent="0.35">
      <c r="A3466" t="s">
        <v>9026</v>
      </c>
      <c r="B3466" t="s">
        <v>888</v>
      </c>
      <c r="C3466" t="s">
        <v>278</v>
      </c>
      <c r="D3466" s="685">
        <v>45852</v>
      </c>
      <c r="E3466" t="s">
        <v>80</v>
      </c>
      <c r="F3466" s="685">
        <v>45653</v>
      </c>
      <c r="G3466" s="685">
        <v>45958</v>
      </c>
      <c r="H3466" s="684" t="s">
        <v>9027</v>
      </c>
    </row>
    <row r="3467" spans="1:8" ht="29" hidden="1" x14ac:dyDescent="0.35">
      <c r="A3467" t="s">
        <v>9028</v>
      </c>
      <c r="B3467" t="s">
        <v>124</v>
      </c>
      <c r="C3467" t="s">
        <v>2475</v>
      </c>
      <c r="D3467" s="685">
        <v>45731</v>
      </c>
      <c r="E3467" t="s">
        <v>135</v>
      </c>
      <c r="F3467" s="685">
        <v>45719</v>
      </c>
      <c r="G3467" s="685">
        <v>46022</v>
      </c>
      <c r="H3467" s="684" t="s">
        <v>9029</v>
      </c>
    </row>
    <row r="3468" spans="1:8" hidden="1" x14ac:dyDescent="0.35">
      <c r="A3468" t="s">
        <v>9030</v>
      </c>
      <c r="B3468" t="s">
        <v>124</v>
      </c>
      <c r="C3468" t="s">
        <v>278</v>
      </c>
      <c r="D3468" s="685">
        <v>45691</v>
      </c>
      <c r="E3468" t="s">
        <v>80</v>
      </c>
      <c r="F3468" s="685">
        <v>45660</v>
      </c>
      <c r="G3468" s="685">
        <v>46021</v>
      </c>
      <c r="H3468" s="684" t="s">
        <v>9031</v>
      </c>
    </row>
    <row r="3469" spans="1:8" hidden="1" x14ac:dyDescent="0.35">
      <c r="A3469" t="s">
        <v>9032</v>
      </c>
      <c r="B3469" t="s">
        <v>124</v>
      </c>
      <c r="C3469" t="s">
        <v>124</v>
      </c>
      <c r="D3469" s="685">
        <v>45685</v>
      </c>
      <c r="E3469" t="s">
        <v>80</v>
      </c>
      <c r="F3469" s="685">
        <v>45671</v>
      </c>
      <c r="G3469" s="685">
        <v>45747</v>
      </c>
      <c r="H3469" s="684" t="s">
        <v>9033</v>
      </c>
    </row>
    <row r="3470" spans="1:8" ht="29" hidden="1" x14ac:dyDescent="0.35">
      <c r="A3470" t="s">
        <v>9034</v>
      </c>
      <c r="B3470" t="s">
        <v>565</v>
      </c>
      <c r="C3470" t="s">
        <v>278</v>
      </c>
      <c r="D3470" s="685">
        <v>45699</v>
      </c>
      <c r="E3470" t="s">
        <v>80</v>
      </c>
      <c r="F3470" s="685">
        <v>45692</v>
      </c>
      <c r="G3470" s="685">
        <v>45716</v>
      </c>
      <c r="H3470" s="684" t="s">
        <v>9035</v>
      </c>
    </row>
    <row r="3471" spans="1:8" hidden="1" x14ac:dyDescent="0.35">
      <c r="A3471" t="s">
        <v>9036</v>
      </c>
      <c r="B3471" t="s">
        <v>124</v>
      </c>
      <c r="C3471" t="s">
        <v>278</v>
      </c>
      <c r="D3471" s="685">
        <v>45751</v>
      </c>
      <c r="E3471" t="s">
        <v>80</v>
      </c>
      <c r="F3471" s="685">
        <v>45646</v>
      </c>
      <c r="G3471" s="685">
        <v>46021</v>
      </c>
      <c r="H3471" s="684" t="s">
        <v>9037</v>
      </c>
    </row>
    <row r="3472" spans="1:8" ht="43.5" hidden="1" x14ac:dyDescent="0.35">
      <c r="A3472" t="s">
        <v>9038</v>
      </c>
      <c r="B3472" t="s">
        <v>124</v>
      </c>
      <c r="C3472" t="s">
        <v>124</v>
      </c>
      <c r="D3472" s="685">
        <v>45677</v>
      </c>
      <c r="E3472" t="s">
        <v>80</v>
      </c>
      <c r="F3472" s="685">
        <v>45663</v>
      </c>
      <c r="G3472" s="685">
        <v>45808</v>
      </c>
      <c r="H3472" s="684" t="s">
        <v>9039</v>
      </c>
    </row>
    <row r="3473" spans="1:8" ht="29" hidden="1" x14ac:dyDescent="0.35">
      <c r="A3473" t="s">
        <v>9040</v>
      </c>
      <c r="B3473" t="s">
        <v>124</v>
      </c>
      <c r="C3473" t="s">
        <v>278</v>
      </c>
      <c r="D3473" s="685">
        <v>45671</v>
      </c>
      <c r="E3473" t="s">
        <v>80</v>
      </c>
      <c r="F3473" s="685">
        <v>45659</v>
      </c>
      <c r="G3473" s="685">
        <v>45716</v>
      </c>
      <c r="H3473" s="684" t="s">
        <v>9041</v>
      </c>
    </row>
    <row r="3474" spans="1:8" hidden="1" x14ac:dyDescent="0.35">
      <c r="A3474" t="s">
        <v>9042</v>
      </c>
      <c r="B3474" t="s">
        <v>565</v>
      </c>
      <c r="C3474" t="s">
        <v>278</v>
      </c>
      <c r="D3474" s="685">
        <v>45900</v>
      </c>
      <c r="E3474" t="s">
        <v>80</v>
      </c>
      <c r="F3474" s="685">
        <v>45649</v>
      </c>
      <c r="G3474" s="685">
        <v>45900</v>
      </c>
      <c r="H3474" s="684" t="s">
        <v>9043</v>
      </c>
    </row>
    <row r="3475" spans="1:8" hidden="1" x14ac:dyDescent="0.35">
      <c r="A3475" t="s">
        <v>9044</v>
      </c>
      <c r="B3475" t="s">
        <v>124</v>
      </c>
      <c r="C3475" t="s">
        <v>278</v>
      </c>
      <c r="D3475" s="685">
        <v>45691</v>
      </c>
      <c r="E3475" t="s">
        <v>80</v>
      </c>
      <c r="F3475" s="685">
        <v>45660</v>
      </c>
      <c r="G3475" s="685">
        <v>46021</v>
      </c>
      <c r="H3475" s="684" t="s">
        <v>9045</v>
      </c>
    </row>
    <row r="3476" spans="1:8" hidden="1" x14ac:dyDescent="0.35">
      <c r="A3476" t="s">
        <v>9046</v>
      </c>
      <c r="B3476" t="s">
        <v>280</v>
      </c>
      <c r="C3476" t="s">
        <v>2475</v>
      </c>
      <c r="D3476" s="685">
        <v>45809</v>
      </c>
      <c r="E3476" t="s">
        <v>2531</v>
      </c>
      <c r="F3476" s="685">
        <v>45709</v>
      </c>
      <c r="G3476" s="685">
        <v>45869</v>
      </c>
      <c r="H3476" s="684" t="s">
        <v>9047</v>
      </c>
    </row>
    <row r="3477" spans="1:8" hidden="1" x14ac:dyDescent="0.35">
      <c r="A3477" t="s">
        <v>9048</v>
      </c>
      <c r="B3477" t="s">
        <v>124</v>
      </c>
      <c r="C3477" t="s">
        <v>278</v>
      </c>
      <c r="D3477" s="685">
        <v>45694</v>
      </c>
      <c r="E3477" t="s">
        <v>135</v>
      </c>
      <c r="F3477" s="685">
        <v>45663</v>
      </c>
      <c r="G3477" s="685">
        <v>46021</v>
      </c>
      <c r="H3477" s="684" t="s">
        <v>9049</v>
      </c>
    </row>
    <row r="3478" spans="1:8" ht="29" hidden="1" x14ac:dyDescent="0.35">
      <c r="A3478" t="s">
        <v>9050</v>
      </c>
      <c r="B3478" t="s">
        <v>124</v>
      </c>
      <c r="C3478" t="s">
        <v>124</v>
      </c>
      <c r="D3478" s="685">
        <v>45677</v>
      </c>
      <c r="E3478" t="s">
        <v>80</v>
      </c>
      <c r="F3478" s="685">
        <v>45663</v>
      </c>
      <c r="G3478" s="685">
        <v>45808</v>
      </c>
      <c r="H3478" s="684" t="s">
        <v>9051</v>
      </c>
    </row>
    <row r="3479" spans="1:8" hidden="1" x14ac:dyDescent="0.35">
      <c r="A3479" t="s">
        <v>9052</v>
      </c>
      <c r="B3479" t="s">
        <v>565</v>
      </c>
      <c r="C3479" t="s">
        <v>124</v>
      </c>
      <c r="D3479" s="685">
        <v>45991</v>
      </c>
      <c r="E3479" t="s">
        <v>80</v>
      </c>
      <c r="F3479" s="685">
        <v>45728</v>
      </c>
      <c r="G3479" s="685">
        <v>46386</v>
      </c>
      <c r="H3479" s="684" t="s">
        <v>9053</v>
      </c>
    </row>
    <row r="3480" spans="1:8" ht="29" hidden="1" x14ac:dyDescent="0.35">
      <c r="A3480" t="s">
        <v>9054</v>
      </c>
      <c r="B3480" t="s">
        <v>124</v>
      </c>
      <c r="C3480" t="s">
        <v>278</v>
      </c>
      <c r="D3480" s="685">
        <v>45688</v>
      </c>
      <c r="E3480" t="s">
        <v>135</v>
      </c>
      <c r="F3480" s="685">
        <v>45657</v>
      </c>
      <c r="G3480" s="685">
        <v>46325</v>
      </c>
      <c r="H3480" s="684" t="s">
        <v>9055</v>
      </c>
    </row>
    <row r="3481" spans="1:8" ht="29" hidden="1" x14ac:dyDescent="0.35">
      <c r="A3481" t="s">
        <v>9056</v>
      </c>
      <c r="B3481" t="s">
        <v>124</v>
      </c>
      <c r="C3481" t="s">
        <v>278</v>
      </c>
      <c r="D3481" s="685">
        <v>45671</v>
      </c>
      <c r="E3481" t="s">
        <v>80</v>
      </c>
      <c r="F3481" s="685">
        <v>45656</v>
      </c>
      <c r="G3481" s="685">
        <v>45716</v>
      </c>
      <c r="H3481" s="684" t="s">
        <v>9057</v>
      </c>
    </row>
    <row r="3482" spans="1:8" hidden="1" x14ac:dyDescent="0.35">
      <c r="A3482" t="s">
        <v>9058</v>
      </c>
      <c r="B3482" t="s">
        <v>124</v>
      </c>
      <c r="C3482" t="s">
        <v>278</v>
      </c>
      <c r="D3482" s="685">
        <v>45671</v>
      </c>
      <c r="E3482" t="s">
        <v>80</v>
      </c>
      <c r="F3482" s="685">
        <v>45666</v>
      </c>
      <c r="G3482" s="685">
        <v>45716</v>
      </c>
      <c r="H3482" s="684" t="s">
        <v>9059</v>
      </c>
    </row>
    <row r="3483" spans="1:8" ht="29" hidden="1" x14ac:dyDescent="0.35">
      <c r="A3483" t="s">
        <v>9060</v>
      </c>
      <c r="B3483" t="s">
        <v>156</v>
      </c>
      <c r="C3483" t="s">
        <v>2536</v>
      </c>
      <c r="D3483" s="685">
        <v>45838</v>
      </c>
      <c r="E3483" t="s">
        <v>80</v>
      </c>
      <c r="F3483" s="685">
        <v>45666</v>
      </c>
      <c r="G3483" s="685">
        <v>46021</v>
      </c>
      <c r="H3483" s="684" t="s">
        <v>9061</v>
      </c>
    </row>
    <row r="3484" spans="1:8" hidden="1" x14ac:dyDescent="0.35">
      <c r="A3484" t="s">
        <v>9062</v>
      </c>
      <c r="B3484" t="s">
        <v>565</v>
      </c>
      <c r="C3484" t="s">
        <v>278</v>
      </c>
      <c r="D3484" s="685">
        <v>45656</v>
      </c>
      <c r="E3484" t="s">
        <v>80</v>
      </c>
      <c r="F3484" s="685">
        <v>45656</v>
      </c>
      <c r="G3484" s="685">
        <v>46325</v>
      </c>
      <c r="H3484" s="684" t="s">
        <v>9063</v>
      </c>
    </row>
    <row r="3485" spans="1:8" hidden="1" x14ac:dyDescent="0.35">
      <c r="A3485" t="s">
        <v>9064</v>
      </c>
      <c r="B3485" t="s">
        <v>565</v>
      </c>
      <c r="C3485" t="s">
        <v>278</v>
      </c>
      <c r="D3485" s="685">
        <v>45834</v>
      </c>
      <c r="E3485" t="s">
        <v>80</v>
      </c>
      <c r="F3485" s="685">
        <v>45645</v>
      </c>
      <c r="G3485" s="685">
        <v>46021</v>
      </c>
      <c r="H3485" s="684" t="s">
        <v>9065</v>
      </c>
    </row>
    <row r="3486" spans="1:8" hidden="1" x14ac:dyDescent="0.35">
      <c r="A3486" t="s">
        <v>9066</v>
      </c>
      <c r="B3486" t="s">
        <v>124</v>
      </c>
      <c r="C3486" t="s">
        <v>278</v>
      </c>
      <c r="D3486" s="685">
        <v>45708</v>
      </c>
      <c r="E3486" t="s">
        <v>135</v>
      </c>
      <c r="F3486" s="685">
        <v>45677</v>
      </c>
      <c r="G3486" s="685">
        <v>46325</v>
      </c>
      <c r="H3486" s="684" t="s">
        <v>9067</v>
      </c>
    </row>
    <row r="3487" spans="1:8" hidden="1" x14ac:dyDescent="0.35">
      <c r="A3487" t="s">
        <v>9068</v>
      </c>
      <c r="B3487" t="s">
        <v>888</v>
      </c>
      <c r="C3487" t="s">
        <v>278</v>
      </c>
      <c r="D3487" s="685">
        <v>45960</v>
      </c>
      <c r="E3487" t="s">
        <v>2531</v>
      </c>
      <c r="F3487" s="685">
        <v>45734</v>
      </c>
      <c r="G3487" s="685">
        <v>45992</v>
      </c>
      <c r="H3487" s="684" t="s">
        <v>9069</v>
      </c>
    </row>
    <row r="3488" spans="1:8" ht="29" hidden="1" x14ac:dyDescent="0.35">
      <c r="A3488" t="s">
        <v>9070</v>
      </c>
      <c r="B3488" t="s">
        <v>888</v>
      </c>
      <c r="C3488" t="s">
        <v>2475</v>
      </c>
      <c r="D3488" s="685">
        <v>45747</v>
      </c>
      <c r="E3488" t="s">
        <v>2531</v>
      </c>
      <c r="F3488" s="685">
        <v>45730</v>
      </c>
      <c r="G3488" s="685">
        <v>46022</v>
      </c>
      <c r="H3488" s="684" t="s">
        <v>9071</v>
      </c>
    </row>
    <row r="3489" spans="1:8" hidden="1" x14ac:dyDescent="0.35">
      <c r="A3489" t="s">
        <v>621</v>
      </c>
      <c r="B3489" t="s">
        <v>124</v>
      </c>
      <c r="C3489" t="s">
        <v>278</v>
      </c>
      <c r="D3489" s="685">
        <v>45869</v>
      </c>
      <c r="E3489" t="s">
        <v>80</v>
      </c>
      <c r="F3489" s="685">
        <v>45671</v>
      </c>
      <c r="G3489" s="685">
        <v>45869</v>
      </c>
      <c r="H3489" s="684" t="s">
        <v>9072</v>
      </c>
    </row>
    <row r="3490" spans="1:8" hidden="1" x14ac:dyDescent="0.35">
      <c r="A3490" t="s">
        <v>9073</v>
      </c>
      <c r="B3490" t="s">
        <v>124</v>
      </c>
      <c r="C3490" t="s">
        <v>124</v>
      </c>
      <c r="D3490" s="685">
        <v>45698</v>
      </c>
      <c r="E3490" t="s">
        <v>80</v>
      </c>
      <c r="F3490" s="685">
        <v>45691</v>
      </c>
      <c r="G3490" s="685">
        <v>45856</v>
      </c>
      <c r="H3490" s="684" t="s">
        <v>9074</v>
      </c>
    </row>
    <row r="3491" spans="1:8" ht="29" hidden="1" x14ac:dyDescent="0.35">
      <c r="A3491" t="s">
        <v>9075</v>
      </c>
      <c r="B3491" t="s">
        <v>124</v>
      </c>
      <c r="C3491" t="s">
        <v>124</v>
      </c>
      <c r="D3491" s="685">
        <v>45678</v>
      </c>
      <c r="E3491" t="s">
        <v>135</v>
      </c>
      <c r="F3491" s="685">
        <v>45672</v>
      </c>
      <c r="G3491" s="685">
        <v>45992</v>
      </c>
      <c r="H3491" s="684" t="s">
        <v>9076</v>
      </c>
    </row>
    <row r="3492" spans="1:8" ht="29" hidden="1" x14ac:dyDescent="0.35">
      <c r="A3492" t="s">
        <v>9077</v>
      </c>
      <c r="B3492" t="s">
        <v>124</v>
      </c>
      <c r="C3492" t="s">
        <v>278</v>
      </c>
      <c r="D3492" s="685">
        <v>45681</v>
      </c>
      <c r="E3492" t="s">
        <v>135</v>
      </c>
      <c r="F3492" s="685">
        <v>45650</v>
      </c>
      <c r="G3492" s="685">
        <v>46325</v>
      </c>
      <c r="H3492" s="684" t="s">
        <v>9078</v>
      </c>
    </row>
    <row r="3493" spans="1:8" hidden="1" x14ac:dyDescent="0.35">
      <c r="A3493" t="s">
        <v>9079</v>
      </c>
      <c r="B3493" t="s">
        <v>565</v>
      </c>
      <c r="C3493" t="s">
        <v>278</v>
      </c>
      <c r="D3493" s="685">
        <v>45834</v>
      </c>
      <c r="E3493" t="s">
        <v>80</v>
      </c>
      <c r="F3493" s="685">
        <v>45657</v>
      </c>
      <c r="G3493" s="685">
        <v>46021</v>
      </c>
      <c r="H3493" s="684" t="s">
        <v>9080</v>
      </c>
    </row>
    <row r="3494" spans="1:8" hidden="1" x14ac:dyDescent="0.35">
      <c r="A3494" t="s">
        <v>9081</v>
      </c>
      <c r="B3494" t="s">
        <v>280</v>
      </c>
      <c r="C3494" t="s">
        <v>2475</v>
      </c>
      <c r="D3494" s="685">
        <v>45900</v>
      </c>
      <c r="E3494" t="s">
        <v>80</v>
      </c>
      <c r="F3494" s="685">
        <v>45652</v>
      </c>
      <c r="G3494" s="685">
        <v>45900</v>
      </c>
      <c r="H3494" s="684" t="s">
        <v>9082</v>
      </c>
    </row>
    <row r="3495" spans="1:8" ht="29" hidden="1" x14ac:dyDescent="0.35">
      <c r="A3495" t="s">
        <v>9083</v>
      </c>
      <c r="B3495" t="s">
        <v>124</v>
      </c>
      <c r="C3495" t="s">
        <v>278</v>
      </c>
      <c r="D3495" s="685">
        <v>45671</v>
      </c>
      <c r="E3495" t="s">
        <v>80</v>
      </c>
      <c r="F3495" s="685">
        <v>45670</v>
      </c>
      <c r="G3495" s="685">
        <v>45716</v>
      </c>
      <c r="H3495" s="684" t="s">
        <v>9084</v>
      </c>
    </row>
    <row r="3496" spans="1:8" hidden="1" x14ac:dyDescent="0.35">
      <c r="A3496" t="s">
        <v>9085</v>
      </c>
      <c r="B3496" t="s">
        <v>124</v>
      </c>
      <c r="C3496" t="s">
        <v>278</v>
      </c>
      <c r="D3496" s="685">
        <v>45678</v>
      </c>
      <c r="E3496" t="s">
        <v>80</v>
      </c>
      <c r="F3496" s="685">
        <v>45645</v>
      </c>
      <c r="G3496" s="685">
        <v>45688</v>
      </c>
      <c r="H3496" s="684" t="s">
        <v>9086</v>
      </c>
    </row>
    <row r="3497" spans="1:8" ht="29" hidden="1" x14ac:dyDescent="0.35">
      <c r="A3497" t="s">
        <v>9087</v>
      </c>
      <c r="B3497" t="s">
        <v>124</v>
      </c>
      <c r="C3497" t="s">
        <v>278</v>
      </c>
      <c r="D3497" s="685">
        <v>45681</v>
      </c>
      <c r="E3497" t="s">
        <v>80</v>
      </c>
      <c r="F3497" s="685">
        <v>45650</v>
      </c>
      <c r="G3497" s="685">
        <v>46325</v>
      </c>
      <c r="H3497" s="684" t="s">
        <v>9088</v>
      </c>
    </row>
    <row r="3498" spans="1:8" hidden="1" x14ac:dyDescent="0.35">
      <c r="A3498" t="s">
        <v>9089</v>
      </c>
      <c r="B3498" t="s">
        <v>565</v>
      </c>
      <c r="C3498" t="s">
        <v>278</v>
      </c>
      <c r="D3498" s="685">
        <v>45799</v>
      </c>
      <c r="E3498" t="s">
        <v>80</v>
      </c>
      <c r="F3498" s="685">
        <v>45645</v>
      </c>
      <c r="G3498" s="685">
        <v>46021</v>
      </c>
      <c r="H3498" s="684" t="s">
        <v>9090</v>
      </c>
    </row>
    <row r="3499" spans="1:8" hidden="1" x14ac:dyDescent="0.35">
      <c r="A3499" t="s">
        <v>9091</v>
      </c>
      <c r="B3499" t="s">
        <v>565</v>
      </c>
      <c r="C3499" t="s">
        <v>278</v>
      </c>
      <c r="D3499" s="685">
        <v>45764</v>
      </c>
      <c r="E3499" t="s">
        <v>135</v>
      </c>
      <c r="F3499" s="685">
        <v>45733</v>
      </c>
      <c r="G3499" s="685">
        <v>46325</v>
      </c>
      <c r="H3499" s="684" t="s">
        <v>4625</v>
      </c>
    </row>
    <row r="3500" spans="1:8" hidden="1" x14ac:dyDescent="0.35">
      <c r="A3500" t="s">
        <v>9092</v>
      </c>
      <c r="B3500" t="s">
        <v>888</v>
      </c>
      <c r="C3500" t="s">
        <v>124</v>
      </c>
      <c r="D3500" s="685">
        <v>45859</v>
      </c>
      <c r="E3500" t="s">
        <v>80</v>
      </c>
      <c r="F3500" s="685">
        <v>45845</v>
      </c>
      <c r="G3500" s="685">
        <v>46022</v>
      </c>
      <c r="H3500" s="684" t="s">
        <v>9093</v>
      </c>
    </row>
    <row r="3501" spans="1:8" hidden="1" x14ac:dyDescent="0.35">
      <c r="A3501" t="s">
        <v>9094</v>
      </c>
      <c r="B3501" t="s">
        <v>888</v>
      </c>
      <c r="C3501" t="s">
        <v>278</v>
      </c>
      <c r="D3501" s="685">
        <v>45688</v>
      </c>
      <c r="E3501" t="s">
        <v>2624</v>
      </c>
      <c r="F3501" s="685">
        <v>45637</v>
      </c>
      <c r="G3501" s="685">
        <v>46022</v>
      </c>
      <c r="H3501" s="684" t="s">
        <v>9095</v>
      </c>
    </row>
    <row r="3502" spans="1:8" hidden="1" x14ac:dyDescent="0.35">
      <c r="A3502" t="s">
        <v>9096</v>
      </c>
      <c r="B3502" t="s">
        <v>124</v>
      </c>
      <c r="C3502" t="s">
        <v>124</v>
      </c>
      <c r="D3502" s="685">
        <v>45588</v>
      </c>
      <c r="E3502" t="s">
        <v>80</v>
      </c>
      <c r="F3502" s="685">
        <v>45540</v>
      </c>
      <c r="G3502" s="685">
        <v>45815</v>
      </c>
      <c r="H3502" s="684" t="s">
        <v>9097</v>
      </c>
    </row>
    <row r="3503" spans="1:8" hidden="1" x14ac:dyDescent="0.35">
      <c r="A3503" t="s">
        <v>9098</v>
      </c>
      <c r="B3503" t="s">
        <v>124</v>
      </c>
      <c r="C3503" t="s">
        <v>2475</v>
      </c>
      <c r="D3503" s="685">
        <v>45565</v>
      </c>
      <c r="E3503" t="s">
        <v>135</v>
      </c>
      <c r="F3503" s="685">
        <v>45545</v>
      </c>
      <c r="G3503" s="685">
        <v>45656</v>
      </c>
      <c r="H3503" s="684" t="s">
        <v>9099</v>
      </c>
    </row>
    <row r="3504" spans="1:8" ht="29" hidden="1" x14ac:dyDescent="0.35">
      <c r="A3504" t="s">
        <v>9100</v>
      </c>
      <c r="B3504" t="s">
        <v>280</v>
      </c>
      <c r="C3504" t="s">
        <v>124</v>
      </c>
      <c r="D3504" s="685">
        <v>45892</v>
      </c>
      <c r="E3504" t="s">
        <v>80</v>
      </c>
      <c r="F3504" s="685">
        <v>45568</v>
      </c>
      <c r="G3504" s="685">
        <v>46008</v>
      </c>
      <c r="H3504" s="684" t="s">
        <v>9101</v>
      </c>
    </row>
    <row r="3505" spans="1:8" hidden="1" x14ac:dyDescent="0.35">
      <c r="A3505" t="s">
        <v>9102</v>
      </c>
      <c r="B3505" t="s">
        <v>124</v>
      </c>
      <c r="C3505" t="s">
        <v>2475</v>
      </c>
      <c r="D3505" s="685">
        <v>45657</v>
      </c>
      <c r="E3505" t="s">
        <v>80</v>
      </c>
      <c r="F3505" s="685">
        <v>45498</v>
      </c>
      <c r="G3505" s="685">
        <v>45838</v>
      </c>
      <c r="H3505" s="684" t="s">
        <v>9103</v>
      </c>
    </row>
    <row r="3506" spans="1:8" hidden="1" x14ac:dyDescent="0.35">
      <c r="A3506" t="s">
        <v>9104</v>
      </c>
      <c r="B3506" t="s">
        <v>124</v>
      </c>
      <c r="C3506" t="s">
        <v>278</v>
      </c>
      <c r="D3506" s="685">
        <v>45579</v>
      </c>
      <c r="E3506" t="s">
        <v>135</v>
      </c>
      <c r="F3506" s="685">
        <v>45542</v>
      </c>
      <c r="G3506" s="685">
        <v>45656</v>
      </c>
      <c r="H3506" s="684" t="s">
        <v>9105</v>
      </c>
    </row>
    <row r="3507" spans="1:8" hidden="1" x14ac:dyDescent="0.35">
      <c r="A3507" t="s">
        <v>9106</v>
      </c>
      <c r="B3507" t="s">
        <v>280</v>
      </c>
      <c r="C3507" t="s">
        <v>2475</v>
      </c>
      <c r="D3507" s="685">
        <v>45900</v>
      </c>
      <c r="E3507" t="s">
        <v>80</v>
      </c>
      <c r="F3507" s="685">
        <v>45559</v>
      </c>
      <c r="G3507" s="685">
        <v>45900</v>
      </c>
      <c r="H3507" s="684" t="s">
        <v>9107</v>
      </c>
    </row>
    <row r="3508" spans="1:8" hidden="1" x14ac:dyDescent="0.35">
      <c r="A3508" t="s">
        <v>9108</v>
      </c>
      <c r="B3508" t="s">
        <v>280</v>
      </c>
      <c r="C3508" t="s">
        <v>278</v>
      </c>
      <c r="D3508" s="685">
        <v>45595</v>
      </c>
      <c r="E3508" t="s">
        <v>80</v>
      </c>
      <c r="F3508" s="685">
        <v>45742</v>
      </c>
      <c r="G3508" s="685">
        <v>46325</v>
      </c>
      <c r="H3508" s="684" t="s">
        <v>9109</v>
      </c>
    </row>
    <row r="3509" spans="1:8" hidden="1" x14ac:dyDescent="0.35">
      <c r="A3509" t="s">
        <v>9110</v>
      </c>
      <c r="B3509" t="s">
        <v>124</v>
      </c>
      <c r="C3509" t="s">
        <v>2475</v>
      </c>
      <c r="D3509" s="685">
        <v>45657</v>
      </c>
      <c r="E3509" t="s">
        <v>80</v>
      </c>
      <c r="F3509" s="685">
        <v>45498</v>
      </c>
      <c r="G3509" s="685">
        <v>45838</v>
      </c>
      <c r="H3509" s="684" t="s">
        <v>9111</v>
      </c>
    </row>
    <row r="3510" spans="1:8" hidden="1" x14ac:dyDescent="0.35">
      <c r="A3510" t="s">
        <v>9112</v>
      </c>
      <c r="B3510" t="s">
        <v>124</v>
      </c>
      <c r="C3510" t="s">
        <v>2475</v>
      </c>
      <c r="D3510" s="685">
        <v>45519</v>
      </c>
      <c r="E3510" t="s">
        <v>80</v>
      </c>
      <c r="F3510" s="685">
        <v>45498</v>
      </c>
      <c r="G3510" s="685">
        <v>45838</v>
      </c>
      <c r="H3510" s="684" t="s">
        <v>9113</v>
      </c>
    </row>
    <row r="3511" spans="1:8" ht="43.5" hidden="1" x14ac:dyDescent="0.35">
      <c r="A3511" t="s">
        <v>9114</v>
      </c>
      <c r="B3511" t="s">
        <v>124</v>
      </c>
      <c r="C3511" t="s">
        <v>124</v>
      </c>
      <c r="D3511" s="685">
        <v>45600</v>
      </c>
      <c r="E3511" t="s">
        <v>80</v>
      </c>
      <c r="F3511" s="685">
        <v>45569</v>
      </c>
      <c r="G3511" s="685">
        <v>45746</v>
      </c>
      <c r="H3511" s="684" t="s">
        <v>9115</v>
      </c>
    </row>
    <row r="3512" spans="1:8" hidden="1" x14ac:dyDescent="0.35">
      <c r="A3512" t="s">
        <v>9116</v>
      </c>
      <c r="B3512" t="s">
        <v>888</v>
      </c>
      <c r="C3512" t="s">
        <v>278</v>
      </c>
      <c r="D3512" s="685">
        <v>45838</v>
      </c>
      <c r="E3512" t="s">
        <v>2624</v>
      </c>
      <c r="F3512" s="685">
        <v>45555</v>
      </c>
      <c r="G3512" s="685">
        <v>46022</v>
      </c>
      <c r="H3512" s="684" t="s">
        <v>9117</v>
      </c>
    </row>
    <row r="3513" spans="1:8" hidden="1" x14ac:dyDescent="0.35">
      <c r="A3513" t="s">
        <v>9118</v>
      </c>
      <c r="B3513" t="s">
        <v>124</v>
      </c>
      <c r="C3513" t="s">
        <v>2536</v>
      </c>
      <c r="D3513" s="685">
        <v>46804</v>
      </c>
      <c r="E3513" t="s">
        <v>80</v>
      </c>
      <c r="F3513" s="685">
        <v>45593</v>
      </c>
      <c r="G3513" s="685">
        <v>46864</v>
      </c>
      <c r="H3513" s="684" t="s">
        <v>9119</v>
      </c>
    </row>
    <row r="3514" spans="1:8" hidden="1" x14ac:dyDescent="0.35">
      <c r="A3514" t="s">
        <v>9120</v>
      </c>
      <c r="B3514" t="s">
        <v>124</v>
      </c>
      <c r="C3514" t="s">
        <v>278</v>
      </c>
      <c r="D3514" s="685">
        <v>45569</v>
      </c>
      <c r="E3514" t="s">
        <v>80</v>
      </c>
      <c r="F3514" s="685">
        <v>45530</v>
      </c>
      <c r="G3514" s="685">
        <v>45656</v>
      </c>
      <c r="H3514" s="684" t="s">
        <v>9121</v>
      </c>
    </row>
    <row r="3515" spans="1:8" ht="29" hidden="1" x14ac:dyDescent="0.35">
      <c r="A3515" t="s">
        <v>9122</v>
      </c>
      <c r="B3515" t="s">
        <v>280</v>
      </c>
      <c r="C3515" t="s">
        <v>278</v>
      </c>
      <c r="D3515" s="685">
        <v>45961</v>
      </c>
      <c r="E3515" t="s">
        <v>80</v>
      </c>
      <c r="F3515" s="685">
        <v>45741</v>
      </c>
      <c r="G3515" s="685">
        <v>46325</v>
      </c>
      <c r="H3515" s="684" t="s">
        <v>9123</v>
      </c>
    </row>
    <row r="3516" spans="1:8" hidden="1" x14ac:dyDescent="0.35">
      <c r="A3516" t="s">
        <v>9124</v>
      </c>
      <c r="B3516" t="s">
        <v>280</v>
      </c>
      <c r="C3516" t="s">
        <v>278</v>
      </c>
      <c r="D3516" s="685">
        <v>45960</v>
      </c>
      <c r="E3516" t="s">
        <v>80</v>
      </c>
      <c r="F3516" s="685">
        <v>45751</v>
      </c>
      <c r="G3516" s="685">
        <v>46325</v>
      </c>
      <c r="H3516" s="684" t="s">
        <v>9125</v>
      </c>
    </row>
    <row r="3517" spans="1:8" ht="43.5" hidden="1" x14ac:dyDescent="0.35">
      <c r="A3517" t="s">
        <v>9126</v>
      </c>
      <c r="B3517" t="s">
        <v>124</v>
      </c>
      <c r="C3517" t="s">
        <v>124</v>
      </c>
      <c r="D3517" s="685">
        <v>45590</v>
      </c>
      <c r="E3517" t="s">
        <v>80</v>
      </c>
      <c r="F3517" s="685">
        <v>45562</v>
      </c>
      <c r="G3517" s="685">
        <v>45746</v>
      </c>
      <c r="H3517" s="684" t="s">
        <v>9127</v>
      </c>
    </row>
    <row r="3518" spans="1:8" hidden="1" x14ac:dyDescent="0.35">
      <c r="A3518" t="s">
        <v>9128</v>
      </c>
      <c r="B3518" t="s">
        <v>124</v>
      </c>
      <c r="C3518" t="s">
        <v>278</v>
      </c>
      <c r="D3518" s="685">
        <v>45579</v>
      </c>
      <c r="E3518" t="s">
        <v>135</v>
      </c>
      <c r="F3518" s="685">
        <v>45542</v>
      </c>
      <c r="G3518" s="685">
        <v>46325</v>
      </c>
      <c r="H3518" s="684" t="s">
        <v>9129</v>
      </c>
    </row>
    <row r="3519" spans="1:8" hidden="1" x14ac:dyDescent="0.35">
      <c r="A3519" t="s">
        <v>9130</v>
      </c>
      <c r="B3519" t="s">
        <v>565</v>
      </c>
      <c r="C3519" t="s">
        <v>124</v>
      </c>
      <c r="D3519" s="685">
        <v>45930</v>
      </c>
      <c r="E3519" t="s">
        <v>2553</v>
      </c>
      <c r="F3519" s="685">
        <v>45890</v>
      </c>
      <c r="G3519" s="685">
        <v>46111</v>
      </c>
      <c r="H3519" s="684" t="s">
        <v>9131</v>
      </c>
    </row>
    <row r="3520" spans="1:8" hidden="1" x14ac:dyDescent="0.35">
      <c r="A3520" t="s">
        <v>9132</v>
      </c>
      <c r="B3520" t="s">
        <v>124</v>
      </c>
      <c r="C3520" t="s">
        <v>2475</v>
      </c>
      <c r="D3520" s="685">
        <v>45657</v>
      </c>
      <c r="E3520" t="s">
        <v>80</v>
      </c>
      <c r="F3520" s="685">
        <v>45498</v>
      </c>
      <c r="G3520" s="685">
        <v>45838</v>
      </c>
      <c r="H3520" s="684" t="s">
        <v>4413</v>
      </c>
    </row>
    <row r="3521" spans="1:8" ht="29" hidden="1" x14ac:dyDescent="0.35">
      <c r="A3521" t="s">
        <v>9133</v>
      </c>
      <c r="B3521" t="s">
        <v>124</v>
      </c>
      <c r="C3521" t="s">
        <v>124</v>
      </c>
      <c r="D3521" s="685">
        <v>45603</v>
      </c>
      <c r="E3521" t="s">
        <v>80</v>
      </c>
      <c r="F3521" s="685">
        <v>45588</v>
      </c>
      <c r="G3521" s="685">
        <v>45746</v>
      </c>
      <c r="H3521" s="684" t="s">
        <v>9134</v>
      </c>
    </row>
    <row r="3522" spans="1:8" ht="29" hidden="1" x14ac:dyDescent="0.35">
      <c r="A3522" t="s">
        <v>9135</v>
      </c>
      <c r="B3522" t="s">
        <v>124</v>
      </c>
      <c r="C3522" t="s">
        <v>278</v>
      </c>
      <c r="D3522" s="685">
        <v>45730</v>
      </c>
      <c r="E3522" t="s">
        <v>135</v>
      </c>
      <c r="F3522" s="685">
        <v>45702</v>
      </c>
      <c r="G3522" s="685">
        <v>46325</v>
      </c>
      <c r="H3522" s="684" t="s">
        <v>9136</v>
      </c>
    </row>
    <row r="3523" spans="1:8" ht="29" hidden="1" x14ac:dyDescent="0.35">
      <c r="A3523" t="s">
        <v>9137</v>
      </c>
      <c r="B3523" t="s">
        <v>124</v>
      </c>
      <c r="C3523" t="s">
        <v>124</v>
      </c>
      <c r="D3523" s="685">
        <v>45588</v>
      </c>
      <c r="E3523" t="s">
        <v>80</v>
      </c>
      <c r="F3523" s="685">
        <v>45540</v>
      </c>
      <c r="G3523" s="685">
        <v>45815</v>
      </c>
      <c r="H3523" s="684" t="s">
        <v>9138</v>
      </c>
    </row>
    <row r="3524" spans="1:8" hidden="1" x14ac:dyDescent="0.35">
      <c r="A3524" t="s">
        <v>9139</v>
      </c>
      <c r="B3524" t="s">
        <v>124</v>
      </c>
      <c r="C3524" t="s">
        <v>124</v>
      </c>
      <c r="D3524" s="685">
        <v>45553</v>
      </c>
      <c r="E3524" t="s">
        <v>80</v>
      </c>
      <c r="F3524" s="685">
        <v>45532</v>
      </c>
      <c r="G3524" s="685">
        <v>45815</v>
      </c>
      <c r="H3524" s="684" t="s">
        <v>9140</v>
      </c>
    </row>
    <row r="3525" spans="1:8" hidden="1" x14ac:dyDescent="0.35">
      <c r="A3525" t="s">
        <v>9141</v>
      </c>
      <c r="B3525" t="s">
        <v>888</v>
      </c>
      <c r="C3525" t="s">
        <v>2536</v>
      </c>
      <c r="D3525" s="685">
        <v>45580</v>
      </c>
      <c r="E3525" t="s">
        <v>80</v>
      </c>
      <c r="F3525" s="685">
        <v>45551</v>
      </c>
      <c r="G3525" s="685">
        <v>45747</v>
      </c>
      <c r="H3525" s="684" t="s">
        <v>9142</v>
      </c>
    </row>
    <row r="3526" spans="1:8" ht="29" hidden="1" x14ac:dyDescent="0.35">
      <c r="A3526" t="s">
        <v>9143</v>
      </c>
      <c r="B3526" t="s">
        <v>156</v>
      </c>
      <c r="C3526" t="s">
        <v>2536</v>
      </c>
      <c r="D3526" s="685">
        <v>45870</v>
      </c>
      <c r="E3526" t="s">
        <v>2640</v>
      </c>
      <c r="F3526" s="685">
        <v>45551</v>
      </c>
      <c r="G3526" s="685">
        <v>45992</v>
      </c>
      <c r="H3526" s="684" t="s">
        <v>9144</v>
      </c>
    </row>
    <row r="3527" spans="1:8" ht="29" hidden="1" x14ac:dyDescent="0.35">
      <c r="A3527" t="s">
        <v>9145</v>
      </c>
      <c r="B3527" t="s">
        <v>565</v>
      </c>
      <c r="C3527" t="s">
        <v>2536</v>
      </c>
      <c r="D3527" s="685">
        <v>45884</v>
      </c>
      <c r="E3527" t="s">
        <v>80</v>
      </c>
      <c r="F3527" s="685">
        <v>45551</v>
      </c>
      <c r="G3527" s="685">
        <v>46022</v>
      </c>
      <c r="H3527" s="684" t="s">
        <v>9146</v>
      </c>
    </row>
    <row r="3528" spans="1:8" hidden="1" x14ac:dyDescent="0.35">
      <c r="A3528" t="s">
        <v>9147</v>
      </c>
      <c r="B3528" t="s">
        <v>124</v>
      </c>
      <c r="C3528" t="s">
        <v>2475</v>
      </c>
      <c r="D3528" s="685">
        <v>45519</v>
      </c>
      <c r="E3528" t="s">
        <v>135</v>
      </c>
      <c r="F3528" s="685">
        <v>45498</v>
      </c>
      <c r="G3528" s="685">
        <v>45838</v>
      </c>
      <c r="H3528" s="684" t="s">
        <v>9148</v>
      </c>
    </row>
    <row r="3529" spans="1:8" hidden="1" x14ac:dyDescent="0.35">
      <c r="A3529" t="s">
        <v>9149</v>
      </c>
      <c r="B3529" t="s">
        <v>124</v>
      </c>
      <c r="C3529" t="s">
        <v>2475</v>
      </c>
      <c r="D3529" s="685">
        <v>45657</v>
      </c>
      <c r="E3529" t="s">
        <v>80</v>
      </c>
      <c r="F3529" s="685">
        <v>45498</v>
      </c>
      <c r="G3529" s="685">
        <v>45838</v>
      </c>
      <c r="H3529" s="684" t="s">
        <v>9150</v>
      </c>
    </row>
    <row r="3530" spans="1:8" hidden="1" x14ac:dyDescent="0.35">
      <c r="A3530" t="s">
        <v>9151</v>
      </c>
      <c r="B3530" t="s">
        <v>124</v>
      </c>
      <c r="C3530" t="s">
        <v>278</v>
      </c>
      <c r="D3530" s="685">
        <v>45579</v>
      </c>
      <c r="E3530" t="s">
        <v>135</v>
      </c>
      <c r="F3530" s="685">
        <v>45542</v>
      </c>
      <c r="G3530" s="685">
        <v>46356</v>
      </c>
      <c r="H3530" s="684" t="s">
        <v>9152</v>
      </c>
    </row>
    <row r="3531" spans="1:8" hidden="1" x14ac:dyDescent="0.35">
      <c r="A3531" t="s">
        <v>9153</v>
      </c>
      <c r="B3531" t="s">
        <v>124</v>
      </c>
      <c r="C3531" t="s">
        <v>278</v>
      </c>
      <c r="D3531" s="685">
        <v>45579</v>
      </c>
      <c r="E3531" t="s">
        <v>135</v>
      </c>
      <c r="F3531" s="685">
        <v>45542</v>
      </c>
      <c r="G3531" s="685">
        <v>45656</v>
      </c>
      <c r="H3531" s="684" t="s">
        <v>9154</v>
      </c>
    </row>
    <row r="3532" spans="1:8" hidden="1" x14ac:dyDescent="0.35">
      <c r="A3532" t="s">
        <v>9155</v>
      </c>
      <c r="B3532" t="s">
        <v>124</v>
      </c>
      <c r="C3532" t="s">
        <v>278</v>
      </c>
      <c r="D3532" s="685">
        <v>45579</v>
      </c>
      <c r="E3532" t="s">
        <v>135</v>
      </c>
      <c r="F3532" s="685">
        <v>45542</v>
      </c>
      <c r="G3532" s="685">
        <v>46356</v>
      </c>
      <c r="H3532" s="684" t="s">
        <v>9156</v>
      </c>
    </row>
    <row r="3533" spans="1:8" hidden="1" x14ac:dyDescent="0.35">
      <c r="A3533" t="s">
        <v>9157</v>
      </c>
      <c r="B3533" t="s">
        <v>565</v>
      </c>
      <c r="C3533" t="s">
        <v>2475</v>
      </c>
      <c r="D3533" s="685">
        <v>45971</v>
      </c>
      <c r="E3533" t="s">
        <v>80</v>
      </c>
      <c r="F3533" s="685">
        <v>45498</v>
      </c>
      <c r="G3533" s="685">
        <v>45989</v>
      </c>
      <c r="H3533" s="684" t="s">
        <v>9158</v>
      </c>
    </row>
    <row r="3534" spans="1:8" hidden="1" x14ac:dyDescent="0.35">
      <c r="A3534" t="s">
        <v>9159</v>
      </c>
      <c r="B3534" t="s">
        <v>124</v>
      </c>
      <c r="C3534" t="s">
        <v>124</v>
      </c>
      <c r="D3534" s="685">
        <v>45552</v>
      </c>
      <c r="E3534" t="s">
        <v>80</v>
      </c>
      <c r="F3534" s="685">
        <v>45531</v>
      </c>
      <c r="G3534" s="685">
        <v>45815</v>
      </c>
      <c r="H3534" s="684" t="s">
        <v>9160</v>
      </c>
    </row>
    <row r="3535" spans="1:8" hidden="1" x14ac:dyDescent="0.35">
      <c r="A3535" t="s">
        <v>9161</v>
      </c>
      <c r="B3535" t="s">
        <v>124</v>
      </c>
      <c r="C3535" t="s">
        <v>278</v>
      </c>
      <c r="D3535" s="685">
        <v>45579</v>
      </c>
      <c r="E3535" t="s">
        <v>135</v>
      </c>
      <c r="F3535" s="685">
        <v>45542</v>
      </c>
      <c r="G3535" s="685">
        <v>46356</v>
      </c>
      <c r="H3535" s="684" t="s">
        <v>9162</v>
      </c>
    </row>
    <row r="3536" spans="1:8" ht="43.5" hidden="1" x14ac:dyDescent="0.35">
      <c r="A3536" t="s">
        <v>9163</v>
      </c>
      <c r="B3536" t="s">
        <v>124</v>
      </c>
      <c r="C3536" t="s">
        <v>124</v>
      </c>
      <c r="D3536" s="685">
        <v>45598</v>
      </c>
      <c r="E3536" t="s">
        <v>80</v>
      </c>
      <c r="F3536" s="685">
        <v>45567</v>
      </c>
      <c r="G3536" s="685">
        <v>45746</v>
      </c>
      <c r="H3536" s="684" t="s">
        <v>9164</v>
      </c>
    </row>
    <row r="3537" spans="1:8" hidden="1" x14ac:dyDescent="0.35">
      <c r="A3537" t="s">
        <v>9165</v>
      </c>
      <c r="B3537" t="s">
        <v>280</v>
      </c>
      <c r="C3537" t="s">
        <v>278</v>
      </c>
      <c r="D3537" s="685">
        <v>45960</v>
      </c>
      <c r="E3537" t="s">
        <v>80</v>
      </c>
      <c r="F3537" s="685">
        <v>45757</v>
      </c>
      <c r="G3537" s="685">
        <v>46356</v>
      </c>
      <c r="H3537" s="684" t="s">
        <v>9166</v>
      </c>
    </row>
    <row r="3538" spans="1:8" hidden="1" x14ac:dyDescent="0.35">
      <c r="A3538" t="s">
        <v>9167</v>
      </c>
      <c r="B3538" t="s">
        <v>280</v>
      </c>
      <c r="C3538" t="s">
        <v>124</v>
      </c>
      <c r="D3538" s="685">
        <v>45538</v>
      </c>
      <c r="E3538" t="s">
        <v>80</v>
      </c>
      <c r="F3538" s="685">
        <v>45517</v>
      </c>
      <c r="G3538" s="685">
        <v>45815</v>
      </c>
      <c r="H3538" s="684" t="s">
        <v>9168</v>
      </c>
    </row>
    <row r="3539" spans="1:8" ht="29" hidden="1" x14ac:dyDescent="0.35">
      <c r="A3539" t="s">
        <v>9169</v>
      </c>
      <c r="B3539" t="s">
        <v>124</v>
      </c>
      <c r="C3539" t="s">
        <v>2475</v>
      </c>
      <c r="D3539" s="685">
        <v>45565</v>
      </c>
      <c r="E3539" t="s">
        <v>135</v>
      </c>
      <c r="F3539" s="685">
        <v>45496</v>
      </c>
      <c r="G3539" s="685">
        <v>45656</v>
      </c>
      <c r="H3539" s="684" t="s">
        <v>9170</v>
      </c>
    </row>
    <row r="3540" spans="1:8" hidden="1" x14ac:dyDescent="0.35">
      <c r="A3540" t="s">
        <v>9171</v>
      </c>
      <c r="B3540" t="s">
        <v>888</v>
      </c>
      <c r="C3540" t="s">
        <v>278</v>
      </c>
      <c r="D3540" s="685">
        <v>45838</v>
      </c>
      <c r="E3540" t="s">
        <v>2624</v>
      </c>
      <c r="F3540" s="685">
        <v>45555</v>
      </c>
      <c r="G3540" s="685">
        <v>46021</v>
      </c>
      <c r="H3540" s="684" t="s">
        <v>9172</v>
      </c>
    </row>
    <row r="3541" spans="1:8" ht="29" hidden="1" x14ac:dyDescent="0.35">
      <c r="A3541" t="s">
        <v>9173</v>
      </c>
      <c r="B3541" t="s">
        <v>565</v>
      </c>
      <c r="C3541" t="s">
        <v>278</v>
      </c>
      <c r="D3541" s="685">
        <v>45525</v>
      </c>
      <c r="E3541" t="s">
        <v>80</v>
      </c>
      <c r="F3541" s="685">
        <v>45488</v>
      </c>
      <c r="G3541" s="685">
        <v>46021</v>
      </c>
      <c r="H3541" s="684" t="s">
        <v>9174</v>
      </c>
    </row>
    <row r="3542" spans="1:8" hidden="1" x14ac:dyDescent="0.35">
      <c r="A3542" t="s">
        <v>2309</v>
      </c>
      <c r="B3542" t="s">
        <v>888</v>
      </c>
      <c r="C3542" t="s">
        <v>278</v>
      </c>
      <c r="D3542" s="685">
        <v>45838</v>
      </c>
      <c r="E3542" t="s">
        <v>80</v>
      </c>
      <c r="F3542" s="685">
        <v>45555</v>
      </c>
      <c r="G3542" s="685">
        <v>46022</v>
      </c>
      <c r="H3542" s="684" t="s">
        <v>9175</v>
      </c>
    </row>
    <row r="3543" spans="1:8" hidden="1" x14ac:dyDescent="0.35">
      <c r="A3543" t="s">
        <v>9176</v>
      </c>
      <c r="B3543" t="s">
        <v>888</v>
      </c>
      <c r="C3543" t="s">
        <v>278</v>
      </c>
      <c r="D3543" s="685">
        <v>45677</v>
      </c>
      <c r="E3543" t="s">
        <v>80</v>
      </c>
      <c r="F3543" s="685">
        <v>45495</v>
      </c>
      <c r="G3543" s="685">
        <v>46021</v>
      </c>
      <c r="H3543" s="684" t="s">
        <v>6215</v>
      </c>
    </row>
    <row r="3544" spans="1:8" hidden="1" x14ac:dyDescent="0.35">
      <c r="A3544" t="s">
        <v>9177</v>
      </c>
      <c r="B3544" t="s">
        <v>124</v>
      </c>
      <c r="C3544" t="s">
        <v>278</v>
      </c>
      <c r="D3544" s="685">
        <v>45519</v>
      </c>
      <c r="E3544" t="s">
        <v>80</v>
      </c>
      <c r="F3544" s="685">
        <v>45481</v>
      </c>
      <c r="G3544" s="685">
        <v>45656</v>
      </c>
      <c r="H3544" s="684" t="s">
        <v>9178</v>
      </c>
    </row>
    <row r="3545" spans="1:8" hidden="1" x14ac:dyDescent="0.35">
      <c r="A3545" t="s">
        <v>9179</v>
      </c>
      <c r="B3545" t="s">
        <v>280</v>
      </c>
      <c r="C3545" t="s">
        <v>2475</v>
      </c>
      <c r="D3545" s="685">
        <v>45900</v>
      </c>
      <c r="E3545" t="s">
        <v>80</v>
      </c>
      <c r="F3545" s="685">
        <v>45495</v>
      </c>
      <c r="G3545" s="685">
        <v>45900</v>
      </c>
      <c r="H3545" s="684" t="s">
        <v>1144</v>
      </c>
    </row>
    <row r="3546" spans="1:8" hidden="1" x14ac:dyDescent="0.35">
      <c r="A3546" t="s">
        <v>9180</v>
      </c>
      <c r="B3546" t="s">
        <v>124</v>
      </c>
      <c r="C3546" t="s">
        <v>278</v>
      </c>
      <c r="D3546" s="685">
        <v>45838</v>
      </c>
      <c r="E3546" t="s">
        <v>80</v>
      </c>
      <c r="F3546" s="685">
        <v>45495</v>
      </c>
      <c r="G3546" s="685">
        <v>45869</v>
      </c>
      <c r="H3546" s="684" t="s">
        <v>9181</v>
      </c>
    </row>
    <row r="3547" spans="1:8" ht="29" hidden="1" x14ac:dyDescent="0.35">
      <c r="A3547" t="s">
        <v>9182</v>
      </c>
      <c r="B3547" t="s">
        <v>156</v>
      </c>
      <c r="C3547" t="s">
        <v>278</v>
      </c>
      <c r="D3547" s="685">
        <v>45855</v>
      </c>
      <c r="E3547" t="s">
        <v>80</v>
      </c>
      <c r="F3547" s="685">
        <v>45481</v>
      </c>
      <c r="G3547" s="685">
        <v>46022</v>
      </c>
      <c r="H3547" s="684" t="s">
        <v>9183</v>
      </c>
    </row>
    <row r="3548" spans="1:8" hidden="1" x14ac:dyDescent="0.35">
      <c r="A3548" t="s">
        <v>9184</v>
      </c>
      <c r="B3548" t="s">
        <v>124</v>
      </c>
      <c r="C3548" t="s">
        <v>124</v>
      </c>
      <c r="D3548" s="685">
        <v>45576</v>
      </c>
      <c r="E3548" t="s">
        <v>80</v>
      </c>
      <c r="F3548" s="685">
        <v>45558</v>
      </c>
      <c r="G3548" s="685">
        <v>45746</v>
      </c>
      <c r="H3548" s="684" t="s">
        <v>9185</v>
      </c>
    </row>
    <row r="3549" spans="1:8" hidden="1" x14ac:dyDescent="0.35">
      <c r="A3549" t="s">
        <v>9186</v>
      </c>
      <c r="B3549" t="s">
        <v>124</v>
      </c>
      <c r="C3549" t="s">
        <v>2536</v>
      </c>
      <c r="D3549" s="685">
        <v>45838</v>
      </c>
      <c r="E3549" t="s">
        <v>80</v>
      </c>
      <c r="F3549" s="685">
        <v>45593</v>
      </c>
      <c r="G3549" s="685">
        <v>45868</v>
      </c>
      <c r="H3549" s="684" t="s">
        <v>9187</v>
      </c>
    </row>
    <row r="3550" spans="1:8" hidden="1" x14ac:dyDescent="0.35">
      <c r="A3550" t="s">
        <v>2264</v>
      </c>
      <c r="B3550" t="s">
        <v>888</v>
      </c>
      <c r="C3550" t="s">
        <v>278</v>
      </c>
      <c r="D3550" s="685">
        <v>45838</v>
      </c>
      <c r="E3550" t="s">
        <v>80</v>
      </c>
      <c r="F3550" s="685">
        <v>45492</v>
      </c>
      <c r="G3550" s="685">
        <v>46021</v>
      </c>
      <c r="H3550" s="684" t="s">
        <v>9188</v>
      </c>
    </row>
    <row r="3551" spans="1:8" ht="29" hidden="1" x14ac:dyDescent="0.35">
      <c r="A3551" t="s">
        <v>9189</v>
      </c>
      <c r="B3551" t="s">
        <v>156</v>
      </c>
      <c r="C3551" t="s">
        <v>278</v>
      </c>
      <c r="D3551" s="685">
        <v>45814</v>
      </c>
      <c r="E3551" t="s">
        <v>80</v>
      </c>
      <c r="F3551" s="685">
        <v>45512</v>
      </c>
      <c r="G3551" s="685">
        <v>46021</v>
      </c>
      <c r="H3551" s="684" t="s">
        <v>9190</v>
      </c>
    </row>
    <row r="3552" spans="1:8" hidden="1" x14ac:dyDescent="0.35">
      <c r="A3552" t="s">
        <v>9191</v>
      </c>
      <c r="B3552" t="s">
        <v>124</v>
      </c>
      <c r="C3552" t="s">
        <v>278</v>
      </c>
      <c r="D3552" s="685">
        <v>45524</v>
      </c>
      <c r="E3552" t="s">
        <v>135</v>
      </c>
      <c r="F3552" s="685">
        <v>45488</v>
      </c>
      <c r="G3552" s="685">
        <v>45656</v>
      </c>
      <c r="H3552" s="684" t="s">
        <v>9192</v>
      </c>
    </row>
    <row r="3553" spans="1:8" ht="29" hidden="1" x14ac:dyDescent="0.35">
      <c r="A3553" t="s">
        <v>9193</v>
      </c>
      <c r="B3553" t="s">
        <v>124</v>
      </c>
      <c r="C3553" t="s">
        <v>2578</v>
      </c>
      <c r="D3553" s="685">
        <v>45523</v>
      </c>
      <c r="E3553" t="s">
        <v>135</v>
      </c>
      <c r="F3553" s="685">
        <v>45492</v>
      </c>
      <c r="G3553" s="685">
        <v>45565</v>
      </c>
      <c r="H3553" s="684" t="s">
        <v>9194</v>
      </c>
    </row>
    <row r="3554" spans="1:8" hidden="1" x14ac:dyDescent="0.35">
      <c r="A3554" t="s">
        <v>9195</v>
      </c>
      <c r="B3554" t="s">
        <v>124</v>
      </c>
      <c r="C3554" t="s">
        <v>2475</v>
      </c>
      <c r="D3554" s="685">
        <v>45838</v>
      </c>
      <c r="E3554" t="s">
        <v>135</v>
      </c>
      <c r="F3554" s="685">
        <v>45540</v>
      </c>
      <c r="G3554" s="685">
        <v>45869</v>
      </c>
      <c r="H3554" s="684" t="s">
        <v>9196</v>
      </c>
    </row>
    <row r="3555" spans="1:8" hidden="1" x14ac:dyDescent="0.35">
      <c r="A3555" t="s">
        <v>9197</v>
      </c>
      <c r="B3555" t="s">
        <v>124</v>
      </c>
      <c r="C3555" t="s">
        <v>278</v>
      </c>
      <c r="D3555" s="685">
        <v>45569</v>
      </c>
      <c r="E3555" t="s">
        <v>80</v>
      </c>
      <c r="F3555" s="685">
        <v>45531</v>
      </c>
      <c r="G3555" s="685">
        <v>45656</v>
      </c>
      <c r="H3555" s="684" t="s">
        <v>9198</v>
      </c>
    </row>
    <row r="3556" spans="1:8" hidden="1" x14ac:dyDescent="0.35">
      <c r="A3556" t="s">
        <v>9199</v>
      </c>
      <c r="B3556" t="s">
        <v>124</v>
      </c>
      <c r="C3556" t="s">
        <v>278</v>
      </c>
      <c r="D3556" s="685">
        <v>45565</v>
      </c>
      <c r="E3556" t="s">
        <v>80</v>
      </c>
      <c r="F3556" s="685">
        <v>45476</v>
      </c>
      <c r="G3556" s="685">
        <v>45656</v>
      </c>
      <c r="H3556" s="684" t="s">
        <v>9200</v>
      </c>
    </row>
    <row r="3557" spans="1:8" hidden="1" x14ac:dyDescent="0.35">
      <c r="A3557" t="s">
        <v>9201</v>
      </c>
      <c r="B3557" t="s">
        <v>124</v>
      </c>
      <c r="C3557" t="s">
        <v>124</v>
      </c>
      <c r="D3557" s="685">
        <v>45559</v>
      </c>
      <c r="E3557" t="s">
        <v>80</v>
      </c>
      <c r="F3557" s="685">
        <v>45538</v>
      </c>
      <c r="G3557" s="685">
        <v>45815</v>
      </c>
      <c r="H3557" s="684" t="s">
        <v>9202</v>
      </c>
    </row>
    <row r="3558" spans="1:8" hidden="1" x14ac:dyDescent="0.35">
      <c r="A3558" t="s">
        <v>9203</v>
      </c>
      <c r="B3558" t="s">
        <v>280</v>
      </c>
      <c r="C3558" t="s">
        <v>278</v>
      </c>
      <c r="D3558" s="685">
        <v>45961</v>
      </c>
      <c r="E3558" t="s">
        <v>80</v>
      </c>
      <c r="F3558" s="685">
        <v>45741</v>
      </c>
      <c r="G3558" s="685">
        <v>46325</v>
      </c>
      <c r="H3558" s="684" t="s">
        <v>9204</v>
      </c>
    </row>
    <row r="3559" spans="1:8" ht="29" hidden="1" x14ac:dyDescent="0.35">
      <c r="A3559" t="s">
        <v>9205</v>
      </c>
      <c r="B3559" t="s">
        <v>124</v>
      </c>
      <c r="C3559" t="s">
        <v>124</v>
      </c>
      <c r="D3559" s="685">
        <v>45516</v>
      </c>
      <c r="E3559" t="s">
        <v>80</v>
      </c>
      <c r="F3559" s="685">
        <v>45499</v>
      </c>
      <c r="G3559" s="685">
        <v>45656</v>
      </c>
      <c r="H3559" s="684" t="s">
        <v>9206</v>
      </c>
    </row>
    <row r="3560" spans="1:8" hidden="1" x14ac:dyDescent="0.35">
      <c r="A3560" t="s">
        <v>9207</v>
      </c>
      <c r="B3560" t="s">
        <v>124</v>
      </c>
      <c r="C3560" t="s">
        <v>124</v>
      </c>
      <c r="D3560" s="685">
        <v>45553</v>
      </c>
      <c r="E3560" t="s">
        <v>80</v>
      </c>
      <c r="F3560" s="685">
        <v>45532</v>
      </c>
      <c r="G3560" s="685">
        <v>45815</v>
      </c>
      <c r="H3560" s="684" t="s">
        <v>9208</v>
      </c>
    </row>
    <row r="3561" spans="1:8" hidden="1" x14ac:dyDescent="0.35">
      <c r="A3561" t="s">
        <v>9209</v>
      </c>
      <c r="B3561" t="s">
        <v>124</v>
      </c>
      <c r="C3561" t="s">
        <v>2536</v>
      </c>
      <c r="D3561" s="685">
        <v>45520</v>
      </c>
      <c r="E3561" t="s">
        <v>135</v>
      </c>
      <c r="F3561" s="685">
        <v>45490</v>
      </c>
      <c r="G3561" s="685">
        <v>45565</v>
      </c>
      <c r="H3561" s="684" t="s">
        <v>9210</v>
      </c>
    </row>
    <row r="3562" spans="1:8" hidden="1" x14ac:dyDescent="0.35">
      <c r="A3562" t="s">
        <v>9211</v>
      </c>
      <c r="B3562" t="s">
        <v>124</v>
      </c>
      <c r="C3562" t="s">
        <v>278</v>
      </c>
      <c r="D3562" s="685">
        <v>45579</v>
      </c>
      <c r="E3562" t="s">
        <v>135</v>
      </c>
      <c r="F3562" s="685">
        <v>45542</v>
      </c>
      <c r="G3562" s="685">
        <v>45656</v>
      </c>
      <c r="H3562" s="684" t="s">
        <v>9212</v>
      </c>
    </row>
    <row r="3563" spans="1:8" hidden="1" x14ac:dyDescent="0.35">
      <c r="A3563" t="s">
        <v>9213</v>
      </c>
      <c r="B3563" t="s">
        <v>124</v>
      </c>
      <c r="C3563" t="s">
        <v>278</v>
      </c>
      <c r="D3563" s="685">
        <v>45765</v>
      </c>
      <c r="E3563" t="s">
        <v>80</v>
      </c>
      <c r="F3563" s="685">
        <v>45485</v>
      </c>
      <c r="G3563" s="685">
        <v>46021</v>
      </c>
      <c r="H3563" s="684" t="s">
        <v>9214</v>
      </c>
    </row>
    <row r="3564" spans="1:8" hidden="1" x14ac:dyDescent="0.35">
      <c r="A3564" t="s">
        <v>9215</v>
      </c>
      <c r="B3564" t="s">
        <v>565</v>
      </c>
      <c r="C3564" t="s">
        <v>278</v>
      </c>
      <c r="D3564" s="685">
        <v>45525</v>
      </c>
      <c r="E3564" t="s">
        <v>80</v>
      </c>
      <c r="F3564" s="685">
        <v>45488</v>
      </c>
      <c r="G3564" s="685">
        <v>46021</v>
      </c>
      <c r="H3564" s="684" t="s">
        <v>9216</v>
      </c>
    </row>
    <row r="3565" spans="1:8" hidden="1" x14ac:dyDescent="0.35">
      <c r="A3565" t="s">
        <v>9217</v>
      </c>
      <c r="B3565" t="s">
        <v>888</v>
      </c>
      <c r="C3565" t="s">
        <v>278</v>
      </c>
      <c r="D3565" s="685">
        <v>45677</v>
      </c>
      <c r="E3565" t="s">
        <v>80</v>
      </c>
      <c r="F3565" s="685">
        <v>45516</v>
      </c>
      <c r="G3565" s="685">
        <v>46022</v>
      </c>
      <c r="H3565" s="684" t="s">
        <v>9218</v>
      </c>
    </row>
    <row r="3566" spans="1:8" ht="29" hidden="1" x14ac:dyDescent="0.35">
      <c r="A3566" t="s">
        <v>9219</v>
      </c>
      <c r="B3566" t="s">
        <v>124</v>
      </c>
      <c r="C3566" t="s">
        <v>278</v>
      </c>
      <c r="D3566" s="685">
        <v>45579</v>
      </c>
      <c r="E3566" t="s">
        <v>135</v>
      </c>
      <c r="F3566" s="685">
        <v>45542</v>
      </c>
      <c r="G3566" s="685">
        <v>45656</v>
      </c>
      <c r="H3566" s="684" t="s">
        <v>9220</v>
      </c>
    </row>
    <row r="3567" spans="1:8" hidden="1" x14ac:dyDescent="0.35">
      <c r="A3567" t="s">
        <v>9221</v>
      </c>
      <c r="B3567" t="s">
        <v>280</v>
      </c>
      <c r="C3567" t="s">
        <v>2475</v>
      </c>
      <c r="D3567" s="685">
        <v>45870</v>
      </c>
      <c r="E3567" t="s">
        <v>80</v>
      </c>
      <c r="F3567" s="685">
        <v>45495</v>
      </c>
      <c r="G3567" s="685">
        <v>45870</v>
      </c>
      <c r="H3567" s="684" t="s">
        <v>9222</v>
      </c>
    </row>
    <row r="3568" spans="1:8" ht="29" hidden="1" x14ac:dyDescent="0.35">
      <c r="A3568" t="s">
        <v>9223</v>
      </c>
      <c r="B3568" t="s">
        <v>565</v>
      </c>
      <c r="C3568" t="s">
        <v>278</v>
      </c>
      <c r="D3568" s="685">
        <v>45547</v>
      </c>
      <c r="E3568" t="s">
        <v>80</v>
      </c>
      <c r="F3568" s="685">
        <v>45512</v>
      </c>
      <c r="G3568" s="685">
        <v>46021</v>
      </c>
      <c r="H3568" s="684" t="s">
        <v>9224</v>
      </c>
    </row>
    <row r="3569" spans="1:8" hidden="1" x14ac:dyDescent="0.35">
      <c r="A3569" t="s">
        <v>9225</v>
      </c>
      <c r="B3569" t="s">
        <v>124</v>
      </c>
      <c r="C3569" t="s">
        <v>278</v>
      </c>
      <c r="D3569" s="685">
        <v>45579</v>
      </c>
      <c r="E3569" t="s">
        <v>135</v>
      </c>
      <c r="F3569" s="685">
        <v>45542</v>
      </c>
      <c r="G3569" s="685">
        <v>46356</v>
      </c>
      <c r="H3569" s="684" t="s">
        <v>9226</v>
      </c>
    </row>
    <row r="3570" spans="1:8" hidden="1" x14ac:dyDescent="0.35">
      <c r="A3570" t="s">
        <v>9227</v>
      </c>
      <c r="B3570" t="s">
        <v>124</v>
      </c>
      <c r="C3570" t="s">
        <v>278</v>
      </c>
      <c r="D3570" s="685">
        <v>45579</v>
      </c>
      <c r="E3570" t="s">
        <v>135</v>
      </c>
      <c r="F3570" s="685">
        <v>45542</v>
      </c>
      <c r="G3570" s="685">
        <v>46325</v>
      </c>
      <c r="H3570" s="684" t="s">
        <v>9228</v>
      </c>
    </row>
    <row r="3571" spans="1:8" ht="29" hidden="1" x14ac:dyDescent="0.35">
      <c r="A3571" t="s">
        <v>9229</v>
      </c>
      <c r="B3571" t="s">
        <v>124</v>
      </c>
      <c r="C3571" t="s">
        <v>278</v>
      </c>
      <c r="D3571" s="685">
        <v>45561</v>
      </c>
      <c r="E3571" t="s">
        <v>80</v>
      </c>
      <c r="F3571" s="685">
        <v>45524</v>
      </c>
      <c r="G3571" s="685">
        <v>45656</v>
      </c>
      <c r="H3571" s="684" t="s">
        <v>9230</v>
      </c>
    </row>
    <row r="3572" spans="1:8" hidden="1" x14ac:dyDescent="0.35">
      <c r="A3572" t="s">
        <v>9231</v>
      </c>
      <c r="B3572" t="s">
        <v>124</v>
      </c>
      <c r="C3572" t="s">
        <v>278</v>
      </c>
      <c r="D3572" s="685">
        <v>45569</v>
      </c>
      <c r="E3572" t="s">
        <v>80</v>
      </c>
      <c r="F3572" s="685">
        <v>45530</v>
      </c>
      <c r="G3572" s="685">
        <v>45656</v>
      </c>
      <c r="H3572" s="684" t="s">
        <v>9232</v>
      </c>
    </row>
    <row r="3573" spans="1:8" hidden="1" x14ac:dyDescent="0.35">
      <c r="A3573" t="s">
        <v>9233</v>
      </c>
      <c r="B3573" t="s">
        <v>124</v>
      </c>
      <c r="C3573" t="s">
        <v>278</v>
      </c>
      <c r="D3573" s="685">
        <v>45518</v>
      </c>
      <c r="E3573" t="s">
        <v>135</v>
      </c>
      <c r="F3573" s="685">
        <v>45478</v>
      </c>
      <c r="G3573" s="685">
        <v>45656</v>
      </c>
      <c r="H3573" s="684" t="s">
        <v>5505</v>
      </c>
    </row>
    <row r="3574" spans="1:8" hidden="1" x14ac:dyDescent="0.35">
      <c r="A3574" t="s">
        <v>9234</v>
      </c>
      <c r="B3574" t="s">
        <v>565</v>
      </c>
      <c r="C3574" t="s">
        <v>278</v>
      </c>
      <c r="D3574" s="685">
        <v>45807</v>
      </c>
      <c r="E3574" t="s">
        <v>80</v>
      </c>
      <c r="F3574" s="685">
        <v>45540</v>
      </c>
      <c r="G3574" s="685">
        <v>46325</v>
      </c>
      <c r="H3574" s="684" t="s">
        <v>9235</v>
      </c>
    </row>
    <row r="3575" spans="1:8" ht="29" hidden="1" x14ac:dyDescent="0.35">
      <c r="A3575" t="s">
        <v>9236</v>
      </c>
      <c r="B3575" t="s">
        <v>124</v>
      </c>
      <c r="C3575" t="s">
        <v>124</v>
      </c>
      <c r="D3575" s="685">
        <v>45593</v>
      </c>
      <c r="E3575" t="s">
        <v>80</v>
      </c>
      <c r="F3575" s="685">
        <v>45572</v>
      </c>
      <c r="G3575" s="685">
        <v>45815</v>
      </c>
      <c r="H3575" s="684" t="s">
        <v>9237</v>
      </c>
    </row>
    <row r="3576" spans="1:8" hidden="1" x14ac:dyDescent="0.35">
      <c r="A3576" t="s">
        <v>9238</v>
      </c>
      <c r="B3576" t="s">
        <v>565</v>
      </c>
      <c r="C3576" t="s">
        <v>278</v>
      </c>
      <c r="D3576" s="685">
        <v>45842</v>
      </c>
      <c r="E3576" t="s">
        <v>80</v>
      </c>
      <c r="F3576" s="685">
        <v>45512</v>
      </c>
      <c r="G3576" s="685">
        <v>46021</v>
      </c>
      <c r="H3576" s="684" t="s">
        <v>9239</v>
      </c>
    </row>
    <row r="3577" spans="1:8" hidden="1" x14ac:dyDescent="0.35">
      <c r="A3577" t="s">
        <v>9240</v>
      </c>
      <c r="B3577" t="s">
        <v>124</v>
      </c>
      <c r="C3577" t="s">
        <v>124</v>
      </c>
      <c r="D3577" s="685">
        <v>45512</v>
      </c>
      <c r="E3577" t="s">
        <v>80</v>
      </c>
      <c r="F3577" s="685">
        <v>45491</v>
      </c>
      <c r="G3577" s="685">
        <v>45656</v>
      </c>
      <c r="H3577" s="684" t="s">
        <v>9241</v>
      </c>
    </row>
    <row r="3578" spans="1:8" hidden="1" x14ac:dyDescent="0.35">
      <c r="A3578" t="s">
        <v>9242</v>
      </c>
      <c r="B3578" t="s">
        <v>565</v>
      </c>
      <c r="C3578" t="s">
        <v>278</v>
      </c>
      <c r="D3578" s="685">
        <v>45799</v>
      </c>
      <c r="E3578" t="s">
        <v>80</v>
      </c>
      <c r="F3578" s="685">
        <v>45478</v>
      </c>
      <c r="G3578" s="685">
        <v>46021</v>
      </c>
      <c r="H3578" s="684" t="s">
        <v>9243</v>
      </c>
    </row>
    <row r="3579" spans="1:8" hidden="1" x14ac:dyDescent="0.35">
      <c r="A3579" t="s">
        <v>9244</v>
      </c>
      <c r="B3579" t="s">
        <v>888</v>
      </c>
      <c r="C3579" t="s">
        <v>2475</v>
      </c>
      <c r="D3579" s="685">
        <v>45839</v>
      </c>
      <c r="E3579" t="s">
        <v>80</v>
      </c>
      <c r="F3579" s="685">
        <v>45545</v>
      </c>
      <c r="G3579" s="685">
        <v>45839</v>
      </c>
      <c r="H3579" s="684" t="s">
        <v>9245</v>
      </c>
    </row>
    <row r="3580" spans="1:8" hidden="1" x14ac:dyDescent="0.35">
      <c r="A3580" t="s">
        <v>9246</v>
      </c>
      <c r="B3580" t="s">
        <v>888</v>
      </c>
      <c r="C3580" t="s">
        <v>2578</v>
      </c>
      <c r="D3580" s="685">
        <v>45869</v>
      </c>
      <c r="E3580" t="s">
        <v>80</v>
      </c>
      <c r="F3580" s="685">
        <v>45482</v>
      </c>
      <c r="G3580" s="685">
        <v>45971</v>
      </c>
      <c r="H3580" s="684" t="s">
        <v>9247</v>
      </c>
    </row>
    <row r="3581" spans="1:8" hidden="1" x14ac:dyDescent="0.35">
      <c r="A3581" t="s">
        <v>9248</v>
      </c>
      <c r="B3581" t="s">
        <v>565</v>
      </c>
      <c r="C3581" t="s">
        <v>124</v>
      </c>
      <c r="D3581" s="685">
        <v>45892</v>
      </c>
      <c r="E3581" t="s">
        <v>80</v>
      </c>
      <c r="F3581" s="685">
        <v>45574</v>
      </c>
      <c r="G3581" s="685">
        <v>46008</v>
      </c>
      <c r="H3581" s="684" t="s">
        <v>9249</v>
      </c>
    </row>
    <row r="3582" spans="1:8" hidden="1" x14ac:dyDescent="0.35">
      <c r="A3582" t="s">
        <v>9250</v>
      </c>
      <c r="B3582" t="s">
        <v>124</v>
      </c>
      <c r="C3582" t="s">
        <v>278</v>
      </c>
      <c r="D3582" s="685">
        <v>45576</v>
      </c>
      <c r="E3582" t="s">
        <v>80</v>
      </c>
      <c r="F3582" s="685">
        <v>45540</v>
      </c>
      <c r="G3582" s="685">
        <v>45656</v>
      </c>
      <c r="H3582" s="684" t="s">
        <v>9251</v>
      </c>
    </row>
    <row r="3583" spans="1:8" hidden="1" x14ac:dyDescent="0.35">
      <c r="A3583" t="s">
        <v>9252</v>
      </c>
      <c r="B3583" t="s">
        <v>888</v>
      </c>
      <c r="C3583" t="s">
        <v>2475</v>
      </c>
      <c r="D3583" s="685">
        <v>45882</v>
      </c>
      <c r="E3583" t="s">
        <v>80</v>
      </c>
      <c r="F3583" s="685">
        <v>45504</v>
      </c>
      <c r="G3583" s="685">
        <v>45971</v>
      </c>
      <c r="H3583" s="684" t="s">
        <v>9253</v>
      </c>
    </row>
    <row r="3584" spans="1:8" ht="29" hidden="1" x14ac:dyDescent="0.35">
      <c r="A3584" t="s">
        <v>9254</v>
      </c>
      <c r="B3584" t="s">
        <v>124</v>
      </c>
      <c r="C3584" t="s">
        <v>124</v>
      </c>
      <c r="D3584" s="685">
        <v>45516</v>
      </c>
      <c r="E3584" t="s">
        <v>80</v>
      </c>
      <c r="F3584" s="685">
        <v>45499</v>
      </c>
      <c r="G3584" s="685">
        <v>45656</v>
      </c>
      <c r="H3584" s="684" t="s">
        <v>9255</v>
      </c>
    </row>
    <row r="3585" spans="1:8" ht="29" hidden="1" x14ac:dyDescent="0.35">
      <c r="A3585" t="s">
        <v>9256</v>
      </c>
      <c r="B3585" t="s">
        <v>124</v>
      </c>
      <c r="C3585" t="s">
        <v>278</v>
      </c>
      <c r="D3585" s="685">
        <v>45579</v>
      </c>
      <c r="E3585" t="s">
        <v>135</v>
      </c>
      <c r="F3585" s="685">
        <v>45542</v>
      </c>
      <c r="G3585" s="685">
        <v>45656</v>
      </c>
      <c r="H3585" s="684" t="s">
        <v>9257</v>
      </c>
    </row>
    <row r="3586" spans="1:8" ht="29" hidden="1" x14ac:dyDescent="0.35">
      <c r="A3586" t="s">
        <v>9258</v>
      </c>
      <c r="B3586" t="s">
        <v>124</v>
      </c>
      <c r="C3586" t="s">
        <v>278</v>
      </c>
      <c r="D3586" s="685">
        <v>45579</v>
      </c>
      <c r="E3586" t="s">
        <v>135</v>
      </c>
      <c r="F3586" s="685">
        <v>45542</v>
      </c>
      <c r="G3586" s="685">
        <v>45656</v>
      </c>
      <c r="H3586" s="684" t="s">
        <v>9259</v>
      </c>
    </row>
    <row r="3587" spans="1:8" hidden="1" x14ac:dyDescent="0.35">
      <c r="A3587" t="s">
        <v>2320</v>
      </c>
      <c r="B3587" t="s">
        <v>280</v>
      </c>
      <c r="C3587" t="s">
        <v>2475</v>
      </c>
      <c r="D3587" s="685">
        <v>45930</v>
      </c>
      <c r="E3587" t="s">
        <v>80</v>
      </c>
      <c r="F3587" s="685">
        <v>45561</v>
      </c>
      <c r="G3587" s="685">
        <v>45838</v>
      </c>
      <c r="H3587" s="684" t="s">
        <v>9260</v>
      </c>
    </row>
    <row r="3588" spans="1:8" hidden="1" x14ac:dyDescent="0.35">
      <c r="A3588" t="s">
        <v>9261</v>
      </c>
      <c r="B3588" t="s">
        <v>124</v>
      </c>
      <c r="C3588" t="s">
        <v>278</v>
      </c>
      <c r="D3588" s="685">
        <v>45576</v>
      </c>
      <c r="E3588" t="s">
        <v>80</v>
      </c>
      <c r="F3588" s="685">
        <v>45540</v>
      </c>
      <c r="G3588" s="685">
        <v>46325</v>
      </c>
      <c r="H3588" s="684" t="s">
        <v>9262</v>
      </c>
    </row>
    <row r="3589" spans="1:8" hidden="1" x14ac:dyDescent="0.35">
      <c r="A3589" t="s">
        <v>9263</v>
      </c>
      <c r="B3589" t="s">
        <v>124</v>
      </c>
      <c r="C3589" t="s">
        <v>278</v>
      </c>
      <c r="D3589" s="685">
        <v>45576</v>
      </c>
      <c r="E3589" t="s">
        <v>80</v>
      </c>
      <c r="F3589" s="685">
        <v>45540</v>
      </c>
      <c r="G3589" s="685">
        <v>45656</v>
      </c>
      <c r="H3589" s="684" t="s">
        <v>9264</v>
      </c>
    </row>
    <row r="3590" spans="1:8" hidden="1" x14ac:dyDescent="0.35">
      <c r="A3590" t="s">
        <v>9265</v>
      </c>
      <c r="B3590" t="s">
        <v>124</v>
      </c>
      <c r="C3590" t="s">
        <v>278</v>
      </c>
      <c r="D3590" s="685">
        <v>45576</v>
      </c>
      <c r="E3590" t="s">
        <v>80</v>
      </c>
      <c r="F3590" s="685">
        <v>45540</v>
      </c>
      <c r="G3590" s="685">
        <v>45656</v>
      </c>
      <c r="H3590" s="684" t="s">
        <v>9266</v>
      </c>
    </row>
    <row r="3591" spans="1:8" ht="29" hidden="1" x14ac:dyDescent="0.35">
      <c r="A3591" t="s">
        <v>9267</v>
      </c>
      <c r="B3591" t="s">
        <v>124</v>
      </c>
      <c r="C3591" t="s">
        <v>278</v>
      </c>
      <c r="D3591" s="685">
        <v>45765</v>
      </c>
      <c r="E3591" t="s">
        <v>80</v>
      </c>
      <c r="F3591" s="685">
        <v>45506</v>
      </c>
      <c r="G3591" s="685">
        <v>46021</v>
      </c>
      <c r="H3591" s="684" t="s">
        <v>9268</v>
      </c>
    </row>
    <row r="3592" spans="1:8" hidden="1" x14ac:dyDescent="0.35">
      <c r="A3592" t="s">
        <v>9269</v>
      </c>
      <c r="B3592" t="s">
        <v>565</v>
      </c>
      <c r="C3592" t="s">
        <v>2475</v>
      </c>
      <c r="D3592" s="685">
        <v>45930</v>
      </c>
      <c r="E3592" t="s">
        <v>80</v>
      </c>
      <c r="F3592" s="685">
        <v>45491</v>
      </c>
      <c r="G3592" s="685">
        <v>45930</v>
      </c>
      <c r="H3592" s="684" t="s">
        <v>9270</v>
      </c>
    </row>
    <row r="3593" spans="1:8" hidden="1" x14ac:dyDescent="0.35">
      <c r="A3593" t="s">
        <v>9271</v>
      </c>
      <c r="B3593" t="s">
        <v>124</v>
      </c>
      <c r="C3593" t="s">
        <v>2475</v>
      </c>
      <c r="D3593" s="685">
        <v>45519</v>
      </c>
      <c r="E3593" t="s">
        <v>135</v>
      </c>
      <c r="F3593" s="685">
        <v>45498</v>
      </c>
      <c r="G3593" s="685">
        <v>45838</v>
      </c>
      <c r="H3593" s="684" t="s">
        <v>9272</v>
      </c>
    </row>
    <row r="3594" spans="1:8" ht="29" hidden="1" x14ac:dyDescent="0.35">
      <c r="A3594" t="s">
        <v>9273</v>
      </c>
      <c r="B3594" t="s">
        <v>124</v>
      </c>
      <c r="C3594" t="s">
        <v>124</v>
      </c>
      <c r="D3594" s="685">
        <v>45516</v>
      </c>
      <c r="E3594" t="s">
        <v>80</v>
      </c>
      <c r="F3594" s="685">
        <v>45499</v>
      </c>
      <c r="G3594" s="685">
        <v>45656</v>
      </c>
      <c r="H3594" s="684" t="s">
        <v>9274</v>
      </c>
    </row>
    <row r="3595" spans="1:8" hidden="1" x14ac:dyDescent="0.35">
      <c r="A3595" t="s">
        <v>9275</v>
      </c>
      <c r="B3595" t="s">
        <v>124</v>
      </c>
      <c r="C3595" t="s">
        <v>278</v>
      </c>
      <c r="D3595" s="685">
        <v>45691</v>
      </c>
      <c r="E3595" t="s">
        <v>80</v>
      </c>
      <c r="F3595" s="685">
        <v>45660</v>
      </c>
      <c r="G3595" s="685">
        <v>46021</v>
      </c>
      <c r="H3595" s="684" t="s">
        <v>9276</v>
      </c>
    </row>
    <row r="3596" spans="1:8" ht="29" hidden="1" x14ac:dyDescent="0.35">
      <c r="A3596" t="s">
        <v>9277</v>
      </c>
      <c r="B3596" t="s">
        <v>124</v>
      </c>
      <c r="C3596" t="s">
        <v>124</v>
      </c>
      <c r="D3596" s="685">
        <v>45671</v>
      </c>
      <c r="E3596" t="s">
        <v>2522</v>
      </c>
      <c r="F3596" s="685">
        <v>45670</v>
      </c>
      <c r="G3596" s="685">
        <v>45992</v>
      </c>
      <c r="H3596" s="684" t="s">
        <v>9278</v>
      </c>
    </row>
    <row r="3597" spans="1:8" hidden="1" x14ac:dyDescent="0.35">
      <c r="A3597" t="s">
        <v>679</v>
      </c>
      <c r="B3597" t="s">
        <v>156</v>
      </c>
      <c r="C3597" t="s">
        <v>278</v>
      </c>
      <c r="D3597" s="685">
        <v>45961</v>
      </c>
      <c r="E3597" t="s">
        <v>80</v>
      </c>
      <c r="F3597" s="685">
        <v>45645</v>
      </c>
      <c r="G3597" s="685">
        <v>45991</v>
      </c>
      <c r="H3597" s="684" t="s">
        <v>9279</v>
      </c>
    </row>
    <row r="3598" spans="1:8" hidden="1" x14ac:dyDescent="0.35">
      <c r="A3598" t="s">
        <v>467</v>
      </c>
      <c r="B3598" t="s">
        <v>280</v>
      </c>
      <c r="C3598" t="s">
        <v>278</v>
      </c>
      <c r="D3598" s="685">
        <v>45961</v>
      </c>
      <c r="E3598" t="s">
        <v>80</v>
      </c>
      <c r="F3598" s="685">
        <v>45750</v>
      </c>
      <c r="G3598" s="685">
        <v>46325</v>
      </c>
      <c r="H3598" s="684" t="s">
        <v>9280</v>
      </c>
    </row>
    <row r="3599" spans="1:8" hidden="1" x14ac:dyDescent="0.35">
      <c r="A3599" t="s">
        <v>9281</v>
      </c>
      <c r="B3599" t="s">
        <v>124</v>
      </c>
      <c r="C3599" t="s">
        <v>278</v>
      </c>
      <c r="D3599" s="685">
        <v>45691</v>
      </c>
      <c r="E3599" t="s">
        <v>80</v>
      </c>
      <c r="F3599" s="685">
        <v>45660</v>
      </c>
      <c r="G3599" s="685">
        <v>46021</v>
      </c>
      <c r="H3599" s="684" t="s">
        <v>9282</v>
      </c>
    </row>
    <row r="3600" spans="1:8" hidden="1" x14ac:dyDescent="0.35">
      <c r="A3600" t="s">
        <v>9283</v>
      </c>
      <c r="B3600" t="s">
        <v>124</v>
      </c>
      <c r="C3600" t="s">
        <v>278</v>
      </c>
      <c r="D3600" s="685">
        <v>45644</v>
      </c>
      <c r="E3600" t="s">
        <v>80</v>
      </c>
      <c r="F3600" s="685">
        <v>45625</v>
      </c>
      <c r="G3600" s="685">
        <v>45688</v>
      </c>
      <c r="H3600" s="684" t="s">
        <v>9284</v>
      </c>
    </row>
    <row r="3601" spans="1:8" hidden="1" x14ac:dyDescent="0.35">
      <c r="A3601" t="s">
        <v>9285</v>
      </c>
      <c r="B3601" t="s">
        <v>124</v>
      </c>
      <c r="C3601" t="s">
        <v>278</v>
      </c>
      <c r="D3601" s="685">
        <v>45663</v>
      </c>
      <c r="E3601" t="s">
        <v>80</v>
      </c>
      <c r="F3601" s="685">
        <v>45631</v>
      </c>
      <c r="G3601" s="685">
        <v>46325</v>
      </c>
      <c r="H3601" s="684" t="s">
        <v>9286</v>
      </c>
    </row>
    <row r="3602" spans="1:8" hidden="1" x14ac:dyDescent="0.35">
      <c r="A3602" t="s">
        <v>9287</v>
      </c>
      <c r="B3602" t="s">
        <v>565</v>
      </c>
      <c r="C3602" t="s">
        <v>124</v>
      </c>
      <c r="D3602" s="685">
        <v>45991</v>
      </c>
      <c r="E3602" t="s">
        <v>80</v>
      </c>
      <c r="F3602" s="685">
        <v>45728</v>
      </c>
      <c r="G3602" s="685">
        <v>46386</v>
      </c>
      <c r="H3602" s="684" t="s">
        <v>9288</v>
      </c>
    </row>
    <row r="3603" spans="1:8" hidden="1" x14ac:dyDescent="0.35">
      <c r="A3603" t="s">
        <v>9289</v>
      </c>
      <c r="B3603" t="s">
        <v>565</v>
      </c>
      <c r="C3603" t="s">
        <v>278</v>
      </c>
      <c r="D3603" s="685">
        <v>45900</v>
      </c>
      <c r="E3603" t="s">
        <v>80</v>
      </c>
      <c r="F3603" s="685">
        <v>45645</v>
      </c>
      <c r="G3603" s="685">
        <v>45900</v>
      </c>
      <c r="H3603" s="684" t="s">
        <v>9290</v>
      </c>
    </row>
    <row r="3604" spans="1:8" hidden="1" x14ac:dyDescent="0.35">
      <c r="A3604" t="s">
        <v>9291</v>
      </c>
      <c r="B3604" t="s">
        <v>280</v>
      </c>
      <c r="C3604" t="s">
        <v>278</v>
      </c>
      <c r="D3604" s="685">
        <v>45960</v>
      </c>
      <c r="E3604" t="s">
        <v>80</v>
      </c>
      <c r="F3604" s="685">
        <v>45749</v>
      </c>
      <c r="G3604" s="685">
        <v>46325</v>
      </c>
      <c r="H3604" s="684" t="s">
        <v>9292</v>
      </c>
    </row>
    <row r="3605" spans="1:8" ht="29" hidden="1" x14ac:dyDescent="0.35">
      <c r="A3605" t="s">
        <v>9293</v>
      </c>
      <c r="B3605" t="s">
        <v>888</v>
      </c>
      <c r="C3605" t="s">
        <v>278</v>
      </c>
      <c r="D3605" s="685">
        <v>45852</v>
      </c>
      <c r="E3605" t="s">
        <v>80</v>
      </c>
      <c r="F3605" s="685">
        <v>45656</v>
      </c>
      <c r="G3605" s="685">
        <v>46019</v>
      </c>
      <c r="H3605" s="684" t="s">
        <v>9294</v>
      </c>
    </row>
    <row r="3606" spans="1:8" hidden="1" x14ac:dyDescent="0.35">
      <c r="A3606" t="s">
        <v>9295</v>
      </c>
      <c r="B3606" t="s">
        <v>124</v>
      </c>
      <c r="C3606" t="s">
        <v>278</v>
      </c>
      <c r="D3606" s="685">
        <v>45656</v>
      </c>
      <c r="E3606" t="s">
        <v>135</v>
      </c>
      <c r="F3606" s="685">
        <v>45625</v>
      </c>
      <c r="G3606" s="685">
        <v>46325</v>
      </c>
      <c r="H3606" s="684" t="s">
        <v>9296</v>
      </c>
    </row>
    <row r="3607" spans="1:8" hidden="1" x14ac:dyDescent="0.35">
      <c r="A3607" t="s">
        <v>9297</v>
      </c>
      <c r="B3607" t="s">
        <v>280</v>
      </c>
      <c r="C3607" t="s">
        <v>2475</v>
      </c>
      <c r="D3607" s="685">
        <v>45870</v>
      </c>
      <c r="E3607" t="s">
        <v>80</v>
      </c>
      <c r="F3607" s="685">
        <v>45636</v>
      </c>
      <c r="G3607" s="685">
        <v>45870</v>
      </c>
      <c r="H3607" s="684" t="s">
        <v>9298</v>
      </c>
    </row>
    <row r="3608" spans="1:8" hidden="1" x14ac:dyDescent="0.35">
      <c r="A3608" t="s">
        <v>9299</v>
      </c>
      <c r="B3608" t="s">
        <v>124</v>
      </c>
      <c r="C3608" t="s">
        <v>124</v>
      </c>
      <c r="D3608" s="685">
        <v>45743</v>
      </c>
      <c r="E3608" t="s">
        <v>80</v>
      </c>
      <c r="F3608" s="685">
        <v>45671</v>
      </c>
      <c r="G3608" s="685">
        <v>46057</v>
      </c>
      <c r="H3608" s="684" t="s">
        <v>9300</v>
      </c>
    </row>
    <row r="3609" spans="1:8" hidden="1" x14ac:dyDescent="0.35">
      <c r="A3609" t="s">
        <v>9301</v>
      </c>
      <c r="B3609" t="s">
        <v>280</v>
      </c>
      <c r="C3609" t="s">
        <v>2475</v>
      </c>
      <c r="D3609" s="685">
        <v>45900</v>
      </c>
      <c r="E3609" t="s">
        <v>80</v>
      </c>
      <c r="F3609" s="685">
        <v>45646</v>
      </c>
      <c r="G3609" s="685">
        <v>45900</v>
      </c>
      <c r="H3609" s="684" t="s">
        <v>9302</v>
      </c>
    </row>
    <row r="3610" spans="1:8" hidden="1" x14ac:dyDescent="0.35">
      <c r="A3610" t="s">
        <v>9303</v>
      </c>
      <c r="B3610" t="s">
        <v>888</v>
      </c>
      <c r="C3610" t="s">
        <v>278</v>
      </c>
      <c r="D3610" s="685">
        <v>45870</v>
      </c>
      <c r="E3610" t="s">
        <v>80</v>
      </c>
      <c r="F3610" s="685">
        <v>45646</v>
      </c>
      <c r="G3610" s="685">
        <v>45992</v>
      </c>
      <c r="H3610" s="684" t="s">
        <v>9304</v>
      </c>
    </row>
    <row r="3611" spans="1:8" hidden="1" x14ac:dyDescent="0.35">
      <c r="A3611" t="s">
        <v>9305</v>
      </c>
      <c r="B3611" t="s">
        <v>124</v>
      </c>
      <c r="C3611" t="s">
        <v>278</v>
      </c>
      <c r="D3611" s="685">
        <v>45663</v>
      </c>
      <c r="E3611" t="s">
        <v>80</v>
      </c>
      <c r="F3611" s="685">
        <v>45631</v>
      </c>
      <c r="G3611" s="685">
        <v>46325</v>
      </c>
      <c r="H3611" s="684" t="s">
        <v>9306</v>
      </c>
    </row>
    <row r="3612" spans="1:8" ht="29" hidden="1" x14ac:dyDescent="0.35">
      <c r="A3612" t="s">
        <v>9307</v>
      </c>
      <c r="B3612" t="s">
        <v>124</v>
      </c>
      <c r="C3612" t="s">
        <v>278</v>
      </c>
      <c r="D3612" s="685">
        <v>45681</v>
      </c>
      <c r="E3612" t="s">
        <v>135</v>
      </c>
      <c r="F3612" s="685">
        <v>45650</v>
      </c>
      <c r="G3612" s="685">
        <v>46325</v>
      </c>
      <c r="H3612" s="684" t="s">
        <v>9308</v>
      </c>
    </row>
    <row r="3613" spans="1:8" hidden="1" x14ac:dyDescent="0.35">
      <c r="A3613" t="s">
        <v>9309</v>
      </c>
      <c r="B3613" t="s">
        <v>565</v>
      </c>
      <c r="C3613" t="s">
        <v>2536</v>
      </c>
      <c r="D3613" s="685">
        <v>45869</v>
      </c>
      <c r="E3613" t="s">
        <v>80</v>
      </c>
      <c r="F3613" s="685">
        <v>45750</v>
      </c>
      <c r="G3613" s="685">
        <v>46203</v>
      </c>
      <c r="H3613" s="684" t="s">
        <v>9310</v>
      </c>
    </row>
    <row r="3614" spans="1:8" ht="29" hidden="1" x14ac:dyDescent="0.35">
      <c r="A3614" t="s">
        <v>9311</v>
      </c>
      <c r="B3614" t="s">
        <v>124</v>
      </c>
      <c r="C3614" t="s">
        <v>278</v>
      </c>
      <c r="D3614" s="685">
        <v>45656</v>
      </c>
      <c r="E3614" t="s">
        <v>80</v>
      </c>
      <c r="F3614" s="685">
        <v>45656</v>
      </c>
      <c r="G3614" s="685">
        <v>46325</v>
      </c>
      <c r="H3614" s="684" t="s">
        <v>9312</v>
      </c>
    </row>
    <row r="3615" spans="1:8" hidden="1" x14ac:dyDescent="0.35">
      <c r="A3615" t="s">
        <v>9313</v>
      </c>
      <c r="B3615" t="s">
        <v>565</v>
      </c>
      <c r="C3615" t="s">
        <v>278</v>
      </c>
      <c r="D3615" s="685">
        <v>45778</v>
      </c>
      <c r="E3615" t="s">
        <v>80</v>
      </c>
      <c r="F3615" s="685">
        <v>45632</v>
      </c>
      <c r="G3615" s="685">
        <v>46021</v>
      </c>
      <c r="H3615" s="684" t="s">
        <v>9314</v>
      </c>
    </row>
    <row r="3616" spans="1:8" ht="29" hidden="1" x14ac:dyDescent="0.35">
      <c r="A3616" t="s">
        <v>9315</v>
      </c>
      <c r="B3616" t="s">
        <v>124</v>
      </c>
      <c r="C3616" t="s">
        <v>278</v>
      </c>
      <c r="D3616" s="685">
        <v>45671</v>
      </c>
      <c r="E3616" t="s">
        <v>80</v>
      </c>
      <c r="F3616" s="685">
        <v>45656</v>
      </c>
      <c r="G3616" s="685">
        <v>45716</v>
      </c>
      <c r="H3616" s="684" t="s">
        <v>9316</v>
      </c>
    </row>
    <row r="3617" spans="1:8" hidden="1" x14ac:dyDescent="0.35">
      <c r="A3617" t="s">
        <v>9317</v>
      </c>
      <c r="B3617" t="s">
        <v>280</v>
      </c>
      <c r="C3617" t="s">
        <v>2475</v>
      </c>
      <c r="D3617" s="685">
        <v>45930</v>
      </c>
      <c r="E3617" t="s">
        <v>80</v>
      </c>
      <c r="F3617" s="685">
        <v>45631</v>
      </c>
      <c r="G3617" s="685">
        <v>45930</v>
      </c>
      <c r="H3617" s="684" t="s">
        <v>9318</v>
      </c>
    </row>
    <row r="3618" spans="1:8" ht="29" hidden="1" x14ac:dyDescent="0.35">
      <c r="A3618" t="s">
        <v>9319</v>
      </c>
      <c r="B3618" t="s">
        <v>888</v>
      </c>
      <c r="C3618" t="s">
        <v>278</v>
      </c>
      <c r="D3618" s="685">
        <v>45884</v>
      </c>
      <c r="E3618" t="s">
        <v>80</v>
      </c>
      <c r="F3618" s="685">
        <v>45656</v>
      </c>
      <c r="G3618" s="685">
        <v>45971</v>
      </c>
      <c r="H3618" s="684" t="s">
        <v>9320</v>
      </c>
    </row>
    <row r="3619" spans="1:8" ht="29" hidden="1" x14ac:dyDescent="0.35">
      <c r="A3619" t="s">
        <v>9321</v>
      </c>
      <c r="B3619" t="s">
        <v>888</v>
      </c>
      <c r="C3619" t="s">
        <v>278</v>
      </c>
      <c r="D3619" s="685">
        <v>45822</v>
      </c>
      <c r="E3619" t="s">
        <v>80</v>
      </c>
      <c r="F3619" s="685">
        <v>45656</v>
      </c>
      <c r="G3619" s="685">
        <v>46019</v>
      </c>
      <c r="H3619" s="684" t="s">
        <v>9322</v>
      </c>
    </row>
    <row r="3620" spans="1:8" ht="29" hidden="1" x14ac:dyDescent="0.35">
      <c r="A3620" t="s">
        <v>9323</v>
      </c>
      <c r="B3620" t="s">
        <v>124</v>
      </c>
      <c r="C3620" t="s">
        <v>278</v>
      </c>
      <c r="D3620" s="685">
        <v>45671</v>
      </c>
      <c r="E3620" t="s">
        <v>80</v>
      </c>
      <c r="F3620" s="685">
        <v>45670</v>
      </c>
      <c r="G3620" s="685">
        <v>45716</v>
      </c>
      <c r="H3620" s="684" t="s">
        <v>9324</v>
      </c>
    </row>
    <row r="3621" spans="1:8" hidden="1" x14ac:dyDescent="0.35">
      <c r="A3621" t="s">
        <v>9325</v>
      </c>
      <c r="B3621" t="s">
        <v>124</v>
      </c>
      <c r="C3621" t="s">
        <v>278</v>
      </c>
      <c r="D3621" s="685">
        <v>45765</v>
      </c>
      <c r="E3621" t="s">
        <v>80</v>
      </c>
      <c r="F3621" s="685">
        <v>45632</v>
      </c>
      <c r="G3621" s="685">
        <v>46021</v>
      </c>
      <c r="H3621" s="684" t="s">
        <v>9326</v>
      </c>
    </row>
    <row r="3622" spans="1:8" hidden="1" x14ac:dyDescent="0.35">
      <c r="A3622" t="s">
        <v>9327</v>
      </c>
      <c r="B3622" t="s">
        <v>888</v>
      </c>
      <c r="C3622" t="s">
        <v>278</v>
      </c>
      <c r="D3622" s="685">
        <v>45681</v>
      </c>
      <c r="E3622" t="s">
        <v>80</v>
      </c>
      <c r="F3622" s="685">
        <v>45636</v>
      </c>
      <c r="G3622" s="685">
        <v>46022</v>
      </c>
      <c r="H3622" s="684" t="s">
        <v>9328</v>
      </c>
    </row>
    <row r="3623" spans="1:8" hidden="1" x14ac:dyDescent="0.35">
      <c r="A3623" t="s">
        <v>9329</v>
      </c>
      <c r="B3623" t="s">
        <v>565</v>
      </c>
      <c r="C3623" t="s">
        <v>124</v>
      </c>
      <c r="D3623" s="685">
        <v>45870</v>
      </c>
      <c r="E3623" t="s">
        <v>135</v>
      </c>
      <c r="F3623" s="685">
        <v>45674</v>
      </c>
      <c r="G3623" s="685">
        <v>45992</v>
      </c>
      <c r="H3623" s="684" t="s">
        <v>9330</v>
      </c>
    </row>
    <row r="3624" spans="1:8" hidden="1" x14ac:dyDescent="0.35">
      <c r="A3624" t="s">
        <v>9331</v>
      </c>
      <c r="B3624" t="s">
        <v>565</v>
      </c>
      <c r="C3624" t="s">
        <v>278</v>
      </c>
      <c r="D3624" s="685">
        <v>45909</v>
      </c>
      <c r="E3624" t="s">
        <v>80</v>
      </c>
      <c r="F3624" s="685">
        <v>45632</v>
      </c>
      <c r="G3624" s="685">
        <v>46021</v>
      </c>
      <c r="H3624" s="684" t="s">
        <v>9332</v>
      </c>
    </row>
    <row r="3625" spans="1:8" hidden="1" x14ac:dyDescent="0.35">
      <c r="A3625" t="s">
        <v>9333</v>
      </c>
      <c r="B3625" t="s">
        <v>280</v>
      </c>
      <c r="C3625" t="s">
        <v>2475</v>
      </c>
      <c r="D3625" s="685">
        <v>45870</v>
      </c>
      <c r="E3625" t="s">
        <v>80</v>
      </c>
      <c r="F3625" s="685">
        <v>45656</v>
      </c>
      <c r="G3625" s="685">
        <v>45870</v>
      </c>
      <c r="H3625" s="684" t="s">
        <v>9334</v>
      </c>
    </row>
    <row r="3626" spans="1:8" hidden="1" x14ac:dyDescent="0.35">
      <c r="A3626" t="s">
        <v>9335</v>
      </c>
      <c r="B3626" t="s">
        <v>280</v>
      </c>
      <c r="C3626" t="s">
        <v>124</v>
      </c>
      <c r="D3626" s="685">
        <v>46325</v>
      </c>
      <c r="E3626" t="s">
        <v>80</v>
      </c>
      <c r="F3626" s="685">
        <v>45747</v>
      </c>
      <c r="G3626" s="685">
        <v>46325</v>
      </c>
      <c r="H3626" s="684" t="s">
        <v>9336</v>
      </c>
    </row>
    <row r="3627" spans="1:8" hidden="1" x14ac:dyDescent="0.35">
      <c r="A3627" t="s">
        <v>9337</v>
      </c>
      <c r="B3627" t="s">
        <v>124</v>
      </c>
      <c r="C3627" t="s">
        <v>278</v>
      </c>
      <c r="D3627" s="685">
        <v>45681</v>
      </c>
      <c r="E3627" t="s">
        <v>80</v>
      </c>
      <c r="F3627" s="685">
        <v>45639</v>
      </c>
      <c r="G3627" s="685">
        <v>45716</v>
      </c>
      <c r="H3627" s="684" t="s">
        <v>9338</v>
      </c>
    </row>
    <row r="3628" spans="1:8" hidden="1" x14ac:dyDescent="0.35">
      <c r="A3628" t="s">
        <v>9339</v>
      </c>
      <c r="B3628" t="s">
        <v>124</v>
      </c>
      <c r="C3628" t="s">
        <v>278</v>
      </c>
      <c r="D3628" s="685">
        <v>45678</v>
      </c>
      <c r="E3628" t="s">
        <v>135</v>
      </c>
      <c r="F3628" s="685">
        <v>45646</v>
      </c>
      <c r="G3628" s="685">
        <v>45688</v>
      </c>
      <c r="H3628" s="684" t="s">
        <v>9340</v>
      </c>
    </row>
    <row r="3629" spans="1:8" hidden="1" x14ac:dyDescent="0.35">
      <c r="A3629" t="s">
        <v>9341</v>
      </c>
      <c r="B3629" t="s">
        <v>280</v>
      </c>
      <c r="C3629" t="s">
        <v>278</v>
      </c>
      <c r="D3629" s="685">
        <v>45900</v>
      </c>
      <c r="E3629" t="s">
        <v>80</v>
      </c>
      <c r="F3629" s="685">
        <v>45643</v>
      </c>
      <c r="G3629" s="685">
        <v>45900</v>
      </c>
      <c r="H3629" s="684" t="s">
        <v>9342</v>
      </c>
    </row>
    <row r="3630" spans="1:8" ht="29" hidden="1" x14ac:dyDescent="0.35">
      <c r="A3630" t="s">
        <v>9343</v>
      </c>
      <c r="B3630" t="s">
        <v>124</v>
      </c>
      <c r="C3630" t="s">
        <v>278</v>
      </c>
      <c r="D3630" s="685">
        <v>45656</v>
      </c>
      <c r="E3630" t="s">
        <v>80</v>
      </c>
      <c r="F3630" s="685">
        <v>45656</v>
      </c>
      <c r="G3630" s="685">
        <v>46325</v>
      </c>
      <c r="H3630" s="684" t="s">
        <v>9344</v>
      </c>
    </row>
    <row r="3631" spans="1:8" hidden="1" x14ac:dyDescent="0.35">
      <c r="A3631" t="s">
        <v>9345</v>
      </c>
      <c r="B3631" t="s">
        <v>124</v>
      </c>
      <c r="C3631" t="s">
        <v>278</v>
      </c>
      <c r="D3631" s="685">
        <v>45701</v>
      </c>
      <c r="E3631" t="s">
        <v>80</v>
      </c>
      <c r="F3631" s="685">
        <v>45667</v>
      </c>
      <c r="G3631" s="685">
        <v>46021</v>
      </c>
      <c r="H3631" s="684" t="s">
        <v>9346</v>
      </c>
    </row>
    <row r="3632" spans="1:8" ht="29" hidden="1" x14ac:dyDescent="0.35">
      <c r="A3632" t="s">
        <v>9347</v>
      </c>
      <c r="B3632" t="s">
        <v>124</v>
      </c>
      <c r="C3632" t="s">
        <v>2536</v>
      </c>
      <c r="D3632" s="685">
        <v>45657</v>
      </c>
      <c r="E3632" t="s">
        <v>80</v>
      </c>
      <c r="F3632" s="685">
        <v>45642</v>
      </c>
      <c r="G3632" s="685">
        <v>45992</v>
      </c>
      <c r="H3632" s="684" t="s">
        <v>9348</v>
      </c>
    </row>
    <row r="3633" spans="1:8" hidden="1" x14ac:dyDescent="0.35">
      <c r="A3633" t="s">
        <v>9349</v>
      </c>
      <c r="B3633" t="s">
        <v>888</v>
      </c>
      <c r="C3633" t="s">
        <v>278</v>
      </c>
      <c r="D3633" s="685">
        <v>45716</v>
      </c>
      <c r="E3633" t="s">
        <v>80</v>
      </c>
      <c r="F3633" s="685">
        <v>45677</v>
      </c>
      <c r="G3633" s="685">
        <v>46022</v>
      </c>
      <c r="H3633" s="684" t="s">
        <v>9350</v>
      </c>
    </row>
    <row r="3634" spans="1:8" hidden="1" x14ac:dyDescent="0.35">
      <c r="A3634" t="s">
        <v>9351</v>
      </c>
      <c r="B3634" t="s">
        <v>888</v>
      </c>
      <c r="C3634" t="s">
        <v>278</v>
      </c>
      <c r="D3634" s="685">
        <v>45838</v>
      </c>
      <c r="E3634" t="s">
        <v>80</v>
      </c>
      <c r="F3634" s="685">
        <v>45637</v>
      </c>
      <c r="G3634" s="685">
        <v>46021</v>
      </c>
      <c r="H3634" s="684" t="s">
        <v>9352</v>
      </c>
    </row>
    <row r="3635" spans="1:8" ht="29" hidden="1" x14ac:dyDescent="0.35">
      <c r="A3635" t="s">
        <v>9353</v>
      </c>
      <c r="B3635" t="s">
        <v>124</v>
      </c>
      <c r="C3635" t="s">
        <v>278</v>
      </c>
      <c r="D3635" s="685">
        <v>45656</v>
      </c>
      <c r="E3635" t="s">
        <v>80</v>
      </c>
      <c r="F3635" s="685">
        <v>45656</v>
      </c>
      <c r="G3635" s="685">
        <v>46325</v>
      </c>
      <c r="H3635" s="684" t="s">
        <v>9354</v>
      </c>
    </row>
    <row r="3636" spans="1:8" ht="43.5" hidden="1" x14ac:dyDescent="0.35">
      <c r="A3636" t="s">
        <v>9355</v>
      </c>
      <c r="B3636" t="s">
        <v>124</v>
      </c>
      <c r="C3636" t="s">
        <v>124</v>
      </c>
      <c r="D3636" s="685">
        <v>45677</v>
      </c>
      <c r="E3636" t="s">
        <v>80</v>
      </c>
      <c r="F3636" s="685">
        <v>45659</v>
      </c>
      <c r="G3636" s="685">
        <v>45747</v>
      </c>
      <c r="H3636" s="684" t="s">
        <v>9356</v>
      </c>
    </row>
    <row r="3637" spans="1:8" ht="29" hidden="1" x14ac:dyDescent="0.35">
      <c r="A3637" t="s">
        <v>9357</v>
      </c>
      <c r="B3637" t="s">
        <v>888</v>
      </c>
      <c r="C3637" t="s">
        <v>278</v>
      </c>
      <c r="D3637" s="685">
        <v>45838</v>
      </c>
      <c r="E3637" t="s">
        <v>80</v>
      </c>
      <c r="F3637" s="685">
        <v>45674</v>
      </c>
      <c r="G3637" s="685">
        <v>45992</v>
      </c>
      <c r="H3637" s="684" t="s">
        <v>9358</v>
      </c>
    </row>
    <row r="3638" spans="1:8" hidden="1" x14ac:dyDescent="0.35">
      <c r="A3638" t="s">
        <v>9359</v>
      </c>
      <c r="B3638" t="s">
        <v>124</v>
      </c>
      <c r="C3638" t="s">
        <v>278</v>
      </c>
      <c r="D3638" s="685">
        <v>45694</v>
      </c>
      <c r="E3638" t="s">
        <v>80</v>
      </c>
      <c r="F3638" s="685">
        <v>45663</v>
      </c>
      <c r="G3638" s="685">
        <v>46021</v>
      </c>
      <c r="H3638" s="684" t="s">
        <v>9360</v>
      </c>
    </row>
    <row r="3639" spans="1:8" hidden="1" x14ac:dyDescent="0.35">
      <c r="A3639" t="s">
        <v>9361</v>
      </c>
      <c r="B3639" t="s">
        <v>565</v>
      </c>
      <c r="C3639" t="s">
        <v>2536</v>
      </c>
      <c r="D3639" s="685">
        <v>45701</v>
      </c>
      <c r="E3639" t="s">
        <v>80</v>
      </c>
      <c r="F3639" s="685">
        <v>45670</v>
      </c>
      <c r="G3639" s="685">
        <v>46057</v>
      </c>
      <c r="H3639" s="684" t="s">
        <v>9362</v>
      </c>
    </row>
    <row r="3640" spans="1:8" hidden="1" x14ac:dyDescent="0.35">
      <c r="A3640" t="s">
        <v>9363</v>
      </c>
      <c r="B3640" t="s">
        <v>565</v>
      </c>
      <c r="C3640" t="s">
        <v>278</v>
      </c>
      <c r="D3640" s="685">
        <v>45681</v>
      </c>
      <c r="E3640" t="s">
        <v>80</v>
      </c>
      <c r="F3640" s="685">
        <v>45636</v>
      </c>
      <c r="G3640" s="685">
        <v>46022</v>
      </c>
      <c r="H3640" s="684" t="s">
        <v>9364</v>
      </c>
    </row>
    <row r="3641" spans="1:8" hidden="1" x14ac:dyDescent="0.35">
      <c r="A3641" t="s">
        <v>9365</v>
      </c>
      <c r="B3641" t="s">
        <v>124</v>
      </c>
      <c r="C3641" t="s">
        <v>278</v>
      </c>
      <c r="D3641" s="685">
        <v>45705</v>
      </c>
      <c r="E3641" t="s">
        <v>135</v>
      </c>
      <c r="F3641" s="685">
        <v>45652</v>
      </c>
      <c r="G3641" s="685">
        <v>45747</v>
      </c>
      <c r="H3641" s="684" t="s">
        <v>9366</v>
      </c>
    </row>
    <row r="3642" spans="1:8" hidden="1" x14ac:dyDescent="0.35">
      <c r="A3642" t="s">
        <v>9367</v>
      </c>
      <c r="B3642" t="s">
        <v>124</v>
      </c>
      <c r="C3642" t="s">
        <v>278</v>
      </c>
      <c r="D3642" s="685">
        <v>45670</v>
      </c>
      <c r="E3642" t="s">
        <v>80</v>
      </c>
      <c r="F3642" s="685">
        <v>45639</v>
      </c>
      <c r="G3642" s="685">
        <v>46325</v>
      </c>
      <c r="H3642" s="684" t="s">
        <v>9368</v>
      </c>
    </row>
    <row r="3643" spans="1:8" hidden="1" x14ac:dyDescent="0.35">
      <c r="A3643" t="s">
        <v>9369</v>
      </c>
      <c r="B3643" t="s">
        <v>565</v>
      </c>
      <c r="C3643" t="s">
        <v>278</v>
      </c>
      <c r="D3643" s="685">
        <v>45834</v>
      </c>
      <c r="E3643" t="s">
        <v>80</v>
      </c>
      <c r="F3643" s="685">
        <v>45646</v>
      </c>
      <c r="G3643" s="685">
        <v>46021</v>
      </c>
      <c r="H3643" s="684" t="s">
        <v>9370</v>
      </c>
    </row>
    <row r="3644" spans="1:8" hidden="1" x14ac:dyDescent="0.35">
      <c r="A3644" t="s">
        <v>9371</v>
      </c>
      <c r="B3644" t="s">
        <v>124</v>
      </c>
      <c r="C3644" t="s">
        <v>278</v>
      </c>
      <c r="D3644" s="685">
        <v>45663</v>
      </c>
      <c r="E3644" t="s">
        <v>135</v>
      </c>
      <c r="F3644" s="685">
        <v>45632</v>
      </c>
      <c r="G3644" s="685">
        <v>45688</v>
      </c>
      <c r="H3644" s="684" t="s">
        <v>9372</v>
      </c>
    </row>
    <row r="3645" spans="1:8" hidden="1" x14ac:dyDescent="0.35">
      <c r="A3645" t="s">
        <v>9373</v>
      </c>
      <c r="B3645" t="s">
        <v>280</v>
      </c>
      <c r="C3645" t="s">
        <v>2475</v>
      </c>
      <c r="D3645" s="685">
        <v>45870</v>
      </c>
      <c r="E3645" t="s">
        <v>80</v>
      </c>
      <c r="F3645" s="685">
        <v>45649</v>
      </c>
      <c r="G3645" s="685">
        <v>45870</v>
      </c>
      <c r="H3645" s="684" t="s">
        <v>9374</v>
      </c>
    </row>
    <row r="3646" spans="1:8" hidden="1" x14ac:dyDescent="0.35">
      <c r="A3646" t="s">
        <v>9375</v>
      </c>
      <c r="B3646" t="s">
        <v>565</v>
      </c>
      <c r="C3646" t="s">
        <v>278</v>
      </c>
      <c r="D3646" s="685">
        <v>45826</v>
      </c>
      <c r="E3646" t="s">
        <v>80</v>
      </c>
      <c r="F3646" s="685">
        <v>45632</v>
      </c>
      <c r="G3646" s="685">
        <v>46021</v>
      </c>
      <c r="H3646" s="684" t="s">
        <v>9376</v>
      </c>
    </row>
    <row r="3647" spans="1:8" hidden="1" x14ac:dyDescent="0.35">
      <c r="A3647" t="s">
        <v>9377</v>
      </c>
      <c r="B3647" t="s">
        <v>124</v>
      </c>
      <c r="C3647" t="s">
        <v>278</v>
      </c>
      <c r="D3647" s="685">
        <v>45663</v>
      </c>
      <c r="E3647" t="s">
        <v>80</v>
      </c>
      <c r="F3647" s="685">
        <v>45632</v>
      </c>
      <c r="G3647" s="685">
        <v>45688</v>
      </c>
      <c r="H3647" s="684" t="s">
        <v>9378</v>
      </c>
    </row>
    <row r="3648" spans="1:8" hidden="1" x14ac:dyDescent="0.35">
      <c r="A3648" t="s">
        <v>9379</v>
      </c>
      <c r="B3648" t="s">
        <v>124</v>
      </c>
      <c r="C3648" t="s">
        <v>2536</v>
      </c>
      <c r="D3648" s="685">
        <v>45657</v>
      </c>
      <c r="E3648" t="s">
        <v>80</v>
      </c>
      <c r="F3648" s="685">
        <v>45641</v>
      </c>
      <c r="G3648" s="685">
        <v>45992</v>
      </c>
      <c r="H3648" s="684" t="s">
        <v>9380</v>
      </c>
    </row>
    <row r="3649" spans="1:8" ht="29" hidden="1" x14ac:dyDescent="0.35">
      <c r="A3649" t="s">
        <v>9381</v>
      </c>
      <c r="B3649" t="s">
        <v>124</v>
      </c>
      <c r="C3649" t="s">
        <v>124</v>
      </c>
      <c r="D3649" s="685">
        <v>45689</v>
      </c>
      <c r="E3649" t="s">
        <v>80</v>
      </c>
      <c r="F3649" s="685">
        <v>45636</v>
      </c>
      <c r="G3649" s="685">
        <v>46057</v>
      </c>
      <c r="H3649" s="684" t="s">
        <v>9382</v>
      </c>
    </row>
    <row r="3650" spans="1:8" hidden="1" x14ac:dyDescent="0.35">
      <c r="A3650" t="s">
        <v>9383</v>
      </c>
      <c r="B3650" t="s">
        <v>565</v>
      </c>
      <c r="C3650" t="s">
        <v>278</v>
      </c>
      <c r="D3650" s="685">
        <v>45681</v>
      </c>
      <c r="E3650" t="s">
        <v>80</v>
      </c>
      <c r="F3650" s="685">
        <v>45636</v>
      </c>
      <c r="G3650" s="685">
        <v>46022</v>
      </c>
      <c r="H3650" s="684" t="s">
        <v>9384</v>
      </c>
    </row>
    <row r="3651" spans="1:8" hidden="1" x14ac:dyDescent="0.35">
      <c r="A3651" t="s">
        <v>9385</v>
      </c>
      <c r="B3651" t="s">
        <v>156</v>
      </c>
      <c r="C3651" t="s">
        <v>2536</v>
      </c>
      <c r="D3651" s="685">
        <v>45658</v>
      </c>
      <c r="E3651" t="s">
        <v>2624</v>
      </c>
      <c r="F3651" s="685">
        <v>45642</v>
      </c>
      <c r="G3651" s="685">
        <v>45992</v>
      </c>
      <c r="H3651" s="684" t="s">
        <v>9386</v>
      </c>
    </row>
    <row r="3652" spans="1:8" hidden="1" x14ac:dyDescent="0.35">
      <c r="A3652" t="s">
        <v>9387</v>
      </c>
      <c r="B3652" t="s">
        <v>280</v>
      </c>
      <c r="C3652" t="s">
        <v>278</v>
      </c>
      <c r="D3652" s="685">
        <v>45870</v>
      </c>
      <c r="E3652" t="s">
        <v>80</v>
      </c>
      <c r="F3652" s="685">
        <v>45642</v>
      </c>
      <c r="G3652" s="685">
        <v>45870</v>
      </c>
      <c r="H3652" s="684" t="s">
        <v>9388</v>
      </c>
    </row>
    <row r="3653" spans="1:8" hidden="1" x14ac:dyDescent="0.35">
      <c r="A3653" t="s">
        <v>9389</v>
      </c>
      <c r="B3653" t="s">
        <v>280</v>
      </c>
      <c r="C3653" t="s">
        <v>124</v>
      </c>
      <c r="D3653" s="685">
        <v>45960</v>
      </c>
      <c r="E3653" t="s">
        <v>80</v>
      </c>
      <c r="F3653" s="685">
        <v>45762</v>
      </c>
      <c r="G3653" s="685">
        <v>46325</v>
      </c>
      <c r="H3653" s="684" t="s">
        <v>9390</v>
      </c>
    </row>
    <row r="3654" spans="1:8" hidden="1" x14ac:dyDescent="0.35">
      <c r="A3654" t="s">
        <v>9391</v>
      </c>
      <c r="B3654" t="s">
        <v>280</v>
      </c>
      <c r="C3654" t="s">
        <v>2536</v>
      </c>
      <c r="D3654" s="685">
        <v>45771</v>
      </c>
      <c r="E3654" t="s">
        <v>80</v>
      </c>
      <c r="F3654" s="685">
        <v>45712</v>
      </c>
      <c r="G3654" s="685">
        <v>45992</v>
      </c>
      <c r="H3654" s="684" t="s">
        <v>9392</v>
      </c>
    </row>
    <row r="3655" spans="1:8" hidden="1" x14ac:dyDescent="0.35">
      <c r="A3655" t="s">
        <v>9393</v>
      </c>
      <c r="B3655" t="s">
        <v>124</v>
      </c>
      <c r="C3655" t="s">
        <v>278</v>
      </c>
      <c r="D3655" s="685">
        <v>45565</v>
      </c>
      <c r="E3655" t="s">
        <v>135</v>
      </c>
      <c r="F3655" s="685">
        <v>45434</v>
      </c>
      <c r="G3655" s="685">
        <v>45565</v>
      </c>
      <c r="H3655" s="684" t="s">
        <v>9394</v>
      </c>
    </row>
    <row r="3656" spans="1:8" hidden="1" x14ac:dyDescent="0.35">
      <c r="A3656" t="s">
        <v>9395</v>
      </c>
      <c r="B3656" t="s">
        <v>124</v>
      </c>
      <c r="C3656" t="s">
        <v>2475</v>
      </c>
      <c r="D3656" s="685">
        <v>45565</v>
      </c>
      <c r="E3656" t="s">
        <v>135</v>
      </c>
      <c r="F3656" s="685">
        <v>45434</v>
      </c>
      <c r="G3656" s="685">
        <v>45565</v>
      </c>
      <c r="H3656" s="684" t="s">
        <v>9396</v>
      </c>
    </row>
    <row r="3657" spans="1:8" hidden="1" x14ac:dyDescent="0.35">
      <c r="A3657" t="s">
        <v>9397</v>
      </c>
      <c r="B3657" t="s">
        <v>124</v>
      </c>
      <c r="C3657" t="s">
        <v>278</v>
      </c>
      <c r="D3657" s="685">
        <v>45565</v>
      </c>
      <c r="E3657" t="s">
        <v>135</v>
      </c>
      <c r="F3657" s="685">
        <v>45434</v>
      </c>
      <c r="G3657" s="685">
        <v>45565</v>
      </c>
      <c r="H3657" s="684" t="s">
        <v>9398</v>
      </c>
    </row>
    <row r="3658" spans="1:8" hidden="1" x14ac:dyDescent="0.35">
      <c r="A3658" t="s">
        <v>9399</v>
      </c>
      <c r="B3658" t="s">
        <v>124</v>
      </c>
      <c r="C3658" t="s">
        <v>278</v>
      </c>
      <c r="D3658" s="685">
        <v>45565</v>
      </c>
      <c r="E3658" t="s">
        <v>135</v>
      </c>
      <c r="F3658" s="685">
        <v>45434</v>
      </c>
      <c r="G3658" s="685">
        <v>45565</v>
      </c>
      <c r="H3658" s="684" t="s">
        <v>9400</v>
      </c>
    </row>
    <row r="3659" spans="1:8" hidden="1" x14ac:dyDescent="0.35">
      <c r="A3659" t="s">
        <v>9401</v>
      </c>
      <c r="B3659" t="s">
        <v>124</v>
      </c>
      <c r="C3659" t="s">
        <v>278</v>
      </c>
      <c r="D3659" s="685">
        <v>45565</v>
      </c>
      <c r="E3659" t="s">
        <v>135</v>
      </c>
      <c r="F3659" s="685">
        <v>45434</v>
      </c>
      <c r="G3659" s="685">
        <v>45565</v>
      </c>
      <c r="H3659" s="684" t="s">
        <v>9402</v>
      </c>
    </row>
    <row r="3660" spans="1:8" hidden="1" x14ac:dyDescent="0.35">
      <c r="A3660" t="s">
        <v>9403</v>
      </c>
      <c r="B3660" t="s">
        <v>124</v>
      </c>
      <c r="C3660" t="s">
        <v>278</v>
      </c>
      <c r="D3660" s="685">
        <v>45565</v>
      </c>
      <c r="E3660" t="s">
        <v>135</v>
      </c>
      <c r="F3660" s="685">
        <v>45434</v>
      </c>
      <c r="G3660" s="685">
        <v>45565</v>
      </c>
      <c r="H3660" s="684" t="s">
        <v>9404</v>
      </c>
    </row>
    <row r="3661" spans="1:8" ht="29" hidden="1" x14ac:dyDescent="0.35">
      <c r="A3661" t="s">
        <v>9405</v>
      </c>
      <c r="B3661" t="s">
        <v>124</v>
      </c>
      <c r="C3661" t="s">
        <v>278</v>
      </c>
      <c r="D3661" s="685">
        <v>45565</v>
      </c>
      <c r="E3661" t="s">
        <v>135</v>
      </c>
      <c r="F3661" s="685">
        <v>45434</v>
      </c>
      <c r="G3661" s="685">
        <v>45565</v>
      </c>
      <c r="H3661" s="684" t="s">
        <v>9406</v>
      </c>
    </row>
    <row r="3662" spans="1:8" hidden="1" x14ac:dyDescent="0.35">
      <c r="A3662" t="s">
        <v>9407</v>
      </c>
      <c r="B3662" t="s">
        <v>124</v>
      </c>
      <c r="C3662" t="s">
        <v>278</v>
      </c>
      <c r="D3662" s="685">
        <v>45565</v>
      </c>
      <c r="E3662" t="s">
        <v>135</v>
      </c>
      <c r="F3662" s="685">
        <v>45434</v>
      </c>
      <c r="G3662" s="685">
        <v>45565</v>
      </c>
      <c r="H3662" s="684" t="s">
        <v>9408</v>
      </c>
    </row>
    <row r="3663" spans="1:8" ht="29" hidden="1" x14ac:dyDescent="0.35">
      <c r="A3663" t="s">
        <v>2226</v>
      </c>
      <c r="B3663" t="s">
        <v>888</v>
      </c>
      <c r="C3663" t="s">
        <v>278</v>
      </c>
      <c r="D3663" s="685">
        <v>45861</v>
      </c>
      <c r="E3663" t="s">
        <v>80</v>
      </c>
      <c r="F3663" s="685">
        <v>45460</v>
      </c>
      <c r="G3663" s="685">
        <v>45991</v>
      </c>
      <c r="H3663" s="684" t="s">
        <v>9409</v>
      </c>
    </row>
    <row r="3664" spans="1:8" hidden="1" x14ac:dyDescent="0.35">
      <c r="A3664" t="s">
        <v>9410</v>
      </c>
      <c r="B3664" t="s">
        <v>280</v>
      </c>
      <c r="C3664" t="s">
        <v>2475</v>
      </c>
      <c r="D3664" s="685">
        <v>45870</v>
      </c>
      <c r="E3664" t="s">
        <v>80</v>
      </c>
      <c r="F3664" s="685">
        <v>45491</v>
      </c>
      <c r="G3664" s="685">
        <v>45870</v>
      </c>
      <c r="H3664" s="684" t="s">
        <v>9411</v>
      </c>
    </row>
    <row r="3665" spans="1:8" hidden="1" x14ac:dyDescent="0.35">
      <c r="A3665" t="s">
        <v>9412</v>
      </c>
      <c r="B3665" t="s">
        <v>124</v>
      </c>
      <c r="C3665" t="s">
        <v>278</v>
      </c>
      <c r="D3665" s="685">
        <v>45838</v>
      </c>
      <c r="E3665" t="s">
        <v>80</v>
      </c>
      <c r="F3665" s="685">
        <v>45453</v>
      </c>
      <c r="G3665" s="685">
        <v>45869</v>
      </c>
      <c r="H3665" s="684" t="s">
        <v>9413</v>
      </c>
    </row>
    <row r="3666" spans="1:8" hidden="1" x14ac:dyDescent="0.35">
      <c r="A3666" t="s">
        <v>9414</v>
      </c>
      <c r="B3666" t="s">
        <v>124</v>
      </c>
      <c r="C3666" t="s">
        <v>278</v>
      </c>
      <c r="D3666" s="685">
        <v>45565</v>
      </c>
      <c r="E3666" t="s">
        <v>135</v>
      </c>
      <c r="F3666" s="685">
        <v>45453</v>
      </c>
      <c r="G3666" s="685">
        <v>45656</v>
      </c>
      <c r="H3666" s="684" t="s">
        <v>9415</v>
      </c>
    </row>
    <row r="3667" spans="1:8" hidden="1" x14ac:dyDescent="0.35">
      <c r="A3667" t="s">
        <v>2213</v>
      </c>
      <c r="B3667" t="s">
        <v>888</v>
      </c>
      <c r="C3667" t="s">
        <v>278</v>
      </c>
      <c r="D3667" s="685">
        <v>45861</v>
      </c>
      <c r="E3667" t="s">
        <v>80</v>
      </c>
      <c r="F3667" s="685">
        <v>45453</v>
      </c>
      <c r="G3667" s="685">
        <v>45991</v>
      </c>
      <c r="H3667" s="684" t="s">
        <v>9416</v>
      </c>
    </row>
    <row r="3668" spans="1:8" hidden="1" x14ac:dyDescent="0.35">
      <c r="A3668" t="s">
        <v>9417</v>
      </c>
      <c r="B3668" t="s">
        <v>124</v>
      </c>
      <c r="C3668" t="s">
        <v>278</v>
      </c>
      <c r="D3668" s="685">
        <v>45765</v>
      </c>
      <c r="E3668" t="s">
        <v>80</v>
      </c>
      <c r="F3668" s="685">
        <v>45502</v>
      </c>
      <c r="G3668" s="685">
        <v>46021</v>
      </c>
      <c r="H3668" s="684" t="s">
        <v>9418</v>
      </c>
    </row>
    <row r="3669" spans="1:8" hidden="1" x14ac:dyDescent="0.35">
      <c r="A3669" t="s">
        <v>9419</v>
      </c>
      <c r="B3669" t="s">
        <v>565</v>
      </c>
      <c r="C3669" t="s">
        <v>278</v>
      </c>
      <c r="D3669" s="685">
        <v>45862</v>
      </c>
      <c r="E3669" t="s">
        <v>80</v>
      </c>
      <c r="F3669" s="685">
        <v>45475</v>
      </c>
      <c r="G3669" s="685">
        <v>46021</v>
      </c>
      <c r="H3669" s="684" t="s">
        <v>9420</v>
      </c>
    </row>
    <row r="3670" spans="1:8" hidden="1" x14ac:dyDescent="0.35">
      <c r="A3670" t="s">
        <v>9421</v>
      </c>
      <c r="B3670" t="s">
        <v>124</v>
      </c>
      <c r="C3670" t="s">
        <v>278</v>
      </c>
      <c r="D3670" s="685">
        <v>45565</v>
      </c>
      <c r="E3670" t="s">
        <v>135</v>
      </c>
      <c r="F3670" s="685">
        <v>45492</v>
      </c>
      <c r="G3670" s="685">
        <v>45656</v>
      </c>
      <c r="H3670" s="684" t="s">
        <v>9422</v>
      </c>
    </row>
    <row r="3671" spans="1:8" ht="29" hidden="1" x14ac:dyDescent="0.35">
      <c r="A3671" t="s">
        <v>9423</v>
      </c>
      <c r="B3671" t="s">
        <v>124</v>
      </c>
      <c r="C3671" t="s">
        <v>124</v>
      </c>
      <c r="D3671" s="685">
        <v>45572</v>
      </c>
      <c r="E3671" t="s">
        <v>80</v>
      </c>
      <c r="F3671" s="685">
        <v>45453</v>
      </c>
      <c r="G3671" s="685">
        <v>45746</v>
      </c>
      <c r="H3671" s="684" t="s">
        <v>9424</v>
      </c>
    </row>
    <row r="3672" spans="1:8" hidden="1" x14ac:dyDescent="0.35">
      <c r="A3672" t="s">
        <v>9425</v>
      </c>
      <c r="B3672" t="s">
        <v>124</v>
      </c>
      <c r="C3672" t="s">
        <v>278</v>
      </c>
      <c r="D3672" s="685">
        <v>45838</v>
      </c>
      <c r="E3672" t="s">
        <v>80</v>
      </c>
      <c r="F3672" s="685">
        <v>45495</v>
      </c>
      <c r="G3672" s="685">
        <v>45869</v>
      </c>
      <c r="H3672" s="684" t="s">
        <v>9426</v>
      </c>
    </row>
    <row r="3673" spans="1:8" hidden="1" x14ac:dyDescent="0.35">
      <c r="A3673" t="s">
        <v>9427</v>
      </c>
      <c r="B3673" t="s">
        <v>888</v>
      </c>
      <c r="C3673" t="s">
        <v>278</v>
      </c>
      <c r="D3673" s="685">
        <v>45677</v>
      </c>
      <c r="E3673" t="s">
        <v>2624</v>
      </c>
      <c r="F3673" s="685">
        <v>45495</v>
      </c>
      <c r="G3673" s="685">
        <v>46022</v>
      </c>
      <c r="H3673" s="684" t="s">
        <v>9428</v>
      </c>
    </row>
    <row r="3674" spans="1:8" hidden="1" x14ac:dyDescent="0.35">
      <c r="A3674" t="s">
        <v>9429</v>
      </c>
      <c r="B3674" t="s">
        <v>124</v>
      </c>
      <c r="C3674" t="s">
        <v>2475</v>
      </c>
      <c r="D3674" s="685">
        <v>45565</v>
      </c>
      <c r="E3674" t="s">
        <v>80</v>
      </c>
      <c r="F3674" s="685">
        <v>45495</v>
      </c>
      <c r="G3674" s="685">
        <v>45656</v>
      </c>
      <c r="H3674" s="684" t="s">
        <v>9430</v>
      </c>
    </row>
    <row r="3675" spans="1:8" ht="29" hidden="1" x14ac:dyDescent="0.35">
      <c r="A3675" t="s">
        <v>9431</v>
      </c>
      <c r="B3675" t="s">
        <v>124</v>
      </c>
      <c r="C3675" t="s">
        <v>124</v>
      </c>
      <c r="D3675" s="685">
        <v>45508</v>
      </c>
      <c r="E3675" t="s">
        <v>80</v>
      </c>
      <c r="F3675" s="685">
        <v>45447</v>
      </c>
      <c r="G3675" s="685">
        <v>45622</v>
      </c>
      <c r="H3675" s="684" t="s">
        <v>9432</v>
      </c>
    </row>
    <row r="3676" spans="1:8" ht="29" hidden="1" x14ac:dyDescent="0.35">
      <c r="A3676" t="s">
        <v>9433</v>
      </c>
      <c r="B3676" t="s">
        <v>124</v>
      </c>
      <c r="C3676" t="s">
        <v>124</v>
      </c>
      <c r="D3676" s="685">
        <v>45508</v>
      </c>
      <c r="E3676" t="s">
        <v>80</v>
      </c>
      <c r="F3676" s="685">
        <v>45447</v>
      </c>
      <c r="G3676" s="685">
        <v>45622</v>
      </c>
      <c r="H3676" s="684" t="s">
        <v>9434</v>
      </c>
    </row>
    <row r="3677" spans="1:8" hidden="1" x14ac:dyDescent="0.35">
      <c r="A3677" t="s">
        <v>9435</v>
      </c>
      <c r="B3677" t="s">
        <v>565</v>
      </c>
      <c r="C3677" t="s">
        <v>278</v>
      </c>
      <c r="D3677" s="685">
        <v>45838</v>
      </c>
      <c r="E3677" t="s">
        <v>80</v>
      </c>
      <c r="F3677" s="685">
        <v>45464</v>
      </c>
      <c r="G3677" s="685">
        <v>45869</v>
      </c>
      <c r="H3677" s="684" t="s">
        <v>9436</v>
      </c>
    </row>
    <row r="3678" spans="1:8" ht="29" hidden="1" x14ac:dyDescent="0.35">
      <c r="A3678" t="s">
        <v>9437</v>
      </c>
      <c r="B3678" t="s">
        <v>124</v>
      </c>
      <c r="C3678" t="s">
        <v>278</v>
      </c>
      <c r="D3678" s="685">
        <v>45523</v>
      </c>
      <c r="E3678" t="s">
        <v>80</v>
      </c>
      <c r="F3678" s="685">
        <v>45492</v>
      </c>
      <c r="G3678" s="685">
        <v>45716</v>
      </c>
      <c r="H3678" s="684" t="s">
        <v>9438</v>
      </c>
    </row>
    <row r="3679" spans="1:8" hidden="1" x14ac:dyDescent="0.35">
      <c r="A3679" t="s">
        <v>9439</v>
      </c>
      <c r="B3679" t="s">
        <v>565</v>
      </c>
      <c r="C3679" t="s">
        <v>278</v>
      </c>
      <c r="D3679" s="685">
        <v>45596</v>
      </c>
      <c r="E3679" t="s">
        <v>80</v>
      </c>
      <c r="F3679" s="685">
        <v>45484</v>
      </c>
      <c r="G3679" s="685">
        <v>46021</v>
      </c>
      <c r="H3679" s="684" t="s">
        <v>9440</v>
      </c>
    </row>
    <row r="3680" spans="1:8" ht="29" hidden="1" x14ac:dyDescent="0.35">
      <c r="A3680" t="s">
        <v>9441</v>
      </c>
      <c r="B3680" t="s">
        <v>280</v>
      </c>
      <c r="C3680" t="s">
        <v>2536</v>
      </c>
      <c r="D3680" s="685">
        <v>45884</v>
      </c>
      <c r="E3680" t="s">
        <v>80</v>
      </c>
      <c r="F3680" s="685">
        <v>45491</v>
      </c>
      <c r="G3680" s="685">
        <v>45971</v>
      </c>
      <c r="H3680" s="684" t="s">
        <v>9442</v>
      </c>
    </row>
    <row r="3681" spans="1:8" hidden="1" x14ac:dyDescent="0.35">
      <c r="A3681" t="s">
        <v>9443</v>
      </c>
      <c r="B3681" t="s">
        <v>565</v>
      </c>
      <c r="C3681" t="s">
        <v>278</v>
      </c>
      <c r="D3681" s="685">
        <v>45490</v>
      </c>
      <c r="E3681" t="s">
        <v>80</v>
      </c>
      <c r="F3681" s="685">
        <v>45453</v>
      </c>
      <c r="G3681" s="685">
        <v>46021</v>
      </c>
      <c r="H3681" s="684" t="s">
        <v>9444</v>
      </c>
    </row>
    <row r="3682" spans="1:8" hidden="1" x14ac:dyDescent="0.35">
      <c r="A3682" t="s">
        <v>9445</v>
      </c>
      <c r="B3682" t="s">
        <v>565</v>
      </c>
      <c r="C3682" t="s">
        <v>278</v>
      </c>
      <c r="D3682" s="685">
        <v>45861</v>
      </c>
      <c r="E3682" t="s">
        <v>80</v>
      </c>
      <c r="F3682" s="685">
        <v>45461</v>
      </c>
      <c r="G3682" s="685">
        <v>45991</v>
      </c>
      <c r="H3682" s="684" t="s">
        <v>9446</v>
      </c>
    </row>
    <row r="3683" spans="1:8" hidden="1" x14ac:dyDescent="0.35">
      <c r="A3683" t="s">
        <v>9447</v>
      </c>
      <c r="B3683" t="s">
        <v>565</v>
      </c>
      <c r="C3683" t="s">
        <v>278</v>
      </c>
      <c r="D3683" s="685">
        <v>45565</v>
      </c>
      <c r="E3683" t="s">
        <v>80</v>
      </c>
      <c r="F3683" s="685">
        <v>45476</v>
      </c>
      <c r="G3683" s="685">
        <v>46022</v>
      </c>
      <c r="H3683" s="684" t="s">
        <v>9448</v>
      </c>
    </row>
    <row r="3684" spans="1:8" ht="29" hidden="1" x14ac:dyDescent="0.35">
      <c r="A3684" t="s">
        <v>9449</v>
      </c>
      <c r="B3684" t="s">
        <v>124</v>
      </c>
      <c r="C3684" t="s">
        <v>278</v>
      </c>
      <c r="D3684" s="685">
        <v>45519</v>
      </c>
      <c r="E3684" t="s">
        <v>80</v>
      </c>
      <c r="F3684" s="685">
        <v>45484</v>
      </c>
      <c r="G3684" s="685">
        <v>45716</v>
      </c>
      <c r="H3684" s="684" t="s">
        <v>9450</v>
      </c>
    </row>
    <row r="3685" spans="1:8" hidden="1" x14ac:dyDescent="0.35">
      <c r="A3685" t="s">
        <v>9451</v>
      </c>
      <c r="B3685" t="s">
        <v>124</v>
      </c>
      <c r="C3685" t="s">
        <v>278</v>
      </c>
      <c r="D3685" s="685">
        <v>45490</v>
      </c>
      <c r="E3685" t="s">
        <v>80</v>
      </c>
      <c r="F3685" s="685">
        <v>45453</v>
      </c>
      <c r="G3685" s="685">
        <v>45656</v>
      </c>
      <c r="H3685" s="684" t="s">
        <v>9452</v>
      </c>
    </row>
    <row r="3686" spans="1:8" ht="29" hidden="1" x14ac:dyDescent="0.35">
      <c r="A3686" t="s">
        <v>9453</v>
      </c>
      <c r="B3686" t="s">
        <v>124</v>
      </c>
      <c r="C3686" t="s">
        <v>124</v>
      </c>
      <c r="D3686" s="685">
        <v>45508</v>
      </c>
      <c r="E3686" t="s">
        <v>80</v>
      </c>
      <c r="F3686" s="685">
        <v>45447</v>
      </c>
      <c r="G3686" s="685">
        <v>45622</v>
      </c>
      <c r="H3686" s="684" t="s">
        <v>9454</v>
      </c>
    </row>
    <row r="3687" spans="1:8" hidden="1" x14ac:dyDescent="0.35">
      <c r="A3687" t="s">
        <v>9455</v>
      </c>
      <c r="B3687" t="s">
        <v>124</v>
      </c>
      <c r="C3687" t="s">
        <v>278</v>
      </c>
      <c r="D3687" s="685">
        <v>45722</v>
      </c>
      <c r="E3687" t="s">
        <v>80</v>
      </c>
      <c r="F3687" s="685">
        <v>45460</v>
      </c>
      <c r="G3687" s="685">
        <v>46022</v>
      </c>
      <c r="H3687" s="684" t="s">
        <v>9456</v>
      </c>
    </row>
    <row r="3688" spans="1:8" hidden="1" x14ac:dyDescent="0.35">
      <c r="A3688" t="s">
        <v>9457</v>
      </c>
      <c r="B3688" t="s">
        <v>124</v>
      </c>
      <c r="C3688" t="s">
        <v>278</v>
      </c>
      <c r="D3688" s="685">
        <v>45765</v>
      </c>
      <c r="E3688" t="s">
        <v>80</v>
      </c>
      <c r="F3688" s="685">
        <v>45475</v>
      </c>
      <c r="G3688" s="685">
        <v>46021</v>
      </c>
      <c r="H3688" s="684" t="s">
        <v>9458</v>
      </c>
    </row>
    <row r="3689" spans="1:8" hidden="1" x14ac:dyDescent="0.35">
      <c r="A3689" t="s">
        <v>9459</v>
      </c>
      <c r="B3689" t="s">
        <v>124</v>
      </c>
      <c r="C3689" t="s">
        <v>278</v>
      </c>
      <c r="D3689" s="685">
        <v>45565</v>
      </c>
      <c r="E3689" t="s">
        <v>135</v>
      </c>
      <c r="F3689" s="685">
        <v>45434</v>
      </c>
      <c r="G3689" s="685">
        <v>45565</v>
      </c>
      <c r="H3689" s="684" t="s">
        <v>9460</v>
      </c>
    </row>
    <row r="3690" spans="1:8" hidden="1" x14ac:dyDescent="0.35">
      <c r="A3690" t="s">
        <v>9461</v>
      </c>
      <c r="B3690" t="s">
        <v>124</v>
      </c>
      <c r="C3690" t="s">
        <v>278</v>
      </c>
      <c r="D3690" s="685">
        <v>45565</v>
      </c>
      <c r="E3690" t="s">
        <v>135</v>
      </c>
      <c r="F3690" s="685">
        <v>45434</v>
      </c>
      <c r="G3690" s="685">
        <v>45565</v>
      </c>
      <c r="H3690" s="684" t="s">
        <v>9462</v>
      </c>
    </row>
    <row r="3691" spans="1:8" hidden="1" x14ac:dyDescent="0.35">
      <c r="A3691" t="s">
        <v>9463</v>
      </c>
      <c r="B3691" t="s">
        <v>888</v>
      </c>
      <c r="C3691" t="s">
        <v>278</v>
      </c>
      <c r="D3691" s="685">
        <v>45869</v>
      </c>
      <c r="E3691" t="s">
        <v>80</v>
      </c>
      <c r="F3691" s="685">
        <v>45492</v>
      </c>
      <c r="G3691" s="685">
        <v>46021</v>
      </c>
      <c r="H3691" s="684" t="s">
        <v>9464</v>
      </c>
    </row>
    <row r="3692" spans="1:8" hidden="1" x14ac:dyDescent="0.35">
      <c r="A3692" t="s">
        <v>9465</v>
      </c>
      <c r="B3692" t="s">
        <v>565</v>
      </c>
      <c r="C3692" t="s">
        <v>278</v>
      </c>
      <c r="D3692" s="685">
        <v>45490</v>
      </c>
      <c r="E3692" t="s">
        <v>80</v>
      </c>
      <c r="F3692" s="685">
        <v>45460</v>
      </c>
      <c r="G3692" s="685">
        <v>46021</v>
      </c>
      <c r="H3692" s="684" t="s">
        <v>9466</v>
      </c>
    </row>
    <row r="3693" spans="1:8" ht="29" hidden="1" x14ac:dyDescent="0.35">
      <c r="A3693" t="s">
        <v>9467</v>
      </c>
      <c r="B3693" t="s">
        <v>124</v>
      </c>
      <c r="C3693" t="s">
        <v>124</v>
      </c>
      <c r="D3693" s="685">
        <v>45503</v>
      </c>
      <c r="E3693" t="s">
        <v>135</v>
      </c>
      <c r="F3693" s="685">
        <v>45484</v>
      </c>
      <c r="G3693" s="685">
        <v>45656</v>
      </c>
      <c r="H3693" s="684" t="s">
        <v>9468</v>
      </c>
    </row>
    <row r="3694" spans="1:8" hidden="1" x14ac:dyDescent="0.35">
      <c r="A3694" t="s">
        <v>9469</v>
      </c>
      <c r="B3694" t="s">
        <v>565</v>
      </c>
      <c r="C3694" t="s">
        <v>278</v>
      </c>
      <c r="D3694" s="685">
        <v>45838</v>
      </c>
      <c r="E3694" t="s">
        <v>80</v>
      </c>
      <c r="F3694" s="685">
        <v>45453</v>
      </c>
      <c r="G3694" s="685">
        <v>45869</v>
      </c>
      <c r="H3694" s="684" t="s">
        <v>9470</v>
      </c>
    </row>
    <row r="3695" spans="1:8" hidden="1" x14ac:dyDescent="0.35">
      <c r="A3695" t="s">
        <v>9471</v>
      </c>
      <c r="B3695" t="s">
        <v>124</v>
      </c>
      <c r="C3695" t="s">
        <v>278</v>
      </c>
      <c r="D3695" s="685">
        <v>45490</v>
      </c>
      <c r="E3695" t="s">
        <v>80</v>
      </c>
      <c r="F3695" s="685">
        <v>45453</v>
      </c>
      <c r="G3695" s="685">
        <v>45656</v>
      </c>
      <c r="H3695" s="684" t="s">
        <v>9472</v>
      </c>
    </row>
    <row r="3696" spans="1:8" hidden="1" x14ac:dyDescent="0.35">
      <c r="A3696" t="s">
        <v>9473</v>
      </c>
      <c r="B3696" t="s">
        <v>888</v>
      </c>
      <c r="C3696" t="s">
        <v>2536</v>
      </c>
      <c r="D3696" s="685">
        <v>45809</v>
      </c>
      <c r="E3696" t="s">
        <v>80</v>
      </c>
      <c r="F3696" s="685">
        <v>45483</v>
      </c>
      <c r="G3696" s="685">
        <v>45992</v>
      </c>
      <c r="H3696" s="684" t="s">
        <v>9474</v>
      </c>
    </row>
    <row r="3697" spans="1:8" hidden="1" x14ac:dyDescent="0.35">
      <c r="A3697" t="s">
        <v>9475</v>
      </c>
      <c r="B3697" t="s">
        <v>124</v>
      </c>
      <c r="C3697" t="s">
        <v>278</v>
      </c>
      <c r="D3697" s="685">
        <v>45565</v>
      </c>
      <c r="E3697" t="s">
        <v>135</v>
      </c>
      <c r="F3697" s="685">
        <v>45434</v>
      </c>
      <c r="G3697" s="685">
        <v>45565</v>
      </c>
      <c r="H3697" s="684" t="s">
        <v>9476</v>
      </c>
    </row>
    <row r="3698" spans="1:8" hidden="1" x14ac:dyDescent="0.35">
      <c r="A3698" t="s">
        <v>9477</v>
      </c>
      <c r="B3698" t="s">
        <v>124</v>
      </c>
      <c r="C3698" t="s">
        <v>278</v>
      </c>
      <c r="D3698" s="685">
        <v>45565</v>
      </c>
      <c r="E3698" t="s">
        <v>135</v>
      </c>
      <c r="F3698" s="685">
        <v>45434</v>
      </c>
      <c r="G3698" s="685">
        <v>45565</v>
      </c>
      <c r="H3698" s="684" t="s">
        <v>9478</v>
      </c>
    </row>
    <row r="3699" spans="1:8" hidden="1" x14ac:dyDescent="0.35">
      <c r="A3699" t="s">
        <v>633</v>
      </c>
      <c r="B3699" t="s">
        <v>124</v>
      </c>
      <c r="C3699" t="s">
        <v>278</v>
      </c>
      <c r="D3699" s="685">
        <v>45490</v>
      </c>
      <c r="E3699" t="s">
        <v>80</v>
      </c>
      <c r="F3699" s="685">
        <v>45453</v>
      </c>
      <c r="G3699" s="685">
        <v>45656</v>
      </c>
      <c r="H3699" s="684" t="s">
        <v>9479</v>
      </c>
    </row>
    <row r="3700" spans="1:8" ht="29" hidden="1" x14ac:dyDescent="0.35">
      <c r="A3700" t="s">
        <v>9480</v>
      </c>
      <c r="B3700" t="s">
        <v>124</v>
      </c>
      <c r="C3700" t="s">
        <v>124</v>
      </c>
      <c r="D3700" s="685">
        <v>45508</v>
      </c>
      <c r="E3700" t="s">
        <v>80</v>
      </c>
      <c r="F3700" s="685">
        <v>45447</v>
      </c>
      <c r="G3700" s="685">
        <v>45622</v>
      </c>
      <c r="H3700" s="684" t="s">
        <v>9481</v>
      </c>
    </row>
    <row r="3701" spans="1:8" hidden="1" x14ac:dyDescent="0.35">
      <c r="A3701" t="s">
        <v>9482</v>
      </c>
      <c r="B3701" t="s">
        <v>888</v>
      </c>
      <c r="C3701" t="s">
        <v>278</v>
      </c>
      <c r="D3701" s="685">
        <v>45838</v>
      </c>
      <c r="E3701" t="s">
        <v>80</v>
      </c>
      <c r="F3701" s="685">
        <v>45495</v>
      </c>
      <c r="G3701" s="685">
        <v>46022</v>
      </c>
      <c r="H3701" s="684" t="s">
        <v>5286</v>
      </c>
    </row>
    <row r="3702" spans="1:8" hidden="1" x14ac:dyDescent="0.35">
      <c r="A3702" t="s">
        <v>9483</v>
      </c>
      <c r="B3702" t="s">
        <v>124</v>
      </c>
      <c r="C3702" t="s">
        <v>124</v>
      </c>
      <c r="D3702" s="685">
        <v>45565</v>
      </c>
      <c r="E3702" t="s">
        <v>135</v>
      </c>
      <c r="F3702" s="685">
        <v>45439</v>
      </c>
      <c r="G3702" s="685">
        <v>45565</v>
      </c>
      <c r="H3702" s="684" t="s">
        <v>9484</v>
      </c>
    </row>
    <row r="3703" spans="1:8" hidden="1" x14ac:dyDescent="0.35">
      <c r="A3703" t="s">
        <v>9485</v>
      </c>
      <c r="B3703" t="s">
        <v>888</v>
      </c>
      <c r="C3703" t="s">
        <v>278</v>
      </c>
      <c r="D3703" s="685">
        <v>45565</v>
      </c>
      <c r="E3703" t="s">
        <v>80</v>
      </c>
      <c r="F3703" s="685">
        <v>45460</v>
      </c>
      <c r="G3703" s="685">
        <v>46022</v>
      </c>
      <c r="H3703" s="684" t="s">
        <v>9486</v>
      </c>
    </row>
    <row r="3704" spans="1:8" hidden="1" x14ac:dyDescent="0.35">
      <c r="A3704" t="s">
        <v>9487</v>
      </c>
      <c r="B3704" t="s">
        <v>124</v>
      </c>
      <c r="C3704" t="s">
        <v>278</v>
      </c>
      <c r="D3704" s="685">
        <v>45765</v>
      </c>
      <c r="E3704" t="s">
        <v>80</v>
      </c>
      <c r="F3704" s="685">
        <v>45475</v>
      </c>
      <c r="G3704" s="685">
        <v>46021</v>
      </c>
      <c r="H3704" s="684" t="s">
        <v>9488</v>
      </c>
    </row>
    <row r="3705" spans="1:8" hidden="1" x14ac:dyDescent="0.35">
      <c r="A3705" t="s">
        <v>9489</v>
      </c>
      <c r="B3705" t="s">
        <v>156</v>
      </c>
      <c r="C3705" t="s">
        <v>278</v>
      </c>
      <c r="D3705" s="685">
        <v>45786</v>
      </c>
      <c r="E3705" t="s">
        <v>80</v>
      </c>
      <c r="F3705" s="685">
        <v>45453</v>
      </c>
      <c r="G3705" s="685">
        <v>46021</v>
      </c>
      <c r="H3705" s="684" t="s">
        <v>9490</v>
      </c>
    </row>
    <row r="3706" spans="1:8" hidden="1" x14ac:dyDescent="0.35">
      <c r="A3706" t="s">
        <v>9491</v>
      </c>
      <c r="B3706" t="s">
        <v>124</v>
      </c>
      <c r="C3706" t="s">
        <v>278</v>
      </c>
      <c r="D3706" s="685">
        <v>45565</v>
      </c>
      <c r="E3706" t="s">
        <v>135</v>
      </c>
      <c r="F3706" s="685">
        <v>45434</v>
      </c>
      <c r="G3706" s="685">
        <v>45565</v>
      </c>
      <c r="H3706" s="684" t="s">
        <v>9492</v>
      </c>
    </row>
    <row r="3707" spans="1:8" ht="29" hidden="1" x14ac:dyDescent="0.35">
      <c r="A3707" t="s">
        <v>9493</v>
      </c>
      <c r="B3707" t="s">
        <v>124</v>
      </c>
      <c r="C3707" t="s">
        <v>124</v>
      </c>
      <c r="D3707" s="685">
        <v>45509</v>
      </c>
      <c r="E3707" t="s">
        <v>80</v>
      </c>
      <c r="F3707" s="685">
        <v>45448</v>
      </c>
      <c r="G3707" s="685">
        <v>45622</v>
      </c>
      <c r="H3707" s="684" t="s">
        <v>9494</v>
      </c>
    </row>
    <row r="3708" spans="1:8" hidden="1" x14ac:dyDescent="0.35">
      <c r="A3708" t="s">
        <v>9495</v>
      </c>
      <c r="B3708" t="s">
        <v>124</v>
      </c>
      <c r="C3708" t="s">
        <v>278</v>
      </c>
      <c r="D3708" s="685">
        <v>45565</v>
      </c>
      <c r="E3708" t="s">
        <v>135</v>
      </c>
      <c r="F3708" s="685">
        <v>45434</v>
      </c>
      <c r="G3708" s="685">
        <v>45565</v>
      </c>
      <c r="H3708" s="684" t="s">
        <v>9496</v>
      </c>
    </row>
    <row r="3709" spans="1:8" hidden="1" x14ac:dyDescent="0.35">
      <c r="A3709" t="s">
        <v>9497</v>
      </c>
      <c r="B3709" t="s">
        <v>124</v>
      </c>
      <c r="C3709" t="s">
        <v>278</v>
      </c>
      <c r="D3709" s="685">
        <v>45565</v>
      </c>
      <c r="E3709" t="s">
        <v>135</v>
      </c>
      <c r="F3709" s="685">
        <v>45434</v>
      </c>
      <c r="G3709" s="685">
        <v>45565</v>
      </c>
      <c r="H3709" s="684" t="s">
        <v>9498</v>
      </c>
    </row>
    <row r="3710" spans="1:8" ht="29" hidden="1" x14ac:dyDescent="0.35">
      <c r="A3710" t="s">
        <v>2228</v>
      </c>
      <c r="B3710" t="s">
        <v>888</v>
      </c>
      <c r="C3710" t="s">
        <v>278</v>
      </c>
      <c r="D3710" s="685">
        <v>45838</v>
      </c>
      <c r="E3710" t="s">
        <v>2624</v>
      </c>
      <c r="F3710" s="685">
        <v>45460</v>
      </c>
      <c r="G3710" s="685">
        <v>46021</v>
      </c>
      <c r="H3710" s="684" t="s">
        <v>9499</v>
      </c>
    </row>
    <row r="3711" spans="1:8" ht="29" hidden="1" x14ac:dyDescent="0.35">
      <c r="A3711" t="s">
        <v>9500</v>
      </c>
      <c r="B3711" t="s">
        <v>888</v>
      </c>
      <c r="C3711" t="s">
        <v>278</v>
      </c>
      <c r="D3711" s="685">
        <v>45867</v>
      </c>
      <c r="E3711" t="s">
        <v>2624</v>
      </c>
      <c r="F3711" s="685">
        <v>45461</v>
      </c>
      <c r="G3711" s="685">
        <v>46022</v>
      </c>
      <c r="H3711" s="684" t="s">
        <v>9501</v>
      </c>
    </row>
    <row r="3712" spans="1:8" hidden="1" x14ac:dyDescent="0.35">
      <c r="A3712" t="s">
        <v>9502</v>
      </c>
      <c r="B3712" t="s">
        <v>124</v>
      </c>
      <c r="C3712" t="s">
        <v>278</v>
      </c>
      <c r="D3712" s="685">
        <v>45565</v>
      </c>
      <c r="E3712" t="s">
        <v>135</v>
      </c>
      <c r="F3712" s="685">
        <v>45453</v>
      </c>
      <c r="G3712" s="685">
        <v>45656</v>
      </c>
      <c r="H3712" s="684" t="s">
        <v>9503</v>
      </c>
    </row>
    <row r="3713" spans="1:8" ht="29" hidden="1" x14ac:dyDescent="0.35">
      <c r="A3713" t="s">
        <v>9504</v>
      </c>
      <c r="B3713" t="s">
        <v>124</v>
      </c>
      <c r="C3713" t="s">
        <v>124</v>
      </c>
      <c r="D3713" s="685">
        <v>45572</v>
      </c>
      <c r="E3713" t="s">
        <v>80</v>
      </c>
      <c r="F3713" s="685">
        <v>45453</v>
      </c>
      <c r="G3713" s="685">
        <v>45746</v>
      </c>
      <c r="H3713" s="684" t="s">
        <v>9505</v>
      </c>
    </row>
    <row r="3714" spans="1:8" hidden="1" x14ac:dyDescent="0.35">
      <c r="A3714" t="s">
        <v>9506</v>
      </c>
      <c r="B3714" t="s">
        <v>888</v>
      </c>
      <c r="C3714" t="s">
        <v>278</v>
      </c>
      <c r="D3714" s="685">
        <v>45838</v>
      </c>
      <c r="E3714" t="s">
        <v>80</v>
      </c>
      <c r="F3714" s="685">
        <v>45461</v>
      </c>
      <c r="G3714" s="685">
        <v>46021</v>
      </c>
      <c r="H3714" s="684" t="s">
        <v>9507</v>
      </c>
    </row>
    <row r="3715" spans="1:8" hidden="1" x14ac:dyDescent="0.35">
      <c r="A3715" t="s">
        <v>9508</v>
      </c>
      <c r="B3715" t="s">
        <v>124</v>
      </c>
      <c r="C3715" t="s">
        <v>278</v>
      </c>
      <c r="D3715" s="685">
        <v>45765</v>
      </c>
      <c r="E3715" t="s">
        <v>80</v>
      </c>
      <c r="F3715" s="685">
        <v>45478</v>
      </c>
      <c r="G3715" s="685">
        <v>46021</v>
      </c>
      <c r="H3715" s="684" t="s">
        <v>9509</v>
      </c>
    </row>
    <row r="3716" spans="1:8" ht="29" hidden="1" x14ac:dyDescent="0.35">
      <c r="A3716" t="s">
        <v>9510</v>
      </c>
      <c r="B3716" t="s">
        <v>124</v>
      </c>
      <c r="C3716" t="s">
        <v>124</v>
      </c>
      <c r="D3716" s="685">
        <v>45555</v>
      </c>
      <c r="E3716" t="s">
        <v>80</v>
      </c>
      <c r="F3716" s="685">
        <v>45460</v>
      </c>
      <c r="G3716" s="685">
        <v>45565</v>
      </c>
      <c r="H3716" s="684" t="s">
        <v>9511</v>
      </c>
    </row>
    <row r="3717" spans="1:8" ht="29" hidden="1" x14ac:dyDescent="0.35">
      <c r="A3717" t="s">
        <v>9512</v>
      </c>
      <c r="B3717" t="s">
        <v>124</v>
      </c>
      <c r="C3717" t="s">
        <v>124</v>
      </c>
      <c r="D3717" s="685">
        <v>45509</v>
      </c>
      <c r="E3717" t="s">
        <v>80</v>
      </c>
      <c r="F3717" s="685">
        <v>45448</v>
      </c>
      <c r="G3717" s="685">
        <v>45622</v>
      </c>
      <c r="H3717" s="684" t="s">
        <v>9513</v>
      </c>
    </row>
    <row r="3718" spans="1:8" ht="29" hidden="1" x14ac:dyDescent="0.35">
      <c r="A3718" t="s">
        <v>9514</v>
      </c>
      <c r="B3718" t="s">
        <v>124</v>
      </c>
      <c r="C3718" t="s">
        <v>124</v>
      </c>
      <c r="D3718" s="685">
        <v>45509</v>
      </c>
      <c r="E3718" t="s">
        <v>80</v>
      </c>
      <c r="F3718" s="685">
        <v>45448</v>
      </c>
      <c r="G3718" s="685">
        <v>45622</v>
      </c>
      <c r="H3718" s="684" t="s">
        <v>9515</v>
      </c>
    </row>
    <row r="3719" spans="1:8" hidden="1" x14ac:dyDescent="0.35">
      <c r="A3719" t="s">
        <v>9516</v>
      </c>
      <c r="B3719" t="s">
        <v>280</v>
      </c>
      <c r="C3719" t="s">
        <v>2475</v>
      </c>
      <c r="D3719" s="685">
        <v>45870</v>
      </c>
      <c r="E3719" t="s">
        <v>80</v>
      </c>
      <c r="F3719" s="685">
        <v>45644</v>
      </c>
      <c r="G3719" s="685">
        <v>45870</v>
      </c>
      <c r="H3719" s="684" t="s">
        <v>9517</v>
      </c>
    </row>
    <row r="3720" spans="1:8" hidden="1" x14ac:dyDescent="0.35">
      <c r="A3720" t="s">
        <v>9518</v>
      </c>
      <c r="B3720" t="s">
        <v>124</v>
      </c>
      <c r="C3720" t="s">
        <v>278</v>
      </c>
      <c r="D3720" s="685">
        <v>45719</v>
      </c>
      <c r="E3720" t="s">
        <v>135</v>
      </c>
      <c r="F3720" s="685">
        <v>45691</v>
      </c>
      <c r="G3720" s="685">
        <v>46325</v>
      </c>
      <c r="H3720" s="684" t="s">
        <v>9519</v>
      </c>
    </row>
    <row r="3721" spans="1:8" hidden="1" x14ac:dyDescent="0.35">
      <c r="A3721" t="s">
        <v>9520</v>
      </c>
      <c r="B3721" t="s">
        <v>565</v>
      </c>
      <c r="C3721" t="s">
        <v>2475</v>
      </c>
      <c r="D3721" s="685">
        <v>45898</v>
      </c>
      <c r="E3721" t="s">
        <v>80</v>
      </c>
      <c r="F3721" s="685">
        <v>45474</v>
      </c>
      <c r="G3721" s="685">
        <v>46022</v>
      </c>
      <c r="H3721" s="684" t="s">
        <v>9521</v>
      </c>
    </row>
    <row r="3722" spans="1:8" hidden="1" x14ac:dyDescent="0.35">
      <c r="A3722" t="s">
        <v>9522</v>
      </c>
      <c r="B3722" t="s">
        <v>124</v>
      </c>
      <c r="C3722" t="s">
        <v>278</v>
      </c>
      <c r="D3722" s="685">
        <v>45638</v>
      </c>
      <c r="E3722" t="s">
        <v>80</v>
      </c>
      <c r="F3722" s="685">
        <v>45608</v>
      </c>
      <c r="G3722" s="685">
        <v>46325</v>
      </c>
      <c r="H3722" s="684" t="s">
        <v>9523</v>
      </c>
    </row>
    <row r="3723" spans="1:8" hidden="1" x14ac:dyDescent="0.35">
      <c r="A3723" t="s">
        <v>9524</v>
      </c>
      <c r="B3723" t="s">
        <v>280</v>
      </c>
      <c r="C3723" t="s">
        <v>278</v>
      </c>
      <c r="D3723" s="685">
        <v>45900</v>
      </c>
      <c r="E3723" t="s">
        <v>80</v>
      </c>
      <c r="F3723" s="685">
        <v>45636</v>
      </c>
      <c r="G3723" s="685">
        <v>45900</v>
      </c>
      <c r="H3723" s="684" t="s">
        <v>9525</v>
      </c>
    </row>
    <row r="3724" spans="1:8" ht="29" hidden="1" x14ac:dyDescent="0.35">
      <c r="A3724" t="s">
        <v>9526</v>
      </c>
      <c r="B3724" t="s">
        <v>124</v>
      </c>
      <c r="C3724" t="s">
        <v>278</v>
      </c>
      <c r="D3724" s="685">
        <v>45671</v>
      </c>
      <c r="E3724" t="s">
        <v>80</v>
      </c>
      <c r="F3724" s="685">
        <v>45656</v>
      </c>
      <c r="G3724" s="685">
        <v>45716</v>
      </c>
      <c r="H3724" s="684" t="s">
        <v>9527</v>
      </c>
    </row>
    <row r="3725" spans="1:8" hidden="1" x14ac:dyDescent="0.35">
      <c r="A3725" t="s">
        <v>9528</v>
      </c>
      <c r="B3725" t="s">
        <v>280</v>
      </c>
      <c r="C3725" t="s">
        <v>278</v>
      </c>
      <c r="D3725" s="685">
        <v>45960</v>
      </c>
      <c r="E3725" t="s">
        <v>80</v>
      </c>
      <c r="F3725" s="685">
        <v>45772</v>
      </c>
      <c r="G3725" s="685">
        <v>46325</v>
      </c>
      <c r="H3725" s="684" t="s">
        <v>9529</v>
      </c>
    </row>
    <row r="3726" spans="1:8" hidden="1" x14ac:dyDescent="0.35">
      <c r="A3726" t="s">
        <v>9530</v>
      </c>
      <c r="B3726" t="s">
        <v>124</v>
      </c>
      <c r="C3726" t="s">
        <v>278</v>
      </c>
      <c r="D3726" s="685">
        <v>45684</v>
      </c>
      <c r="E3726" t="s">
        <v>135</v>
      </c>
      <c r="F3726" s="685">
        <v>45652</v>
      </c>
      <c r="G3726" s="685">
        <v>46325</v>
      </c>
      <c r="H3726" s="684" t="s">
        <v>2738</v>
      </c>
    </row>
    <row r="3727" spans="1:8" hidden="1" x14ac:dyDescent="0.35">
      <c r="A3727" t="s">
        <v>9531</v>
      </c>
      <c r="B3727" t="s">
        <v>280</v>
      </c>
      <c r="C3727" t="s">
        <v>278</v>
      </c>
      <c r="D3727" s="685">
        <v>45960</v>
      </c>
      <c r="E3727" t="s">
        <v>80</v>
      </c>
      <c r="F3727" s="685">
        <v>45749</v>
      </c>
      <c r="G3727" s="685">
        <v>46325</v>
      </c>
      <c r="H3727" s="684" t="s">
        <v>9532</v>
      </c>
    </row>
    <row r="3728" spans="1:8" hidden="1" x14ac:dyDescent="0.35">
      <c r="A3728" t="s">
        <v>551</v>
      </c>
      <c r="B3728" t="s">
        <v>156</v>
      </c>
      <c r="C3728" t="s">
        <v>124</v>
      </c>
      <c r="D3728" s="685">
        <v>45711</v>
      </c>
      <c r="E3728" t="s">
        <v>80</v>
      </c>
      <c r="F3728" s="685">
        <v>45496</v>
      </c>
      <c r="G3728" s="685">
        <v>45711</v>
      </c>
      <c r="H3728" s="684" t="s">
        <v>9533</v>
      </c>
    </row>
    <row r="3729" spans="1:8" hidden="1" x14ac:dyDescent="0.35">
      <c r="A3729" t="s">
        <v>9534</v>
      </c>
      <c r="B3729" t="s">
        <v>124</v>
      </c>
      <c r="C3729" t="s">
        <v>2475</v>
      </c>
      <c r="D3729" s="685">
        <v>45747</v>
      </c>
      <c r="E3729" t="s">
        <v>80</v>
      </c>
      <c r="F3729" s="685">
        <v>45646</v>
      </c>
      <c r="G3729" s="685">
        <v>45747</v>
      </c>
      <c r="H3729" s="684" t="s">
        <v>9535</v>
      </c>
    </row>
    <row r="3730" spans="1:8" hidden="1" x14ac:dyDescent="0.35">
      <c r="A3730" t="s">
        <v>9536</v>
      </c>
      <c r="B3730" t="s">
        <v>565</v>
      </c>
      <c r="C3730" t="s">
        <v>278</v>
      </c>
      <c r="D3730" s="685">
        <v>45644</v>
      </c>
      <c r="E3730" t="s">
        <v>80</v>
      </c>
      <c r="F3730" s="685">
        <v>45625</v>
      </c>
      <c r="G3730" s="685">
        <v>45992</v>
      </c>
      <c r="H3730" s="684" t="s">
        <v>9537</v>
      </c>
    </row>
    <row r="3731" spans="1:8" hidden="1" x14ac:dyDescent="0.35">
      <c r="A3731" t="s">
        <v>9538</v>
      </c>
      <c r="B3731" t="s">
        <v>280</v>
      </c>
      <c r="C3731" t="s">
        <v>2475</v>
      </c>
      <c r="D3731" s="685">
        <v>45870</v>
      </c>
      <c r="E3731" t="s">
        <v>80</v>
      </c>
      <c r="F3731" s="685">
        <v>45649</v>
      </c>
      <c r="G3731" s="685">
        <v>45870</v>
      </c>
      <c r="H3731" s="684" t="s">
        <v>9539</v>
      </c>
    </row>
    <row r="3732" spans="1:8" ht="43.5" hidden="1" x14ac:dyDescent="0.35">
      <c r="A3732" t="s">
        <v>9540</v>
      </c>
      <c r="B3732" t="s">
        <v>888</v>
      </c>
      <c r="C3732" t="s">
        <v>124</v>
      </c>
      <c r="D3732" s="685">
        <v>45793</v>
      </c>
      <c r="E3732" t="s">
        <v>2553</v>
      </c>
      <c r="F3732" s="685">
        <v>45790</v>
      </c>
      <c r="G3732" s="685">
        <v>45856</v>
      </c>
      <c r="H3732" s="684" t="s">
        <v>9541</v>
      </c>
    </row>
    <row r="3733" spans="1:8" ht="29" hidden="1" x14ac:dyDescent="0.35">
      <c r="A3733" t="s">
        <v>9542</v>
      </c>
      <c r="B3733" t="s">
        <v>888</v>
      </c>
      <c r="C3733" t="s">
        <v>278</v>
      </c>
      <c r="D3733" s="685">
        <v>45870</v>
      </c>
      <c r="E3733" t="s">
        <v>2640</v>
      </c>
      <c r="F3733" s="685">
        <v>45646</v>
      </c>
      <c r="G3733" s="685">
        <v>45992</v>
      </c>
      <c r="H3733" s="684" t="s">
        <v>9543</v>
      </c>
    </row>
    <row r="3734" spans="1:8" ht="29" hidden="1" x14ac:dyDescent="0.35">
      <c r="A3734" t="s">
        <v>9544</v>
      </c>
      <c r="B3734" t="s">
        <v>124</v>
      </c>
      <c r="C3734" t="s">
        <v>278</v>
      </c>
      <c r="D3734" s="685">
        <v>45642</v>
      </c>
      <c r="E3734" t="s">
        <v>80</v>
      </c>
      <c r="F3734" s="685">
        <v>45610</v>
      </c>
      <c r="G3734" s="685">
        <v>46325</v>
      </c>
      <c r="H3734" s="684" t="s">
        <v>9545</v>
      </c>
    </row>
    <row r="3735" spans="1:8" hidden="1" x14ac:dyDescent="0.35">
      <c r="A3735" t="s">
        <v>9546</v>
      </c>
      <c r="B3735" t="s">
        <v>280</v>
      </c>
      <c r="C3735" t="s">
        <v>124</v>
      </c>
      <c r="D3735" s="685">
        <v>45849</v>
      </c>
      <c r="E3735" t="s">
        <v>80</v>
      </c>
      <c r="F3735" s="685">
        <v>45758</v>
      </c>
      <c r="G3735" s="685">
        <v>46057</v>
      </c>
      <c r="H3735" s="684" t="s">
        <v>9547</v>
      </c>
    </row>
    <row r="3736" spans="1:8" hidden="1" x14ac:dyDescent="0.35">
      <c r="A3736" t="s">
        <v>9548</v>
      </c>
      <c r="B3736" t="s">
        <v>565</v>
      </c>
      <c r="C3736" t="s">
        <v>2475</v>
      </c>
      <c r="D3736" s="685">
        <v>46142</v>
      </c>
      <c r="E3736" t="s">
        <v>80</v>
      </c>
      <c r="F3736" s="685">
        <v>45727</v>
      </c>
      <c r="G3736" s="685">
        <v>46418</v>
      </c>
      <c r="H3736" s="684" t="s">
        <v>9549</v>
      </c>
    </row>
    <row r="3737" spans="1:8" ht="29" hidden="1" x14ac:dyDescent="0.35">
      <c r="A3737" t="s">
        <v>9550</v>
      </c>
      <c r="B3737" t="s">
        <v>280</v>
      </c>
      <c r="C3737" t="s">
        <v>278</v>
      </c>
      <c r="D3737" s="685">
        <v>45960</v>
      </c>
      <c r="E3737" t="s">
        <v>80</v>
      </c>
      <c r="F3737" s="685">
        <v>45776</v>
      </c>
      <c r="G3737" s="685">
        <v>46325</v>
      </c>
      <c r="H3737" s="684" t="s">
        <v>9551</v>
      </c>
    </row>
    <row r="3738" spans="1:8" hidden="1" x14ac:dyDescent="0.35">
      <c r="A3738" t="s">
        <v>9552</v>
      </c>
      <c r="B3738" t="s">
        <v>280</v>
      </c>
      <c r="C3738" t="s">
        <v>278</v>
      </c>
      <c r="D3738" s="685">
        <v>45960</v>
      </c>
      <c r="E3738" t="s">
        <v>80</v>
      </c>
      <c r="F3738" s="685">
        <v>45749</v>
      </c>
      <c r="G3738" s="685">
        <v>46325</v>
      </c>
      <c r="H3738" s="684" t="s">
        <v>9553</v>
      </c>
    </row>
    <row r="3739" spans="1:8" hidden="1" x14ac:dyDescent="0.35">
      <c r="A3739" t="s">
        <v>9554</v>
      </c>
      <c r="B3739" t="s">
        <v>280</v>
      </c>
      <c r="C3739" t="s">
        <v>124</v>
      </c>
      <c r="D3739" s="685">
        <v>45771</v>
      </c>
      <c r="E3739" t="s">
        <v>80</v>
      </c>
      <c r="F3739" s="685">
        <v>45712</v>
      </c>
      <c r="G3739" s="685">
        <v>46057</v>
      </c>
      <c r="H3739" s="684" t="s">
        <v>9555</v>
      </c>
    </row>
    <row r="3740" spans="1:8" hidden="1" x14ac:dyDescent="0.35">
      <c r="A3740" t="s">
        <v>9556</v>
      </c>
      <c r="B3740" t="s">
        <v>280</v>
      </c>
      <c r="C3740" t="s">
        <v>124</v>
      </c>
      <c r="D3740" s="685">
        <v>45795</v>
      </c>
      <c r="E3740" t="s">
        <v>80</v>
      </c>
      <c r="F3740" s="685">
        <v>45734</v>
      </c>
      <c r="G3740" s="685">
        <v>46057</v>
      </c>
      <c r="H3740" s="684" t="s">
        <v>9557</v>
      </c>
    </row>
    <row r="3741" spans="1:8" ht="29" hidden="1" x14ac:dyDescent="0.35">
      <c r="A3741" t="s">
        <v>9558</v>
      </c>
      <c r="B3741" t="s">
        <v>565</v>
      </c>
      <c r="C3741" t="s">
        <v>124</v>
      </c>
      <c r="D3741" s="685">
        <v>45764</v>
      </c>
      <c r="E3741" t="s">
        <v>80</v>
      </c>
      <c r="F3741" s="685">
        <v>45733</v>
      </c>
      <c r="G3741" s="685">
        <v>46229</v>
      </c>
      <c r="H3741" s="684" t="s">
        <v>9559</v>
      </c>
    </row>
    <row r="3742" spans="1:8" hidden="1" x14ac:dyDescent="0.35">
      <c r="A3742" t="s">
        <v>9560</v>
      </c>
      <c r="B3742" t="s">
        <v>124</v>
      </c>
      <c r="C3742" t="s">
        <v>278</v>
      </c>
      <c r="D3742" s="685">
        <v>45637</v>
      </c>
      <c r="E3742" t="s">
        <v>80</v>
      </c>
      <c r="F3742" s="685">
        <v>45607</v>
      </c>
      <c r="G3742" s="685">
        <v>46325</v>
      </c>
      <c r="H3742" s="684" t="s">
        <v>9561</v>
      </c>
    </row>
    <row r="3743" spans="1:8" ht="29" hidden="1" x14ac:dyDescent="0.35">
      <c r="A3743" t="s">
        <v>305</v>
      </c>
      <c r="B3743" t="s">
        <v>280</v>
      </c>
      <c r="C3743" t="s">
        <v>278</v>
      </c>
      <c r="D3743" s="685">
        <v>45961</v>
      </c>
      <c r="E3743" t="s">
        <v>80</v>
      </c>
      <c r="F3743" s="685">
        <v>45629</v>
      </c>
      <c r="G3743" s="685">
        <v>46325</v>
      </c>
      <c r="H3743" s="684" t="s">
        <v>9562</v>
      </c>
    </row>
    <row r="3744" spans="1:8" hidden="1" x14ac:dyDescent="0.35">
      <c r="A3744" t="s">
        <v>9563</v>
      </c>
      <c r="B3744" t="s">
        <v>280</v>
      </c>
      <c r="C3744" t="s">
        <v>2475</v>
      </c>
      <c r="D3744" s="685">
        <v>45869</v>
      </c>
      <c r="E3744" t="s">
        <v>80</v>
      </c>
      <c r="F3744" s="685">
        <v>45635</v>
      </c>
      <c r="G3744" s="685">
        <v>45869</v>
      </c>
      <c r="H3744" s="684" t="s">
        <v>9564</v>
      </c>
    </row>
    <row r="3745" spans="1:8" hidden="1" x14ac:dyDescent="0.35">
      <c r="A3745" t="s">
        <v>9565</v>
      </c>
      <c r="B3745" t="s">
        <v>156</v>
      </c>
      <c r="C3745" t="s">
        <v>124</v>
      </c>
      <c r="D3745" s="685">
        <v>45908</v>
      </c>
      <c r="E3745" t="s">
        <v>80</v>
      </c>
      <c r="F3745" s="685">
        <v>45712</v>
      </c>
      <c r="G3745" s="685">
        <v>46057</v>
      </c>
      <c r="H3745" s="684" t="s">
        <v>9566</v>
      </c>
    </row>
    <row r="3746" spans="1:8" hidden="1" x14ac:dyDescent="0.35">
      <c r="A3746" t="s">
        <v>9567</v>
      </c>
      <c r="B3746" t="s">
        <v>888</v>
      </c>
      <c r="C3746" t="s">
        <v>278</v>
      </c>
      <c r="D3746" s="685">
        <v>45681</v>
      </c>
      <c r="E3746" t="s">
        <v>80</v>
      </c>
      <c r="F3746" s="685">
        <v>45639</v>
      </c>
      <c r="G3746" s="685">
        <v>46022</v>
      </c>
      <c r="H3746" s="684" t="s">
        <v>9568</v>
      </c>
    </row>
    <row r="3747" spans="1:8" hidden="1" x14ac:dyDescent="0.35">
      <c r="A3747" t="s">
        <v>461</v>
      </c>
      <c r="B3747" t="s">
        <v>280</v>
      </c>
      <c r="C3747" t="s">
        <v>278</v>
      </c>
      <c r="D3747" s="685">
        <v>45961</v>
      </c>
      <c r="E3747" t="s">
        <v>80</v>
      </c>
      <c r="F3747" s="685">
        <v>45629</v>
      </c>
      <c r="G3747" s="685">
        <v>46325</v>
      </c>
      <c r="H3747" s="684" t="s">
        <v>9569</v>
      </c>
    </row>
    <row r="3748" spans="1:8" ht="29" hidden="1" x14ac:dyDescent="0.35">
      <c r="A3748" t="s">
        <v>9570</v>
      </c>
      <c r="B3748" t="s">
        <v>124</v>
      </c>
      <c r="C3748" t="s">
        <v>278</v>
      </c>
      <c r="D3748" s="685">
        <v>45680</v>
      </c>
      <c r="E3748" t="s">
        <v>135</v>
      </c>
      <c r="F3748" s="685">
        <v>45649</v>
      </c>
      <c r="G3748" s="685">
        <v>46325</v>
      </c>
      <c r="H3748" s="684" t="s">
        <v>9571</v>
      </c>
    </row>
    <row r="3749" spans="1:8" hidden="1" x14ac:dyDescent="0.35">
      <c r="A3749" t="s">
        <v>9572</v>
      </c>
      <c r="B3749" t="s">
        <v>565</v>
      </c>
      <c r="C3749" t="s">
        <v>278</v>
      </c>
      <c r="D3749" s="685">
        <v>45663</v>
      </c>
      <c r="E3749" t="s">
        <v>80</v>
      </c>
      <c r="F3749" s="685">
        <v>45632</v>
      </c>
      <c r="G3749" s="685">
        <v>45992</v>
      </c>
      <c r="H3749" s="684" t="s">
        <v>9573</v>
      </c>
    </row>
    <row r="3750" spans="1:8" hidden="1" x14ac:dyDescent="0.35">
      <c r="A3750" t="s">
        <v>9574</v>
      </c>
      <c r="B3750" t="s">
        <v>888</v>
      </c>
      <c r="C3750" t="s">
        <v>278</v>
      </c>
      <c r="D3750" s="685">
        <v>45681</v>
      </c>
      <c r="E3750" t="s">
        <v>2624</v>
      </c>
      <c r="F3750" s="685">
        <v>45636</v>
      </c>
      <c r="G3750" s="685">
        <v>46021</v>
      </c>
      <c r="H3750" s="684" t="s">
        <v>9575</v>
      </c>
    </row>
    <row r="3751" spans="1:8" hidden="1" x14ac:dyDescent="0.35">
      <c r="A3751" t="s">
        <v>9576</v>
      </c>
      <c r="B3751" t="s">
        <v>124</v>
      </c>
      <c r="C3751" t="s">
        <v>278</v>
      </c>
      <c r="D3751" s="685">
        <v>45663</v>
      </c>
      <c r="E3751" t="s">
        <v>80</v>
      </c>
      <c r="F3751" s="685">
        <v>45631</v>
      </c>
      <c r="G3751" s="685">
        <v>46325</v>
      </c>
      <c r="H3751" s="684" t="s">
        <v>4150</v>
      </c>
    </row>
    <row r="3752" spans="1:8" hidden="1" x14ac:dyDescent="0.35">
      <c r="A3752" t="s">
        <v>9577</v>
      </c>
      <c r="B3752" t="s">
        <v>124</v>
      </c>
      <c r="C3752" t="s">
        <v>278</v>
      </c>
      <c r="D3752" s="685">
        <v>45656</v>
      </c>
      <c r="E3752" t="s">
        <v>135</v>
      </c>
      <c r="F3752" s="685">
        <v>45624</v>
      </c>
      <c r="G3752" s="685">
        <v>46325</v>
      </c>
      <c r="H3752" s="684" t="s">
        <v>9578</v>
      </c>
    </row>
    <row r="3753" spans="1:8" ht="29" hidden="1" x14ac:dyDescent="0.35">
      <c r="A3753" t="s">
        <v>299</v>
      </c>
      <c r="B3753" t="s">
        <v>280</v>
      </c>
      <c r="C3753" t="s">
        <v>278</v>
      </c>
      <c r="D3753" s="685">
        <v>45961</v>
      </c>
      <c r="E3753" t="s">
        <v>80</v>
      </c>
      <c r="F3753" s="685">
        <v>45637</v>
      </c>
      <c r="G3753" s="685">
        <v>46325</v>
      </c>
      <c r="H3753" s="684" t="s">
        <v>9579</v>
      </c>
    </row>
    <row r="3754" spans="1:8" hidden="1" x14ac:dyDescent="0.35">
      <c r="A3754" t="s">
        <v>9580</v>
      </c>
      <c r="B3754" t="s">
        <v>565</v>
      </c>
      <c r="C3754" t="s">
        <v>124</v>
      </c>
      <c r="D3754" s="685">
        <v>45991</v>
      </c>
      <c r="E3754" t="s">
        <v>80</v>
      </c>
      <c r="F3754" s="685">
        <v>45728</v>
      </c>
      <c r="G3754" s="685">
        <v>46386</v>
      </c>
      <c r="H3754" s="684" t="s">
        <v>9581</v>
      </c>
    </row>
    <row r="3755" spans="1:8" hidden="1" x14ac:dyDescent="0.35">
      <c r="A3755" t="s">
        <v>9582</v>
      </c>
      <c r="B3755" t="s">
        <v>124</v>
      </c>
      <c r="C3755" t="s">
        <v>2475</v>
      </c>
      <c r="D3755" s="685">
        <v>45697</v>
      </c>
      <c r="E3755" t="s">
        <v>80</v>
      </c>
      <c r="F3755" s="685">
        <v>45635</v>
      </c>
      <c r="G3755" s="685">
        <v>45747</v>
      </c>
      <c r="H3755" s="684" t="s">
        <v>9583</v>
      </c>
    </row>
    <row r="3756" spans="1:8" hidden="1" x14ac:dyDescent="0.35">
      <c r="A3756" t="s">
        <v>9584</v>
      </c>
      <c r="B3756" t="s">
        <v>280</v>
      </c>
      <c r="C3756" t="s">
        <v>2475</v>
      </c>
      <c r="D3756" s="685">
        <v>45961</v>
      </c>
      <c r="E3756" t="s">
        <v>80</v>
      </c>
      <c r="F3756" s="685">
        <v>45631</v>
      </c>
      <c r="G3756" s="685">
        <v>45961</v>
      </c>
      <c r="H3756" s="684" t="s">
        <v>9585</v>
      </c>
    </row>
    <row r="3757" spans="1:8" hidden="1" x14ac:dyDescent="0.35">
      <c r="A3757" t="s">
        <v>9586</v>
      </c>
      <c r="B3757" t="s">
        <v>280</v>
      </c>
      <c r="C3757" t="s">
        <v>278</v>
      </c>
      <c r="D3757" s="685">
        <v>45960</v>
      </c>
      <c r="E3757" t="s">
        <v>80</v>
      </c>
      <c r="F3757" s="685">
        <v>45771</v>
      </c>
      <c r="G3757" s="685">
        <v>46325</v>
      </c>
      <c r="H3757" s="684" t="s">
        <v>9587</v>
      </c>
    </row>
    <row r="3758" spans="1:8" hidden="1" x14ac:dyDescent="0.35">
      <c r="A3758" t="s">
        <v>9588</v>
      </c>
      <c r="B3758" t="s">
        <v>124</v>
      </c>
      <c r="C3758" t="s">
        <v>278</v>
      </c>
      <c r="D3758" s="685">
        <v>45631</v>
      </c>
      <c r="E3758" t="s">
        <v>80</v>
      </c>
      <c r="F3758" s="685">
        <v>45601</v>
      </c>
      <c r="G3758" s="685">
        <v>46325</v>
      </c>
      <c r="H3758" s="684" t="s">
        <v>9589</v>
      </c>
    </row>
    <row r="3759" spans="1:8" hidden="1" x14ac:dyDescent="0.35">
      <c r="A3759" t="s">
        <v>9590</v>
      </c>
      <c r="B3759" t="s">
        <v>124</v>
      </c>
      <c r="C3759" t="s">
        <v>278</v>
      </c>
      <c r="D3759" s="685">
        <v>45631</v>
      </c>
      <c r="E3759" t="s">
        <v>80</v>
      </c>
      <c r="F3759" s="685">
        <v>45601</v>
      </c>
      <c r="G3759" s="685">
        <v>46325</v>
      </c>
      <c r="H3759" s="684" t="s">
        <v>9591</v>
      </c>
    </row>
    <row r="3760" spans="1:8" hidden="1" x14ac:dyDescent="0.35">
      <c r="A3760" t="s">
        <v>9592</v>
      </c>
      <c r="B3760" t="s">
        <v>124</v>
      </c>
      <c r="C3760" t="s">
        <v>278</v>
      </c>
      <c r="D3760" s="685">
        <v>45621</v>
      </c>
      <c r="E3760" t="s">
        <v>135</v>
      </c>
      <c r="F3760" s="685">
        <v>45590</v>
      </c>
      <c r="G3760" s="685">
        <v>45747</v>
      </c>
      <c r="H3760" s="684" t="s">
        <v>9593</v>
      </c>
    </row>
    <row r="3761" spans="1:8" hidden="1" x14ac:dyDescent="0.35">
      <c r="A3761" t="s">
        <v>9594</v>
      </c>
      <c r="B3761" t="s">
        <v>124</v>
      </c>
      <c r="C3761" t="s">
        <v>278</v>
      </c>
      <c r="D3761" s="685">
        <v>45625</v>
      </c>
      <c r="E3761" t="s">
        <v>80</v>
      </c>
      <c r="F3761" s="685">
        <v>45594</v>
      </c>
      <c r="G3761" s="685">
        <v>46325</v>
      </c>
      <c r="H3761" s="684" t="s">
        <v>9595</v>
      </c>
    </row>
    <row r="3762" spans="1:8" hidden="1" x14ac:dyDescent="0.35">
      <c r="A3762" t="s">
        <v>9596</v>
      </c>
      <c r="B3762" t="s">
        <v>280</v>
      </c>
      <c r="C3762" t="s">
        <v>2475</v>
      </c>
      <c r="D3762" s="685">
        <v>45870</v>
      </c>
      <c r="E3762" t="s">
        <v>80</v>
      </c>
      <c r="F3762" s="685">
        <v>45643</v>
      </c>
      <c r="G3762" s="685">
        <v>45870</v>
      </c>
      <c r="H3762" s="684" t="s">
        <v>9597</v>
      </c>
    </row>
    <row r="3763" spans="1:8" ht="29" hidden="1" x14ac:dyDescent="0.35">
      <c r="A3763" t="s">
        <v>9598</v>
      </c>
      <c r="B3763" t="s">
        <v>565</v>
      </c>
      <c r="C3763" t="s">
        <v>278</v>
      </c>
      <c r="D3763" s="685">
        <v>45626</v>
      </c>
      <c r="E3763" t="s">
        <v>80</v>
      </c>
      <c r="F3763" s="685">
        <v>45595</v>
      </c>
      <c r="G3763" s="685">
        <v>46325</v>
      </c>
      <c r="H3763" s="684" t="s">
        <v>9599</v>
      </c>
    </row>
    <row r="3764" spans="1:8" hidden="1" x14ac:dyDescent="0.35">
      <c r="A3764" t="s">
        <v>646</v>
      </c>
      <c r="B3764" t="s">
        <v>156</v>
      </c>
      <c r="C3764" t="s">
        <v>278</v>
      </c>
      <c r="D3764" s="685">
        <v>45869</v>
      </c>
      <c r="E3764" t="s">
        <v>80</v>
      </c>
      <c r="F3764" s="685">
        <v>45673</v>
      </c>
      <c r="G3764" s="685">
        <v>46021</v>
      </c>
      <c r="H3764" s="684" t="s">
        <v>9600</v>
      </c>
    </row>
    <row r="3765" spans="1:8" hidden="1" x14ac:dyDescent="0.35">
      <c r="A3765" t="s">
        <v>9601</v>
      </c>
      <c r="B3765" t="s">
        <v>280</v>
      </c>
      <c r="C3765" t="s">
        <v>278</v>
      </c>
      <c r="D3765" s="685">
        <v>46325</v>
      </c>
      <c r="E3765" t="s">
        <v>80</v>
      </c>
      <c r="F3765" s="685">
        <v>45743</v>
      </c>
      <c r="G3765" s="685">
        <v>46325</v>
      </c>
      <c r="H3765" s="684" t="s">
        <v>9602</v>
      </c>
    </row>
    <row r="3766" spans="1:8" hidden="1" x14ac:dyDescent="0.35">
      <c r="A3766" t="s">
        <v>9603</v>
      </c>
      <c r="B3766" t="s">
        <v>124</v>
      </c>
      <c r="C3766" t="s">
        <v>278</v>
      </c>
      <c r="D3766" s="685">
        <v>45631</v>
      </c>
      <c r="E3766" t="s">
        <v>80</v>
      </c>
      <c r="F3766" s="685">
        <v>45601</v>
      </c>
      <c r="G3766" s="685">
        <v>46325</v>
      </c>
      <c r="H3766" s="684" t="s">
        <v>9604</v>
      </c>
    </row>
    <row r="3767" spans="1:8" hidden="1" x14ac:dyDescent="0.35">
      <c r="A3767" t="s">
        <v>9605</v>
      </c>
      <c r="B3767" t="s">
        <v>124</v>
      </c>
      <c r="C3767" t="s">
        <v>278</v>
      </c>
      <c r="D3767" s="685">
        <v>45625</v>
      </c>
      <c r="E3767" t="s">
        <v>80</v>
      </c>
      <c r="F3767" s="685">
        <v>45594</v>
      </c>
      <c r="G3767" s="685">
        <v>46325</v>
      </c>
      <c r="H3767" s="684" t="s">
        <v>9606</v>
      </c>
    </row>
    <row r="3768" spans="1:8" ht="29" hidden="1" x14ac:dyDescent="0.35">
      <c r="A3768" t="s">
        <v>9607</v>
      </c>
      <c r="B3768" t="s">
        <v>280</v>
      </c>
      <c r="C3768" t="s">
        <v>278</v>
      </c>
      <c r="D3768" s="685">
        <v>45960</v>
      </c>
      <c r="E3768" t="s">
        <v>80</v>
      </c>
      <c r="F3768" s="685">
        <v>45776</v>
      </c>
      <c r="G3768" s="685">
        <v>46325</v>
      </c>
      <c r="H3768" s="684" t="s">
        <v>9608</v>
      </c>
    </row>
    <row r="3769" spans="1:8" hidden="1" x14ac:dyDescent="0.35">
      <c r="A3769" t="s">
        <v>9609</v>
      </c>
      <c r="B3769" t="s">
        <v>124</v>
      </c>
      <c r="C3769" t="s">
        <v>278</v>
      </c>
      <c r="D3769" s="685">
        <v>45707</v>
      </c>
      <c r="E3769" t="s">
        <v>80</v>
      </c>
      <c r="F3769" s="685">
        <v>45674</v>
      </c>
      <c r="G3769" s="685">
        <v>46021</v>
      </c>
      <c r="H3769" s="684" t="s">
        <v>9610</v>
      </c>
    </row>
    <row r="3770" spans="1:8" ht="29" hidden="1" x14ac:dyDescent="0.35">
      <c r="A3770" t="s">
        <v>9611</v>
      </c>
      <c r="B3770" t="s">
        <v>124</v>
      </c>
      <c r="C3770" t="s">
        <v>278</v>
      </c>
      <c r="D3770" s="685">
        <v>45680</v>
      </c>
      <c r="E3770" t="s">
        <v>135</v>
      </c>
      <c r="F3770" s="685">
        <v>45649</v>
      </c>
      <c r="G3770" s="685">
        <v>46325</v>
      </c>
      <c r="H3770" s="684" t="s">
        <v>9612</v>
      </c>
    </row>
    <row r="3771" spans="1:8" hidden="1" x14ac:dyDescent="0.35">
      <c r="A3771" t="s">
        <v>9613</v>
      </c>
      <c r="B3771" t="s">
        <v>124</v>
      </c>
      <c r="C3771" t="s">
        <v>278</v>
      </c>
      <c r="D3771" s="685">
        <v>45576</v>
      </c>
      <c r="E3771" t="s">
        <v>135</v>
      </c>
      <c r="F3771" s="685">
        <v>45540</v>
      </c>
      <c r="G3771" s="685">
        <v>45656</v>
      </c>
      <c r="H3771" s="684" t="s">
        <v>7389</v>
      </c>
    </row>
    <row r="3772" spans="1:8" hidden="1" x14ac:dyDescent="0.35">
      <c r="A3772" t="s">
        <v>9614</v>
      </c>
      <c r="B3772" t="s">
        <v>124</v>
      </c>
      <c r="C3772" t="s">
        <v>278</v>
      </c>
      <c r="D3772" s="685">
        <v>45625</v>
      </c>
      <c r="E3772" t="s">
        <v>80</v>
      </c>
      <c r="F3772" s="685">
        <v>45594</v>
      </c>
      <c r="G3772" s="685">
        <v>46325</v>
      </c>
      <c r="H3772" s="684" t="s">
        <v>9615</v>
      </c>
    </row>
    <row r="3773" spans="1:8" ht="29" hidden="1" x14ac:dyDescent="0.35">
      <c r="A3773" t="s">
        <v>9616</v>
      </c>
      <c r="B3773" t="s">
        <v>888</v>
      </c>
      <c r="C3773" t="s">
        <v>124</v>
      </c>
      <c r="D3773" s="685">
        <v>45824</v>
      </c>
      <c r="E3773" t="s">
        <v>2553</v>
      </c>
      <c r="F3773" s="685">
        <v>45821</v>
      </c>
      <c r="G3773" s="685">
        <v>45899</v>
      </c>
      <c r="H3773" s="684" t="s">
        <v>9617</v>
      </c>
    </row>
    <row r="3774" spans="1:8" hidden="1" x14ac:dyDescent="0.35">
      <c r="A3774" t="s">
        <v>9618</v>
      </c>
      <c r="B3774" t="s">
        <v>565</v>
      </c>
      <c r="C3774" t="s">
        <v>124</v>
      </c>
      <c r="D3774" s="685">
        <v>46142</v>
      </c>
      <c r="E3774" t="s">
        <v>80</v>
      </c>
      <c r="F3774" s="685">
        <v>45717</v>
      </c>
      <c r="G3774" s="685">
        <v>46418</v>
      </c>
      <c r="H3774" s="684" t="s">
        <v>9619</v>
      </c>
    </row>
    <row r="3775" spans="1:8" ht="29" hidden="1" x14ac:dyDescent="0.35">
      <c r="A3775" t="s">
        <v>9620</v>
      </c>
      <c r="B3775" t="s">
        <v>124</v>
      </c>
      <c r="C3775" t="s">
        <v>124</v>
      </c>
      <c r="D3775" s="685">
        <v>45681</v>
      </c>
      <c r="E3775" t="s">
        <v>80</v>
      </c>
      <c r="F3775" s="685">
        <v>45674</v>
      </c>
      <c r="G3775" s="685">
        <v>45992</v>
      </c>
      <c r="H3775" s="684" t="s">
        <v>9621</v>
      </c>
    </row>
    <row r="3776" spans="1:8" hidden="1" x14ac:dyDescent="0.35">
      <c r="A3776" t="s">
        <v>9622</v>
      </c>
      <c r="B3776" t="s">
        <v>280</v>
      </c>
      <c r="C3776" t="s">
        <v>278</v>
      </c>
      <c r="D3776" s="685">
        <v>45751</v>
      </c>
      <c r="E3776" t="s">
        <v>80</v>
      </c>
      <c r="F3776" s="685">
        <v>45673</v>
      </c>
      <c r="G3776" s="685">
        <v>46021</v>
      </c>
      <c r="H3776" s="684" t="s">
        <v>9623</v>
      </c>
    </row>
    <row r="3777" spans="1:8" hidden="1" x14ac:dyDescent="0.35">
      <c r="A3777" t="s">
        <v>9624</v>
      </c>
      <c r="B3777" t="s">
        <v>124</v>
      </c>
      <c r="C3777" t="s">
        <v>278</v>
      </c>
      <c r="D3777" s="685">
        <v>45694</v>
      </c>
      <c r="E3777" t="s">
        <v>80</v>
      </c>
      <c r="F3777" s="685">
        <v>45663</v>
      </c>
      <c r="G3777" s="685">
        <v>46021</v>
      </c>
      <c r="H3777" s="684" t="s">
        <v>9625</v>
      </c>
    </row>
    <row r="3778" spans="1:8" hidden="1" x14ac:dyDescent="0.35">
      <c r="A3778" t="s">
        <v>9626</v>
      </c>
      <c r="B3778" t="s">
        <v>565</v>
      </c>
      <c r="C3778" t="s">
        <v>278</v>
      </c>
      <c r="D3778" s="685">
        <v>45670</v>
      </c>
      <c r="E3778" t="s">
        <v>80</v>
      </c>
      <c r="F3778" s="685">
        <v>45637</v>
      </c>
      <c r="G3778" s="685">
        <v>46325</v>
      </c>
      <c r="H3778" s="684" t="s">
        <v>9627</v>
      </c>
    </row>
    <row r="3779" spans="1:8" ht="43.5" hidden="1" x14ac:dyDescent="0.35">
      <c r="A3779" t="s">
        <v>9628</v>
      </c>
      <c r="B3779" t="s">
        <v>124</v>
      </c>
      <c r="C3779" t="s">
        <v>124</v>
      </c>
      <c r="D3779" s="685">
        <v>45609</v>
      </c>
      <c r="E3779" t="s">
        <v>80</v>
      </c>
      <c r="F3779" s="685">
        <v>45593</v>
      </c>
      <c r="G3779" s="685">
        <v>45746</v>
      </c>
      <c r="H3779" s="684" t="s">
        <v>9629</v>
      </c>
    </row>
    <row r="3780" spans="1:8" ht="29" hidden="1" x14ac:dyDescent="0.35">
      <c r="A3780" t="s">
        <v>9630</v>
      </c>
      <c r="B3780" t="s">
        <v>124</v>
      </c>
      <c r="C3780" t="s">
        <v>278</v>
      </c>
      <c r="D3780" s="685">
        <v>45621</v>
      </c>
      <c r="E3780" t="s">
        <v>135</v>
      </c>
      <c r="F3780" s="685">
        <v>45590</v>
      </c>
      <c r="G3780" s="685">
        <v>45651</v>
      </c>
      <c r="H3780" s="684" t="s">
        <v>9631</v>
      </c>
    </row>
    <row r="3781" spans="1:8" hidden="1" x14ac:dyDescent="0.35">
      <c r="A3781" t="s">
        <v>9632</v>
      </c>
      <c r="B3781" t="s">
        <v>565</v>
      </c>
      <c r="C3781" t="s">
        <v>278</v>
      </c>
      <c r="D3781" s="685">
        <v>45799</v>
      </c>
      <c r="E3781" t="s">
        <v>80</v>
      </c>
      <c r="F3781" s="685">
        <v>45631</v>
      </c>
      <c r="G3781" s="685">
        <v>46022</v>
      </c>
      <c r="H3781" s="684" t="s">
        <v>9633</v>
      </c>
    </row>
    <row r="3782" spans="1:8" ht="29" hidden="1" x14ac:dyDescent="0.35">
      <c r="A3782" t="s">
        <v>9634</v>
      </c>
      <c r="B3782" t="s">
        <v>565</v>
      </c>
      <c r="C3782" t="s">
        <v>278</v>
      </c>
      <c r="D3782" s="685">
        <v>45626</v>
      </c>
      <c r="E3782" t="s">
        <v>80</v>
      </c>
      <c r="F3782" s="685">
        <v>45595</v>
      </c>
      <c r="G3782" s="685">
        <v>46325</v>
      </c>
      <c r="H3782" s="684" t="s">
        <v>9635</v>
      </c>
    </row>
    <row r="3783" spans="1:8" hidden="1" x14ac:dyDescent="0.35">
      <c r="A3783" t="s">
        <v>9636</v>
      </c>
      <c r="B3783" t="s">
        <v>888</v>
      </c>
      <c r="C3783" t="s">
        <v>278</v>
      </c>
      <c r="D3783" s="685">
        <v>45838</v>
      </c>
      <c r="E3783" t="s">
        <v>80</v>
      </c>
      <c r="F3783" s="685">
        <v>45785</v>
      </c>
      <c r="G3783" s="685">
        <v>46022</v>
      </c>
      <c r="H3783" s="684" t="s">
        <v>9637</v>
      </c>
    </row>
    <row r="3784" spans="1:8" hidden="1" x14ac:dyDescent="0.35">
      <c r="A3784" t="s">
        <v>9638</v>
      </c>
      <c r="B3784" t="s">
        <v>124</v>
      </c>
      <c r="C3784" t="s">
        <v>278</v>
      </c>
      <c r="D3784" s="685">
        <v>45629</v>
      </c>
      <c r="E3784" t="s">
        <v>135</v>
      </c>
      <c r="F3784" s="685">
        <v>45597</v>
      </c>
      <c r="G3784" s="685">
        <v>46325</v>
      </c>
      <c r="H3784" s="684" t="s">
        <v>9639</v>
      </c>
    </row>
    <row r="3785" spans="1:8" hidden="1" x14ac:dyDescent="0.35">
      <c r="A3785" t="s">
        <v>9640</v>
      </c>
      <c r="B3785" t="s">
        <v>280</v>
      </c>
      <c r="C3785" t="s">
        <v>278</v>
      </c>
      <c r="D3785" s="685">
        <v>45869</v>
      </c>
      <c r="E3785" t="s">
        <v>80</v>
      </c>
      <c r="F3785" s="685">
        <v>45642</v>
      </c>
      <c r="G3785" s="685">
        <v>45869</v>
      </c>
      <c r="H3785" s="684" t="s">
        <v>9641</v>
      </c>
    </row>
    <row r="3786" spans="1:8" hidden="1" x14ac:dyDescent="0.35">
      <c r="A3786" t="s">
        <v>9642</v>
      </c>
      <c r="B3786" t="s">
        <v>124</v>
      </c>
      <c r="C3786" t="s">
        <v>278</v>
      </c>
      <c r="D3786" s="685">
        <v>45628</v>
      </c>
      <c r="E3786" t="s">
        <v>80</v>
      </c>
      <c r="F3786" s="685">
        <v>45596</v>
      </c>
      <c r="G3786" s="685">
        <v>46325</v>
      </c>
      <c r="H3786" s="684" t="s">
        <v>9643</v>
      </c>
    </row>
    <row r="3787" spans="1:8" hidden="1" x14ac:dyDescent="0.35">
      <c r="A3787" t="s">
        <v>9644</v>
      </c>
      <c r="B3787" t="s">
        <v>124</v>
      </c>
      <c r="C3787" t="s">
        <v>278</v>
      </c>
      <c r="D3787" s="685">
        <v>45659</v>
      </c>
      <c r="E3787" t="s">
        <v>80</v>
      </c>
      <c r="F3787" s="685">
        <v>45628</v>
      </c>
      <c r="G3787" s="685">
        <v>46325</v>
      </c>
      <c r="H3787" s="684" t="s">
        <v>9645</v>
      </c>
    </row>
    <row r="3788" spans="1:8" hidden="1" x14ac:dyDescent="0.35">
      <c r="A3788" t="s">
        <v>543</v>
      </c>
      <c r="B3788" t="s">
        <v>888</v>
      </c>
      <c r="C3788" t="s">
        <v>278</v>
      </c>
      <c r="D3788" s="685">
        <v>45869</v>
      </c>
      <c r="E3788" t="s">
        <v>80</v>
      </c>
      <c r="F3788" s="685">
        <v>45481</v>
      </c>
      <c r="G3788" s="685">
        <v>45900</v>
      </c>
      <c r="H3788" s="684" t="s">
        <v>9646</v>
      </c>
    </row>
    <row r="3789" spans="1:8" hidden="1" x14ac:dyDescent="0.35">
      <c r="A3789" t="s">
        <v>9647</v>
      </c>
      <c r="B3789" t="s">
        <v>124</v>
      </c>
      <c r="C3789" t="s">
        <v>278</v>
      </c>
      <c r="D3789" s="685">
        <v>45625</v>
      </c>
      <c r="E3789" t="s">
        <v>80</v>
      </c>
      <c r="F3789" s="685">
        <v>45594</v>
      </c>
      <c r="G3789" s="685">
        <v>46325</v>
      </c>
      <c r="H3789" s="684" t="s">
        <v>9648</v>
      </c>
    </row>
    <row r="3790" spans="1:8" hidden="1" x14ac:dyDescent="0.35">
      <c r="A3790" t="s">
        <v>9649</v>
      </c>
      <c r="B3790" t="s">
        <v>124</v>
      </c>
      <c r="C3790" t="s">
        <v>278</v>
      </c>
      <c r="D3790" s="685">
        <v>45626</v>
      </c>
      <c r="E3790" t="s">
        <v>80</v>
      </c>
      <c r="F3790" s="685">
        <v>45590</v>
      </c>
      <c r="G3790" s="685">
        <v>45688</v>
      </c>
      <c r="H3790" s="684" t="s">
        <v>9650</v>
      </c>
    </row>
    <row r="3791" spans="1:8" hidden="1" x14ac:dyDescent="0.35">
      <c r="A3791" t="s">
        <v>394</v>
      </c>
      <c r="B3791" t="s">
        <v>280</v>
      </c>
      <c r="C3791" t="s">
        <v>278</v>
      </c>
      <c r="D3791" s="685">
        <v>45961</v>
      </c>
      <c r="E3791" t="s">
        <v>80</v>
      </c>
      <c r="F3791" s="685">
        <v>45597</v>
      </c>
      <c r="G3791" s="685">
        <v>46325</v>
      </c>
      <c r="H3791" s="684" t="s">
        <v>9651</v>
      </c>
    </row>
    <row r="3792" spans="1:8" hidden="1" x14ac:dyDescent="0.35">
      <c r="A3792" t="s">
        <v>9652</v>
      </c>
      <c r="B3792" t="s">
        <v>280</v>
      </c>
      <c r="C3792" t="s">
        <v>278</v>
      </c>
      <c r="D3792" s="685">
        <v>45870</v>
      </c>
      <c r="E3792" t="s">
        <v>80</v>
      </c>
      <c r="F3792" s="685">
        <v>45786</v>
      </c>
      <c r="G3792" s="685">
        <v>45870</v>
      </c>
      <c r="H3792" s="684" t="s">
        <v>9653</v>
      </c>
    </row>
    <row r="3793" spans="1:8" ht="29" hidden="1" x14ac:dyDescent="0.35">
      <c r="A3793" t="s">
        <v>9654</v>
      </c>
      <c r="B3793" t="s">
        <v>124</v>
      </c>
      <c r="C3793" t="s">
        <v>278</v>
      </c>
      <c r="D3793" s="685">
        <v>45628</v>
      </c>
      <c r="E3793" t="s">
        <v>80</v>
      </c>
      <c r="F3793" s="685">
        <v>45596</v>
      </c>
      <c r="G3793" s="685">
        <v>46325</v>
      </c>
      <c r="H3793" s="684" t="s">
        <v>9655</v>
      </c>
    </row>
    <row r="3794" spans="1:8" hidden="1" x14ac:dyDescent="0.35">
      <c r="A3794" t="s">
        <v>9656</v>
      </c>
      <c r="B3794" t="s">
        <v>124</v>
      </c>
      <c r="C3794" t="s">
        <v>278</v>
      </c>
      <c r="D3794" s="685">
        <v>45631</v>
      </c>
      <c r="E3794" t="s">
        <v>80</v>
      </c>
      <c r="F3794" s="685">
        <v>45601</v>
      </c>
      <c r="G3794" s="685">
        <v>46325</v>
      </c>
      <c r="H3794" s="684" t="s">
        <v>9657</v>
      </c>
    </row>
    <row r="3795" spans="1:8" hidden="1" x14ac:dyDescent="0.35">
      <c r="A3795" t="s">
        <v>9658</v>
      </c>
      <c r="B3795" t="s">
        <v>280</v>
      </c>
      <c r="C3795" t="s">
        <v>278</v>
      </c>
      <c r="D3795" s="685">
        <v>45900</v>
      </c>
      <c r="E3795" t="s">
        <v>80</v>
      </c>
      <c r="F3795" s="685">
        <v>45644</v>
      </c>
      <c r="G3795" s="685">
        <v>45900</v>
      </c>
      <c r="H3795" s="684" t="s">
        <v>9659</v>
      </c>
    </row>
    <row r="3796" spans="1:8" ht="29" hidden="1" x14ac:dyDescent="0.35">
      <c r="A3796" t="s">
        <v>9660</v>
      </c>
      <c r="B3796" t="s">
        <v>124</v>
      </c>
      <c r="C3796" t="s">
        <v>124</v>
      </c>
      <c r="D3796" s="685">
        <v>45608</v>
      </c>
      <c r="E3796" t="s">
        <v>80</v>
      </c>
      <c r="F3796" s="685">
        <v>45587</v>
      </c>
      <c r="G3796" s="685">
        <v>45815</v>
      </c>
      <c r="H3796" s="684" t="s">
        <v>9661</v>
      </c>
    </row>
    <row r="3797" spans="1:8" ht="29" hidden="1" x14ac:dyDescent="0.35">
      <c r="A3797" t="s">
        <v>9662</v>
      </c>
      <c r="B3797" t="s">
        <v>124</v>
      </c>
      <c r="C3797" t="s">
        <v>124</v>
      </c>
      <c r="D3797" s="685">
        <v>45602</v>
      </c>
      <c r="E3797" t="s">
        <v>80</v>
      </c>
      <c r="F3797" s="685">
        <v>45587</v>
      </c>
      <c r="G3797" s="685">
        <v>45746</v>
      </c>
      <c r="H3797" s="684" t="s">
        <v>9663</v>
      </c>
    </row>
    <row r="3798" spans="1:8" ht="29" hidden="1" x14ac:dyDescent="0.35">
      <c r="A3798" t="s">
        <v>9664</v>
      </c>
      <c r="B3798" t="s">
        <v>124</v>
      </c>
      <c r="C3798" t="s">
        <v>278</v>
      </c>
      <c r="D3798" s="685">
        <v>45625</v>
      </c>
      <c r="E3798" t="s">
        <v>80</v>
      </c>
      <c r="F3798" s="685">
        <v>45594</v>
      </c>
      <c r="G3798" s="685">
        <v>46325</v>
      </c>
      <c r="H3798" s="684" t="s">
        <v>9665</v>
      </c>
    </row>
    <row r="3799" spans="1:8" hidden="1" x14ac:dyDescent="0.35">
      <c r="A3799" t="s">
        <v>9666</v>
      </c>
      <c r="B3799" t="s">
        <v>888</v>
      </c>
      <c r="C3799" t="s">
        <v>124</v>
      </c>
      <c r="D3799" s="685">
        <v>45766</v>
      </c>
      <c r="E3799" t="s">
        <v>2553</v>
      </c>
      <c r="F3799" s="685">
        <v>45756</v>
      </c>
      <c r="G3799" s="685">
        <v>45869</v>
      </c>
      <c r="H3799" s="684" t="s">
        <v>9667</v>
      </c>
    </row>
    <row r="3800" spans="1:8" hidden="1" x14ac:dyDescent="0.35">
      <c r="A3800" t="s">
        <v>9668</v>
      </c>
      <c r="B3800" t="s">
        <v>280</v>
      </c>
      <c r="C3800" t="s">
        <v>278</v>
      </c>
      <c r="D3800" s="685">
        <v>45960</v>
      </c>
      <c r="E3800" t="s">
        <v>80</v>
      </c>
      <c r="F3800" s="685">
        <v>45749</v>
      </c>
      <c r="G3800" s="685">
        <v>46325</v>
      </c>
      <c r="H3800" s="684" t="s">
        <v>9669</v>
      </c>
    </row>
    <row r="3801" spans="1:8" hidden="1" x14ac:dyDescent="0.35">
      <c r="A3801" t="s">
        <v>9670</v>
      </c>
      <c r="B3801" t="s">
        <v>124</v>
      </c>
      <c r="C3801" t="s">
        <v>278</v>
      </c>
      <c r="D3801" s="685">
        <v>45631</v>
      </c>
      <c r="E3801" t="s">
        <v>80</v>
      </c>
      <c r="F3801" s="685">
        <v>45601</v>
      </c>
      <c r="G3801" s="685">
        <v>46325</v>
      </c>
      <c r="H3801" s="684" t="s">
        <v>9671</v>
      </c>
    </row>
    <row r="3802" spans="1:8" ht="29" hidden="1" x14ac:dyDescent="0.35">
      <c r="A3802" t="s">
        <v>9672</v>
      </c>
      <c r="B3802" t="s">
        <v>888</v>
      </c>
      <c r="C3802" t="s">
        <v>2536</v>
      </c>
      <c r="D3802" s="685">
        <v>45782</v>
      </c>
      <c r="E3802" t="s">
        <v>80</v>
      </c>
      <c r="F3802" s="685">
        <v>45782</v>
      </c>
      <c r="G3802" s="685">
        <v>45843</v>
      </c>
      <c r="H3802" s="684" t="s">
        <v>9673</v>
      </c>
    </row>
    <row r="3803" spans="1:8" hidden="1" x14ac:dyDescent="0.35">
      <c r="A3803" t="s">
        <v>9674</v>
      </c>
      <c r="B3803" t="s">
        <v>124</v>
      </c>
      <c r="C3803" t="s">
        <v>124</v>
      </c>
      <c r="D3803" s="685">
        <v>45670</v>
      </c>
      <c r="E3803" t="s">
        <v>80</v>
      </c>
      <c r="F3803" s="685">
        <v>45517</v>
      </c>
      <c r="G3803" s="685">
        <v>45670</v>
      </c>
      <c r="H3803" s="684" t="s">
        <v>9675</v>
      </c>
    </row>
    <row r="3804" spans="1:8" ht="29" hidden="1" x14ac:dyDescent="0.35">
      <c r="A3804" t="s">
        <v>9676</v>
      </c>
      <c r="B3804" t="s">
        <v>124</v>
      </c>
      <c r="C3804" t="s">
        <v>124</v>
      </c>
      <c r="D3804" s="685">
        <v>45637</v>
      </c>
      <c r="E3804" t="s">
        <v>80</v>
      </c>
      <c r="F3804" s="685">
        <v>45623</v>
      </c>
      <c r="G3804" s="685">
        <v>45746</v>
      </c>
      <c r="H3804" s="684" t="s">
        <v>9677</v>
      </c>
    </row>
    <row r="3805" spans="1:8" hidden="1" x14ac:dyDescent="0.35">
      <c r="A3805" t="s">
        <v>9678</v>
      </c>
      <c r="B3805" t="s">
        <v>156</v>
      </c>
      <c r="C3805" t="s">
        <v>2536</v>
      </c>
      <c r="D3805" s="685">
        <v>45923</v>
      </c>
      <c r="E3805" t="s">
        <v>2531</v>
      </c>
      <c r="F3805" s="685">
        <v>45833</v>
      </c>
      <c r="G3805" s="685">
        <v>45992</v>
      </c>
      <c r="H3805" s="684" t="s">
        <v>9679</v>
      </c>
    </row>
    <row r="3806" spans="1:8" hidden="1" x14ac:dyDescent="0.35">
      <c r="A3806" t="s">
        <v>9680</v>
      </c>
      <c r="B3806" t="s">
        <v>565</v>
      </c>
      <c r="C3806" t="s">
        <v>124</v>
      </c>
      <c r="D3806" s="685">
        <v>46142</v>
      </c>
      <c r="E3806" t="s">
        <v>80</v>
      </c>
      <c r="F3806" s="685">
        <v>45717</v>
      </c>
      <c r="G3806" s="685">
        <v>46418</v>
      </c>
      <c r="H3806" s="684" t="s">
        <v>9681</v>
      </c>
    </row>
    <row r="3807" spans="1:8" ht="29" hidden="1" x14ac:dyDescent="0.35">
      <c r="A3807" t="s">
        <v>9682</v>
      </c>
      <c r="B3807" t="s">
        <v>565</v>
      </c>
      <c r="C3807" t="s">
        <v>124</v>
      </c>
      <c r="D3807" s="685">
        <v>45764</v>
      </c>
      <c r="E3807" t="s">
        <v>80</v>
      </c>
      <c r="F3807" s="685">
        <v>45733</v>
      </c>
      <c r="G3807" s="685">
        <v>46229</v>
      </c>
      <c r="H3807" s="684" t="s">
        <v>9683</v>
      </c>
    </row>
    <row r="3808" spans="1:8" hidden="1" x14ac:dyDescent="0.35">
      <c r="A3808" t="s">
        <v>9684</v>
      </c>
      <c r="B3808" t="s">
        <v>565</v>
      </c>
      <c r="C3808" t="s">
        <v>124</v>
      </c>
      <c r="D3808" s="685">
        <v>45991</v>
      </c>
      <c r="E3808" t="s">
        <v>80</v>
      </c>
      <c r="F3808" s="685">
        <v>45728</v>
      </c>
      <c r="G3808" s="685">
        <v>46386</v>
      </c>
      <c r="H3808" s="684" t="s">
        <v>9685</v>
      </c>
    </row>
    <row r="3809" spans="1:8" hidden="1" x14ac:dyDescent="0.35">
      <c r="A3809" t="s">
        <v>9686</v>
      </c>
      <c r="B3809" t="s">
        <v>888</v>
      </c>
      <c r="C3809" t="s">
        <v>278</v>
      </c>
      <c r="D3809" s="685">
        <v>45960</v>
      </c>
      <c r="E3809" t="s">
        <v>2531</v>
      </c>
      <c r="F3809" s="685">
        <v>45733</v>
      </c>
      <c r="G3809" s="685">
        <v>45992</v>
      </c>
      <c r="H3809" s="684" t="s">
        <v>9687</v>
      </c>
    </row>
    <row r="3810" spans="1:8" ht="29" hidden="1" x14ac:dyDescent="0.35">
      <c r="A3810" t="s">
        <v>9688</v>
      </c>
      <c r="B3810" t="s">
        <v>565</v>
      </c>
      <c r="C3810" t="s">
        <v>2475</v>
      </c>
      <c r="D3810" s="685">
        <v>45808</v>
      </c>
      <c r="E3810" t="s">
        <v>80</v>
      </c>
      <c r="F3810" s="685">
        <v>45740</v>
      </c>
      <c r="G3810" s="685">
        <v>45809</v>
      </c>
      <c r="H3810" s="684" t="s">
        <v>9689</v>
      </c>
    </row>
    <row r="3811" spans="1:8" hidden="1" x14ac:dyDescent="0.35">
      <c r="A3811" t="s">
        <v>9690</v>
      </c>
      <c r="B3811" t="s">
        <v>565</v>
      </c>
      <c r="C3811" t="s">
        <v>124</v>
      </c>
      <c r="D3811" s="685">
        <v>46142</v>
      </c>
      <c r="E3811" t="s">
        <v>80</v>
      </c>
      <c r="F3811" s="685">
        <v>45717</v>
      </c>
      <c r="G3811" s="685">
        <v>46418</v>
      </c>
      <c r="H3811" s="684" t="s">
        <v>9691</v>
      </c>
    </row>
    <row r="3812" spans="1:8" ht="29" hidden="1" x14ac:dyDescent="0.35">
      <c r="A3812" t="s">
        <v>9692</v>
      </c>
      <c r="B3812" t="s">
        <v>565</v>
      </c>
      <c r="C3812" t="s">
        <v>124</v>
      </c>
      <c r="D3812" s="685">
        <v>45764</v>
      </c>
      <c r="E3812" t="s">
        <v>80</v>
      </c>
      <c r="F3812" s="685">
        <v>45733</v>
      </c>
      <c r="G3812" s="685">
        <v>46229</v>
      </c>
      <c r="H3812" s="684" t="s">
        <v>9693</v>
      </c>
    </row>
    <row r="3813" spans="1:8" hidden="1" x14ac:dyDescent="0.35">
      <c r="A3813" t="s">
        <v>9694</v>
      </c>
      <c r="B3813" t="s">
        <v>565</v>
      </c>
      <c r="C3813" t="s">
        <v>124</v>
      </c>
      <c r="D3813" s="685">
        <v>46142</v>
      </c>
      <c r="E3813" t="s">
        <v>80</v>
      </c>
      <c r="F3813" s="685">
        <v>45717</v>
      </c>
      <c r="G3813" s="685">
        <v>46418</v>
      </c>
      <c r="H3813" s="684" t="s">
        <v>9695</v>
      </c>
    </row>
    <row r="3814" spans="1:8" hidden="1" x14ac:dyDescent="0.35">
      <c r="A3814" t="s">
        <v>9696</v>
      </c>
      <c r="B3814" t="s">
        <v>565</v>
      </c>
      <c r="C3814" t="s">
        <v>124</v>
      </c>
      <c r="D3814" s="685">
        <v>46142</v>
      </c>
      <c r="E3814" t="s">
        <v>80</v>
      </c>
      <c r="F3814" s="685">
        <v>45717</v>
      </c>
      <c r="G3814" s="685">
        <v>46418</v>
      </c>
      <c r="H3814" s="684" t="s">
        <v>9697</v>
      </c>
    </row>
    <row r="3815" spans="1:8" hidden="1" x14ac:dyDescent="0.35">
      <c r="A3815" t="s">
        <v>9698</v>
      </c>
      <c r="B3815" t="s">
        <v>565</v>
      </c>
      <c r="C3815" t="s">
        <v>124</v>
      </c>
      <c r="D3815" s="685">
        <v>46142</v>
      </c>
      <c r="E3815" t="s">
        <v>80</v>
      </c>
      <c r="F3815" s="685">
        <v>45717</v>
      </c>
      <c r="G3815" s="685">
        <v>46418</v>
      </c>
      <c r="H3815" s="684" t="s">
        <v>9699</v>
      </c>
    </row>
    <row r="3816" spans="1:8" hidden="1" x14ac:dyDescent="0.35">
      <c r="A3816" t="s">
        <v>9700</v>
      </c>
      <c r="B3816" t="s">
        <v>565</v>
      </c>
      <c r="C3816" t="s">
        <v>124</v>
      </c>
      <c r="D3816" s="685">
        <v>45991</v>
      </c>
      <c r="E3816" t="s">
        <v>80</v>
      </c>
      <c r="F3816" s="685">
        <v>45728</v>
      </c>
      <c r="G3816" s="685">
        <v>46386</v>
      </c>
      <c r="H3816" s="684" t="s">
        <v>9701</v>
      </c>
    </row>
    <row r="3817" spans="1:8" hidden="1" x14ac:dyDescent="0.35">
      <c r="A3817" t="s">
        <v>9702</v>
      </c>
      <c r="B3817" t="s">
        <v>565</v>
      </c>
      <c r="C3817" t="s">
        <v>124</v>
      </c>
      <c r="D3817" s="685">
        <v>46142</v>
      </c>
      <c r="E3817" t="s">
        <v>80</v>
      </c>
      <c r="F3817" s="685">
        <v>45717</v>
      </c>
      <c r="G3817" s="685">
        <v>46418</v>
      </c>
      <c r="H3817" s="684" t="s">
        <v>9703</v>
      </c>
    </row>
    <row r="3818" spans="1:8" hidden="1" x14ac:dyDescent="0.35">
      <c r="A3818" t="s">
        <v>9704</v>
      </c>
      <c r="B3818" t="s">
        <v>565</v>
      </c>
      <c r="C3818" t="s">
        <v>124</v>
      </c>
      <c r="D3818" s="685">
        <v>46142</v>
      </c>
      <c r="E3818" t="s">
        <v>80</v>
      </c>
      <c r="F3818" s="685">
        <v>45717</v>
      </c>
      <c r="G3818" s="685">
        <v>46418</v>
      </c>
      <c r="H3818" s="684" t="s">
        <v>9705</v>
      </c>
    </row>
    <row r="3819" spans="1:8" ht="29" hidden="1" x14ac:dyDescent="0.35">
      <c r="A3819" t="s">
        <v>9706</v>
      </c>
      <c r="B3819" t="s">
        <v>565</v>
      </c>
      <c r="C3819" t="s">
        <v>2536</v>
      </c>
      <c r="D3819" s="685">
        <v>45753</v>
      </c>
      <c r="E3819" t="s">
        <v>80</v>
      </c>
      <c r="F3819" s="685">
        <v>45722</v>
      </c>
      <c r="G3819" s="685">
        <v>46057</v>
      </c>
      <c r="H3819" s="684" t="s">
        <v>9707</v>
      </c>
    </row>
    <row r="3820" spans="1:8" hidden="1" x14ac:dyDescent="0.35">
      <c r="A3820" t="s">
        <v>9708</v>
      </c>
      <c r="B3820" t="s">
        <v>888</v>
      </c>
      <c r="C3820" t="s">
        <v>2536</v>
      </c>
      <c r="D3820" s="685">
        <v>46162</v>
      </c>
      <c r="E3820" t="s">
        <v>80</v>
      </c>
      <c r="F3820" s="685">
        <v>45387</v>
      </c>
      <c r="G3820" s="685">
        <v>46193</v>
      </c>
      <c r="H3820" s="684" t="s">
        <v>9709</v>
      </c>
    </row>
    <row r="3821" spans="1:8" hidden="1" x14ac:dyDescent="0.35">
      <c r="A3821" t="s">
        <v>9710</v>
      </c>
      <c r="B3821" t="s">
        <v>565</v>
      </c>
      <c r="C3821" t="s">
        <v>124</v>
      </c>
      <c r="D3821" s="685">
        <v>45991</v>
      </c>
      <c r="E3821" t="s">
        <v>80</v>
      </c>
      <c r="F3821" s="685">
        <v>45728</v>
      </c>
      <c r="G3821" s="685">
        <v>46386</v>
      </c>
      <c r="H3821" s="684" t="s">
        <v>9711</v>
      </c>
    </row>
    <row r="3822" spans="1:8" hidden="1" x14ac:dyDescent="0.35">
      <c r="A3822" t="s">
        <v>9712</v>
      </c>
      <c r="B3822" t="s">
        <v>565</v>
      </c>
      <c r="C3822" t="s">
        <v>124</v>
      </c>
      <c r="D3822" s="685">
        <v>45991</v>
      </c>
      <c r="E3822" t="s">
        <v>80</v>
      </c>
      <c r="F3822" s="685">
        <v>45728</v>
      </c>
      <c r="G3822" s="685">
        <v>46386</v>
      </c>
      <c r="H3822" s="684" t="s">
        <v>9713</v>
      </c>
    </row>
    <row r="3823" spans="1:8" hidden="1" x14ac:dyDescent="0.35">
      <c r="A3823" t="s">
        <v>9714</v>
      </c>
      <c r="B3823" t="s">
        <v>565</v>
      </c>
      <c r="C3823" t="s">
        <v>124</v>
      </c>
      <c r="D3823" s="685">
        <v>46142</v>
      </c>
      <c r="E3823" t="s">
        <v>80</v>
      </c>
      <c r="F3823" s="685">
        <v>45717</v>
      </c>
      <c r="G3823" s="685">
        <v>46418</v>
      </c>
      <c r="H3823" s="684" t="s">
        <v>9715</v>
      </c>
    </row>
    <row r="3824" spans="1:8" hidden="1" x14ac:dyDescent="0.35">
      <c r="A3824" t="s">
        <v>9716</v>
      </c>
      <c r="B3824" t="s">
        <v>565</v>
      </c>
      <c r="C3824" t="s">
        <v>124</v>
      </c>
      <c r="D3824" s="685">
        <v>45991</v>
      </c>
      <c r="E3824" t="s">
        <v>80</v>
      </c>
      <c r="F3824" s="685">
        <v>45728</v>
      </c>
      <c r="G3824" s="685">
        <v>46386</v>
      </c>
      <c r="H3824" s="684" t="s">
        <v>9717</v>
      </c>
    </row>
    <row r="3825" spans="1:8" hidden="1" x14ac:dyDescent="0.35">
      <c r="A3825" t="s">
        <v>9718</v>
      </c>
      <c r="B3825" t="s">
        <v>565</v>
      </c>
      <c r="C3825" t="s">
        <v>124</v>
      </c>
      <c r="D3825" s="685">
        <v>45766</v>
      </c>
      <c r="E3825" t="s">
        <v>80</v>
      </c>
      <c r="F3825" s="685">
        <v>45735</v>
      </c>
      <c r="G3825" s="685">
        <v>46229</v>
      </c>
      <c r="H3825" s="684" t="s">
        <v>9719</v>
      </c>
    </row>
    <row r="3826" spans="1:8" ht="43.5" hidden="1" x14ac:dyDescent="0.35">
      <c r="A3826" t="s">
        <v>9720</v>
      </c>
      <c r="B3826" t="s">
        <v>888</v>
      </c>
      <c r="C3826" t="s">
        <v>124</v>
      </c>
      <c r="D3826" s="685">
        <v>45733</v>
      </c>
      <c r="E3826" t="s">
        <v>80</v>
      </c>
      <c r="F3826" s="685">
        <v>45726</v>
      </c>
      <c r="G3826" s="685">
        <v>45838</v>
      </c>
      <c r="H3826" s="684" t="s">
        <v>9721</v>
      </c>
    </row>
    <row r="3827" spans="1:8" hidden="1" x14ac:dyDescent="0.35">
      <c r="A3827" t="s">
        <v>9722</v>
      </c>
      <c r="B3827" t="s">
        <v>565</v>
      </c>
      <c r="C3827" t="s">
        <v>124</v>
      </c>
      <c r="D3827" s="685">
        <v>46142</v>
      </c>
      <c r="E3827" t="s">
        <v>80</v>
      </c>
      <c r="F3827" s="685">
        <v>45717</v>
      </c>
      <c r="G3827" s="685">
        <v>46418</v>
      </c>
      <c r="H3827" s="684" t="s">
        <v>9723</v>
      </c>
    </row>
    <row r="3828" spans="1:8" hidden="1" x14ac:dyDescent="0.35">
      <c r="A3828" t="s">
        <v>9724</v>
      </c>
      <c r="B3828" t="s">
        <v>565</v>
      </c>
      <c r="C3828" t="s">
        <v>2536</v>
      </c>
      <c r="D3828" s="685">
        <v>45869</v>
      </c>
      <c r="E3828" t="s">
        <v>80</v>
      </c>
      <c r="F3828" s="685">
        <v>45751</v>
      </c>
      <c r="G3828" s="685">
        <v>46203</v>
      </c>
      <c r="H3828" s="684" t="s">
        <v>9725</v>
      </c>
    </row>
    <row r="3829" spans="1:8" ht="29" hidden="1" x14ac:dyDescent="0.35">
      <c r="A3829" t="s">
        <v>9726</v>
      </c>
      <c r="B3829" t="s">
        <v>2518</v>
      </c>
      <c r="C3829" t="s">
        <v>124</v>
      </c>
      <c r="D3829" s="685">
        <v>45936</v>
      </c>
      <c r="E3829" t="s">
        <v>2624</v>
      </c>
      <c r="F3829" s="685">
        <v>45735</v>
      </c>
      <c r="G3829" s="685">
        <v>46054</v>
      </c>
      <c r="H3829" s="684" t="s">
        <v>9727</v>
      </c>
    </row>
    <row r="3830" spans="1:8" ht="29" hidden="1" x14ac:dyDescent="0.35">
      <c r="A3830" t="s">
        <v>9728</v>
      </c>
      <c r="B3830" t="s">
        <v>565</v>
      </c>
      <c r="C3830" t="s">
        <v>2475</v>
      </c>
      <c r="D3830" s="685">
        <v>45808</v>
      </c>
      <c r="E3830" t="s">
        <v>135</v>
      </c>
      <c r="F3830" s="685">
        <v>45740</v>
      </c>
      <c r="G3830" s="685">
        <v>45809</v>
      </c>
      <c r="H3830" s="684" t="s">
        <v>9729</v>
      </c>
    </row>
    <row r="3831" spans="1:8" hidden="1" x14ac:dyDescent="0.35">
      <c r="A3831" t="s">
        <v>9730</v>
      </c>
      <c r="B3831" t="s">
        <v>565</v>
      </c>
      <c r="C3831" t="s">
        <v>2475</v>
      </c>
      <c r="D3831" s="685">
        <v>45808</v>
      </c>
      <c r="E3831" t="s">
        <v>80</v>
      </c>
      <c r="F3831" s="685">
        <v>45740</v>
      </c>
      <c r="G3831" s="685">
        <v>45809</v>
      </c>
      <c r="H3831" s="684" t="s">
        <v>9731</v>
      </c>
    </row>
    <row r="3832" spans="1:8" hidden="1" x14ac:dyDescent="0.35">
      <c r="A3832" t="s">
        <v>9732</v>
      </c>
      <c r="B3832" t="s">
        <v>565</v>
      </c>
      <c r="C3832" t="s">
        <v>124</v>
      </c>
      <c r="D3832" s="685">
        <v>45991</v>
      </c>
      <c r="E3832" t="s">
        <v>80</v>
      </c>
      <c r="F3832" s="685">
        <v>45728</v>
      </c>
      <c r="G3832" s="685">
        <v>46386</v>
      </c>
      <c r="H3832" s="684" t="s">
        <v>9733</v>
      </c>
    </row>
    <row r="3833" spans="1:8" ht="29" hidden="1" x14ac:dyDescent="0.35">
      <c r="A3833" t="s">
        <v>9734</v>
      </c>
      <c r="B3833" t="s">
        <v>565</v>
      </c>
      <c r="C3833" t="s">
        <v>124</v>
      </c>
      <c r="D3833" s="685">
        <v>45764</v>
      </c>
      <c r="E3833" t="s">
        <v>80</v>
      </c>
      <c r="F3833" s="685">
        <v>45733</v>
      </c>
      <c r="G3833" s="685">
        <v>46229</v>
      </c>
      <c r="H3833" s="684" t="s">
        <v>9735</v>
      </c>
    </row>
    <row r="3834" spans="1:8" hidden="1" x14ac:dyDescent="0.35">
      <c r="A3834" t="s">
        <v>9736</v>
      </c>
      <c r="B3834" t="s">
        <v>565</v>
      </c>
      <c r="C3834" t="s">
        <v>2475</v>
      </c>
      <c r="D3834" s="685">
        <v>45808</v>
      </c>
      <c r="E3834" t="s">
        <v>80</v>
      </c>
      <c r="F3834" s="685">
        <v>45727</v>
      </c>
      <c r="G3834" s="685">
        <v>45838</v>
      </c>
      <c r="H3834" s="684" t="s">
        <v>9737</v>
      </c>
    </row>
    <row r="3835" spans="1:8" hidden="1" x14ac:dyDescent="0.35">
      <c r="A3835" t="s">
        <v>9738</v>
      </c>
      <c r="B3835" t="s">
        <v>888</v>
      </c>
      <c r="C3835" t="s">
        <v>124</v>
      </c>
      <c r="D3835" s="685">
        <v>45794</v>
      </c>
      <c r="E3835" t="s">
        <v>80</v>
      </c>
      <c r="F3835" s="685">
        <v>45733</v>
      </c>
      <c r="G3835" s="685">
        <v>46057</v>
      </c>
      <c r="H3835" s="684" t="s">
        <v>9739</v>
      </c>
    </row>
    <row r="3836" spans="1:8" hidden="1" x14ac:dyDescent="0.35">
      <c r="A3836" t="s">
        <v>9740</v>
      </c>
      <c r="B3836" t="s">
        <v>565</v>
      </c>
      <c r="C3836" t="s">
        <v>124</v>
      </c>
      <c r="D3836" s="685">
        <v>45991</v>
      </c>
      <c r="E3836" t="s">
        <v>80</v>
      </c>
      <c r="F3836" s="685">
        <v>45728</v>
      </c>
      <c r="G3836" s="685">
        <v>46386</v>
      </c>
      <c r="H3836" s="684" t="s">
        <v>9741</v>
      </c>
    </row>
    <row r="3837" spans="1:8" hidden="1" x14ac:dyDescent="0.35">
      <c r="A3837" t="s">
        <v>9742</v>
      </c>
      <c r="B3837" t="s">
        <v>565</v>
      </c>
      <c r="C3837" t="s">
        <v>124</v>
      </c>
      <c r="D3837" s="685">
        <v>46142</v>
      </c>
      <c r="E3837" t="s">
        <v>80</v>
      </c>
      <c r="F3837" s="685">
        <v>45717</v>
      </c>
      <c r="G3837" s="685">
        <v>46417</v>
      </c>
      <c r="H3837" s="684" t="s">
        <v>9743</v>
      </c>
    </row>
    <row r="3838" spans="1:8" hidden="1" x14ac:dyDescent="0.35">
      <c r="A3838" t="s">
        <v>9744</v>
      </c>
      <c r="B3838" t="s">
        <v>565</v>
      </c>
      <c r="C3838" t="s">
        <v>124</v>
      </c>
      <c r="D3838" s="685">
        <v>45991</v>
      </c>
      <c r="E3838" t="s">
        <v>80</v>
      </c>
      <c r="F3838" s="685">
        <v>45728</v>
      </c>
      <c r="G3838" s="685">
        <v>46386</v>
      </c>
      <c r="H3838" s="684" t="s">
        <v>9745</v>
      </c>
    </row>
    <row r="3839" spans="1:8" hidden="1" x14ac:dyDescent="0.35">
      <c r="A3839" t="s">
        <v>9746</v>
      </c>
      <c r="B3839" t="s">
        <v>565</v>
      </c>
      <c r="C3839" t="s">
        <v>124</v>
      </c>
      <c r="D3839" s="685">
        <v>46142</v>
      </c>
      <c r="E3839" t="s">
        <v>80</v>
      </c>
      <c r="F3839" s="685">
        <v>45717</v>
      </c>
      <c r="G3839" s="685">
        <v>46418</v>
      </c>
      <c r="H3839" s="684" t="s">
        <v>9747</v>
      </c>
    </row>
    <row r="3840" spans="1:8" hidden="1" x14ac:dyDescent="0.35">
      <c r="A3840" t="s">
        <v>9748</v>
      </c>
      <c r="B3840" t="s">
        <v>565</v>
      </c>
      <c r="C3840" t="s">
        <v>124</v>
      </c>
      <c r="D3840" s="685">
        <v>45716</v>
      </c>
      <c r="E3840" t="s">
        <v>80</v>
      </c>
      <c r="F3840" s="685">
        <v>45684</v>
      </c>
      <c r="G3840" s="685">
        <v>45838</v>
      </c>
      <c r="H3840" s="684" t="s">
        <v>9749</v>
      </c>
    </row>
    <row r="3841" spans="1:8" ht="29" hidden="1" x14ac:dyDescent="0.35">
      <c r="A3841" t="s">
        <v>9750</v>
      </c>
      <c r="B3841" t="s">
        <v>124</v>
      </c>
      <c r="C3841" t="s">
        <v>278</v>
      </c>
      <c r="D3841" s="685">
        <v>45736</v>
      </c>
      <c r="E3841" t="s">
        <v>135</v>
      </c>
      <c r="F3841" s="685">
        <v>45708</v>
      </c>
      <c r="G3841" s="685">
        <v>46325</v>
      </c>
      <c r="H3841" s="684" t="s">
        <v>9751</v>
      </c>
    </row>
    <row r="3842" spans="1:8" ht="29" hidden="1" x14ac:dyDescent="0.35">
      <c r="A3842" t="s">
        <v>9752</v>
      </c>
      <c r="B3842" t="s">
        <v>565</v>
      </c>
      <c r="C3842" t="s">
        <v>2475</v>
      </c>
      <c r="D3842" s="685">
        <v>45777</v>
      </c>
      <c r="E3842" t="s">
        <v>2522</v>
      </c>
      <c r="F3842" s="685">
        <v>45694</v>
      </c>
      <c r="G3842" s="685">
        <v>45900</v>
      </c>
      <c r="H3842" s="684" t="s">
        <v>9753</v>
      </c>
    </row>
    <row r="3843" spans="1:8" hidden="1" x14ac:dyDescent="0.35">
      <c r="A3843" t="s">
        <v>9754</v>
      </c>
      <c r="B3843" t="s">
        <v>565</v>
      </c>
      <c r="C3843" t="s">
        <v>124</v>
      </c>
      <c r="D3843" s="685">
        <v>45765</v>
      </c>
      <c r="E3843" t="s">
        <v>80</v>
      </c>
      <c r="F3843" s="685">
        <v>45734</v>
      </c>
      <c r="G3843" s="685">
        <v>46229</v>
      </c>
      <c r="H3843" s="684" t="s">
        <v>9755</v>
      </c>
    </row>
    <row r="3844" spans="1:8" hidden="1" x14ac:dyDescent="0.35">
      <c r="A3844" t="s">
        <v>9756</v>
      </c>
      <c r="B3844" t="s">
        <v>565</v>
      </c>
      <c r="C3844" t="s">
        <v>2536</v>
      </c>
      <c r="D3844" s="685">
        <v>45741</v>
      </c>
      <c r="E3844" t="s">
        <v>2553</v>
      </c>
      <c r="F3844" s="685">
        <v>45713</v>
      </c>
      <c r="G3844" s="685">
        <v>46057</v>
      </c>
      <c r="H3844" s="684" t="s">
        <v>9757</v>
      </c>
    </row>
    <row r="3845" spans="1:8" hidden="1" x14ac:dyDescent="0.35">
      <c r="A3845" t="s">
        <v>103</v>
      </c>
      <c r="B3845" t="s">
        <v>156</v>
      </c>
      <c r="C3845" t="s">
        <v>278</v>
      </c>
      <c r="D3845" s="685">
        <v>45809</v>
      </c>
      <c r="E3845" t="s">
        <v>80</v>
      </c>
      <c r="F3845" s="685">
        <v>45707</v>
      </c>
      <c r="G3845" s="685">
        <v>46022</v>
      </c>
      <c r="H3845" s="684" t="s">
        <v>9758</v>
      </c>
    </row>
    <row r="3846" spans="1:8" hidden="1" x14ac:dyDescent="0.35">
      <c r="A3846" t="s">
        <v>9759</v>
      </c>
      <c r="B3846" t="s">
        <v>565</v>
      </c>
      <c r="C3846" t="s">
        <v>2536</v>
      </c>
      <c r="D3846" s="685">
        <v>45741</v>
      </c>
      <c r="E3846" t="s">
        <v>2553</v>
      </c>
      <c r="F3846" s="685">
        <v>45713</v>
      </c>
      <c r="G3846" s="685">
        <v>46057</v>
      </c>
      <c r="H3846" s="684" t="s">
        <v>9760</v>
      </c>
    </row>
    <row r="3847" spans="1:8" hidden="1" x14ac:dyDescent="0.35">
      <c r="A3847" t="s">
        <v>9761</v>
      </c>
      <c r="B3847" t="s">
        <v>565</v>
      </c>
      <c r="C3847" t="s">
        <v>124</v>
      </c>
      <c r="D3847" s="685">
        <v>45991</v>
      </c>
      <c r="E3847" t="s">
        <v>2531</v>
      </c>
      <c r="F3847" s="685">
        <v>45728</v>
      </c>
      <c r="G3847" s="685">
        <v>46386</v>
      </c>
      <c r="H3847" s="684" t="s">
        <v>9762</v>
      </c>
    </row>
    <row r="3848" spans="1:8" hidden="1" x14ac:dyDescent="0.35">
      <c r="A3848" t="s">
        <v>9763</v>
      </c>
      <c r="B3848" t="s">
        <v>888</v>
      </c>
      <c r="C3848" t="s">
        <v>124</v>
      </c>
      <c r="D3848" s="685">
        <v>45716</v>
      </c>
      <c r="E3848" t="s">
        <v>2553</v>
      </c>
      <c r="F3848" s="685">
        <v>45708</v>
      </c>
      <c r="G3848" s="685">
        <v>45856</v>
      </c>
      <c r="H3848" s="684" t="s">
        <v>9764</v>
      </c>
    </row>
    <row r="3849" spans="1:8" ht="29" hidden="1" x14ac:dyDescent="0.35">
      <c r="A3849" t="s">
        <v>9765</v>
      </c>
      <c r="B3849" t="s">
        <v>565</v>
      </c>
      <c r="C3849" t="s">
        <v>278</v>
      </c>
      <c r="D3849" s="685">
        <v>45735</v>
      </c>
      <c r="E3849" t="s">
        <v>80</v>
      </c>
      <c r="F3849" s="685">
        <v>45707</v>
      </c>
      <c r="G3849" s="685">
        <v>46325</v>
      </c>
      <c r="H3849" s="684" t="s">
        <v>9766</v>
      </c>
    </row>
    <row r="3850" spans="1:8" hidden="1" x14ac:dyDescent="0.35">
      <c r="A3850" t="s">
        <v>9767</v>
      </c>
      <c r="B3850" t="s">
        <v>888</v>
      </c>
      <c r="C3850" t="s">
        <v>2536</v>
      </c>
      <c r="D3850" s="685">
        <v>45961</v>
      </c>
      <c r="E3850" t="s">
        <v>80</v>
      </c>
      <c r="F3850" s="685">
        <v>45758</v>
      </c>
      <c r="G3850" s="685">
        <v>45992</v>
      </c>
      <c r="H3850" s="684" t="s">
        <v>9768</v>
      </c>
    </row>
    <row r="3851" spans="1:8" hidden="1" x14ac:dyDescent="0.35">
      <c r="A3851" t="s">
        <v>9769</v>
      </c>
      <c r="B3851" t="s">
        <v>565</v>
      </c>
      <c r="C3851" t="s">
        <v>124</v>
      </c>
      <c r="D3851" s="685">
        <v>46142</v>
      </c>
      <c r="E3851" t="s">
        <v>80</v>
      </c>
      <c r="F3851" s="685">
        <v>45717</v>
      </c>
      <c r="G3851" s="685">
        <v>46418</v>
      </c>
      <c r="H3851" s="684" t="s">
        <v>9770</v>
      </c>
    </row>
    <row r="3852" spans="1:8" hidden="1" x14ac:dyDescent="0.35">
      <c r="A3852" t="s">
        <v>9771</v>
      </c>
      <c r="B3852" t="s">
        <v>565</v>
      </c>
      <c r="C3852" t="s">
        <v>278</v>
      </c>
      <c r="D3852" s="685">
        <v>45908</v>
      </c>
      <c r="E3852" t="s">
        <v>80</v>
      </c>
      <c r="F3852" s="685">
        <v>45877</v>
      </c>
      <c r="G3852" s="685">
        <v>46325</v>
      </c>
      <c r="H3852" s="684" t="s">
        <v>9772</v>
      </c>
    </row>
    <row r="3853" spans="1:8" ht="43.5" hidden="1" x14ac:dyDescent="0.35">
      <c r="A3853" t="s">
        <v>9773</v>
      </c>
      <c r="B3853" t="s">
        <v>565</v>
      </c>
      <c r="C3853" t="s">
        <v>124</v>
      </c>
      <c r="D3853" s="685">
        <v>45716</v>
      </c>
      <c r="E3853" t="s">
        <v>2531</v>
      </c>
      <c r="F3853" s="685">
        <v>45684</v>
      </c>
      <c r="G3853" s="685">
        <v>45838</v>
      </c>
      <c r="H3853" s="684" t="s">
        <v>9774</v>
      </c>
    </row>
    <row r="3854" spans="1:8" hidden="1" x14ac:dyDescent="0.35">
      <c r="A3854" t="s">
        <v>9775</v>
      </c>
      <c r="B3854" t="s">
        <v>888</v>
      </c>
      <c r="C3854" t="s">
        <v>2475</v>
      </c>
      <c r="D3854" s="685">
        <v>45971</v>
      </c>
      <c r="E3854" t="s">
        <v>80</v>
      </c>
      <c r="F3854" s="685">
        <v>45736</v>
      </c>
      <c r="G3854" s="685">
        <v>46022</v>
      </c>
      <c r="H3854" s="684" t="s">
        <v>9776</v>
      </c>
    </row>
    <row r="3855" spans="1:8" hidden="1" x14ac:dyDescent="0.35">
      <c r="A3855" t="s">
        <v>9777</v>
      </c>
      <c r="B3855" t="s">
        <v>888</v>
      </c>
      <c r="C3855" t="s">
        <v>2475</v>
      </c>
      <c r="D3855" s="685">
        <v>45900</v>
      </c>
      <c r="E3855" t="s">
        <v>2531</v>
      </c>
      <c r="F3855" s="685">
        <v>45714</v>
      </c>
      <c r="G3855" s="685">
        <v>46022</v>
      </c>
      <c r="H3855" s="684" t="s">
        <v>3169</v>
      </c>
    </row>
    <row r="3856" spans="1:8" hidden="1" x14ac:dyDescent="0.35">
      <c r="A3856" t="s">
        <v>9778</v>
      </c>
      <c r="B3856" t="s">
        <v>124</v>
      </c>
      <c r="C3856" t="s">
        <v>124</v>
      </c>
      <c r="D3856" s="685">
        <v>45764</v>
      </c>
      <c r="E3856" t="s">
        <v>80</v>
      </c>
      <c r="F3856" s="685">
        <v>45733</v>
      </c>
      <c r="G3856" s="685">
        <v>45864</v>
      </c>
      <c r="H3856" s="684" t="s">
        <v>9779</v>
      </c>
    </row>
    <row r="3857" spans="1:8" ht="29" hidden="1" x14ac:dyDescent="0.35">
      <c r="A3857" t="s">
        <v>9780</v>
      </c>
      <c r="B3857" t="s">
        <v>565</v>
      </c>
      <c r="C3857" t="s">
        <v>278</v>
      </c>
      <c r="D3857" s="685">
        <v>45663</v>
      </c>
      <c r="E3857" t="s">
        <v>80</v>
      </c>
      <c r="F3857" s="685">
        <v>45630</v>
      </c>
      <c r="G3857" s="685">
        <v>46325</v>
      </c>
      <c r="H3857" s="684" t="s">
        <v>9781</v>
      </c>
    </row>
    <row r="3858" spans="1:8" ht="29" hidden="1" x14ac:dyDescent="0.35">
      <c r="A3858" t="s">
        <v>9782</v>
      </c>
      <c r="B3858" t="s">
        <v>124</v>
      </c>
      <c r="C3858" t="s">
        <v>124</v>
      </c>
      <c r="D3858" s="685">
        <v>45752</v>
      </c>
      <c r="E3858" t="s">
        <v>2553</v>
      </c>
      <c r="F3858" s="685">
        <v>45741</v>
      </c>
      <c r="G3858" s="685">
        <v>45856</v>
      </c>
      <c r="H3858" s="684" t="s">
        <v>9783</v>
      </c>
    </row>
    <row r="3859" spans="1:8" hidden="1" x14ac:dyDescent="0.35">
      <c r="A3859" t="s">
        <v>9784</v>
      </c>
      <c r="B3859" t="s">
        <v>124</v>
      </c>
      <c r="C3859" t="s">
        <v>124</v>
      </c>
      <c r="D3859" s="685">
        <v>45728</v>
      </c>
      <c r="E3859" t="s">
        <v>80</v>
      </c>
      <c r="F3859" s="685">
        <v>45716</v>
      </c>
      <c r="G3859" s="685">
        <v>45856</v>
      </c>
      <c r="H3859" s="684" t="s">
        <v>9785</v>
      </c>
    </row>
    <row r="3860" spans="1:8" hidden="1" x14ac:dyDescent="0.35">
      <c r="A3860" t="s">
        <v>9786</v>
      </c>
      <c r="B3860" t="s">
        <v>565</v>
      </c>
      <c r="C3860" t="s">
        <v>124</v>
      </c>
      <c r="D3860" s="685">
        <v>45765</v>
      </c>
      <c r="E3860" t="s">
        <v>80</v>
      </c>
      <c r="F3860" s="685">
        <v>45734</v>
      </c>
      <c r="G3860" s="685">
        <v>46229</v>
      </c>
      <c r="H3860" s="684" t="s">
        <v>9787</v>
      </c>
    </row>
    <row r="3861" spans="1:8" hidden="1" x14ac:dyDescent="0.35">
      <c r="A3861" t="s">
        <v>9788</v>
      </c>
      <c r="B3861" t="s">
        <v>565</v>
      </c>
      <c r="C3861" t="s">
        <v>124</v>
      </c>
      <c r="D3861" s="685">
        <v>45991</v>
      </c>
      <c r="E3861" t="s">
        <v>80</v>
      </c>
      <c r="F3861" s="685">
        <v>45728</v>
      </c>
      <c r="G3861" s="685">
        <v>46386</v>
      </c>
      <c r="H3861" s="684" t="s">
        <v>9789</v>
      </c>
    </row>
    <row r="3862" spans="1:8" hidden="1" x14ac:dyDescent="0.35">
      <c r="A3862" t="s">
        <v>9790</v>
      </c>
      <c r="B3862" t="s">
        <v>124</v>
      </c>
      <c r="C3862" t="s">
        <v>124</v>
      </c>
      <c r="D3862" s="685">
        <v>45729</v>
      </c>
      <c r="E3862" t="s">
        <v>80</v>
      </c>
      <c r="F3862" s="685">
        <v>45517</v>
      </c>
      <c r="G3862" s="685">
        <v>45729</v>
      </c>
      <c r="H3862" s="684" t="s">
        <v>9791</v>
      </c>
    </row>
    <row r="3863" spans="1:8" hidden="1" x14ac:dyDescent="0.35">
      <c r="A3863" t="s">
        <v>9792</v>
      </c>
      <c r="B3863" t="s">
        <v>565</v>
      </c>
      <c r="C3863" t="s">
        <v>124</v>
      </c>
      <c r="D3863" s="685">
        <v>45903</v>
      </c>
      <c r="E3863" t="s">
        <v>2553</v>
      </c>
      <c r="F3863" s="685">
        <v>45891</v>
      </c>
      <c r="G3863" s="685">
        <v>46022</v>
      </c>
      <c r="H3863" s="684" t="s">
        <v>9793</v>
      </c>
    </row>
    <row r="3864" spans="1:8" hidden="1" x14ac:dyDescent="0.35">
      <c r="A3864" t="s">
        <v>9794</v>
      </c>
      <c r="B3864" t="s">
        <v>565</v>
      </c>
      <c r="C3864" t="s">
        <v>124</v>
      </c>
      <c r="D3864" s="685">
        <v>45991</v>
      </c>
      <c r="E3864" t="s">
        <v>80</v>
      </c>
      <c r="F3864" s="685">
        <v>45728</v>
      </c>
      <c r="G3864" s="685">
        <v>46386</v>
      </c>
      <c r="H3864" s="684" t="s">
        <v>9795</v>
      </c>
    </row>
    <row r="3865" spans="1:8" ht="29" hidden="1" x14ac:dyDescent="0.35">
      <c r="A3865" t="s">
        <v>9796</v>
      </c>
      <c r="B3865" t="s">
        <v>888</v>
      </c>
      <c r="C3865" t="s">
        <v>124</v>
      </c>
      <c r="D3865" s="685">
        <v>45752</v>
      </c>
      <c r="E3865" t="s">
        <v>80</v>
      </c>
      <c r="F3865" s="685">
        <v>45741</v>
      </c>
      <c r="G3865" s="685">
        <v>45838</v>
      </c>
      <c r="H3865" s="684" t="s">
        <v>9797</v>
      </c>
    </row>
    <row r="3866" spans="1:8" hidden="1" x14ac:dyDescent="0.35">
      <c r="A3866" t="s">
        <v>9798</v>
      </c>
      <c r="B3866" t="s">
        <v>565</v>
      </c>
      <c r="C3866" t="s">
        <v>124</v>
      </c>
      <c r="D3866" s="685">
        <v>45991</v>
      </c>
      <c r="E3866" t="s">
        <v>80</v>
      </c>
      <c r="F3866" s="685">
        <v>45728</v>
      </c>
      <c r="G3866" s="685">
        <v>46386</v>
      </c>
      <c r="H3866" s="684" t="s">
        <v>9799</v>
      </c>
    </row>
    <row r="3867" spans="1:8" hidden="1" x14ac:dyDescent="0.35">
      <c r="A3867" t="s">
        <v>9800</v>
      </c>
      <c r="B3867" t="s">
        <v>888</v>
      </c>
      <c r="C3867" t="s">
        <v>124</v>
      </c>
      <c r="D3867" s="685">
        <v>45888</v>
      </c>
      <c r="E3867" t="s">
        <v>80</v>
      </c>
      <c r="F3867" s="685">
        <v>45785</v>
      </c>
      <c r="G3867" s="685">
        <v>45991</v>
      </c>
      <c r="H3867" s="684" t="s">
        <v>9801</v>
      </c>
    </row>
    <row r="3868" spans="1:8" hidden="1" x14ac:dyDescent="0.35">
      <c r="A3868" t="s">
        <v>9802</v>
      </c>
      <c r="B3868" t="s">
        <v>565</v>
      </c>
      <c r="C3868" t="s">
        <v>124</v>
      </c>
      <c r="D3868" s="685">
        <v>46142</v>
      </c>
      <c r="E3868" t="s">
        <v>80</v>
      </c>
      <c r="F3868" s="685">
        <v>45717</v>
      </c>
      <c r="G3868" s="685">
        <v>46418</v>
      </c>
      <c r="H3868" s="684" t="s">
        <v>9803</v>
      </c>
    </row>
    <row r="3869" spans="1:8" hidden="1" x14ac:dyDescent="0.35">
      <c r="A3869" t="s">
        <v>9804</v>
      </c>
      <c r="B3869" t="s">
        <v>565</v>
      </c>
      <c r="C3869" t="s">
        <v>2475</v>
      </c>
      <c r="D3869" s="685">
        <v>45535</v>
      </c>
      <c r="E3869" t="s">
        <v>80</v>
      </c>
      <c r="F3869" s="685">
        <v>45474</v>
      </c>
      <c r="G3869" s="685">
        <v>46022</v>
      </c>
      <c r="H3869" s="684" t="s">
        <v>9805</v>
      </c>
    </row>
    <row r="3870" spans="1:8" hidden="1" x14ac:dyDescent="0.35">
      <c r="A3870" t="s">
        <v>9806</v>
      </c>
      <c r="B3870" t="s">
        <v>124</v>
      </c>
      <c r="C3870" t="s">
        <v>124</v>
      </c>
      <c r="D3870" s="685">
        <v>45728</v>
      </c>
      <c r="E3870" t="s">
        <v>2553</v>
      </c>
      <c r="F3870" s="685">
        <v>45716</v>
      </c>
      <c r="G3870" s="685">
        <v>45856</v>
      </c>
      <c r="H3870" s="684" t="s">
        <v>9807</v>
      </c>
    </row>
    <row r="3871" spans="1:8" hidden="1" x14ac:dyDescent="0.35">
      <c r="A3871" t="s">
        <v>9808</v>
      </c>
      <c r="B3871" t="s">
        <v>565</v>
      </c>
      <c r="C3871" t="s">
        <v>278</v>
      </c>
      <c r="D3871" s="685">
        <v>45960</v>
      </c>
      <c r="E3871" t="s">
        <v>135</v>
      </c>
      <c r="F3871" s="685">
        <v>45748</v>
      </c>
      <c r="G3871" s="685">
        <v>45779</v>
      </c>
      <c r="H3871" s="684" t="s">
        <v>9809</v>
      </c>
    </row>
    <row r="3872" spans="1:8" ht="29" hidden="1" x14ac:dyDescent="0.35">
      <c r="A3872" t="s">
        <v>2290</v>
      </c>
      <c r="B3872" t="s">
        <v>888</v>
      </c>
      <c r="C3872" t="s">
        <v>2536</v>
      </c>
      <c r="D3872" s="685">
        <v>45900</v>
      </c>
      <c r="E3872" t="s">
        <v>80</v>
      </c>
      <c r="F3872" s="685">
        <v>45713</v>
      </c>
      <c r="G3872" s="685">
        <v>46022</v>
      </c>
      <c r="H3872" s="684" t="s">
        <v>9810</v>
      </c>
    </row>
    <row r="3873" spans="1:8" ht="29" hidden="1" x14ac:dyDescent="0.35">
      <c r="A3873" t="s">
        <v>9811</v>
      </c>
      <c r="B3873" t="s">
        <v>565</v>
      </c>
      <c r="C3873" t="s">
        <v>2536</v>
      </c>
      <c r="D3873" s="685">
        <v>45900</v>
      </c>
      <c r="E3873" t="s">
        <v>2531</v>
      </c>
      <c r="F3873" s="685">
        <v>45785</v>
      </c>
      <c r="G3873" s="685">
        <v>46021</v>
      </c>
      <c r="H3873" s="684" t="s">
        <v>9812</v>
      </c>
    </row>
    <row r="3874" spans="1:8" ht="29" hidden="1" x14ac:dyDescent="0.35">
      <c r="A3874" t="s">
        <v>9813</v>
      </c>
      <c r="B3874" t="s">
        <v>124</v>
      </c>
      <c r="C3874" t="s">
        <v>278</v>
      </c>
      <c r="D3874" s="685">
        <v>45735</v>
      </c>
      <c r="E3874" t="s">
        <v>80</v>
      </c>
      <c r="F3874" s="685">
        <v>45707</v>
      </c>
      <c r="G3874" s="685">
        <v>46325</v>
      </c>
      <c r="H3874" s="684" t="s">
        <v>9814</v>
      </c>
    </row>
    <row r="3875" spans="1:8" hidden="1" x14ac:dyDescent="0.35">
      <c r="A3875" t="s">
        <v>9815</v>
      </c>
      <c r="B3875" t="s">
        <v>888</v>
      </c>
      <c r="C3875" t="s">
        <v>278</v>
      </c>
      <c r="D3875" s="685">
        <v>45869</v>
      </c>
      <c r="E3875" t="s">
        <v>80</v>
      </c>
      <c r="F3875" s="685">
        <v>45785</v>
      </c>
      <c r="G3875" s="685">
        <v>46022</v>
      </c>
      <c r="H3875" s="684" t="s">
        <v>9816</v>
      </c>
    </row>
    <row r="3876" spans="1:8" hidden="1" x14ac:dyDescent="0.35">
      <c r="A3876" t="s">
        <v>9817</v>
      </c>
      <c r="B3876" t="s">
        <v>565</v>
      </c>
      <c r="C3876" t="s">
        <v>278</v>
      </c>
      <c r="D3876" s="685">
        <v>45768</v>
      </c>
      <c r="E3876" t="s">
        <v>80</v>
      </c>
      <c r="F3876" s="685">
        <v>45735</v>
      </c>
      <c r="G3876" s="685">
        <v>46325</v>
      </c>
      <c r="H3876" s="684" t="s">
        <v>9818</v>
      </c>
    </row>
    <row r="3877" spans="1:8" hidden="1" x14ac:dyDescent="0.35">
      <c r="A3877" t="s">
        <v>2253</v>
      </c>
      <c r="B3877" t="s">
        <v>124</v>
      </c>
      <c r="C3877" t="s">
        <v>2475</v>
      </c>
      <c r="D3877" s="685">
        <v>45809</v>
      </c>
      <c r="E3877" t="s">
        <v>80</v>
      </c>
      <c r="F3877" s="685">
        <v>45694</v>
      </c>
      <c r="G3877" s="685">
        <v>45869</v>
      </c>
      <c r="H3877" s="684" t="s">
        <v>1099</v>
      </c>
    </row>
    <row r="3878" spans="1:8" ht="43.5" hidden="1" x14ac:dyDescent="0.35">
      <c r="A3878" t="s">
        <v>9819</v>
      </c>
      <c r="B3878" t="s">
        <v>565</v>
      </c>
      <c r="C3878" t="s">
        <v>278</v>
      </c>
      <c r="D3878" s="685">
        <v>45733</v>
      </c>
      <c r="E3878" t="s">
        <v>80</v>
      </c>
      <c r="F3878" s="685">
        <v>45705</v>
      </c>
      <c r="G3878" s="685">
        <v>46325</v>
      </c>
      <c r="H3878" s="684" t="s">
        <v>9820</v>
      </c>
    </row>
    <row r="3879" spans="1:8" hidden="1" x14ac:dyDescent="0.35">
      <c r="A3879" t="s">
        <v>9821</v>
      </c>
      <c r="B3879" t="s">
        <v>888</v>
      </c>
      <c r="C3879" t="s">
        <v>124</v>
      </c>
      <c r="D3879" s="685">
        <v>45808</v>
      </c>
      <c r="E3879" t="s">
        <v>2553</v>
      </c>
      <c r="F3879" s="685">
        <v>45804</v>
      </c>
      <c r="G3879" s="685">
        <v>45835</v>
      </c>
      <c r="H3879" s="684" t="s">
        <v>9822</v>
      </c>
    </row>
    <row r="3880" spans="1:8" hidden="1" x14ac:dyDescent="0.35">
      <c r="A3880" t="s">
        <v>9823</v>
      </c>
      <c r="B3880" t="s">
        <v>888</v>
      </c>
      <c r="C3880" t="s">
        <v>2475</v>
      </c>
      <c r="D3880" s="685">
        <v>45900</v>
      </c>
      <c r="E3880" t="s">
        <v>2531</v>
      </c>
      <c r="F3880" s="685">
        <v>45714</v>
      </c>
      <c r="G3880" s="685">
        <v>46022</v>
      </c>
      <c r="H3880" s="684" t="s">
        <v>3169</v>
      </c>
    </row>
    <row r="3881" spans="1:8" hidden="1" x14ac:dyDescent="0.35">
      <c r="A3881" t="s">
        <v>9824</v>
      </c>
      <c r="B3881" t="s">
        <v>565</v>
      </c>
      <c r="C3881" t="s">
        <v>124</v>
      </c>
      <c r="D3881" s="685">
        <v>46142</v>
      </c>
      <c r="E3881" t="s">
        <v>80</v>
      </c>
      <c r="F3881" s="685">
        <v>45728</v>
      </c>
      <c r="G3881" s="685">
        <v>46418</v>
      </c>
      <c r="H3881" s="684" t="s">
        <v>9825</v>
      </c>
    </row>
    <row r="3882" spans="1:8" hidden="1" x14ac:dyDescent="0.35">
      <c r="A3882" t="s">
        <v>9826</v>
      </c>
      <c r="B3882" t="s">
        <v>565</v>
      </c>
      <c r="C3882" t="s">
        <v>124</v>
      </c>
      <c r="D3882" s="685">
        <v>45991</v>
      </c>
      <c r="E3882" t="s">
        <v>80</v>
      </c>
      <c r="F3882" s="685">
        <v>45728</v>
      </c>
      <c r="G3882" s="685">
        <v>46386</v>
      </c>
      <c r="H3882" s="684" t="s">
        <v>9827</v>
      </c>
    </row>
    <row r="3883" spans="1:8" hidden="1" x14ac:dyDescent="0.35">
      <c r="A3883" t="s">
        <v>9828</v>
      </c>
      <c r="B3883" t="s">
        <v>565</v>
      </c>
      <c r="C3883" t="s">
        <v>124</v>
      </c>
      <c r="D3883" s="685">
        <v>45884</v>
      </c>
      <c r="E3883" t="s">
        <v>80</v>
      </c>
      <c r="F3883" s="685">
        <v>45807</v>
      </c>
      <c r="G3883" s="685">
        <v>46021</v>
      </c>
      <c r="H3883" s="684" t="s">
        <v>9829</v>
      </c>
    </row>
    <row r="3884" spans="1:8" hidden="1" x14ac:dyDescent="0.35">
      <c r="A3884" t="s">
        <v>9830</v>
      </c>
      <c r="B3884" t="s">
        <v>888</v>
      </c>
      <c r="C3884" t="s">
        <v>124</v>
      </c>
      <c r="D3884" s="685">
        <v>45808</v>
      </c>
      <c r="E3884" t="s">
        <v>2553</v>
      </c>
      <c r="F3884" s="685">
        <v>45800</v>
      </c>
      <c r="G3884" s="685">
        <v>45831</v>
      </c>
      <c r="H3884" s="684" t="s">
        <v>9831</v>
      </c>
    </row>
    <row r="3885" spans="1:8" hidden="1" x14ac:dyDescent="0.35">
      <c r="A3885" t="s">
        <v>9832</v>
      </c>
      <c r="B3885" t="s">
        <v>565</v>
      </c>
      <c r="C3885" t="s">
        <v>2536</v>
      </c>
      <c r="D3885" s="685">
        <v>46022</v>
      </c>
      <c r="E3885" t="s">
        <v>2553</v>
      </c>
      <c r="F3885" s="685">
        <v>45785</v>
      </c>
      <c r="G3885" s="685">
        <v>46142</v>
      </c>
      <c r="H3885" s="684" t="s">
        <v>9833</v>
      </c>
    </row>
    <row r="3886" spans="1:8" hidden="1" x14ac:dyDescent="0.35">
      <c r="A3886" t="s">
        <v>9834</v>
      </c>
      <c r="B3886" t="s">
        <v>888</v>
      </c>
      <c r="C3886" t="s">
        <v>124</v>
      </c>
      <c r="D3886" s="685">
        <v>45798</v>
      </c>
      <c r="E3886" t="s">
        <v>2553</v>
      </c>
      <c r="F3886" s="685">
        <v>45793</v>
      </c>
      <c r="G3886" s="685">
        <v>45856</v>
      </c>
      <c r="H3886" s="684" t="s">
        <v>9835</v>
      </c>
    </row>
    <row r="3887" spans="1:8" hidden="1" x14ac:dyDescent="0.35">
      <c r="A3887" t="s">
        <v>9836</v>
      </c>
      <c r="B3887" t="s">
        <v>888</v>
      </c>
      <c r="C3887" t="s">
        <v>124</v>
      </c>
      <c r="D3887" s="685">
        <v>45884</v>
      </c>
      <c r="E3887" t="s">
        <v>80</v>
      </c>
      <c r="F3887" s="685">
        <v>45797</v>
      </c>
      <c r="G3887" s="685">
        <v>46021</v>
      </c>
      <c r="H3887" s="684" t="s">
        <v>9837</v>
      </c>
    </row>
    <row r="3888" spans="1:8" hidden="1" x14ac:dyDescent="0.35">
      <c r="A3888" t="s">
        <v>9838</v>
      </c>
      <c r="B3888" t="s">
        <v>565</v>
      </c>
      <c r="C3888" t="s">
        <v>124</v>
      </c>
      <c r="D3888" s="685">
        <v>45991</v>
      </c>
      <c r="E3888" t="s">
        <v>80</v>
      </c>
      <c r="F3888" s="685">
        <v>45728</v>
      </c>
      <c r="G3888" s="685">
        <v>46386</v>
      </c>
      <c r="H3888" s="684" t="s">
        <v>9839</v>
      </c>
    </row>
    <row r="3889" spans="1:8" ht="29" hidden="1" x14ac:dyDescent="0.35">
      <c r="A3889" t="s">
        <v>9840</v>
      </c>
      <c r="B3889" t="s">
        <v>888</v>
      </c>
      <c r="C3889" t="s">
        <v>124</v>
      </c>
      <c r="D3889" s="685">
        <v>45808</v>
      </c>
      <c r="E3889" t="s">
        <v>2553</v>
      </c>
      <c r="F3889" s="685">
        <v>45804</v>
      </c>
      <c r="G3889" s="685">
        <v>45835</v>
      </c>
      <c r="H3889" s="684" t="s">
        <v>9841</v>
      </c>
    </row>
    <row r="3890" spans="1:8" ht="29" hidden="1" x14ac:dyDescent="0.35">
      <c r="A3890" t="s">
        <v>9842</v>
      </c>
      <c r="B3890" t="s">
        <v>565</v>
      </c>
      <c r="C3890" t="s">
        <v>278</v>
      </c>
      <c r="D3890" s="685">
        <v>45626</v>
      </c>
      <c r="E3890" t="s">
        <v>80</v>
      </c>
      <c r="F3890" s="685">
        <v>45595</v>
      </c>
      <c r="G3890" s="685">
        <v>46325</v>
      </c>
      <c r="H3890" s="684" t="s">
        <v>9635</v>
      </c>
    </row>
    <row r="3891" spans="1:8" hidden="1" x14ac:dyDescent="0.35">
      <c r="A3891" t="s">
        <v>9843</v>
      </c>
      <c r="B3891" t="s">
        <v>280</v>
      </c>
      <c r="C3891" t="s">
        <v>278</v>
      </c>
      <c r="D3891" s="685">
        <v>45848</v>
      </c>
      <c r="E3891" t="s">
        <v>2553</v>
      </c>
      <c r="F3891" s="685">
        <v>45819</v>
      </c>
      <c r="G3891" s="685">
        <v>46021</v>
      </c>
      <c r="H3891" s="684" t="s">
        <v>9844</v>
      </c>
    </row>
    <row r="3892" spans="1:8" ht="29" hidden="1" x14ac:dyDescent="0.35">
      <c r="A3892" t="s">
        <v>9845</v>
      </c>
      <c r="B3892" t="s">
        <v>124</v>
      </c>
      <c r="C3892" t="s">
        <v>278</v>
      </c>
      <c r="D3892" s="685">
        <v>45730</v>
      </c>
      <c r="E3892" t="s">
        <v>135</v>
      </c>
      <c r="F3892" s="685">
        <v>45702</v>
      </c>
      <c r="G3892" s="685">
        <v>46325</v>
      </c>
      <c r="H3892" s="684" t="s">
        <v>9846</v>
      </c>
    </row>
    <row r="3893" spans="1:8" hidden="1" x14ac:dyDescent="0.35">
      <c r="A3893" t="s">
        <v>9847</v>
      </c>
      <c r="B3893" t="s">
        <v>565</v>
      </c>
      <c r="C3893" t="s">
        <v>278</v>
      </c>
      <c r="D3893" s="685">
        <v>45712</v>
      </c>
      <c r="E3893" t="s">
        <v>80</v>
      </c>
      <c r="F3893" s="685">
        <v>45681</v>
      </c>
      <c r="G3893" s="685">
        <v>46325</v>
      </c>
      <c r="H3893" s="684" t="s">
        <v>9848</v>
      </c>
    </row>
    <row r="3894" spans="1:8" hidden="1" x14ac:dyDescent="0.35">
      <c r="A3894" t="s">
        <v>2259</v>
      </c>
      <c r="B3894" t="s">
        <v>280</v>
      </c>
      <c r="C3894" t="s">
        <v>278</v>
      </c>
      <c r="D3894" s="685">
        <v>45961</v>
      </c>
      <c r="E3894" t="s">
        <v>80</v>
      </c>
      <c r="F3894" s="685">
        <v>45695</v>
      </c>
      <c r="G3894" s="685">
        <v>46325</v>
      </c>
      <c r="H3894" s="684" t="s">
        <v>9849</v>
      </c>
    </row>
    <row r="3895" spans="1:8" hidden="1" x14ac:dyDescent="0.35">
      <c r="A3895" t="s">
        <v>9850</v>
      </c>
      <c r="B3895" t="s">
        <v>565</v>
      </c>
      <c r="C3895" t="s">
        <v>278</v>
      </c>
      <c r="D3895" s="685">
        <v>45960</v>
      </c>
      <c r="E3895" t="s">
        <v>135</v>
      </c>
      <c r="F3895" s="685">
        <v>45796</v>
      </c>
      <c r="G3895" s="685">
        <v>45827</v>
      </c>
      <c r="H3895" s="684" t="s">
        <v>9851</v>
      </c>
    </row>
    <row r="3896" spans="1:8" hidden="1" x14ac:dyDescent="0.35">
      <c r="A3896" t="s">
        <v>9852</v>
      </c>
      <c r="B3896" t="s">
        <v>565</v>
      </c>
      <c r="C3896" t="s">
        <v>278</v>
      </c>
      <c r="D3896" s="685">
        <v>45712</v>
      </c>
      <c r="E3896" t="s">
        <v>80</v>
      </c>
      <c r="F3896" s="685">
        <v>45680</v>
      </c>
      <c r="G3896" s="685">
        <v>46325</v>
      </c>
      <c r="H3896" s="684" t="s">
        <v>9853</v>
      </c>
    </row>
    <row r="3897" spans="1:8" hidden="1" x14ac:dyDescent="0.35">
      <c r="A3897" t="s">
        <v>9854</v>
      </c>
      <c r="B3897" t="s">
        <v>565</v>
      </c>
      <c r="C3897" t="s">
        <v>278</v>
      </c>
      <c r="D3897" s="685">
        <v>45731</v>
      </c>
      <c r="E3897" t="s">
        <v>80</v>
      </c>
      <c r="F3897" s="685">
        <v>45692</v>
      </c>
      <c r="G3897" s="685">
        <v>46022</v>
      </c>
      <c r="H3897" s="684" t="s">
        <v>9855</v>
      </c>
    </row>
    <row r="3898" spans="1:8" hidden="1" x14ac:dyDescent="0.35">
      <c r="A3898" t="s">
        <v>9856</v>
      </c>
      <c r="B3898" t="s">
        <v>565</v>
      </c>
      <c r="C3898" t="s">
        <v>278</v>
      </c>
      <c r="D3898" s="685">
        <v>45731</v>
      </c>
      <c r="E3898" t="s">
        <v>2522</v>
      </c>
      <c r="F3898" s="685">
        <v>45692</v>
      </c>
      <c r="G3898" s="685">
        <v>46022</v>
      </c>
      <c r="H3898" s="684" t="s">
        <v>5191</v>
      </c>
    </row>
    <row r="3899" spans="1:8" hidden="1" x14ac:dyDescent="0.35">
      <c r="A3899" t="s">
        <v>9857</v>
      </c>
      <c r="B3899" t="s">
        <v>565</v>
      </c>
      <c r="C3899" t="s">
        <v>278</v>
      </c>
      <c r="D3899" s="685">
        <v>45869</v>
      </c>
      <c r="E3899" t="s">
        <v>80</v>
      </c>
      <c r="F3899" s="685">
        <v>45785</v>
      </c>
      <c r="G3899" s="685">
        <v>46022</v>
      </c>
      <c r="H3899" s="684" t="s">
        <v>9858</v>
      </c>
    </row>
    <row r="3900" spans="1:8" ht="29" hidden="1" x14ac:dyDescent="0.35">
      <c r="A3900" t="s">
        <v>9859</v>
      </c>
      <c r="B3900" t="s">
        <v>565</v>
      </c>
      <c r="C3900" t="s">
        <v>124</v>
      </c>
      <c r="D3900" s="685">
        <v>45678</v>
      </c>
      <c r="E3900" t="s">
        <v>80</v>
      </c>
      <c r="F3900" s="685">
        <v>45672</v>
      </c>
      <c r="G3900" s="685">
        <v>45992</v>
      </c>
      <c r="H3900" s="684" t="s">
        <v>9860</v>
      </c>
    </row>
    <row r="3901" spans="1:8" ht="29" hidden="1" x14ac:dyDescent="0.35">
      <c r="A3901" t="s">
        <v>9861</v>
      </c>
      <c r="B3901" t="s">
        <v>565</v>
      </c>
      <c r="C3901" t="s">
        <v>278</v>
      </c>
      <c r="D3901" s="685">
        <v>45679</v>
      </c>
      <c r="E3901" t="s">
        <v>80</v>
      </c>
      <c r="F3901" s="685">
        <v>45679</v>
      </c>
      <c r="G3901" s="685">
        <v>46325</v>
      </c>
      <c r="H3901" s="684" t="s">
        <v>9862</v>
      </c>
    </row>
    <row r="3902" spans="1:8" ht="29" hidden="1" x14ac:dyDescent="0.35">
      <c r="A3902" t="s">
        <v>9863</v>
      </c>
      <c r="B3902" t="s">
        <v>888</v>
      </c>
      <c r="C3902" t="s">
        <v>278</v>
      </c>
      <c r="D3902" s="685">
        <v>45716</v>
      </c>
      <c r="E3902" t="s">
        <v>80</v>
      </c>
      <c r="F3902" s="685">
        <v>45687</v>
      </c>
      <c r="G3902" s="685">
        <v>46021</v>
      </c>
      <c r="H3902" s="684" t="s">
        <v>9864</v>
      </c>
    </row>
    <row r="3903" spans="1:8" hidden="1" x14ac:dyDescent="0.35">
      <c r="A3903" t="s">
        <v>669</v>
      </c>
      <c r="B3903" t="s">
        <v>156</v>
      </c>
      <c r="C3903" t="s">
        <v>278</v>
      </c>
      <c r="D3903" s="685">
        <v>45869</v>
      </c>
      <c r="E3903" t="s">
        <v>80</v>
      </c>
      <c r="F3903" s="685">
        <v>45674</v>
      </c>
      <c r="G3903" s="685">
        <v>46021</v>
      </c>
      <c r="H3903" s="684" t="s">
        <v>4506</v>
      </c>
    </row>
    <row r="3904" spans="1:8" hidden="1" x14ac:dyDescent="0.35">
      <c r="A3904" t="s">
        <v>2209</v>
      </c>
      <c r="B3904" t="s">
        <v>124</v>
      </c>
      <c r="C3904" t="s">
        <v>124</v>
      </c>
      <c r="D3904" s="685">
        <v>45702</v>
      </c>
      <c r="E3904" t="s">
        <v>80</v>
      </c>
      <c r="F3904" s="685">
        <v>45671</v>
      </c>
      <c r="G3904" s="685">
        <v>46057</v>
      </c>
      <c r="H3904" s="684" t="s">
        <v>9865</v>
      </c>
    </row>
    <row r="3905" spans="1:8" ht="29" hidden="1" x14ac:dyDescent="0.35">
      <c r="A3905" t="s">
        <v>522</v>
      </c>
      <c r="B3905" t="s">
        <v>280</v>
      </c>
      <c r="C3905" t="s">
        <v>278</v>
      </c>
      <c r="D3905" s="685">
        <v>45961</v>
      </c>
      <c r="E3905" t="s">
        <v>80</v>
      </c>
      <c r="F3905" s="685">
        <v>45684</v>
      </c>
      <c r="G3905" s="685">
        <v>46325</v>
      </c>
      <c r="H3905" s="684" t="s">
        <v>9866</v>
      </c>
    </row>
    <row r="3906" spans="1:8" hidden="1" x14ac:dyDescent="0.35">
      <c r="A3906" t="s">
        <v>9867</v>
      </c>
      <c r="B3906" t="s">
        <v>124</v>
      </c>
      <c r="C3906" t="s">
        <v>278</v>
      </c>
      <c r="D3906" s="685">
        <v>45707</v>
      </c>
      <c r="E3906" t="s">
        <v>80</v>
      </c>
      <c r="F3906" s="685">
        <v>45674</v>
      </c>
      <c r="G3906" s="685">
        <v>46021</v>
      </c>
      <c r="H3906" s="684" t="s">
        <v>9868</v>
      </c>
    </row>
    <row r="3907" spans="1:8" ht="29" hidden="1" x14ac:dyDescent="0.35">
      <c r="A3907" t="s">
        <v>9869</v>
      </c>
      <c r="B3907" t="s">
        <v>888</v>
      </c>
      <c r="C3907" t="s">
        <v>124</v>
      </c>
      <c r="D3907" s="685">
        <v>45809</v>
      </c>
      <c r="E3907" t="s">
        <v>80</v>
      </c>
      <c r="F3907" s="685">
        <v>45684</v>
      </c>
      <c r="G3907" s="685">
        <v>45992</v>
      </c>
      <c r="H3907" s="684" t="s">
        <v>9870</v>
      </c>
    </row>
    <row r="3908" spans="1:8" hidden="1" x14ac:dyDescent="0.35">
      <c r="A3908" t="s">
        <v>9871</v>
      </c>
      <c r="B3908" t="s">
        <v>565</v>
      </c>
      <c r="C3908" t="s">
        <v>124</v>
      </c>
      <c r="D3908" s="685">
        <v>45991</v>
      </c>
      <c r="E3908" t="s">
        <v>80</v>
      </c>
      <c r="F3908" s="685">
        <v>45728</v>
      </c>
      <c r="G3908" s="685">
        <v>46386</v>
      </c>
      <c r="H3908" s="684" t="s">
        <v>9872</v>
      </c>
    </row>
    <row r="3909" spans="1:8" hidden="1" x14ac:dyDescent="0.35">
      <c r="A3909" t="s">
        <v>9873</v>
      </c>
      <c r="B3909" t="s">
        <v>888</v>
      </c>
      <c r="C3909" t="s">
        <v>278</v>
      </c>
      <c r="D3909" s="685">
        <v>45838</v>
      </c>
      <c r="E3909" t="s">
        <v>2624</v>
      </c>
      <c r="F3909" s="685">
        <v>45785</v>
      </c>
      <c r="G3909" s="685">
        <v>46022</v>
      </c>
      <c r="H3909" s="684" t="s">
        <v>9874</v>
      </c>
    </row>
    <row r="3910" spans="1:8" ht="29" hidden="1" x14ac:dyDescent="0.35">
      <c r="A3910" t="s">
        <v>9875</v>
      </c>
      <c r="B3910" t="s">
        <v>124</v>
      </c>
      <c r="C3910" t="s">
        <v>278</v>
      </c>
      <c r="D3910" s="685">
        <v>45716</v>
      </c>
      <c r="E3910" t="s">
        <v>80</v>
      </c>
      <c r="F3910" s="685">
        <v>45685</v>
      </c>
      <c r="G3910" s="685">
        <v>46325</v>
      </c>
      <c r="H3910" s="684" t="s">
        <v>9876</v>
      </c>
    </row>
    <row r="3911" spans="1:8" hidden="1" x14ac:dyDescent="0.35">
      <c r="A3911" t="s">
        <v>9877</v>
      </c>
      <c r="B3911" t="s">
        <v>888</v>
      </c>
      <c r="C3911" t="s">
        <v>278</v>
      </c>
      <c r="D3911" s="685">
        <v>45792</v>
      </c>
      <c r="E3911" t="s">
        <v>80</v>
      </c>
      <c r="F3911" s="685">
        <v>45692</v>
      </c>
      <c r="G3911" s="685">
        <v>46022</v>
      </c>
      <c r="H3911" s="684" t="s">
        <v>9878</v>
      </c>
    </row>
    <row r="3912" spans="1:8" hidden="1" x14ac:dyDescent="0.35">
      <c r="A3912" t="s">
        <v>9879</v>
      </c>
      <c r="B3912" t="s">
        <v>565</v>
      </c>
      <c r="C3912" t="s">
        <v>278</v>
      </c>
      <c r="D3912" s="685">
        <v>45731</v>
      </c>
      <c r="E3912" t="s">
        <v>2522</v>
      </c>
      <c r="F3912" s="685">
        <v>45692</v>
      </c>
      <c r="G3912" s="685">
        <v>46022</v>
      </c>
      <c r="H3912" s="684" t="s">
        <v>9880</v>
      </c>
    </row>
    <row r="3913" spans="1:8" ht="29" hidden="1" x14ac:dyDescent="0.35">
      <c r="A3913" t="s">
        <v>9881</v>
      </c>
      <c r="B3913" t="s">
        <v>565</v>
      </c>
      <c r="C3913" t="s">
        <v>124</v>
      </c>
      <c r="D3913" s="685">
        <v>46142</v>
      </c>
      <c r="E3913" t="s">
        <v>80</v>
      </c>
      <c r="F3913" s="685">
        <v>45717</v>
      </c>
      <c r="G3913" s="685">
        <v>46418</v>
      </c>
      <c r="H3913" s="684" t="s">
        <v>9882</v>
      </c>
    </row>
    <row r="3914" spans="1:8" hidden="1" x14ac:dyDescent="0.35">
      <c r="A3914" t="s">
        <v>9883</v>
      </c>
      <c r="B3914" t="s">
        <v>124</v>
      </c>
      <c r="C3914" t="s">
        <v>278</v>
      </c>
      <c r="D3914" s="685">
        <v>45707</v>
      </c>
      <c r="E3914" t="s">
        <v>80</v>
      </c>
      <c r="F3914" s="685">
        <v>45673</v>
      </c>
      <c r="G3914" s="685">
        <v>46021</v>
      </c>
      <c r="H3914" s="684" t="s">
        <v>9884</v>
      </c>
    </row>
    <row r="3915" spans="1:8" ht="29" hidden="1" x14ac:dyDescent="0.35">
      <c r="A3915" t="s">
        <v>9885</v>
      </c>
      <c r="B3915" t="s">
        <v>565</v>
      </c>
      <c r="C3915" t="s">
        <v>2536</v>
      </c>
      <c r="D3915" s="685">
        <v>45716</v>
      </c>
      <c r="E3915" t="s">
        <v>135</v>
      </c>
      <c r="F3915" s="685">
        <v>45679</v>
      </c>
      <c r="G3915" s="685">
        <v>45809</v>
      </c>
      <c r="H3915" s="684" t="s">
        <v>9886</v>
      </c>
    </row>
    <row r="3916" spans="1:8" ht="43.5" hidden="1" x14ac:dyDescent="0.35">
      <c r="A3916" t="s">
        <v>9887</v>
      </c>
      <c r="B3916" t="s">
        <v>565</v>
      </c>
      <c r="C3916" t="s">
        <v>278</v>
      </c>
      <c r="D3916" s="685">
        <v>45712</v>
      </c>
      <c r="E3916" t="s">
        <v>80</v>
      </c>
      <c r="F3916" s="685">
        <v>45712</v>
      </c>
      <c r="G3916" s="685">
        <v>46325</v>
      </c>
      <c r="H3916" s="684" t="s">
        <v>9888</v>
      </c>
    </row>
    <row r="3917" spans="1:8" hidden="1" x14ac:dyDescent="0.35">
      <c r="A3917" t="s">
        <v>9889</v>
      </c>
      <c r="B3917" t="s">
        <v>565</v>
      </c>
      <c r="C3917" t="s">
        <v>278</v>
      </c>
      <c r="D3917" s="685">
        <v>45869</v>
      </c>
      <c r="E3917" t="s">
        <v>80</v>
      </c>
      <c r="F3917" s="685">
        <v>45785</v>
      </c>
      <c r="G3917" s="685">
        <v>46022</v>
      </c>
      <c r="H3917" s="684" t="s">
        <v>9890</v>
      </c>
    </row>
    <row r="3918" spans="1:8" hidden="1" x14ac:dyDescent="0.35">
      <c r="A3918" t="s">
        <v>2285</v>
      </c>
      <c r="B3918" t="s">
        <v>156</v>
      </c>
      <c r="C3918" t="s">
        <v>2475</v>
      </c>
      <c r="D3918" s="685">
        <v>45809</v>
      </c>
      <c r="E3918" t="s">
        <v>80</v>
      </c>
      <c r="F3918" s="685">
        <v>45709</v>
      </c>
      <c r="G3918" s="685">
        <v>45869</v>
      </c>
      <c r="H3918" s="684" t="s">
        <v>9891</v>
      </c>
    </row>
    <row r="3919" spans="1:8" hidden="1" x14ac:dyDescent="0.35">
      <c r="A3919" t="s">
        <v>2286</v>
      </c>
      <c r="B3919" t="s">
        <v>156</v>
      </c>
      <c r="C3919" t="s">
        <v>2475</v>
      </c>
      <c r="D3919" s="685">
        <v>45809</v>
      </c>
      <c r="E3919" t="s">
        <v>80</v>
      </c>
      <c r="F3919" s="685">
        <v>45709</v>
      </c>
      <c r="G3919" s="685">
        <v>45869</v>
      </c>
      <c r="H3919" s="684" t="s">
        <v>9892</v>
      </c>
    </row>
    <row r="3920" spans="1:8" hidden="1" x14ac:dyDescent="0.35">
      <c r="A3920" t="s">
        <v>9893</v>
      </c>
      <c r="B3920" t="s">
        <v>565</v>
      </c>
      <c r="C3920" t="s">
        <v>278</v>
      </c>
      <c r="D3920" s="685">
        <v>45731</v>
      </c>
      <c r="E3920" t="s">
        <v>80</v>
      </c>
      <c r="F3920" s="685">
        <v>45692</v>
      </c>
      <c r="G3920" s="685">
        <v>46022</v>
      </c>
      <c r="H3920" s="684" t="s">
        <v>9894</v>
      </c>
    </row>
    <row r="3921" spans="1:8" hidden="1" x14ac:dyDescent="0.35">
      <c r="A3921" t="s">
        <v>9895</v>
      </c>
      <c r="B3921" t="s">
        <v>565</v>
      </c>
      <c r="C3921" t="s">
        <v>2536</v>
      </c>
      <c r="D3921" s="685">
        <v>45900</v>
      </c>
      <c r="E3921" t="s">
        <v>2531</v>
      </c>
      <c r="F3921" s="685">
        <v>45785</v>
      </c>
      <c r="G3921" s="685">
        <v>46021</v>
      </c>
      <c r="H3921" s="684" t="s">
        <v>9896</v>
      </c>
    </row>
    <row r="3922" spans="1:8" hidden="1" x14ac:dyDescent="0.35">
      <c r="A3922" t="s">
        <v>9897</v>
      </c>
      <c r="B3922" t="s">
        <v>565</v>
      </c>
      <c r="C3922" t="s">
        <v>124</v>
      </c>
      <c r="D3922" s="685">
        <v>45991</v>
      </c>
      <c r="E3922" t="s">
        <v>80</v>
      </c>
      <c r="F3922" s="685">
        <v>45728</v>
      </c>
      <c r="G3922" s="685">
        <v>46386</v>
      </c>
      <c r="H3922" s="684" t="s">
        <v>9898</v>
      </c>
    </row>
    <row r="3923" spans="1:8" hidden="1" x14ac:dyDescent="0.35">
      <c r="A3923" t="s">
        <v>9899</v>
      </c>
      <c r="B3923" t="s">
        <v>888</v>
      </c>
      <c r="C3923" t="s">
        <v>2475</v>
      </c>
      <c r="D3923" s="685">
        <v>45900</v>
      </c>
      <c r="E3923" t="s">
        <v>2640</v>
      </c>
      <c r="F3923" s="685">
        <v>45707</v>
      </c>
      <c r="G3923" s="685">
        <v>46022</v>
      </c>
      <c r="H3923" s="684" t="s">
        <v>3169</v>
      </c>
    </row>
    <row r="3924" spans="1:8" hidden="1" x14ac:dyDescent="0.35">
      <c r="A3924" t="s">
        <v>9900</v>
      </c>
      <c r="B3924" t="s">
        <v>124</v>
      </c>
      <c r="C3924" t="s">
        <v>124</v>
      </c>
      <c r="D3924" s="685">
        <v>45702</v>
      </c>
      <c r="E3924" t="s">
        <v>80</v>
      </c>
      <c r="F3924" s="685">
        <v>45671</v>
      </c>
      <c r="G3924" s="685">
        <v>46057</v>
      </c>
      <c r="H3924" s="684" t="s">
        <v>9901</v>
      </c>
    </row>
    <row r="3925" spans="1:8" hidden="1" x14ac:dyDescent="0.35">
      <c r="A3925" t="s">
        <v>9902</v>
      </c>
      <c r="B3925" t="s">
        <v>565</v>
      </c>
      <c r="C3925" t="s">
        <v>278</v>
      </c>
      <c r="D3925" s="685">
        <v>45716</v>
      </c>
      <c r="E3925" t="s">
        <v>80</v>
      </c>
      <c r="F3925" s="685">
        <v>45691</v>
      </c>
      <c r="G3925" s="685">
        <v>45900</v>
      </c>
      <c r="H3925" s="684" t="s">
        <v>9903</v>
      </c>
    </row>
    <row r="3926" spans="1:8" ht="43.5" hidden="1" x14ac:dyDescent="0.35">
      <c r="A3926" t="s">
        <v>9904</v>
      </c>
      <c r="B3926" t="s">
        <v>124</v>
      </c>
      <c r="C3926" t="s">
        <v>278</v>
      </c>
      <c r="D3926" s="685">
        <v>45733</v>
      </c>
      <c r="E3926" t="s">
        <v>80</v>
      </c>
      <c r="F3926" s="685">
        <v>45705</v>
      </c>
      <c r="G3926" s="685">
        <v>46325</v>
      </c>
      <c r="H3926" s="684" t="s">
        <v>9905</v>
      </c>
    </row>
    <row r="3927" spans="1:8" ht="29" hidden="1" x14ac:dyDescent="0.35">
      <c r="A3927" t="s">
        <v>530</v>
      </c>
      <c r="B3927" t="s">
        <v>280</v>
      </c>
      <c r="C3927" t="s">
        <v>278</v>
      </c>
      <c r="D3927" s="685">
        <v>45961</v>
      </c>
      <c r="E3927" t="s">
        <v>80</v>
      </c>
      <c r="F3927" s="685">
        <v>45684</v>
      </c>
      <c r="G3927" s="685">
        <v>46325</v>
      </c>
      <c r="H3927" s="684" t="s">
        <v>1087</v>
      </c>
    </row>
    <row r="3928" spans="1:8" hidden="1" x14ac:dyDescent="0.35">
      <c r="A3928" t="s">
        <v>491</v>
      </c>
      <c r="B3928" t="s">
        <v>2518</v>
      </c>
      <c r="C3928" t="s">
        <v>278</v>
      </c>
      <c r="D3928" s="685">
        <v>45961</v>
      </c>
      <c r="E3928" t="s">
        <v>80</v>
      </c>
      <c r="F3928" s="685">
        <v>45673</v>
      </c>
      <c r="G3928" s="685">
        <v>46325</v>
      </c>
      <c r="H3928" s="684" t="s">
        <v>9906</v>
      </c>
    </row>
    <row r="3929" spans="1:8" ht="29" hidden="1" x14ac:dyDescent="0.35">
      <c r="A3929" t="s">
        <v>9907</v>
      </c>
      <c r="B3929" t="s">
        <v>888</v>
      </c>
      <c r="C3929" t="s">
        <v>278</v>
      </c>
      <c r="D3929" s="685">
        <v>45960</v>
      </c>
      <c r="E3929" t="s">
        <v>2531</v>
      </c>
      <c r="F3929" s="685">
        <v>45734</v>
      </c>
      <c r="G3929" s="685">
        <v>45992</v>
      </c>
      <c r="H3929" s="684" t="s">
        <v>9908</v>
      </c>
    </row>
    <row r="3930" spans="1:8" hidden="1" x14ac:dyDescent="0.35">
      <c r="A3930" t="s">
        <v>9909</v>
      </c>
      <c r="B3930" t="s">
        <v>565</v>
      </c>
      <c r="C3930" t="s">
        <v>124</v>
      </c>
      <c r="D3930" s="685">
        <v>45671</v>
      </c>
      <c r="E3930" t="s">
        <v>80</v>
      </c>
      <c r="F3930" s="685">
        <v>45671</v>
      </c>
      <c r="G3930" s="685">
        <v>46057</v>
      </c>
      <c r="H3930" s="684" t="s">
        <v>9910</v>
      </c>
    </row>
    <row r="3931" spans="1:8" hidden="1" x14ac:dyDescent="0.35">
      <c r="A3931" t="s">
        <v>9911</v>
      </c>
      <c r="B3931" t="s">
        <v>565</v>
      </c>
      <c r="C3931" t="s">
        <v>124</v>
      </c>
      <c r="D3931" s="685">
        <v>45884</v>
      </c>
      <c r="E3931" t="s">
        <v>80</v>
      </c>
      <c r="F3931" s="685">
        <v>45785</v>
      </c>
      <c r="G3931" s="685">
        <v>45971</v>
      </c>
      <c r="H3931" s="684" t="s">
        <v>9912</v>
      </c>
    </row>
    <row r="3932" spans="1:8" hidden="1" x14ac:dyDescent="0.35">
      <c r="A3932" t="s">
        <v>9913</v>
      </c>
      <c r="B3932" t="s">
        <v>280</v>
      </c>
      <c r="C3932" t="s">
        <v>2475</v>
      </c>
      <c r="D3932" s="685">
        <v>45900</v>
      </c>
      <c r="E3932" t="s">
        <v>80</v>
      </c>
      <c r="F3932" s="685">
        <v>45561</v>
      </c>
      <c r="G3932" s="685">
        <v>45900</v>
      </c>
      <c r="H3932" s="684" t="s">
        <v>9914</v>
      </c>
    </row>
    <row r="3933" spans="1:8" hidden="1" x14ac:dyDescent="0.35">
      <c r="A3933" t="s">
        <v>9915</v>
      </c>
      <c r="B3933" t="s">
        <v>888</v>
      </c>
      <c r="C3933" t="s">
        <v>124</v>
      </c>
      <c r="D3933" s="685">
        <v>45808</v>
      </c>
      <c r="E3933" t="s">
        <v>2553</v>
      </c>
      <c r="F3933" s="685">
        <v>45803</v>
      </c>
      <c r="G3933" s="685">
        <v>45834</v>
      </c>
      <c r="H3933" s="684" t="s">
        <v>9916</v>
      </c>
    </row>
    <row r="3934" spans="1:8" hidden="1" x14ac:dyDescent="0.35">
      <c r="A3934" t="s">
        <v>9917</v>
      </c>
      <c r="B3934" t="s">
        <v>888</v>
      </c>
      <c r="C3934" t="s">
        <v>2475</v>
      </c>
      <c r="D3934" s="685">
        <v>45782</v>
      </c>
      <c r="E3934" t="s">
        <v>2553</v>
      </c>
      <c r="F3934" s="685">
        <v>45779</v>
      </c>
      <c r="G3934" s="685">
        <v>45871</v>
      </c>
      <c r="H3934" s="684" t="s">
        <v>9918</v>
      </c>
    </row>
    <row r="3935" spans="1:8" hidden="1" x14ac:dyDescent="0.35">
      <c r="A3935" t="s">
        <v>9919</v>
      </c>
      <c r="B3935" t="s">
        <v>565</v>
      </c>
      <c r="C3935" t="s">
        <v>2536</v>
      </c>
      <c r="D3935" s="685">
        <v>45900</v>
      </c>
      <c r="E3935" t="s">
        <v>2531</v>
      </c>
      <c r="F3935" s="685">
        <v>45785</v>
      </c>
      <c r="G3935" s="685">
        <v>46021</v>
      </c>
      <c r="H3935" s="684" t="s">
        <v>9920</v>
      </c>
    </row>
    <row r="3936" spans="1:8" hidden="1" x14ac:dyDescent="0.35">
      <c r="A3936" t="s">
        <v>9921</v>
      </c>
      <c r="B3936" t="s">
        <v>565</v>
      </c>
      <c r="C3936" t="s">
        <v>278</v>
      </c>
      <c r="D3936" s="685">
        <v>45900</v>
      </c>
      <c r="E3936" t="s">
        <v>135</v>
      </c>
      <c r="F3936" s="685">
        <v>45784</v>
      </c>
      <c r="G3936" s="685">
        <v>45900</v>
      </c>
      <c r="H3936" s="684" t="s">
        <v>9922</v>
      </c>
    </row>
    <row r="3937" spans="1:8" ht="29" hidden="1" x14ac:dyDescent="0.35">
      <c r="A3937" t="s">
        <v>9923</v>
      </c>
      <c r="B3937" t="s">
        <v>565</v>
      </c>
      <c r="C3937" t="s">
        <v>2536</v>
      </c>
      <c r="D3937" s="685">
        <v>45869</v>
      </c>
      <c r="E3937" t="s">
        <v>80</v>
      </c>
      <c r="F3937" s="685">
        <v>45761</v>
      </c>
      <c r="G3937" s="685">
        <v>46203</v>
      </c>
      <c r="H3937" s="684" t="s">
        <v>9924</v>
      </c>
    </row>
    <row r="3938" spans="1:8" hidden="1" x14ac:dyDescent="0.35">
      <c r="A3938" t="s">
        <v>9925</v>
      </c>
      <c r="B3938" t="s">
        <v>888</v>
      </c>
      <c r="C3938" t="s">
        <v>278</v>
      </c>
      <c r="D3938" s="685">
        <v>45838</v>
      </c>
      <c r="E3938" t="s">
        <v>80</v>
      </c>
      <c r="F3938" s="685">
        <v>45785</v>
      </c>
      <c r="G3938" s="685">
        <v>46022</v>
      </c>
      <c r="H3938" s="684" t="s">
        <v>9926</v>
      </c>
    </row>
    <row r="3939" spans="1:8" ht="29" hidden="1" x14ac:dyDescent="0.35">
      <c r="A3939" t="s">
        <v>9927</v>
      </c>
      <c r="B3939" t="s">
        <v>888</v>
      </c>
      <c r="C3939" t="s">
        <v>124</v>
      </c>
      <c r="D3939" s="685">
        <v>45786</v>
      </c>
      <c r="E3939" t="s">
        <v>2553</v>
      </c>
      <c r="F3939" s="685">
        <v>45776</v>
      </c>
      <c r="G3939" s="685">
        <v>45838</v>
      </c>
      <c r="H3939" s="684" t="s">
        <v>9928</v>
      </c>
    </row>
    <row r="3940" spans="1:8" hidden="1" x14ac:dyDescent="0.35">
      <c r="A3940" t="s">
        <v>9929</v>
      </c>
      <c r="B3940" t="s">
        <v>565</v>
      </c>
      <c r="C3940" t="s">
        <v>278</v>
      </c>
      <c r="D3940" s="685">
        <v>45960</v>
      </c>
      <c r="E3940" t="s">
        <v>80</v>
      </c>
      <c r="F3940" s="685">
        <v>45782</v>
      </c>
      <c r="G3940" s="685">
        <v>45813</v>
      </c>
      <c r="H3940" s="684" t="s">
        <v>9930</v>
      </c>
    </row>
    <row r="3941" spans="1:8" hidden="1" x14ac:dyDescent="0.35">
      <c r="A3941" t="s">
        <v>9931</v>
      </c>
      <c r="B3941" t="s">
        <v>565</v>
      </c>
      <c r="C3941" t="s">
        <v>2536</v>
      </c>
      <c r="D3941" s="685">
        <v>46022</v>
      </c>
      <c r="E3941" t="s">
        <v>80</v>
      </c>
      <c r="F3941" s="685">
        <v>45785</v>
      </c>
      <c r="G3941" s="685">
        <v>46142</v>
      </c>
      <c r="H3941" s="684" t="s">
        <v>9932</v>
      </c>
    </row>
    <row r="3942" spans="1:8" hidden="1" x14ac:dyDescent="0.35">
      <c r="A3942" t="s">
        <v>9933</v>
      </c>
      <c r="B3942" t="s">
        <v>124</v>
      </c>
      <c r="C3942" t="s">
        <v>278</v>
      </c>
      <c r="D3942" s="685">
        <v>45629</v>
      </c>
      <c r="E3942" t="s">
        <v>135</v>
      </c>
      <c r="F3942" s="685">
        <v>45597</v>
      </c>
      <c r="G3942" s="685">
        <v>46325</v>
      </c>
      <c r="H3942" s="684" t="s">
        <v>7815</v>
      </c>
    </row>
    <row r="3943" spans="1:8" ht="29" hidden="1" x14ac:dyDescent="0.35">
      <c r="A3943" t="s">
        <v>9934</v>
      </c>
      <c r="B3943" t="s">
        <v>565</v>
      </c>
      <c r="C3943" t="s">
        <v>2536</v>
      </c>
      <c r="D3943" s="685">
        <v>45791</v>
      </c>
      <c r="E3943" t="s">
        <v>135</v>
      </c>
      <c r="F3943" s="685">
        <v>45761</v>
      </c>
      <c r="G3943" s="685">
        <v>46057</v>
      </c>
      <c r="H3943" s="684" t="s">
        <v>9935</v>
      </c>
    </row>
    <row r="3944" spans="1:8" hidden="1" x14ac:dyDescent="0.35">
      <c r="A3944" t="s">
        <v>9936</v>
      </c>
      <c r="B3944" t="s">
        <v>565</v>
      </c>
      <c r="C3944" t="s">
        <v>2536</v>
      </c>
      <c r="D3944" s="685">
        <v>45869</v>
      </c>
      <c r="E3944" t="s">
        <v>80</v>
      </c>
      <c r="F3944" s="685">
        <v>45754</v>
      </c>
      <c r="G3944" s="685">
        <v>46203</v>
      </c>
      <c r="H3944" s="684" t="s">
        <v>9937</v>
      </c>
    </row>
    <row r="3945" spans="1:8" ht="29" hidden="1" x14ac:dyDescent="0.35">
      <c r="A3945" t="s">
        <v>9938</v>
      </c>
      <c r="B3945" t="s">
        <v>888</v>
      </c>
      <c r="C3945" t="s">
        <v>124</v>
      </c>
      <c r="D3945" s="685">
        <v>45839</v>
      </c>
      <c r="E3945" t="s">
        <v>2553</v>
      </c>
      <c r="F3945" s="685">
        <v>45838</v>
      </c>
      <c r="G3945" s="685">
        <v>45845</v>
      </c>
      <c r="H3945" s="684" t="s">
        <v>9939</v>
      </c>
    </row>
    <row r="3946" spans="1:8" hidden="1" x14ac:dyDescent="0.35">
      <c r="A3946" t="s">
        <v>9940</v>
      </c>
      <c r="B3946" t="s">
        <v>888</v>
      </c>
      <c r="C3946" t="s">
        <v>124</v>
      </c>
      <c r="D3946" s="685">
        <v>45928</v>
      </c>
      <c r="E3946" t="s">
        <v>2553</v>
      </c>
      <c r="F3946" s="685">
        <v>45861</v>
      </c>
      <c r="G3946" s="685">
        <v>45950</v>
      </c>
      <c r="H3946" s="684" t="s">
        <v>9941</v>
      </c>
    </row>
    <row r="3947" spans="1:8" hidden="1" x14ac:dyDescent="0.35">
      <c r="A3947" t="s">
        <v>9942</v>
      </c>
      <c r="B3947" t="s">
        <v>888</v>
      </c>
      <c r="C3947" t="s">
        <v>124</v>
      </c>
      <c r="D3947" s="685">
        <v>45824</v>
      </c>
      <c r="E3947" t="s">
        <v>2553</v>
      </c>
      <c r="F3947" s="685">
        <v>45821</v>
      </c>
      <c r="G3947" s="685">
        <v>45899</v>
      </c>
      <c r="H3947" s="684" t="s">
        <v>9943</v>
      </c>
    </row>
    <row r="3948" spans="1:8" hidden="1" x14ac:dyDescent="0.35">
      <c r="A3948" t="s">
        <v>9944</v>
      </c>
      <c r="B3948" t="s">
        <v>565</v>
      </c>
      <c r="C3948" t="s">
        <v>278</v>
      </c>
      <c r="D3948" s="685">
        <v>45629</v>
      </c>
      <c r="E3948" t="s">
        <v>80</v>
      </c>
      <c r="F3948" s="685">
        <v>45597</v>
      </c>
      <c r="G3948" s="685">
        <v>46325</v>
      </c>
      <c r="H3948" s="684" t="s">
        <v>9945</v>
      </c>
    </row>
    <row r="3949" spans="1:8" hidden="1" x14ac:dyDescent="0.35">
      <c r="A3949" t="s">
        <v>9946</v>
      </c>
      <c r="B3949" t="s">
        <v>888</v>
      </c>
      <c r="C3949" t="s">
        <v>124</v>
      </c>
      <c r="D3949" s="685">
        <v>45824</v>
      </c>
      <c r="E3949" t="s">
        <v>2553</v>
      </c>
      <c r="F3949" s="685">
        <v>45821</v>
      </c>
      <c r="G3949" s="685">
        <v>45899</v>
      </c>
      <c r="H3949" s="684" t="s">
        <v>9947</v>
      </c>
    </row>
    <row r="3950" spans="1:8" ht="29" hidden="1" x14ac:dyDescent="0.35">
      <c r="A3950" t="s">
        <v>9948</v>
      </c>
      <c r="B3950" t="s">
        <v>565</v>
      </c>
      <c r="C3950" t="s">
        <v>124</v>
      </c>
      <c r="D3950" s="685">
        <v>45930</v>
      </c>
      <c r="E3950" t="s">
        <v>2553</v>
      </c>
      <c r="F3950" s="685">
        <v>45890</v>
      </c>
      <c r="G3950" s="685">
        <v>46111</v>
      </c>
      <c r="H3950" s="684" t="s">
        <v>9949</v>
      </c>
    </row>
    <row r="3951" spans="1:8" ht="29" hidden="1" x14ac:dyDescent="0.35">
      <c r="A3951" t="s">
        <v>9950</v>
      </c>
      <c r="B3951" t="s">
        <v>565</v>
      </c>
      <c r="C3951" t="s">
        <v>124</v>
      </c>
      <c r="D3951" s="685">
        <v>45930</v>
      </c>
      <c r="E3951" t="s">
        <v>2553</v>
      </c>
      <c r="F3951" s="685">
        <v>45890</v>
      </c>
      <c r="G3951" s="685">
        <v>46111</v>
      </c>
      <c r="H3951" s="684" t="s">
        <v>9951</v>
      </c>
    </row>
    <row r="3952" spans="1:8" ht="29" hidden="1" x14ac:dyDescent="0.35">
      <c r="A3952" t="s">
        <v>9952</v>
      </c>
      <c r="B3952" t="s">
        <v>565</v>
      </c>
      <c r="C3952" t="s">
        <v>2536</v>
      </c>
      <c r="D3952" s="685">
        <v>45900</v>
      </c>
      <c r="E3952" t="s">
        <v>2531</v>
      </c>
      <c r="F3952" s="685">
        <v>45785</v>
      </c>
      <c r="G3952" s="685">
        <v>46021</v>
      </c>
      <c r="H3952" s="684" t="s">
        <v>9953</v>
      </c>
    </row>
    <row r="3953" spans="1:8" hidden="1" x14ac:dyDescent="0.35">
      <c r="A3953" t="s">
        <v>586</v>
      </c>
      <c r="B3953" t="s">
        <v>156</v>
      </c>
      <c r="C3953" t="s">
        <v>278</v>
      </c>
      <c r="D3953" s="685">
        <v>45991</v>
      </c>
      <c r="E3953" t="s">
        <v>80</v>
      </c>
      <c r="F3953" s="685">
        <v>45670</v>
      </c>
      <c r="G3953" s="685">
        <v>45991</v>
      </c>
      <c r="H3953" s="684" t="s">
        <v>6437</v>
      </c>
    </row>
    <row r="3954" spans="1:8" hidden="1" x14ac:dyDescent="0.35">
      <c r="A3954" t="s">
        <v>9954</v>
      </c>
      <c r="B3954" t="s">
        <v>124</v>
      </c>
      <c r="C3954" t="s">
        <v>278</v>
      </c>
      <c r="D3954" s="685">
        <v>45747</v>
      </c>
      <c r="E3954" t="s">
        <v>80</v>
      </c>
      <c r="F3954" s="685">
        <v>45653</v>
      </c>
      <c r="G3954" s="685">
        <v>45747</v>
      </c>
      <c r="H3954" s="684" t="s">
        <v>9955</v>
      </c>
    </row>
    <row r="3955" spans="1:8" hidden="1" x14ac:dyDescent="0.35">
      <c r="A3955" t="s">
        <v>9956</v>
      </c>
      <c r="B3955" t="s">
        <v>124</v>
      </c>
      <c r="C3955" t="s">
        <v>124</v>
      </c>
      <c r="D3955" s="685">
        <v>45702</v>
      </c>
      <c r="E3955" t="s">
        <v>80</v>
      </c>
      <c r="F3955" s="685">
        <v>45671</v>
      </c>
      <c r="G3955" s="685">
        <v>46057</v>
      </c>
      <c r="H3955" s="684" t="s">
        <v>9957</v>
      </c>
    </row>
    <row r="3956" spans="1:8" hidden="1" x14ac:dyDescent="0.35">
      <c r="A3956" t="s">
        <v>9958</v>
      </c>
      <c r="B3956" t="s">
        <v>124</v>
      </c>
      <c r="C3956" t="s">
        <v>278</v>
      </c>
      <c r="D3956" s="685">
        <v>45684</v>
      </c>
      <c r="E3956" t="s">
        <v>135</v>
      </c>
      <c r="F3956" s="685">
        <v>45652</v>
      </c>
      <c r="G3956" s="685">
        <v>46325</v>
      </c>
      <c r="H3956" s="684" t="s">
        <v>6529</v>
      </c>
    </row>
    <row r="3957" spans="1:8" hidden="1" x14ac:dyDescent="0.35">
      <c r="A3957" t="s">
        <v>605</v>
      </c>
      <c r="B3957" t="s">
        <v>156</v>
      </c>
      <c r="C3957" t="s">
        <v>278</v>
      </c>
      <c r="D3957" s="685">
        <v>45869</v>
      </c>
      <c r="E3957" t="s">
        <v>80</v>
      </c>
      <c r="F3957" s="685">
        <v>45671</v>
      </c>
      <c r="G3957" s="685">
        <v>46021</v>
      </c>
      <c r="H3957" s="684" t="s">
        <v>9959</v>
      </c>
    </row>
    <row r="3958" spans="1:8" hidden="1" x14ac:dyDescent="0.35">
      <c r="A3958" t="s">
        <v>9960</v>
      </c>
      <c r="B3958" t="s">
        <v>280</v>
      </c>
      <c r="C3958" t="s">
        <v>278</v>
      </c>
      <c r="D3958" s="685">
        <v>45834</v>
      </c>
      <c r="E3958" t="s">
        <v>80</v>
      </c>
      <c r="F3958" s="685">
        <v>45806</v>
      </c>
      <c r="G3958" s="685">
        <v>46021</v>
      </c>
      <c r="H3958" s="684" t="s">
        <v>9961</v>
      </c>
    </row>
    <row r="3959" spans="1:8" hidden="1" x14ac:dyDescent="0.35">
      <c r="A3959" t="s">
        <v>9962</v>
      </c>
      <c r="B3959" t="s">
        <v>124</v>
      </c>
      <c r="C3959" t="s">
        <v>278</v>
      </c>
      <c r="D3959" s="685">
        <v>45691</v>
      </c>
      <c r="E3959" t="s">
        <v>80</v>
      </c>
      <c r="F3959" s="685">
        <v>45660</v>
      </c>
      <c r="G3959" s="685">
        <v>46021</v>
      </c>
      <c r="H3959" s="684" t="s">
        <v>9963</v>
      </c>
    </row>
    <row r="3960" spans="1:8" ht="29" hidden="1" x14ac:dyDescent="0.35">
      <c r="A3960" t="s">
        <v>9964</v>
      </c>
      <c r="B3960" t="s">
        <v>565</v>
      </c>
      <c r="C3960" t="s">
        <v>278</v>
      </c>
      <c r="D3960" s="685">
        <v>45717</v>
      </c>
      <c r="E3960" t="s">
        <v>80</v>
      </c>
      <c r="F3960" s="685">
        <v>45686</v>
      </c>
      <c r="G3960" s="685">
        <v>46325</v>
      </c>
      <c r="H3960" s="684" t="s">
        <v>9965</v>
      </c>
    </row>
    <row r="3961" spans="1:8" ht="29" hidden="1" x14ac:dyDescent="0.35">
      <c r="A3961" t="s">
        <v>9966</v>
      </c>
      <c r="B3961" t="s">
        <v>124</v>
      </c>
      <c r="C3961" t="s">
        <v>124</v>
      </c>
      <c r="D3961" s="685">
        <v>45671</v>
      </c>
      <c r="E3961" t="s">
        <v>80</v>
      </c>
      <c r="F3961" s="685">
        <v>45670</v>
      </c>
      <c r="G3961" s="685">
        <v>45992</v>
      </c>
      <c r="H3961" s="684" t="s">
        <v>9967</v>
      </c>
    </row>
    <row r="3962" spans="1:8" ht="43.5" hidden="1" x14ac:dyDescent="0.35">
      <c r="A3962" t="s">
        <v>9968</v>
      </c>
      <c r="B3962" t="s">
        <v>124</v>
      </c>
      <c r="C3962" t="s">
        <v>124</v>
      </c>
      <c r="D3962" s="685">
        <v>45677</v>
      </c>
      <c r="E3962" t="s">
        <v>80</v>
      </c>
      <c r="F3962" s="685">
        <v>45663</v>
      </c>
      <c r="G3962" s="685">
        <v>45808</v>
      </c>
      <c r="H3962" s="684" t="s">
        <v>9969</v>
      </c>
    </row>
    <row r="3963" spans="1:8" hidden="1" x14ac:dyDescent="0.35">
      <c r="A3963" t="s">
        <v>9970</v>
      </c>
      <c r="B3963" t="s">
        <v>124</v>
      </c>
      <c r="C3963" t="s">
        <v>124</v>
      </c>
      <c r="D3963" s="685">
        <v>45698</v>
      </c>
      <c r="E3963" t="s">
        <v>2553</v>
      </c>
      <c r="F3963" s="685">
        <v>45691</v>
      </c>
      <c r="G3963" s="685">
        <v>45747</v>
      </c>
      <c r="H3963" s="684" t="s">
        <v>9971</v>
      </c>
    </row>
    <row r="3964" spans="1:8" hidden="1" x14ac:dyDescent="0.35">
      <c r="A3964" t="s">
        <v>9972</v>
      </c>
      <c r="B3964" t="s">
        <v>124</v>
      </c>
      <c r="C3964" t="s">
        <v>278</v>
      </c>
      <c r="D3964" s="685">
        <v>45701</v>
      </c>
      <c r="E3964" t="s">
        <v>80</v>
      </c>
      <c r="F3964" s="685">
        <v>45667</v>
      </c>
      <c r="G3964" s="685">
        <v>46021</v>
      </c>
      <c r="H3964" s="684" t="s">
        <v>9973</v>
      </c>
    </row>
    <row r="3965" spans="1:8" ht="29" hidden="1" x14ac:dyDescent="0.35">
      <c r="A3965" t="s">
        <v>9974</v>
      </c>
      <c r="B3965" t="s">
        <v>565</v>
      </c>
      <c r="C3965" t="s">
        <v>2536</v>
      </c>
      <c r="D3965" s="685">
        <v>45701</v>
      </c>
      <c r="E3965" t="s">
        <v>80</v>
      </c>
      <c r="F3965" s="685">
        <v>45670</v>
      </c>
      <c r="G3965" s="685">
        <v>46057</v>
      </c>
      <c r="H3965" s="684" t="s">
        <v>9975</v>
      </c>
    </row>
    <row r="3966" spans="1:8" ht="29" hidden="1" x14ac:dyDescent="0.35">
      <c r="A3966" t="s">
        <v>9976</v>
      </c>
      <c r="B3966" t="s">
        <v>565</v>
      </c>
      <c r="C3966" t="s">
        <v>278</v>
      </c>
      <c r="D3966" s="685">
        <v>45898</v>
      </c>
      <c r="E3966" t="s">
        <v>80</v>
      </c>
      <c r="F3966" s="685">
        <v>45734</v>
      </c>
      <c r="G3966" s="685">
        <v>45992</v>
      </c>
      <c r="H3966" s="684" t="s">
        <v>9977</v>
      </c>
    </row>
    <row r="3967" spans="1:8" hidden="1" x14ac:dyDescent="0.35">
      <c r="A3967" t="s">
        <v>9978</v>
      </c>
      <c r="B3967" t="s">
        <v>888</v>
      </c>
      <c r="C3967" t="s">
        <v>124</v>
      </c>
      <c r="D3967" s="685">
        <v>45899</v>
      </c>
      <c r="E3967" t="s">
        <v>80</v>
      </c>
      <c r="F3967" s="685">
        <v>45798</v>
      </c>
      <c r="G3967" s="685">
        <v>45899</v>
      </c>
      <c r="H3967" s="684" t="s">
        <v>9979</v>
      </c>
    </row>
    <row r="3968" spans="1:8" hidden="1" x14ac:dyDescent="0.35">
      <c r="A3968" t="s">
        <v>9980</v>
      </c>
      <c r="B3968" t="s">
        <v>124</v>
      </c>
      <c r="C3968" t="s">
        <v>278</v>
      </c>
      <c r="D3968" s="685">
        <v>45765</v>
      </c>
      <c r="E3968" t="s">
        <v>80</v>
      </c>
      <c r="F3968" s="685">
        <v>45656</v>
      </c>
      <c r="G3968" s="685">
        <v>46021</v>
      </c>
      <c r="H3968" s="684" t="s">
        <v>9981</v>
      </c>
    </row>
    <row r="3969" spans="1:8" ht="29" hidden="1" x14ac:dyDescent="0.35">
      <c r="A3969" t="s">
        <v>9982</v>
      </c>
      <c r="B3969" t="s">
        <v>124</v>
      </c>
      <c r="C3969" t="s">
        <v>278</v>
      </c>
      <c r="D3969" s="685">
        <v>45671</v>
      </c>
      <c r="E3969" t="s">
        <v>135</v>
      </c>
      <c r="F3969" s="685">
        <v>45660</v>
      </c>
      <c r="G3969" s="685">
        <v>45992</v>
      </c>
      <c r="H3969" s="684" t="s">
        <v>9983</v>
      </c>
    </row>
    <row r="3970" spans="1:8" ht="29" hidden="1" x14ac:dyDescent="0.35">
      <c r="A3970" t="s">
        <v>9984</v>
      </c>
      <c r="B3970" t="s">
        <v>124</v>
      </c>
      <c r="C3970" t="s">
        <v>278</v>
      </c>
      <c r="D3970" s="685">
        <v>45671</v>
      </c>
      <c r="E3970" t="s">
        <v>135</v>
      </c>
      <c r="F3970" s="685">
        <v>45646</v>
      </c>
      <c r="G3970" s="685">
        <v>45716</v>
      </c>
      <c r="H3970" s="684" t="s">
        <v>9985</v>
      </c>
    </row>
    <row r="3971" spans="1:8" hidden="1" x14ac:dyDescent="0.35">
      <c r="A3971" t="s">
        <v>9986</v>
      </c>
      <c r="B3971" t="s">
        <v>124</v>
      </c>
      <c r="C3971" t="s">
        <v>278</v>
      </c>
      <c r="D3971" s="685">
        <v>45707</v>
      </c>
      <c r="E3971" t="s">
        <v>80</v>
      </c>
      <c r="F3971" s="685">
        <v>45673</v>
      </c>
      <c r="G3971" s="685">
        <v>46021</v>
      </c>
      <c r="H3971" s="684" t="s">
        <v>9987</v>
      </c>
    </row>
    <row r="3972" spans="1:8" hidden="1" x14ac:dyDescent="0.35">
      <c r="A3972" t="s">
        <v>9988</v>
      </c>
      <c r="B3972" t="s">
        <v>280</v>
      </c>
      <c r="C3972" t="s">
        <v>124</v>
      </c>
      <c r="D3972" s="685">
        <v>45771</v>
      </c>
      <c r="E3972" t="s">
        <v>80</v>
      </c>
      <c r="F3972" s="685">
        <v>45712</v>
      </c>
      <c r="G3972" s="685">
        <v>46057</v>
      </c>
      <c r="H3972" s="684" t="s">
        <v>9989</v>
      </c>
    </row>
    <row r="3973" spans="1:8" hidden="1" x14ac:dyDescent="0.35">
      <c r="A3973" t="s">
        <v>9990</v>
      </c>
      <c r="B3973" t="s">
        <v>124</v>
      </c>
      <c r="C3973" t="s">
        <v>124</v>
      </c>
      <c r="D3973" s="685">
        <v>45685</v>
      </c>
      <c r="E3973" t="s">
        <v>80</v>
      </c>
      <c r="F3973" s="685">
        <v>45671</v>
      </c>
      <c r="G3973" s="685">
        <v>45747</v>
      </c>
      <c r="H3973" s="684" t="s">
        <v>9991</v>
      </c>
    </row>
    <row r="3974" spans="1:8" ht="29" hidden="1" x14ac:dyDescent="0.35">
      <c r="A3974" t="s">
        <v>9992</v>
      </c>
      <c r="B3974" t="s">
        <v>888</v>
      </c>
      <c r="C3974" t="s">
        <v>2475</v>
      </c>
      <c r="D3974" s="685">
        <v>45747</v>
      </c>
      <c r="E3974" t="s">
        <v>2531</v>
      </c>
      <c r="F3974" s="685">
        <v>45730</v>
      </c>
      <c r="G3974" s="685">
        <v>46022</v>
      </c>
      <c r="H3974" s="684" t="s">
        <v>9071</v>
      </c>
    </row>
    <row r="3975" spans="1:8" hidden="1" x14ac:dyDescent="0.35">
      <c r="A3975" t="s">
        <v>9993</v>
      </c>
      <c r="B3975" t="s">
        <v>565</v>
      </c>
      <c r="C3975" t="s">
        <v>124</v>
      </c>
      <c r="D3975" s="685">
        <v>45991</v>
      </c>
      <c r="E3975" t="s">
        <v>80</v>
      </c>
      <c r="F3975" s="685">
        <v>45728</v>
      </c>
      <c r="G3975" s="685">
        <v>46386</v>
      </c>
      <c r="H3975" s="684" t="s">
        <v>9994</v>
      </c>
    </row>
    <row r="3976" spans="1:8" ht="29" hidden="1" x14ac:dyDescent="0.35">
      <c r="A3976" t="s">
        <v>9995</v>
      </c>
      <c r="B3976" t="s">
        <v>124</v>
      </c>
      <c r="C3976" t="s">
        <v>124</v>
      </c>
      <c r="D3976" s="685">
        <v>45747</v>
      </c>
      <c r="E3976" t="s">
        <v>80</v>
      </c>
      <c r="F3976" s="685">
        <v>45671</v>
      </c>
      <c r="G3976" s="685">
        <v>45992</v>
      </c>
      <c r="H3976" s="684" t="s">
        <v>9996</v>
      </c>
    </row>
    <row r="3977" spans="1:8" ht="29" hidden="1" x14ac:dyDescent="0.35">
      <c r="A3977" t="s">
        <v>256</v>
      </c>
      <c r="B3977" t="s">
        <v>156</v>
      </c>
      <c r="C3977" t="s">
        <v>2475</v>
      </c>
      <c r="D3977" s="685">
        <v>45747</v>
      </c>
      <c r="E3977" t="s">
        <v>80</v>
      </c>
      <c r="F3977" s="685">
        <v>45702</v>
      </c>
      <c r="G3977" s="685">
        <v>45900</v>
      </c>
      <c r="H3977" s="684" t="s">
        <v>9997</v>
      </c>
    </row>
    <row r="3978" spans="1:8" ht="29" hidden="1" x14ac:dyDescent="0.35">
      <c r="A3978" t="s">
        <v>517</v>
      </c>
      <c r="B3978" t="s">
        <v>280</v>
      </c>
      <c r="C3978" t="s">
        <v>278</v>
      </c>
      <c r="D3978" s="685">
        <v>45961</v>
      </c>
      <c r="E3978" t="s">
        <v>80</v>
      </c>
      <c r="F3978" s="685">
        <v>45667</v>
      </c>
      <c r="G3978" s="685">
        <v>46325</v>
      </c>
      <c r="H3978" s="684" t="s">
        <v>9998</v>
      </c>
    </row>
    <row r="3979" spans="1:8" ht="43.5" hidden="1" x14ac:dyDescent="0.35">
      <c r="A3979" t="s">
        <v>9999</v>
      </c>
      <c r="B3979" t="s">
        <v>124</v>
      </c>
      <c r="C3979" t="s">
        <v>124</v>
      </c>
      <c r="D3979" s="685">
        <v>45677</v>
      </c>
      <c r="E3979" t="s">
        <v>80</v>
      </c>
      <c r="F3979" s="685">
        <v>45659</v>
      </c>
      <c r="G3979" s="685">
        <v>45747</v>
      </c>
      <c r="H3979" s="684" t="s">
        <v>10000</v>
      </c>
    </row>
    <row r="3980" spans="1:8" hidden="1" x14ac:dyDescent="0.35">
      <c r="A3980" t="s">
        <v>10001</v>
      </c>
      <c r="B3980" t="s">
        <v>565</v>
      </c>
      <c r="C3980" t="s">
        <v>278</v>
      </c>
      <c r="D3980" s="685">
        <v>45799</v>
      </c>
      <c r="E3980" t="s">
        <v>80</v>
      </c>
      <c r="F3980" s="685">
        <v>45656</v>
      </c>
      <c r="G3980" s="685">
        <v>46021</v>
      </c>
      <c r="H3980" s="684" t="s">
        <v>10002</v>
      </c>
    </row>
    <row r="3981" spans="1:8" ht="29" hidden="1" x14ac:dyDescent="0.35">
      <c r="A3981" t="s">
        <v>10003</v>
      </c>
      <c r="B3981" t="s">
        <v>565</v>
      </c>
      <c r="C3981" t="s">
        <v>124</v>
      </c>
      <c r="D3981" s="685">
        <v>45766</v>
      </c>
      <c r="E3981" t="s">
        <v>80</v>
      </c>
      <c r="F3981" s="685">
        <v>45735</v>
      </c>
      <c r="G3981" s="685">
        <v>46229</v>
      </c>
      <c r="H3981" s="684" t="s">
        <v>10004</v>
      </c>
    </row>
    <row r="3982" spans="1:8" hidden="1" x14ac:dyDescent="0.35">
      <c r="A3982" t="s">
        <v>10005</v>
      </c>
      <c r="B3982" t="s">
        <v>565</v>
      </c>
      <c r="C3982" t="s">
        <v>278</v>
      </c>
      <c r="D3982" s="685">
        <v>45721</v>
      </c>
      <c r="E3982" t="s">
        <v>80</v>
      </c>
      <c r="F3982" s="685">
        <v>45693</v>
      </c>
      <c r="G3982" s="685">
        <v>46325</v>
      </c>
      <c r="H3982" s="684" t="s">
        <v>10006</v>
      </c>
    </row>
    <row r="3983" spans="1:8" ht="29" hidden="1" x14ac:dyDescent="0.35">
      <c r="A3983" t="s">
        <v>10007</v>
      </c>
      <c r="B3983" t="s">
        <v>888</v>
      </c>
      <c r="C3983" t="s">
        <v>278</v>
      </c>
      <c r="D3983" s="685">
        <v>45883</v>
      </c>
      <c r="E3983" t="s">
        <v>80</v>
      </c>
      <c r="F3983" s="685">
        <v>45666</v>
      </c>
      <c r="G3983" s="685">
        <v>45989</v>
      </c>
      <c r="H3983" s="684" t="s">
        <v>10008</v>
      </c>
    </row>
    <row r="3984" spans="1:8" hidden="1" x14ac:dyDescent="0.35">
      <c r="A3984" t="s">
        <v>607</v>
      </c>
      <c r="B3984" t="s">
        <v>124</v>
      </c>
      <c r="C3984" t="s">
        <v>278</v>
      </c>
      <c r="D3984" s="685">
        <v>45869</v>
      </c>
      <c r="E3984" t="s">
        <v>80</v>
      </c>
      <c r="F3984" s="685">
        <v>45671</v>
      </c>
      <c r="G3984" s="685">
        <v>45869</v>
      </c>
      <c r="H3984" s="684" t="s">
        <v>10009</v>
      </c>
    </row>
    <row r="3985" spans="1:8" hidden="1" x14ac:dyDescent="0.35">
      <c r="A3985" t="s">
        <v>10010</v>
      </c>
      <c r="B3985" t="s">
        <v>565</v>
      </c>
      <c r="C3985" t="s">
        <v>278</v>
      </c>
      <c r="D3985" s="685">
        <v>45834</v>
      </c>
      <c r="E3985" t="s">
        <v>80</v>
      </c>
      <c r="F3985" s="685">
        <v>45656</v>
      </c>
      <c r="G3985" s="685">
        <v>46021</v>
      </c>
      <c r="H3985" s="684" t="s">
        <v>10011</v>
      </c>
    </row>
    <row r="3986" spans="1:8" hidden="1" x14ac:dyDescent="0.35">
      <c r="A3986" t="s">
        <v>10012</v>
      </c>
      <c r="B3986" t="s">
        <v>124</v>
      </c>
      <c r="C3986" t="s">
        <v>278</v>
      </c>
      <c r="D3986" s="685">
        <v>45701</v>
      </c>
      <c r="E3986" t="s">
        <v>80</v>
      </c>
      <c r="F3986" s="685">
        <v>45667</v>
      </c>
      <c r="G3986" s="685">
        <v>46021</v>
      </c>
      <c r="H3986" s="684" t="s">
        <v>10013</v>
      </c>
    </row>
    <row r="3987" spans="1:8" hidden="1" x14ac:dyDescent="0.35">
      <c r="A3987" t="s">
        <v>10014</v>
      </c>
      <c r="B3987" t="s">
        <v>124</v>
      </c>
      <c r="C3987" t="s">
        <v>278</v>
      </c>
      <c r="D3987" s="685">
        <v>45900</v>
      </c>
      <c r="E3987" t="s">
        <v>80</v>
      </c>
      <c r="F3987" s="685">
        <v>45698</v>
      </c>
      <c r="G3987" s="685">
        <v>45900</v>
      </c>
      <c r="H3987" s="684" t="s">
        <v>10015</v>
      </c>
    </row>
    <row r="3988" spans="1:8" ht="29" hidden="1" x14ac:dyDescent="0.35">
      <c r="A3988" t="s">
        <v>10016</v>
      </c>
      <c r="B3988" t="s">
        <v>565</v>
      </c>
      <c r="C3988" t="s">
        <v>2536</v>
      </c>
      <c r="D3988" s="685">
        <v>45701</v>
      </c>
      <c r="E3988" t="s">
        <v>80</v>
      </c>
      <c r="F3988" s="685">
        <v>45670</v>
      </c>
      <c r="G3988" s="685">
        <v>46057</v>
      </c>
      <c r="H3988" s="684" t="s">
        <v>10017</v>
      </c>
    </row>
    <row r="3989" spans="1:8" hidden="1" x14ac:dyDescent="0.35">
      <c r="A3989" t="s">
        <v>583</v>
      </c>
      <c r="B3989" t="s">
        <v>124</v>
      </c>
      <c r="C3989" t="s">
        <v>278</v>
      </c>
      <c r="D3989" s="685">
        <v>45869</v>
      </c>
      <c r="E3989" t="s">
        <v>80</v>
      </c>
      <c r="F3989" s="685">
        <v>45670</v>
      </c>
      <c r="G3989" s="685">
        <v>45869</v>
      </c>
      <c r="H3989" s="684" t="s">
        <v>10018</v>
      </c>
    </row>
    <row r="3990" spans="1:8" ht="29" hidden="1" x14ac:dyDescent="0.35">
      <c r="A3990" t="s">
        <v>10019</v>
      </c>
      <c r="B3990" t="s">
        <v>888</v>
      </c>
      <c r="C3990" t="s">
        <v>278</v>
      </c>
      <c r="D3990" s="685">
        <v>45809</v>
      </c>
      <c r="E3990" t="s">
        <v>80</v>
      </c>
      <c r="F3990" s="685">
        <v>45656</v>
      </c>
      <c r="G3990" s="685">
        <v>45992</v>
      </c>
      <c r="H3990" s="684" t="s">
        <v>10020</v>
      </c>
    </row>
    <row r="3991" spans="1:8" hidden="1" x14ac:dyDescent="0.35">
      <c r="A3991" t="s">
        <v>10021</v>
      </c>
      <c r="B3991" t="s">
        <v>124</v>
      </c>
      <c r="C3991" t="s">
        <v>278</v>
      </c>
      <c r="D3991" s="685">
        <v>45691</v>
      </c>
      <c r="E3991" t="s">
        <v>135</v>
      </c>
      <c r="F3991" s="685">
        <v>45659</v>
      </c>
      <c r="G3991" s="685">
        <v>46325</v>
      </c>
      <c r="H3991" s="684" t="s">
        <v>4625</v>
      </c>
    </row>
    <row r="3992" spans="1:8" ht="29" hidden="1" x14ac:dyDescent="0.35">
      <c r="A3992" t="s">
        <v>10022</v>
      </c>
      <c r="B3992" t="s">
        <v>124</v>
      </c>
      <c r="C3992" t="s">
        <v>124</v>
      </c>
      <c r="D3992" s="685">
        <v>45671</v>
      </c>
      <c r="E3992" t="s">
        <v>80</v>
      </c>
      <c r="F3992" s="685">
        <v>45670</v>
      </c>
      <c r="G3992" s="685">
        <v>45992</v>
      </c>
      <c r="H3992" s="684" t="s">
        <v>10023</v>
      </c>
    </row>
    <row r="3993" spans="1:8" hidden="1" x14ac:dyDescent="0.35">
      <c r="A3993" t="s">
        <v>650</v>
      </c>
      <c r="B3993" t="s">
        <v>156</v>
      </c>
      <c r="C3993" t="s">
        <v>278</v>
      </c>
      <c r="D3993" s="685">
        <v>45869</v>
      </c>
      <c r="E3993" t="s">
        <v>80</v>
      </c>
      <c r="F3993" s="685">
        <v>45673</v>
      </c>
      <c r="G3993" s="685">
        <v>46021</v>
      </c>
      <c r="H3993" s="684" t="s">
        <v>6406</v>
      </c>
    </row>
    <row r="3994" spans="1:8" ht="29" hidden="1" x14ac:dyDescent="0.35">
      <c r="A3994" t="s">
        <v>10024</v>
      </c>
      <c r="B3994" t="s">
        <v>565</v>
      </c>
      <c r="C3994" t="s">
        <v>2536</v>
      </c>
      <c r="D3994" s="685">
        <v>45698</v>
      </c>
      <c r="E3994" t="s">
        <v>80</v>
      </c>
      <c r="F3994" s="685">
        <v>45677</v>
      </c>
      <c r="G3994" s="685">
        <v>46057</v>
      </c>
      <c r="H3994" s="684" t="s">
        <v>10025</v>
      </c>
    </row>
    <row r="3995" spans="1:8" ht="29" hidden="1" x14ac:dyDescent="0.35">
      <c r="A3995" t="s">
        <v>10026</v>
      </c>
      <c r="B3995" t="s">
        <v>565</v>
      </c>
      <c r="C3995" t="s">
        <v>278</v>
      </c>
      <c r="D3995" s="685">
        <v>45680</v>
      </c>
      <c r="E3995" t="s">
        <v>135</v>
      </c>
      <c r="F3995" s="685">
        <v>45649</v>
      </c>
      <c r="G3995" s="685">
        <v>46325</v>
      </c>
      <c r="H3995" s="684" t="s">
        <v>10027</v>
      </c>
    </row>
    <row r="3996" spans="1:8" ht="29" hidden="1" x14ac:dyDescent="0.35">
      <c r="A3996" t="s">
        <v>10028</v>
      </c>
      <c r="B3996" t="s">
        <v>565</v>
      </c>
      <c r="C3996" t="s">
        <v>278</v>
      </c>
      <c r="D3996" s="685">
        <v>45680</v>
      </c>
      <c r="E3996" t="s">
        <v>135</v>
      </c>
      <c r="F3996" s="685">
        <v>45649</v>
      </c>
      <c r="G3996" s="685">
        <v>46325</v>
      </c>
      <c r="H3996" s="684" t="s">
        <v>10029</v>
      </c>
    </row>
    <row r="3997" spans="1:8" ht="29" hidden="1" x14ac:dyDescent="0.35">
      <c r="A3997" t="s">
        <v>10030</v>
      </c>
      <c r="B3997" t="s">
        <v>124</v>
      </c>
      <c r="C3997" t="s">
        <v>278</v>
      </c>
      <c r="D3997" s="685">
        <v>45680</v>
      </c>
      <c r="E3997" t="s">
        <v>135</v>
      </c>
      <c r="F3997" s="685">
        <v>45649</v>
      </c>
      <c r="G3997" s="685">
        <v>46325</v>
      </c>
      <c r="H3997" s="684" t="s">
        <v>10031</v>
      </c>
    </row>
    <row r="3998" spans="1:8" hidden="1" x14ac:dyDescent="0.35">
      <c r="A3998" t="s">
        <v>674</v>
      </c>
      <c r="B3998" t="s">
        <v>156</v>
      </c>
      <c r="C3998" t="s">
        <v>2475</v>
      </c>
      <c r="D3998" s="685">
        <v>45900</v>
      </c>
      <c r="E3998" t="s">
        <v>80</v>
      </c>
      <c r="F3998" s="685">
        <v>45674</v>
      </c>
      <c r="G3998" s="685">
        <v>45900</v>
      </c>
      <c r="H3998" s="684" t="s">
        <v>10032</v>
      </c>
    </row>
    <row r="3999" spans="1:8" ht="43.5" hidden="1" x14ac:dyDescent="0.35">
      <c r="A3999" t="s">
        <v>10033</v>
      </c>
      <c r="B3999" t="s">
        <v>124</v>
      </c>
      <c r="C3999" t="s">
        <v>278</v>
      </c>
      <c r="D3999" s="685">
        <v>45712</v>
      </c>
      <c r="E3999" t="s">
        <v>80</v>
      </c>
      <c r="F3999" s="685">
        <v>45712</v>
      </c>
      <c r="G3999" s="685">
        <v>46325</v>
      </c>
      <c r="H3999" s="684" t="s">
        <v>10034</v>
      </c>
    </row>
    <row r="4000" spans="1:8" ht="29" hidden="1" x14ac:dyDescent="0.35">
      <c r="A4000" t="s">
        <v>10035</v>
      </c>
      <c r="B4000" t="s">
        <v>565</v>
      </c>
      <c r="C4000" t="s">
        <v>278</v>
      </c>
      <c r="D4000" s="685">
        <v>45680</v>
      </c>
      <c r="E4000" t="s">
        <v>135</v>
      </c>
      <c r="F4000" s="685">
        <v>45649</v>
      </c>
      <c r="G4000" s="685">
        <v>46325</v>
      </c>
      <c r="H4000" s="684" t="s">
        <v>10036</v>
      </c>
    </row>
    <row r="4001" spans="1:8" ht="29" hidden="1" x14ac:dyDescent="0.35">
      <c r="A4001" t="s">
        <v>10037</v>
      </c>
      <c r="B4001" t="s">
        <v>124</v>
      </c>
      <c r="C4001" t="s">
        <v>278</v>
      </c>
      <c r="D4001" s="685">
        <v>45656</v>
      </c>
      <c r="E4001" t="s">
        <v>80</v>
      </c>
      <c r="F4001" s="685">
        <v>45656</v>
      </c>
      <c r="G4001" s="685">
        <v>46325</v>
      </c>
      <c r="H4001" s="684" t="s">
        <v>10038</v>
      </c>
    </row>
    <row r="4002" spans="1:8" hidden="1" x14ac:dyDescent="0.35">
      <c r="A4002" t="s">
        <v>10039</v>
      </c>
      <c r="B4002" t="s">
        <v>565</v>
      </c>
      <c r="C4002" t="s">
        <v>2475</v>
      </c>
      <c r="D4002" s="685">
        <v>45535</v>
      </c>
      <c r="E4002" t="s">
        <v>80</v>
      </c>
      <c r="F4002" s="685">
        <v>45474</v>
      </c>
      <c r="G4002" s="685">
        <v>46022</v>
      </c>
      <c r="H4002" s="684" t="s">
        <v>10040</v>
      </c>
    </row>
    <row r="4003" spans="1:8" hidden="1" x14ac:dyDescent="0.35">
      <c r="A4003" t="s">
        <v>10041</v>
      </c>
      <c r="B4003" t="s">
        <v>280</v>
      </c>
      <c r="C4003" t="s">
        <v>124</v>
      </c>
      <c r="D4003" s="685">
        <v>45794</v>
      </c>
      <c r="E4003" t="s">
        <v>80</v>
      </c>
      <c r="F4003" s="685">
        <v>45758</v>
      </c>
      <c r="G4003" s="685">
        <v>46057</v>
      </c>
      <c r="H4003" s="684" t="s">
        <v>10042</v>
      </c>
    </row>
    <row r="4004" spans="1:8" ht="43.5" hidden="1" x14ac:dyDescent="0.35">
      <c r="A4004" t="s">
        <v>10043</v>
      </c>
      <c r="B4004" t="s">
        <v>124</v>
      </c>
      <c r="C4004" t="s">
        <v>124</v>
      </c>
      <c r="D4004" s="685">
        <v>45671</v>
      </c>
      <c r="E4004" t="s">
        <v>135</v>
      </c>
      <c r="F4004" s="685">
        <v>45670</v>
      </c>
      <c r="G4004" s="685">
        <v>45716</v>
      </c>
      <c r="H4004" s="684" t="s">
        <v>10044</v>
      </c>
    </row>
    <row r="4005" spans="1:8" ht="29" hidden="1" x14ac:dyDescent="0.35">
      <c r="A4005" t="s">
        <v>2260</v>
      </c>
      <c r="B4005" t="s">
        <v>280</v>
      </c>
      <c r="C4005" t="s">
        <v>278</v>
      </c>
      <c r="D4005" s="685">
        <v>45961</v>
      </c>
      <c r="E4005" t="s">
        <v>80</v>
      </c>
      <c r="F4005" s="685">
        <v>45698</v>
      </c>
      <c r="G4005" s="685">
        <v>46325</v>
      </c>
      <c r="H4005" s="684" t="s">
        <v>10045</v>
      </c>
    </row>
    <row r="4006" spans="1:8" ht="29" hidden="1" x14ac:dyDescent="0.35">
      <c r="A4006" t="s">
        <v>10046</v>
      </c>
      <c r="B4006" t="s">
        <v>565</v>
      </c>
      <c r="C4006" t="s">
        <v>124</v>
      </c>
      <c r="D4006" s="685">
        <v>45930</v>
      </c>
      <c r="E4006" t="s">
        <v>2553</v>
      </c>
      <c r="F4006" s="685">
        <v>45890</v>
      </c>
      <c r="G4006" s="685">
        <v>46111</v>
      </c>
      <c r="H4006" s="684" t="s">
        <v>10047</v>
      </c>
    </row>
  </sheetData>
  <conditionalFormatting sqref="A1">
    <cfRule type="duplicateValues" dxfId="8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8DD3-65E2-4C78-85BB-8DEBEBE9E8F2}">
  <dimension ref="A1:B339"/>
  <sheetViews>
    <sheetView workbookViewId="0">
      <selection activeCell="E272" sqref="E272"/>
    </sheetView>
  </sheetViews>
  <sheetFormatPr defaultRowHeight="14.5" x14ac:dyDescent="0.35"/>
  <cols>
    <col min="1" max="1" width="13.81640625" customWidth="1"/>
    <col min="2" max="2" width="12.453125" bestFit="1" customWidth="1"/>
  </cols>
  <sheetData>
    <row r="1" spans="1:2" x14ac:dyDescent="0.35">
      <c r="A1" t="s">
        <v>2194</v>
      </c>
    </row>
    <row r="2" spans="1:2" x14ac:dyDescent="0.35">
      <c r="A2" t="s">
        <v>1675</v>
      </c>
      <c r="B2" t="s">
        <v>2195</v>
      </c>
    </row>
    <row r="3" spans="1:2" x14ac:dyDescent="0.35">
      <c r="A3" t="s">
        <v>1342</v>
      </c>
      <c r="B3" t="s">
        <v>294</v>
      </c>
    </row>
    <row r="4" spans="1:2" x14ac:dyDescent="0.35">
      <c r="A4" t="s">
        <v>1333</v>
      </c>
      <c r="B4" t="s">
        <v>2196</v>
      </c>
    </row>
    <row r="5" spans="1:2" x14ac:dyDescent="0.35">
      <c r="A5" t="s">
        <v>1334</v>
      </c>
      <c r="B5" t="s">
        <v>2197</v>
      </c>
    </row>
    <row r="6" spans="1:2" x14ac:dyDescent="0.35">
      <c r="A6" t="s">
        <v>1922</v>
      </c>
      <c r="B6" t="s">
        <v>2198</v>
      </c>
    </row>
    <row r="7" spans="1:2" x14ac:dyDescent="0.35">
      <c r="A7" t="s">
        <v>1741</v>
      </c>
      <c r="B7" t="s">
        <v>2199</v>
      </c>
    </row>
    <row r="8" spans="1:2" x14ac:dyDescent="0.35">
      <c r="A8" t="s">
        <v>1481</v>
      </c>
      <c r="B8" t="s">
        <v>90</v>
      </c>
    </row>
    <row r="9" spans="1:2" x14ac:dyDescent="0.35">
      <c r="A9" t="s">
        <v>1469</v>
      </c>
      <c r="B9" s="631" t="s">
        <v>515</v>
      </c>
    </row>
    <row r="10" spans="1:2" x14ac:dyDescent="0.35">
      <c r="A10" t="s">
        <v>1402</v>
      </c>
      <c r="B10" t="s">
        <v>570</v>
      </c>
    </row>
    <row r="11" spans="1:2" x14ac:dyDescent="0.35">
      <c r="A11" t="s">
        <v>1445</v>
      </c>
      <c r="B11" s="631" t="s">
        <v>509</v>
      </c>
    </row>
    <row r="12" spans="1:2" x14ac:dyDescent="0.35">
      <c r="A12" t="s">
        <v>1410</v>
      </c>
      <c r="B12" s="631" t="s">
        <v>589</v>
      </c>
    </row>
    <row r="13" spans="1:2" x14ac:dyDescent="0.35">
      <c r="A13" t="s">
        <v>1411</v>
      </c>
      <c r="B13" s="631" t="s">
        <v>574</v>
      </c>
    </row>
    <row r="14" spans="1:2" x14ac:dyDescent="0.35">
      <c r="A14" t="s">
        <v>1412</v>
      </c>
      <c r="B14" t="s">
        <v>577</v>
      </c>
    </row>
    <row r="15" spans="1:2" x14ac:dyDescent="0.35">
      <c r="A15" t="s">
        <v>1377</v>
      </c>
      <c r="B15" t="s">
        <v>579</v>
      </c>
    </row>
    <row r="16" spans="1:2" x14ac:dyDescent="0.35">
      <c r="A16" t="s">
        <v>1928</v>
      </c>
      <c r="B16" t="s">
        <v>583</v>
      </c>
    </row>
    <row r="17" spans="1:2" x14ac:dyDescent="0.35">
      <c r="A17" t="s">
        <v>1472</v>
      </c>
      <c r="B17" s="631" t="s">
        <v>584</v>
      </c>
    </row>
    <row r="18" spans="1:2" x14ac:dyDescent="0.35">
      <c r="A18" t="s">
        <v>1335</v>
      </c>
      <c r="B18" s="631" t="s">
        <v>586</v>
      </c>
    </row>
    <row r="19" spans="1:2" x14ac:dyDescent="0.35">
      <c r="A19" t="s">
        <v>1331</v>
      </c>
      <c r="B19" s="631" t="s">
        <v>177</v>
      </c>
    </row>
    <row r="20" spans="1:2" x14ac:dyDescent="0.35">
      <c r="A20" t="s">
        <v>1450</v>
      </c>
      <c r="B20" s="631" t="s">
        <v>591</v>
      </c>
    </row>
    <row r="21" spans="1:2" x14ac:dyDescent="0.35">
      <c r="A21" t="s">
        <v>1612</v>
      </c>
      <c r="B21" s="631" t="s">
        <v>2200</v>
      </c>
    </row>
    <row r="22" spans="1:2" x14ac:dyDescent="0.35">
      <c r="A22" t="s">
        <v>1457</v>
      </c>
      <c r="B22" s="631" t="s">
        <v>2201</v>
      </c>
    </row>
    <row r="23" spans="1:2" x14ac:dyDescent="0.35">
      <c r="A23" t="s">
        <v>1381</v>
      </c>
      <c r="B23" s="631" t="s">
        <v>596</v>
      </c>
    </row>
    <row r="24" spans="1:2" x14ac:dyDescent="0.35">
      <c r="A24" t="s">
        <v>1382</v>
      </c>
      <c r="B24" s="631" t="s">
        <v>599</v>
      </c>
    </row>
    <row r="25" spans="1:2" x14ac:dyDescent="0.35">
      <c r="A25" t="s">
        <v>1453</v>
      </c>
      <c r="B25" s="631" t="s">
        <v>605</v>
      </c>
    </row>
    <row r="26" spans="1:2" x14ac:dyDescent="0.35">
      <c r="A26" t="s">
        <v>1480</v>
      </c>
      <c r="B26" s="631" t="s">
        <v>2202</v>
      </c>
    </row>
    <row r="27" spans="1:2" x14ac:dyDescent="0.35">
      <c r="A27" t="s">
        <v>1424</v>
      </c>
      <c r="B27" s="631" t="s">
        <v>2203</v>
      </c>
    </row>
    <row r="28" spans="1:2" x14ac:dyDescent="0.35">
      <c r="A28" t="s">
        <v>1524</v>
      </c>
      <c r="B28" s="631" t="s">
        <v>2204</v>
      </c>
    </row>
    <row r="29" spans="1:2" x14ac:dyDescent="0.35">
      <c r="A29" t="s">
        <v>1336</v>
      </c>
      <c r="B29" s="631" t="s">
        <v>607</v>
      </c>
    </row>
    <row r="30" spans="1:2" x14ac:dyDescent="0.35">
      <c r="A30" t="s">
        <v>1422</v>
      </c>
      <c r="B30" s="631" t="s">
        <v>621</v>
      </c>
    </row>
    <row r="31" spans="1:2" x14ac:dyDescent="0.35">
      <c r="A31" t="s">
        <v>1476</v>
      </c>
      <c r="B31" s="631" t="s">
        <v>2205</v>
      </c>
    </row>
    <row r="32" spans="1:2" x14ac:dyDescent="0.35">
      <c r="A32" t="s">
        <v>1487</v>
      </c>
      <c r="B32" s="631" t="s">
        <v>2206</v>
      </c>
    </row>
    <row r="33" spans="1:2" x14ac:dyDescent="0.35">
      <c r="A33" t="s">
        <v>1394</v>
      </c>
      <c r="B33" s="631" t="s">
        <v>628</v>
      </c>
    </row>
    <row r="34" spans="1:2" x14ac:dyDescent="0.35">
      <c r="A34" t="s">
        <v>1929</v>
      </c>
      <c r="B34" s="631" t="s">
        <v>632</v>
      </c>
    </row>
    <row r="35" spans="1:2" x14ac:dyDescent="0.35">
      <c r="A35" t="s">
        <v>1566</v>
      </c>
      <c r="B35" s="631" t="s">
        <v>2207</v>
      </c>
    </row>
    <row r="36" spans="1:2" x14ac:dyDescent="0.35">
      <c r="A36" t="s">
        <v>1456</v>
      </c>
      <c r="B36" s="631" t="s">
        <v>2208</v>
      </c>
    </row>
    <row r="37" spans="1:2" x14ac:dyDescent="0.35">
      <c r="A37" t="s">
        <v>1599</v>
      </c>
      <c r="B37" s="631" t="s">
        <v>2209</v>
      </c>
    </row>
    <row r="38" spans="1:2" x14ac:dyDescent="0.35">
      <c r="A38" t="s">
        <v>1942</v>
      </c>
      <c r="B38" s="631" t="s">
        <v>2210</v>
      </c>
    </row>
    <row r="39" spans="1:2" x14ac:dyDescent="0.35">
      <c r="A39" t="s">
        <v>1473</v>
      </c>
      <c r="B39" s="631" t="s">
        <v>635</v>
      </c>
    </row>
    <row r="40" spans="1:2" x14ac:dyDescent="0.35">
      <c r="A40" t="s">
        <v>1564</v>
      </c>
      <c r="B40" s="631" t="s">
        <v>2211</v>
      </c>
    </row>
    <row r="41" spans="1:2" x14ac:dyDescent="0.35">
      <c r="A41" t="s">
        <v>1945</v>
      </c>
      <c r="B41" s="631" t="s">
        <v>2212</v>
      </c>
    </row>
    <row r="42" spans="1:2" x14ac:dyDescent="0.35">
      <c r="A42" t="s">
        <v>1941</v>
      </c>
      <c r="B42" s="631" t="s">
        <v>2213</v>
      </c>
    </row>
    <row r="43" spans="1:2" x14ac:dyDescent="0.35">
      <c r="A43" t="s">
        <v>1653</v>
      </c>
      <c r="B43" s="631" t="s">
        <v>2214</v>
      </c>
    </row>
    <row r="44" spans="1:2" x14ac:dyDescent="0.35">
      <c r="A44" t="s">
        <v>1451</v>
      </c>
      <c r="B44" s="631" t="s">
        <v>2215</v>
      </c>
    </row>
    <row r="45" spans="1:2" x14ac:dyDescent="0.35">
      <c r="A45" t="s">
        <v>1947</v>
      </c>
      <c r="B45" s="631" t="s">
        <v>2216</v>
      </c>
    </row>
    <row r="46" spans="1:2" x14ac:dyDescent="0.35">
      <c r="A46" t="s">
        <v>1583</v>
      </c>
      <c r="B46" s="631" t="s">
        <v>2217</v>
      </c>
    </row>
    <row r="47" spans="1:2" x14ac:dyDescent="0.35">
      <c r="A47" t="s">
        <v>1943</v>
      </c>
      <c r="B47" s="631" t="s">
        <v>2218</v>
      </c>
    </row>
    <row r="48" spans="1:2" x14ac:dyDescent="0.35">
      <c r="A48" t="s">
        <v>1650</v>
      </c>
      <c r="B48" s="631" t="s">
        <v>2219</v>
      </c>
    </row>
    <row r="49" spans="1:2" x14ac:dyDescent="0.35">
      <c r="A49" t="s">
        <v>1362</v>
      </c>
      <c r="B49" s="631" t="s">
        <v>2220</v>
      </c>
    </row>
    <row r="50" spans="1:2" x14ac:dyDescent="0.35">
      <c r="A50" t="s">
        <v>1618</v>
      </c>
      <c r="B50" s="631" t="s">
        <v>2221</v>
      </c>
    </row>
    <row r="51" spans="1:2" x14ac:dyDescent="0.35">
      <c r="A51" t="s">
        <v>1525</v>
      </c>
      <c r="B51" s="631" t="s">
        <v>981</v>
      </c>
    </row>
    <row r="52" spans="1:2" x14ac:dyDescent="0.35">
      <c r="A52" t="s">
        <v>1561</v>
      </c>
      <c r="B52" s="631" t="s">
        <v>637</v>
      </c>
    </row>
    <row r="53" spans="1:2" x14ac:dyDescent="0.35">
      <c r="A53" t="s">
        <v>1378</v>
      </c>
      <c r="B53" s="631" t="s">
        <v>638</v>
      </c>
    </row>
    <row r="54" spans="1:2" x14ac:dyDescent="0.35">
      <c r="A54" t="s">
        <v>1527</v>
      </c>
      <c r="B54" s="631" t="s">
        <v>982</v>
      </c>
    </row>
    <row r="55" spans="1:2" x14ac:dyDescent="0.35">
      <c r="A55" t="s">
        <v>1528</v>
      </c>
      <c r="B55" s="631" t="s">
        <v>983</v>
      </c>
    </row>
    <row r="56" spans="1:2" x14ac:dyDescent="0.35">
      <c r="A56" t="s">
        <v>1504</v>
      </c>
      <c r="B56" s="631" t="s">
        <v>984</v>
      </c>
    </row>
    <row r="57" spans="1:2" x14ac:dyDescent="0.35">
      <c r="A57" t="s">
        <v>1946</v>
      </c>
      <c r="B57" s="631" t="s">
        <v>2222</v>
      </c>
    </row>
    <row r="58" spans="1:2" x14ac:dyDescent="0.35">
      <c r="A58" t="s">
        <v>1501</v>
      </c>
      <c r="B58" s="631" t="s">
        <v>985</v>
      </c>
    </row>
    <row r="59" spans="1:2" x14ac:dyDescent="0.35">
      <c r="A59" t="s">
        <v>1375</v>
      </c>
      <c r="B59" s="631" t="s">
        <v>644</v>
      </c>
    </row>
    <row r="60" spans="1:2" x14ac:dyDescent="0.35">
      <c r="A60" t="s">
        <v>1379</v>
      </c>
      <c r="B60" s="631" t="s">
        <v>646</v>
      </c>
    </row>
    <row r="61" spans="1:2" x14ac:dyDescent="0.35">
      <c r="A61" t="s">
        <v>1376</v>
      </c>
      <c r="B61" s="631" t="s">
        <v>648</v>
      </c>
    </row>
    <row r="62" spans="1:2" x14ac:dyDescent="0.35">
      <c r="A62" t="s">
        <v>1937</v>
      </c>
      <c r="B62" s="631" t="s">
        <v>2223</v>
      </c>
    </row>
    <row r="63" spans="1:2" x14ac:dyDescent="0.35">
      <c r="A63" t="s">
        <v>1395</v>
      </c>
      <c r="B63" s="631" t="s">
        <v>650</v>
      </c>
    </row>
    <row r="64" spans="1:2" x14ac:dyDescent="0.35">
      <c r="A64" t="s">
        <v>1396</v>
      </c>
      <c r="B64" s="631" t="s">
        <v>654</v>
      </c>
    </row>
    <row r="65" spans="1:2" x14ac:dyDescent="0.35">
      <c r="A65" t="s">
        <v>1939</v>
      </c>
      <c r="B65" s="631" t="s">
        <v>656</v>
      </c>
    </row>
    <row r="66" spans="1:2" x14ac:dyDescent="0.35">
      <c r="A66" t="s">
        <v>1511</v>
      </c>
      <c r="B66" s="631" t="s">
        <v>2224</v>
      </c>
    </row>
    <row r="67" spans="1:2" x14ac:dyDescent="0.35">
      <c r="A67" t="s">
        <v>1343</v>
      </c>
      <c r="B67" s="631" t="s">
        <v>2225</v>
      </c>
    </row>
    <row r="68" spans="1:2" x14ac:dyDescent="0.35">
      <c r="A68" t="s">
        <v>1520</v>
      </c>
      <c r="B68" s="631" t="s">
        <v>2226</v>
      </c>
    </row>
    <row r="69" spans="1:2" x14ac:dyDescent="0.35">
      <c r="A69" t="s">
        <v>1459</v>
      </c>
      <c r="B69" s="631" t="s">
        <v>494</v>
      </c>
    </row>
    <row r="70" spans="1:2" x14ac:dyDescent="0.35">
      <c r="A70" t="s">
        <v>1944</v>
      </c>
      <c r="B70" s="631" t="s">
        <v>2227</v>
      </c>
    </row>
    <row r="71" spans="1:2" x14ac:dyDescent="0.35">
      <c r="A71" t="s">
        <v>1930</v>
      </c>
      <c r="B71" s="631" t="s">
        <v>2228</v>
      </c>
    </row>
    <row r="72" spans="1:2" x14ac:dyDescent="0.35">
      <c r="A72" t="s">
        <v>1347</v>
      </c>
      <c r="B72" s="631" t="s">
        <v>491</v>
      </c>
    </row>
    <row r="73" spans="1:2" x14ac:dyDescent="0.35">
      <c r="A73" t="s">
        <v>1764</v>
      </c>
      <c r="B73" s="631" t="s">
        <v>2229</v>
      </c>
    </row>
    <row r="74" spans="1:2" x14ac:dyDescent="0.35">
      <c r="A74" t="s">
        <v>1442</v>
      </c>
      <c r="B74" s="631" t="s">
        <v>487</v>
      </c>
    </row>
    <row r="75" spans="1:2" x14ac:dyDescent="0.35">
      <c r="A75" t="s">
        <v>1912</v>
      </c>
      <c r="B75" s="631" t="s">
        <v>485</v>
      </c>
    </row>
    <row r="76" spans="1:2" x14ac:dyDescent="0.35">
      <c r="A76" t="s">
        <v>1931</v>
      </c>
      <c r="B76" s="631" t="s">
        <v>2230</v>
      </c>
    </row>
    <row r="77" spans="1:2" x14ac:dyDescent="0.35">
      <c r="A77" t="s">
        <v>1550</v>
      </c>
      <c r="B77" s="631" t="s">
        <v>2231</v>
      </c>
    </row>
    <row r="78" spans="1:2" x14ac:dyDescent="0.35">
      <c r="A78" t="s">
        <v>1519</v>
      </c>
      <c r="B78" s="631" t="s">
        <v>2232</v>
      </c>
    </row>
    <row r="79" spans="1:2" x14ac:dyDescent="0.35">
      <c r="A79" t="s">
        <v>1444</v>
      </c>
      <c r="B79" s="631" t="s">
        <v>660</v>
      </c>
    </row>
    <row r="80" spans="1:2" x14ac:dyDescent="0.35">
      <c r="A80" t="s">
        <v>1414</v>
      </c>
      <c r="B80" s="631" t="s">
        <v>664</v>
      </c>
    </row>
    <row r="81" spans="1:2" x14ac:dyDescent="0.35">
      <c r="A81" t="s">
        <v>1470</v>
      </c>
      <c r="B81" t="s">
        <v>667</v>
      </c>
    </row>
    <row r="82" spans="1:2" x14ac:dyDescent="0.35">
      <c r="A82" t="s">
        <v>1493</v>
      </c>
      <c r="B82" s="631" t="s">
        <v>669</v>
      </c>
    </row>
    <row r="83" spans="1:2" x14ac:dyDescent="0.35">
      <c r="A83" t="s">
        <v>1466</v>
      </c>
      <c r="B83" t="s">
        <v>671</v>
      </c>
    </row>
    <row r="84" spans="1:2" x14ac:dyDescent="0.35">
      <c r="A84" t="s">
        <v>1540</v>
      </c>
      <c r="B84" s="631" t="s">
        <v>2233</v>
      </c>
    </row>
    <row r="85" spans="1:2" x14ac:dyDescent="0.35">
      <c r="A85" t="s">
        <v>1542</v>
      </c>
      <c r="B85" s="631" t="s">
        <v>2234</v>
      </c>
    </row>
    <row r="86" spans="1:2" x14ac:dyDescent="0.35">
      <c r="A86" t="s">
        <v>1601</v>
      </c>
      <c r="B86" s="631" t="s">
        <v>2235</v>
      </c>
    </row>
    <row r="87" spans="1:2" x14ac:dyDescent="0.35">
      <c r="A87" t="s">
        <v>1461</v>
      </c>
      <c r="B87" s="631" t="s">
        <v>2236</v>
      </c>
    </row>
    <row r="88" spans="1:2" x14ac:dyDescent="0.35">
      <c r="A88" t="s">
        <v>1905</v>
      </c>
      <c r="B88" s="631" t="s">
        <v>2237</v>
      </c>
    </row>
    <row r="89" spans="1:2" x14ac:dyDescent="0.35">
      <c r="A89" t="s">
        <v>1916</v>
      </c>
      <c r="B89" s="631" t="s">
        <v>2238</v>
      </c>
    </row>
    <row r="90" spans="1:2" x14ac:dyDescent="0.35">
      <c r="A90" t="s">
        <v>1537</v>
      </c>
      <c r="B90" t="s">
        <v>2239</v>
      </c>
    </row>
    <row r="91" spans="1:2" x14ac:dyDescent="0.35">
      <c r="A91" t="s">
        <v>1669</v>
      </c>
      <c r="B91" t="s">
        <v>2240</v>
      </c>
    </row>
    <row r="92" spans="1:2" x14ac:dyDescent="0.35">
      <c r="A92" t="s">
        <v>1667</v>
      </c>
      <c r="B92" s="631" t="s">
        <v>2241</v>
      </c>
    </row>
    <row r="93" spans="1:2" x14ac:dyDescent="0.35">
      <c r="A93" t="s">
        <v>1468</v>
      </c>
      <c r="B93" s="631" t="s">
        <v>674</v>
      </c>
    </row>
    <row r="94" spans="1:2" x14ac:dyDescent="0.35">
      <c r="A94" t="s">
        <v>1510</v>
      </c>
      <c r="B94" s="631" t="s">
        <v>2242</v>
      </c>
    </row>
    <row r="95" spans="1:2" x14ac:dyDescent="0.35">
      <c r="A95" t="s">
        <v>1526</v>
      </c>
      <c r="B95" s="631" t="s">
        <v>986</v>
      </c>
    </row>
    <row r="96" spans="1:2" x14ac:dyDescent="0.35">
      <c r="A96" t="s">
        <v>1449</v>
      </c>
      <c r="B96" s="631" t="s">
        <v>479</v>
      </c>
    </row>
    <row r="97" spans="1:2" x14ac:dyDescent="0.35">
      <c r="A97" t="s">
        <v>830</v>
      </c>
      <c r="B97" s="631" t="s">
        <v>699</v>
      </c>
    </row>
    <row r="98" spans="1:2" x14ac:dyDescent="0.35">
      <c r="A98" t="s">
        <v>1495</v>
      </c>
      <c r="B98" s="631" t="s">
        <v>987</v>
      </c>
    </row>
    <row r="99" spans="1:2" x14ac:dyDescent="0.35">
      <c r="A99" t="s">
        <v>1474</v>
      </c>
      <c r="B99" s="631" t="s">
        <v>527</v>
      </c>
    </row>
    <row r="100" spans="1:2" x14ac:dyDescent="0.35">
      <c r="A100" t="s">
        <v>1475</v>
      </c>
      <c r="B100" s="631" t="s">
        <v>524</v>
      </c>
    </row>
    <row r="101" spans="1:2" x14ac:dyDescent="0.35">
      <c r="A101" t="s">
        <v>1398</v>
      </c>
      <c r="B101" s="631" t="s">
        <v>657</v>
      </c>
    </row>
    <row r="102" spans="1:2" x14ac:dyDescent="0.35">
      <c r="A102" t="s">
        <v>1320</v>
      </c>
      <c r="B102" s="631" t="s">
        <v>530</v>
      </c>
    </row>
    <row r="103" spans="1:2" x14ac:dyDescent="0.35">
      <c r="A103" t="s">
        <v>1958</v>
      </c>
      <c r="B103" s="631" t="s">
        <v>2243</v>
      </c>
    </row>
    <row r="104" spans="1:2" x14ac:dyDescent="0.35">
      <c r="A104" t="s">
        <v>1720</v>
      </c>
      <c r="B104" s="631" t="s">
        <v>2244</v>
      </c>
    </row>
    <row r="105" spans="1:2" x14ac:dyDescent="0.35">
      <c r="A105" t="s">
        <v>1436</v>
      </c>
      <c r="B105" s="631" t="s">
        <v>2245</v>
      </c>
    </row>
    <row r="106" spans="1:2" x14ac:dyDescent="0.35">
      <c r="A106" t="s">
        <v>1513</v>
      </c>
      <c r="B106" s="631" t="s">
        <v>2246</v>
      </c>
    </row>
    <row r="107" spans="1:2" x14ac:dyDescent="0.35">
      <c r="A107" t="s">
        <v>1910</v>
      </c>
      <c r="B107" s="631" t="s">
        <v>713</v>
      </c>
    </row>
    <row r="108" spans="1:2" x14ac:dyDescent="0.35">
      <c r="A108" t="s">
        <v>1350</v>
      </c>
      <c r="B108" s="631" t="s">
        <v>703</v>
      </c>
    </row>
    <row r="109" spans="1:2" x14ac:dyDescent="0.35">
      <c r="A109" t="s">
        <v>1417</v>
      </c>
      <c r="B109" s="631" t="s">
        <v>720</v>
      </c>
    </row>
    <row r="110" spans="1:2" x14ac:dyDescent="0.35">
      <c r="A110" t="s">
        <v>1913</v>
      </c>
      <c r="B110" s="631" t="s">
        <v>2247</v>
      </c>
    </row>
    <row r="111" spans="1:2" x14ac:dyDescent="0.35">
      <c r="A111" t="s">
        <v>1441</v>
      </c>
      <c r="B111" s="631" t="s">
        <v>2248</v>
      </c>
    </row>
    <row r="112" spans="1:2" x14ac:dyDescent="0.35">
      <c r="A112" t="s">
        <v>1523</v>
      </c>
      <c r="B112" s="631" t="s">
        <v>988</v>
      </c>
    </row>
    <row r="113" spans="1:2" x14ac:dyDescent="0.35">
      <c r="A113" t="s">
        <v>1915</v>
      </c>
      <c r="B113" s="631" t="s">
        <v>2249</v>
      </c>
    </row>
    <row r="114" spans="1:2" x14ac:dyDescent="0.35">
      <c r="A114" t="s">
        <v>1918</v>
      </c>
      <c r="B114" s="631" t="s">
        <v>2250</v>
      </c>
    </row>
    <row r="115" spans="1:2" x14ac:dyDescent="0.35">
      <c r="A115" t="s">
        <v>1430</v>
      </c>
      <c r="B115" s="631" t="s">
        <v>2251</v>
      </c>
    </row>
    <row r="116" spans="1:2" x14ac:dyDescent="0.35">
      <c r="A116" t="s">
        <v>1573</v>
      </c>
      <c r="B116" s="631" t="s">
        <v>2252</v>
      </c>
    </row>
    <row r="117" spans="1:2" x14ac:dyDescent="0.35">
      <c r="A117" t="s">
        <v>1471</v>
      </c>
      <c r="B117" s="631" t="s">
        <v>2253</v>
      </c>
    </row>
    <row r="118" spans="1:2" x14ac:dyDescent="0.35">
      <c r="A118" t="s">
        <v>1437</v>
      </c>
      <c r="B118" s="631" t="s">
        <v>2254</v>
      </c>
    </row>
    <row r="119" spans="1:2" x14ac:dyDescent="0.35">
      <c r="A119" t="s">
        <v>1961</v>
      </c>
      <c r="B119" s="631" t="s">
        <v>2255</v>
      </c>
    </row>
    <row r="120" spans="1:2" x14ac:dyDescent="0.35">
      <c r="A120" t="s">
        <v>1452</v>
      </c>
      <c r="B120" s="631" t="s">
        <v>2256</v>
      </c>
    </row>
    <row r="121" spans="1:2" x14ac:dyDescent="0.35">
      <c r="A121" t="s">
        <v>1552</v>
      </c>
      <c r="B121" s="631" t="s">
        <v>989</v>
      </c>
    </row>
    <row r="122" spans="1:2" x14ac:dyDescent="0.35">
      <c r="A122" t="s">
        <v>1522</v>
      </c>
      <c r="B122" s="631" t="s">
        <v>2257</v>
      </c>
    </row>
    <row r="123" spans="1:2" x14ac:dyDescent="0.35">
      <c r="A123" t="s">
        <v>1433</v>
      </c>
      <c r="B123" s="631" t="s">
        <v>2258</v>
      </c>
    </row>
    <row r="124" spans="1:2" x14ac:dyDescent="0.35">
      <c r="A124" t="s">
        <v>1419</v>
      </c>
      <c r="B124" s="631" t="s">
        <v>727</v>
      </c>
    </row>
    <row r="125" spans="1:2" x14ac:dyDescent="0.35">
      <c r="A125" t="s">
        <v>1964</v>
      </c>
      <c r="B125" s="631" t="s">
        <v>2259</v>
      </c>
    </row>
    <row r="126" spans="1:2" x14ac:dyDescent="0.35">
      <c r="A126" t="s">
        <v>1497</v>
      </c>
      <c r="B126" s="631" t="s">
        <v>990</v>
      </c>
    </row>
    <row r="127" spans="1:2" x14ac:dyDescent="0.35">
      <c r="A127" t="s">
        <v>1623</v>
      </c>
      <c r="B127" s="631" t="s">
        <v>2260</v>
      </c>
    </row>
    <row r="128" spans="1:2" x14ac:dyDescent="0.35">
      <c r="A128" t="s">
        <v>1512</v>
      </c>
      <c r="B128" t="s">
        <v>2261</v>
      </c>
    </row>
    <row r="129" spans="1:2" x14ac:dyDescent="0.35">
      <c r="A129" t="s">
        <v>1498</v>
      </c>
      <c r="B129" s="631" t="s">
        <v>2262</v>
      </c>
    </row>
    <row r="130" spans="1:2" x14ac:dyDescent="0.35">
      <c r="A130" t="s">
        <v>1432</v>
      </c>
      <c r="B130" s="631" t="s">
        <v>2263</v>
      </c>
    </row>
    <row r="131" spans="1:2" x14ac:dyDescent="0.35">
      <c r="A131" t="s">
        <v>1518</v>
      </c>
      <c r="B131" s="631" t="s">
        <v>2264</v>
      </c>
    </row>
    <row r="132" spans="1:2" x14ac:dyDescent="0.35">
      <c r="A132" t="s">
        <v>1932</v>
      </c>
      <c r="B132" s="631" t="s">
        <v>2265</v>
      </c>
    </row>
    <row r="133" spans="1:2" x14ac:dyDescent="0.35">
      <c r="A133" t="s">
        <v>1389</v>
      </c>
      <c r="B133" s="631" t="s">
        <v>716</v>
      </c>
    </row>
    <row r="134" spans="1:2" x14ac:dyDescent="0.35">
      <c r="A134" t="s">
        <v>1727</v>
      </c>
      <c r="B134" s="631" t="s">
        <v>2266</v>
      </c>
    </row>
    <row r="135" spans="1:2" x14ac:dyDescent="0.35">
      <c r="A135" t="s">
        <v>1467</v>
      </c>
      <c r="B135" s="631" t="s">
        <v>2267</v>
      </c>
    </row>
    <row r="136" spans="1:2" x14ac:dyDescent="0.35">
      <c r="A136" t="s">
        <v>1515</v>
      </c>
      <c r="B136" s="631" t="s">
        <v>2268</v>
      </c>
    </row>
    <row r="137" spans="1:2" x14ac:dyDescent="0.35">
      <c r="A137" t="s">
        <v>1482</v>
      </c>
      <c r="B137" s="631" t="s">
        <v>2269</v>
      </c>
    </row>
    <row r="138" spans="1:2" x14ac:dyDescent="0.35">
      <c r="A138" t="s">
        <v>1699</v>
      </c>
      <c r="B138" s="631" t="s">
        <v>2270</v>
      </c>
    </row>
    <row r="139" spans="1:2" x14ac:dyDescent="0.35">
      <c r="A139" t="s">
        <v>1496</v>
      </c>
      <c r="B139" s="631" t="s">
        <v>250</v>
      </c>
    </row>
    <row r="140" spans="1:2" x14ac:dyDescent="0.35">
      <c r="A140" t="s">
        <v>1595</v>
      </c>
      <c r="B140" s="631" t="s">
        <v>256</v>
      </c>
    </row>
    <row r="141" spans="1:2" x14ac:dyDescent="0.35">
      <c r="A141" t="s">
        <v>1478</v>
      </c>
      <c r="B141" s="631" t="s">
        <v>2271</v>
      </c>
    </row>
    <row r="142" spans="1:2" x14ac:dyDescent="0.35">
      <c r="A142" t="s">
        <v>1507</v>
      </c>
      <c r="B142" s="631" t="s">
        <v>2272</v>
      </c>
    </row>
    <row r="143" spans="1:2" x14ac:dyDescent="0.35">
      <c r="A143" t="s">
        <v>1505</v>
      </c>
      <c r="B143" s="631" t="s">
        <v>2273</v>
      </c>
    </row>
    <row r="144" spans="1:2" x14ac:dyDescent="0.35">
      <c r="A144" t="s">
        <v>1514</v>
      </c>
      <c r="B144" s="631" t="s">
        <v>2274</v>
      </c>
    </row>
    <row r="145" spans="1:2" x14ac:dyDescent="0.35">
      <c r="A145" t="s">
        <v>1624</v>
      </c>
      <c r="B145" s="631" t="s">
        <v>2275</v>
      </c>
    </row>
    <row r="146" spans="1:2" x14ac:dyDescent="0.35">
      <c r="A146" t="s">
        <v>1919</v>
      </c>
      <c r="B146" s="631" t="s">
        <v>2276</v>
      </c>
    </row>
    <row r="147" spans="1:2" x14ac:dyDescent="0.35">
      <c r="A147" t="s">
        <v>1464</v>
      </c>
      <c r="B147" s="631" t="s">
        <v>103</v>
      </c>
    </row>
    <row r="148" spans="1:2" x14ac:dyDescent="0.35">
      <c r="A148" t="s">
        <v>1494</v>
      </c>
      <c r="B148" s="631" t="s">
        <v>274</v>
      </c>
    </row>
    <row r="149" spans="1:2" x14ac:dyDescent="0.35">
      <c r="A149" t="s">
        <v>1923</v>
      </c>
      <c r="B149" s="631" t="s">
        <v>2277</v>
      </c>
    </row>
    <row r="150" spans="1:2" x14ac:dyDescent="0.35">
      <c r="A150" t="s">
        <v>1936</v>
      </c>
      <c r="B150" s="631" t="s">
        <v>2278</v>
      </c>
    </row>
    <row r="151" spans="1:2" x14ac:dyDescent="0.35">
      <c r="A151" t="s">
        <v>1455</v>
      </c>
      <c r="B151" s="631" t="s">
        <v>2279</v>
      </c>
    </row>
    <row r="152" spans="1:2" x14ac:dyDescent="0.35">
      <c r="A152" t="s">
        <v>1454</v>
      </c>
      <c r="B152" s="631" t="s">
        <v>2280</v>
      </c>
    </row>
    <row r="153" spans="1:2" x14ac:dyDescent="0.35">
      <c r="A153" t="s">
        <v>1420</v>
      </c>
      <c r="B153" s="631" t="s">
        <v>2281</v>
      </c>
    </row>
    <row r="154" spans="1:2" x14ac:dyDescent="0.35">
      <c r="A154" t="s">
        <v>1710</v>
      </c>
      <c r="B154" s="631" t="s">
        <v>2282</v>
      </c>
    </row>
    <row r="155" spans="1:2" x14ac:dyDescent="0.35">
      <c r="A155" t="s">
        <v>1421</v>
      </c>
      <c r="B155" s="631" t="s">
        <v>731</v>
      </c>
    </row>
    <row r="156" spans="1:2" x14ac:dyDescent="0.35">
      <c r="A156" t="s">
        <v>1609</v>
      </c>
      <c r="B156" s="631" t="s">
        <v>2283</v>
      </c>
    </row>
    <row r="157" spans="1:2" x14ac:dyDescent="0.35">
      <c r="A157" t="s">
        <v>1485</v>
      </c>
      <c r="B157" s="631" t="s">
        <v>2284</v>
      </c>
    </row>
    <row r="158" spans="1:2" x14ac:dyDescent="0.35">
      <c r="A158" t="s">
        <v>1425</v>
      </c>
      <c r="B158" s="631" t="s">
        <v>735</v>
      </c>
    </row>
    <row r="159" spans="1:2" x14ac:dyDescent="0.35">
      <c r="A159" t="s">
        <v>1755</v>
      </c>
      <c r="B159" s="631" t="s">
        <v>2285</v>
      </c>
    </row>
    <row r="160" spans="1:2" x14ac:dyDescent="0.35">
      <c r="A160" t="s">
        <v>1679</v>
      </c>
      <c r="B160" s="631" t="s">
        <v>2286</v>
      </c>
    </row>
    <row r="161" spans="1:2" x14ac:dyDescent="0.35">
      <c r="A161" t="s">
        <v>1712</v>
      </c>
      <c r="B161" s="631" t="s">
        <v>2287</v>
      </c>
    </row>
    <row r="162" spans="1:2" x14ac:dyDescent="0.35">
      <c r="A162" t="s">
        <v>1662</v>
      </c>
      <c r="B162" s="631" t="s">
        <v>2288</v>
      </c>
    </row>
    <row r="163" spans="1:2" x14ac:dyDescent="0.35">
      <c r="A163" t="s">
        <v>1428</v>
      </c>
      <c r="B163" s="631" t="s">
        <v>2289</v>
      </c>
    </row>
    <row r="164" spans="1:2" x14ac:dyDescent="0.35">
      <c r="A164" t="s">
        <v>1664</v>
      </c>
      <c r="B164" s="631" t="s">
        <v>2290</v>
      </c>
    </row>
    <row r="165" spans="1:2" x14ac:dyDescent="0.35">
      <c r="A165" t="s">
        <v>1388</v>
      </c>
      <c r="B165" s="631" t="s">
        <v>684</v>
      </c>
    </row>
    <row r="166" spans="1:2" x14ac:dyDescent="0.35">
      <c r="A166" t="s">
        <v>1434</v>
      </c>
      <c r="B166" s="631" t="s">
        <v>796</v>
      </c>
    </row>
    <row r="167" spans="1:2" x14ac:dyDescent="0.35">
      <c r="A167" t="s">
        <v>1907</v>
      </c>
      <c r="B167" s="631" t="s">
        <v>558</v>
      </c>
    </row>
    <row r="168" spans="1:2" x14ac:dyDescent="0.35">
      <c r="A168" t="s">
        <v>1486</v>
      </c>
      <c r="B168" s="631" t="s">
        <v>2291</v>
      </c>
    </row>
    <row r="169" spans="1:2" x14ac:dyDescent="0.35">
      <c r="A169" t="s">
        <v>1385</v>
      </c>
      <c r="B169" s="631" t="s">
        <v>566</v>
      </c>
    </row>
    <row r="170" spans="1:2" x14ac:dyDescent="0.35">
      <c r="A170" t="s">
        <v>1927</v>
      </c>
      <c r="B170" s="631" t="s">
        <v>2292</v>
      </c>
    </row>
    <row r="171" spans="1:2" x14ac:dyDescent="0.35">
      <c r="A171" t="s">
        <v>1492</v>
      </c>
      <c r="B171" s="631" t="s">
        <v>2293</v>
      </c>
    </row>
    <row r="172" spans="1:2" x14ac:dyDescent="0.35">
      <c r="A172" t="s">
        <v>1401</v>
      </c>
      <c r="B172" s="631" t="s">
        <v>616</v>
      </c>
    </row>
    <row r="173" spans="1:2" x14ac:dyDescent="0.35">
      <c r="A173" t="s">
        <v>1625</v>
      </c>
      <c r="B173" s="631" t="s">
        <v>517</v>
      </c>
    </row>
    <row r="174" spans="1:2" x14ac:dyDescent="0.35">
      <c r="A174" t="s">
        <v>1626</v>
      </c>
      <c r="B174" s="631" t="s">
        <v>512</v>
      </c>
    </row>
    <row r="175" spans="1:2" x14ac:dyDescent="0.35">
      <c r="A175" t="s">
        <v>1605</v>
      </c>
      <c r="B175" s="631" t="s">
        <v>2298</v>
      </c>
    </row>
    <row r="176" spans="1:2" x14ac:dyDescent="0.35">
      <c r="A176" t="s">
        <v>1702</v>
      </c>
      <c r="B176" s="631" t="s">
        <v>2299</v>
      </c>
    </row>
    <row r="177" spans="1:2" x14ac:dyDescent="0.35">
      <c r="A177" t="s">
        <v>1616</v>
      </c>
      <c r="B177" t="s">
        <v>2300</v>
      </c>
    </row>
    <row r="178" spans="1:2" x14ac:dyDescent="0.35">
      <c r="A178" t="s">
        <v>1627</v>
      </c>
      <c r="B178" s="631" t="s">
        <v>507</v>
      </c>
    </row>
    <row r="179" spans="1:2" x14ac:dyDescent="0.35">
      <c r="A179" t="s">
        <v>1628</v>
      </c>
      <c r="B179" s="631" t="s">
        <v>504</v>
      </c>
    </row>
    <row r="180" spans="1:2" x14ac:dyDescent="0.35">
      <c r="A180" t="s">
        <v>1416</v>
      </c>
      <c r="B180" s="631" t="s">
        <v>2301</v>
      </c>
    </row>
    <row r="181" spans="1:2" x14ac:dyDescent="0.35">
      <c r="A181" t="s">
        <v>1760</v>
      </c>
      <c r="B181" s="631" t="s">
        <v>2302</v>
      </c>
    </row>
    <row r="182" spans="1:2" x14ac:dyDescent="0.35">
      <c r="A182" t="s">
        <v>1440</v>
      </c>
      <c r="B182" s="631" t="s">
        <v>2303</v>
      </c>
    </row>
    <row r="183" spans="1:2" x14ac:dyDescent="0.35">
      <c r="A183" t="s">
        <v>1500</v>
      </c>
      <c r="B183" s="631" t="s">
        <v>2304</v>
      </c>
    </row>
    <row r="184" spans="1:2" x14ac:dyDescent="0.35">
      <c r="A184" t="s">
        <v>1418</v>
      </c>
      <c r="B184" s="631" t="s">
        <v>723</v>
      </c>
    </row>
    <row r="185" spans="1:2" x14ac:dyDescent="0.35">
      <c r="A185" t="s">
        <v>1413</v>
      </c>
      <c r="B185" s="631" t="s">
        <v>2305</v>
      </c>
    </row>
    <row r="186" spans="1:2" x14ac:dyDescent="0.35">
      <c r="A186" t="s">
        <v>1717</v>
      </c>
      <c r="B186" s="631" t="s">
        <v>2306</v>
      </c>
    </row>
    <row r="187" spans="1:2" x14ac:dyDescent="0.35">
      <c r="A187" t="s">
        <v>1506</v>
      </c>
      <c r="B187" s="631" t="s">
        <v>2307</v>
      </c>
    </row>
    <row r="188" spans="1:2" x14ac:dyDescent="0.35">
      <c r="A188" t="s">
        <v>1516</v>
      </c>
      <c r="B188" s="631" t="s">
        <v>2308</v>
      </c>
    </row>
    <row r="189" spans="1:2" x14ac:dyDescent="0.35">
      <c r="A189" t="s">
        <v>1499</v>
      </c>
      <c r="B189" s="631" t="s">
        <v>2309</v>
      </c>
    </row>
    <row r="190" spans="1:2" x14ac:dyDescent="0.35">
      <c r="A190" t="s">
        <v>1933</v>
      </c>
      <c r="B190" s="631" t="s">
        <v>2310</v>
      </c>
    </row>
    <row r="191" spans="1:2" x14ac:dyDescent="0.35">
      <c r="A191" t="s">
        <v>1508</v>
      </c>
      <c r="B191" s="631" t="s">
        <v>2311</v>
      </c>
    </row>
    <row r="192" spans="1:2" x14ac:dyDescent="0.35">
      <c r="A192" t="s">
        <v>1517</v>
      </c>
      <c r="B192" s="631" t="s">
        <v>2312</v>
      </c>
    </row>
    <row r="193" spans="1:2" x14ac:dyDescent="0.35">
      <c r="A193" t="s">
        <v>1696</v>
      </c>
      <c r="B193" s="631" t="s">
        <v>2313</v>
      </c>
    </row>
    <row r="194" spans="1:2" x14ac:dyDescent="0.35">
      <c r="A194" t="s">
        <v>1400</v>
      </c>
      <c r="B194" s="631" t="s">
        <v>618</v>
      </c>
    </row>
    <row r="195" spans="1:2" x14ac:dyDescent="0.35">
      <c r="A195" t="s">
        <v>1534</v>
      </c>
      <c r="B195" s="631" t="s">
        <v>2314</v>
      </c>
    </row>
    <row r="196" spans="1:2" x14ac:dyDescent="0.35">
      <c r="A196" t="s">
        <v>1768</v>
      </c>
      <c r="B196" s="631" t="s">
        <v>2315</v>
      </c>
    </row>
    <row r="197" spans="1:2" x14ac:dyDescent="0.35">
      <c r="A197" t="s">
        <v>1426</v>
      </c>
      <c r="B197" s="631" t="s">
        <v>739</v>
      </c>
    </row>
    <row r="198" spans="1:2" x14ac:dyDescent="0.35">
      <c r="A198" t="s">
        <v>1766</v>
      </c>
      <c r="B198" s="631" t="s">
        <v>2316</v>
      </c>
    </row>
    <row r="199" spans="1:2" x14ac:dyDescent="0.35">
      <c r="A199" t="s">
        <v>1479</v>
      </c>
      <c r="B199" s="631" t="s">
        <v>2317</v>
      </c>
    </row>
    <row r="200" spans="1:2" x14ac:dyDescent="0.35">
      <c r="A200" t="s">
        <v>1462</v>
      </c>
      <c r="B200" s="631" t="s">
        <v>2318</v>
      </c>
    </row>
    <row r="201" spans="1:2" x14ac:dyDescent="0.35">
      <c r="A201" t="s">
        <v>1438</v>
      </c>
      <c r="B201" s="631" t="s">
        <v>2319</v>
      </c>
    </row>
    <row r="202" spans="1:2" x14ac:dyDescent="0.35">
      <c r="A202" t="s">
        <v>1908</v>
      </c>
      <c r="B202" s="631" t="s">
        <v>561</v>
      </c>
    </row>
    <row r="203" spans="1:2" x14ac:dyDescent="0.35">
      <c r="A203" t="s">
        <v>1917</v>
      </c>
      <c r="B203" s="631" t="s">
        <v>2320</v>
      </c>
    </row>
    <row r="204" spans="1:2" x14ac:dyDescent="0.35">
      <c r="A204" t="s">
        <v>1427</v>
      </c>
      <c r="B204" s="631" t="s">
        <v>2321</v>
      </c>
    </row>
    <row r="205" spans="1:2" x14ac:dyDescent="0.35">
      <c r="A205" t="s">
        <v>1757</v>
      </c>
      <c r="B205" s="631" t="s">
        <v>2322</v>
      </c>
    </row>
    <row r="206" spans="1:2" x14ac:dyDescent="0.35">
      <c r="A206" t="s">
        <v>1446</v>
      </c>
      <c r="B206" s="631" t="s">
        <v>709</v>
      </c>
    </row>
    <row r="207" spans="1:2" x14ac:dyDescent="0.35">
      <c r="A207" t="s">
        <v>1253</v>
      </c>
      <c r="B207" s="631" t="s">
        <v>538</v>
      </c>
    </row>
    <row r="208" spans="1:2" x14ac:dyDescent="0.35">
      <c r="A208" t="s">
        <v>1323</v>
      </c>
      <c r="B208" s="631" t="s">
        <v>330</v>
      </c>
    </row>
    <row r="209" spans="1:2" x14ac:dyDescent="0.35">
      <c r="A209" t="s">
        <v>1312</v>
      </c>
      <c r="B209" s="631" t="s">
        <v>360</v>
      </c>
    </row>
    <row r="210" spans="1:2" x14ac:dyDescent="0.35">
      <c r="A210" t="s">
        <v>1322</v>
      </c>
      <c r="B210" s="631" t="s">
        <v>423</v>
      </c>
    </row>
    <row r="211" spans="1:2" x14ac:dyDescent="0.35">
      <c r="A211" t="s">
        <v>1643</v>
      </c>
      <c r="B211" s="631" t="s">
        <v>678</v>
      </c>
    </row>
    <row r="212" spans="1:2" x14ac:dyDescent="0.35">
      <c r="A212" t="s">
        <v>1261</v>
      </c>
      <c r="B212" s="631" t="s">
        <v>399</v>
      </c>
    </row>
    <row r="213" spans="1:2" x14ac:dyDescent="0.35">
      <c r="A213" t="s">
        <v>1285</v>
      </c>
      <c r="B213" s="631" t="s">
        <v>407</v>
      </c>
    </row>
    <row r="214" spans="1:2" x14ac:dyDescent="0.35">
      <c r="A214" t="s">
        <v>1313</v>
      </c>
      <c r="B214" s="631" t="s">
        <v>430</v>
      </c>
    </row>
    <row r="215" spans="1:2" x14ac:dyDescent="0.35">
      <c r="A215" t="s">
        <v>1292</v>
      </c>
      <c r="B215" s="631" t="s">
        <v>436</v>
      </c>
    </row>
    <row r="216" spans="1:2" x14ac:dyDescent="0.35">
      <c r="A216" t="s">
        <v>1629</v>
      </c>
      <c r="B216" s="631" t="s">
        <v>387</v>
      </c>
    </row>
    <row r="217" spans="1:2" x14ac:dyDescent="0.35">
      <c r="A217" t="s">
        <v>1318</v>
      </c>
      <c r="B217" s="631" t="s">
        <v>411</v>
      </c>
    </row>
    <row r="218" spans="1:2" x14ac:dyDescent="0.35">
      <c r="A218" t="s">
        <v>1319</v>
      </c>
      <c r="B218" s="631" t="s">
        <v>415</v>
      </c>
    </row>
    <row r="219" spans="1:2" x14ac:dyDescent="0.35">
      <c r="A219" t="s">
        <v>1295</v>
      </c>
      <c r="B219" s="631" t="s">
        <v>336</v>
      </c>
    </row>
    <row r="220" spans="1:2" x14ac:dyDescent="0.35">
      <c r="A220" t="s">
        <v>1298</v>
      </c>
      <c r="B220" s="631" t="s">
        <v>349</v>
      </c>
    </row>
    <row r="221" spans="1:2" x14ac:dyDescent="0.35">
      <c r="A221" t="s">
        <v>1264</v>
      </c>
      <c r="B221" s="631" t="s">
        <v>382</v>
      </c>
    </row>
    <row r="222" spans="1:2" x14ac:dyDescent="0.35">
      <c r="A222" t="s">
        <v>1332</v>
      </c>
      <c r="B222" t="s">
        <v>302</v>
      </c>
    </row>
    <row r="223" spans="1:2" x14ac:dyDescent="0.35">
      <c r="A223" t="s">
        <v>1299</v>
      </c>
      <c r="B223" t="s">
        <v>340</v>
      </c>
    </row>
    <row r="224" spans="1:2" x14ac:dyDescent="0.35">
      <c r="A224" t="s">
        <v>1291</v>
      </c>
      <c r="B224" t="s">
        <v>419</v>
      </c>
    </row>
    <row r="225" spans="1:2" x14ac:dyDescent="0.35">
      <c r="A225" t="s">
        <v>1909</v>
      </c>
      <c r="B225" t="s">
        <v>268</v>
      </c>
    </row>
    <row r="226" spans="1:2" x14ac:dyDescent="0.35">
      <c r="A226" t="s">
        <v>1380</v>
      </c>
      <c r="B226" t="s">
        <v>263</v>
      </c>
    </row>
    <row r="227" spans="1:2" x14ac:dyDescent="0.35">
      <c r="A227" t="s">
        <v>1630</v>
      </c>
      <c r="B227" t="s">
        <v>282</v>
      </c>
    </row>
    <row r="228" spans="1:2" x14ac:dyDescent="0.35">
      <c r="A228" t="s">
        <v>1568</v>
      </c>
      <c r="B228" s="631" t="s">
        <v>2323</v>
      </c>
    </row>
    <row r="229" spans="1:2" x14ac:dyDescent="0.35">
      <c r="A229" t="s">
        <v>1532</v>
      </c>
      <c r="B229" s="631" t="s">
        <v>2324</v>
      </c>
    </row>
    <row r="230" spans="1:2" x14ac:dyDescent="0.35">
      <c r="A230" t="s">
        <v>1644</v>
      </c>
      <c r="B230" s="631" t="s">
        <v>583</v>
      </c>
    </row>
    <row r="231" spans="1:2" x14ac:dyDescent="0.35">
      <c r="A231" t="s">
        <v>1607</v>
      </c>
      <c r="B231" s="631" t="s">
        <v>2325</v>
      </c>
    </row>
    <row r="232" spans="1:2" x14ac:dyDescent="0.35">
      <c r="A232" t="s">
        <v>1435</v>
      </c>
      <c r="B232" s="631" t="s">
        <v>2326</v>
      </c>
    </row>
    <row r="233" spans="1:2" x14ac:dyDescent="0.35">
      <c r="A233" t="s">
        <v>1935</v>
      </c>
      <c r="B233" s="631" t="s">
        <v>2327</v>
      </c>
    </row>
    <row r="234" spans="1:2" x14ac:dyDescent="0.35">
      <c r="A234" t="s">
        <v>1521</v>
      </c>
      <c r="B234" s="631" t="s">
        <v>2328</v>
      </c>
    </row>
    <row r="235" spans="1:2" x14ac:dyDescent="0.35">
      <c r="A235" t="s">
        <v>1304</v>
      </c>
      <c r="B235" s="631" t="s">
        <v>145</v>
      </c>
    </row>
    <row r="236" spans="1:2" x14ac:dyDescent="0.35">
      <c r="A236" t="s">
        <v>1571</v>
      </c>
      <c r="B236" t="s">
        <v>2329</v>
      </c>
    </row>
    <row r="237" spans="1:2" x14ac:dyDescent="0.35">
      <c r="A237" t="s">
        <v>1904</v>
      </c>
      <c r="B237" s="631" t="s">
        <v>2330</v>
      </c>
    </row>
    <row r="238" spans="1:2" x14ac:dyDescent="0.35">
      <c r="A238" t="s">
        <v>1278</v>
      </c>
      <c r="B238" t="s">
        <v>345</v>
      </c>
    </row>
    <row r="239" spans="1:2" x14ac:dyDescent="0.35">
      <c r="A239" t="s">
        <v>1280</v>
      </c>
      <c r="B239" t="s">
        <v>368</v>
      </c>
    </row>
    <row r="240" spans="1:2" x14ac:dyDescent="0.35">
      <c r="A240" t="s">
        <v>1276</v>
      </c>
      <c r="B240" t="s">
        <v>403</v>
      </c>
    </row>
    <row r="241" spans="1:2" x14ac:dyDescent="0.35">
      <c r="A241" t="s">
        <v>1282</v>
      </c>
      <c r="B241" t="s">
        <v>394</v>
      </c>
    </row>
    <row r="242" spans="1:2" x14ac:dyDescent="0.35">
      <c r="A242" t="s">
        <v>1271</v>
      </c>
      <c r="B242" t="s">
        <v>355</v>
      </c>
    </row>
    <row r="243" spans="1:2" x14ac:dyDescent="0.35">
      <c r="A243" t="s">
        <v>1344</v>
      </c>
      <c r="B243" s="631" t="s">
        <v>364</v>
      </c>
    </row>
    <row r="244" spans="1:2" x14ac:dyDescent="0.35">
      <c r="A244" t="s">
        <v>1268</v>
      </c>
      <c r="B244" s="631" t="s">
        <v>136</v>
      </c>
    </row>
    <row r="245" spans="1:2" x14ac:dyDescent="0.35">
      <c r="A245" t="s">
        <v>1346</v>
      </c>
      <c r="B245" s="631" t="s">
        <v>150</v>
      </c>
    </row>
    <row r="246" spans="1:2" x14ac:dyDescent="0.35">
      <c r="A246" t="s">
        <v>1483</v>
      </c>
      <c r="B246" s="631" t="s">
        <v>2331</v>
      </c>
    </row>
    <row r="247" spans="1:2" x14ac:dyDescent="0.35">
      <c r="A247" t="s">
        <v>1431</v>
      </c>
      <c r="B247" s="631" t="s">
        <v>109</v>
      </c>
    </row>
    <row r="248" spans="1:2" x14ac:dyDescent="0.35">
      <c r="A248" t="s">
        <v>1286</v>
      </c>
      <c r="B248" s="631" t="s">
        <v>128</v>
      </c>
    </row>
    <row r="249" spans="1:2" x14ac:dyDescent="0.35">
      <c r="A249" t="s">
        <v>1303</v>
      </c>
      <c r="B249" s="631" t="s">
        <v>543</v>
      </c>
    </row>
    <row r="250" spans="1:2" x14ac:dyDescent="0.35">
      <c r="A250" t="s">
        <v>1297</v>
      </c>
      <c r="B250" s="631" t="s">
        <v>378</v>
      </c>
    </row>
    <row r="251" spans="1:2" x14ac:dyDescent="0.35">
      <c r="A251" t="s">
        <v>1631</v>
      </c>
      <c r="B251" s="631" t="s">
        <v>374</v>
      </c>
    </row>
    <row r="252" spans="1:2" x14ac:dyDescent="0.35">
      <c r="A252" t="s">
        <v>1940</v>
      </c>
    </row>
    <row r="253" spans="1:2" x14ac:dyDescent="0.35">
      <c r="A253" t="s">
        <v>1671</v>
      </c>
    </row>
    <row r="254" spans="1:2" x14ac:dyDescent="0.35">
      <c r="A254" t="s">
        <v>1579</v>
      </c>
    </row>
    <row r="255" spans="1:2" x14ac:dyDescent="0.35">
      <c r="A255" t="s">
        <v>1257</v>
      </c>
    </row>
    <row r="256" spans="1:2" x14ac:dyDescent="0.35">
      <c r="A256" t="s">
        <v>1308</v>
      </c>
    </row>
    <row r="257" spans="1:1" x14ac:dyDescent="0.35">
      <c r="A257" t="s">
        <v>1293</v>
      </c>
    </row>
    <row r="258" spans="1:1" x14ac:dyDescent="0.35">
      <c r="A258" t="s">
        <v>1429</v>
      </c>
    </row>
    <row r="259" spans="1:1" x14ac:dyDescent="0.35">
      <c r="A259" t="s">
        <v>1302</v>
      </c>
    </row>
    <row r="260" spans="1:1" x14ac:dyDescent="0.35">
      <c r="A260" t="s">
        <v>1423</v>
      </c>
    </row>
    <row r="261" spans="1:1" x14ac:dyDescent="0.35">
      <c r="A261" t="s">
        <v>1328</v>
      </c>
    </row>
    <row r="262" spans="1:1" x14ac:dyDescent="0.35">
      <c r="A262" t="s">
        <v>1632</v>
      </c>
    </row>
    <row r="263" spans="1:1" x14ac:dyDescent="0.35">
      <c r="A263" t="s">
        <v>1349</v>
      </c>
    </row>
    <row r="264" spans="1:1" x14ac:dyDescent="0.35">
      <c r="A264" t="s">
        <v>1327</v>
      </c>
    </row>
    <row r="265" spans="1:1" x14ac:dyDescent="0.35">
      <c r="A265" t="s">
        <v>1620</v>
      </c>
    </row>
    <row r="266" spans="1:1" x14ac:dyDescent="0.35">
      <c r="A266" t="s">
        <v>1554</v>
      </c>
    </row>
    <row r="267" spans="1:1" x14ac:dyDescent="0.35">
      <c r="A267" t="s">
        <v>1585</v>
      </c>
    </row>
    <row r="268" spans="1:1" x14ac:dyDescent="0.35">
      <c r="A268" t="s">
        <v>1458</v>
      </c>
    </row>
    <row r="269" spans="1:1" x14ac:dyDescent="0.35">
      <c r="A269" t="s">
        <v>1443</v>
      </c>
    </row>
    <row r="270" spans="1:1" x14ac:dyDescent="0.35">
      <c r="A270" t="s">
        <v>1531</v>
      </c>
    </row>
    <row r="271" spans="1:1" x14ac:dyDescent="0.35">
      <c r="A271" t="s">
        <v>1484</v>
      </c>
    </row>
    <row r="272" spans="1:1" x14ac:dyDescent="0.35">
      <c r="A272" t="s">
        <v>1920</v>
      </c>
    </row>
    <row r="273" spans="1:2" x14ac:dyDescent="0.35">
      <c r="A273" t="s">
        <v>1588</v>
      </c>
    </row>
    <row r="274" spans="1:2" x14ac:dyDescent="0.35">
      <c r="A274" t="s">
        <v>1316</v>
      </c>
      <c r="B274" s="631"/>
    </row>
    <row r="275" spans="1:2" x14ac:dyDescent="0.35">
      <c r="A275" t="s">
        <v>1294</v>
      </c>
    </row>
    <row r="276" spans="1:2" x14ac:dyDescent="0.35">
      <c r="A276" t="s">
        <v>1447</v>
      </c>
    </row>
    <row r="277" spans="1:2" x14ac:dyDescent="0.35">
      <c r="A277" t="s">
        <v>1633</v>
      </c>
    </row>
    <row r="278" spans="1:2" x14ac:dyDescent="0.35">
      <c r="A278" t="s">
        <v>1634</v>
      </c>
      <c r="B278" s="631" t="s">
        <v>501</v>
      </c>
    </row>
    <row r="279" spans="1:2" x14ac:dyDescent="0.35">
      <c r="A279" t="s">
        <v>1460</v>
      </c>
    </row>
    <row r="280" spans="1:2" x14ac:dyDescent="0.35">
      <c r="A280" t="s">
        <v>1306</v>
      </c>
    </row>
    <row r="281" spans="1:2" x14ac:dyDescent="0.35">
      <c r="A281" t="s">
        <v>1635</v>
      </c>
    </row>
    <row r="282" spans="1:2" x14ac:dyDescent="0.35">
      <c r="A282" t="s">
        <v>1448</v>
      </c>
    </row>
    <row r="283" spans="1:2" x14ac:dyDescent="0.35">
      <c r="A283" t="s">
        <v>1309</v>
      </c>
    </row>
    <row r="284" spans="1:2" x14ac:dyDescent="0.35">
      <c r="A284" t="s">
        <v>1314</v>
      </c>
    </row>
    <row r="285" spans="1:2" x14ac:dyDescent="0.35">
      <c r="A285" t="s">
        <v>1574</v>
      </c>
    </row>
    <row r="286" spans="1:2" x14ac:dyDescent="0.35">
      <c r="A286" t="s">
        <v>1658</v>
      </c>
    </row>
    <row r="287" spans="1:2" x14ac:dyDescent="0.35">
      <c r="A287" t="s">
        <v>1324</v>
      </c>
    </row>
    <row r="288" spans="1:2" x14ac:dyDescent="0.35">
      <c r="A288" t="s">
        <v>1597</v>
      </c>
    </row>
    <row r="289" spans="1:1" x14ac:dyDescent="0.35">
      <c r="A289" t="s">
        <v>1502</v>
      </c>
    </row>
    <row r="290" spans="1:1" x14ac:dyDescent="0.35">
      <c r="A290" t="s">
        <v>1593</v>
      </c>
    </row>
    <row r="291" spans="1:1" x14ac:dyDescent="0.35">
      <c r="A291" t="s">
        <v>1321</v>
      </c>
    </row>
    <row r="292" spans="1:1" x14ac:dyDescent="0.35">
      <c r="A292" t="s">
        <v>1310</v>
      </c>
    </row>
    <row r="293" spans="1:1" x14ac:dyDescent="0.35">
      <c r="A293" t="s">
        <v>1636</v>
      </c>
    </row>
    <row r="294" spans="1:1" x14ac:dyDescent="0.35">
      <c r="A294" t="s">
        <v>1603</v>
      </c>
    </row>
    <row r="295" spans="1:1" x14ac:dyDescent="0.35">
      <c r="A295" t="s">
        <v>1938</v>
      </c>
    </row>
    <row r="296" spans="1:1" x14ac:dyDescent="0.35">
      <c r="A296" t="s">
        <v>1590</v>
      </c>
    </row>
    <row r="297" spans="1:1" x14ac:dyDescent="0.35">
      <c r="A297" t="s">
        <v>1655</v>
      </c>
    </row>
    <row r="298" spans="1:1" x14ac:dyDescent="0.35">
      <c r="A298" t="s">
        <v>1914</v>
      </c>
    </row>
    <row r="299" spans="1:1" x14ac:dyDescent="0.35">
      <c r="A299" t="s">
        <v>1934</v>
      </c>
    </row>
    <row r="300" spans="1:1" x14ac:dyDescent="0.35">
      <c r="A300" t="s">
        <v>1509</v>
      </c>
    </row>
    <row r="301" spans="1:1" x14ac:dyDescent="0.35">
      <c r="A301" t="s">
        <v>1637</v>
      </c>
    </row>
    <row r="302" spans="1:1" x14ac:dyDescent="0.35">
      <c r="A302" t="s">
        <v>1733</v>
      </c>
    </row>
    <row r="303" spans="1:1" x14ac:dyDescent="0.35">
      <c r="A303" t="s">
        <v>1317</v>
      </c>
    </row>
    <row r="304" spans="1:1" x14ac:dyDescent="0.35">
      <c r="A304" t="s">
        <v>1348</v>
      </c>
    </row>
    <row r="305" spans="1:1" x14ac:dyDescent="0.35">
      <c r="A305" t="s">
        <v>1329</v>
      </c>
    </row>
    <row r="306" spans="1:1" x14ac:dyDescent="0.35">
      <c r="A306" t="s">
        <v>1529</v>
      </c>
    </row>
    <row r="307" spans="1:1" x14ac:dyDescent="0.35">
      <c r="A307" t="s">
        <v>1477</v>
      </c>
    </row>
    <row r="308" spans="1:1" x14ac:dyDescent="0.35">
      <c r="A308" t="s">
        <v>829</v>
      </c>
    </row>
    <row r="309" spans="1:1" x14ac:dyDescent="0.35">
      <c r="A309" t="s">
        <v>1921</v>
      </c>
    </row>
    <row r="310" spans="1:1" x14ac:dyDescent="0.35">
      <c r="A310" t="s">
        <v>1548</v>
      </c>
    </row>
    <row r="311" spans="1:1" x14ac:dyDescent="0.35">
      <c r="A311" t="s">
        <v>1546</v>
      </c>
    </row>
    <row r="312" spans="1:1" x14ac:dyDescent="0.35">
      <c r="A312" t="s">
        <v>1530</v>
      </c>
    </row>
    <row r="313" spans="1:1" x14ac:dyDescent="0.35">
      <c r="A313" t="s">
        <v>1463</v>
      </c>
    </row>
    <row r="314" spans="1:1" x14ac:dyDescent="0.35">
      <c r="A314" t="s">
        <v>1386</v>
      </c>
    </row>
    <row r="315" spans="1:1" x14ac:dyDescent="0.35">
      <c r="A315" t="s">
        <v>1439</v>
      </c>
    </row>
    <row r="316" spans="1:1" x14ac:dyDescent="0.35">
      <c r="A316" t="s">
        <v>1465</v>
      </c>
    </row>
    <row r="317" spans="1:1" x14ac:dyDescent="0.35">
      <c r="A317" t="s">
        <v>1911</v>
      </c>
    </row>
    <row r="318" spans="1:1" x14ac:dyDescent="0.35">
      <c r="A318" t="s">
        <v>1925</v>
      </c>
    </row>
    <row r="319" spans="1:1" x14ac:dyDescent="0.35">
      <c r="A319" t="s">
        <v>1681</v>
      </c>
    </row>
    <row r="320" spans="1:1" x14ac:dyDescent="0.35">
      <c r="A320" t="s">
        <v>1503</v>
      </c>
    </row>
    <row r="321" spans="1:2" x14ac:dyDescent="0.35">
      <c r="A321" t="s">
        <v>1924</v>
      </c>
    </row>
    <row r="322" spans="1:2" x14ac:dyDescent="0.35">
      <c r="A322" t="s">
        <v>1926</v>
      </c>
    </row>
    <row r="323" spans="1:2" x14ac:dyDescent="0.35">
      <c r="A323" t="s">
        <v>1614</v>
      </c>
    </row>
    <row r="324" spans="1:2" x14ac:dyDescent="0.35">
      <c r="A324" t="s">
        <v>1645</v>
      </c>
      <c r="B324" s="631" t="s">
        <v>632</v>
      </c>
    </row>
    <row r="325" spans="1:2" x14ac:dyDescent="0.35">
      <c r="A325" t="s">
        <v>1646</v>
      </c>
      <c r="B325" s="631" t="s">
        <v>637</v>
      </c>
    </row>
    <row r="326" spans="1:2" x14ac:dyDescent="0.35">
      <c r="A326" t="s">
        <v>1647</v>
      </c>
      <c r="B326" s="631" t="s">
        <v>656</v>
      </c>
    </row>
    <row r="327" spans="1:2" x14ac:dyDescent="0.35">
      <c r="A327" t="s">
        <v>1638</v>
      </c>
      <c r="B327" s="631" t="s">
        <v>497</v>
      </c>
    </row>
    <row r="328" spans="1:2" x14ac:dyDescent="0.35">
      <c r="A328" t="s">
        <v>1639</v>
      </c>
      <c r="B328" s="631" t="s">
        <v>485</v>
      </c>
    </row>
    <row r="329" spans="1:2" x14ac:dyDescent="0.35">
      <c r="A329" t="s">
        <v>1648</v>
      </c>
      <c r="B329" s="631" t="s">
        <v>673</v>
      </c>
    </row>
    <row r="330" spans="1:2" x14ac:dyDescent="0.35">
      <c r="A330" t="s">
        <v>1640</v>
      </c>
      <c r="B330" s="631" t="s">
        <v>483</v>
      </c>
    </row>
    <row r="331" spans="1:2" x14ac:dyDescent="0.35">
      <c r="A331" t="s">
        <v>1948</v>
      </c>
      <c r="B331" s="631" t="s">
        <v>2294</v>
      </c>
    </row>
    <row r="332" spans="1:2" x14ac:dyDescent="0.35">
      <c r="A332" t="s">
        <v>1951</v>
      </c>
      <c r="B332" s="631" t="s">
        <v>2295</v>
      </c>
    </row>
    <row r="333" spans="1:2" x14ac:dyDescent="0.35">
      <c r="A333" t="s">
        <v>1952</v>
      </c>
      <c r="B333" s="631" t="s">
        <v>718</v>
      </c>
    </row>
    <row r="334" spans="1:2" x14ac:dyDescent="0.35">
      <c r="A334" t="s">
        <v>1641</v>
      </c>
      <c r="B334" s="631" t="s">
        <v>522</v>
      </c>
    </row>
    <row r="335" spans="1:2" x14ac:dyDescent="0.35">
      <c r="A335" t="s">
        <v>1642</v>
      </c>
      <c r="B335" s="631" t="s">
        <v>520</v>
      </c>
    </row>
    <row r="336" spans="1:2" x14ac:dyDescent="0.35">
      <c r="A336" t="s">
        <v>1962</v>
      </c>
      <c r="B336" s="631" t="s">
        <v>2296</v>
      </c>
    </row>
    <row r="337" spans="1:2" ht="12.75" customHeight="1" x14ac:dyDescent="0.35">
      <c r="A337" t="s">
        <v>1963</v>
      </c>
      <c r="B337" s="631" t="s">
        <v>2297</v>
      </c>
    </row>
    <row r="338" spans="1:2" x14ac:dyDescent="0.35">
      <c r="A338" t="s">
        <v>1649</v>
      </c>
      <c r="B338" t="s">
        <v>682</v>
      </c>
    </row>
    <row r="339" spans="1:2" x14ac:dyDescent="0.35">
      <c r="A339" t="s">
        <v>1959</v>
      </c>
      <c r="B339" s="631" t="s">
        <v>1959</v>
      </c>
    </row>
  </sheetData>
  <autoFilter ref="A1:A339" xr:uid="{C7DD8DD3-65E2-4C78-85BB-8DEBEBE9E8F2}">
    <sortState xmlns:xlrd2="http://schemas.microsoft.com/office/spreadsheetml/2017/richdata2" ref="A2:A339">
      <sortCondition ref="A1:A339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5C8-2409-406E-8FB9-F7288C830C1D}">
  <sheetPr codeName="Planilha4"/>
  <dimension ref="A1:B22"/>
  <sheetViews>
    <sheetView workbookViewId="0">
      <selection activeCell="J11" sqref="J11"/>
    </sheetView>
  </sheetViews>
  <sheetFormatPr defaultRowHeight="14.5" x14ac:dyDescent="0.35"/>
  <cols>
    <col min="1" max="1" width="24.26953125" bestFit="1" customWidth="1"/>
  </cols>
  <sheetData>
    <row r="1" spans="1:2" x14ac:dyDescent="0.35">
      <c r="A1" s="276" t="s">
        <v>852</v>
      </c>
      <c r="B1" s="276" t="s">
        <v>853</v>
      </c>
    </row>
    <row r="2" spans="1:2" x14ac:dyDescent="0.35">
      <c r="A2" s="277" t="s">
        <v>27</v>
      </c>
      <c r="B2" s="277" t="s">
        <v>854</v>
      </c>
    </row>
    <row r="3" spans="1:2" x14ac:dyDescent="0.35">
      <c r="A3" s="277" t="s">
        <v>28</v>
      </c>
      <c r="B3" s="277" t="s">
        <v>855</v>
      </c>
    </row>
    <row r="4" spans="1:2" x14ac:dyDescent="0.35">
      <c r="A4" s="277" t="s">
        <v>29</v>
      </c>
      <c r="B4" s="277" t="s">
        <v>856</v>
      </c>
    </row>
    <row r="5" spans="1:2" x14ac:dyDescent="0.35">
      <c r="A5" s="277" t="s">
        <v>30</v>
      </c>
      <c r="B5" s="277" t="s">
        <v>857</v>
      </c>
    </row>
    <row r="6" spans="1:2" x14ac:dyDescent="0.35">
      <c r="A6" s="277" t="s">
        <v>31</v>
      </c>
      <c r="B6" s="277" t="s">
        <v>858</v>
      </c>
    </row>
    <row r="7" spans="1:2" x14ac:dyDescent="0.35">
      <c r="A7" s="278"/>
      <c r="B7" s="278"/>
    </row>
    <row r="8" spans="1:2" x14ac:dyDescent="0.35">
      <c r="A8" s="277" t="s">
        <v>39</v>
      </c>
      <c r="B8" s="277" t="s">
        <v>859</v>
      </c>
    </row>
    <row r="9" spans="1:2" x14ac:dyDescent="0.35">
      <c r="A9" s="277" t="s">
        <v>40</v>
      </c>
      <c r="B9" s="277" t="s">
        <v>860</v>
      </c>
    </row>
    <row r="10" spans="1:2" x14ac:dyDescent="0.35">
      <c r="A10" s="277" t="s">
        <v>41</v>
      </c>
      <c r="B10" s="277" t="s">
        <v>861</v>
      </c>
    </row>
    <row r="11" spans="1:2" x14ac:dyDescent="0.35">
      <c r="A11" s="277" t="s">
        <v>42</v>
      </c>
      <c r="B11" s="277" t="s">
        <v>857</v>
      </c>
    </row>
    <row r="12" spans="1:2" x14ac:dyDescent="0.35">
      <c r="A12" s="277" t="s">
        <v>43</v>
      </c>
      <c r="B12" s="277" t="s">
        <v>862</v>
      </c>
    </row>
    <row r="13" spans="1:2" x14ac:dyDescent="0.35">
      <c r="A13" s="278"/>
      <c r="B13" s="278"/>
    </row>
    <row r="14" spans="1:2" x14ac:dyDescent="0.35">
      <c r="A14" s="277" t="s">
        <v>51</v>
      </c>
      <c r="B14" s="277" t="s">
        <v>863</v>
      </c>
    </row>
    <row r="15" spans="1:2" x14ac:dyDescent="0.35">
      <c r="A15" s="277" t="s">
        <v>52</v>
      </c>
      <c r="B15" s="277" t="s">
        <v>864</v>
      </c>
    </row>
    <row r="16" spans="1:2" x14ac:dyDescent="0.35">
      <c r="A16" s="277" t="s">
        <v>53</v>
      </c>
      <c r="B16" s="277" t="s">
        <v>865</v>
      </c>
    </row>
    <row r="17" spans="1:2" x14ac:dyDescent="0.35">
      <c r="A17" s="277" t="s">
        <v>54</v>
      </c>
      <c r="B17" s="277" t="s">
        <v>857</v>
      </c>
    </row>
    <row r="18" spans="1:2" x14ac:dyDescent="0.35">
      <c r="A18" s="277" t="s">
        <v>55</v>
      </c>
      <c r="B18" s="277" t="s">
        <v>866</v>
      </c>
    </row>
    <row r="20" spans="1:2" x14ac:dyDescent="0.35">
      <c r="A20" s="276" t="s">
        <v>853</v>
      </c>
    </row>
    <row r="21" spans="1:2" x14ac:dyDescent="0.35">
      <c r="A21" s="277" t="s">
        <v>867</v>
      </c>
    </row>
    <row r="22" spans="1:2" x14ac:dyDescent="0.35">
      <c r="A22" s="277" t="s">
        <v>868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9411-EE14-467D-86BA-D13922FAED3E}">
  <sheetPr codeName="Planilha5"/>
  <dimension ref="A1:C32"/>
  <sheetViews>
    <sheetView topLeftCell="A19" workbookViewId="0">
      <selection activeCell="C30" sqref="C30"/>
    </sheetView>
  </sheetViews>
  <sheetFormatPr defaultRowHeight="14.5" x14ac:dyDescent="0.35"/>
  <cols>
    <col min="1" max="1" width="16.26953125" style="41" customWidth="1"/>
    <col min="2" max="2" width="10" style="41" customWidth="1"/>
    <col min="3" max="3" width="11.7265625" customWidth="1"/>
  </cols>
  <sheetData>
    <row r="1" spans="1:3" x14ac:dyDescent="0.35">
      <c r="A1" s="279" t="s">
        <v>869</v>
      </c>
      <c r="B1" s="279" t="s">
        <v>766</v>
      </c>
      <c r="C1" s="279" t="s">
        <v>870</v>
      </c>
    </row>
    <row r="2" spans="1:3" x14ac:dyDescent="0.35">
      <c r="A2" s="280">
        <v>44682</v>
      </c>
      <c r="B2" s="46">
        <v>2023</v>
      </c>
      <c r="C2" s="281">
        <v>0</v>
      </c>
    </row>
    <row r="3" spans="1:3" x14ac:dyDescent="0.35">
      <c r="A3" s="280">
        <v>44713</v>
      </c>
      <c r="B3" s="46">
        <v>2023</v>
      </c>
      <c r="C3" s="281">
        <v>0.02</v>
      </c>
    </row>
    <row r="4" spans="1:3" x14ac:dyDescent="0.35">
      <c r="A4" s="280">
        <v>44743</v>
      </c>
      <c r="B4" s="46">
        <v>2023</v>
      </c>
      <c r="C4" s="281">
        <v>0.3</v>
      </c>
    </row>
    <row r="5" spans="1:3" x14ac:dyDescent="0.35">
      <c r="A5" s="280">
        <v>44774</v>
      </c>
      <c r="B5" s="46">
        <v>2023</v>
      </c>
      <c r="C5" s="281">
        <v>5.17</v>
      </c>
    </row>
    <row r="6" spans="1:3" x14ac:dyDescent="0.35">
      <c r="A6" s="280">
        <v>44805</v>
      </c>
      <c r="B6" s="46">
        <v>2023</v>
      </c>
      <c r="C6" s="281">
        <v>6.72</v>
      </c>
    </row>
    <row r="7" spans="1:3" x14ac:dyDescent="0.35">
      <c r="A7" s="280">
        <v>44835</v>
      </c>
      <c r="B7" s="46">
        <v>2023</v>
      </c>
      <c r="C7" s="281">
        <v>0</v>
      </c>
    </row>
    <row r="8" spans="1:3" x14ac:dyDescent="0.35">
      <c r="A8" s="280">
        <v>44866</v>
      </c>
      <c r="B8" s="46">
        <v>2023</v>
      </c>
      <c r="C8" s="281">
        <v>0</v>
      </c>
    </row>
    <row r="9" spans="1:3" x14ac:dyDescent="0.35">
      <c r="A9" s="280">
        <v>44896</v>
      </c>
      <c r="B9" s="46">
        <v>2023</v>
      </c>
      <c r="C9" s="281">
        <v>4.4000000000000004</v>
      </c>
    </row>
    <row r="10" spans="1:3" x14ac:dyDescent="0.35">
      <c r="A10" s="280">
        <v>44562</v>
      </c>
      <c r="B10" s="46">
        <v>2024</v>
      </c>
      <c r="C10" s="281">
        <v>2.0699999999999998</v>
      </c>
    </row>
    <row r="11" spans="1:3" x14ac:dyDescent="0.35">
      <c r="A11" s="280">
        <v>44593</v>
      </c>
      <c r="B11" s="46">
        <v>2024</v>
      </c>
      <c r="C11" s="281">
        <v>4.1100000000000003</v>
      </c>
    </row>
    <row r="12" spans="1:3" x14ac:dyDescent="0.35">
      <c r="A12" s="280">
        <v>44621</v>
      </c>
      <c r="B12" s="46">
        <v>2024</v>
      </c>
      <c r="C12" s="281">
        <v>5.97</v>
      </c>
    </row>
    <row r="13" spans="1:3" x14ac:dyDescent="0.35">
      <c r="A13" s="280">
        <v>44652</v>
      </c>
      <c r="B13" s="46">
        <v>2024</v>
      </c>
      <c r="C13" s="281">
        <v>2.4900000000000002</v>
      </c>
    </row>
    <row r="14" spans="1:3" x14ac:dyDescent="0.35">
      <c r="A14" s="280">
        <v>44682</v>
      </c>
      <c r="B14" s="46">
        <v>2024</v>
      </c>
      <c r="C14" s="281">
        <v>11.54</v>
      </c>
    </row>
    <row r="15" spans="1:3" x14ac:dyDescent="0.35">
      <c r="A15" s="280">
        <v>45444</v>
      </c>
      <c r="B15" s="46">
        <v>2024</v>
      </c>
      <c r="C15" s="281">
        <v>7.54</v>
      </c>
    </row>
    <row r="16" spans="1:3" x14ac:dyDescent="0.35">
      <c r="A16" s="280">
        <v>45474</v>
      </c>
      <c r="B16" s="46">
        <v>2024</v>
      </c>
      <c r="C16" s="281">
        <v>1.64</v>
      </c>
    </row>
    <row r="17" spans="1:3" x14ac:dyDescent="0.35">
      <c r="A17" s="280">
        <v>45505</v>
      </c>
      <c r="B17" s="46">
        <v>2024</v>
      </c>
      <c r="C17" s="281">
        <v>1.65</v>
      </c>
    </row>
    <row r="18" spans="1:3" x14ac:dyDescent="0.35">
      <c r="A18" s="280">
        <v>45536</v>
      </c>
      <c r="B18" s="46">
        <v>2024</v>
      </c>
      <c r="C18" s="281">
        <v>0.35</v>
      </c>
    </row>
    <row r="19" spans="1:3" x14ac:dyDescent="0.35">
      <c r="A19" s="280">
        <v>45566</v>
      </c>
      <c r="B19" s="46">
        <v>2024</v>
      </c>
      <c r="C19" s="281">
        <v>0</v>
      </c>
    </row>
    <row r="20" spans="1:3" x14ac:dyDescent="0.35">
      <c r="A20" s="280">
        <f>A19+31</f>
        <v>45597</v>
      </c>
      <c r="B20" s="46">
        <v>2024</v>
      </c>
      <c r="C20" s="281">
        <v>0.44</v>
      </c>
    </row>
    <row r="21" spans="1:3" x14ac:dyDescent="0.35">
      <c r="A21" s="280">
        <f>A20+30</f>
        <v>45627</v>
      </c>
      <c r="B21" s="46">
        <v>2024</v>
      </c>
      <c r="C21" s="281">
        <v>10.79</v>
      </c>
    </row>
    <row r="22" spans="1:3" x14ac:dyDescent="0.35">
      <c r="A22" s="280">
        <v>45658</v>
      </c>
      <c r="B22" s="46">
        <v>2025</v>
      </c>
      <c r="C22" s="281">
        <v>4.84</v>
      </c>
    </row>
    <row r="23" spans="1:3" x14ac:dyDescent="0.35">
      <c r="A23" s="280">
        <v>45689</v>
      </c>
      <c r="B23" s="46">
        <v>2025</v>
      </c>
      <c r="C23" s="281">
        <v>6.31</v>
      </c>
    </row>
    <row r="24" spans="1:3" x14ac:dyDescent="0.35">
      <c r="A24" s="280">
        <v>45717</v>
      </c>
      <c r="B24" s="46">
        <v>2025</v>
      </c>
      <c r="C24" s="281">
        <v>10.81</v>
      </c>
    </row>
    <row r="25" spans="1:3" x14ac:dyDescent="0.35">
      <c r="A25" s="280">
        <v>45748</v>
      </c>
      <c r="B25" s="46">
        <v>2025</v>
      </c>
      <c r="C25" s="281">
        <v>7.56</v>
      </c>
    </row>
    <row r="26" spans="1:3" x14ac:dyDescent="0.35">
      <c r="A26" s="280">
        <v>45778</v>
      </c>
      <c r="B26" s="46">
        <v>2025</v>
      </c>
      <c r="C26" s="281">
        <v>16.86</v>
      </c>
    </row>
    <row r="27" spans="1:3" x14ac:dyDescent="0.35">
      <c r="A27" s="280">
        <v>45809</v>
      </c>
      <c r="B27" s="46">
        <v>2025</v>
      </c>
      <c r="C27" s="281">
        <v>45.42</v>
      </c>
    </row>
    <row r="28" spans="1:3" x14ac:dyDescent="0.35">
      <c r="A28" s="280">
        <v>45839</v>
      </c>
      <c r="B28" s="46">
        <v>2025</v>
      </c>
      <c r="C28" s="281">
        <v>35.81</v>
      </c>
    </row>
    <row r="29" spans="1:3" x14ac:dyDescent="0.35">
      <c r="A29" s="280">
        <v>45870</v>
      </c>
      <c r="B29" s="46">
        <v>2025</v>
      </c>
      <c r="C29" s="281">
        <v>16.8</v>
      </c>
    </row>
    <row r="30" spans="1:3" x14ac:dyDescent="0.35">
      <c r="A30" s="280"/>
      <c r="B30" s="46"/>
      <c r="C30" s="281"/>
    </row>
    <row r="31" spans="1:3" x14ac:dyDescent="0.35">
      <c r="A31" s="280"/>
      <c r="B31" s="46"/>
      <c r="C31" s="281"/>
    </row>
    <row r="32" spans="1:3" x14ac:dyDescent="0.35">
      <c r="A32" s="280"/>
      <c r="B32" s="46"/>
      <c r="C32" s="28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C2EB-EC2F-4272-8CAC-98E98785270E}">
  <sheetPr codeName="Planilha6"/>
  <dimension ref="A1:I30"/>
  <sheetViews>
    <sheetView topLeftCell="F1" workbookViewId="0">
      <selection activeCell="H16" sqref="H16"/>
    </sheetView>
  </sheetViews>
  <sheetFormatPr defaultRowHeight="14.5" x14ac:dyDescent="0.35"/>
  <cols>
    <col min="1" max="1" width="14" bestFit="1" customWidth="1"/>
    <col min="2" max="2" width="18.1796875" bestFit="1" customWidth="1"/>
    <col min="3" max="3" width="11" bestFit="1" customWidth="1"/>
    <col min="4" max="4" width="45.1796875" bestFit="1" customWidth="1"/>
    <col min="5" max="5" width="42.453125" bestFit="1" customWidth="1"/>
    <col min="6" max="6" width="45.1796875" bestFit="1" customWidth="1"/>
    <col min="7" max="7" width="20.81640625" bestFit="1" customWidth="1"/>
    <col min="8" max="8" width="42.1796875" customWidth="1"/>
    <col min="9" max="9" width="31.81640625" customWidth="1"/>
  </cols>
  <sheetData>
    <row r="1" spans="1:9" x14ac:dyDescent="0.35">
      <c r="A1" s="282" t="s">
        <v>871</v>
      </c>
      <c r="B1" s="282" t="s">
        <v>872</v>
      </c>
      <c r="C1" s="283" t="s">
        <v>10</v>
      </c>
      <c r="D1" s="46" t="s">
        <v>873</v>
      </c>
      <c r="E1" s="46" t="s">
        <v>874</v>
      </c>
      <c r="F1" s="46" t="s">
        <v>875</v>
      </c>
      <c r="G1" s="46" t="s">
        <v>8</v>
      </c>
      <c r="H1" s="284" t="s">
        <v>876</v>
      </c>
      <c r="I1" s="285" t="s">
        <v>877</v>
      </c>
    </row>
    <row r="2" spans="1:9" x14ac:dyDescent="0.35">
      <c r="A2" s="282" t="s">
        <v>878</v>
      </c>
      <c r="B2" s="282" t="s">
        <v>879</v>
      </c>
      <c r="C2" s="283" t="s">
        <v>880</v>
      </c>
      <c r="D2" s="286" t="s">
        <v>132</v>
      </c>
      <c r="E2" s="283" t="s">
        <v>881</v>
      </c>
      <c r="F2" s="286" t="s">
        <v>277</v>
      </c>
      <c r="G2" s="286" t="s">
        <v>79</v>
      </c>
      <c r="H2" s="287" t="s">
        <v>192</v>
      </c>
      <c r="I2" s="288" t="s">
        <v>882</v>
      </c>
    </row>
    <row r="3" spans="1:9" x14ac:dyDescent="0.35">
      <c r="A3" s="282" t="s">
        <v>883</v>
      </c>
      <c r="B3" s="282" t="s">
        <v>83</v>
      </c>
      <c r="C3" s="283" t="s">
        <v>281</v>
      </c>
      <c r="D3" s="286" t="s">
        <v>884</v>
      </c>
      <c r="E3" s="283" t="s">
        <v>885</v>
      </c>
      <c r="F3" s="286" t="s">
        <v>78</v>
      </c>
      <c r="G3" s="286" t="s">
        <v>156</v>
      </c>
      <c r="H3" s="287" t="s">
        <v>464</v>
      </c>
      <c r="I3" s="288" t="s">
        <v>135</v>
      </c>
    </row>
    <row r="4" spans="1:9" x14ac:dyDescent="0.35">
      <c r="A4" s="282"/>
      <c r="B4" s="282" t="s">
        <v>569</v>
      </c>
      <c r="C4" s="283" t="s">
        <v>886</v>
      </c>
      <c r="D4" s="286" t="s">
        <v>140</v>
      </c>
      <c r="E4" s="283" t="s">
        <v>359</v>
      </c>
      <c r="F4" s="286" t="s">
        <v>887</v>
      </c>
      <c r="G4" s="286" t="s">
        <v>888</v>
      </c>
      <c r="H4" s="287" t="s">
        <v>82</v>
      </c>
      <c r="I4" s="288" t="s">
        <v>143</v>
      </c>
    </row>
    <row r="5" spans="1:9" x14ac:dyDescent="0.35">
      <c r="B5" s="282"/>
      <c r="C5" s="283" t="s">
        <v>557</v>
      </c>
      <c r="D5" s="286" t="s">
        <v>889</v>
      </c>
      <c r="E5" s="283" t="s">
        <v>890</v>
      </c>
      <c r="F5" s="286" t="s">
        <v>88</v>
      </c>
      <c r="G5" s="286" t="s">
        <v>125</v>
      </c>
      <c r="H5" s="289" t="s">
        <v>135</v>
      </c>
      <c r="I5" s="288" t="s">
        <v>87</v>
      </c>
    </row>
    <row r="6" spans="1:9" x14ac:dyDescent="0.35">
      <c r="C6" s="283" t="s">
        <v>891</v>
      </c>
      <c r="D6" s="286" t="s">
        <v>892</v>
      </c>
      <c r="E6" s="283" t="s">
        <v>893</v>
      </c>
      <c r="F6" s="290" t="s">
        <v>894</v>
      </c>
      <c r="G6" s="286" t="s">
        <v>565</v>
      </c>
      <c r="H6" s="291" t="s">
        <v>117</v>
      </c>
    </row>
    <row r="7" spans="1:9" x14ac:dyDescent="0.35">
      <c r="C7" s="283" t="s">
        <v>895</v>
      </c>
      <c r="D7" s="286" t="s">
        <v>896</v>
      </c>
      <c r="E7" s="283" t="s">
        <v>897</v>
      </c>
      <c r="F7" s="286" t="s">
        <v>101</v>
      </c>
      <c r="G7" s="286" t="s">
        <v>898</v>
      </c>
      <c r="H7" s="291" t="s">
        <v>899</v>
      </c>
    </row>
    <row r="8" spans="1:9" x14ac:dyDescent="0.35">
      <c r="C8" s="283" t="s">
        <v>534</v>
      </c>
      <c r="D8" s="286" t="s">
        <v>900</v>
      </c>
      <c r="E8" s="283" t="s">
        <v>901</v>
      </c>
      <c r="F8" s="286" t="s">
        <v>168</v>
      </c>
      <c r="G8" s="286" t="s">
        <v>902</v>
      </c>
      <c r="H8" s="291" t="s">
        <v>903</v>
      </c>
    </row>
    <row r="9" spans="1:9" x14ac:dyDescent="0.35">
      <c r="C9" s="283" t="s">
        <v>904</v>
      </c>
      <c r="D9" s="286"/>
      <c r="E9" s="283" t="s">
        <v>905</v>
      </c>
      <c r="F9" s="286" t="s">
        <v>155</v>
      </c>
      <c r="H9" s="291" t="s">
        <v>906</v>
      </c>
    </row>
    <row r="10" spans="1:9" x14ac:dyDescent="0.35">
      <c r="C10" s="283" t="s">
        <v>907</v>
      </c>
      <c r="E10" s="283" t="s">
        <v>908</v>
      </c>
      <c r="F10" s="286" t="s">
        <v>123</v>
      </c>
      <c r="H10" s="292" t="s">
        <v>89</v>
      </c>
    </row>
    <row r="11" spans="1:9" x14ac:dyDescent="0.35">
      <c r="C11" s="283" t="s">
        <v>81</v>
      </c>
      <c r="E11" s="283" t="s">
        <v>909</v>
      </c>
      <c r="F11" s="283" t="s">
        <v>910</v>
      </c>
      <c r="H11" s="292" t="s">
        <v>113</v>
      </c>
    </row>
    <row r="12" spans="1:9" x14ac:dyDescent="0.35">
      <c r="E12" s="283" t="s">
        <v>911</v>
      </c>
      <c r="F12" s="283" t="s">
        <v>912</v>
      </c>
      <c r="H12" s="292" t="s">
        <v>913</v>
      </c>
    </row>
    <row r="13" spans="1:9" x14ac:dyDescent="0.35">
      <c r="E13" s="283" t="s">
        <v>914</v>
      </c>
      <c r="F13" s="283"/>
      <c r="H13" s="292" t="s">
        <v>915</v>
      </c>
    </row>
    <row r="14" spans="1:9" x14ac:dyDescent="0.35">
      <c r="E14" s="283" t="s">
        <v>916</v>
      </c>
      <c r="F14" s="283"/>
      <c r="H14" s="293" t="s">
        <v>102</v>
      </c>
    </row>
    <row r="15" spans="1:9" x14ac:dyDescent="0.35">
      <c r="E15" s="283" t="s">
        <v>917</v>
      </c>
      <c r="F15" s="286" t="s">
        <v>918</v>
      </c>
      <c r="H15" s="294" t="s">
        <v>919</v>
      </c>
    </row>
    <row r="16" spans="1:9" x14ac:dyDescent="0.35">
      <c r="E16" s="283" t="s">
        <v>920</v>
      </c>
      <c r="F16" s="286" t="s">
        <v>921</v>
      </c>
      <c r="H16" s="295" t="s">
        <v>176</v>
      </c>
    </row>
    <row r="17" spans="5:8" x14ac:dyDescent="0.35">
      <c r="E17" s="283" t="s">
        <v>922</v>
      </c>
      <c r="F17" s="286" t="s">
        <v>923</v>
      </c>
      <c r="H17" s="295" t="s">
        <v>288</v>
      </c>
    </row>
    <row r="18" spans="5:8" x14ac:dyDescent="0.35">
      <c r="E18" s="283" t="s">
        <v>924</v>
      </c>
      <c r="F18" s="286" t="s">
        <v>135</v>
      </c>
      <c r="H18" s="296" t="s">
        <v>925</v>
      </c>
    </row>
    <row r="19" spans="5:8" x14ac:dyDescent="0.35">
      <c r="E19" s="283" t="s">
        <v>926</v>
      </c>
      <c r="F19" s="286" t="s">
        <v>927</v>
      </c>
      <c r="H19" s="296" t="s">
        <v>928</v>
      </c>
    </row>
    <row r="20" spans="5:8" x14ac:dyDescent="0.35">
      <c r="E20" s="283" t="s">
        <v>929</v>
      </c>
      <c r="F20" s="286" t="s">
        <v>930</v>
      </c>
      <c r="H20" s="296" t="s">
        <v>931</v>
      </c>
    </row>
    <row r="21" spans="5:8" x14ac:dyDescent="0.35">
      <c r="E21" s="283" t="s">
        <v>932</v>
      </c>
      <c r="H21" s="297" t="s">
        <v>933</v>
      </c>
    </row>
    <row r="22" spans="5:8" x14ac:dyDescent="0.35">
      <c r="E22" s="283" t="s">
        <v>927</v>
      </c>
      <c r="H22" s="297" t="s">
        <v>127</v>
      </c>
    </row>
    <row r="23" spans="5:8" ht="29" x14ac:dyDescent="0.35">
      <c r="E23" s="283" t="s">
        <v>934</v>
      </c>
      <c r="H23" s="298" t="s">
        <v>935</v>
      </c>
    </row>
    <row r="24" spans="5:8" x14ac:dyDescent="0.35">
      <c r="E24" s="283" t="s">
        <v>936</v>
      </c>
      <c r="H24" s="298" t="s">
        <v>161</v>
      </c>
    </row>
    <row r="25" spans="5:8" ht="29" x14ac:dyDescent="0.35">
      <c r="E25" s="283" t="s">
        <v>937</v>
      </c>
      <c r="H25" s="299" t="s">
        <v>938</v>
      </c>
    </row>
    <row r="26" spans="5:8" x14ac:dyDescent="0.35">
      <c r="E26" s="283" t="s">
        <v>939</v>
      </c>
      <c r="H26" s="299" t="s">
        <v>940</v>
      </c>
    </row>
    <row r="27" spans="5:8" x14ac:dyDescent="0.35">
      <c r="E27" s="283" t="s">
        <v>941</v>
      </c>
      <c r="H27" s="300" t="s">
        <v>942</v>
      </c>
    </row>
    <row r="28" spans="5:8" x14ac:dyDescent="0.35">
      <c r="E28" s="283" t="s">
        <v>943</v>
      </c>
      <c r="H28" s="301" t="s">
        <v>944</v>
      </c>
    </row>
    <row r="29" spans="5:8" x14ac:dyDescent="0.35">
      <c r="E29" s="283"/>
      <c r="H29" s="302"/>
    </row>
    <row r="30" spans="5:8" x14ac:dyDescent="0.35">
      <c r="H30" s="30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4109A1-B2D1-482C-99BE-97094609167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Congelado Geral</vt:lpstr>
      <vt:lpstr>Carteira</vt:lpstr>
      <vt:lpstr>Relatorio</vt:lpstr>
      <vt:lpstr>Planilha2</vt:lpstr>
      <vt:lpstr>Premissas Atualização</vt:lpstr>
      <vt:lpstr>Produtividade Fabricação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Santos - UTC Óleo e Gás</dc:creator>
  <cp:lastModifiedBy>Marlon Azevedo Barcelos - PrestServ</cp:lastModifiedBy>
  <cp:lastPrinted>2025-08-25T11:47:01Z</cp:lastPrinted>
  <dcterms:created xsi:type="dcterms:W3CDTF">2025-06-11T23:00:02Z</dcterms:created>
  <dcterms:modified xsi:type="dcterms:W3CDTF">2025-08-28T13:09:48Z</dcterms:modified>
</cp:coreProperties>
</file>